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comments4.xml" ContentType="application/vnd.openxmlformats-officedocument.spreadsheetml.comments+xml"/>
  <Override PartName="/xl/drawings/drawing14.xml" ContentType="application/vnd.openxmlformats-officedocument.drawing+xml"/>
  <Override PartName="/xl/comments5.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omments6.xml" ContentType="application/vnd.openxmlformats-officedocument.spreadsheetml.comments+xml"/>
  <Override PartName="/xl/drawings/drawing26.xml" ContentType="application/vnd.openxmlformats-officedocument.drawing+xml"/>
  <Override PartName="/xl/comments7.xml" ContentType="application/vnd.openxmlformats-officedocument.spreadsheetml.comments+xml"/>
  <Override PartName="/xl/drawings/drawing27.xml" ContentType="application/vnd.openxmlformats-officedocument.drawing+xml"/>
  <Override PartName="/xl/comments8.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s2.kobe.local\work2\14_建築住宅局\05_技術管理課\技術管理係\【０１】技術管理委員会\0123 施工体制・監理技術者\工事関係書類(一括入力システム)\①intra（最新版）※更新する際②のフォルダへ移動する\"/>
    </mc:Choice>
  </mc:AlternateContent>
  <bookViews>
    <workbookView xWindow="0" yWindow="0" windowWidth="27870" windowHeight="12795" activeTab="1"/>
  </bookViews>
  <sheets>
    <sheet name="改訂履歴" sheetId="112" r:id="rId1"/>
    <sheet name="請負人提出書類一覧" sheetId="68" r:id="rId2"/>
    <sheet name="一括入力シート" sheetId="71" r:id="rId3"/>
    <sheet name="1" sheetId="10" r:id="rId4"/>
    <sheet name="3" sheetId="12" r:id="rId5"/>
    <sheet name="4" sheetId="105" r:id="rId6"/>
    <sheet name="5" sheetId="7" r:id="rId7"/>
    <sheet name="6" sheetId="8" r:id="rId8"/>
    <sheet name="7" sheetId="9" r:id="rId9"/>
    <sheet name="8" sheetId="6" r:id="rId10"/>
    <sheet name="9" sheetId="2" r:id="rId11"/>
    <sheet name="10" sheetId="89" r:id="rId12"/>
    <sheet name="11" sheetId="25" r:id="rId13"/>
    <sheet name="12-1" sheetId="99" r:id="rId14"/>
    <sheet name="12-2" sheetId="104" r:id="rId15"/>
    <sheet name="13-1" sheetId="84" r:id="rId16"/>
    <sheet name="13-2" sheetId="80" r:id="rId17"/>
    <sheet name="14-1" sheetId="113" r:id="rId18"/>
    <sheet name="14-2" sheetId="114" r:id="rId19"/>
    <sheet name="14-3" sheetId="115" r:id="rId20"/>
    <sheet name="14-4" sheetId="116" r:id="rId21"/>
    <sheet name="20" sheetId="107" r:id="rId22"/>
    <sheet name="21" sheetId="16" r:id="rId23"/>
    <sheet name="22" sheetId="29" r:id="rId24"/>
    <sheet name="23" sheetId="95" r:id="rId25"/>
    <sheet name="24" sheetId="31" r:id="rId26"/>
    <sheet name="25" sheetId="32" r:id="rId27"/>
    <sheet name="26" sheetId="96" r:id="rId28"/>
    <sheet name="27" sheetId="97" r:id="rId29"/>
    <sheet name="28" sheetId="15" r:id="rId30"/>
    <sheet name="29" sheetId="33" r:id="rId31"/>
    <sheet name="30" sheetId="17" r:id="rId32"/>
    <sheet name="31" sheetId="34" r:id="rId33"/>
    <sheet name="32" sheetId="106" r:id="rId34"/>
    <sheet name="33" sheetId="76" r:id="rId35"/>
    <sheet name="34" sheetId="35" r:id="rId36"/>
    <sheet name="35" sheetId="59" r:id="rId37"/>
    <sheet name="36" sheetId="60" r:id="rId38"/>
    <sheet name="37" sheetId="98" r:id="rId39"/>
    <sheet name="38" sheetId="61" r:id="rId40"/>
    <sheet name="39" sheetId="94" r:id="rId41"/>
    <sheet name="40" sheetId="73" r:id="rId42"/>
    <sheet name="41" sheetId="63" r:id="rId43"/>
    <sheet name="42" sheetId="103" r:id="rId44"/>
    <sheet name="42改" sheetId="108" r:id="rId45"/>
    <sheet name="43" sheetId="102" r:id="rId46"/>
    <sheet name="43改" sheetId="110" r:id="rId47"/>
    <sheet name="43改 (入力例)" sheetId="111" r:id="rId48"/>
    <sheet name="51" sheetId="72" r:id="rId49"/>
    <sheet name="52" sheetId="13" r:id="rId50"/>
    <sheet name="53" sheetId="66" r:id="rId51"/>
    <sheet name="54" sheetId="11" r:id="rId52"/>
    <sheet name="55" sheetId="83" r:id="rId53"/>
    <sheet name="56" sheetId="65" r:id="rId54"/>
  </sheets>
  <externalReferences>
    <externalReference r:id="rId55"/>
    <externalReference r:id="rId56"/>
  </externalReferences>
  <definedNames>
    <definedName name="_xlnm._FilterDatabase" localSheetId="44" hidden="1">'42改'!$B$16:$E$21</definedName>
    <definedName name="_xlnm._FilterDatabase" localSheetId="1" hidden="1">請負人提出書類一覧!$A$3:$I$60</definedName>
    <definedName name="OLE_LINK1" localSheetId="12">'11'!$B$2</definedName>
    <definedName name="_xlnm.Print_Area" localSheetId="3">'1'!$A$1:$AN$146</definedName>
    <definedName name="_xlnm.Print_Area" localSheetId="11">'10'!$A$1:$AG$51</definedName>
    <definedName name="_xlnm.Print_Area" localSheetId="12">'11'!$A$1:$AN$203</definedName>
    <definedName name="_xlnm.Print_Area" localSheetId="14">'12-2'!$A$1:$AN$66</definedName>
    <definedName name="_xlnm.Print_Area" localSheetId="15">'13-1'!$A$1:$AN$123</definedName>
    <definedName name="_xlnm.Print_Area" localSheetId="16">'13-2'!$A$1:$AN$183</definedName>
    <definedName name="_xlnm.Print_Area" localSheetId="17">'14-1'!$A$2:$CU$69</definedName>
    <definedName name="_xlnm.Print_Area" localSheetId="18">'14-2'!$A$2:$CU$69</definedName>
    <definedName name="_xlnm.Print_Area" localSheetId="19">'14-3'!$A$2:$CU$69</definedName>
    <definedName name="_xlnm.Print_Area" localSheetId="20">'14-4'!$A$2:$CU$69</definedName>
    <definedName name="_xlnm.Print_Area" localSheetId="21">'20'!$A$1:$Z$46</definedName>
    <definedName name="_xlnm.Print_Area" localSheetId="22">'21'!$A$1:$AN$68</definedName>
    <definedName name="_xlnm.Print_Area" localSheetId="23">'22'!$A$1:$AN$55</definedName>
    <definedName name="_xlnm.Print_Area" localSheetId="24">'23'!$A$1:$AN$66</definedName>
    <definedName name="_xlnm.Print_Area" localSheetId="25">'24'!$A$1:$AN$69</definedName>
    <definedName name="_xlnm.Print_Area" localSheetId="26">'25'!$A$1:$AN$63</definedName>
    <definedName name="_xlnm.Print_Area" localSheetId="27">'26'!$B$1:$L$52</definedName>
    <definedName name="_xlnm.Print_Area" localSheetId="28">'27'!$B$1:$L$21</definedName>
    <definedName name="_xlnm.Print_Area" localSheetId="29">'28'!$A$1:$AN$68</definedName>
    <definedName name="_xlnm.Print_Area" localSheetId="30">'29'!$A$1:$AN$68</definedName>
    <definedName name="_xlnm.Print_Area" localSheetId="4">'3'!$A$1:$AN$66</definedName>
    <definedName name="_xlnm.Print_Area" localSheetId="31">'30'!$A$1:$H$40</definedName>
    <definedName name="_xlnm.Print_Area" localSheetId="32">'31'!$A$1:$AN$65</definedName>
    <definedName name="_xlnm.Print_Area" localSheetId="33">'32'!$A$1:$AN$146</definedName>
    <definedName name="_xlnm.Print_Area" localSheetId="34">'33'!$A$1:$AN$66</definedName>
    <definedName name="_xlnm.Print_Area" localSheetId="35">'34'!$A$1:$AN$205</definedName>
    <definedName name="_xlnm.Print_Area" localSheetId="37">'36'!$A$1:$AN$70</definedName>
    <definedName name="_xlnm.Print_Area" localSheetId="39">'38'!$A$1:$BI$92</definedName>
    <definedName name="_xlnm.Print_Area" localSheetId="40">'39'!$A$1:$U$41</definedName>
    <definedName name="_xlnm.Print_Area" localSheetId="5">'4'!$A$1:$AO$45</definedName>
    <definedName name="_xlnm.Print_Area" localSheetId="41">'40'!$A$1:$AN$75</definedName>
    <definedName name="_xlnm.Print_Area" localSheetId="42">'41'!$A$1:$AN$142</definedName>
    <definedName name="_xlnm.Print_Area" localSheetId="43">'42'!$A$1:$C$28</definedName>
    <definedName name="_xlnm.Print_Area" localSheetId="44">'42改'!$A$1:$E$29</definedName>
    <definedName name="_xlnm.Print_Area" localSheetId="45">'43'!$A$1:$Q$46</definedName>
    <definedName name="_xlnm.Print_Area" localSheetId="46">'43改'!$A$1:$Q$108</definedName>
    <definedName name="_xlnm.Print_Area" localSheetId="47">'43改 (入力例)'!$A$1:$Q$108</definedName>
    <definedName name="_xlnm.Print_Area" localSheetId="6">'5'!$A$1:$AN$68</definedName>
    <definedName name="_xlnm.Print_Area" localSheetId="48">'51'!$A$1:$AN$75</definedName>
    <definedName name="_xlnm.Print_Area" localSheetId="49">'52'!$A$1:$AN$138</definedName>
    <definedName name="_xlnm.Print_Area" localSheetId="50">'53'!$A$1:$AN$60</definedName>
    <definedName name="_xlnm.Print_Area" localSheetId="51">'54'!$A$1:$AN$204</definedName>
    <definedName name="_xlnm.Print_Area" localSheetId="52">'55'!$A$1:$AN$122</definedName>
    <definedName name="_xlnm.Print_Area" localSheetId="53">'56'!$A$1:$AN$75</definedName>
    <definedName name="_xlnm.Print_Area" localSheetId="7">'6'!$A$1:$AN$201</definedName>
    <definedName name="_xlnm.Print_Area" localSheetId="8">'7'!$A$1:$AN$75</definedName>
    <definedName name="_xlnm.Print_Area" localSheetId="9">'8'!$A$1:$AT$79</definedName>
    <definedName name="_xlnm.Print_Area" localSheetId="10">'9'!$A$1:$AP$272</definedName>
    <definedName name="_xlnm.Print_Area" localSheetId="2">一括入力シート!$A$1:$R$75</definedName>
    <definedName name="_xlnm.Print_Area" localSheetId="0">改訂履歴!$A$1:$G$95</definedName>
    <definedName name="_xlnm.Print_Area" localSheetId="1">請負人提出書類一覧!$A$1:$I$62</definedName>
    <definedName name="_xlnm.Print_Titles" localSheetId="46">'43改'!$1:$6</definedName>
    <definedName name="_xlnm.Print_Titles" localSheetId="47">'43改 (入力例)'!$1:$6</definedName>
    <definedName name="_xlnm.Print_Titles" localSheetId="0">改訂履歴!$1:$1</definedName>
    <definedName name="区">[1]テーブル!$E$3:$E$11</definedName>
    <definedName name="建築" localSheetId="24">#REF!</definedName>
    <definedName name="建築" localSheetId="28">#REF!</definedName>
    <definedName name="建築" localSheetId="33">#REF!</definedName>
    <definedName name="建築" localSheetId="44">#REF!</definedName>
    <definedName name="建築">#REF!</definedName>
    <definedName name="元号">[1]テーブル!$B$3:$B$4</definedName>
    <definedName name="社会性評価">'[2]様式3-1'!$J$10:$N$10</definedName>
    <definedName name="設備" localSheetId="24">#REF!</definedName>
    <definedName name="設備" localSheetId="28">#REF!</definedName>
    <definedName name="設備" localSheetId="33">#REF!</definedName>
    <definedName name="設備" localSheetId="44">#REF!</definedName>
    <definedName name="設備">#REF!</definedName>
    <definedName name="評価">'[2]様式3-1'!$E$10:$I$10</definedName>
  </definedNames>
  <calcPr calcId="162913"/>
</workbook>
</file>

<file path=xl/calcChain.xml><?xml version="1.0" encoding="utf-8"?>
<calcChain xmlns="http://schemas.openxmlformats.org/spreadsheetml/2006/main">
  <c r="AK3" i="13" l="1"/>
  <c r="AG3" i="13"/>
  <c r="AC3" i="13"/>
  <c r="BW29" i="116" l="1"/>
  <c r="BT25" i="116"/>
  <c r="BX23" i="116"/>
  <c r="BX21" i="116"/>
  <c r="M16" i="116"/>
  <c r="BW39" i="115"/>
  <c r="BT37" i="115"/>
  <c r="BX35" i="115"/>
  <c r="BX33" i="115"/>
  <c r="BQ28" i="115"/>
  <c r="M16" i="115"/>
  <c r="BW39" i="114"/>
  <c r="BT37" i="114"/>
  <c r="BX35" i="114"/>
  <c r="BX33" i="114"/>
  <c r="BQ28" i="114"/>
  <c r="M16" i="114"/>
  <c r="BW39" i="113"/>
  <c r="BT37" i="113"/>
  <c r="BX35" i="113"/>
  <c r="BX33" i="113"/>
  <c r="BQ28" i="113"/>
  <c r="M16" i="113"/>
  <c r="AI19" i="115" l="1"/>
  <c r="AI19" i="114"/>
  <c r="AI19" i="113"/>
  <c r="V19" i="34" l="1"/>
  <c r="C159" i="111" l="1"/>
  <c r="N158" i="111"/>
  <c r="L158" i="111"/>
  <c r="E158" i="111"/>
  <c r="G158" i="111" s="1"/>
  <c r="P158" i="111" s="1"/>
  <c r="C158" i="111"/>
  <c r="N157" i="111"/>
  <c r="N159" i="111" s="1"/>
  <c r="L157" i="111"/>
  <c r="L159" i="111" s="1"/>
  <c r="E157" i="111"/>
  <c r="G157" i="111" s="1"/>
  <c r="C157" i="111"/>
  <c r="N155" i="111"/>
  <c r="L155" i="111"/>
  <c r="L156" i="111" s="1"/>
  <c r="E155" i="111"/>
  <c r="C155" i="111"/>
  <c r="C156" i="111" s="1"/>
  <c r="N158" i="110"/>
  <c r="L158" i="110"/>
  <c r="E158" i="110"/>
  <c r="C158" i="110"/>
  <c r="N157" i="110"/>
  <c r="L157" i="110"/>
  <c r="L159" i="110" s="1"/>
  <c r="E157" i="110"/>
  <c r="C157" i="110"/>
  <c r="C159" i="110" s="1"/>
  <c r="N155" i="110"/>
  <c r="L155" i="110"/>
  <c r="L156" i="110" s="1"/>
  <c r="E155" i="110"/>
  <c r="C155" i="110"/>
  <c r="C156" i="110" s="1"/>
  <c r="P157" i="111" l="1"/>
  <c r="P159" i="111" s="1"/>
  <c r="P155" i="111" s="1"/>
  <c r="G159" i="111"/>
  <c r="G155" i="111" s="1"/>
  <c r="O157" i="111"/>
  <c r="O159" i="111"/>
  <c r="M157" i="111"/>
  <c r="D157" i="111"/>
  <c r="M159" i="111"/>
  <c r="F159" i="111"/>
  <c r="D159" i="111"/>
  <c r="F157" i="111"/>
  <c r="E159" i="111"/>
  <c r="N159" i="110"/>
  <c r="O159" i="110"/>
  <c r="O157" i="110"/>
  <c r="M157" i="110"/>
  <c r="D157" i="110"/>
  <c r="F157" i="110"/>
  <c r="M159" i="110"/>
  <c r="F159" i="110"/>
  <c r="D159" i="110"/>
  <c r="E159" i="110"/>
  <c r="L2" i="110" l="1"/>
  <c r="O3" i="110"/>
  <c r="M3" i="110"/>
  <c r="K3" i="110"/>
  <c r="H3" i="110"/>
  <c r="F3" i="110"/>
  <c r="D3" i="110"/>
  <c r="C2" i="110"/>
  <c r="N2" i="102"/>
  <c r="C2" i="102"/>
  <c r="N107" i="111"/>
  <c r="L107" i="111"/>
  <c r="E107" i="111"/>
  <c r="C107" i="111"/>
  <c r="N106" i="111"/>
  <c r="L106" i="111"/>
  <c r="E106" i="111"/>
  <c r="C106" i="111"/>
  <c r="N104" i="111"/>
  <c r="L104" i="111"/>
  <c r="L105" i="111" s="1"/>
  <c r="E104" i="111"/>
  <c r="C104" i="111"/>
  <c r="C105" i="111" s="1"/>
  <c r="N56" i="111"/>
  <c r="L56" i="111"/>
  <c r="E56" i="111"/>
  <c r="G56" i="111" s="1"/>
  <c r="C56" i="111"/>
  <c r="N55" i="111"/>
  <c r="L55" i="111"/>
  <c r="E55" i="111"/>
  <c r="C55" i="111"/>
  <c r="N53" i="111"/>
  <c r="L53" i="111"/>
  <c r="L54" i="111" s="1"/>
  <c r="E53" i="111"/>
  <c r="C53" i="111"/>
  <c r="C54" i="111" s="1"/>
  <c r="N107" i="110"/>
  <c r="N108" i="110" s="1"/>
  <c r="L107" i="110"/>
  <c r="L108" i="110" s="1"/>
  <c r="E107" i="110"/>
  <c r="C107" i="110"/>
  <c r="N106" i="110"/>
  <c r="L106" i="110"/>
  <c r="E106" i="110"/>
  <c r="C106" i="110"/>
  <c r="N104" i="110"/>
  <c r="L104" i="110"/>
  <c r="L105" i="110" s="1"/>
  <c r="E104" i="110"/>
  <c r="C104" i="110"/>
  <c r="C105" i="110" s="1"/>
  <c r="N56" i="110"/>
  <c r="L56" i="110"/>
  <c r="E56" i="110"/>
  <c r="G56" i="110" s="1"/>
  <c r="C56" i="110"/>
  <c r="N55" i="110"/>
  <c r="L55" i="110"/>
  <c r="E55" i="110"/>
  <c r="G55" i="110" s="1"/>
  <c r="C55" i="110"/>
  <c r="C57" i="110" s="1"/>
  <c r="N53" i="110"/>
  <c r="L53" i="110"/>
  <c r="L54" i="110" s="1"/>
  <c r="E53" i="110"/>
  <c r="C53" i="110"/>
  <c r="C54" i="110" s="1"/>
  <c r="D14" i="108"/>
  <c r="C108" i="110" l="1"/>
  <c r="E108" i="110"/>
  <c r="P56" i="110"/>
  <c r="G107" i="110" s="1"/>
  <c r="P107" i="110" s="1"/>
  <c r="G158" i="110" s="1"/>
  <c r="P158" i="110" s="1"/>
  <c r="L57" i="110"/>
  <c r="N57" i="110"/>
  <c r="C57" i="111"/>
  <c r="C108" i="111"/>
  <c r="D108" i="111" s="1"/>
  <c r="E57" i="111"/>
  <c r="F57" i="111" s="1"/>
  <c r="E108" i="111"/>
  <c r="L57" i="111"/>
  <c r="M57" i="111" s="1"/>
  <c r="P56" i="111"/>
  <c r="G107" i="111" s="1"/>
  <c r="P107" i="111" s="1"/>
  <c r="L108" i="111"/>
  <c r="M108" i="111" s="1"/>
  <c r="N108" i="111"/>
  <c r="N57" i="111"/>
  <c r="D108" i="110"/>
  <c r="D106" i="110"/>
  <c r="F106" i="110"/>
  <c r="M108" i="110"/>
  <c r="F108" i="110"/>
  <c r="O106" i="111"/>
  <c r="M106" i="111"/>
  <c r="O108" i="111"/>
  <c r="O57" i="110"/>
  <c r="O55" i="110"/>
  <c r="M55" i="110"/>
  <c r="P55" i="110"/>
  <c r="G57" i="110"/>
  <c r="G53" i="110" s="1"/>
  <c r="M106" i="110"/>
  <c r="O106" i="110"/>
  <c r="O108" i="110"/>
  <c r="M57" i="110"/>
  <c r="F57" i="110"/>
  <c r="D57" i="110"/>
  <c r="D55" i="110"/>
  <c r="F55" i="110"/>
  <c r="O55" i="111"/>
  <c r="M55" i="111"/>
  <c r="O57" i="111"/>
  <c r="D106" i="111"/>
  <c r="F106" i="111"/>
  <c r="E57" i="110"/>
  <c r="D55" i="111"/>
  <c r="F55" i="111"/>
  <c r="G55" i="111"/>
  <c r="F108" i="111"/>
  <c r="D57" i="111"/>
  <c r="G106" i="110" l="1"/>
  <c r="P57" i="110"/>
  <c r="P53" i="110" s="1"/>
  <c r="P55" i="111"/>
  <c r="G57" i="111"/>
  <c r="G53" i="111" s="1"/>
  <c r="G108" i="110" l="1"/>
  <c r="G104" i="110" s="1"/>
  <c r="P106" i="110"/>
  <c r="G157" i="110" s="1"/>
  <c r="G106" i="111"/>
  <c r="P57" i="111"/>
  <c r="P53" i="111" s="1"/>
  <c r="P157" i="110" l="1"/>
  <c r="P159" i="110" s="1"/>
  <c r="P155" i="110" s="1"/>
  <c r="G159" i="110"/>
  <c r="G155" i="110" s="1"/>
  <c r="P108" i="110"/>
  <c r="P104" i="110" s="1"/>
  <c r="P106" i="111"/>
  <c r="G108" i="111"/>
  <c r="G104" i="111" s="1"/>
  <c r="P108" i="111" l="1"/>
  <c r="P104" i="111" s="1"/>
  <c r="E7" i="108" l="1"/>
  <c r="E6" i="108"/>
  <c r="G42" i="102" l="1"/>
  <c r="G41" i="102"/>
  <c r="L41" i="102"/>
  <c r="C41" i="102"/>
  <c r="I1" i="68" l="1"/>
  <c r="AK20" i="104" l="1"/>
  <c r="AG20" i="104"/>
  <c r="AC20" i="104"/>
  <c r="Q20" i="104"/>
  <c r="M20" i="104"/>
  <c r="I20" i="104"/>
  <c r="AK26" i="104"/>
  <c r="AF26" i="104"/>
  <c r="AA26" i="104"/>
  <c r="L44" i="25"/>
  <c r="N14" i="99"/>
  <c r="AI16" i="6"/>
  <c r="G17" i="104"/>
  <c r="AA8" i="104"/>
  <c r="C2" i="107" l="1"/>
  <c r="X5" i="107"/>
  <c r="X4" i="107"/>
  <c r="V5" i="107"/>
  <c r="T5" i="107"/>
  <c r="V4" i="107"/>
  <c r="T4" i="107"/>
  <c r="S2" i="107"/>
  <c r="E6" i="107"/>
  <c r="C42" i="107" l="1"/>
  <c r="C43" i="107" s="1"/>
  <c r="C44" i="107" s="1"/>
  <c r="C45" i="107" s="1"/>
  <c r="C37" i="107"/>
  <c r="C38" i="107" s="1"/>
  <c r="C39" i="107" s="1"/>
  <c r="C40" i="107" s="1"/>
  <c r="C32" i="107"/>
  <c r="C33" i="107" s="1"/>
  <c r="C34" i="107" s="1"/>
  <c r="C35" i="107" s="1"/>
  <c r="C27" i="107"/>
  <c r="C28" i="107" s="1"/>
  <c r="C29" i="107" s="1"/>
  <c r="C30" i="107" s="1"/>
  <c r="C22" i="107"/>
  <c r="C23" i="107" s="1"/>
  <c r="C24" i="107" s="1"/>
  <c r="C25" i="107" s="1"/>
  <c r="C17" i="107"/>
  <c r="C18" i="107" s="1"/>
  <c r="C19" i="107" s="1"/>
  <c r="C20" i="107" s="1"/>
  <c r="B16" i="107"/>
  <c r="B21" i="107" s="1"/>
  <c r="B26" i="107" s="1"/>
  <c r="B31" i="107" s="1"/>
  <c r="B36" i="107" s="1"/>
  <c r="B41" i="107" s="1"/>
  <c r="C12" i="107"/>
  <c r="C13" i="107" s="1"/>
  <c r="C14" i="107" s="1"/>
  <c r="C15" i="107" s="1"/>
  <c r="C37" i="106" l="1"/>
  <c r="C35" i="106"/>
  <c r="S35" i="106" s="1"/>
  <c r="C24" i="106"/>
  <c r="C22" i="106"/>
  <c r="S22" i="106" s="1"/>
  <c r="L70" i="106"/>
  <c r="L67" i="106"/>
  <c r="L64" i="106"/>
  <c r="L62" i="106"/>
  <c r="S14" i="106"/>
  <c r="AM11" i="106"/>
  <c r="AK11" i="106"/>
  <c r="AI11" i="106"/>
  <c r="AG11" i="106"/>
  <c r="AE11" i="106"/>
  <c r="AC11" i="106"/>
  <c r="AA11" i="106"/>
  <c r="Y11" i="106"/>
  <c r="W11" i="106"/>
  <c r="U11" i="106"/>
  <c r="S11" i="106"/>
  <c r="AH8" i="106"/>
  <c r="G6" i="106"/>
  <c r="C37" i="10"/>
  <c r="C35" i="10"/>
  <c r="S35" i="10" s="1"/>
  <c r="J176" i="35" l="1"/>
  <c r="J106" i="35"/>
  <c r="G23" i="104" l="1"/>
  <c r="AA17" i="104"/>
  <c r="N6" i="99"/>
  <c r="C7" i="103" l="1"/>
  <c r="C6" i="103"/>
  <c r="B15" i="103" l="1"/>
  <c r="O3" i="102"/>
  <c r="M3" i="102"/>
  <c r="K3" i="102"/>
  <c r="H3" i="102"/>
  <c r="F3" i="102"/>
  <c r="D3" i="102"/>
  <c r="M42" i="102" l="1"/>
  <c r="M43" i="102" s="1"/>
  <c r="L42" i="102"/>
  <c r="L43" i="102" s="1"/>
  <c r="D42" i="102"/>
  <c r="D43" i="102" s="1"/>
  <c r="C42" i="102"/>
  <c r="M41" i="102"/>
  <c r="D41" i="102"/>
  <c r="P41" i="102" s="1"/>
  <c r="G43" i="102"/>
  <c r="M40" i="102"/>
  <c r="P43" i="102" l="1"/>
  <c r="R41" i="102"/>
  <c r="P42" i="102"/>
  <c r="R42" i="102" s="1"/>
  <c r="D40" i="102"/>
  <c r="C43" i="102"/>
  <c r="H13" i="99" l="1"/>
  <c r="P9" i="99"/>
  <c r="H9" i="99"/>
  <c r="H6" i="99"/>
  <c r="E7" i="97" l="1"/>
  <c r="E6" i="97"/>
  <c r="E5" i="97"/>
  <c r="E7" i="96" l="1"/>
  <c r="E6" i="96"/>
  <c r="E5" i="96"/>
  <c r="S14" i="10" l="1"/>
  <c r="Y16" i="95" l="1"/>
  <c r="Y13" i="95"/>
  <c r="Y10" i="95"/>
  <c r="H42" i="95"/>
  <c r="K10" i="16" l="1"/>
  <c r="C6" i="89" l="1"/>
  <c r="E24" i="71"/>
  <c r="F70" i="71" l="1"/>
  <c r="B75" i="71" s="1"/>
  <c r="B34" i="71"/>
  <c r="C9" i="89" l="1"/>
  <c r="AJ28" i="61"/>
  <c r="X16" i="6"/>
  <c r="J6" i="89" l="1"/>
  <c r="M20" i="94" l="1"/>
  <c r="K20" i="94"/>
  <c r="I20" i="94"/>
  <c r="H19" i="94"/>
  <c r="R30" i="61"/>
  <c r="H18" i="94"/>
  <c r="AH8" i="10"/>
  <c r="P10" i="94"/>
  <c r="V15" i="35"/>
  <c r="P9" i="94"/>
  <c r="S24" i="61"/>
  <c r="CI90" i="61" l="1"/>
  <c r="DH90" i="61"/>
  <c r="CW90" i="61"/>
  <c r="CI84" i="61"/>
  <c r="CW84" i="61"/>
  <c r="DH84" i="61"/>
  <c r="BY51" i="6"/>
  <c r="Q116" i="63" l="1"/>
  <c r="G116" i="63"/>
  <c r="Q95" i="63"/>
  <c r="G95" i="63"/>
  <c r="AG100" i="25"/>
  <c r="AG168" i="25" s="1"/>
  <c r="Y100" i="25"/>
  <c r="Y168" i="25" s="1"/>
  <c r="P100" i="25"/>
  <c r="P168" i="25" s="1"/>
  <c r="G100" i="25"/>
  <c r="G168" i="25" s="1"/>
  <c r="A133" i="63"/>
  <c r="D133" i="63"/>
  <c r="F133" i="63"/>
  <c r="H133" i="63"/>
  <c r="J133" i="63"/>
  <c r="L133" i="63"/>
  <c r="N133" i="63"/>
  <c r="Q133" i="63"/>
  <c r="S133" i="63"/>
  <c r="U133" i="63"/>
  <c r="X133" i="63"/>
  <c r="Z135" i="63"/>
  <c r="Z133" i="63"/>
  <c r="Z121" i="63"/>
  <c r="Z123" i="63"/>
  <c r="Z125" i="63"/>
  <c r="Z127" i="63"/>
  <c r="Z129" i="63"/>
  <c r="Z131" i="63"/>
  <c r="A112" i="63"/>
  <c r="D112" i="63"/>
  <c r="F112" i="63"/>
  <c r="H112" i="63"/>
  <c r="J112" i="63"/>
  <c r="L112" i="63"/>
  <c r="N112" i="63"/>
  <c r="Q112" i="63"/>
  <c r="S112" i="63"/>
  <c r="U112" i="63"/>
  <c r="X112" i="63"/>
  <c r="Z114" i="63"/>
  <c r="Z112" i="63"/>
  <c r="Z100" i="63"/>
  <c r="Z102" i="63"/>
  <c r="Z104" i="63"/>
  <c r="Z106" i="63"/>
  <c r="Z108" i="63"/>
  <c r="Z110" i="63"/>
  <c r="Z98" i="63"/>
  <c r="A96" i="63"/>
  <c r="L96" i="63"/>
  <c r="U96" i="63"/>
  <c r="Z96" i="63"/>
  <c r="A98" i="63"/>
  <c r="D98" i="63"/>
  <c r="F98" i="63"/>
  <c r="H98" i="63"/>
  <c r="J98" i="63"/>
  <c r="L98" i="63"/>
  <c r="N98" i="63"/>
  <c r="Q98" i="63"/>
  <c r="S98" i="63"/>
  <c r="U98" i="63"/>
  <c r="X98" i="63"/>
  <c r="A100" i="63"/>
  <c r="D100" i="63"/>
  <c r="F100" i="63"/>
  <c r="H100" i="63"/>
  <c r="J100" i="63"/>
  <c r="L100" i="63"/>
  <c r="N100" i="63"/>
  <c r="Q100" i="63"/>
  <c r="S100" i="63"/>
  <c r="U100" i="63"/>
  <c r="X100" i="63"/>
  <c r="A102" i="63"/>
  <c r="D102" i="63"/>
  <c r="F102" i="63"/>
  <c r="H102" i="63"/>
  <c r="J102" i="63"/>
  <c r="L102" i="63"/>
  <c r="N102" i="63"/>
  <c r="Q102" i="63"/>
  <c r="S102" i="63"/>
  <c r="U102" i="63"/>
  <c r="X102" i="63"/>
  <c r="A104" i="63"/>
  <c r="D104" i="63"/>
  <c r="F104" i="63"/>
  <c r="H104" i="63"/>
  <c r="J104" i="63"/>
  <c r="L104" i="63"/>
  <c r="N104" i="63"/>
  <c r="Q104" i="63"/>
  <c r="S104" i="63"/>
  <c r="U104" i="63"/>
  <c r="X104" i="63"/>
  <c r="A106" i="63"/>
  <c r="D106" i="63"/>
  <c r="F106" i="63"/>
  <c r="H106" i="63"/>
  <c r="J106" i="63"/>
  <c r="L106" i="63"/>
  <c r="N106" i="63"/>
  <c r="Q106" i="63"/>
  <c r="S106" i="63"/>
  <c r="U106" i="63"/>
  <c r="X106" i="63"/>
  <c r="A108" i="63"/>
  <c r="D108" i="63"/>
  <c r="F108" i="63"/>
  <c r="H108" i="63"/>
  <c r="J108" i="63"/>
  <c r="L108" i="63"/>
  <c r="N108" i="63"/>
  <c r="Q108" i="63"/>
  <c r="S108" i="63"/>
  <c r="U108" i="63"/>
  <c r="X108" i="63"/>
  <c r="A110" i="63"/>
  <c r="D110" i="63"/>
  <c r="F110" i="63"/>
  <c r="H110" i="63"/>
  <c r="J110" i="63"/>
  <c r="L110" i="63"/>
  <c r="N110" i="63"/>
  <c r="Q110" i="63"/>
  <c r="S110" i="63"/>
  <c r="U110" i="63"/>
  <c r="X110" i="63"/>
  <c r="A114" i="63"/>
  <c r="D114" i="63"/>
  <c r="F114" i="63"/>
  <c r="H114" i="63"/>
  <c r="J114" i="63"/>
  <c r="L114" i="63"/>
  <c r="N114" i="63"/>
  <c r="Q114" i="63"/>
  <c r="S114" i="63"/>
  <c r="U114" i="63"/>
  <c r="X114" i="63"/>
  <c r="A117" i="63"/>
  <c r="L117" i="63"/>
  <c r="U117" i="63"/>
  <c r="Z117" i="63"/>
  <c r="A119" i="63"/>
  <c r="D119" i="63"/>
  <c r="F119" i="63"/>
  <c r="H119" i="63"/>
  <c r="J119" i="63"/>
  <c r="L119" i="63"/>
  <c r="N119" i="63"/>
  <c r="Q119" i="63"/>
  <c r="S119" i="63"/>
  <c r="U119" i="63"/>
  <c r="X119" i="63"/>
  <c r="Z119" i="63"/>
  <c r="A121" i="63"/>
  <c r="D121" i="63"/>
  <c r="F121" i="63"/>
  <c r="H121" i="63"/>
  <c r="J121" i="63"/>
  <c r="L121" i="63"/>
  <c r="N121" i="63"/>
  <c r="Q121" i="63"/>
  <c r="S121" i="63"/>
  <c r="U121" i="63"/>
  <c r="X121" i="63"/>
  <c r="A123" i="63"/>
  <c r="D123" i="63"/>
  <c r="F123" i="63"/>
  <c r="H123" i="63"/>
  <c r="J123" i="63"/>
  <c r="L123" i="63"/>
  <c r="N123" i="63"/>
  <c r="Q123" i="63"/>
  <c r="S123" i="63"/>
  <c r="U123" i="63"/>
  <c r="X123" i="63"/>
  <c r="A125" i="63"/>
  <c r="D125" i="63"/>
  <c r="F125" i="63"/>
  <c r="H125" i="63"/>
  <c r="J125" i="63"/>
  <c r="L125" i="63"/>
  <c r="N125" i="63"/>
  <c r="Q125" i="63"/>
  <c r="S125" i="63"/>
  <c r="U125" i="63"/>
  <c r="X125" i="63"/>
  <c r="A127" i="63"/>
  <c r="D127" i="63"/>
  <c r="F127" i="63"/>
  <c r="H127" i="63"/>
  <c r="J127" i="63"/>
  <c r="L127" i="63"/>
  <c r="N127" i="63"/>
  <c r="Q127" i="63"/>
  <c r="S127" i="63"/>
  <c r="U127" i="63"/>
  <c r="X127" i="63"/>
  <c r="A129" i="63"/>
  <c r="D129" i="63"/>
  <c r="F129" i="63"/>
  <c r="H129" i="63"/>
  <c r="J129" i="63"/>
  <c r="L129" i="63"/>
  <c r="N129" i="63"/>
  <c r="Q129" i="63"/>
  <c r="S129" i="63"/>
  <c r="U129" i="63"/>
  <c r="X129" i="63"/>
  <c r="A131" i="63"/>
  <c r="D131" i="63"/>
  <c r="F131" i="63"/>
  <c r="H131" i="63"/>
  <c r="J131" i="63"/>
  <c r="L131" i="63"/>
  <c r="N131" i="63"/>
  <c r="Q131" i="63"/>
  <c r="S131" i="63"/>
  <c r="U131" i="63"/>
  <c r="X131" i="63"/>
  <c r="A135" i="63"/>
  <c r="D135" i="63"/>
  <c r="F135" i="63"/>
  <c r="H135" i="63"/>
  <c r="J135" i="63"/>
  <c r="L135" i="63"/>
  <c r="N135" i="63"/>
  <c r="Q135" i="63"/>
  <c r="S135" i="63"/>
  <c r="U135" i="63"/>
  <c r="X135" i="63"/>
  <c r="AB182" i="25"/>
  <c r="K182" i="25"/>
  <c r="AK180" i="25"/>
  <c r="AG180" i="25"/>
  <c r="AC180" i="25"/>
  <c r="T180" i="25"/>
  <c r="P180" i="25"/>
  <c r="L180" i="25"/>
  <c r="K178" i="25"/>
  <c r="K176" i="25"/>
  <c r="AB114" i="25"/>
  <c r="K114" i="25"/>
  <c r="AK112" i="25"/>
  <c r="AG112" i="25"/>
  <c r="AC112" i="25"/>
  <c r="T112" i="25"/>
  <c r="P112" i="25"/>
  <c r="L112" i="25"/>
  <c r="K110" i="25"/>
  <c r="K108" i="25"/>
  <c r="AC22" i="72" l="1"/>
  <c r="AW28" i="61"/>
  <c r="AC22" i="73"/>
  <c r="Z16" i="31"/>
  <c r="Y17" i="29" l="1"/>
  <c r="L31" i="11" l="1"/>
  <c r="V12" i="13"/>
  <c r="H22" i="34" l="1"/>
  <c r="C11" i="89" l="1"/>
  <c r="C10" i="89"/>
  <c r="C7" i="89"/>
  <c r="Q22" i="72" l="1"/>
  <c r="Q22" i="73"/>
  <c r="AD22" i="9" l="1"/>
  <c r="I19" i="9"/>
  <c r="AB14" i="60" l="1"/>
  <c r="V157" i="35"/>
  <c r="V87" i="35"/>
  <c r="V17" i="35"/>
  <c r="S23" i="8"/>
  <c r="L62" i="7"/>
  <c r="L70" i="10"/>
  <c r="Q3" i="33" l="1"/>
  <c r="L28" i="11"/>
  <c r="V8" i="13"/>
  <c r="V10" i="13"/>
  <c r="J40" i="8" l="1"/>
  <c r="I19" i="72"/>
  <c r="I19" i="73"/>
  <c r="S26" i="61"/>
  <c r="I12" i="60"/>
  <c r="M13" i="6" l="1"/>
  <c r="S22" i="9"/>
  <c r="S20" i="8"/>
  <c r="L59" i="7"/>
  <c r="L67" i="10"/>
  <c r="AK172" i="83" l="1"/>
  <c r="V172" i="83"/>
  <c r="AK171" i="83"/>
  <c r="V171" i="83"/>
  <c r="AK170" i="83"/>
  <c r="V170" i="83"/>
  <c r="AK169" i="83"/>
  <c r="V169" i="83"/>
  <c r="AK168" i="83"/>
  <c r="V168" i="83"/>
  <c r="AK167" i="83"/>
  <c r="V167" i="83"/>
  <c r="AK166" i="83"/>
  <c r="V166" i="83"/>
  <c r="AK165" i="83"/>
  <c r="V165" i="83"/>
  <c r="AK164" i="83"/>
  <c r="V164" i="83"/>
  <c r="AK163" i="83"/>
  <c r="V163" i="83"/>
  <c r="AK162" i="83"/>
  <c r="V162" i="83"/>
  <c r="AK161" i="83"/>
  <c r="V161" i="83"/>
  <c r="AK160" i="83"/>
  <c r="V160" i="83"/>
  <c r="AK159" i="83"/>
  <c r="V159" i="83"/>
  <c r="AK158" i="83"/>
  <c r="V158" i="83"/>
  <c r="AK157" i="83"/>
  <c r="V157" i="83"/>
  <c r="AK156" i="83"/>
  <c r="V156" i="83"/>
  <c r="AK155" i="83"/>
  <c r="V155" i="83"/>
  <c r="AK150" i="83"/>
  <c r="V150" i="83"/>
  <c r="AK149" i="83"/>
  <c r="V149" i="83"/>
  <c r="AK148" i="83"/>
  <c r="V148" i="83"/>
  <c r="AK147" i="83"/>
  <c r="V147" i="83"/>
  <c r="AK146" i="83"/>
  <c r="V146" i="83"/>
  <c r="AK145" i="83"/>
  <c r="V145" i="83"/>
  <c r="AK144" i="83"/>
  <c r="V144" i="83"/>
  <c r="AK143" i="83"/>
  <c r="V143" i="83"/>
  <c r="AK142" i="83"/>
  <c r="V142" i="83"/>
  <c r="AK141" i="83"/>
  <c r="V141" i="83"/>
  <c r="AK140" i="83"/>
  <c r="V140" i="83"/>
  <c r="AK139" i="83"/>
  <c r="V139" i="83"/>
  <c r="AK138" i="83"/>
  <c r="V138" i="83"/>
  <c r="AK137" i="83"/>
  <c r="V137" i="83"/>
  <c r="AK134" i="83"/>
  <c r="V134" i="83"/>
  <c r="AK133" i="83"/>
  <c r="V133" i="83"/>
  <c r="AK132" i="83"/>
  <c r="V132" i="83"/>
  <c r="AK131" i="83"/>
  <c r="V131" i="83"/>
  <c r="AK130" i="83"/>
  <c r="V130" i="83"/>
  <c r="AK129" i="83"/>
  <c r="AK135" i="83" s="1"/>
  <c r="V129" i="83"/>
  <c r="AK151" i="83" l="1"/>
  <c r="AK152" i="83" s="1"/>
  <c r="AK173" i="83"/>
  <c r="N43" i="84" l="1"/>
  <c r="N16" i="84"/>
  <c r="V14" i="80"/>
  <c r="N14" i="84" l="1"/>
  <c r="Y19" i="80" l="1"/>
  <c r="AI49" i="80"/>
  <c r="AC49" i="80"/>
  <c r="Y49" i="80"/>
  <c r="X47" i="80"/>
  <c r="Q37" i="80"/>
  <c r="Q22" i="80"/>
  <c r="AI19" i="80"/>
  <c r="AC19" i="80"/>
  <c r="V17" i="80"/>
  <c r="V11" i="80"/>
  <c r="AG16" i="83" l="1"/>
  <c r="AG13" i="83"/>
  <c r="X16" i="83"/>
  <c r="X13" i="83"/>
  <c r="K16" i="83"/>
  <c r="K14" i="83" l="1"/>
  <c r="K13" i="83"/>
  <c r="K11" i="83"/>
  <c r="K7" i="83"/>
  <c r="U9" i="83" l="1"/>
  <c r="Q9" i="83"/>
  <c r="M9" i="83"/>
  <c r="K5" i="83"/>
  <c r="P79" i="83"/>
  <c r="P73" i="83"/>
  <c r="P67" i="83"/>
  <c r="P61" i="83"/>
  <c r="P55" i="83"/>
  <c r="P49" i="83"/>
  <c r="P43" i="83"/>
  <c r="P37" i="83"/>
  <c r="P31" i="83"/>
  <c r="P25" i="83"/>
  <c r="F74" i="71" l="1"/>
  <c r="F73" i="71"/>
  <c r="F72" i="71"/>
  <c r="F71" i="71"/>
  <c r="AE12" i="15" l="1"/>
  <c r="AD2" i="2" l="1"/>
  <c r="AP151" i="8"/>
  <c r="F151" i="8" s="1"/>
  <c r="S69" i="71"/>
  <c r="Q182" i="8"/>
  <c r="S11" i="10" l="1"/>
  <c r="K106" i="25" l="1"/>
  <c r="K174" i="25" s="1"/>
  <c r="G106" i="25"/>
  <c r="G174" i="25" s="1"/>
  <c r="C106" i="25"/>
  <c r="C174" i="25" s="1"/>
  <c r="AK102" i="25"/>
  <c r="AK170" i="25" s="1"/>
  <c r="AK104" i="25"/>
  <c r="AK172" i="25" s="1"/>
  <c r="AG104" i="25"/>
  <c r="AG172" i="25" s="1"/>
  <c r="AG102" i="25"/>
  <c r="AG170" i="25" s="1"/>
  <c r="AC104" i="25"/>
  <c r="AC172" i="25" s="1"/>
  <c r="AC102" i="25"/>
  <c r="AC170" i="25" s="1"/>
  <c r="S104" i="25"/>
  <c r="S172" i="25" s="1"/>
  <c r="S102" i="25"/>
  <c r="S170" i="25" s="1"/>
  <c r="O104" i="25"/>
  <c r="O172" i="25" s="1"/>
  <c r="O102" i="25"/>
  <c r="O170" i="25" s="1"/>
  <c r="K104" i="25"/>
  <c r="K172" i="25" s="1"/>
  <c r="K102" i="25"/>
  <c r="K170" i="25" s="1"/>
  <c r="K97" i="25"/>
  <c r="I27" i="9" l="1"/>
  <c r="M122" i="8"/>
  <c r="W113" i="8"/>
  <c r="W46" i="8"/>
  <c r="R113" i="8"/>
  <c r="R46" i="8"/>
  <c r="M113" i="8"/>
  <c r="BC152" i="80" l="1"/>
  <c r="BC146" i="80"/>
  <c r="K42" i="31" l="1"/>
  <c r="W18" i="63"/>
  <c r="K165" i="25"/>
  <c r="I94" i="25"/>
  <c r="I162" i="25" s="1"/>
  <c r="Z98" i="25"/>
  <c r="Z97" i="25"/>
  <c r="Z96" i="25"/>
  <c r="Z94" i="25"/>
  <c r="AK44" i="25"/>
  <c r="AG44" i="25"/>
  <c r="AC44" i="25"/>
  <c r="T44" i="25"/>
  <c r="P44" i="25"/>
  <c r="T134" i="2" l="1"/>
  <c r="T270" i="2" s="1"/>
  <c r="T132" i="2"/>
  <c r="T268" i="2" s="1"/>
  <c r="T130" i="2"/>
  <c r="T266" i="2" s="1"/>
  <c r="AM14" i="2"/>
  <c r="AM147" i="2" s="1"/>
  <c r="AJ14" i="2"/>
  <c r="AJ147" i="2" s="1"/>
  <c r="G15" i="2"/>
  <c r="G150" i="2" s="1"/>
  <c r="G14" i="2"/>
  <c r="G147" i="2" s="1"/>
  <c r="Y200" i="2"/>
  <c r="Y195" i="2"/>
  <c r="AK141" i="2"/>
  <c r="Y14" i="29" l="1"/>
  <c r="Y11" i="29"/>
  <c r="A6" i="29"/>
  <c r="H37" i="29"/>
  <c r="I23" i="31"/>
  <c r="I19" i="31"/>
  <c r="Z14" i="31"/>
  <c r="A9" i="31"/>
  <c r="Z12" i="31"/>
  <c r="Y14" i="32"/>
  <c r="Y10" i="32"/>
  <c r="E14" i="32"/>
  <c r="E10" i="32"/>
  <c r="AK3" i="32"/>
  <c r="AG3" i="32"/>
  <c r="AD3" i="32"/>
  <c r="AK1" i="32"/>
  <c r="AG1" i="32"/>
  <c r="AD1" i="32"/>
  <c r="Q1" i="32"/>
  <c r="A1" i="32"/>
  <c r="E15" i="33"/>
  <c r="W15" i="33"/>
  <c r="W12" i="33"/>
  <c r="E12" i="33"/>
  <c r="AK5" i="33"/>
  <c r="AG5" i="33"/>
  <c r="AD5" i="33"/>
  <c r="AK3" i="33"/>
  <c r="AG3" i="33"/>
  <c r="AD3" i="33"/>
  <c r="A3" i="33"/>
  <c r="H25" i="34"/>
  <c r="V17" i="34"/>
  <c r="V15" i="34"/>
  <c r="V12" i="34"/>
  <c r="V6" i="13" l="1"/>
  <c r="G20" i="13"/>
  <c r="I16" i="60"/>
  <c r="I10" i="60"/>
  <c r="I8" i="60"/>
  <c r="S9" i="59"/>
  <c r="O9" i="59"/>
  <c r="K9" i="59"/>
  <c r="I6" i="59"/>
  <c r="E8" i="65"/>
  <c r="AD18" i="65"/>
  <c r="Z18" i="65"/>
  <c r="V18" i="65"/>
  <c r="S16" i="65"/>
  <c r="S14" i="65"/>
  <c r="S11" i="65"/>
  <c r="AI10" i="66"/>
  <c r="AD10" i="66"/>
  <c r="O12" i="66"/>
  <c r="T7" i="7"/>
  <c r="U170" i="8"/>
  <c r="Q170" i="8"/>
  <c r="AE170" i="8"/>
  <c r="Y170" i="8"/>
  <c r="AA170" i="8"/>
  <c r="AC170" i="8"/>
  <c r="S170" i="8"/>
  <c r="AY151" i="8"/>
  <c r="AG151" i="8" s="1"/>
  <c r="AX151" i="8"/>
  <c r="AD151" i="8" s="1"/>
  <c r="AW151" i="8"/>
  <c r="AA151" i="8" s="1"/>
  <c r="AV151" i="8"/>
  <c r="X151" i="8" s="1"/>
  <c r="AU151" i="8"/>
  <c r="U151" i="8" s="1"/>
  <c r="AT151" i="8"/>
  <c r="R151" i="8" s="1"/>
  <c r="AS151" i="8"/>
  <c r="O151" i="8" s="1"/>
  <c r="AR151" i="8"/>
  <c r="L151" i="8" s="1"/>
  <c r="AQ151" i="8"/>
  <c r="I151" i="8" s="1"/>
  <c r="G7" i="12"/>
  <c r="Z60" i="12" s="1"/>
  <c r="Q179" i="8" l="1"/>
  <c r="M176" i="8"/>
  <c r="Q173" i="8"/>
  <c r="W122" i="8"/>
  <c r="R122" i="8"/>
  <c r="J128" i="8"/>
  <c r="J119" i="8"/>
  <c r="M46" i="8"/>
  <c r="AK48" i="8"/>
  <c r="AK115" i="8" s="1"/>
  <c r="AH48" i="8"/>
  <c r="AH115" i="8" s="1"/>
  <c r="AE48" i="8"/>
  <c r="AE115" i="8" s="1"/>
  <c r="AB46" i="25"/>
  <c r="K46" i="25"/>
  <c r="K42" i="25"/>
  <c r="K40" i="25"/>
  <c r="G24" i="25"/>
  <c r="G20" i="25"/>
  <c r="J37" i="8" l="1"/>
  <c r="J104" i="8" s="1"/>
  <c r="S18" i="8"/>
  <c r="S16" i="8"/>
  <c r="L38" i="17" l="1"/>
  <c r="M38" i="17"/>
  <c r="M37" i="17"/>
  <c r="M36" i="17"/>
  <c r="M35" i="17"/>
  <c r="K37" i="17"/>
  <c r="L37" i="17"/>
  <c r="M39" i="17"/>
  <c r="L39" i="17"/>
  <c r="K38" i="17"/>
  <c r="K39" i="17" s="1"/>
  <c r="L36" i="17"/>
  <c r="K36" i="17"/>
  <c r="L35" i="17"/>
  <c r="K35" i="17"/>
  <c r="B3" i="17"/>
  <c r="DH78" i="61"/>
  <c r="DH75" i="61"/>
  <c r="DH72" i="61"/>
  <c r="DH54" i="61"/>
  <c r="DH60" i="61" s="1"/>
  <c r="CW60" i="61"/>
  <c r="DH57" i="61"/>
  <c r="CW87" i="61" l="1"/>
  <c r="M40" i="17"/>
  <c r="K40" i="17"/>
  <c r="L40" i="17"/>
  <c r="CI60" i="61"/>
  <c r="CI87" i="61" s="1"/>
  <c r="K137" i="63"/>
  <c r="G137" i="63"/>
  <c r="C137" i="63"/>
  <c r="AC68" i="63"/>
  <c r="N68" i="63"/>
  <c r="AC67" i="63"/>
  <c r="N67" i="63"/>
  <c r="N66" i="63"/>
  <c r="N65" i="63"/>
  <c r="N138" i="63" s="1"/>
  <c r="W20" i="63"/>
  <c r="W93" i="63" s="1"/>
  <c r="W91" i="63"/>
  <c r="CM40" i="61" l="1"/>
  <c r="DH87" i="61"/>
  <c r="CA40" i="61"/>
  <c r="CY40" i="61" l="1"/>
  <c r="V155" i="35" l="1"/>
  <c r="V13" i="35"/>
  <c r="V153" i="35" s="1"/>
  <c r="V11" i="35"/>
  <c r="V81" i="35" s="1"/>
  <c r="T30" i="35"/>
  <c r="P30" i="35"/>
  <c r="L30" i="35"/>
  <c r="W27" i="35"/>
  <c r="R27" i="35"/>
  <c r="J24" i="35"/>
  <c r="J21" i="35"/>
  <c r="V151" i="35" l="1"/>
  <c r="V85" i="35"/>
  <c r="V83" i="35"/>
  <c r="T69" i="71"/>
  <c r="U69" i="71"/>
  <c r="V69" i="71"/>
  <c r="W69" i="71"/>
  <c r="X69" i="71"/>
  <c r="Y69" i="71"/>
  <c r="Z69" i="71"/>
  <c r="AA69" i="71"/>
  <c r="AB69" i="71"/>
  <c r="AC69" i="71"/>
  <c r="U11" i="10" l="1"/>
  <c r="AI11" i="10"/>
  <c r="AA11" i="10"/>
  <c r="AC11" i="10"/>
  <c r="AG11" i="10"/>
  <c r="Y11" i="10"/>
  <c r="AK11" i="10"/>
  <c r="AM11" i="10"/>
  <c r="AE11" i="10"/>
  <c r="W11" i="10"/>
  <c r="AC30" i="9"/>
  <c r="X30" i="9"/>
  <c r="S30" i="9"/>
  <c r="G12" i="15" l="1"/>
  <c r="G9" i="15"/>
  <c r="G6" i="15"/>
  <c r="A53" i="11"/>
  <c r="W43" i="8"/>
  <c r="W110" i="8" s="1"/>
  <c r="R43" i="8"/>
  <c r="R110" i="8" s="1"/>
  <c r="Q58" i="11"/>
  <c r="M58" i="11"/>
  <c r="I58" i="11"/>
  <c r="A48" i="11"/>
  <c r="L25" i="11"/>
  <c r="L23" i="11"/>
  <c r="J107" i="8" l="1"/>
  <c r="K160" i="8"/>
  <c r="H74" i="11"/>
  <c r="H142" i="11"/>
  <c r="L56" i="7"/>
  <c r="L54" i="7"/>
  <c r="Q11" i="7"/>
  <c r="AC33" i="72"/>
  <c r="X33" i="72"/>
  <c r="S33" i="72"/>
  <c r="C34" i="71"/>
  <c r="D34" i="71"/>
  <c r="AC30" i="73"/>
  <c r="X30" i="73"/>
  <c r="S30" i="73"/>
  <c r="G6" i="10"/>
  <c r="C24" i="10"/>
  <c r="C22" i="10"/>
  <c r="S22" i="10" s="1"/>
  <c r="L64" i="10"/>
  <c r="L62" i="10"/>
  <c r="I27" i="73"/>
  <c r="I24" i="73"/>
  <c r="I16" i="73"/>
  <c r="I14" i="73"/>
  <c r="I24" i="72"/>
  <c r="I16" i="72"/>
  <c r="I14" i="72"/>
  <c r="I27" i="72"/>
  <c r="I16" i="9"/>
  <c r="I14" i="9"/>
  <c r="I24" i="9"/>
  <c r="S22" i="61"/>
  <c r="M18" i="6"/>
  <c r="M10" i="6"/>
  <c r="M8" i="6"/>
  <c r="R21" i="94" l="1"/>
  <c r="P21" i="94"/>
  <c r="N21" i="94"/>
  <c r="J7" i="89"/>
  <c r="AI9" i="83"/>
  <c r="AE9" i="83"/>
  <c r="AA9" i="83"/>
  <c r="AI9" i="59"/>
  <c r="AE9" i="59"/>
  <c r="AA9" i="59"/>
  <c r="AJ30" i="35"/>
  <c r="AF30" i="35"/>
  <c r="AB30" i="35"/>
  <c r="J33" i="35"/>
  <c r="S33" i="9"/>
  <c r="AC33" i="9"/>
  <c r="X33" i="9"/>
  <c r="X33" i="73"/>
  <c r="M60" i="11"/>
  <c r="I60" i="11"/>
  <c r="Q60" i="11"/>
  <c r="U58" i="11"/>
  <c r="J49" i="8"/>
  <c r="J116" i="8" s="1"/>
  <c r="AC33" i="73"/>
  <c r="S33" i="73"/>
  <c r="J91" i="35" l="1"/>
  <c r="J161" i="35" s="1"/>
  <c r="X170" i="35"/>
  <c r="AB170" i="35"/>
  <c r="X100" i="35"/>
  <c r="J173" i="35"/>
  <c r="AJ100" i="35"/>
  <c r="AF170" i="35"/>
  <c r="AB100" i="35"/>
  <c r="T100" i="35"/>
  <c r="P170" i="35"/>
  <c r="L100" i="35"/>
  <c r="W167" i="35"/>
  <c r="R167" i="35"/>
  <c r="J94" i="35"/>
  <c r="G154" i="25"/>
  <c r="Z162" i="25"/>
  <c r="Z164" i="25"/>
  <c r="Z165" i="25"/>
  <c r="Z166" i="25"/>
  <c r="G86" i="25"/>
  <c r="G160" i="25"/>
  <c r="G88" i="25"/>
  <c r="J164" i="35" l="1"/>
  <c r="W97" i="35"/>
  <c r="AF100" i="35"/>
  <c r="L170" i="35"/>
  <c r="P100" i="35"/>
  <c r="G156" i="25"/>
  <c r="AJ170" i="35"/>
  <c r="T170" i="35"/>
  <c r="R97" i="35"/>
  <c r="J103" i="35"/>
  <c r="G92" i="25"/>
  <c r="R91" i="63" l="1"/>
  <c r="R93" i="63"/>
  <c r="A137" i="63"/>
  <c r="E137" i="63"/>
  <c r="I137" i="63"/>
  <c r="M137" i="63"/>
  <c r="E138" i="63"/>
  <c r="K138" i="63"/>
  <c r="K139" i="63"/>
  <c r="N139" i="63"/>
  <c r="K140" i="63"/>
  <c r="N140" i="63"/>
  <c r="Z140" i="63"/>
  <c r="AC140" i="63"/>
  <c r="K141" i="63"/>
  <c r="N141" i="63"/>
  <c r="Z141" i="63"/>
  <c r="AC141" i="63"/>
  <c r="AM141" i="63"/>
  <c r="AM71" i="13" l="1"/>
  <c r="BY54" i="6"/>
  <c r="BY57" i="6" s="1"/>
  <c r="C10" i="16" l="1"/>
  <c r="F24" i="71"/>
  <c r="G24" i="71" s="1"/>
  <c r="AG14" i="2"/>
  <c r="AG147" i="2" s="1"/>
  <c r="M43" i="8"/>
  <c r="M110" i="8" s="1"/>
  <c r="M27" i="35"/>
  <c r="M167" i="35" s="1"/>
  <c r="M97" i="35"/>
</calcChain>
</file>

<file path=xl/comments1.xml><?xml version="1.0" encoding="utf-8"?>
<comments xmlns="http://schemas.openxmlformats.org/spreadsheetml/2006/main">
  <authors>
    <author>Windows ユーザー</author>
  </authors>
  <commentList>
    <comment ref="B49" authorId="0" shapeId="0">
      <text>
        <r>
          <rPr>
            <b/>
            <sz val="9"/>
            <color indexed="81"/>
            <rFont val="MS P ゴシック"/>
            <family val="3"/>
            <charset val="128"/>
          </rPr>
          <t>（契約監理課より）
インボイス制度開始に伴い、10月より請求書については任意様式での提出可に変更となっています。
つきましては、工事書類一括入力システムから請求書を削除いただきたく。
（請負人提出書類一覧の45シート欄の削除及び45シートの削除）
参考様式として残そうかとも思ったのですが、企業会計の工事における
請求書の記載が複雑で、①完成払・部分払と②前払・契約保証金返還で
記載すべき項目が異なるため、削除がいいかと思っています。
（さらに水道局においては独自の請求書様式を定めています）
参考にHPに掲載している案内文（PDF）と、請求書サンプル（ワード）を添付します。
下記に掲載しています。
https://www.nyusatsu.e-hyogo.jp/www/kobe/contents/1667285552290/index.html</t>
        </r>
      </text>
    </comment>
    <comment ref="B51" authorId="0" shapeId="0">
      <text>
        <r>
          <rPr>
            <b/>
            <sz val="9"/>
            <color indexed="81"/>
            <rFont val="MS P ゴシック"/>
            <family val="3"/>
            <charset val="128"/>
          </rPr>
          <t>（契約監理課より）
インボイス制度開始に伴い、10月より請求書については任意様式での提出可に変更となっています。
つきましては、工事書類一括入力システムから請求書を削除いただきたく。
（請負人提出書類一覧の45シート欄の削除及び45シートの削除）
参考様式として残そうかとも思ったのですが、企業会計の工事における
請求書の記載が複雑で、①完成払・部分払と②前払・契約保証金返還で
記載すべき項目が異なるため、削除がいいかと思っています。
（さらに水道局においては独自の請求書様式を定めています）
参考にHPに掲載している案内文（PDF）と、請求書サンプル（ワード）を添付します。
下記に掲載しています。
https://www.nyusatsu.e-hyogo.jp/www/kobe/contents/1667285552290/index.html</t>
        </r>
      </text>
    </comment>
  </commentList>
</comments>
</file>

<file path=xl/comments2.xml><?xml version="1.0" encoding="utf-8"?>
<comments xmlns="http://schemas.openxmlformats.org/spreadsheetml/2006/main">
  <authors>
    <author>GIKAN</author>
  </authors>
  <commentList>
    <comment ref="A2" authorId="0" shapeId="0">
      <text>
        <r>
          <rPr>
            <b/>
            <sz val="18"/>
            <color indexed="81"/>
            <rFont val="MS P ゴシック"/>
            <family val="3"/>
            <charset val="128"/>
          </rPr>
          <t>※最新の様式は環境局ホームページを参照すること。様式が異なっている場合は、適宜修正の上利用すること。</t>
        </r>
      </text>
    </comment>
  </commentList>
</comments>
</file>

<file path=xl/comments3.xml><?xml version="1.0" encoding="utf-8"?>
<comments xmlns="http://schemas.openxmlformats.org/spreadsheetml/2006/main">
  <authors>
    <author>GIKAN</author>
  </authors>
  <commentList>
    <comment ref="A2" authorId="0" shapeId="0">
      <text>
        <r>
          <rPr>
            <b/>
            <sz val="18"/>
            <color indexed="81"/>
            <rFont val="MS P ゴシック"/>
            <family val="3"/>
            <charset val="128"/>
          </rPr>
          <t>※最新の様式は環境局ホームページを参照すること。様式が異なっている場合は、適宜修正の上利用すること。</t>
        </r>
      </text>
    </comment>
  </commentList>
</comments>
</file>

<file path=xl/comments4.xml><?xml version="1.0" encoding="utf-8"?>
<comments xmlns="http://schemas.openxmlformats.org/spreadsheetml/2006/main">
  <authors>
    <author>GIKAN</author>
  </authors>
  <commentList>
    <comment ref="A2" authorId="0" shapeId="0">
      <text>
        <r>
          <rPr>
            <b/>
            <sz val="18"/>
            <color indexed="81"/>
            <rFont val="MS P ゴシック"/>
            <family val="3"/>
            <charset val="128"/>
          </rPr>
          <t>※最新の様式は環境局ホームページを参照すること。様式が異なっている場合は、適宜修正の上利用すること。</t>
        </r>
      </text>
    </comment>
  </commentList>
</comments>
</file>

<file path=xl/comments5.xml><?xml version="1.0" encoding="utf-8"?>
<comments xmlns="http://schemas.openxmlformats.org/spreadsheetml/2006/main">
  <authors>
    <author>GIKAN</author>
  </authors>
  <commentList>
    <comment ref="A2" authorId="0" shapeId="0">
      <text>
        <r>
          <rPr>
            <b/>
            <sz val="18"/>
            <color indexed="81"/>
            <rFont val="MS P ゴシック"/>
            <family val="3"/>
            <charset val="128"/>
          </rPr>
          <t>※最新の様式は環境局ホームページを参照すること。様式が異なっている場合は、適宜修正の上利用すること。</t>
        </r>
      </text>
    </comment>
  </commentList>
</comments>
</file>

<file path=xl/comments6.xml><?xml version="1.0" encoding="utf-8"?>
<comments xmlns="http://schemas.openxmlformats.org/spreadsheetml/2006/main">
  <authors>
    <author>Windows ユーザー</author>
    <author>Administrator</author>
  </authors>
  <commentList>
    <comment ref="C40" authorId="0" shapeId="0">
      <text>
        <r>
          <rPr>
            <b/>
            <sz val="9"/>
            <color indexed="81"/>
            <rFont val="MS P ゴシック"/>
            <family val="3"/>
            <charset val="128"/>
          </rPr>
          <t>算定期間に含まれる土日の数を手動で入力</t>
        </r>
      </text>
    </comment>
    <comment ref="A43" authorId="0" shapeId="0">
      <text>
        <r>
          <rPr>
            <b/>
            <sz val="9"/>
            <color indexed="81"/>
            <rFont val="MS P ゴシック"/>
            <family val="3"/>
            <charset val="128"/>
          </rPr>
          <t>【月単位】
達成、未達成を
手動で選択</t>
        </r>
      </text>
    </comment>
    <comment ref="E43" authorId="0" shapeId="0">
      <text>
        <r>
          <rPr>
            <b/>
            <sz val="9"/>
            <color indexed="81"/>
            <rFont val="MS P ゴシック"/>
            <family val="3"/>
            <charset val="128"/>
          </rPr>
          <t>【通期】
達成、未達成を
手動で選択</t>
        </r>
      </text>
    </comment>
    <comment ref="G43" authorId="1" shapeId="0">
      <text>
        <r>
          <rPr>
            <b/>
            <sz val="8"/>
            <color indexed="10"/>
            <rFont val="MS P ゴシック"/>
            <family val="3"/>
            <charset val="128"/>
          </rPr>
          <t>＜注意＞
閉所率は指定方式
（月単位・通期）
に応じて確認する。</t>
        </r>
      </text>
    </comment>
  </commentList>
</comments>
</file>

<file path=xl/comments7.xml><?xml version="1.0" encoding="utf-8"?>
<comments xmlns="http://schemas.openxmlformats.org/spreadsheetml/2006/main">
  <authors>
    <author>Windows ユーザー</author>
  </authors>
  <commentList>
    <comment ref="S8" authorId="0" shapeId="0">
      <text>
        <r>
          <rPr>
            <b/>
            <sz val="9"/>
            <color indexed="81"/>
            <rFont val="MS P ゴシック"/>
            <family val="3"/>
            <charset val="128"/>
          </rPr>
          <t>※前月、翌月の日は入力しない
※工事期間に含まれるの日のみ入力</t>
        </r>
      </text>
    </comment>
    <comment ref="S10" authorId="0" shapeId="0">
      <text>
        <r>
          <rPr>
            <b/>
            <sz val="9"/>
            <color indexed="81"/>
            <rFont val="MS P ゴシック"/>
            <family val="3"/>
            <charset val="128"/>
          </rPr>
          <t>原則として曜日は変更しない
土曜日又は日曜日に現場作業を行うことが条件となっている場合、監督員と協議の上、7日間の起算曜日を変更することが可能。
　シートの保護解除PASSは（入力例シート参照）</t>
        </r>
      </text>
    </comment>
    <comment ref="S12"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 ref="S59" authorId="0" shapeId="0">
      <text>
        <r>
          <rPr>
            <b/>
            <sz val="9"/>
            <color indexed="81"/>
            <rFont val="MS P ゴシック"/>
            <family val="3"/>
            <charset val="128"/>
          </rPr>
          <t>※前月、翌月は入力しない
※工事期間に含まれるの日のみ入力</t>
        </r>
      </text>
    </comment>
    <comment ref="S61" authorId="0" shapeId="0">
      <text>
        <r>
          <rPr>
            <b/>
            <sz val="9"/>
            <color indexed="81"/>
            <rFont val="MS P ゴシック"/>
            <family val="3"/>
            <charset val="128"/>
          </rPr>
          <t>原則として曜日は変更しない</t>
        </r>
      </text>
    </comment>
    <comment ref="S63"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 ref="S110" authorId="0" shapeId="0">
      <text>
        <r>
          <rPr>
            <b/>
            <sz val="9"/>
            <color indexed="81"/>
            <rFont val="MS P ゴシック"/>
            <family val="3"/>
            <charset val="128"/>
          </rPr>
          <t>※前月、翌月は入力しない
※工事期間に含まれるの日のみ入力</t>
        </r>
      </text>
    </comment>
    <comment ref="S112" authorId="0" shapeId="0">
      <text>
        <r>
          <rPr>
            <b/>
            <sz val="9"/>
            <color indexed="81"/>
            <rFont val="MS P ゴシック"/>
            <family val="3"/>
            <charset val="128"/>
          </rPr>
          <t>原則として曜日は変更しない</t>
        </r>
      </text>
    </comment>
    <comment ref="S114"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List>
</comments>
</file>

<file path=xl/comments8.xml><?xml version="1.0" encoding="utf-8"?>
<comments xmlns="http://schemas.openxmlformats.org/spreadsheetml/2006/main">
  <authors>
    <author>Windows ユーザー</author>
  </authors>
  <commentList>
    <comment ref="S8" authorId="0" shapeId="0">
      <text>
        <r>
          <rPr>
            <b/>
            <sz val="9"/>
            <color indexed="81"/>
            <rFont val="MS P ゴシック"/>
            <family val="3"/>
            <charset val="128"/>
          </rPr>
          <t>※前月、翌月の日は入力しない
※工事期間に含まれるの日のみ入力</t>
        </r>
      </text>
    </comment>
    <comment ref="S10" authorId="0" shapeId="0">
      <text>
        <r>
          <rPr>
            <b/>
            <sz val="9"/>
            <color indexed="81"/>
            <rFont val="MS P ゴシック"/>
            <family val="3"/>
            <charset val="128"/>
          </rPr>
          <t>原則として曜日は変更しない
土曜日又は日曜日に現場作業を行うことが条件となっている場合、監督員と協議の上、7日間の起算曜日を変更することが可能。
　シートの保護解除PASS：kaijo</t>
        </r>
      </text>
    </comment>
    <comment ref="S12"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 ref="S59" authorId="0" shapeId="0">
      <text>
        <r>
          <rPr>
            <b/>
            <sz val="9"/>
            <color indexed="81"/>
            <rFont val="MS P ゴシック"/>
            <family val="3"/>
            <charset val="128"/>
          </rPr>
          <t>※前月、翌月は入力しない
※工事期間に含まれるの日のみ入力</t>
        </r>
      </text>
    </comment>
    <comment ref="S61" authorId="0" shapeId="0">
      <text>
        <r>
          <rPr>
            <b/>
            <sz val="9"/>
            <color indexed="81"/>
            <rFont val="MS P ゴシック"/>
            <family val="3"/>
            <charset val="128"/>
          </rPr>
          <t>原則として曜日は変更しない</t>
        </r>
      </text>
    </comment>
    <comment ref="S63"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 ref="S110" authorId="0" shapeId="0">
      <text>
        <r>
          <rPr>
            <b/>
            <sz val="9"/>
            <color indexed="81"/>
            <rFont val="MS P ゴシック"/>
            <family val="3"/>
            <charset val="128"/>
          </rPr>
          <t>※前月、翌月は入力しない
※工事期間に含まれるの日のみ入力</t>
        </r>
      </text>
    </comment>
    <comment ref="S112" authorId="0" shapeId="0">
      <text>
        <r>
          <rPr>
            <b/>
            <sz val="9"/>
            <color indexed="81"/>
            <rFont val="MS P ゴシック"/>
            <family val="3"/>
            <charset val="128"/>
          </rPr>
          <t>原則として曜日は変更しない</t>
        </r>
      </text>
    </comment>
    <comment ref="S114" authorId="0" shapeId="0">
      <text>
        <r>
          <rPr>
            <b/>
            <sz val="9"/>
            <color indexed="81"/>
            <rFont val="MS P ゴシック"/>
            <family val="3"/>
            <charset val="128"/>
          </rPr>
          <t>手入力
＜判定方法＞
　※土曜日から金曜日を1週間として判定する
　・対象期間が7日に満たない場合
　　　当該期間に含まれる土日の数だけ休みが取れていれば達成とする。
　・前月最終週と当月第1週は継続する週として7日関ごとに判定する。</t>
        </r>
      </text>
    </comment>
  </commentList>
</comments>
</file>

<file path=xl/sharedStrings.xml><?xml version="1.0" encoding="utf-8"?>
<sst xmlns="http://schemas.openxmlformats.org/spreadsheetml/2006/main" count="11489" uniqueCount="3432">
  <si>
    <t>工事名</t>
    <rPh sb="0" eb="3">
      <t>コウジメイ</t>
    </rPh>
    <phoneticPr fontId="9"/>
  </si>
  <si>
    <t>工事場所</t>
    <rPh sb="0" eb="2">
      <t>コウジ</t>
    </rPh>
    <rPh sb="2" eb="4">
      <t>バショ</t>
    </rPh>
    <phoneticPr fontId="9"/>
  </si>
  <si>
    <t>請負人</t>
    <rPh sb="0" eb="2">
      <t>ウケオイ</t>
    </rPh>
    <rPh sb="2" eb="3">
      <t>ニン</t>
    </rPh>
    <phoneticPr fontId="9"/>
  </si>
  <si>
    <t>（注）</t>
    <rPh sb="1" eb="2">
      <t>チュウ</t>
    </rPh>
    <phoneticPr fontId="9"/>
  </si>
  <si>
    <t>住　所</t>
    <rPh sb="0" eb="1">
      <t>ジュウ</t>
    </rPh>
    <rPh sb="2" eb="3">
      <t>ショ</t>
    </rPh>
    <phoneticPr fontId="9"/>
  </si>
  <si>
    <t>氏　名</t>
    <rPh sb="0" eb="1">
      <t>シ</t>
    </rPh>
    <rPh sb="2" eb="3">
      <t>メイ</t>
    </rPh>
    <phoneticPr fontId="9"/>
  </si>
  <si>
    <t>工　事　名</t>
    <rPh sb="0" eb="1">
      <t>タクミ</t>
    </rPh>
    <rPh sb="2" eb="3">
      <t>コト</t>
    </rPh>
    <rPh sb="4" eb="5">
      <t>メイ</t>
    </rPh>
    <phoneticPr fontId="9"/>
  </si>
  <si>
    <t>工種区分</t>
    <rPh sb="0" eb="2">
      <t>コウシュ</t>
    </rPh>
    <rPh sb="2" eb="4">
      <t>クブン</t>
    </rPh>
    <phoneticPr fontId="9"/>
  </si>
  <si>
    <t>月　日</t>
    <rPh sb="0" eb="1">
      <t>ツキ</t>
    </rPh>
    <rPh sb="2" eb="3">
      <t>ヒ</t>
    </rPh>
    <phoneticPr fontId="9"/>
  </si>
  <si>
    <t>工　事　完　成　届</t>
    <rPh sb="0" eb="1">
      <t>タクミ</t>
    </rPh>
    <rPh sb="2" eb="3">
      <t>コト</t>
    </rPh>
    <rPh sb="4" eb="5">
      <t>カン</t>
    </rPh>
    <rPh sb="6" eb="7">
      <t>シゲル</t>
    </rPh>
    <rPh sb="8" eb="9">
      <t>トド</t>
    </rPh>
    <phoneticPr fontId="9"/>
  </si>
  <si>
    <t>■</t>
    <phoneticPr fontId="9"/>
  </si>
  <si>
    <t>□</t>
    <phoneticPr fontId="9"/>
  </si>
  <si>
    <t>主任技術者</t>
    <rPh sb="0" eb="2">
      <t>シュニン</t>
    </rPh>
    <rPh sb="2" eb="5">
      <t>ギジュツシャ</t>
    </rPh>
    <phoneticPr fontId="9"/>
  </si>
  <si>
    <t>工種</t>
    <rPh sb="0" eb="2">
      <t>コウシュ</t>
    </rPh>
    <phoneticPr fontId="9"/>
  </si>
  <si>
    <t>種別</t>
    <rPh sb="0" eb="2">
      <t>シュベツ</t>
    </rPh>
    <phoneticPr fontId="9"/>
  </si>
  <si>
    <t>名称</t>
    <rPh sb="0" eb="2">
      <t>メイショウ</t>
    </rPh>
    <phoneticPr fontId="9"/>
  </si>
  <si>
    <t>工　事　内　訳　明　細　書</t>
    <rPh sb="0" eb="1">
      <t>タクミ</t>
    </rPh>
    <rPh sb="2" eb="3">
      <t>コト</t>
    </rPh>
    <rPh sb="4" eb="5">
      <t>ウチ</t>
    </rPh>
    <rPh sb="6" eb="7">
      <t>ヤク</t>
    </rPh>
    <rPh sb="8" eb="9">
      <t>メイ</t>
    </rPh>
    <rPh sb="10" eb="11">
      <t>ボソ</t>
    </rPh>
    <rPh sb="12" eb="13">
      <t>ショ</t>
    </rPh>
    <phoneticPr fontId="9"/>
  </si>
  <si>
    <t>工　事　工　程　表　　（ 当 初 ）</t>
    <rPh sb="0" eb="1">
      <t>タクミ</t>
    </rPh>
    <rPh sb="2" eb="3">
      <t>コト</t>
    </rPh>
    <rPh sb="4" eb="5">
      <t>タクミ</t>
    </rPh>
    <rPh sb="6" eb="7">
      <t>ホド</t>
    </rPh>
    <rPh sb="8" eb="9">
      <t>オモテ</t>
    </rPh>
    <rPh sb="13" eb="14">
      <t>トウ</t>
    </rPh>
    <rPh sb="15" eb="16">
      <t>ショ</t>
    </rPh>
    <phoneticPr fontId="9"/>
  </si>
  <si>
    <t>工　事　着　手　届</t>
    <rPh sb="0" eb="1">
      <t>タクミ</t>
    </rPh>
    <rPh sb="2" eb="3">
      <t>コト</t>
    </rPh>
    <rPh sb="4" eb="5">
      <t>キ</t>
    </rPh>
    <rPh sb="6" eb="7">
      <t>テ</t>
    </rPh>
    <rPh sb="8" eb="9">
      <t>トドケ</t>
    </rPh>
    <phoneticPr fontId="9"/>
  </si>
  <si>
    <t>提出年月日</t>
    <rPh sb="0" eb="1">
      <t>ツツミ</t>
    </rPh>
    <rPh sb="1" eb="2">
      <t>デ</t>
    </rPh>
    <rPh sb="2" eb="3">
      <t>トシ</t>
    </rPh>
    <rPh sb="3" eb="4">
      <t>ツキ</t>
    </rPh>
    <rPh sb="4" eb="5">
      <t>ヒ</t>
    </rPh>
    <phoneticPr fontId="9"/>
  </si>
  <si>
    <t>請　負　人</t>
    <rPh sb="0" eb="1">
      <t>ショウ</t>
    </rPh>
    <rPh sb="2" eb="3">
      <t>フ</t>
    </rPh>
    <rPh sb="4" eb="5">
      <t>ニン</t>
    </rPh>
    <phoneticPr fontId="9"/>
  </si>
  <si>
    <t>工 事 場 所</t>
    <rPh sb="0" eb="1">
      <t>タクミ</t>
    </rPh>
    <rPh sb="2" eb="3">
      <t>コト</t>
    </rPh>
    <rPh sb="4" eb="5">
      <t>バ</t>
    </rPh>
    <rPh sb="6" eb="7">
      <t>ショ</t>
    </rPh>
    <phoneticPr fontId="9"/>
  </si>
  <si>
    <t>１　工事完成届の場合は，着手年月日，工事工程表の記入は不要。</t>
    <rPh sb="2" eb="4">
      <t>コウジ</t>
    </rPh>
    <rPh sb="4" eb="6">
      <t>カンセイ</t>
    </rPh>
    <rPh sb="6" eb="7">
      <t>トド</t>
    </rPh>
    <rPh sb="8" eb="10">
      <t>バアイ</t>
    </rPh>
    <rPh sb="12" eb="14">
      <t>チャクシュ</t>
    </rPh>
    <rPh sb="14" eb="17">
      <t>ネンガッピ</t>
    </rPh>
    <rPh sb="18" eb="20">
      <t>コウジ</t>
    </rPh>
    <rPh sb="20" eb="22">
      <t>コウテイ</t>
    </rPh>
    <rPh sb="22" eb="23">
      <t>ヒョウ</t>
    </rPh>
    <rPh sb="24" eb="26">
      <t>キニュウ</t>
    </rPh>
    <rPh sb="27" eb="29">
      <t>フヨウ</t>
    </rPh>
    <phoneticPr fontId="9"/>
  </si>
  <si>
    <t>２　工事工程表の工程は，工種区分ごとに実線で表すこと。</t>
    <rPh sb="2" eb="4">
      <t>コウジ</t>
    </rPh>
    <rPh sb="4" eb="6">
      <t>コウテイ</t>
    </rPh>
    <rPh sb="6" eb="7">
      <t>ヒョウ</t>
    </rPh>
    <rPh sb="8" eb="10">
      <t>コウテイ</t>
    </rPh>
    <rPh sb="12" eb="14">
      <t>コウシュ</t>
    </rPh>
    <rPh sb="14" eb="16">
      <t>クブン</t>
    </rPh>
    <rPh sb="19" eb="21">
      <t>ジッセン</t>
    </rPh>
    <rPh sb="22" eb="23">
      <t>アラワ</t>
    </rPh>
    <phoneticPr fontId="9"/>
  </si>
  <si>
    <t>品質・寸法</t>
    <rPh sb="0" eb="2">
      <t>ヒンシツ</t>
    </rPh>
    <rPh sb="3" eb="5">
      <t>スンポウ</t>
    </rPh>
    <phoneticPr fontId="9"/>
  </si>
  <si>
    <t>金　　額</t>
    <rPh sb="0" eb="1">
      <t>キン</t>
    </rPh>
    <rPh sb="3" eb="4">
      <t>ガク</t>
    </rPh>
    <phoneticPr fontId="9"/>
  </si>
  <si>
    <t>摘　要</t>
    <rPh sb="0" eb="1">
      <t>ツム</t>
    </rPh>
    <rPh sb="2" eb="3">
      <t>ヨウ</t>
    </rPh>
    <phoneticPr fontId="9"/>
  </si>
  <si>
    <t>単 価</t>
    <rPh sb="0" eb="1">
      <t>タン</t>
    </rPh>
    <rPh sb="2" eb="3">
      <t>アタイ</t>
    </rPh>
    <phoneticPr fontId="9"/>
  </si>
  <si>
    <t>数 量</t>
    <rPh sb="0" eb="1">
      <t>カズ</t>
    </rPh>
    <rPh sb="2" eb="3">
      <t>リョウ</t>
    </rPh>
    <phoneticPr fontId="9"/>
  </si>
  <si>
    <t>円</t>
    <rPh sb="0" eb="1">
      <t>エン</t>
    </rPh>
    <phoneticPr fontId="9"/>
  </si>
  <si>
    <t>式</t>
    <rPh sb="0" eb="1">
      <t>シキ</t>
    </rPh>
    <phoneticPr fontId="9"/>
  </si>
  <si>
    <t>消費税相当額</t>
    <rPh sb="0" eb="3">
      <t>ショウヒゼイ</t>
    </rPh>
    <rPh sb="3" eb="5">
      <t>ソウトウ</t>
    </rPh>
    <rPh sb="5" eb="6">
      <t>ガク</t>
    </rPh>
    <phoneticPr fontId="9"/>
  </si>
  <si>
    <t>工　事　工　程　表</t>
    <rPh sb="0" eb="1">
      <t>タクミ</t>
    </rPh>
    <rPh sb="2" eb="3">
      <t>コト</t>
    </rPh>
    <rPh sb="4" eb="5">
      <t>タクミ</t>
    </rPh>
    <rPh sb="6" eb="7">
      <t>ホド</t>
    </rPh>
    <rPh sb="8" eb="9">
      <t>オモテ</t>
    </rPh>
    <phoneticPr fontId="9"/>
  </si>
  <si>
    <t>着手年月日</t>
    <rPh sb="0" eb="2">
      <t>チャクシュ</t>
    </rPh>
    <rPh sb="2" eb="5">
      <t>ネンガッピ</t>
    </rPh>
    <phoneticPr fontId="9"/>
  </si>
  <si>
    <t>現場代理人及び</t>
    <rPh sb="0" eb="2">
      <t>ゲンバ</t>
    </rPh>
    <rPh sb="2" eb="5">
      <t>ダイリニン</t>
    </rPh>
    <rPh sb="5" eb="6">
      <t>オヨ</t>
    </rPh>
    <phoneticPr fontId="9"/>
  </si>
  <si>
    <t>設置通知書</t>
    <rPh sb="0" eb="2">
      <t>セッチ</t>
    </rPh>
    <rPh sb="2" eb="5">
      <t>ツウチショ</t>
    </rPh>
    <phoneticPr fontId="9"/>
  </si>
  <si>
    <t>（ 当 初 ）</t>
    <rPh sb="2" eb="3">
      <t>トウ</t>
    </rPh>
    <rPh sb="4" eb="5">
      <t>ショ</t>
    </rPh>
    <phoneticPr fontId="9"/>
  </si>
  <si>
    <t>千</t>
    <rPh sb="0" eb="1">
      <t>セン</t>
    </rPh>
    <phoneticPr fontId="9"/>
  </si>
  <si>
    <t>百万</t>
    <rPh sb="0" eb="2">
      <t>ヒャクマン</t>
    </rPh>
    <phoneticPr fontId="9"/>
  </si>
  <si>
    <t>十億</t>
    <rPh sb="0" eb="2">
      <t>ジュウオク</t>
    </rPh>
    <phoneticPr fontId="9"/>
  </si>
  <si>
    <t>請　負　代　金　額</t>
    <rPh sb="0" eb="1">
      <t>ショウ</t>
    </rPh>
    <rPh sb="2" eb="3">
      <t>フ</t>
    </rPh>
    <rPh sb="4" eb="5">
      <t>ダイ</t>
    </rPh>
    <rPh sb="6" eb="7">
      <t>キン</t>
    </rPh>
    <rPh sb="8" eb="9">
      <t>ガク</t>
    </rPh>
    <phoneticPr fontId="9"/>
  </si>
  <si>
    <t>現場代理人（職）氏名</t>
    <rPh sb="0" eb="2">
      <t>ゲンバ</t>
    </rPh>
    <rPh sb="2" eb="5">
      <t>ダイリニン</t>
    </rPh>
    <rPh sb="6" eb="7">
      <t>ショク</t>
    </rPh>
    <rPh sb="8" eb="10">
      <t>シメイ</t>
    </rPh>
    <phoneticPr fontId="9"/>
  </si>
  <si>
    <t>）</t>
    <phoneticPr fontId="9"/>
  </si>
  <si>
    <t>※</t>
    <phoneticPr fontId="9"/>
  </si>
  <si>
    <t>監理技術者</t>
    <rPh sb="0" eb="2">
      <t>カンリ</t>
    </rPh>
    <rPh sb="2" eb="4">
      <t>ギジュツ</t>
    </rPh>
    <rPh sb="4" eb="5">
      <t>シャ</t>
    </rPh>
    <phoneticPr fontId="9"/>
  </si>
  <si>
    <t>（職）氏名</t>
    <rPh sb="1" eb="2">
      <t>ショク</t>
    </rPh>
    <rPh sb="3" eb="5">
      <t>シメイ</t>
    </rPh>
    <phoneticPr fontId="9"/>
  </si>
  <si>
    <t>・現場代理人と兼務することは可能です。</t>
    <rPh sb="1" eb="3">
      <t>ゲンバ</t>
    </rPh>
    <rPh sb="3" eb="6">
      <t>ダイリニン</t>
    </rPh>
    <rPh sb="7" eb="9">
      <t>ケンム</t>
    </rPh>
    <rPh sb="14" eb="16">
      <t>カノウ</t>
    </rPh>
    <phoneticPr fontId="9"/>
  </si>
  <si>
    <t>（共同企業体の場合は所属会社名</t>
    <rPh sb="1" eb="3">
      <t>キョウドウ</t>
    </rPh>
    <rPh sb="3" eb="6">
      <t>キギョウタイ</t>
    </rPh>
    <rPh sb="7" eb="9">
      <t>バアイ</t>
    </rPh>
    <rPh sb="10" eb="12">
      <t>ショゾク</t>
    </rPh>
    <rPh sb="12" eb="14">
      <t>カイシャ</t>
    </rPh>
    <rPh sb="14" eb="15">
      <t>メイ</t>
    </rPh>
    <phoneticPr fontId="9"/>
  </si>
  <si>
    <t>（工事名：</t>
    <rPh sb="1" eb="4">
      <t>コウジメイ</t>
    </rPh>
    <phoneticPr fontId="9"/>
  </si>
  <si>
    <t>イ</t>
    <phoneticPr fontId="9"/>
  </si>
  <si>
    <t>ロ</t>
    <phoneticPr fontId="9"/>
  </si>
  <si>
    <t>ハ</t>
    <phoneticPr fontId="9"/>
  </si>
  <si>
    <t>該当の資格を有する者</t>
    <rPh sb="0" eb="2">
      <t>ガイトウ</t>
    </rPh>
    <rPh sb="3" eb="5">
      <t>シカク</t>
    </rPh>
    <rPh sb="6" eb="7">
      <t>ユウ</t>
    </rPh>
    <rPh sb="9" eb="10">
      <t>モノ</t>
    </rPh>
    <phoneticPr fontId="9"/>
  </si>
  <si>
    <t>商号又は名称</t>
    <rPh sb="0" eb="2">
      <t>ショウゴウ</t>
    </rPh>
    <rPh sb="2" eb="3">
      <t>マタ</t>
    </rPh>
    <rPh sb="4" eb="6">
      <t>メイショウ</t>
    </rPh>
    <phoneticPr fontId="9"/>
  </si>
  <si>
    <t>所　在　地</t>
    <rPh sb="0" eb="1">
      <t>ショ</t>
    </rPh>
    <rPh sb="2" eb="3">
      <t>ザイ</t>
    </rPh>
    <rPh sb="4" eb="5">
      <t>チ</t>
    </rPh>
    <phoneticPr fontId="9"/>
  </si>
  <si>
    <t>代表者又は
受注者名</t>
    <rPh sb="0" eb="3">
      <t>ダイヒョウシャ</t>
    </rPh>
    <rPh sb="3" eb="4">
      <t>マタ</t>
    </rPh>
    <rPh sb="6" eb="9">
      <t>ジュチュウシャ</t>
    </rPh>
    <rPh sb="9" eb="10">
      <t>メイ</t>
    </rPh>
    <phoneticPr fontId="9"/>
  </si>
  <si>
    <t>資　格　要　件</t>
    <rPh sb="0" eb="1">
      <t>シ</t>
    </rPh>
    <rPh sb="2" eb="3">
      <t>カク</t>
    </rPh>
    <rPh sb="4" eb="5">
      <t>ヨウ</t>
    </rPh>
    <rPh sb="6" eb="7">
      <t>ケン</t>
    </rPh>
    <phoneticPr fontId="9"/>
  </si>
  <si>
    <t>設　置　基　準</t>
    <rPh sb="0" eb="1">
      <t>セツ</t>
    </rPh>
    <rPh sb="2" eb="3">
      <t>チ</t>
    </rPh>
    <rPh sb="4" eb="5">
      <t>モト</t>
    </rPh>
    <rPh sb="6" eb="7">
      <t>ジュン</t>
    </rPh>
    <phoneticPr fontId="9"/>
  </si>
  <si>
    <t>備　　考</t>
    <rPh sb="0" eb="1">
      <t>ソナエ</t>
    </rPh>
    <rPh sb="3" eb="4">
      <t>コウ</t>
    </rPh>
    <phoneticPr fontId="9"/>
  </si>
  <si>
    <t>次の (イ) (ロ) (ハ) のいずれかに該当しなければならない。</t>
    <phoneticPr fontId="9"/>
  </si>
  <si>
    <t>＜建設業法第７条第２号＞</t>
    <phoneticPr fontId="9"/>
  </si>
  <si>
    <t>（イ）</t>
    <phoneticPr fontId="9"/>
  </si>
  <si>
    <t>（ロ）</t>
    <phoneticPr fontId="9"/>
  </si>
  <si>
    <t>許可を受けようとする建設業に係る建設工事に関し10年以上実務の経験を有する者。</t>
    <phoneticPr fontId="9"/>
  </si>
  <si>
    <t>（ハ）</t>
    <phoneticPr fontId="9"/>
  </si>
  <si>
    <t>国土交通大臣が(イ)又は(ロ)に掲げる者と同等以上の知識及び技術又は技能を有するものと認定した者。</t>
    <phoneticPr fontId="9"/>
  </si>
  <si>
    <t>＜建設業法第１５条第２号＞</t>
    <phoneticPr fontId="9"/>
  </si>
  <si>
    <t>建設業法の規定による技術検定その他の法令の規定による試験で許可を受けようとする建設業の種類に応じ国土交通大臣が定めるものに合格した者又は他の法令の規定による免許で許可を受けようとする建設業の種類に応じ国土交通大臣が定めるものを受けた者。</t>
    <phoneticPr fontId="9"/>
  </si>
  <si>
    <t>国土交通大臣が（イ）又は（ロ）に掲げる者と同等以上の能力を有するものと認定した者。</t>
    <phoneticPr fontId="9"/>
  </si>
  <si>
    <t>担　当</t>
    <rPh sb="0" eb="1">
      <t>タン</t>
    </rPh>
    <rPh sb="2" eb="3">
      <t>トウ</t>
    </rPh>
    <phoneticPr fontId="9"/>
  </si>
  <si>
    <t>係　長</t>
    <rPh sb="0" eb="1">
      <t>カカリ</t>
    </rPh>
    <rPh sb="2" eb="3">
      <t>チョウ</t>
    </rPh>
    <phoneticPr fontId="9"/>
  </si>
  <si>
    <t>課　長</t>
    <rPh sb="0" eb="1">
      <t>カ</t>
    </rPh>
    <rPh sb="2" eb="3">
      <t>チョウ</t>
    </rPh>
    <phoneticPr fontId="9"/>
  </si>
  <si>
    <t>□</t>
  </si>
  <si>
    <t>工事契約番号</t>
    <rPh sb="0" eb="2">
      <t>コウジ</t>
    </rPh>
    <rPh sb="2" eb="4">
      <t>ケイヤク</t>
    </rPh>
    <rPh sb="4" eb="6">
      <t>バンゴウ</t>
    </rPh>
    <phoneticPr fontId="12"/>
  </si>
  <si>
    <t>工事請負金額</t>
    <rPh sb="0" eb="2">
      <t>コウジ</t>
    </rPh>
    <rPh sb="2" eb="4">
      <t>ウケオイ</t>
    </rPh>
    <rPh sb="4" eb="6">
      <t>キンガク</t>
    </rPh>
    <phoneticPr fontId="12"/>
  </si>
  <si>
    <t>２　証紙を購入しない場合は、証紙購入をしない理由を、上記に記入のうえ提出してください。</t>
    <phoneticPr fontId="12"/>
  </si>
  <si>
    <t>証紙を購入しない場合の理由書</t>
    <rPh sb="0" eb="2">
      <t>ショウシ</t>
    </rPh>
    <rPh sb="3" eb="5">
      <t>コウニュウ</t>
    </rPh>
    <rPh sb="8" eb="10">
      <t>バアイ</t>
    </rPh>
    <rPh sb="11" eb="14">
      <t>リユウショ</t>
    </rPh>
    <phoneticPr fontId="12"/>
  </si>
  <si>
    <t>１　自社内で独自の共済制度があり、建退共対象の作業員を雇用しない。</t>
    <rPh sb="2" eb="4">
      <t>ジシャ</t>
    </rPh>
    <rPh sb="4" eb="5">
      <t>ナイ</t>
    </rPh>
    <rPh sb="6" eb="8">
      <t>ドクジ</t>
    </rPh>
    <rPh sb="9" eb="11">
      <t>キョウサイ</t>
    </rPh>
    <rPh sb="11" eb="13">
      <t>セイド</t>
    </rPh>
    <rPh sb="17" eb="20">
      <t>ケンタイキョウ</t>
    </rPh>
    <rPh sb="20" eb="22">
      <t>タイショウ</t>
    </rPh>
    <rPh sb="23" eb="26">
      <t>サギョウイン</t>
    </rPh>
    <rPh sb="27" eb="29">
      <t>コヨウ</t>
    </rPh>
    <phoneticPr fontId="12"/>
  </si>
  <si>
    <t>２　その他</t>
    <rPh sb="4" eb="5">
      <t>タ</t>
    </rPh>
    <phoneticPr fontId="12"/>
  </si>
  <si>
    <r>
      <rPr>
        <sz val="18"/>
        <color indexed="8"/>
        <rFont val="ＭＳ 明朝"/>
        <family val="1"/>
        <charset val="128"/>
      </rPr>
      <t>「掛金収納書」貼付位置</t>
    </r>
    <r>
      <rPr>
        <sz val="14"/>
        <color indexed="8"/>
        <rFont val="ＭＳ 明朝"/>
        <family val="1"/>
        <charset val="128"/>
      </rPr>
      <t xml:space="preserve">
</t>
    </r>
    <r>
      <rPr>
        <sz val="11"/>
        <color indexed="8"/>
        <rFont val="ＭＳ 明朝"/>
        <family val="1"/>
        <charset val="128"/>
      </rPr>
      <t>（契約者が発注者へ）</t>
    </r>
    <rPh sb="1" eb="3">
      <t>カケキン</t>
    </rPh>
    <rPh sb="3" eb="5">
      <t>シュウノウ</t>
    </rPh>
    <rPh sb="5" eb="6">
      <t>ショ</t>
    </rPh>
    <rPh sb="7" eb="9">
      <t>ハリツ</t>
    </rPh>
    <rPh sb="9" eb="11">
      <t>イチ</t>
    </rPh>
    <rPh sb="13" eb="16">
      <t>ケイヤクシャ</t>
    </rPh>
    <rPh sb="17" eb="20">
      <t>ハッチュウシャ</t>
    </rPh>
    <phoneticPr fontId="12"/>
  </si>
  <si>
    <t>１　本書は、契約後１ヶ月以内に、建設業退職金共済制度の証紙を購入した際に金融機関の</t>
    <phoneticPr fontId="12"/>
  </si>
  <si>
    <t>神　戸　市　長　あて</t>
    <rPh sb="0" eb="1">
      <t>カミ</t>
    </rPh>
    <rPh sb="2" eb="3">
      <t>ト</t>
    </rPh>
    <rPh sb="4" eb="5">
      <t>シ</t>
    </rPh>
    <rPh sb="6" eb="7">
      <t>チョウ</t>
    </rPh>
    <phoneticPr fontId="12"/>
  </si>
  <si>
    <t>公 共 工 事 前 払 金 交 付 申 請 書</t>
    <rPh sb="0" eb="1">
      <t>コウ</t>
    </rPh>
    <rPh sb="2" eb="3">
      <t>トモ</t>
    </rPh>
    <rPh sb="4" eb="5">
      <t>タクミ</t>
    </rPh>
    <rPh sb="6" eb="7">
      <t>コト</t>
    </rPh>
    <rPh sb="8" eb="9">
      <t>マエ</t>
    </rPh>
    <rPh sb="10" eb="11">
      <t>ハラ</t>
    </rPh>
    <rPh sb="12" eb="13">
      <t>キン</t>
    </rPh>
    <rPh sb="14" eb="15">
      <t>コウ</t>
    </rPh>
    <rPh sb="16" eb="17">
      <t>ツキ</t>
    </rPh>
    <rPh sb="18" eb="19">
      <t>サル</t>
    </rPh>
    <rPh sb="20" eb="21">
      <t>ショウ</t>
    </rPh>
    <rPh sb="22" eb="23">
      <t>ショ</t>
    </rPh>
    <phoneticPr fontId="12"/>
  </si>
  <si>
    <t>日</t>
    <rPh sb="0" eb="1">
      <t>ヒ</t>
    </rPh>
    <phoneticPr fontId="12"/>
  </si>
  <si>
    <t>月</t>
    <rPh sb="0" eb="1">
      <t>ツキ</t>
    </rPh>
    <phoneticPr fontId="12"/>
  </si>
  <si>
    <t>年</t>
    <rPh sb="0" eb="1">
      <t>ネン</t>
    </rPh>
    <phoneticPr fontId="12"/>
  </si>
  <si>
    <t>申請者</t>
    <rPh sb="0" eb="3">
      <t>シンセイシャ</t>
    </rPh>
    <phoneticPr fontId="12"/>
  </si>
  <si>
    <t>住　所</t>
    <rPh sb="0" eb="1">
      <t>ジュウ</t>
    </rPh>
    <rPh sb="2" eb="3">
      <t>ショ</t>
    </rPh>
    <phoneticPr fontId="12"/>
  </si>
  <si>
    <t>氏　名</t>
    <rPh sb="0" eb="1">
      <t>シ</t>
    </rPh>
    <rPh sb="2" eb="3">
      <t>メイ</t>
    </rPh>
    <phoneticPr fontId="12"/>
  </si>
  <si>
    <t>下記公共工事請負契約に対する前払金を交付して</t>
    <phoneticPr fontId="12"/>
  </si>
  <si>
    <t>くださるよう、別紙の保証契約証書正・写各１通</t>
    <phoneticPr fontId="12"/>
  </si>
  <si>
    <t>を添えて申請します。</t>
    <phoneticPr fontId="12"/>
  </si>
  <si>
    <t>記</t>
    <rPh sb="0" eb="1">
      <t>キ</t>
    </rPh>
    <phoneticPr fontId="12"/>
  </si>
  <si>
    <t>契約番号</t>
    <rPh sb="0" eb="2">
      <t>ケイヤク</t>
    </rPh>
    <rPh sb="2" eb="4">
      <t>バンゴウ</t>
    </rPh>
    <phoneticPr fontId="12"/>
  </si>
  <si>
    <t>工事名</t>
    <rPh sb="0" eb="3">
      <t>コウジメイ</t>
    </rPh>
    <phoneticPr fontId="12"/>
  </si>
  <si>
    <t>契約年月日</t>
    <rPh sb="0" eb="2">
      <t>ケイヤク</t>
    </rPh>
    <rPh sb="2" eb="5">
      <t>ネンガッピ</t>
    </rPh>
    <phoneticPr fontId="12"/>
  </si>
  <si>
    <t>完成期限</t>
    <rPh sb="0" eb="2">
      <t>カンセイ</t>
    </rPh>
    <rPh sb="2" eb="4">
      <t>キゲン</t>
    </rPh>
    <phoneticPr fontId="12"/>
  </si>
  <si>
    <t>前払金額</t>
    <rPh sb="0" eb="2">
      <t>マエバラ</t>
    </rPh>
    <rPh sb="2" eb="4">
      <t>キンガク</t>
    </rPh>
    <phoneticPr fontId="12"/>
  </si>
  <si>
    <t>前払保証期限</t>
    <rPh sb="0" eb="2">
      <t>マエバラ</t>
    </rPh>
    <rPh sb="2" eb="4">
      <t>ホショウ</t>
    </rPh>
    <rPh sb="4" eb="6">
      <t>キゲン</t>
    </rPh>
    <phoneticPr fontId="12"/>
  </si>
  <si>
    <t>請負代金額</t>
    <rPh sb="0" eb="2">
      <t>ウケオイ</t>
    </rPh>
    <rPh sb="2" eb="4">
      <t>ダイキン</t>
    </rPh>
    <rPh sb="4" eb="5">
      <t>ガク</t>
    </rPh>
    <phoneticPr fontId="12"/>
  </si>
  <si>
    <t>請負人</t>
    <rPh sb="0" eb="2">
      <t>ウケオイ</t>
    </rPh>
    <rPh sb="2" eb="3">
      <t>ニン</t>
    </rPh>
    <phoneticPr fontId="12"/>
  </si>
  <si>
    <t>関　係　課　長　あて</t>
    <rPh sb="0" eb="1">
      <t>セキ</t>
    </rPh>
    <rPh sb="2" eb="3">
      <t>カカリ</t>
    </rPh>
    <rPh sb="4" eb="5">
      <t>カ</t>
    </rPh>
    <rPh sb="6" eb="7">
      <t>チョウ</t>
    </rPh>
    <phoneticPr fontId="12"/>
  </si>
  <si>
    <t>公 共 工 事 前 払 金 交 付 通 知 書</t>
    <rPh sb="0" eb="1">
      <t>コウ</t>
    </rPh>
    <rPh sb="2" eb="3">
      <t>トモ</t>
    </rPh>
    <rPh sb="4" eb="5">
      <t>タクミ</t>
    </rPh>
    <rPh sb="6" eb="7">
      <t>コト</t>
    </rPh>
    <rPh sb="8" eb="9">
      <t>マエ</t>
    </rPh>
    <rPh sb="10" eb="11">
      <t>ハラ</t>
    </rPh>
    <rPh sb="12" eb="13">
      <t>キン</t>
    </rPh>
    <rPh sb="14" eb="15">
      <t>コウ</t>
    </rPh>
    <rPh sb="16" eb="17">
      <t>ツキ</t>
    </rPh>
    <rPh sb="18" eb="19">
      <t>ツウ</t>
    </rPh>
    <rPh sb="20" eb="21">
      <t>チ</t>
    </rPh>
    <rPh sb="22" eb="23">
      <t>ショ</t>
    </rPh>
    <phoneticPr fontId="12"/>
  </si>
  <si>
    <t>下記公共工事請負契約に対する前払金を交付する</t>
    <phoneticPr fontId="12"/>
  </si>
  <si>
    <t>ので通知します。</t>
    <rPh sb="2" eb="4">
      <t>ツウチ</t>
    </rPh>
    <phoneticPr fontId="12"/>
  </si>
  <si>
    <t>ついては、別添の支出命令書を作成し、関係書類</t>
    <rPh sb="5" eb="7">
      <t>ベッテン</t>
    </rPh>
    <rPh sb="8" eb="10">
      <t>シシュツ</t>
    </rPh>
    <rPh sb="10" eb="13">
      <t>メイレイショ</t>
    </rPh>
    <rPh sb="14" eb="16">
      <t>サクセイ</t>
    </rPh>
    <rPh sb="18" eb="20">
      <t>カンケイ</t>
    </rPh>
    <rPh sb="20" eb="22">
      <t>ショルイ</t>
    </rPh>
    <phoneticPr fontId="12"/>
  </si>
  <si>
    <t>添付のうえ、至急会計管理者へ送付してください。</t>
    <rPh sb="0" eb="2">
      <t>テンプ</t>
    </rPh>
    <rPh sb="6" eb="8">
      <t>シキュウ</t>
    </rPh>
    <rPh sb="8" eb="10">
      <t>カイケイ</t>
    </rPh>
    <rPh sb="10" eb="13">
      <t>カンリシャ</t>
    </rPh>
    <rPh sb="14" eb="16">
      <t>ソウフ</t>
    </rPh>
    <phoneticPr fontId="12"/>
  </si>
  <si>
    <t>決裁後工事担当課へ送付すること。</t>
    <rPh sb="0" eb="2">
      <t>ケッサイ</t>
    </rPh>
    <rPh sb="2" eb="3">
      <t>ゴ</t>
    </rPh>
    <rPh sb="3" eb="5">
      <t>コウジ</t>
    </rPh>
    <rPh sb="5" eb="8">
      <t>タントウカ</t>
    </rPh>
    <rPh sb="9" eb="11">
      <t>ソウフ</t>
    </rPh>
    <phoneticPr fontId="12"/>
  </si>
  <si>
    <t>要求課</t>
    <rPh sb="0" eb="2">
      <t>ヨウキュウ</t>
    </rPh>
    <rPh sb="2" eb="3">
      <t>カ</t>
    </rPh>
    <phoneticPr fontId="12"/>
  </si>
  <si>
    <t>工事担当課</t>
    <rPh sb="0" eb="2">
      <t>コウジ</t>
    </rPh>
    <rPh sb="2" eb="5">
      <t>タントウカ</t>
    </rPh>
    <phoneticPr fontId="12"/>
  </si>
  <si>
    <t>請　　求　　書</t>
    <rPh sb="0" eb="1">
      <t>ショウ</t>
    </rPh>
    <rPh sb="3" eb="4">
      <t>モトム</t>
    </rPh>
    <rPh sb="6" eb="7">
      <t>ショ</t>
    </rPh>
    <phoneticPr fontId="12"/>
  </si>
  <si>
    <t>十億</t>
    <rPh sb="0" eb="2">
      <t>ジュウオク</t>
    </rPh>
    <phoneticPr fontId="12"/>
  </si>
  <si>
    <t>百万</t>
    <rPh sb="0" eb="2">
      <t>ヒャクマン</t>
    </rPh>
    <phoneticPr fontId="12"/>
  </si>
  <si>
    <t>千</t>
    <rPh sb="0" eb="1">
      <t>セン</t>
    </rPh>
    <phoneticPr fontId="12"/>
  </si>
  <si>
    <t>金額</t>
    <rPh sb="0" eb="2">
      <t>キンガク</t>
    </rPh>
    <phoneticPr fontId="12"/>
  </si>
  <si>
    <t>円也</t>
    <rPh sb="0" eb="1">
      <t>エン</t>
    </rPh>
    <rPh sb="1" eb="2">
      <t>ナリ</t>
    </rPh>
    <phoneticPr fontId="12"/>
  </si>
  <si>
    <t>ただし、公共工事前払金</t>
    <rPh sb="4" eb="6">
      <t>コウキョウ</t>
    </rPh>
    <rPh sb="6" eb="8">
      <t>コウジ</t>
    </rPh>
    <rPh sb="8" eb="9">
      <t>マエ</t>
    </rPh>
    <rPh sb="9" eb="10">
      <t>ハラ</t>
    </rPh>
    <rPh sb="10" eb="11">
      <t>キン</t>
    </rPh>
    <phoneticPr fontId="12"/>
  </si>
  <si>
    <t>（工事名</t>
    <rPh sb="1" eb="4">
      <t>コウジメイ</t>
    </rPh>
    <phoneticPr fontId="12"/>
  </si>
  <si>
    <t>上記請求金額を下記の銀行口座に振込みしてください。</t>
    <rPh sb="0" eb="2">
      <t>ジョウキ</t>
    </rPh>
    <rPh sb="2" eb="4">
      <t>セイキュウ</t>
    </rPh>
    <rPh sb="4" eb="6">
      <t>キンガク</t>
    </rPh>
    <rPh sb="7" eb="9">
      <t>カキ</t>
    </rPh>
    <rPh sb="10" eb="12">
      <t>ギンコウ</t>
    </rPh>
    <rPh sb="12" eb="14">
      <t>コウザ</t>
    </rPh>
    <rPh sb="15" eb="17">
      <t>フリコ</t>
    </rPh>
    <phoneticPr fontId="12"/>
  </si>
  <si>
    <t>指定口座の金融機関に口座名義の省略等について相談してください。</t>
    <rPh sb="0" eb="2">
      <t>シテイ</t>
    </rPh>
    <phoneticPr fontId="12"/>
  </si>
  <si>
    <t xml:space="preserve">口座名義が30字を越える場合、金融機関によっては振込できないことがありますので、
</t>
    <phoneticPr fontId="12"/>
  </si>
  <si>
    <t>預金種目</t>
    <rPh sb="0" eb="2">
      <t>ヨキン</t>
    </rPh>
    <rPh sb="2" eb="4">
      <t>シュモク</t>
    </rPh>
    <phoneticPr fontId="12"/>
  </si>
  <si>
    <t>①　普通</t>
    <rPh sb="2" eb="4">
      <t>フツウ</t>
    </rPh>
    <phoneticPr fontId="12"/>
  </si>
  <si>
    <t>口座番号</t>
    <rPh sb="0" eb="2">
      <t>コウザ</t>
    </rPh>
    <rPh sb="2" eb="4">
      <t>バンゴウ</t>
    </rPh>
    <phoneticPr fontId="12"/>
  </si>
  <si>
    <t>銀 行 名</t>
    <rPh sb="0" eb="1">
      <t>ギン</t>
    </rPh>
    <rPh sb="2" eb="3">
      <t>ギョウ</t>
    </rPh>
    <rPh sb="4" eb="5">
      <t>メイ</t>
    </rPh>
    <phoneticPr fontId="12"/>
  </si>
  <si>
    <t>支 店 名</t>
    <rPh sb="0" eb="1">
      <t>シ</t>
    </rPh>
    <rPh sb="2" eb="3">
      <t>ミセ</t>
    </rPh>
    <rPh sb="4" eb="5">
      <t>メイ</t>
    </rPh>
    <phoneticPr fontId="12"/>
  </si>
  <si>
    <t>銀行</t>
    <rPh sb="0" eb="2">
      <t>ギンコウ</t>
    </rPh>
    <phoneticPr fontId="12"/>
  </si>
  <si>
    <t>支店</t>
    <rPh sb="0" eb="2">
      <t>シテン</t>
    </rPh>
    <phoneticPr fontId="12"/>
  </si>
  <si>
    <t>口座名義</t>
    <rPh sb="0" eb="2">
      <t>コウザ</t>
    </rPh>
    <rPh sb="2" eb="4">
      <t>メイギ</t>
    </rPh>
    <phoneticPr fontId="12"/>
  </si>
  <si>
    <t>（カナ）</t>
    <phoneticPr fontId="12"/>
  </si>
  <si>
    <t>郵便番号</t>
    <rPh sb="0" eb="4">
      <t>ユウビンバンゴウ</t>
    </rPh>
    <phoneticPr fontId="12"/>
  </si>
  <si>
    <t>電話番号</t>
    <rPh sb="0" eb="2">
      <t>デンワ</t>
    </rPh>
    <rPh sb="2" eb="4">
      <t>バンゴウ</t>
    </rPh>
    <phoneticPr fontId="12"/>
  </si>
  <si>
    <t>―</t>
    <phoneticPr fontId="12"/>
  </si>
  <si>
    <t>神　戸　市　長　　あて</t>
    <rPh sb="0" eb="1">
      <t>カミ</t>
    </rPh>
    <rPh sb="2" eb="3">
      <t>ト</t>
    </rPh>
    <rPh sb="4" eb="5">
      <t>シ</t>
    </rPh>
    <rPh sb="6" eb="7">
      <t>チョウ</t>
    </rPh>
    <phoneticPr fontId="9"/>
  </si>
  <si>
    <t>工事特性・創意工夫・社会性等に関する実施状況</t>
    <phoneticPr fontId="9"/>
  </si>
  <si>
    <t>工事特性・創意工夫・社会性等に関する実施状況（説明資料）</t>
    <phoneticPr fontId="14"/>
  </si>
  <si>
    <t>別紙１</t>
    <rPh sb="0" eb="2">
      <t>ベッシ</t>
    </rPh>
    <phoneticPr fontId="14"/>
  </si>
  <si>
    <t>別紙２</t>
    <rPh sb="0" eb="2">
      <t>ベッシ</t>
    </rPh>
    <phoneticPr fontId="14"/>
  </si>
  <si>
    <t>※ 具体例等については、工事成績評定要領を参考とすること。</t>
    <phoneticPr fontId="14"/>
  </si>
  <si>
    <t>http://www.city.kobe.lg.jp/business/regulation/construction/work/img/kouji-hyoutei-all.pdf</t>
    <phoneticPr fontId="14"/>
  </si>
  <si>
    <t>工事名</t>
    <rPh sb="0" eb="3">
      <t>コウジメイ</t>
    </rPh>
    <phoneticPr fontId="14"/>
  </si>
  <si>
    <t>工事場所</t>
    <rPh sb="0" eb="2">
      <t>コウジ</t>
    </rPh>
    <rPh sb="2" eb="4">
      <t>バショ</t>
    </rPh>
    <phoneticPr fontId="14"/>
  </si>
  <si>
    <t>工期</t>
    <rPh sb="0" eb="2">
      <t>コウキ</t>
    </rPh>
    <phoneticPr fontId="14"/>
  </si>
  <si>
    <t>工事特性・創意工夫・社会性等に関する実施状況</t>
    <rPh sb="0" eb="2">
      <t>コウジ</t>
    </rPh>
    <rPh sb="2" eb="4">
      <t>トクセイ</t>
    </rPh>
    <rPh sb="5" eb="7">
      <t>ソウイ</t>
    </rPh>
    <rPh sb="7" eb="9">
      <t>クフウ</t>
    </rPh>
    <rPh sb="10" eb="13">
      <t>シャカイセイ</t>
    </rPh>
    <rPh sb="13" eb="14">
      <t>ナド</t>
    </rPh>
    <rPh sb="15" eb="16">
      <t>カン</t>
    </rPh>
    <rPh sb="18" eb="20">
      <t>ジッシ</t>
    </rPh>
    <rPh sb="20" eb="22">
      <t>ジョウキョウ</t>
    </rPh>
    <phoneticPr fontId="14"/>
  </si>
  <si>
    <t>請負代金額</t>
    <rPh sb="0" eb="2">
      <t>ウケオイ</t>
    </rPh>
    <rPh sb="2" eb="4">
      <t>ダイキン</t>
    </rPh>
    <rPh sb="4" eb="5">
      <t>ガク</t>
    </rPh>
    <phoneticPr fontId="14"/>
  </si>
  <si>
    <t>記</t>
    <rPh sb="0" eb="1">
      <t>キ</t>
    </rPh>
    <phoneticPr fontId="14"/>
  </si>
  <si>
    <t>工事における創意工夫等の実施状況について、下記のとおり報告します。</t>
    <rPh sb="0" eb="2">
      <t>コウジ</t>
    </rPh>
    <rPh sb="6" eb="8">
      <t>ソウイ</t>
    </rPh>
    <rPh sb="8" eb="11">
      <t>クフウナド</t>
    </rPh>
    <rPh sb="12" eb="14">
      <t>ジッシ</t>
    </rPh>
    <rPh sb="14" eb="16">
      <t>ジョウキョウ</t>
    </rPh>
    <rPh sb="21" eb="23">
      <t>カキ</t>
    </rPh>
    <rPh sb="27" eb="29">
      <t>ホウコク</t>
    </rPh>
    <phoneticPr fontId="14"/>
  </si>
  <si>
    <t>工事施工における創意工夫等実施状況報告書</t>
    <phoneticPr fontId="14"/>
  </si>
  <si>
    <t>受付印</t>
    <rPh sb="0" eb="3">
      <t>ウケツケイン</t>
    </rPh>
    <phoneticPr fontId="14"/>
  </si>
  <si>
    <t>総括監督員</t>
    <rPh sb="0" eb="2">
      <t>ソウカツ</t>
    </rPh>
    <rPh sb="2" eb="5">
      <t>カントクイン</t>
    </rPh>
    <phoneticPr fontId="9"/>
  </si>
  <si>
    <t>主任監督員</t>
    <rPh sb="0" eb="2">
      <t>シュニン</t>
    </rPh>
    <rPh sb="2" eb="5">
      <t>カントクイン</t>
    </rPh>
    <phoneticPr fontId="9"/>
  </si>
  <si>
    <t>担当監督員</t>
    <rPh sb="0" eb="2">
      <t>タントウ</t>
    </rPh>
    <rPh sb="2" eb="5">
      <t>カントクイン</t>
    </rPh>
    <phoneticPr fontId="9"/>
  </si>
  <si>
    <t>着工期日</t>
    <rPh sb="0" eb="2">
      <t>チャッコウ</t>
    </rPh>
    <rPh sb="2" eb="4">
      <t>キジツ</t>
    </rPh>
    <phoneticPr fontId="14"/>
  </si>
  <si>
    <t>完成期限</t>
    <rPh sb="0" eb="2">
      <t>カンセイ</t>
    </rPh>
    <rPh sb="2" eb="4">
      <t>キゲン</t>
    </rPh>
    <phoneticPr fontId="14"/>
  </si>
  <si>
    <t>様式－5</t>
    <rPh sb="0" eb="2">
      <t>ヨウシキ</t>
    </rPh>
    <phoneticPr fontId="12"/>
  </si>
  <si>
    <t>￥</t>
    <phoneticPr fontId="12"/>
  </si>
  <si>
    <t>様式－1</t>
    <rPh sb="0" eb="2">
      <t>ヨウシキ</t>
    </rPh>
    <phoneticPr fontId="12"/>
  </si>
  <si>
    <t>様式－2</t>
    <rPh sb="0" eb="2">
      <t>ヨウシキ</t>
    </rPh>
    <phoneticPr fontId="16"/>
  </si>
  <si>
    <t>生年月日</t>
    <rPh sb="0" eb="2">
      <t>セイネン</t>
    </rPh>
    <rPh sb="2" eb="4">
      <t>ガッピ</t>
    </rPh>
    <phoneticPr fontId="16"/>
  </si>
  <si>
    <t>ふりがな</t>
    <phoneticPr fontId="9"/>
  </si>
  <si>
    <t>最終学歴</t>
    <rPh sb="0" eb="2">
      <t>サイシュウ</t>
    </rPh>
    <rPh sb="2" eb="4">
      <t>ガクレキ</t>
    </rPh>
    <phoneticPr fontId="16"/>
  </si>
  <si>
    <t>自</t>
    <rPh sb="0" eb="1">
      <t>ジ</t>
    </rPh>
    <phoneticPr fontId="16"/>
  </si>
  <si>
    <t>至</t>
    <rPh sb="0" eb="1">
      <t>イタル</t>
    </rPh>
    <phoneticPr fontId="16"/>
  </si>
  <si>
    <t>年</t>
    <rPh sb="0" eb="1">
      <t>ネン</t>
    </rPh>
    <phoneticPr fontId="16"/>
  </si>
  <si>
    <t>月</t>
    <rPh sb="0" eb="1">
      <t>ツキ</t>
    </rPh>
    <phoneticPr fontId="16"/>
  </si>
  <si>
    <t>平成</t>
    <rPh sb="0" eb="2">
      <t>ヘイセイ</t>
    </rPh>
    <phoneticPr fontId="16"/>
  </si>
  <si>
    <t>請負金額</t>
    <rPh sb="0" eb="2">
      <t>ウケオイ</t>
    </rPh>
    <rPh sb="2" eb="4">
      <t>キンガク</t>
    </rPh>
    <phoneticPr fontId="16"/>
  </si>
  <si>
    <t>発注者</t>
    <rPh sb="0" eb="3">
      <t>ハッチュウシャ</t>
    </rPh>
    <phoneticPr fontId="16"/>
  </si>
  <si>
    <t>期　間</t>
    <rPh sb="0" eb="1">
      <t>キ</t>
    </rPh>
    <rPh sb="2" eb="3">
      <t>アイダ</t>
    </rPh>
    <phoneticPr fontId="16"/>
  </si>
  <si>
    <t>工　事　名</t>
    <rPh sb="0" eb="1">
      <t>タクミ</t>
    </rPh>
    <rPh sb="2" eb="3">
      <t>コト</t>
    </rPh>
    <rPh sb="4" eb="5">
      <t>メイ</t>
    </rPh>
    <phoneticPr fontId="16"/>
  </si>
  <si>
    <t>主　任　技　術　者</t>
    <rPh sb="0" eb="1">
      <t>シュ</t>
    </rPh>
    <rPh sb="2" eb="3">
      <t>ニン</t>
    </rPh>
    <rPh sb="4" eb="5">
      <t>ワザ</t>
    </rPh>
    <rPh sb="6" eb="7">
      <t>ジュツ</t>
    </rPh>
    <rPh sb="8" eb="9">
      <t>シャ</t>
    </rPh>
    <phoneticPr fontId="9"/>
  </si>
  <si>
    <t>経　歴　書</t>
    <rPh sb="0" eb="1">
      <t>キョウ</t>
    </rPh>
    <rPh sb="2" eb="3">
      <t>レキ</t>
    </rPh>
    <rPh sb="4" eb="5">
      <t>ショ</t>
    </rPh>
    <phoneticPr fontId="9"/>
  </si>
  <si>
    <t>上記のとおり相違ありません。</t>
    <rPh sb="0" eb="2">
      <t>ジョウキ</t>
    </rPh>
    <rPh sb="6" eb="8">
      <t>ソウイ</t>
    </rPh>
    <phoneticPr fontId="16"/>
  </si>
  <si>
    <t>日</t>
    <rPh sb="0" eb="1">
      <t>ヒ</t>
    </rPh>
    <phoneticPr fontId="16"/>
  </si>
  <si>
    <t>主任技術者</t>
    <rPh sb="0" eb="2">
      <t>シュニン</t>
    </rPh>
    <rPh sb="2" eb="5">
      <t>ギジュツシャ</t>
    </rPh>
    <phoneticPr fontId="16"/>
  </si>
  <si>
    <t>氏　名</t>
    <rPh sb="0" eb="1">
      <t>シ</t>
    </rPh>
    <rPh sb="2" eb="3">
      <t>メイ</t>
    </rPh>
    <phoneticPr fontId="16"/>
  </si>
  <si>
    <t>工　事　経　歴</t>
    <rPh sb="0" eb="1">
      <t>タクミ</t>
    </rPh>
    <rPh sb="2" eb="3">
      <t>コト</t>
    </rPh>
    <rPh sb="4" eb="5">
      <t>キョウ</t>
    </rPh>
    <rPh sb="6" eb="7">
      <t>レキ</t>
    </rPh>
    <phoneticPr fontId="16"/>
  </si>
  <si>
    <t>学　歴　・　職　歴　・　免　許</t>
    <rPh sb="0" eb="1">
      <t>ガク</t>
    </rPh>
    <rPh sb="2" eb="3">
      <t>レキ</t>
    </rPh>
    <rPh sb="6" eb="7">
      <t>ショク</t>
    </rPh>
    <rPh sb="8" eb="9">
      <t>レキ</t>
    </rPh>
    <rPh sb="12" eb="13">
      <t>メン</t>
    </rPh>
    <rPh sb="14" eb="15">
      <t>モト</t>
    </rPh>
    <phoneticPr fontId="16"/>
  </si>
  <si>
    <t>職　　歴</t>
    <rPh sb="0" eb="1">
      <t>ショク</t>
    </rPh>
    <rPh sb="3" eb="4">
      <t>レキ</t>
    </rPh>
    <phoneticPr fontId="16"/>
  </si>
  <si>
    <t>氏　　名</t>
    <rPh sb="0" eb="1">
      <t>シ</t>
    </rPh>
    <rPh sb="3" eb="4">
      <t>メイ</t>
    </rPh>
    <phoneticPr fontId="16"/>
  </si>
  <si>
    <t>取得年月日</t>
    <rPh sb="0" eb="2">
      <t>シュトク</t>
    </rPh>
    <rPh sb="2" eb="5">
      <t>ネンガッピ</t>
    </rPh>
    <phoneticPr fontId="16"/>
  </si>
  <si>
    <t>卒業等年月日</t>
    <rPh sb="0" eb="3">
      <t>ソツギョウトウ</t>
    </rPh>
    <rPh sb="3" eb="6">
      <t>ネンガッピ</t>
    </rPh>
    <phoneticPr fontId="16"/>
  </si>
  <si>
    <t>様式－6</t>
    <rPh sb="0" eb="2">
      <t>ヨウシキ</t>
    </rPh>
    <phoneticPr fontId="12"/>
  </si>
  <si>
    <t>下記の物品を受け取りました。</t>
    <rPh sb="0" eb="2">
      <t>カキ</t>
    </rPh>
    <rPh sb="3" eb="5">
      <t>ブッピン</t>
    </rPh>
    <rPh sb="6" eb="7">
      <t>ウ</t>
    </rPh>
    <rPh sb="8" eb="9">
      <t>ト</t>
    </rPh>
    <phoneticPr fontId="17"/>
  </si>
  <si>
    <t>工事名</t>
    <rPh sb="0" eb="3">
      <t>コウジメイ</t>
    </rPh>
    <phoneticPr fontId="17"/>
  </si>
  <si>
    <t>物品名または施錠箇所</t>
    <rPh sb="0" eb="2">
      <t>ブッピン</t>
    </rPh>
    <rPh sb="2" eb="3">
      <t>メイ</t>
    </rPh>
    <rPh sb="6" eb="8">
      <t>セジョウ</t>
    </rPh>
    <rPh sb="8" eb="10">
      <t>カショ</t>
    </rPh>
    <phoneticPr fontId="17"/>
  </si>
  <si>
    <t>棟名称</t>
    <rPh sb="0" eb="1">
      <t>ムネ</t>
    </rPh>
    <rPh sb="1" eb="3">
      <t>メイショウ</t>
    </rPh>
    <phoneticPr fontId="17"/>
  </si>
  <si>
    <t>下記のとおり、物品を引き渡します。</t>
    <rPh sb="0" eb="2">
      <t>カキ</t>
    </rPh>
    <rPh sb="7" eb="9">
      <t>ブッピン</t>
    </rPh>
    <rPh sb="10" eb="11">
      <t>ヒ</t>
    </rPh>
    <rPh sb="12" eb="13">
      <t>ワタ</t>
    </rPh>
    <phoneticPr fontId="17"/>
  </si>
  <si>
    <t>鍵番号</t>
    <rPh sb="0" eb="1">
      <t>カギ</t>
    </rPh>
    <rPh sb="1" eb="3">
      <t>バンゴウ</t>
    </rPh>
    <phoneticPr fontId="17"/>
  </si>
  <si>
    <t>一組当たり
の数量</t>
    <rPh sb="0" eb="2">
      <t>ヒトクミ</t>
    </rPh>
    <rPh sb="2" eb="3">
      <t>ア</t>
    </rPh>
    <rPh sb="7" eb="9">
      <t>スウリョウ</t>
    </rPh>
    <phoneticPr fontId="17"/>
  </si>
  <si>
    <t>備　考</t>
    <rPh sb="0" eb="1">
      <t>ソナエ</t>
    </rPh>
    <rPh sb="2" eb="3">
      <t>コウ</t>
    </rPh>
    <phoneticPr fontId="17"/>
  </si>
  <si>
    <t>主管課</t>
    <rPh sb="0" eb="2">
      <t>シュカン</t>
    </rPh>
    <rPh sb="2" eb="3">
      <t>カ</t>
    </rPh>
    <phoneticPr fontId="17"/>
  </si>
  <si>
    <t>工事担当課</t>
    <rPh sb="0" eb="2">
      <t>コウジ</t>
    </rPh>
    <rPh sb="2" eb="5">
      <t>タントウカ</t>
    </rPh>
    <phoneticPr fontId="17"/>
  </si>
  <si>
    <t>物　品　引　渡　書</t>
    <rPh sb="0" eb="1">
      <t>モノ</t>
    </rPh>
    <rPh sb="2" eb="3">
      <t>シナ</t>
    </rPh>
    <rPh sb="4" eb="5">
      <t>イン</t>
    </rPh>
    <rPh sb="6" eb="7">
      <t>ワタル</t>
    </rPh>
    <rPh sb="8" eb="9">
      <t>ショ</t>
    </rPh>
    <phoneticPr fontId="17"/>
  </si>
  <si>
    <t>／</t>
    <phoneticPr fontId="17"/>
  </si>
  <si>
    <t>日</t>
    <rPh sb="0" eb="1">
      <t>ヒ</t>
    </rPh>
    <phoneticPr fontId="17"/>
  </si>
  <si>
    <t>月</t>
    <rPh sb="0" eb="1">
      <t>ツキ</t>
    </rPh>
    <phoneticPr fontId="17"/>
  </si>
  <si>
    <t>年</t>
    <rPh sb="0" eb="1">
      <t>ネン</t>
    </rPh>
    <phoneticPr fontId="17"/>
  </si>
  <si>
    <t>　神　戸　市　長　あて</t>
    <rPh sb="1" eb="2">
      <t>カミ</t>
    </rPh>
    <rPh sb="3" eb="4">
      <t>ト</t>
    </rPh>
    <rPh sb="5" eb="6">
      <t>シ</t>
    </rPh>
    <rPh sb="7" eb="8">
      <t>チョウ</t>
    </rPh>
    <phoneticPr fontId="17"/>
  </si>
  <si>
    <t>請負人</t>
    <rPh sb="0" eb="2">
      <t>ウケオイ</t>
    </rPh>
    <rPh sb="2" eb="3">
      <t>ニン</t>
    </rPh>
    <phoneticPr fontId="17"/>
  </si>
  <si>
    <t>（注意）</t>
    <rPh sb="1" eb="3">
      <t>チュウイ</t>
    </rPh>
    <phoneticPr fontId="17"/>
  </si>
  <si>
    <t>・請負人,工事担当課の引渡書には鍵番号を記載しないこと。</t>
    <rPh sb="1" eb="3">
      <t>ウケオイ</t>
    </rPh>
    <rPh sb="3" eb="4">
      <t>ニン</t>
    </rPh>
    <rPh sb="5" eb="7">
      <t>コウジ</t>
    </rPh>
    <rPh sb="7" eb="9">
      <t>タントウ</t>
    </rPh>
    <rPh sb="9" eb="10">
      <t>カ</t>
    </rPh>
    <rPh sb="11" eb="13">
      <t>ヒキワタ</t>
    </rPh>
    <rPh sb="13" eb="14">
      <t>ショ</t>
    </rPh>
    <rPh sb="16" eb="17">
      <t>カギ</t>
    </rPh>
    <rPh sb="17" eb="19">
      <t>バンゴウ</t>
    </rPh>
    <rPh sb="20" eb="22">
      <t>キサイ</t>
    </rPh>
    <phoneticPr fontId="17"/>
  </si>
  <si>
    <t>（平成24年11月9日適用 住宅都市局建築技術部）</t>
  </si>
  <si>
    <t>安 全 パ ト ロ ー ル 是 正 報 告 書</t>
    <phoneticPr fontId="9"/>
  </si>
  <si>
    <t>※指摘事項がある場合は是正措置を講じた後、指摘事項・是正措置を記入のうえ、本報告書に</t>
    <phoneticPr fontId="19"/>
  </si>
  <si>
    <t>　是正前後の写真を添えて、早急に監督員に提出して確認を受けること。</t>
    <phoneticPr fontId="19"/>
  </si>
  <si>
    <t>№</t>
    <phoneticPr fontId="19"/>
  </si>
  <si>
    <t>指摘事項</t>
    <rPh sb="0" eb="2">
      <t>シテキ</t>
    </rPh>
    <rPh sb="2" eb="4">
      <t>ジコウ</t>
    </rPh>
    <phoneticPr fontId="19"/>
  </si>
  <si>
    <t>是正措置</t>
    <rPh sb="0" eb="2">
      <t>ゼセイ</t>
    </rPh>
    <rPh sb="2" eb="4">
      <t>ソチ</t>
    </rPh>
    <phoneticPr fontId="19"/>
  </si>
  <si>
    <t>是正日</t>
    <rPh sb="0" eb="2">
      <t>ゼセイ</t>
    </rPh>
    <rPh sb="2" eb="3">
      <t>ヒ</t>
    </rPh>
    <phoneticPr fontId="19"/>
  </si>
  <si>
    <t>確認日</t>
    <rPh sb="0" eb="2">
      <t>カクニン</t>
    </rPh>
    <rPh sb="2" eb="3">
      <t>ヒ</t>
    </rPh>
    <phoneticPr fontId="19"/>
  </si>
  <si>
    <t>日</t>
    <rPh sb="0" eb="1">
      <t>ヒ</t>
    </rPh>
    <phoneticPr fontId="19"/>
  </si>
  <si>
    <t>月</t>
    <rPh sb="0" eb="1">
      <t>ツキ</t>
    </rPh>
    <phoneticPr fontId="19"/>
  </si>
  <si>
    <t>年</t>
    <rPh sb="0" eb="1">
      <t>ネン</t>
    </rPh>
    <phoneticPr fontId="19"/>
  </si>
  <si>
    <t>/</t>
    <phoneticPr fontId="19"/>
  </si>
  <si>
    <t xml:space="preserve"> 是正確認者
 職・氏名</t>
    <rPh sb="1" eb="3">
      <t>ゼセイ</t>
    </rPh>
    <rPh sb="3" eb="5">
      <t>カクニン</t>
    </rPh>
    <rPh sb="5" eb="6">
      <t>シャ</t>
    </rPh>
    <rPh sb="8" eb="9">
      <t>ショク</t>
    </rPh>
    <rPh sb="10" eb="12">
      <t>シメイ</t>
    </rPh>
    <phoneticPr fontId="19"/>
  </si>
  <si>
    <t xml:space="preserve"> 現場代理人
 氏名</t>
    <rPh sb="1" eb="3">
      <t>ゲンバ</t>
    </rPh>
    <rPh sb="3" eb="6">
      <t>ダイリニン</t>
    </rPh>
    <rPh sb="8" eb="10">
      <t>シメイ</t>
    </rPh>
    <phoneticPr fontId="19"/>
  </si>
  <si>
    <t>）</t>
    <phoneticPr fontId="20"/>
  </si>
  <si>
    <t>／</t>
    <phoneticPr fontId="20"/>
  </si>
  <si>
    <t>（</t>
    <phoneticPr fontId="20"/>
  </si>
  <si>
    <t>担当監督員</t>
    <rPh sb="0" eb="2">
      <t>タントウ</t>
    </rPh>
    <rPh sb="2" eb="5">
      <t>カントクイン</t>
    </rPh>
    <phoneticPr fontId="20"/>
  </si>
  <si>
    <t>総括監督員</t>
    <rPh sb="0" eb="2">
      <t>ソウカツ</t>
    </rPh>
    <rPh sb="2" eb="5">
      <t>カントクイン</t>
    </rPh>
    <phoneticPr fontId="20"/>
  </si>
  <si>
    <t>主任監督員</t>
    <rPh sb="0" eb="2">
      <t>シュニン</t>
    </rPh>
    <rPh sb="2" eb="5">
      <t>カントクイン</t>
    </rPh>
    <phoneticPr fontId="20"/>
  </si>
  <si>
    <t>請 負 人</t>
    <rPh sb="0" eb="1">
      <t>ショウ</t>
    </rPh>
    <rPh sb="2" eb="3">
      <t>フ</t>
    </rPh>
    <rPh sb="4" eb="5">
      <t>ニン</t>
    </rPh>
    <phoneticPr fontId="20"/>
  </si>
  <si>
    <t>年度</t>
    <rPh sb="0" eb="2">
      <t>ネンド</t>
    </rPh>
    <phoneticPr fontId="20"/>
  </si>
  <si>
    <t>工事名</t>
    <rPh sb="0" eb="3">
      <t>コウジメイ</t>
    </rPh>
    <phoneticPr fontId="20"/>
  </si>
  <si>
    <t>№</t>
    <phoneticPr fontId="20"/>
  </si>
  <si>
    <t>図面番号</t>
    <rPh sb="0" eb="2">
      <t>ズメン</t>
    </rPh>
    <rPh sb="2" eb="4">
      <t>バンゴウ</t>
    </rPh>
    <phoneticPr fontId="20"/>
  </si>
  <si>
    <t>指　示　事　項</t>
    <rPh sb="0" eb="1">
      <t>ユビ</t>
    </rPh>
    <rPh sb="2" eb="3">
      <t>シメス</t>
    </rPh>
    <rPh sb="4" eb="5">
      <t>コト</t>
    </rPh>
    <rPh sb="6" eb="7">
      <t>コウ</t>
    </rPh>
    <phoneticPr fontId="20"/>
  </si>
  <si>
    <t>□</t>
    <phoneticPr fontId="20"/>
  </si>
  <si>
    <t>指　示　書</t>
    <rPh sb="0" eb="1">
      <t>ユビ</t>
    </rPh>
    <rPh sb="2" eb="3">
      <t>シメス</t>
    </rPh>
    <rPh sb="4" eb="5">
      <t>ショ</t>
    </rPh>
    <phoneticPr fontId="20"/>
  </si>
  <si>
    <t>打　合　せ　簿</t>
    <rPh sb="0" eb="1">
      <t>ダ</t>
    </rPh>
    <rPh sb="2" eb="3">
      <t>ゴウ</t>
    </rPh>
    <rPh sb="6" eb="7">
      <t>ボ</t>
    </rPh>
    <phoneticPr fontId="20"/>
  </si>
  <si>
    <t>様式１</t>
    <rPh sb="0" eb="2">
      <t>ヨウシキ</t>
    </rPh>
    <phoneticPr fontId="9"/>
  </si>
  <si>
    <t>工事名称：</t>
    <rPh sb="0" eb="2">
      <t>コウジ</t>
    </rPh>
    <rPh sb="2" eb="4">
      <t>メイショウ</t>
    </rPh>
    <phoneticPr fontId="9"/>
  </si>
  <si>
    <t>搬出先：</t>
    <rPh sb="0" eb="2">
      <t>ハンシュツ</t>
    </rPh>
    <rPh sb="2" eb="3">
      <t>サキ</t>
    </rPh>
    <phoneticPr fontId="9"/>
  </si>
  <si>
    <t>単位：t</t>
    <rPh sb="0" eb="2">
      <t>タンイ</t>
    </rPh>
    <phoneticPr fontId="9"/>
  </si>
  <si>
    <t>車両番号</t>
    <rPh sb="0" eb="2">
      <t>シャリョウ</t>
    </rPh>
    <rPh sb="2" eb="4">
      <t>バンゴウ</t>
    </rPh>
    <phoneticPr fontId="9"/>
  </si>
  <si>
    <t>最大積載量</t>
    <rPh sb="0" eb="2">
      <t>サイダイ</t>
    </rPh>
    <rPh sb="2" eb="4">
      <t>セキサイ</t>
    </rPh>
    <rPh sb="4" eb="5">
      <t>リョウ</t>
    </rPh>
    <phoneticPr fontId="9"/>
  </si>
  <si>
    <t>伝票番号</t>
    <rPh sb="0" eb="2">
      <t>デンピョウ</t>
    </rPh>
    <rPh sb="2" eb="4">
      <t>バンゴウ</t>
    </rPh>
    <phoneticPr fontId="9"/>
  </si>
  <si>
    <t>運搬台数（台）</t>
    <rPh sb="0" eb="2">
      <t>ウンパン</t>
    </rPh>
    <rPh sb="2" eb="4">
      <t>ダイスウ</t>
    </rPh>
    <rPh sb="5" eb="6">
      <t>ダイ</t>
    </rPh>
    <phoneticPr fontId="9"/>
  </si>
  <si>
    <t>平均積載量（ｔ）</t>
    <rPh sb="0" eb="2">
      <t>ヘイキン</t>
    </rPh>
    <rPh sb="2" eb="4">
      <t>セキサイ</t>
    </rPh>
    <rPh sb="4" eb="5">
      <t>リョウ</t>
    </rPh>
    <phoneticPr fontId="9"/>
  </si>
  <si>
    <t>過積載台数（台）</t>
    <rPh sb="0" eb="3">
      <t>カセキサイ</t>
    </rPh>
    <rPh sb="3" eb="5">
      <t>ダイスウ</t>
    </rPh>
    <rPh sb="6" eb="7">
      <t>ダイ</t>
    </rPh>
    <phoneticPr fontId="9"/>
  </si>
  <si>
    <t>最大積載量（ｔ）</t>
    <rPh sb="0" eb="2">
      <t>サイダイ</t>
    </rPh>
    <rPh sb="2" eb="4">
      <t>セキサイ</t>
    </rPh>
    <rPh sb="4" eb="5">
      <t>リョウ</t>
    </rPh>
    <phoneticPr fontId="9"/>
  </si>
  <si>
    <t>最大過積載率（％）</t>
    <rPh sb="0" eb="2">
      <t>サイダイ</t>
    </rPh>
    <rPh sb="2" eb="5">
      <t>カセキサイ</t>
    </rPh>
    <rPh sb="5" eb="6">
      <t>リツ</t>
    </rPh>
    <phoneticPr fontId="9"/>
  </si>
  <si>
    <t>過積載台数率（％）</t>
    <rPh sb="0" eb="3">
      <t>カセキサイ</t>
    </rPh>
    <rPh sb="3" eb="5">
      <t>ダイスウ</t>
    </rPh>
    <rPh sb="5" eb="6">
      <t>リツ</t>
    </rPh>
    <phoneticPr fontId="9"/>
  </si>
  <si>
    <t>種別：</t>
    <rPh sb="0" eb="2">
      <t>シュベツ</t>
    </rPh>
    <phoneticPr fontId="9"/>
  </si>
  <si>
    <t>（アスファルト殻・コンクリート殻・土砂）</t>
    <phoneticPr fontId="21"/>
  </si>
  <si>
    <t>年月日</t>
    <rPh sb="0" eb="3">
      <t>ネンガッピ</t>
    </rPh>
    <phoneticPr fontId="21"/>
  </si>
  <si>
    <t>搬　出　車　両　記　録　表</t>
    <rPh sb="0" eb="1">
      <t>ハン</t>
    </rPh>
    <rPh sb="2" eb="3">
      <t>デ</t>
    </rPh>
    <rPh sb="4" eb="5">
      <t>クルマ</t>
    </rPh>
    <rPh sb="6" eb="7">
      <t>リョウ</t>
    </rPh>
    <rPh sb="8" eb="9">
      <t>キ</t>
    </rPh>
    <rPh sb="10" eb="11">
      <t>ロク</t>
    </rPh>
    <rPh sb="12" eb="13">
      <t>ヒョウ</t>
    </rPh>
    <phoneticPr fontId="9"/>
  </si>
  <si>
    <t>工事名</t>
  </si>
  <si>
    <t>商号又は名称</t>
    <phoneticPr fontId="22"/>
  </si>
  <si>
    <t>代表者又は</t>
    <phoneticPr fontId="22"/>
  </si>
  <si>
    <t>受 注 者 名</t>
    <phoneticPr fontId="22"/>
  </si>
  <si>
    <t>現場代理人</t>
    <phoneticPr fontId="22"/>
  </si>
  <si>
    <t>請負代金額</t>
  </si>
  <si>
    <t>年</t>
    <rPh sb="0" eb="1">
      <t>ネン</t>
    </rPh>
    <phoneticPr fontId="23"/>
  </si>
  <si>
    <t>月</t>
    <rPh sb="0" eb="1">
      <t>ガツ</t>
    </rPh>
    <phoneticPr fontId="23"/>
  </si>
  <si>
    <t>日</t>
    <rPh sb="0" eb="1">
      <t>ニチ</t>
    </rPh>
    <phoneticPr fontId="23"/>
  </si>
  <si>
    <t>年</t>
    <rPh sb="0" eb="1">
      <t>ネン</t>
    </rPh>
    <phoneticPr fontId="9"/>
  </si>
  <si>
    <t>月</t>
    <rPh sb="0" eb="1">
      <t>ツキ</t>
    </rPh>
    <phoneticPr fontId="9"/>
  </si>
  <si>
    <t>日</t>
    <rPh sb="0" eb="1">
      <t>ニチ</t>
    </rPh>
    <phoneticPr fontId="9"/>
  </si>
  <si>
    <t>工事名</t>
    <rPh sb="0" eb="2">
      <t>コウジ</t>
    </rPh>
    <rPh sb="2" eb="3">
      <t>メイ</t>
    </rPh>
    <phoneticPr fontId="9"/>
  </si>
  <si>
    <t>区分</t>
    <rPh sb="0" eb="2">
      <t>クブン</t>
    </rPh>
    <phoneticPr fontId="9"/>
  </si>
  <si>
    <t>発注者名</t>
    <rPh sb="0" eb="3">
      <t>ハッチュウシャ</t>
    </rPh>
    <rPh sb="3" eb="4">
      <t>メイ</t>
    </rPh>
    <phoneticPr fontId="9"/>
  </si>
  <si>
    <t>工期</t>
    <rPh sb="0" eb="2">
      <t>コウキ</t>
    </rPh>
    <phoneticPr fontId="9"/>
  </si>
  <si>
    <t>工事名称</t>
    <rPh sb="0" eb="2">
      <t>コウジ</t>
    </rPh>
    <rPh sb="2" eb="4">
      <t>メイショウ</t>
    </rPh>
    <phoneticPr fontId="9"/>
  </si>
  <si>
    <t>監督員名</t>
    <rPh sb="0" eb="3">
      <t>カントクイン</t>
    </rPh>
    <rPh sb="3" eb="4">
      <t>メイ</t>
    </rPh>
    <phoneticPr fontId="9"/>
  </si>
  <si>
    <t>安全衛生責任者</t>
    <rPh sb="0" eb="2">
      <t>アンゼン</t>
    </rPh>
    <rPh sb="2" eb="4">
      <t>エイセイ</t>
    </rPh>
    <rPh sb="4" eb="7">
      <t>セキニンシャ</t>
    </rPh>
    <phoneticPr fontId="9"/>
  </si>
  <si>
    <t>監理技術者名
主任技術者名</t>
    <rPh sb="0" eb="2">
      <t>カンリ</t>
    </rPh>
    <rPh sb="2" eb="5">
      <t>ギジュツシャ</t>
    </rPh>
    <rPh sb="5" eb="6">
      <t>メイ</t>
    </rPh>
    <rPh sb="7" eb="9">
      <t>シュニン</t>
    </rPh>
    <rPh sb="9" eb="12">
      <t>ギジュツシャ</t>
    </rPh>
    <rPh sb="12" eb="13">
      <t>ナ</t>
    </rPh>
    <phoneticPr fontId="9"/>
  </si>
  <si>
    <t>専門技術者名</t>
    <rPh sb="0" eb="2">
      <t>センモン</t>
    </rPh>
    <rPh sb="2" eb="5">
      <t>ギジュツシャ</t>
    </rPh>
    <rPh sb="5" eb="6">
      <t>メイ</t>
    </rPh>
    <phoneticPr fontId="9"/>
  </si>
  <si>
    <t>専門技術者</t>
    <rPh sb="0" eb="2">
      <t>センモン</t>
    </rPh>
    <rPh sb="2" eb="5">
      <t>ギジュツシャ</t>
    </rPh>
    <phoneticPr fontId="9"/>
  </si>
  <si>
    <t>担当工事内容</t>
    <rPh sb="0" eb="2">
      <t>タントウ</t>
    </rPh>
    <rPh sb="2" eb="4">
      <t>コウジ</t>
    </rPh>
    <rPh sb="4" eb="6">
      <t>ナイヨウ</t>
    </rPh>
    <phoneticPr fontId="9"/>
  </si>
  <si>
    <t>元方安全衛生管理者</t>
    <rPh sb="0" eb="1">
      <t>モト</t>
    </rPh>
    <rPh sb="1" eb="2">
      <t>カタ</t>
    </rPh>
    <rPh sb="2" eb="4">
      <t>アンゼン</t>
    </rPh>
    <rPh sb="4" eb="6">
      <t>エイセイ</t>
    </rPh>
    <rPh sb="6" eb="8">
      <t>カンリ</t>
    </rPh>
    <rPh sb="8" eb="9">
      <t>シャ</t>
    </rPh>
    <phoneticPr fontId="9"/>
  </si>
  <si>
    <t>会          長</t>
    <rPh sb="0" eb="12">
      <t>カイチョウ</t>
    </rPh>
    <phoneticPr fontId="9"/>
  </si>
  <si>
    <t>統括安全衛生責任者</t>
    <rPh sb="0" eb="2">
      <t>トウカツ</t>
    </rPh>
    <rPh sb="2" eb="4">
      <t>アンゼン</t>
    </rPh>
    <rPh sb="4" eb="6">
      <t>エイセイ</t>
    </rPh>
    <rPh sb="6" eb="9">
      <t>セキニンシャ</t>
    </rPh>
    <phoneticPr fontId="9"/>
  </si>
  <si>
    <t>副    会    長</t>
    <rPh sb="0" eb="11">
      <t>フクカイチョウ</t>
    </rPh>
    <phoneticPr fontId="9"/>
  </si>
  <si>
    <t>貴校園設備から下記の通り供給を願いたく、使用について申請いたします。</t>
  </si>
  <si>
    <t>記</t>
  </si>
  <si>
    <t>１．校園名</t>
  </si>
  <si>
    <t>２．工事名</t>
  </si>
  <si>
    <t>３．所在地</t>
  </si>
  <si>
    <t>４．種別</t>
  </si>
  <si>
    <t>校園設備等使用承認申請書兼承認書</t>
    <phoneticPr fontId="28"/>
  </si>
  <si>
    <t>６．使用期間</t>
    <phoneticPr fontId="28"/>
  </si>
  <si>
    <t>【関連工事：</t>
    <phoneticPr fontId="28"/>
  </si>
  <si>
    <t>建築</t>
    <phoneticPr fontId="28"/>
  </si>
  <si>
    <t>電気</t>
    <phoneticPr fontId="28"/>
  </si>
  <si>
    <t>機械</t>
    <phoneticPr fontId="28"/>
  </si>
  <si>
    <t>ガス</t>
    <phoneticPr fontId="28"/>
  </si>
  <si>
    <t>】</t>
    <phoneticPr fontId="28"/>
  </si>
  <si>
    <t>上下水道</t>
    <rPh sb="0" eb="2">
      <t>ジョウゲ</t>
    </rPh>
    <rPh sb="2" eb="4">
      <t>スイドウ</t>
    </rPh>
    <phoneticPr fontId="28"/>
  </si>
  <si>
    <t>水栓番号</t>
    <rPh sb="0" eb="2">
      <t>スイセン</t>
    </rPh>
    <rPh sb="2" eb="4">
      <t>バンゴウ</t>
    </rPh>
    <phoneticPr fontId="28"/>
  </si>
  <si>
    <t>（</t>
    <phoneticPr fontId="28"/>
  </si>
  <si>
    <t>電気</t>
    <phoneticPr fontId="28"/>
  </si>
  <si>
    <t>従量電灯</t>
    <phoneticPr fontId="28"/>
  </si>
  <si>
    <t>低圧電力</t>
    <phoneticPr fontId="28"/>
  </si>
  <si>
    <t>業務用電力</t>
    <rPh sb="0" eb="3">
      <t>ギョウムヨウ</t>
    </rPh>
    <rPh sb="3" eb="5">
      <t>デンリョク</t>
    </rPh>
    <phoneticPr fontId="28"/>
  </si>
  <si>
    <t>□</t>
    <phoneticPr fontId="28"/>
  </si>
  <si>
    <t>□</t>
    <phoneticPr fontId="28"/>
  </si>
  <si>
    <t>至:</t>
    <phoneticPr fontId="28"/>
  </si>
  <si>
    <t>自:</t>
    <rPh sb="0" eb="1">
      <t>ジ</t>
    </rPh>
    <phoneticPr fontId="28"/>
  </si>
  <si>
    <t>年</t>
    <rPh sb="0" eb="1">
      <t>ネン</t>
    </rPh>
    <phoneticPr fontId="28"/>
  </si>
  <si>
    <t>月</t>
    <rPh sb="0" eb="1">
      <t>ガツ</t>
    </rPh>
    <phoneticPr fontId="28"/>
  </si>
  <si>
    <t>日</t>
    <rPh sb="0" eb="1">
      <t>ニチ</t>
    </rPh>
    <phoneticPr fontId="28"/>
  </si>
  <si>
    <t>住　所　　　</t>
    <phoneticPr fontId="28"/>
  </si>
  <si>
    <t>社　名</t>
    <phoneticPr fontId="28"/>
  </si>
  <si>
    <t>TEL</t>
    <phoneticPr fontId="28"/>
  </si>
  <si>
    <t>FAX</t>
    <phoneticPr fontId="28"/>
  </si>
  <si>
    <t>担　当　　　　　　　　　　　</t>
    <phoneticPr fontId="28"/>
  </si>
  <si>
    <t>）</t>
    <phoneticPr fontId="28"/>
  </si>
  <si>
    <t>-</t>
    <phoneticPr fontId="28"/>
  </si>
  <si>
    <t>㊞</t>
    <phoneticPr fontId="28"/>
  </si>
  <si>
    <t>様式１－３（工事請負業者用）</t>
    <phoneticPr fontId="28"/>
  </si>
  <si>
    <t>代表者</t>
    <phoneticPr fontId="28"/>
  </si>
  <si>
    <t>様式第14号（第15条関係）</t>
  </si>
  <si>
    <t>神　戸　市　長　宛</t>
  </si>
  <si>
    <t>特定工作物解体等工事の名称</t>
  </si>
  <si>
    <t>特定工作物解体等工事に係る工作物の種類</t>
  </si>
  <si>
    <t>用　　 途</t>
  </si>
  <si>
    <t>構造・階数</t>
  </si>
  <si>
    <t>特定工作物解体等工事の種類</t>
  </si>
  <si>
    <t>建築物にあっては、解体する部分の床面積の合計</t>
  </si>
  <si>
    <t>特定石綿含有材料の使用の有無</t>
  </si>
  <si>
    <t>特定工作物解体等工事の場所</t>
  </si>
  <si>
    <t>特定工作物解体等工事の実施の期間</t>
  </si>
  <si>
    <t>粉じんの処理又は飛散の防止の方法</t>
  </si>
  <si>
    <t>別紙のとおり</t>
  </si>
  <si>
    <t>別紙</t>
  </si>
  <si>
    <t>防じんシート等の設置方法</t>
  </si>
  <si>
    <t>特定石綿含有材料の処理方法</t>
  </si>
  <si>
    <t>散水その他の措置により石綿を含む水を排出するときは、排水の処理方法</t>
  </si>
  <si>
    <t>換気装置の換気能力</t>
  </si>
  <si>
    <t>1時間あたりの換気回数</t>
  </si>
  <si>
    <t>換気装置の設置場所</t>
  </si>
  <si>
    <t>隔離した施工区画の集じん方法</t>
  </si>
  <si>
    <t>集じん機の種類・型式</t>
  </si>
  <si>
    <t>注　この届出各欄に定めるもののほか、付近の見取図、建築物その他の工作物の配置図（解体又は改修の工事を行う部分の位置を記入したもの）及び工事の工程表を添付してください。</t>
  </si>
  <si>
    <t>Ａ４</t>
  </si>
  <si>
    <r>
      <t>ｍ</t>
    </r>
    <r>
      <rPr>
        <vertAlign val="superscript"/>
        <sz val="11"/>
        <color indexed="60"/>
        <rFont val="ＭＳ 明朝"/>
        <family val="1"/>
        <charset val="128"/>
      </rPr>
      <t>2</t>
    </r>
  </si>
  <si>
    <t>届出者</t>
    <rPh sb="0" eb="2">
      <t>トドケデ</t>
    </rPh>
    <rPh sb="2" eb="3">
      <t>シャ</t>
    </rPh>
    <phoneticPr fontId="32"/>
  </si>
  <si>
    <t>住　　　所</t>
    <rPh sb="0" eb="1">
      <t>ジュウ</t>
    </rPh>
    <rPh sb="4" eb="5">
      <t>ショ</t>
    </rPh>
    <phoneticPr fontId="22"/>
  </si>
  <si>
    <t>(法人にあっては、主たる事務所の所在地)</t>
    <phoneticPr fontId="32"/>
  </si>
  <si>
    <t>　</t>
    <phoneticPr fontId="32"/>
  </si>
  <si>
    <t>(法人にあっては、名称及び代表者の氏名)</t>
    <phoneticPr fontId="32"/>
  </si>
  <si>
    <t>担当者氏名</t>
    <rPh sb="0" eb="3">
      <t>タントウシャ</t>
    </rPh>
    <rPh sb="3" eb="5">
      <t>シメイ</t>
    </rPh>
    <phoneticPr fontId="32"/>
  </si>
  <si>
    <t>電話</t>
    <rPh sb="0" eb="2">
      <t>デンワ</t>
    </rPh>
    <phoneticPr fontId="32"/>
  </si>
  <si>
    <t>番</t>
    <rPh sb="0" eb="1">
      <t>バン</t>
    </rPh>
    <phoneticPr fontId="32"/>
  </si>
  <si>
    <t>（</t>
    <phoneticPr fontId="32"/>
  </si>
  <si>
    <t>）</t>
    <phoneticPr fontId="32"/>
  </si>
  <si>
    <t>-</t>
    <phoneticPr fontId="32"/>
  </si>
  <si>
    <t>有</t>
    <phoneticPr fontId="32"/>
  </si>
  <si>
    <t>・</t>
    <phoneticPr fontId="32"/>
  </si>
  <si>
    <t>無</t>
    <phoneticPr fontId="32"/>
  </si>
  <si>
    <t>下請負人が工事を実施する場合は、当該下請負人の氏名又は名称及び住所並びに法人にあっては、その代表者の氏名</t>
    <phoneticPr fontId="32"/>
  </si>
  <si>
    <t>備　　　　　　　　　　　　　　考</t>
    <phoneticPr fontId="32"/>
  </si>
  <si>
    <t>発注者の氏名又は名称及び住所並びに法人にあってはその代表者の氏名</t>
    <phoneticPr fontId="32"/>
  </si>
  <si>
    <t>すべての粉じん
に係る共通事項</t>
    <phoneticPr fontId="32"/>
  </si>
  <si>
    <t>除去</t>
    <phoneticPr fontId="32"/>
  </si>
  <si>
    <t>封じ込め</t>
    <phoneticPr fontId="32"/>
  </si>
  <si>
    <t>囲い込み</t>
    <phoneticPr fontId="32"/>
  </si>
  <si>
    <t>（使用面積</t>
    <phoneticPr fontId="32"/>
  </si>
  <si>
    <t>ｍ2　使用部分　別添図面のとおり）</t>
    <phoneticPr fontId="32"/>
  </si>
  <si>
    <t>ｍ3</t>
    <phoneticPr fontId="32"/>
  </si>
  <si>
    <t>ｍ＝</t>
    <phoneticPr fontId="32"/>
  </si>
  <si>
    <t>ｍ2×高さ</t>
    <phoneticPr fontId="32"/>
  </si>
  <si>
    <t>ｍ3／時×</t>
    <phoneticPr fontId="32"/>
  </si>
  <si>
    <t>台＝</t>
    <phoneticPr fontId="32"/>
  </si>
  <si>
    <t>ｍ3／時</t>
    <phoneticPr fontId="32"/>
  </si>
  <si>
    <t>回／時</t>
    <phoneticPr fontId="32"/>
  </si>
  <si>
    <t>換気能力÷施工区画の容積＝</t>
  </si>
  <si>
    <t>標　　　　　　　　　　　識</t>
    <phoneticPr fontId="32"/>
  </si>
  <si>
    <t>散　水　等　の　方　法</t>
    <phoneticPr fontId="32"/>
  </si>
  <si>
    <t>施 行 区 画 の 隔 離 方 法</t>
    <phoneticPr fontId="32"/>
  </si>
  <si>
    <t>施 工 区 画 の 容 積</t>
    <phoneticPr fontId="32"/>
  </si>
  <si>
    <t>集 じ ん 等 の 効 率</t>
    <phoneticPr fontId="32"/>
  </si>
  <si>
    <t>そ         の         他</t>
    <phoneticPr fontId="32"/>
  </si>
  <si>
    <t>石　　 綿　 　粉　 　じ 　　ん　 　に　 　係 　　る　 　事　 　項</t>
    <phoneticPr fontId="32"/>
  </si>
  <si>
    <t>記</t>
    <phoneticPr fontId="34"/>
  </si>
  <si>
    <t>１．工事名</t>
    <phoneticPr fontId="34"/>
  </si>
  <si>
    <t>２．期　間</t>
    <phoneticPr fontId="34"/>
  </si>
  <si>
    <t>～</t>
    <phoneticPr fontId="34"/>
  </si>
  <si>
    <t>３．時　間</t>
    <rPh sb="2" eb="3">
      <t>トキ</t>
    </rPh>
    <phoneticPr fontId="34"/>
  </si>
  <si>
    <t>時</t>
    <rPh sb="0" eb="1">
      <t>ジ</t>
    </rPh>
    <phoneticPr fontId="34"/>
  </si>
  <si>
    <t>分</t>
    <rPh sb="0" eb="1">
      <t>フン</t>
    </rPh>
    <phoneticPr fontId="34"/>
  </si>
  <si>
    <t>４．作業内容</t>
    <phoneticPr fontId="34"/>
  </si>
  <si>
    <t>５．理　由</t>
    <phoneticPr fontId="34"/>
  </si>
  <si>
    <t>　　　　　　　　　　　　　　　　住　所</t>
  </si>
  <si>
    <t>（名称）</t>
  </si>
  <si>
    <t>（住所）</t>
  </si>
  <si>
    <t>長期休暇の現場管理及び緊急連絡方法について</t>
    <rPh sb="0" eb="2">
      <t>チョウキ</t>
    </rPh>
    <rPh sb="2" eb="4">
      <t>キュウカ</t>
    </rPh>
    <rPh sb="5" eb="7">
      <t>ゲンバ</t>
    </rPh>
    <rPh sb="7" eb="9">
      <t>カンリ</t>
    </rPh>
    <rPh sb="9" eb="10">
      <t>オヨ</t>
    </rPh>
    <rPh sb="11" eb="13">
      <t>キンキュウ</t>
    </rPh>
    <rPh sb="13" eb="15">
      <t>レンラク</t>
    </rPh>
    <rPh sb="15" eb="17">
      <t>ホウホウ</t>
    </rPh>
    <phoneticPr fontId="9"/>
  </si>
  <si>
    <t>現場代理人</t>
    <rPh sb="0" eb="2">
      <t>ゲンバ</t>
    </rPh>
    <rPh sb="2" eb="5">
      <t>ダイリニン</t>
    </rPh>
    <phoneticPr fontId="9"/>
  </si>
  <si>
    <t>１．</t>
    <phoneticPr fontId="9"/>
  </si>
  <si>
    <t>工事名</t>
    <rPh sb="0" eb="2">
      <t>コウジ</t>
    </rPh>
    <rPh sb="2" eb="3">
      <t>ナ</t>
    </rPh>
    <phoneticPr fontId="9"/>
  </si>
  <si>
    <t>２．</t>
    <phoneticPr fontId="9"/>
  </si>
  <si>
    <t>３．</t>
    <phoneticPr fontId="9"/>
  </si>
  <si>
    <t>現場連絡先</t>
    <rPh sb="0" eb="2">
      <t>ゲンバ</t>
    </rPh>
    <rPh sb="2" eb="4">
      <t>レンラク</t>
    </rPh>
    <rPh sb="4" eb="5">
      <t>サキ</t>
    </rPh>
    <phoneticPr fontId="9"/>
  </si>
  <si>
    <t>４．</t>
    <phoneticPr fontId="9"/>
  </si>
  <si>
    <t>現場休業期間</t>
    <rPh sb="0" eb="2">
      <t>ゲンバ</t>
    </rPh>
    <rPh sb="2" eb="4">
      <t>キュウギョウ</t>
    </rPh>
    <rPh sb="4" eb="6">
      <t>キカン</t>
    </rPh>
    <phoneticPr fontId="9"/>
  </si>
  <si>
    <t>５．</t>
    <phoneticPr fontId="9"/>
  </si>
  <si>
    <t>緊急連絡先</t>
    <rPh sb="0" eb="2">
      <t>キンキュウ</t>
    </rPh>
    <rPh sb="2" eb="4">
      <t>レンラク</t>
    </rPh>
    <rPh sb="4" eb="5">
      <t>サキ</t>
    </rPh>
    <phoneticPr fontId="9"/>
  </si>
  <si>
    <t>現場代理人氏名</t>
    <rPh sb="0" eb="2">
      <t>ゲンバ</t>
    </rPh>
    <rPh sb="2" eb="5">
      <t>ダイリニン</t>
    </rPh>
    <rPh sb="5" eb="7">
      <t>シメイ</t>
    </rPh>
    <phoneticPr fontId="9"/>
  </si>
  <si>
    <t>現場員氏名</t>
    <rPh sb="0" eb="3">
      <t>ゲンバイン</t>
    </rPh>
    <rPh sb="3" eb="5">
      <t>シメイ</t>
    </rPh>
    <phoneticPr fontId="9"/>
  </si>
  <si>
    <t>警備会社名</t>
    <rPh sb="0" eb="2">
      <t>ケイビ</t>
    </rPh>
    <rPh sb="2" eb="4">
      <t>ガイシャ</t>
    </rPh>
    <rPh sb="4" eb="5">
      <t>メイ</t>
    </rPh>
    <phoneticPr fontId="9"/>
  </si>
  <si>
    <t>６．</t>
    <phoneticPr fontId="9"/>
  </si>
  <si>
    <t>管理方法</t>
    <rPh sb="0" eb="2">
      <t>カンリ</t>
    </rPh>
    <rPh sb="2" eb="4">
      <t>ホウホウ</t>
    </rPh>
    <phoneticPr fontId="9"/>
  </si>
  <si>
    <t>警備員</t>
    <rPh sb="0" eb="3">
      <t>ケイビイン</t>
    </rPh>
    <phoneticPr fontId="9"/>
  </si>
  <si>
    <t>･･････</t>
    <phoneticPr fontId="9"/>
  </si>
  <si>
    <t>常駐</t>
    <rPh sb="0" eb="2">
      <t>ジョウチュウ</t>
    </rPh>
    <phoneticPr fontId="9"/>
  </si>
  <si>
    <t>１日</t>
    <rPh sb="1" eb="2">
      <t>ニチ</t>
    </rPh>
    <phoneticPr fontId="9"/>
  </si>
  <si>
    <t>回以上の巡回警備を実施</t>
    <rPh sb="0" eb="1">
      <t>カイ</t>
    </rPh>
    <rPh sb="1" eb="3">
      <t>イジョウ</t>
    </rPh>
    <rPh sb="4" eb="6">
      <t>ジュンカイ</t>
    </rPh>
    <rPh sb="6" eb="8">
      <t>ケイビ</t>
    </rPh>
    <rPh sb="9" eb="11">
      <t>ジッシ</t>
    </rPh>
    <phoneticPr fontId="9"/>
  </si>
  <si>
    <t>現場員</t>
    <rPh sb="0" eb="3">
      <t>ゲンバイン</t>
    </rPh>
    <phoneticPr fontId="9"/>
  </si>
  <si>
    <t>進入路</t>
    <rPh sb="0" eb="2">
      <t>シンニュウ</t>
    </rPh>
    <rPh sb="2" eb="3">
      <t>ロ</t>
    </rPh>
    <phoneticPr fontId="9"/>
  </si>
  <si>
    <t>工事用門扉施錠</t>
    <rPh sb="0" eb="3">
      <t>コウジヨウ</t>
    </rPh>
    <rPh sb="3" eb="5">
      <t>モンピ</t>
    </rPh>
    <rPh sb="5" eb="7">
      <t>セジョウ</t>
    </rPh>
    <phoneticPr fontId="9"/>
  </si>
  <si>
    <t>施設管理者による管理</t>
    <rPh sb="0" eb="2">
      <t>シセツ</t>
    </rPh>
    <rPh sb="2" eb="5">
      <t>カンリシャ</t>
    </rPh>
    <rPh sb="8" eb="10">
      <t>カンリ</t>
    </rPh>
    <phoneticPr fontId="9"/>
  </si>
  <si>
    <t>危険箇所</t>
    <rPh sb="0" eb="2">
      <t>キケン</t>
    </rPh>
    <rPh sb="2" eb="4">
      <t>カショ</t>
    </rPh>
    <phoneticPr fontId="9"/>
  </si>
  <si>
    <t>※</t>
    <phoneticPr fontId="9"/>
  </si>
  <si>
    <t>なし</t>
    <phoneticPr fontId="9"/>
  </si>
  <si>
    <t>危険物</t>
    <rPh sb="0" eb="3">
      <t>キケンブツ</t>
    </rPh>
    <phoneticPr fontId="9"/>
  </si>
  <si>
    <t>その他</t>
    <rPh sb="2" eb="3">
      <t>タ</t>
    </rPh>
    <phoneticPr fontId="9"/>
  </si>
  <si>
    <t>７．</t>
    <phoneticPr fontId="9"/>
  </si>
  <si>
    <t>現場到着までに要する時間</t>
    <rPh sb="0" eb="2">
      <t>ゲンバ</t>
    </rPh>
    <rPh sb="2" eb="4">
      <t>トウチャク</t>
    </rPh>
    <rPh sb="7" eb="8">
      <t>ヨウ</t>
    </rPh>
    <rPh sb="10" eb="12">
      <t>ジカン</t>
    </rPh>
    <phoneticPr fontId="9"/>
  </si>
  <si>
    <t>請負人事務所</t>
    <rPh sb="0" eb="2">
      <t>ウケオイ</t>
    </rPh>
    <rPh sb="2" eb="3">
      <t>ニン</t>
    </rPh>
    <rPh sb="3" eb="5">
      <t>ジム</t>
    </rPh>
    <rPh sb="5" eb="6">
      <t>ショ</t>
    </rPh>
    <phoneticPr fontId="9"/>
  </si>
  <si>
    <t>市・委託監督員事務所</t>
    <rPh sb="0" eb="1">
      <t>シ</t>
    </rPh>
    <rPh sb="2" eb="4">
      <t>イタク</t>
    </rPh>
    <rPh sb="4" eb="7">
      <t>カントクイン</t>
    </rPh>
    <rPh sb="7" eb="9">
      <t>ジム</t>
    </rPh>
    <rPh sb="9" eb="10">
      <t>ショ</t>
    </rPh>
    <phoneticPr fontId="9"/>
  </si>
  <si>
    <t>℡</t>
    <phoneticPr fontId="36"/>
  </si>
  <si>
    <t>(</t>
    <phoneticPr fontId="36"/>
  </si>
  <si>
    <t>)</t>
    <phoneticPr fontId="36"/>
  </si>
  <si>
    <t>-</t>
    <phoneticPr fontId="36"/>
  </si>
  <si>
    <t>■</t>
  </si>
  <si>
    <t>請負人会社</t>
    <rPh sb="0" eb="2">
      <t>ウケオイ</t>
    </rPh>
    <rPh sb="2" eb="3">
      <t>ニン</t>
    </rPh>
    <rPh sb="3" eb="5">
      <t>カイシャ</t>
    </rPh>
    <phoneticPr fontId="9"/>
  </si>
  <si>
    <t>自宅</t>
    <rPh sb="0" eb="2">
      <t>ジタク</t>
    </rPh>
    <phoneticPr fontId="9"/>
  </si>
  <si>
    <t>携帯</t>
    <rPh sb="0" eb="2">
      <t>ケイタイ</t>
    </rPh>
    <phoneticPr fontId="9"/>
  </si>
  <si>
    <t>会社</t>
    <rPh sb="0" eb="2">
      <t>カイシャ</t>
    </rPh>
    <phoneticPr fontId="9"/>
  </si>
  <si>
    <t>～</t>
    <phoneticPr fontId="36"/>
  </si>
  <si>
    <t>分</t>
  </si>
  <si>
    <t>時間　</t>
  </si>
  <si>
    <t>係</t>
    <rPh sb="0" eb="1">
      <t>カカリ</t>
    </rPh>
    <phoneticPr fontId="9"/>
  </si>
  <si>
    <r>
      <t>T</t>
    </r>
    <r>
      <rPr>
        <sz val="11"/>
        <color theme="1"/>
        <rFont val="ＭＳ Ｐゴシック"/>
        <family val="3"/>
        <charset val="128"/>
        <scheme val="minor"/>
      </rPr>
      <t>EL</t>
    </r>
    <phoneticPr fontId="9"/>
  </si>
  <si>
    <t>-</t>
    <phoneticPr fontId="9"/>
  </si>
  <si>
    <t>-</t>
    <phoneticPr fontId="9"/>
  </si>
  <si>
    <t>FAX</t>
    <phoneticPr fontId="9"/>
  </si>
  <si>
    <t>-</t>
    <phoneticPr fontId="9"/>
  </si>
  <si>
    <t>台風時等の工事現場安全対策報告</t>
    <rPh sb="0" eb="2">
      <t>タイフウ</t>
    </rPh>
    <rPh sb="2" eb="3">
      <t>ジ</t>
    </rPh>
    <rPh sb="3" eb="4">
      <t>トウ</t>
    </rPh>
    <rPh sb="5" eb="7">
      <t>コウジ</t>
    </rPh>
    <rPh sb="7" eb="9">
      <t>ゲンバ</t>
    </rPh>
    <rPh sb="9" eb="11">
      <t>アンゼン</t>
    </rPh>
    <rPh sb="11" eb="13">
      <t>タイサク</t>
    </rPh>
    <rPh sb="13" eb="15">
      <t>ホウコク</t>
    </rPh>
    <phoneticPr fontId="9"/>
  </si>
  <si>
    <t>報告日時</t>
    <rPh sb="0" eb="2">
      <t>ホウコク</t>
    </rPh>
    <rPh sb="2" eb="4">
      <t>ニチジ</t>
    </rPh>
    <phoneticPr fontId="9"/>
  </si>
  <si>
    <t>時</t>
    <rPh sb="0" eb="1">
      <t>ジ</t>
    </rPh>
    <phoneticPr fontId="9"/>
  </si>
  <si>
    <t>分</t>
    <rPh sb="0" eb="1">
      <t>フン</t>
    </rPh>
    <phoneticPr fontId="9"/>
  </si>
  <si>
    <t>工 事 名</t>
    <rPh sb="0" eb="1">
      <t>コウ</t>
    </rPh>
    <rPh sb="2" eb="3">
      <t>コト</t>
    </rPh>
    <rPh sb="4" eb="5">
      <t>メイ</t>
    </rPh>
    <phoneticPr fontId="9"/>
  </si>
  <si>
    <t>請 負 人</t>
    <rPh sb="0" eb="1">
      <t>ショウ</t>
    </rPh>
    <rPh sb="2" eb="3">
      <t>フ</t>
    </rPh>
    <rPh sb="4" eb="5">
      <t>ニン</t>
    </rPh>
    <phoneticPr fontId="9"/>
  </si>
  <si>
    <t>氏名・電話</t>
    <rPh sb="0" eb="2">
      <t>シメイ</t>
    </rPh>
    <rPh sb="3" eb="5">
      <t>デンワ</t>
    </rPh>
    <phoneticPr fontId="9"/>
  </si>
  <si>
    <t>（電話）</t>
    <rPh sb="1" eb="3">
      <t>デンワ</t>
    </rPh>
    <phoneticPr fontId="9"/>
  </si>
  <si>
    <t>報　告　内　容</t>
    <rPh sb="0" eb="1">
      <t>ホウ</t>
    </rPh>
    <rPh sb="2" eb="3">
      <t>コク</t>
    </rPh>
    <rPh sb="4" eb="5">
      <t>ナイ</t>
    </rPh>
    <rPh sb="6" eb="7">
      <t>カタチ</t>
    </rPh>
    <phoneticPr fontId="9"/>
  </si>
  <si>
    <t>項　目</t>
    <rPh sb="0" eb="1">
      <t>コウ</t>
    </rPh>
    <rPh sb="2" eb="3">
      <t>メ</t>
    </rPh>
    <phoneticPr fontId="9"/>
  </si>
  <si>
    <t>内　　容</t>
    <rPh sb="0" eb="1">
      <t>ウチ</t>
    </rPh>
    <rPh sb="3" eb="4">
      <t>カタチ</t>
    </rPh>
    <phoneticPr fontId="9"/>
  </si>
  <si>
    <t>措　　　　　　　　置</t>
    <rPh sb="0" eb="1">
      <t>ソ</t>
    </rPh>
    <rPh sb="9" eb="10">
      <t>オキ</t>
    </rPh>
    <phoneticPr fontId="9"/>
  </si>
  <si>
    <t>管理体制</t>
    <rPh sb="0" eb="2">
      <t>カンリ</t>
    </rPh>
    <rPh sb="2" eb="4">
      <t>タイセイ</t>
    </rPh>
    <phoneticPr fontId="9"/>
  </si>
  <si>
    <t>現場確認時刻</t>
    <rPh sb="0" eb="2">
      <t>ゲンバ</t>
    </rPh>
    <rPh sb="2" eb="4">
      <t>カクニン</t>
    </rPh>
    <rPh sb="4" eb="6">
      <t>ジコク</t>
    </rPh>
    <phoneticPr fontId="9"/>
  </si>
  <si>
    <t>巡回の方法</t>
    <rPh sb="0" eb="2">
      <t>ジュンカイ</t>
    </rPh>
    <rPh sb="3" eb="5">
      <t>ホウホウ</t>
    </rPh>
    <phoneticPr fontId="9"/>
  </si>
  <si>
    <t>（</t>
    <phoneticPr fontId="9"/>
  </si>
  <si>
    <t>仮囲い等</t>
    <rPh sb="0" eb="1">
      <t>カリ</t>
    </rPh>
    <rPh sb="1" eb="2">
      <t>カコ</t>
    </rPh>
    <rPh sb="3" eb="4">
      <t>トウ</t>
    </rPh>
    <phoneticPr fontId="9"/>
  </si>
  <si>
    <t>地盤への固定等</t>
    <rPh sb="0" eb="2">
      <t>ジバン</t>
    </rPh>
    <rPh sb="4" eb="6">
      <t>コテイ</t>
    </rPh>
    <rPh sb="6" eb="7">
      <t>トウ</t>
    </rPh>
    <phoneticPr fontId="9"/>
  </si>
  <si>
    <t>○</t>
    <phoneticPr fontId="9"/>
  </si>
  <si>
    <t>各部接合状態</t>
    <rPh sb="0" eb="2">
      <t>カクブ</t>
    </rPh>
    <rPh sb="2" eb="4">
      <t>セツゴウ</t>
    </rPh>
    <rPh sb="4" eb="6">
      <t>ジョウタイ</t>
    </rPh>
    <phoneticPr fontId="9"/>
  </si>
  <si>
    <t>足場</t>
    <rPh sb="0" eb="2">
      <t>アシバ</t>
    </rPh>
    <phoneticPr fontId="9"/>
  </si>
  <si>
    <t>○</t>
    <phoneticPr fontId="9"/>
  </si>
  <si>
    <t>躯体等への固定度</t>
    <rPh sb="0" eb="2">
      <t>クタイ</t>
    </rPh>
    <rPh sb="2" eb="3">
      <t>トウ</t>
    </rPh>
    <rPh sb="5" eb="7">
      <t>コテイ</t>
    </rPh>
    <rPh sb="7" eb="8">
      <t>ド</t>
    </rPh>
    <phoneticPr fontId="9"/>
  </si>
  <si>
    <t>養生シート</t>
    <rPh sb="0" eb="2">
      <t>ヨウジョウ</t>
    </rPh>
    <phoneticPr fontId="9"/>
  </si>
  <si>
    <t>軟弱地盤対策</t>
    <rPh sb="0" eb="2">
      <t>ナンジャク</t>
    </rPh>
    <rPh sb="2" eb="4">
      <t>ジバン</t>
    </rPh>
    <rPh sb="4" eb="6">
      <t>タイサク</t>
    </rPh>
    <phoneticPr fontId="9"/>
  </si>
  <si>
    <t>大型建設機械</t>
    <rPh sb="0" eb="2">
      <t>オオガタ</t>
    </rPh>
    <rPh sb="2" eb="4">
      <t>ケンセツ</t>
    </rPh>
    <rPh sb="4" eb="6">
      <t>キカイ</t>
    </rPh>
    <phoneticPr fontId="9"/>
  </si>
  <si>
    <t>資材置場の養生</t>
    <rPh sb="0" eb="2">
      <t>シザイ</t>
    </rPh>
    <rPh sb="2" eb="3">
      <t>オ</t>
    </rPh>
    <rPh sb="3" eb="4">
      <t>バ</t>
    </rPh>
    <rPh sb="5" eb="7">
      <t>ヨウジョウ</t>
    </rPh>
    <phoneticPr fontId="9"/>
  </si>
  <si>
    <t>年</t>
    <rPh sb="0" eb="1">
      <t>ネン</t>
    </rPh>
    <phoneticPr fontId="36"/>
  </si>
  <si>
    <t>月</t>
    <rPh sb="0" eb="1">
      <t>ガツ</t>
    </rPh>
    <phoneticPr fontId="36"/>
  </si>
  <si>
    <t>日</t>
    <rPh sb="0" eb="1">
      <t>ニチ</t>
    </rPh>
    <phoneticPr fontId="36"/>
  </si>
  <si>
    <t>・常　駐</t>
    <rPh sb="1" eb="2">
      <t>ツネ</t>
    </rPh>
    <rPh sb="3" eb="4">
      <t>チュウ</t>
    </rPh>
    <phoneticPr fontId="9"/>
  </si>
  <si>
    <t>・１日</t>
    <phoneticPr fontId="36"/>
  </si>
  <si>
    <t>回</t>
    <rPh sb="0" eb="1">
      <t>カイ</t>
    </rPh>
    <phoneticPr fontId="36"/>
  </si>
  <si>
    <t>・警備員</t>
    <phoneticPr fontId="36"/>
  </si>
  <si>
    <t>・現場員</t>
    <phoneticPr fontId="36"/>
  </si>
  <si>
    <t>午前・午後</t>
    <rPh sb="0" eb="2">
      <t>ゴゼン</t>
    </rPh>
    <rPh sb="3" eb="5">
      <t>ゴゴ</t>
    </rPh>
    <phoneticPr fontId="36"/>
  </si>
  <si>
    <t>時</t>
    <rPh sb="0" eb="1">
      <t>ジ</t>
    </rPh>
    <phoneticPr fontId="36"/>
  </si>
  <si>
    <t>分ごろ</t>
    <rPh sb="0" eb="1">
      <t>フン</t>
    </rPh>
    <phoneticPr fontId="36"/>
  </si>
  <si>
    <t>別紙1</t>
    <rPh sb="0" eb="2">
      <t>ベッシ</t>
    </rPh>
    <phoneticPr fontId="9"/>
  </si>
  <si>
    <t>工事現場の熱中症予防対策報告</t>
    <rPh sb="0" eb="2">
      <t>コウジ</t>
    </rPh>
    <rPh sb="2" eb="4">
      <t>ゲンバ</t>
    </rPh>
    <rPh sb="5" eb="7">
      <t>ネッチュウ</t>
    </rPh>
    <rPh sb="7" eb="8">
      <t>ショウ</t>
    </rPh>
    <rPh sb="8" eb="10">
      <t>ヨボウ</t>
    </rPh>
    <rPh sb="10" eb="12">
      <t>タイサク</t>
    </rPh>
    <rPh sb="12" eb="14">
      <t>ホウコク</t>
    </rPh>
    <phoneticPr fontId="9"/>
  </si>
  <si>
    <t>緊急連絡先
氏名・電話</t>
    <rPh sb="0" eb="2">
      <t>キンキュウ</t>
    </rPh>
    <rPh sb="2" eb="4">
      <t>レンラク</t>
    </rPh>
    <rPh sb="4" eb="5">
      <t>サキ</t>
    </rPh>
    <phoneticPr fontId="9"/>
  </si>
  <si>
    <t>内　　　　　　　　　　容</t>
    <rPh sb="0" eb="1">
      <t>ウチ</t>
    </rPh>
    <rPh sb="11" eb="12">
      <t>カタチ</t>
    </rPh>
    <phoneticPr fontId="9"/>
  </si>
  <si>
    <t>「いいえ」の場合の対応</t>
    <rPh sb="6" eb="8">
      <t>バアイ</t>
    </rPh>
    <rPh sb="9" eb="11">
      <t>タイオウ</t>
    </rPh>
    <phoneticPr fontId="9"/>
  </si>
  <si>
    <t>作業環境</t>
    <rPh sb="0" eb="2">
      <t>サギョウ</t>
    </rPh>
    <rPh sb="2" eb="4">
      <t>カンキョウ</t>
    </rPh>
    <phoneticPr fontId="9"/>
  </si>
  <si>
    <t>WBGT値を活用し、熱中症予防対策を実施していますか
（WBGT値とは、暑熱環境による熱ストレスの評価を行う暑さ指数のことで、熱中症のリスクを客観的に判断する値のこと）</t>
    <rPh sb="4" eb="5">
      <t>チ</t>
    </rPh>
    <rPh sb="6" eb="8">
      <t>カツヨウ</t>
    </rPh>
    <rPh sb="10" eb="12">
      <t>ネッチュウ</t>
    </rPh>
    <rPh sb="12" eb="13">
      <t>ショウ</t>
    </rPh>
    <rPh sb="13" eb="15">
      <t>ヨボウ</t>
    </rPh>
    <rPh sb="15" eb="17">
      <t>タイサク</t>
    </rPh>
    <rPh sb="18" eb="20">
      <t>ジッシ</t>
    </rPh>
    <rPh sb="32" eb="33">
      <t>チ</t>
    </rPh>
    <rPh sb="36" eb="38">
      <t>ショネツ</t>
    </rPh>
    <rPh sb="38" eb="40">
      <t>カンキョウ</t>
    </rPh>
    <rPh sb="43" eb="44">
      <t>ネツ</t>
    </rPh>
    <rPh sb="49" eb="51">
      <t>ヒョウカ</t>
    </rPh>
    <rPh sb="52" eb="53">
      <t>オコナ</t>
    </rPh>
    <rPh sb="54" eb="55">
      <t>アツ</t>
    </rPh>
    <rPh sb="56" eb="58">
      <t>シスウ</t>
    </rPh>
    <rPh sb="79" eb="80">
      <t>アタイ</t>
    </rPh>
    <phoneticPr fontId="9"/>
  </si>
  <si>
    <t>作業場所の近くに涼しい休憩場所（冷房の効いた部屋や日陰）はありますか</t>
    <phoneticPr fontId="9"/>
  </si>
  <si>
    <t>作業場所、休憩場所にスポーツドリンク等を備え、作業中、休憩時に作業者が容易に水分や塩分を補給できるようにしていますか</t>
    <rPh sb="0" eb="2">
      <t>サギョウ</t>
    </rPh>
    <rPh sb="2" eb="4">
      <t>バショ</t>
    </rPh>
    <rPh sb="5" eb="7">
      <t>キュウケイ</t>
    </rPh>
    <rPh sb="7" eb="9">
      <t>バショ</t>
    </rPh>
    <rPh sb="18" eb="19">
      <t>トウ</t>
    </rPh>
    <rPh sb="20" eb="21">
      <t>ソナ</t>
    </rPh>
    <rPh sb="23" eb="26">
      <t>サギョウチュウ</t>
    </rPh>
    <rPh sb="27" eb="29">
      <t>キュウケイ</t>
    </rPh>
    <rPh sb="29" eb="30">
      <t>ジ</t>
    </rPh>
    <rPh sb="31" eb="34">
      <t>サギョウシャ</t>
    </rPh>
    <rPh sb="35" eb="37">
      <t>ヨウイ</t>
    </rPh>
    <rPh sb="38" eb="40">
      <t>スイブン</t>
    </rPh>
    <rPh sb="41" eb="43">
      <t>エンブン</t>
    </rPh>
    <rPh sb="44" eb="46">
      <t>ホキュウ</t>
    </rPh>
    <phoneticPr fontId="9"/>
  </si>
  <si>
    <t>身体を冷やすための準備（氷や冷たいおしぼり等）をしていますか</t>
    <phoneticPr fontId="9"/>
  </si>
  <si>
    <t>作業管理</t>
    <rPh sb="0" eb="2">
      <t>サギョウ</t>
    </rPh>
    <rPh sb="2" eb="4">
      <t>カンリ</t>
    </rPh>
    <phoneticPr fontId="9"/>
  </si>
  <si>
    <t>作業状況に応じ、作業休止時間や休憩時間の適切な確保を行なっていますか</t>
    <rPh sb="0" eb="2">
      <t>サギョウ</t>
    </rPh>
    <rPh sb="2" eb="4">
      <t>ジョウキョウ</t>
    </rPh>
    <rPh sb="5" eb="6">
      <t>オウ</t>
    </rPh>
    <phoneticPr fontId="9"/>
  </si>
  <si>
    <t>休憩時には、休憩所、または日陰等の直射日光や照り返しを遮ることができる場所で休憩するようにさせていますか</t>
    <rPh sb="0" eb="2">
      <t>キュウケイ</t>
    </rPh>
    <rPh sb="2" eb="3">
      <t>ジ</t>
    </rPh>
    <rPh sb="6" eb="8">
      <t>キュウケイ</t>
    </rPh>
    <rPh sb="8" eb="9">
      <t>ジョ</t>
    </rPh>
    <rPh sb="13" eb="16">
      <t>ヒカゲトウ</t>
    </rPh>
    <rPh sb="17" eb="19">
      <t>チョクシャ</t>
    </rPh>
    <rPh sb="19" eb="21">
      <t>ニッコウ</t>
    </rPh>
    <rPh sb="22" eb="23">
      <t>テ</t>
    </rPh>
    <rPh sb="24" eb="25">
      <t>カエ</t>
    </rPh>
    <rPh sb="27" eb="28">
      <t>サエギ</t>
    </rPh>
    <rPh sb="35" eb="37">
      <t>バショ</t>
    </rPh>
    <rPh sb="38" eb="40">
      <t>キュウケイ</t>
    </rPh>
    <phoneticPr fontId="9"/>
  </si>
  <si>
    <t>自覚症状の有無にかかわらず、作業者に水分・塩分を摂取させていますか</t>
    <rPh sb="0" eb="2">
      <t>ジカク</t>
    </rPh>
    <rPh sb="2" eb="4">
      <t>ショウジョウ</t>
    </rPh>
    <rPh sb="5" eb="7">
      <t>ウム</t>
    </rPh>
    <rPh sb="14" eb="17">
      <t>サギョウシャ</t>
    </rPh>
    <rPh sb="18" eb="20">
      <t>スイブン</t>
    </rPh>
    <rPh sb="21" eb="23">
      <t>エンブン</t>
    </rPh>
    <rPh sb="24" eb="26">
      <t>セッシュ</t>
    </rPh>
    <phoneticPr fontId="9"/>
  </si>
  <si>
    <t>作業中の巡視を頻繁に行っていますか（午前1回、午後2回程度）</t>
    <rPh sb="0" eb="3">
      <t>サギョウチュウ</t>
    </rPh>
    <rPh sb="4" eb="6">
      <t>ジュンシ</t>
    </rPh>
    <rPh sb="7" eb="9">
      <t>ヒンパン</t>
    </rPh>
    <rPh sb="10" eb="11">
      <t>オコナ</t>
    </rPh>
    <phoneticPr fontId="9"/>
  </si>
  <si>
    <t>健康管理</t>
    <rPh sb="0" eb="2">
      <t>ケンコウ</t>
    </rPh>
    <rPh sb="2" eb="4">
      <t>カンリ</t>
    </rPh>
    <phoneticPr fontId="9"/>
  </si>
  <si>
    <t>健康診断に基づき、就業場所の変更・作業転換などの措置を講じていますか</t>
    <rPh sb="0" eb="2">
      <t>ケンコウ</t>
    </rPh>
    <rPh sb="2" eb="4">
      <t>シンダン</t>
    </rPh>
    <rPh sb="5" eb="6">
      <t>モト</t>
    </rPh>
    <rPh sb="9" eb="11">
      <t>シュウギョウ</t>
    </rPh>
    <rPh sb="11" eb="13">
      <t>バショ</t>
    </rPh>
    <rPh sb="14" eb="16">
      <t>ヘンコウ</t>
    </rPh>
    <rPh sb="17" eb="19">
      <t>サギョウ</t>
    </rPh>
    <rPh sb="19" eb="21">
      <t>テンカン</t>
    </rPh>
    <rPh sb="24" eb="26">
      <t>ソチ</t>
    </rPh>
    <rPh sb="27" eb="28">
      <t>コウ</t>
    </rPh>
    <phoneticPr fontId="9"/>
  </si>
  <si>
    <t>日常の健康管理について、作業者に指導していますか</t>
    <rPh sb="12" eb="14">
      <t>サギョウ</t>
    </rPh>
    <phoneticPr fontId="9"/>
  </si>
  <si>
    <t>朝礼、作業開始前、作業中の巡視時に、作業者の健康状態を確認していますか</t>
    <rPh sb="0" eb="2">
      <t>チョウレイ</t>
    </rPh>
    <rPh sb="3" eb="5">
      <t>サギョウ</t>
    </rPh>
    <rPh sb="5" eb="8">
      <t>カイシマエ</t>
    </rPh>
    <rPh sb="9" eb="12">
      <t>サギョウチュウ</t>
    </rPh>
    <rPh sb="13" eb="15">
      <t>ジュンシ</t>
    </rPh>
    <rPh sb="15" eb="16">
      <t>ジ</t>
    </rPh>
    <rPh sb="18" eb="21">
      <t>サギョウシャ</t>
    </rPh>
    <rPh sb="22" eb="24">
      <t>ケンコウ</t>
    </rPh>
    <rPh sb="24" eb="26">
      <t>ジョウタイ</t>
    </rPh>
    <rPh sb="27" eb="29">
      <t>カクニン</t>
    </rPh>
    <phoneticPr fontId="9"/>
  </si>
  <si>
    <t>体温計等を常備し、必要に応じて身体の状況を確認できるようにしていますか</t>
    <rPh sb="0" eb="3">
      <t>タイオンケイ</t>
    </rPh>
    <rPh sb="3" eb="4">
      <t>ナド</t>
    </rPh>
    <rPh sb="5" eb="7">
      <t>ジョウビ</t>
    </rPh>
    <rPh sb="9" eb="11">
      <t>ヒツヨウ</t>
    </rPh>
    <rPh sb="12" eb="13">
      <t>オウ</t>
    </rPh>
    <rPh sb="15" eb="17">
      <t>カラダ</t>
    </rPh>
    <rPh sb="18" eb="20">
      <t>ジョウキョウ</t>
    </rPh>
    <rPh sb="21" eb="23">
      <t>カクニン</t>
    </rPh>
    <phoneticPr fontId="9"/>
  </si>
  <si>
    <t>衛生教育</t>
    <rPh sb="0" eb="2">
      <t>エイセイ</t>
    </rPh>
    <rPh sb="2" eb="4">
      <t>キョウイク</t>
    </rPh>
    <phoneticPr fontId="9"/>
  </si>
  <si>
    <t>熱中症を予防するための労働衛生教育を行っていますか</t>
    <phoneticPr fontId="9"/>
  </si>
  <si>
    <t>救急措置</t>
    <rPh sb="0" eb="2">
      <t>キュウキュウ</t>
    </rPh>
    <rPh sb="2" eb="4">
      <t>ソチ</t>
    </rPh>
    <phoneticPr fontId="9"/>
  </si>
  <si>
    <t>熱中症の発症に備えて、緊急連絡網を作成し、関係者に周知していますか</t>
    <phoneticPr fontId="9"/>
  </si>
  <si>
    <t>熱中症を疑わせる症状が現れた場合の救急処置を周知していますか</t>
    <rPh sb="22" eb="24">
      <t>シュウチ</t>
    </rPh>
    <phoneticPr fontId="9"/>
  </si>
  <si>
    <t>はい</t>
    <phoneticPr fontId="36"/>
  </si>
  <si>
    <t>いいえ</t>
    <phoneticPr fontId="36"/>
  </si>
  <si>
    <t>様式2</t>
    <rPh sb="0" eb="2">
      <t>ヨウシキ</t>
    </rPh>
    <phoneticPr fontId="41"/>
  </si>
  <si>
    <t>所　在　地</t>
    <phoneticPr fontId="22"/>
  </si>
  <si>
    <t>に指示のあったことについて、下記のとおり改善したので報告します。</t>
    <phoneticPr fontId="41"/>
  </si>
  <si>
    <t>　</t>
    <phoneticPr fontId="41"/>
  </si>
  <si>
    <t>１　発生原因
　　（別添資料による説明も可）</t>
    <phoneticPr fontId="41"/>
  </si>
  <si>
    <t>２　改善内容
　　（別添資料による説明も可）</t>
    <phoneticPr fontId="41"/>
  </si>
  <si>
    <t>〈添付資料〉</t>
    <phoneticPr fontId="41"/>
  </si>
  <si>
    <t>工 　事　 名：</t>
    <phoneticPr fontId="41"/>
  </si>
  <si>
    <t>工 事 番 号 ：</t>
    <phoneticPr fontId="41"/>
  </si>
  <si>
    <t>請　負　人</t>
    <rPh sb="4" eb="5">
      <t>ニン</t>
    </rPh>
    <phoneticPr fontId="41"/>
  </si>
  <si>
    <t>様式-17</t>
  </si>
  <si>
    <t>　　　　　　　　　　　　　　　　　　請　負　人　　住　所　</t>
  </si>
  <si>
    <t>契　約　番　号</t>
  </si>
  <si>
    <t>契約年月日</t>
  </si>
  <si>
    <t>工　　　　期</t>
  </si>
  <si>
    <t>今年度の出来高予定額（※）</t>
  </si>
  <si>
    <t>添付資料　：　工事履行報告書</t>
  </si>
  <si>
    <t>監督担当課に提出し、認定印を受ける。</t>
  </si>
  <si>
    <t>履行報告書の書式は、監督担当課の様式に従うこと。</t>
  </si>
  <si>
    <t>中間前金払認定請求書　兼　認定調書　　（監督担当課保存用）</t>
    <phoneticPr fontId="42"/>
  </si>
  <si>
    <t>工　 事　 名</t>
  </si>
  <si>
    <t>　</t>
    <phoneticPr fontId="42"/>
  </si>
  <si>
    <t>住　　所</t>
    <rPh sb="0" eb="1">
      <t>ジュウ</t>
    </rPh>
    <rPh sb="3" eb="4">
      <t>ショ</t>
    </rPh>
    <phoneticPr fontId="22"/>
  </si>
  <si>
    <t>氏　　名</t>
    <rPh sb="0" eb="1">
      <t>シ</t>
    </rPh>
    <rPh sb="3" eb="4">
      <t>メイ</t>
    </rPh>
    <phoneticPr fontId="42"/>
  </si>
  <si>
    <t>　下記工事について、中間前金払に係る認定を請求します。</t>
    <phoneticPr fontId="42"/>
  </si>
  <si>
    <t>円</t>
    <rPh sb="0" eb="1">
      <t>エン</t>
    </rPh>
    <phoneticPr fontId="12"/>
  </si>
  <si>
    <t>(※)工事請負契約約款第38条において各会計年度の出来高予定額が記載されている場合にの
  み、ご記入ください。
　　ただし、今年度当初に前年度までの出来高予定額について部分払いを行った場合は、当
　額超過額を控除して下さい。</t>
    <phoneticPr fontId="42"/>
  </si>
  <si>
    <t>　上記の工事については、その進捗を調査したところ、中間前金払をすることができる要件を満たしていることを認定する。</t>
    <phoneticPr fontId="42"/>
  </si>
  <si>
    <t>認定者</t>
    <phoneticPr fontId="42"/>
  </si>
  <si>
    <t xml:space="preserve">神   戸   市   長
</t>
    <phoneticPr fontId="42"/>
  </si>
  <si>
    <t>請　負　人</t>
    <rPh sb="0" eb="1">
      <t>ショウ</t>
    </rPh>
    <rPh sb="2" eb="3">
      <t>フ</t>
    </rPh>
    <rPh sb="4" eb="5">
      <t>ニン</t>
    </rPh>
    <phoneticPr fontId="42"/>
  </si>
  <si>
    <t>中間前金払認定請求書　兼　認定調書　　　（請負人交付用）</t>
    <phoneticPr fontId="42"/>
  </si>
  <si>
    <t>中間前金払認定請求書　兼　認定調書　　（契約監理課提出用）</t>
    <phoneticPr fontId="42"/>
  </si>
  <si>
    <t>工事着手日</t>
    <rPh sb="0" eb="2">
      <t>コウジ</t>
    </rPh>
    <rPh sb="2" eb="4">
      <t>チャクシュ</t>
    </rPh>
    <rPh sb="4" eb="5">
      <t>ビ</t>
    </rPh>
    <phoneticPr fontId="71"/>
  </si>
  <si>
    <t>当初</t>
    <rPh sb="0" eb="2">
      <t>トウショ</t>
    </rPh>
    <phoneticPr fontId="71"/>
  </si>
  <si>
    <t>課長</t>
    <rPh sb="0" eb="2">
      <t>カチョウ</t>
    </rPh>
    <phoneticPr fontId="71"/>
  </si>
  <si>
    <t>係長</t>
    <rPh sb="0" eb="2">
      <t>カカリチョウ</t>
    </rPh>
    <phoneticPr fontId="71"/>
  </si>
  <si>
    <t>担当</t>
    <rPh sb="0" eb="2">
      <t>タントウ</t>
    </rPh>
    <phoneticPr fontId="71"/>
  </si>
  <si>
    <t>年</t>
    <rPh sb="0" eb="1">
      <t>ネン</t>
    </rPh>
    <phoneticPr fontId="14"/>
  </si>
  <si>
    <t>月</t>
    <rPh sb="0" eb="1">
      <t>ガツ</t>
    </rPh>
    <phoneticPr fontId="14"/>
  </si>
  <si>
    <t>日</t>
    <rPh sb="0" eb="1">
      <t>ニチ</t>
    </rPh>
    <phoneticPr fontId="14"/>
  </si>
  <si>
    <t>最終</t>
    <rPh sb="0" eb="2">
      <t>サイシュウ</t>
    </rPh>
    <phoneticPr fontId="71"/>
  </si>
  <si>
    <t>円</t>
    <rPh sb="0" eb="1">
      <t>エン</t>
    </rPh>
    <phoneticPr fontId="14"/>
  </si>
  <si>
    <t>＜記入要領＞</t>
    <rPh sb="1" eb="3">
      <t>キニュウ</t>
    </rPh>
    <rPh sb="3" eb="5">
      <t>ヨウリョウ</t>
    </rPh>
    <phoneticPr fontId="9"/>
  </si>
  <si>
    <t>日　常　管　理　・　安　全　教　育</t>
    <rPh sb="0" eb="1">
      <t>ヒ</t>
    </rPh>
    <rPh sb="2" eb="3">
      <t>ツネ</t>
    </rPh>
    <rPh sb="4" eb="5">
      <t>カン</t>
    </rPh>
    <rPh sb="6" eb="7">
      <t>リ</t>
    </rPh>
    <rPh sb="10" eb="11">
      <t>アン</t>
    </rPh>
    <rPh sb="12" eb="13">
      <t>ゼン</t>
    </rPh>
    <rPh sb="14" eb="15">
      <t>キョウ</t>
    </rPh>
    <rPh sb="16" eb="17">
      <t>イク</t>
    </rPh>
    <phoneticPr fontId="9"/>
  </si>
  <si>
    <t>点　　検　　項　　目</t>
    <rPh sb="0" eb="1">
      <t>テン</t>
    </rPh>
    <rPh sb="3" eb="4">
      <t>ケン</t>
    </rPh>
    <rPh sb="6" eb="7">
      <t>コウ</t>
    </rPh>
    <rPh sb="9" eb="10">
      <t>メ</t>
    </rPh>
    <phoneticPr fontId="9"/>
  </si>
  <si>
    <t>是正
確認</t>
    <rPh sb="0" eb="2">
      <t>ゼセイ</t>
    </rPh>
    <rPh sb="3" eb="5">
      <t>カクニン</t>
    </rPh>
    <phoneticPr fontId="9"/>
  </si>
  <si>
    <t>適</t>
    <rPh sb="0" eb="1">
      <t>テキ</t>
    </rPh>
    <phoneticPr fontId="9"/>
  </si>
  <si>
    <t>否</t>
    <rPh sb="0" eb="1">
      <t>ヒ</t>
    </rPh>
    <phoneticPr fontId="9"/>
  </si>
  <si>
    <t>個別工事の着手前に、元請と協力業者が安全について打合わせを実施しているか</t>
    <rPh sb="0" eb="2">
      <t>コベツ</t>
    </rPh>
    <rPh sb="2" eb="4">
      <t>コウジ</t>
    </rPh>
    <rPh sb="5" eb="7">
      <t>チャクシュ</t>
    </rPh>
    <rPh sb="7" eb="8">
      <t>マエ</t>
    </rPh>
    <rPh sb="10" eb="12">
      <t>モトウケ</t>
    </rPh>
    <rPh sb="13" eb="15">
      <t>キョウリョク</t>
    </rPh>
    <rPh sb="15" eb="17">
      <t>ギョウシャ</t>
    </rPh>
    <rPh sb="18" eb="20">
      <t>アンゼン</t>
    </rPh>
    <rPh sb="24" eb="26">
      <t>ウチア</t>
    </rPh>
    <rPh sb="29" eb="31">
      <t>ジッシ</t>
    </rPh>
    <phoneticPr fontId="9"/>
  </si>
  <si>
    <t>安全施工サイクルの諸活動が、計画にもとづき実施されているか</t>
    <phoneticPr fontId="9"/>
  </si>
  <si>
    <t>（毎日）</t>
    <rPh sb="1" eb="3">
      <t>マイニチ</t>
    </rPh>
    <phoneticPr fontId="9"/>
  </si>
  <si>
    <t>安全朝礼</t>
    <rPh sb="0" eb="2">
      <t>アンゼン</t>
    </rPh>
    <rPh sb="2" eb="4">
      <t>チョウレイ</t>
    </rPh>
    <phoneticPr fontId="9"/>
  </si>
  <si>
    <t>作業開始前KYミーティングの実施状況、記録</t>
    <rPh sb="14" eb="16">
      <t>ジッシ</t>
    </rPh>
    <rPh sb="16" eb="18">
      <t>ジョウキョウ</t>
    </rPh>
    <rPh sb="19" eb="21">
      <t>キロク</t>
    </rPh>
    <phoneticPr fontId="9"/>
  </si>
  <si>
    <t>特定元方事業者による作業所の巡視（1回以上／1日）</t>
    <rPh sb="0" eb="2">
      <t>トクテイ</t>
    </rPh>
    <rPh sb="2" eb="3">
      <t>モト</t>
    </rPh>
    <rPh sb="3" eb="4">
      <t>カタ</t>
    </rPh>
    <rPh sb="4" eb="7">
      <t>ジギョウシャ</t>
    </rPh>
    <rPh sb="10" eb="12">
      <t>サギョウ</t>
    </rPh>
    <rPh sb="12" eb="13">
      <t>ショ</t>
    </rPh>
    <rPh sb="14" eb="16">
      <t>ジュンシ</t>
    </rPh>
    <rPh sb="18" eb="21">
      <t>カイイジョウ</t>
    </rPh>
    <rPh sb="23" eb="24">
      <t>ニチ</t>
    </rPh>
    <phoneticPr fontId="9"/>
  </si>
  <si>
    <t>安衛則637</t>
    <rPh sb="0" eb="1">
      <t>アン</t>
    </rPh>
    <rPh sb="1" eb="2">
      <t>マモル</t>
    </rPh>
    <rPh sb="2" eb="3">
      <t>ノリ</t>
    </rPh>
    <phoneticPr fontId="9"/>
  </si>
  <si>
    <t>作業指示書の内容は、具体的に打合せ、指示がされているか</t>
    <rPh sb="0" eb="2">
      <t>サギョウ</t>
    </rPh>
    <rPh sb="2" eb="4">
      <t>シジ</t>
    </rPh>
    <rPh sb="4" eb="5">
      <t>ショ</t>
    </rPh>
    <rPh sb="6" eb="8">
      <t>ナイヨウ</t>
    </rPh>
    <rPh sb="10" eb="13">
      <t>グタイテキ</t>
    </rPh>
    <rPh sb="14" eb="16">
      <t>ウチアワ</t>
    </rPh>
    <rPh sb="18" eb="20">
      <t>シジ</t>
    </rPh>
    <phoneticPr fontId="9"/>
  </si>
  <si>
    <t>作業中の指導・監督（指示事項の是正確認をしているか）</t>
    <rPh sb="10" eb="12">
      <t>シジ</t>
    </rPh>
    <rPh sb="12" eb="14">
      <t>ジコウ</t>
    </rPh>
    <rPh sb="15" eb="17">
      <t>ゼセイ</t>
    </rPh>
    <rPh sb="17" eb="19">
      <t>カクニン</t>
    </rPh>
    <phoneticPr fontId="9"/>
  </si>
  <si>
    <t>元方事業者（統括安全責任者）と協力会社間、協力会社相互間における連絡調整</t>
    <rPh sb="0" eb="1">
      <t>モト</t>
    </rPh>
    <rPh sb="1" eb="2">
      <t>カタ</t>
    </rPh>
    <rPh sb="2" eb="5">
      <t>ジギョウシャ</t>
    </rPh>
    <rPh sb="6" eb="8">
      <t>トウカツ</t>
    </rPh>
    <rPh sb="8" eb="10">
      <t>アンゼン</t>
    </rPh>
    <rPh sb="10" eb="13">
      <t>セキニンシャ</t>
    </rPh>
    <rPh sb="15" eb="17">
      <t>キョウリョク</t>
    </rPh>
    <rPh sb="17" eb="19">
      <t>カイシャ</t>
    </rPh>
    <rPh sb="19" eb="20">
      <t>カン</t>
    </rPh>
    <rPh sb="21" eb="23">
      <t>キョウリョク</t>
    </rPh>
    <rPh sb="23" eb="25">
      <t>カイシャ</t>
    </rPh>
    <rPh sb="25" eb="28">
      <t>ソウゴカン</t>
    </rPh>
    <rPh sb="32" eb="34">
      <t>レンラク</t>
    </rPh>
    <rPh sb="34" eb="36">
      <t>チョウセイ</t>
    </rPh>
    <phoneticPr fontId="9"/>
  </si>
  <si>
    <t>安衛則636</t>
    <rPh sb="0" eb="1">
      <t>アン</t>
    </rPh>
    <rPh sb="1" eb="2">
      <t>マモル</t>
    </rPh>
    <rPh sb="2" eb="3">
      <t>ノリ</t>
    </rPh>
    <phoneticPr fontId="9"/>
  </si>
  <si>
    <t>安衛則635</t>
    <rPh sb="0" eb="1">
      <t>アン</t>
    </rPh>
    <rPh sb="1" eb="2">
      <t>マモル</t>
    </rPh>
    <rPh sb="2" eb="3">
      <t>ノリ</t>
    </rPh>
    <phoneticPr fontId="9"/>
  </si>
  <si>
    <t>新規入場社者教育を実施しているか、又、実施記録はあるか</t>
    <rPh sb="0" eb="2">
      <t>シンキ</t>
    </rPh>
    <rPh sb="2" eb="4">
      <t>ニュウジョウ</t>
    </rPh>
    <rPh sb="4" eb="5">
      <t>シャ</t>
    </rPh>
    <rPh sb="5" eb="6">
      <t>シャ</t>
    </rPh>
    <rPh sb="6" eb="8">
      <t>キョウイク</t>
    </rPh>
    <rPh sb="9" eb="11">
      <t>ジッシ</t>
    </rPh>
    <rPh sb="17" eb="18">
      <t>マタ</t>
    </rPh>
    <rPh sb="19" eb="21">
      <t>ジッシ</t>
    </rPh>
    <rPh sb="21" eb="23">
      <t>キロク</t>
    </rPh>
    <phoneticPr fontId="9"/>
  </si>
  <si>
    <t>安衛則35</t>
    <rPh sb="0" eb="1">
      <t>アン</t>
    </rPh>
    <rPh sb="1" eb="2">
      <t>マモル</t>
    </rPh>
    <rPh sb="2" eb="3">
      <t>ノリ</t>
    </rPh>
    <phoneticPr fontId="9"/>
  </si>
  <si>
    <t>危険、有害業務に対する特別教育を実施しているか、又、実施記録はあるか</t>
    <rPh sb="0" eb="2">
      <t>キケン</t>
    </rPh>
    <rPh sb="3" eb="5">
      <t>ユウガイ</t>
    </rPh>
    <rPh sb="5" eb="7">
      <t>ギョウム</t>
    </rPh>
    <rPh sb="8" eb="9">
      <t>タイ</t>
    </rPh>
    <rPh sb="11" eb="13">
      <t>トクベツ</t>
    </rPh>
    <rPh sb="13" eb="15">
      <t>キョウイク</t>
    </rPh>
    <rPh sb="16" eb="18">
      <t>ジッシ</t>
    </rPh>
    <rPh sb="24" eb="25">
      <t>マタ</t>
    </rPh>
    <rPh sb="26" eb="28">
      <t>ジッシ</t>
    </rPh>
    <rPh sb="28" eb="30">
      <t>キロク</t>
    </rPh>
    <phoneticPr fontId="9"/>
  </si>
  <si>
    <t>安衛則36</t>
    <rPh sb="0" eb="1">
      <t>アン</t>
    </rPh>
    <rPh sb="1" eb="2">
      <t>マモル</t>
    </rPh>
    <rPh sb="2" eb="3">
      <t>ノリ</t>
    </rPh>
    <phoneticPr fontId="9"/>
  </si>
  <si>
    <t>協力業者の各職長は職長教育を受けているか、又、実施記録はあるか</t>
    <rPh sb="0" eb="2">
      <t>キョウリョク</t>
    </rPh>
    <rPh sb="2" eb="4">
      <t>ギョウシャ</t>
    </rPh>
    <rPh sb="5" eb="6">
      <t>カク</t>
    </rPh>
    <rPh sb="6" eb="8">
      <t>ショクチョウ</t>
    </rPh>
    <rPh sb="9" eb="11">
      <t>ショクチョウ</t>
    </rPh>
    <rPh sb="11" eb="13">
      <t>キョウイク</t>
    </rPh>
    <rPh sb="14" eb="15">
      <t>ウ</t>
    </rPh>
    <rPh sb="21" eb="22">
      <t>マタ</t>
    </rPh>
    <rPh sb="23" eb="25">
      <t>ジッシ</t>
    </rPh>
    <rPh sb="25" eb="27">
      <t>キロク</t>
    </rPh>
    <phoneticPr fontId="9"/>
  </si>
  <si>
    <t>安衛則40</t>
    <rPh sb="0" eb="1">
      <t>アン</t>
    </rPh>
    <rPh sb="1" eb="2">
      <t>マモル</t>
    </rPh>
    <rPh sb="2" eb="3">
      <t>ノリ</t>
    </rPh>
    <phoneticPr fontId="9"/>
  </si>
  <si>
    <t>社内安全パトロールの実施（　　回／月・直近実施日　　　月　　日）</t>
    <rPh sb="0" eb="2">
      <t>シャナイ</t>
    </rPh>
    <rPh sb="2" eb="4">
      <t>アンゼン</t>
    </rPh>
    <rPh sb="10" eb="12">
      <t>ジッシ</t>
    </rPh>
    <rPh sb="15" eb="16">
      <t>カイ</t>
    </rPh>
    <rPh sb="17" eb="18">
      <t>ツキ</t>
    </rPh>
    <rPh sb="19" eb="21">
      <t>チョッキン</t>
    </rPh>
    <rPh sb="21" eb="23">
      <t>ジッシ</t>
    </rPh>
    <rPh sb="23" eb="24">
      <t>ヒ</t>
    </rPh>
    <rPh sb="27" eb="28">
      <t>ツキ</t>
    </rPh>
    <rPh sb="30" eb="31">
      <t>ヒ</t>
    </rPh>
    <phoneticPr fontId="9"/>
  </si>
  <si>
    <t>作業主任者、作業指揮者の直接指揮を指導しているか</t>
    <rPh sb="0" eb="2">
      <t>サギョウ</t>
    </rPh>
    <rPh sb="2" eb="5">
      <t>シュニンシャ</t>
    </rPh>
    <rPh sb="6" eb="8">
      <t>サギョウ</t>
    </rPh>
    <rPh sb="8" eb="11">
      <t>シキシャ</t>
    </rPh>
    <rPh sb="12" eb="14">
      <t>チョクセツ</t>
    </rPh>
    <rPh sb="14" eb="16">
      <t>シキ</t>
    </rPh>
    <rPh sb="17" eb="19">
      <t>シドウ</t>
    </rPh>
    <phoneticPr fontId="9"/>
  </si>
  <si>
    <t>設　置　届　・　報　告</t>
    <rPh sb="0" eb="1">
      <t>セツ</t>
    </rPh>
    <rPh sb="2" eb="3">
      <t>オキ</t>
    </rPh>
    <rPh sb="4" eb="5">
      <t>トド</t>
    </rPh>
    <rPh sb="8" eb="9">
      <t>ホウ</t>
    </rPh>
    <rPh sb="10" eb="11">
      <t>コク</t>
    </rPh>
    <phoneticPr fontId="9"/>
  </si>
  <si>
    <t>機械の設置届、報告はなされているか</t>
  </si>
  <si>
    <t>着工30日前設置届（報告）</t>
  </si>
  <si>
    <t>移動式クレーン設置報告着工事前デリック着工30日前設置届（報告）</t>
  </si>
  <si>
    <t>エレベーター着工30日前設置届（報告）</t>
  </si>
  <si>
    <t>建設用リフト着工30日前設置届（報告）</t>
  </si>
  <si>
    <t>ゴンドラ着工30日前設置届（報告）</t>
  </si>
  <si>
    <t>安衛則：労働安全衛生規則</t>
    <rPh sb="0" eb="1">
      <t>アン</t>
    </rPh>
    <rPh sb="1" eb="2">
      <t>マモル</t>
    </rPh>
    <rPh sb="2" eb="3">
      <t>ノリ</t>
    </rPh>
    <rPh sb="4" eb="6">
      <t>ロウドウ</t>
    </rPh>
    <rPh sb="6" eb="8">
      <t>アンゼン</t>
    </rPh>
    <rPh sb="8" eb="10">
      <t>エイセイ</t>
    </rPh>
    <rPh sb="10" eb="12">
      <t>キソク</t>
    </rPh>
    <phoneticPr fontId="9"/>
  </si>
  <si>
    <t>　　</t>
    <phoneticPr fontId="9"/>
  </si>
  <si>
    <t>設備、機械、環境点検測定</t>
    <phoneticPr fontId="9"/>
  </si>
  <si>
    <t>持場片付け</t>
    <phoneticPr fontId="9"/>
  </si>
  <si>
    <t>終了時確認</t>
    <phoneticPr fontId="9"/>
  </si>
  <si>
    <t>新規入場者の受入教育入場予定業者との事前打合せ</t>
    <phoneticPr fontId="9"/>
  </si>
  <si>
    <t>平成</t>
    <rPh sb="0" eb="2">
      <t>ヘイセイ</t>
    </rPh>
    <phoneticPr fontId="71"/>
  </si>
  <si>
    <t>年</t>
    <rPh sb="0" eb="1">
      <t>ネン</t>
    </rPh>
    <phoneticPr fontId="71"/>
  </si>
  <si>
    <t>月</t>
    <rPh sb="0" eb="1">
      <t>ガツ</t>
    </rPh>
    <phoneticPr fontId="71"/>
  </si>
  <si>
    <t>日</t>
    <rPh sb="0" eb="1">
      <t>ニチ</t>
    </rPh>
    <phoneticPr fontId="71"/>
  </si>
  <si>
    <t>）</t>
    <phoneticPr fontId="71"/>
  </si>
  <si>
    <t>（</t>
    <phoneticPr fontId="71"/>
  </si>
  <si>
    <t>整　理　整　頓</t>
    <rPh sb="0" eb="1">
      <t>タダシ</t>
    </rPh>
    <rPh sb="2" eb="3">
      <t>リ</t>
    </rPh>
    <rPh sb="4" eb="5">
      <t>タダシ</t>
    </rPh>
    <rPh sb="6" eb="7">
      <t>トン</t>
    </rPh>
    <phoneticPr fontId="9"/>
  </si>
  <si>
    <t>整理整頓はよいか</t>
  </si>
  <si>
    <t>道路、通路上の積置きがないか</t>
  </si>
  <si>
    <t>不要物は処分されているか</t>
  </si>
  <si>
    <t>危険物は厳正に保管されているか</t>
  </si>
  <si>
    <t>水たまりは補修されているか</t>
  </si>
  <si>
    <t>通路は安全に確保されているか</t>
  </si>
  <si>
    <t>安衛則540</t>
    <rPh sb="0" eb="1">
      <t>アン</t>
    </rPh>
    <rPh sb="1" eb="2">
      <t>マモル</t>
    </rPh>
    <rPh sb="2" eb="3">
      <t>ノリ</t>
    </rPh>
    <phoneticPr fontId="9"/>
  </si>
  <si>
    <t>危険物の置場は整理整頓し、可燃性の物又は酸化性の物を置いていないか</t>
    <rPh sb="7" eb="9">
      <t>セイリ</t>
    </rPh>
    <rPh sb="9" eb="11">
      <t>セイトン</t>
    </rPh>
    <rPh sb="13" eb="16">
      <t>カネンセイ</t>
    </rPh>
    <rPh sb="17" eb="18">
      <t>モノ</t>
    </rPh>
    <rPh sb="18" eb="19">
      <t>マタ</t>
    </rPh>
    <rPh sb="20" eb="22">
      <t>サンカ</t>
    </rPh>
    <rPh sb="22" eb="23">
      <t>セイ</t>
    </rPh>
    <rPh sb="24" eb="25">
      <t>モノ</t>
    </rPh>
    <rPh sb="26" eb="27">
      <t>オ</t>
    </rPh>
    <phoneticPr fontId="9"/>
  </si>
  <si>
    <t>安衛則256-5</t>
    <rPh sb="0" eb="1">
      <t>アン</t>
    </rPh>
    <rPh sb="1" eb="2">
      <t>マモル</t>
    </rPh>
    <rPh sb="2" eb="3">
      <t>ノリ</t>
    </rPh>
    <phoneticPr fontId="9"/>
  </si>
  <si>
    <t>不要材、廃材の整理はよいか</t>
  </si>
  <si>
    <t>第三者災害防止措置はよいか</t>
  </si>
  <si>
    <t>足場上の不要物は除去されているか</t>
  </si>
  <si>
    <t>強風による飛散防止対策はとられているか</t>
  </si>
  <si>
    <t>塵埃物への散水は行われているか</t>
  </si>
  <si>
    <t>工事現場進入口の履工板等で、滑りかつまづきによる歩行者の転倒のおそれはないか</t>
    <rPh sb="0" eb="2">
      <t>コウジ</t>
    </rPh>
    <rPh sb="2" eb="4">
      <t>ゲンバ</t>
    </rPh>
    <rPh sb="4" eb="6">
      <t>シンニュウ</t>
    </rPh>
    <rPh sb="6" eb="7">
      <t>グチ</t>
    </rPh>
    <rPh sb="8" eb="9">
      <t>リ</t>
    </rPh>
    <rPh sb="9" eb="10">
      <t>コウ</t>
    </rPh>
    <rPh sb="10" eb="11">
      <t>バン</t>
    </rPh>
    <rPh sb="11" eb="12">
      <t>トウ</t>
    </rPh>
    <rPh sb="14" eb="15">
      <t>スベ</t>
    </rPh>
    <rPh sb="24" eb="27">
      <t>ホコウシャ</t>
    </rPh>
    <rPh sb="28" eb="30">
      <t>テントウ</t>
    </rPh>
    <phoneticPr fontId="9"/>
  </si>
  <si>
    <t>工事現場進入口、及び周辺道路の路面の清掃・散水・養生の状況は適切か</t>
    <rPh sb="0" eb="2">
      <t>コウジ</t>
    </rPh>
    <rPh sb="2" eb="4">
      <t>ゲンバ</t>
    </rPh>
    <rPh sb="4" eb="6">
      <t>シンニュウ</t>
    </rPh>
    <rPh sb="6" eb="7">
      <t>グチ</t>
    </rPh>
    <rPh sb="8" eb="9">
      <t>オヨ</t>
    </rPh>
    <rPh sb="10" eb="12">
      <t>シュウヘン</t>
    </rPh>
    <rPh sb="12" eb="14">
      <t>ドウロ</t>
    </rPh>
    <rPh sb="15" eb="17">
      <t>ロメン</t>
    </rPh>
    <rPh sb="18" eb="20">
      <t>セイソウ</t>
    </rPh>
    <rPh sb="21" eb="23">
      <t>サンスイ</t>
    </rPh>
    <rPh sb="24" eb="26">
      <t>ヨウジョウ</t>
    </rPh>
    <rPh sb="27" eb="29">
      <t>ジョウキョウ</t>
    </rPh>
    <rPh sb="30" eb="32">
      <t>テキセツ</t>
    </rPh>
    <phoneticPr fontId="9"/>
  </si>
  <si>
    <t>洗車施設（設備）は設置しているか、排水処理は適切か</t>
    <rPh sb="0" eb="2">
      <t>センシャ</t>
    </rPh>
    <rPh sb="2" eb="4">
      <t>シセツ</t>
    </rPh>
    <rPh sb="5" eb="7">
      <t>セツビ</t>
    </rPh>
    <rPh sb="9" eb="11">
      <t>セッチ</t>
    </rPh>
    <rPh sb="17" eb="19">
      <t>ハイスイ</t>
    </rPh>
    <rPh sb="19" eb="21">
      <t>ショリ</t>
    </rPh>
    <rPh sb="22" eb="24">
      <t>テキセツ</t>
    </rPh>
    <phoneticPr fontId="9"/>
  </si>
  <si>
    <t>現　場　内　通　路　（　屋　外　・　屋　内　）</t>
    <rPh sb="0" eb="1">
      <t>ウツツ</t>
    </rPh>
    <rPh sb="2" eb="3">
      <t>バ</t>
    </rPh>
    <rPh sb="4" eb="5">
      <t>ナイ</t>
    </rPh>
    <rPh sb="6" eb="7">
      <t>ツウ</t>
    </rPh>
    <rPh sb="8" eb="9">
      <t>ロ</t>
    </rPh>
    <rPh sb="12" eb="13">
      <t>ヤ</t>
    </rPh>
    <rPh sb="14" eb="15">
      <t>ガイ</t>
    </rPh>
    <rPh sb="18" eb="19">
      <t>ヤ</t>
    </rPh>
    <rPh sb="20" eb="21">
      <t>ナイ</t>
    </rPh>
    <phoneticPr fontId="9"/>
  </si>
  <si>
    <t>通路の安全確保はよいか</t>
    <rPh sb="0" eb="2">
      <t>ツウロ</t>
    </rPh>
    <rPh sb="3" eb="5">
      <t>アンゼン</t>
    </rPh>
    <rPh sb="5" eb="7">
      <t>カクホ</t>
    </rPh>
    <phoneticPr fontId="9"/>
  </si>
  <si>
    <t>安全通路の表示はあるか</t>
    <rPh sb="0" eb="2">
      <t>アンゼン</t>
    </rPh>
    <rPh sb="2" eb="4">
      <t>ツウロ</t>
    </rPh>
    <rPh sb="5" eb="7">
      <t>ヒョウジ</t>
    </rPh>
    <phoneticPr fontId="9"/>
  </si>
  <si>
    <t>照明は確保されているか</t>
  </si>
  <si>
    <t>安衛則541</t>
    <rPh sb="0" eb="1">
      <t>アン</t>
    </rPh>
    <rPh sb="1" eb="2">
      <t>マモル</t>
    </rPh>
    <rPh sb="2" eb="3">
      <t>ノリ</t>
    </rPh>
    <phoneticPr fontId="9"/>
  </si>
  <si>
    <t>高さ1.8m以内に障害物が置かれていないか</t>
  </si>
  <si>
    <t>安衛則542</t>
    <rPh sb="0" eb="1">
      <t>アン</t>
    </rPh>
    <rPh sb="1" eb="2">
      <t>マモル</t>
    </rPh>
    <rPh sb="2" eb="3">
      <t>ノリ</t>
    </rPh>
    <phoneticPr fontId="9"/>
  </si>
  <si>
    <t>機械間の通路は80㎝以上確保されているか</t>
  </si>
  <si>
    <t>安衛則543</t>
    <rPh sb="0" eb="1">
      <t>アン</t>
    </rPh>
    <rPh sb="1" eb="2">
      <t>マモル</t>
    </rPh>
    <rPh sb="2" eb="3">
      <t>ノリ</t>
    </rPh>
    <phoneticPr fontId="9"/>
  </si>
  <si>
    <t>架設通路は安衛法に適合しているか</t>
  </si>
  <si>
    <t>安衛則552</t>
    <rPh sb="0" eb="1">
      <t>アン</t>
    </rPh>
    <rPh sb="1" eb="2">
      <t>マモル</t>
    </rPh>
    <rPh sb="2" eb="3">
      <t>ノリ</t>
    </rPh>
    <phoneticPr fontId="9"/>
  </si>
  <si>
    <t>滑り、つまづき、踏み抜きの危険がないか</t>
  </si>
  <si>
    <t>通路上作業は原則的に禁止されているか</t>
  </si>
  <si>
    <t>墜落防止の対策がとられているか（排水溝、開口部、マンホール、荷揚場、斜面）</t>
  </si>
  <si>
    <t>屋内通路の安全確保はよいか</t>
  </si>
  <si>
    <t>安全通路の標示があるか（非常口を含む）</t>
  </si>
  <si>
    <t>照明及び必要な照度は確保されているか</t>
    <rPh sb="2" eb="3">
      <t>オヨ</t>
    </rPh>
    <rPh sb="4" eb="6">
      <t>ヒツヨウ</t>
    </rPh>
    <rPh sb="7" eb="9">
      <t>ショウド</t>
    </rPh>
    <rPh sb="10" eb="12">
      <t>カクホ</t>
    </rPh>
    <phoneticPr fontId="9"/>
  </si>
  <si>
    <t>適切な通路巾が確保されているか</t>
  </si>
  <si>
    <t>現場内での車輌速度制限は十分か</t>
    <rPh sb="0" eb="2">
      <t>ゲンバ</t>
    </rPh>
    <rPh sb="2" eb="3">
      <t>ナイ</t>
    </rPh>
    <rPh sb="5" eb="7">
      <t>シャリョウ</t>
    </rPh>
    <rPh sb="7" eb="9">
      <t>ソクド</t>
    </rPh>
    <rPh sb="9" eb="11">
      <t>セイゲン</t>
    </rPh>
    <rPh sb="12" eb="14">
      <t>ジュウブン</t>
    </rPh>
    <phoneticPr fontId="9"/>
  </si>
  <si>
    <t>道路上に資材等を置いてないか</t>
    <rPh sb="0" eb="3">
      <t>ドウロジョウ</t>
    </rPh>
    <rPh sb="4" eb="7">
      <t>シザイトウ</t>
    </rPh>
    <rPh sb="8" eb="9">
      <t>オ</t>
    </rPh>
    <phoneticPr fontId="9"/>
  </si>
  <si>
    <t>路肩の崩壊のおそれはないか</t>
    <rPh sb="0" eb="2">
      <t>ロカタ</t>
    </rPh>
    <rPh sb="3" eb="5">
      <t>ホウカイ</t>
    </rPh>
    <phoneticPr fontId="9"/>
  </si>
  <si>
    <t>屋　内　作　業　場</t>
    <rPh sb="0" eb="1">
      <t>ヤ</t>
    </rPh>
    <rPh sb="2" eb="3">
      <t>ナイ</t>
    </rPh>
    <rPh sb="4" eb="5">
      <t>サク</t>
    </rPh>
    <rPh sb="6" eb="7">
      <t>ギョウ</t>
    </rPh>
    <rPh sb="8" eb="9">
      <t>バ</t>
    </rPh>
    <phoneticPr fontId="9"/>
  </si>
  <si>
    <t>作業場床面の安全確保はよいか</t>
  </si>
  <si>
    <t>防網、安全帯を使用しているか</t>
  </si>
  <si>
    <t>安衛則518</t>
    <rPh sb="0" eb="1">
      <t>アン</t>
    </rPh>
    <rPh sb="1" eb="2">
      <t>マモル</t>
    </rPh>
    <rPh sb="2" eb="3">
      <t>ノリ</t>
    </rPh>
    <phoneticPr fontId="9"/>
  </si>
  <si>
    <t>囲い、手すり、覆い等があるか</t>
  </si>
  <si>
    <t>安衛則519</t>
    <rPh sb="0" eb="1">
      <t>アン</t>
    </rPh>
    <rPh sb="1" eb="2">
      <t>マモル</t>
    </rPh>
    <rPh sb="2" eb="3">
      <t>ノリ</t>
    </rPh>
    <phoneticPr fontId="9"/>
  </si>
  <si>
    <t>凹凸はないか</t>
  </si>
  <si>
    <t>安衛則544</t>
    <rPh sb="0" eb="1">
      <t>アン</t>
    </rPh>
    <rPh sb="1" eb="2">
      <t>マモル</t>
    </rPh>
    <rPh sb="2" eb="3">
      <t>ノリ</t>
    </rPh>
    <phoneticPr fontId="9"/>
  </si>
  <si>
    <t>すべりつまづきの危険はないか</t>
  </si>
  <si>
    <t>安衛則563</t>
    <rPh sb="0" eb="1">
      <t>アン</t>
    </rPh>
    <rPh sb="1" eb="2">
      <t>マモル</t>
    </rPh>
    <rPh sb="2" eb="3">
      <t>ノリ</t>
    </rPh>
    <phoneticPr fontId="9"/>
  </si>
  <si>
    <t>安衛則604</t>
    <rPh sb="0" eb="1">
      <t>アン</t>
    </rPh>
    <rPh sb="1" eb="2">
      <t>マモル</t>
    </rPh>
    <rPh sb="2" eb="3">
      <t>ノリ</t>
    </rPh>
    <phoneticPr fontId="9"/>
  </si>
  <si>
    <t>標　識</t>
    <rPh sb="0" eb="1">
      <t>ヒョウ</t>
    </rPh>
    <rPh sb="2" eb="3">
      <t>サトシ</t>
    </rPh>
    <phoneticPr fontId="9"/>
  </si>
  <si>
    <t>看板類の標示はよいか</t>
  </si>
  <si>
    <t>建築基準法による確認済</t>
  </si>
  <si>
    <t>建築基準法89</t>
    <rPh sb="0" eb="2">
      <t>ケンチク</t>
    </rPh>
    <rPh sb="2" eb="5">
      <t>キジュンホウ</t>
    </rPh>
    <phoneticPr fontId="9"/>
  </si>
  <si>
    <t>労働保険関係成立票</t>
    <phoneticPr fontId="9"/>
  </si>
  <si>
    <t>徴収規77</t>
    <rPh sb="0" eb="2">
      <t>チョウシュウ</t>
    </rPh>
    <rPh sb="2" eb="3">
      <t>キ</t>
    </rPh>
    <phoneticPr fontId="9"/>
  </si>
  <si>
    <t>建設業の許可票</t>
  </si>
  <si>
    <t>建設業法40</t>
    <rPh sb="0" eb="3">
      <t>ケンセツギョウ</t>
    </rPh>
    <rPh sb="3" eb="4">
      <t>ホウ</t>
    </rPh>
    <phoneticPr fontId="9"/>
  </si>
  <si>
    <t>道路占有使用許可証</t>
  </si>
  <si>
    <t>神戸市道路占用規則8</t>
    <rPh sb="0" eb="3">
      <t>コウベシ</t>
    </rPh>
    <rPh sb="3" eb="5">
      <t>ドウロ</t>
    </rPh>
    <rPh sb="5" eb="7">
      <t>センヨウ</t>
    </rPh>
    <rPh sb="7" eb="9">
      <t>キソク</t>
    </rPh>
    <phoneticPr fontId="9"/>
  </si>
  <si>
    <t>工事標示板</t>
    <rPh sb="0" eb="2">
      <t>コウジ</t>
    </rPh>
    <rPh sb="2" eb="5">
      <t>ヒョウジバン</t>
    </rPh>
    <phoneticPr fontId="9"/>
  </si>
  <si>
    <t>特記仕様書</t>
    <rPh sb="0" eb="2">
      <t>トッキ</t>
    </rPh>
    <rPh sb="2" eb="5">
      <t>シヨウショ</t>
    </rPh>
    <phoneticPr fontId="9"/>
  </si>
  <si>
    <t>建設業許可票等の掲示及び有効期限の確認（下請業者含む）</t>
    <rPh sb="0" eb="3">
      <t>ケンセツギョウ</t>
    </rPh>
    <rPh sb="3" eb="5">
      <t>キョカ</t>
    </rPh>
    <rPh sb="5" eb="6">
      <t>ヒョウ</t>
    </rPh>
    <rPh sb="6" eb="7">
      <t>トウ</t>
    </rPh>
    <rPh sb="8" eb="10">
      <t>ケイジ</t>
    </rPh>
    <rPh sb="10" eb="11">
      <t>オヨ</t>
    </rPh>
    <rPh sb="12" eb="14">
      <t>ユウコウ</t>
    </rPh>
    <rPh sb="14" eb="16">
      <t>キゲン</t>
    </rPh>
    <rPh sb="17" eb="19">
      <t>カクニン</t>
    </rPh>
    <rPh sb="20" eb="22">
      <t>シタウケ</t>
    </rPh>
    <rPh sb="22" eb="24">
      <t>ギョウシャ</t>
    </rPh>
    <rPh sb="24" eb="25">
      <t>フク</t>
    </rPh>
    <phoneticPr fontId="9"/>
  </si>
  <si>
    <t>建設業法3</t>
    <rPh sb="0" eb="3">
      <t>ケンセツギョウ</t>
    </rPh>
    <rPh sb="3" eb="4">
      <t>ホウ</t>
    </rPh>
    <phoneticPr fontId="9"/>
  </si>
  <si>
    <t>施工体系図の掲示</t>
    <rPh sb="0" eb="2">
      <t>セコウ</t>
    </rPh>
    <rPh sb="2" eb="5">
      <t>タイケイズ</t>
    </rPh>
    <rPh sb="6" eb="8">
      <t>ケイジ</t>
    </rPh>
    <phoneticPr fontId="9"/>
  </si>
  <si>
    <t>建設業法24の7</t>
    <rPh sb="0" eb="3">
      <t>ケンセツギョウ</t>
    </rPh>
    <rPh sb="3" eb="4">
      <t>ホウ</t>
    </rPh>
    <phoneticPr fontId="9"/>
  </si>
  <si>
    <t>建設業退職金共済制度加入標識</t>
    <rPh sb="0" eb="3">
      <t>ケンセツギョウ</t>
    </rPh>
    <rPh sb="3" eb="5">
      <t>タイショク</t>
    </rPh>
    <rPh sb="5" eb="6">
      <t>キン</t>
    </rPh>
    <rPh sb="6" eb="8">
      <t>キョウサイ</t>
    </rPh>
    <rPh sb="8" eb="10">
      <t>セイド</t>
    </rPh>
    <rPh sb="10" eb="12">
      <t>カニュウ</t>
    </rPh>
    <rPh sb="12" eb="14">
      <t>ヒョウシキ</t>
    </rPh>
    <phoneticPr fontId="9"/>
  </si>
  <si>
    <t>適正化指針</t>
    <rPh sb="0" eb="3">
      <t>テキセイカ</t>
    </rPh>
    <rPh sb="3" eb="5">
      <t>シシン</t>
    </rPh>
    <phoneticPr fontId="9"/>
  </si>
  <si>
    <t>夜間・緊急時の連絡先の掲示</t>
    <rPh sb="0" eb="2">
      <t>ヤカン</t>
    </rPh>
    <rPh sb="3" eb="6">
      <t>キンキュウジ</t>
    </rPh>
    <rPh sb="7" eb="10">
      <t>レンラクサキ</t>
    </rPh>
    <rPh sb="11" eb="13">
      <t>ケイジ</t>
    </rPh>
    <phoneticPr fontId="9"/>
  </si>
  <si>
    <t>鉄骨製作工場の掲示板</t>
    <rPh sb="0" eb="2">
      <t>テッコツ</t>
    </rPh>
    <rPh sb="2" eb="4">
      <t>セイサク</t>
    </rPh>
    <rPh sb="4" eb="6">
      <t>コウジョウ</t>
    </rPh>
    <rPh sb="7" eb="10">
      <t>ケイジバン</t>
    </rPh>
    <phoneticPr fontId="9"/>
  </si>
  <si>
    <t>建設省住指発第３ ４ ７ 号</t>
    <rPh sb="0" eb="3">
      <t>ケンセツショウ</t>
    </rPh>
    <rPh sb="3" eb="4">
      <t>ジュウ</t>
    </rPh>
    <rPh sb="4" eb="5">
      <t>ユビ</t>
    </rPh>
    <rPh sb="5" eb="6">
      <t>ハツ</t>
    </rPh>
    <rPh sb="6" eb="7">
      <t>ダイ</t>
    </rPh>
    <rPh sb="13" eb="14">
      <t>ゴウ</t>
    </rPh>
    <phoneticPr fontId="9"/>
  </si>
  <si>
    <t>アスベスト関連掲示板は標示されているか（下記の各標識又は建築課内規による標識）</t>
    <rPh sb="5" eb="7">
      <t>カンレン</t>
    </rPh>
    <rPh sb="7" eb="10">
      <t>ケイジバン</t>
    </rPh>
    <rPh sb="11" eb="13">
      <t>ヒョウジ</t>
    </rPh>
    <rPh sb="20" eb="22">
      <t>カキ</t>
    </rPh>
    <rPh sb="23" eb="24">
      <t>カク</t>
    </rPh>
    <rPh sb="24" eb="26">
      <t>ヒョウシキ</t>
    </rPh>
    <rPh sb="26" eb="27">
      <t>マタ</t>
    </rPh>
    <rPh sb="28" eb="31">
      <t>ケンチクカ</t>
    </rPh>
    <rPh sb="31" eb="33">
      <t>ナイキ</t>
    </rPh>
    <rPh sb="36" eb="38">
      <t>ヒョウシキ</t>
    </rPh>
    <phoneticPr fontId="9"/>
  </si>
  <si>
    <t>石綿障害予防規則第5条に基づく標識が設置されているか</t>
    <rPh sb="0" eb="2">
      <t>イシワタ</t>
    </rPh>
    <rPh sb="2" eb="4">
      <t>ショウガイ</t>
    </rPh>
    <rPh sb="4" eb="6">
      <t>ヨボウ</t>
    </rPh>
    <rPh sb="6" eb="8">
      <t>キソク</t>
    </rPh>
    <rPh sb="8" eb="9">
      <t>ダイ</t>
    </rPh>
    <rPh sb="10" eb="11">
      <t>ジョウ</t>
    </rPh>
    <rPh sb="12" eb="13">
      <t>モト</t>
    </rPh>
    <rPh sb="15" eb="17">
      <t>ヒョウシキ</t>
    </rPh>
    <rPh sb="18" eb="20">
      <t>セッチ</t>
    </rPh>
    <phoneticPr fontId="9"/>
  </si>
  <si>
    <t>イメージアップの標識（設計図書記載の標示板）が設置されているか</t>
    <rPh sb="8" eb="10">
      <t>ヒョウシキ</t>
    </rPh>
    <rPh sb="11" eb="13">
      <t>セッケイ</t>
    </rPh>
    <rPh sb="13" eb="15">
      <t>トショ</t>
    </rPh>
    <rPh sb="15" eb="17">
      <t>キサイ</t>
    </rPh>
    <rPh sb="18" eb="21">
      <t>ヒョウジバン</t>
    </rPh>
    <rPh sb="23" eb="25">
      <t>セッチ</t>
    </rPh>
    <phoneticPr fontId="9"/>
  </si>
  <si>
    <t>各種標識は所定の大きさを満たしているか</t>
    <rPh sb="0" eb="2">
      <t>カクシュ</t>
    </rPh>
    <rPh sb="2" eb="4">
      <t>ヒョウシキ</t>
    </rPh>
    <rPh sb="5" eb="7">
      <t>ショテイ</t>
    </rPh>
    <rPh sb="8" eb="9">
      <t>オオ</t>
    </rPh>
    <rPh sb="12" eb="13">
      <t>ミ</t>
    </rPh>
    <phoneticPr fontId="9"/>
  </si>
  <si>
    <t>第三者に対する注意標識はよいか</t>
    <rPh sb="0" eb="1">
      <t>ダイ</t>
    </rPh>
    <rPh sb="1" eb="3">
      <t>サンシャ</t>
    </rPh>
    <rPh sb="4" eb="5">
      <t>タイ</t>
    </rPh>
    <rPh sb="7" eb="9">
      <t>チュウイ</t>
    </rPh>
    <rPh sb="9" eb="11">
      <t>ヒョウシキ</t>
    </rPh>
    <phoneticPr fontId="9"/>
  </si>
  <si>
    <t>車輌出入口等の標識、パドライトは設置されているか</t>
    <rPh sb="0" eb="2">
      <t>シャリョウ</t>
    </rPh>
    <rPh sb="2" eb="4">
      <t>デイリ</t>
    </rPh>
    <rPh sb="4" eb="5">
      <t>グチ</t>
    </rPh>
    <rPh sb="5" eb="6">
      <t>トウ</t>
    </rPh>
    <rPh sb="7" eb="9">
      <t>ヒョウシキ</t>
    </rPh>
    <rPh sb="16" eb="18">
      <t>セッチ</t>
    </rPh>
    <phoneticPr fontId="9"/>
  </si>
  <si>
    <t>第　三　者　立　入　禁　止　設　備</t>
    <phoneticPr fontId="9"/>
  </si>
  <si>
    <t>近隣居住者等への周知は実施されているか</t>
  </si>
  <si>
    <t>公衆災8</t>
    <rPh sb="0" eb="2">
      <t>コウシュウ</t>
    </rPh>
    <rPh sb="2" eb="3">
      <t>ワザワ</t>
    </rPh>
    <phoneticPr fontId="9"/>
  </si>
  <si>
    <t>第三者への危険が予測される場合、柵等を設けているか</t>
  </si>
  <si>
    <t>出入口の施錠はあるか</t>
  </si>
  <si>
    <t>作業場の出入口の構造・措置は適切か</t>
  </si>
  <si>
    <t>強風等により倒壊しない強度を有しているか</t>
  </si>
  <si>
    <t>作業場に第三者の出入を禁止する措置をしているか</t>
  </si>
  <si>
    <t xml:space="preserve">安衛則：労働安全衛生規則、徴収規：労働保険の保険料の徴収等に関する法律施行規則
</t>
    <rPh sb="0" eb="1">
      <t>アン</t>
    </rPh>
    <rPh sb="1" eb="2">
      <t>マモル</t>
    </rPh>
    <rPh sb="2" eb="3">
      <t>ノリ</t>
    </rPh>
    <rPh sb="4" eb="6">
      <t>ロウドウ</t>
    </rPh>
    <rPh sb="6" eb="8">
      <t>アンゼン</t>
    </rPh>
    <rPh sb="8" eb="10">
      <t>エイセイ</t>
    </rPh>
    <rPh sb="10" eb="12">
      <t>キソク</t>
    </rPh>
    <rPh sb="13" eb="15">
      <t>チョウシュウ</t>
    </rPh>
    <rPh sb="15" eb="16">
      <t>キ</t>
    </rPh>
    <phoneticPr fontId="9"/>
  </si>
  <si>
    <t>適正化指針：公共工事の入札及び契約の適正化を図るための措置に関する指針、公衆災：建設工事公衆災害防止対策要綱</t>
    <phoneticPr fontId="9"/>
  </si>
  <si>
    <t>消　火　設　備</t>
    <phoneticPr fontId="9"/>
  </si>
  <si>
    <t>火気の使用を禁止する標識等は設置しているか</t>
  </si>
  <si>
    <t>安衛則288</t>
    <phoneticPr fontId="9"/>
  </si>
  <si>
    <t>火災予防上の設備は適切か</t>
  </si>
  <si>
    <t>安衛則289</t>
    <phoneticPr fontId="9"/>
  </si>
  <si>
    <t>熱　中　症　予　防　対　策</t>
    <rPh sb="0" eb="1">
      <t>ネツ</t>
    </rPh>
    <rPh sb="2" eb="3">
      <t>ナカ</t>
    </rPh>
    <rPh sb="4" eb="5">
      <t>ショウ</t>
    </rPh>
    <rPh sb="6" eb="7">
      <t>ヨ</t>
    </rPh>
    <rPh sb="8" eb="9">
      <t>ボウ</t>
    </rPh>
    <rPh sb="10" eb="11">
      <t>ツイ</t>
    </rPh>
    <rPh sb="12" eb="13">
      <t>サク</t>
    </rPh>
    <phoneticPr fontId="9"/>
  </si>
  <si>
    <t>作業場所の近くに涼しい休憩場所（冷房の効いた部屋や日陰）はあるか</t>
    <phoneticPr fontId="9"/>
  </si>
  <si>
    <t>そ　の　他</t>
    <rPh sb="4" eb="5">
      <t>タ</t>
    </rPh>
    <phoneticPr fontId="9"/>
  </si>
  <si>
    <t>防犯灯の球切れの有無、危険箇所の赤色灯の設置状況は適切か</t>
    <rPh sb="0" eb="2">
      <t>ボウハン</t>
    </rPh>
    <rPh sb="2" eb="3">
      <t>トウ</t>
    </rPh>
    <rPh sb="4" eb="5">
      <t>タマ</t>
    </rPh>
    <rPh sb="5" eb="6">
      <t>ギ</t>
    </rPh>
    <rPh sb="8" eb="10">
      <t>ウム</t>
    </rPh>
    <rPh sb="11" eb="13">
      <t>キケン</t>
    </rPh>
    <rPh sb="13" eb="15">
      <t>カショ</t>
    </rPh>
    <rPh sb="16" eb="18">
      <t>セキショク</t>
    </rPh>
    <rPh sb="18" eb="19">
      <t>トウ</t>
    </rPh>
    <rPh sb="20" eb="22">
      <t>セッチ</t>
    </rPh>
    <rPh sb="22" eb="24">
      <t>ジョウキョウ</t>
    </rPh>
    <rPh sb="25" eb="27">
      <t>テキセツ</t>
    </rPh>
    <phoneticPr fontId="9"/>
  </si>
  <si>
    <t>警備員等の適切配置がなされているか、又、誘導は適切か</t>
    <rPh sb="0" eb="4">
      <t>ケイビイントウ</t>
    </rPh>
    <rPh sb="5" eb="7">
      <t>テキセツ</t>
    </rPh>
    <rPh sb="7" eb="9">
      <t>ハイチ</t>
    </rPh>
    <rPh sb="18" eb="19">
      <t>マタ</t>
    </rPh>
    <rPh sb="20" eb="22">
      <t>ユウドウ</t>
    </rPh>
    <rPh sb="23" eb="25">
      <t>テキセツ</t>
    </rPh>
    <phoneticPr fontId="9"/>
  </si>
  <si>
    <t>工事車輌はあらかじめ決められた経路を通行しているか、又、速度を遵守しているか</t>
    <rPh sb="0" eb="2">
      <t>コウジ</t>
    </rPh>
    <rPh sb="2" eb="4">
      <t>シャリョウ</t>
    </rPh>
    <rPh sb="10" eb="11">
      <t>キ</t>
    </rPh>
    <rPh sb="15" eb="17">
      <t>ケイロ</t>
    </rPh>
    <rPh sb="18" eb="20">
      <t>ツウコウ</t>
    </rPh>
    <rPh sb="26" eb="27">
      <t>マタ</t>
    </rPh>
    <rPh sb="28" eb="30">
      <t>ソクド</t>
    </rPh>
    <rPh sb="31" eb="33">
      <t>ジュンシュ</t>
    </rPh>
    <phoneticPr fontId="9"/>
  </si>
  <si>
    <t>生コン車等はあらかじめ決められた場所で待機しているか</t>
    <rPh sb="0" eb="1">
      <t>ナマ</t>
    </rPh>
    <rPh sb="3" eb="4">
      <t>シャ</t>
    </rPh>
    <rPh sb="4" eb="5">
      <t>トウ</t>
    </rPh>
    <rPh sb="11" eb="12">
      <t>キ</t>
    </rPh>
    <rPh sb="16" eb="18">
      <t>バショ</t>
    </rPh>
    <rPh sb="19" eb="21">
      <t>タイキ</t>
    </rPh>
    <phoneticPr fontId="9"/>
  </si>
  <si>
    <t>喫煙場所は決められた場所としているか</t>
    <rPh sb="0" eb="2">
      <t>キツエン</t>
    </rPh>
    <rPh sb="2" eb="4">
      <t>バショ</t>
    </rPh>
    <rPh sb="5" eb="6">
      <t>キ</t>
    </rPh>
    <rPh sb="10" eb="12">
      <t>バショ</t>
    </rPh>
    <phoneticPr fontId="9"/>
  </si>
  <si>
    <t>喫煙場所には防火用水、消火器等が設置されているか</t>
    <rPh sb="0" eb="2">
      <t>キツエン</t>
    </rPh>
    <rPh sb="2" eb="4">
      <t>バショ</t>
    </rPh>
    <rPh sb="6" eb="8">
      <t>ボウカ</t>
    </rPh>
    <rPh sb="8" eb="10">
      <t>ヨウスイ</t>
    </rPh>
    <rPh sb="11" eb="15">
      <t>ショウカキトウ</t>
    </rPh>
    <rPh sb="16" eb="18">
      <t>セッチ</t>
    </rPh>
    <phoneticPr fontId="9"/>
  </si>
  <si>
    <t>仮囲いの設置状況は適切か</t>
    <rPh sb="0" eb="1">
      <t>カリ</t>
    </rPh>
    <rPh sb="1" eb="2">
      <t>カコ</t>
    </rPh>
    <rPh sb="4" eb="6">
      <t>セッチ</t>
    </rPh>
    <rPh sb="6" eb="8">
      <t>ジョウキョウ</t>
    </rPh>
    <rPh sb="9" eb="11">
      <t>テキセツ</t>
    </rPh>
    <phoneticPr fontId="9"/>
  </si>
  <si>
    <t>工事現場と工事現場外が明確に区分されているか</t>
    <rPh sb="0" eb="2">
      <t>コウジ</t>
    </rPh>
    <rPh sb="2" eb="4">
      <t>ゲンバ</t>
    </rPh>
    <rPh sb="5" eb="7">
      <t>コウジ</t>
    </rPh>
    <rPh sb="7" eb="9">
      <t>ゲンバ</t>
    </rPh>
    <rPh sb="9" eb="10">
      <t>ガイ</t>
    </rPh>
    <rPh sb="11" eb="13">
      <t>メイカク</t>
    </rPh>
    <rPh sb="14" eb="16">
      <t>クブン</t>
    </rPh>
    <phoneticPr fontId="9"/>
  </si>
  <si>
    <t>破損等がないか</t>
    <rPh sb="0" eb="3">
      <t>ハソントウ</t>
    </rPh>
    <phoneticPr fontId="9"/>
  </si>
  <si>
    <t>下端に隙間がないか</t>
    <rPh sb="0" eb="1">
      <t>シタ</t>
    </rPh>
    <rPh sb="1" eb="2">
      <t>タン</t>
    </rPh>
    <rPh sb="3" eb="5">
      <t>スキマ</t>
    </rPh>
    <phoneticPr fontId="9"/>
  </si>
  <si>
    <t>控え（万能鋼板H=3.0mの場合は@1800）の設置状況は適切か</t>
    <rPh sb="0" eb="1">
      <t>ヒカ</t>
    </rPh>
    <rPh sb="3" eb="5">
      <t>バンノウ</t>
    </rPh>
    <rPh sb="5" eb="7">
      <t>コウハン</t>
    </rPh>
    <rPh sb="14" eb="16">
      <t>バアイ</t>
    </rPh>
    <rPh sb="24" eb="26">
      <t>セッチ</t>
    </rPh>
    <rPh sb="26" eb="28">
      <t>ジョウキョウ</t>
    </rPh>
    <rPh sb="29" eb="31">
      <t>テキセツ</t>
    </rPh>
    <phoneticPr fontId="9"/>
  </si>
  <si>
    <t>支柱及び控えの根入れは十分か</t>
    <rPh sb="0" eb="2">
      <t>シチュウ</t>
    </rPh>
    <rPh sb="2" eb="3">
      <t>オヨ</t>
    </rPh>
    <rPh sb="4" eb="5">
      <t>ヒカ</t>
    </rPh>
    <rPh sb="7" eb="8">
      <t>ネ</t>
    </rPh>
    <rPh sb="8" eb="9">
      <t>イ</t>
    </rPh>
    <rPh sb="11" eb="13">
      <t>ジュウブン</t>
    </rPh>
    <phoneticPr fontId="9"/>
  </si>
  <si>
    <t>出隅部分の保護カバー等による追突時の対策は十分か</t>
    <rPh sb="0" eb="1">
      <t>デ</t>
    </rPh>
    <rPh sb="1" eb="2">
      <t>スミ</t>
    </rPh>
    <rPh sb="2" eb="4">
      <t>ブブン</t>
    </rPh>
    <rPh sb="5" eb="7">
      <t>ホゴ</t>
    </rPh>
    <rPh sb="10" eb="11">
      <t>トウ</t>
    </rPh>
    <rPh sb="14" eb="16">
      <t>ツイトツ</t>
    </rPh>
    <rPh sb="16" eb="17">
      <t>ジ</t>
    </rPh>
    <rPh sb="18" eb="20">
      <t>タイサク</t>
    </rPh>
    <rPh sb="21" eb="23">
      <t>ジュウブン</t>
    </rPh>
    <phoneticPr fontId="9"/>
  </si>
  <si>
    <t>支柱、水平つなぎ等のクランプのボルトは締まっているか（増締め確認）</t>
    <rPh sb="0" eb="2">
      <t>シチュウ</t>
    </rPh>
    <rPh sb="3" eb="5">
      <t>スイヘイ</t>
    </rPh>
    <rPh sb="8" eb="9">
      <t>トウ</t>
    </rPh>
    <rPh sb="19" eb="20">
      <t>シ</t>
    </rPh>
    <rPh sb="27" eb="28">
      <t>マ</t>
    </rPh>
    <rPh sb="28" eb="29">
      <t>シ</t>
    </rPh>
    <rPh sb="30" eb="32">
      <t>カクニン</t>
    </rPh>
    <phoneticPr fontId="9"/>
  </si>
  <si>
    <t>身体を冷やすための準備（氷や冷たいおしぼり等）をしているか</t>
    <phoneticPr fontId="9"/>
  </si>
  <si>
    <t>作業状況に応じ、作業休止時間や休憩時間の適切な確保を行なっているか</t>
    <phoneticPr fontId="9"/>
  </si>
  <si>
    <t>自覚症状の有無にかかわらず、作業者に水分・塩分を摂取させているか</t>
    <phoneticPr fontId="9"/>
  </si>
  <si>
    <t>作業中の巡視を頻繁に行っているか（午前1回、午後2回程度）</t>
    <phoneticPr fontId="9"/>
  </si>
  <si>
    <t>健康診断に基づき、就業場所の変更・作業転換などの措置を講じているか</t>
    <phoneticPr fontId="9"/>
  </si>
  <si>
    <t>日常の健康管理について、作業者に指導しているか</t>
    <phoneticPr fontId="9"/>
  </si>
  <si>
    <t>朝礼、作業開始前、作業中の巡視時に、作業者の健康状態を確認しているか</t>
    <phoneticPr fontId="9"/>
  </si>
  <si>
    <t>体温計等を常備し、必要に応じて身体の状況を確認できるようにしているか</t>
    <phoneticPr fontId="9"/>
  </si>
  <si>
    <t>熱中症を予防するための労働衛生教育を行っているか</t>
    <phoneticPr fontId="9"/>
  </si>
  <si>
    <t>熱中症の発症に備えて、緊急連絡網を作成し、関係者に周知しているか</t>
    <phoneticPr fontId="9"/>
  </si>
  <si>
    <t>熱中症を疑わせる症状が現れた場合の救急処置を周知しているか</t>
    <phoneticPr fontId="9"/>
  </si>
  <si>
    <t>安衛則291</t>
    <phoneticPr fontId="9"/>
  </si>
  <si>
    <t>足　場　（1）</t>
    <rPh sb="0" eb="1">
      <t>アシ</t>
    </rPh>
    <rPh sb="2" eb="3">
      <t>バ</t>
    </rPh>
    <phoneticPr fontId="9"/>
  </si>
  <si>
    <t>単管</t>
    <rPh sb="0" eb="2">
      <t>タンカン</t>
    </rPh>
    <phoneticPr fontId="9"/>
  </si>
  <si>
    <t>壁つなぎは専用の金具を使用し、取付間隔は良いか（垂直5m、水平5.5m以下）</t>
    <rPh sb="24" eb="26">
      <t>スイチョク</t>
    </rPh>
    <rPh sb="29" eb="31">
      <t>スイヘイ</t>
    </rPh>
    <rPh sb="35" eb="37">
      <t>イカ</t>
    </rPh>
    <phoneticPr fontId="9"/>
  </si>
  <si>
    <t>安衛則570</t>
    <rPh sb="0" eb="1">
      <t>アン</t>
    </rPh>
    <rPh sb="1" eb="2">
      <t>マモル</t>
    </rPh>
    <rPh sb="2" eb="3">
      <t>ノリ</t>
    </rPh>
    <phoneticPr fontId="9"/>
  </si>
  <si>
    <t>最大積載荷重を表示しているか</t>
  </si>
  <si>
    <t>安衛則562</t>
    <rPh sb="0" eb="1">
      <t>アン</t>
    </rPh>
    <rPh sb="1" eb="2">
      <t>マモル</t>
    </rPh>
    <rPh sb="2" eb="3">
      <t>ノリ</t>
    </rPh>
    <phoneticPr fontId="9"/>
  </si>
  <si>
    <t>ベース金具を使用し、敷板等で沈下防止等の措置を行っているか</t>
  </si>
  <si>
    <t>根がらみを確実に取り付けているか</t>
  </si>
  <si>
    <t>安衛則571</t>
    <rPh sb="0" eb="1">
      <t>アン</t>
    </rPh>
    <rPh sb="1" eb="2">
      <t>マモル</t>
    </rPh>
    <rPh sb="2" eb="3">
      <t>ノリ</t>
    </rPh>
    <phoneticPr fontId="9"/>
  </si>
  <si>
    <t>足場の1段目の高さは地盤から2.0m以下となっているか</t>
  </si>
  <si>
    <t>作業床は巾40cm以上、すき間3cm以下で固定しているか</t>
  </si>
  <si>
    <t>筋かいで補強をされているか</t>
    <phoneticPr fontId="9"/>
  </si>
  <si>
    <t>手摺は全面に入っているか</t>
  </si>
  <si>
    <t>最上層と五層以内ごとに水平筋かいを設けているか</t>
  </si>
  <si>
    <t>最高部から31mを超える部分は鋼管を二本組にしているか</t>
  </si>
  <si>
    <t>手すり先行工法としているか</t>
    <rPh sb="0" eb="1">
      <t>テ</t>
    </rPh>
    <rPh sb="3" eb="5">
      <t>センコウ</t>
    </rPh>
    <rPh sb="5" eb="7">
      <t>コウホウ</t>
    </rPh>
    <phoneticPr fontId="9"/>
  </si>
  <si>
    <t>安衛則563-3</t>
    <rPh sb="0" eb="1">
      <t>アン</t>
    </rPh>
    <rPh sb="1" eb="2">
      <t>マモル</t>
    </rPh>
    <rPh sb="2" eb="3">
      <t>ノリ</t>
    </rPh>
    <phoneticPr fontId="9"/>
  </si>
  <si>
    <t>安衛則563-6</t>
    <rPh sb="0" eb="1">
      <t>アン</t>
    </rPh>
    <rPh sb="1" eb="2">
      <t>マモル</t>
    </rPh>
    <rPh sb="2" eb="3">
      <t>ノリ</t>
    </rPh>
    <phoneticPr fontId="9"/>
  </si>
  <si>
    <t>働きやすい
安心感の
ある足場</t>
    <rPh sb="0" eb="1">
      <t>ハタラ</t>
    </rPh>
    <rPh sb="6" eb="9">
      <t>アンシンカン</t>
    </rPh>
    <rPh sb="13" eb="15">
      <t>アシバ</t>
    </rPh>
    <phoneticPr fontId="9"/>
  </si>
  <si>
    <t>昇降設備が設置されているか</t>
    <rPh sb="0" eb="2">
      <t>ショウコウ</t>
    </rPh>
    <rPh sb="2" eb="4">
      <t>セツビ</t>
    </rPh>
    <rPh sb="5" eb="7">
      <t>セッチ</t>
    </rPh>
    <phoneticPr fontId="9"/>
  </si>
  <si>
    <t>安衛則526</t>
    <rPh sb="0" eb="1">
      <t>アン</t>
    </rPh>
    <rPh sb="1" eb="2">
      <t>マモル</t>
    </rPh>
    <rPh sb="2" eb="3">
      <t>ノリ</t>
    </rPh>
    <phoneticPr fontId="9"/>
  </si>
  <si>
    <t>枠組</t>
    <rPh sb="0" eb="2">
      <t>ワクグ</t>
    </rPh>
    <phoneticPr fontId="9"/>
  </si>
  <si>
    <t>ブレースは、全面に確実に入っているか、交差筋交いピンはロックされているか</t>
    <rPh sb="19" eb="21">
      <t>コウサ</t>
    </rPh>
    <rPh sb="21" eb="23">
      <t>スジカ</t>
    </rPh>
    <phoneticPr fontId="9"/>
  </si>
  <si>
    <t>布枠の取付状態は良いか、アームロックはロックされているか</t>
    <phoneticPr fontId="9"/>
  </si>
  <si>
    <t>足　場 　（2）</t>
    <rPh sb="0" eb="1">
      <t>アシ</t>
    </rPh>
    <rPh sb="2" eb="3">
      <t>バ</t>
    </rPh>
    <phoneticPr fontId="9"/>
  </si>
  <si>
    <t>枠組</t>
    <rPh sb="0" eb="1">
      <t>ワク</t>
    </rPh>
    <rPh sb="1" eb="2">
      <t>クミ</t>
    </rPh>
    <phoneticPr fontId="9"/>
  </si>
  <si>
    <t>働きやすい
安心感のある足場</t>
    <rPh sb="0" eb="1">
      <t>ハタラ</t>
    </rPh>
    <rPh sb="6" eb="9">
      <t>アンシンカン</t>
    </rPh>
    <rPh sb="12" eb="14">
      <t>アシバ</t>
    </rPh>
    <phoneticPr fontId="9"/>
  </si>
  <si>
    <t>緊結金具（クランプ等）、継手金具に損傷、腐食はないか</t>
    <rPh sb="0" eb="1">
      <t>キン</t>
    </rPh>
    <rPh sb="1" eb="2">
      <t>ケツ</t>
    </rPh>
    <rPh sb="2" eb="4">
      <t>カナグ</t>
    </rPh>
    <rPh sb="9" eb="10">
      <t>トウ</t>
    </rPh>
    <rPh sb="12" eb="13">
      <t>ツギ</t>
    </rPh>
    <rPh sb="13" eb="14">
      <t>テ</t>
    </rPh>
    <rPh sb="14" eb="16">
      <t>カナグ</t>
    </rPh>
    <rPh sb="17" eb="19">
      <t>ソンショウ</t>
    </rPh>
    <rPh sb="20" eb="22">
      <t>フショク</t>
    </rPh>
    <phoneticPr fontId="9"/>
  </si>
  <si>
    <t>敷板、敷角に異常な沈下、滑動はないか</t>
    <rPh sb="0" eb="2">
      <t>シキイタ</t>
    </rPh>
    <rPh sb="3" eb="4">
      <t>シ</t>
    </rPh>
    <rPh sb="4" eb="5">
      <t>カク</t>
    </rPh>
    <rPh sb="6" eb="8">
      <t>イジョウ</t>
    </rPh>
    <rPh sb="9" eb="11">
      <t>チンカ</t>
    </rPh>
    <rPh sb="12" eb="13">
      <t>カツ</t>
    </rPh>
    <rPh sb="13" eb="14">
      <t>ドウ</t>
    </rPh>
    <phoneticPr fontId="9"/>
  </si>
  <si>
    <t>床材と建地又は脚柱には隙間がないか</t>
    <rPh sb="0" eb="1">
      <t>ユカ</t>
    </rPh>
    <rPh sb="1" eb="2">
      <t>ザイ</t>
    </rPh>
    <rPh sb="3" eb="4">
      <t>タ</t>
    </rPh>
    <rPh sb="4" eb="5">
      <t>ジ</t>
    </rPh>
    <rPh sb="5" eb="6">
      <t>マタ</t>
    </rPh>
    <rPh sb="7" eb="8">
      <t>キャク</t>
    </rPh>
    <rPh sb="8" eb="9">
      <t>チュウ</t>
    </rPh>
    <rPh sb="11" eb="13">
      <t>スキマ</t>
    </rPh>
    <phoneticPr fontId="9"/>
  </si>
  <si>
    <t>床付き布枠のつかみ金具は、外れ止めが確実にされているか</t>
    <rPh sb="0" eb="1">
      <t>ユカ</t>
    </rPh>
    <rPh sb="1" eb="2">
      <t>ツキ</t>
    </rPh>
    <rPh sb="3" eb="4">
      <t>ヌノ</t>
    </rPh>
    <rPh sb="4" eb="5">
      <t>ワク</t>
    </rPh>
    <rPh sb="9" eb="11">
      <t>カナグ</t>
    </rPh>
    <rPh sb="13" eb="14">
      <t>ハズ</t>
    </rPh>
    <rPh sb="15" eb="16">
      <t>ド</t>
    </rPh>
    <rPh sb="18" eb="20">
      <t>カクジツ</t>
    </rPh>
    <phoneticPr fontId="9"/>
  </si>
  <si>
    <t>朝顔設置箇所には、壁つなぎを主材の上下にスパンごとに取付けているか</t>
    <rPh sb="0" eb="2">
      <t>アサガオ</t>
    </rPh>
    <rPh sb="2" eb="4">
      <t>セッチ</t>
    </rPh>
    <rPh sb="4" eb="6">
      <t>カショ</t>
    </rPh>
    <rPh sb="9" eb="10">
      <t>カベ</t>
    </rPh>
    <rPh sb="14" eb="15">
      <t>シュ</t>
    </rPh>
    <rPh sb="15" eb="16">
      <t>ザイ</t>
    </rPh>
    <rPh sb="17" eb="19">
      <t>ジョウゲ</t>
    </rPh>
    <rPh sb="26" eb="28">
      <t>トリツ</t>
    </rPh>
    <phoneticPr fontId="9"/>
  </si>
  <si>
    <t>安全通路、昇降階段等の単管端部には保護カバーが設けられているか</t>
    <rPh sb="0" eb="2">
      <t>アンゼン</t>
    </rPh>
    <rPh sb="2" eb="4">
      <t>ツウロ</t>
    </rPh>
    <rPh sb="5" eb="7">
      <t>ショウコウ</t>
    </rPh>
    <rPh sb="7" eb="9">
      <t>カイダン</t>
    </rPh>
    <rPh sb="9" eb="10">
      <t>トウ</t>
    </rPh>
    <rPh sb="11" eb="13">
      <t>タンカン</t>
    </rPh>
    <rPh sb="13" eb="14">
      <t>タン</t>
    </rPh>
    <rPh sb="14" eb="15">
      <t>ブ</t>
    </rPh>
    <rPh sb="17" eb="19">
      <t>ホゴ</t>
    </rPh>
    <rPh sb="23" eb="24">
      <t>モウ</t>
    </rPh>
    <phoneticPr fontId="9"/>
  </si>
  <si>
    <t>吊り棚</t>
    <rPh sb="0" eb="1">
      <t>ツ</t>
    </rPh>
    <rPh sb="2" eb="3">
      <t>タナ</t>
    </rPh>
    <phoneticPr fontId="9"/>
  </si>
  <si>
    <t>吊り材は番線ではなく、セイフティチェーン又はワイヤーロープを使用しているか</t>
    <rPh sb="0" eb="1">
      <t>ツ</t>
    </rPh>
    <rPh sb="2" eb="3">
      <t>ザイ</t>
    </rPh>
    <rPh sb="4" eb="6">
      <t>バンセン</t>
    </rPh>
    <rPh sb="20" eb="21">
      <t>マタ</t>
    </rPh>
    <rPh sb="30" eb="32">
      <t>シヨウ</t>
    </rPh>
    <phoneticPr fontId="9"/>
  </si>
  <si>
    <t>安衛則574</t>
    <rPh sb="0" eb="1">
      <t>アン</t>
    </rPh>
    <rPh sb="1" eb="2">
      <t>マモル</t>
    </rPh>
    <rPh sb="2" eb="3">
      <t>ノリ</t>
    </rPh>
    <phoneticPr fontId="9"/>
  </si>
  <si>
    <t>吊り鎖（吊りチェーン）は、伸び、リンク断面の減少、亀裂のあるものを使用していないか</t>
    <rPh sb="0" eb="1">
      <t>ツ</t>
    </rPh>
    <rPh sb="2" eb="3">
      <t>クサリ</t>
    </rPh>
    <rPh sb="4" eb="5">
      <t>ツ</t>
    </rPh>
    <rPh sb="13" eb="14">
      <t>ノ</t>
    </rPh>
    <rPh sb="19" eb="21">
      <t>ダンメン</t>
    </rPh>
    <rPh sb="22" eb="24">
      <t>ゲンショウ</t>
    </rPh>
    <rPh sb="25" eb="27">
      <t>キレツ</t>
    </rPh>
    <rPh sb="33" eb="35">
      <t>シヨウ</t>
    </rPh>
    <phoneticPr fontId="9"/>
  </si>
  <si>
    <t>吊りワイヤーロープ、吊りチェーン等は、確実に取付けてあるか</t>
    <rPh sb="0" eb="1">
      <t>ツ</t>
    </rPh>
    <rPh sb="10" eb="11">
      <t>ツ</t>
    </rPh>
    <rPh sb="16" eb="17">
      <t>ナド</t>
    </rPh>
    <rPh sb="19" eb="21">
      <t>カクジツ</t>
    </rPh>
    <rPh sb="22" eb="24">
      <t>トリツ</t>
    </rPh>
    <phoneticPr fontId="9"/>
  </si>
  <si>
    <t>吊りﾁｪｰﾝは、あらかじめ各梁に必要本数を配置しているか（計算書と一致しているか）</t>
    <rPh sb="0" eb="1">
      <t>ツ</t>
    </rPh>
    <rPh sb="13" eb="14">
      <t>カク</t>
    </rPh>
    <rPh sb="14" eb="15">
      <t>ハリ</t>
    </rPh>
    <rPh sb="16" eb="18">
      <t>ヒツヨウ</t>
    </rPh>
    <rPh sb="18" eb="20">
      <t>ホンスウ</t>
    </rPh>
    <rPh sb="21" eb="23">
      <t>ハイチ</t>
    </rPh>
    <rPh sb="29" eb="32">
      <t>ケイサンショ</t>
    </rPh>
    <rPh sb="33" eb="35">
      <t>イッチ</t>
    </rPh>
    <phoneticPr fontId="9"/>
  </si>
  <si>
    <t>桁の間隔は1.8m以内か、又は吊り高さは梁下40～60cmとなっているか</t>
    <rPh sb="0" eb="1">
      <t>ケタ</t>
    </rPh>
    <rPh sb="2" eb="4">
      <t>カンカク</t>
    </rPh>
    <rPh sb="9" eb="11">
      <t>イナイ</t>
    </rPh>
    <rPh sb="13" eb="14">
      <t>マタ</t>
    </rPh>
    <rPh sb="15" eb="16">
      <t>ツ</t>
    </rPh>
    <rPh sb="17" eb="18">
      <t>タカ</t>
    </rPh>
    <rPh sb="20" eb="21">
      <t>ハリ</t>
    </rPh>
    <rPh sb="21" eb="22">
      <t>シタ</t>
    </rPh>
    <phoneticPr fontId="9"/>
  </si>
  <si>
    <t>作業床の巾は40cm以上として隙間はないか</t>
    <rPh sb="0" eb="2">
      <t>サギョウ</t>
    </rPh>
    <rPh sb="2" eb="3">
      <t>ユカ</t>
    </rPh>
    <rPh sb="4" eb="5">
      <t>ハバ</t>
    </rPh>
    <rPh sb="10" eb="12">
      <t>イジョウ</t>
    </rPh>
    <rPh sb="15" eb="17">
      <t>スキマ</t>
    </rPh>
    <phoneticPr fontId="9"/>
  </si>
  <si>
    <t>作業床は、転位し又は脱落のないような措置を講じているか</t>
    <rPh sb="0" eb="2">
      <t>サギョウ</t>
    </rPh>
    <rPh sb="2" eb="3">
      <t>ユカ</t>
    </rPh>
    <rPh sb="5" eb="7">
      <t>テンイ</t>
    </rPh>
    <rPh sb="8" eb="9">
      <t>マタ</t>
    </rPh>
    <rPh sb="10" eb="12">
      <t>ダツラク</t>
    </rPh>
    <rPh sb="18" eb="20">
      <t>ソチ</t>
    </rPh>
    <rPh sb="21" eb="22">
      <t>コウ</t>
    </rPh>
    <phoneticPr fontId="9"/>
  </si>
  <si>
    <t>吊り足場の上で、はしごや脚立を使用していないか</t>
    <rPh sb="0" eb="1">
      <t>ツ</t>
    </rPh>
    <rPh sb="2" eb="4">
      <t>アシバ</t>
    </rPh>
    <rPh sb="5" eb="6">
      <t>ウエ</t>
    </rPh>
    <rPh sb="12" eb="14">
      <t>キャタツ</t>
    </rPh>
    <rPh sb="15" eb="17">
      <t>シヨウ</t>
    </rPh>
    <phoneticPr fontId="9"/>
  </si>
  <si>
    <t>安衛則575</t>
    <rPh sb="0" eb="1">
      <t>アン</t>
    </rPh>
    <rPh sb="1" eb="2">
      <t>マモル</t>
    </rPh>
    <rPh sb="2" eb="3">
      <t>ノリ</t>
    </rPh>
    <phoneticPr fontId="9"/>
  </si>
  <si>
    <t>作業床の動揺防止の措置は適切か</t>
    <rPh sb="0" eb="2">
      <t>サギョウ</t>
    </rPh>
    <rPh sb="2" eb="3">
      <t>ユカ</t>
    </rPh>
    <rPh sb="4" eb="6">
      <t>ドウヨウ</t>
    </rPh>
    <rPh sb="6" eb="8">
      <t>ボウシ</t>
    </rPh>
    <rPh sb="9" eb="11">
      <t>ソチ</t>
    </rPh>
    <rPh sb="12" eb="14">
      <t>テキセツ</t>
    </rPh>
    <phoneticPr fontId="9"/>
  </si>
  <si>
    <t>安全水平ネットと落下物防護網を張っているか</t>
    <rPh sb="0" eb="2">
      <t>アンゼン</t>
    </rPh>
    <rPh sb="2" eb="4">
      <t>スイヘイ</t>
    </rPh>
    <rPh sb="8" eb="10">
      <t>ラッカ</t>
    </rPh>
    <rPh sb="10" eb="11">
      <t>ブツ</t>
    </rPh>
    <rPh sb="11" eb="13">
      <t>ボウゴ</t>
    </rPh>
    <rPh sb="13" eb="14">
      <t>アミ</t>
    </rPh>
    <rPh sb="15" eb="16">
      <t>ハ</t>
    </rPh>
    <phoneticPr fontId="9"/>
  </si>
  <si>
    <t>移動</t>
    <rPh sb="0" eb="2">
      <t>イドウ</t>
    </rPh>
    <phoneticPr fontId="9"/>
  </si>
  <si>
    <t>作業床は、足場板等のすき間3cm以下で固定しているか</t>
    <phoneticPr fontId="9"/>
  </si>
  <si>
    <t>指針3-2</t>
    <rPh sb="0" eb="2">
      <t>シシン</t>
    </rPh>
    <phoneticPr fontId="9"/>
  </si>
  <si>
    <t>最大積載荷重、使用上の注意事項等を表示しているか</t>
  </si>
  <si>
    <t>指針4-4</t>
    <rPh sb="0" eb="2">
      <t>シシン</t>
    </rPh>
    <phoneticPr fontId="9"/>
  </si>
  <si>
    <t>使用中は、キャスターのブレーキを4箇所確実にきかせているか</t>
    <phoneticPr fontId="9"/>
  </si>
  <si>
    <t>手摺は、90cm以上で中桟等を設置しているか</t>
    <phoneticPr fontId="9"/>
  </si>
  <si>
    <t>指針3-6</t>
    <rPh sb="0" eb="2">
      <t>シシン</t>
    </rPh>
    <phoneticPr fontId="9"/>
  </si>
  <si>
    <t>昇降設備はあるか</t>
  </si>
  <si>
    <t>指針3-5</t>
    <rPh sb="0" eb="2">
      <t>シシン</t>
    </rPh>
    <phoneticPr fontId="9"/>
  </si>
  <si>
    <t>組立て高さは制限高さ以下か（高さ≦7.7L-5.0m）</t>
    <phoneticPr fontId="9"/>
  </si>
  <si>
    <t>指針3-1</t>
    <rPh sb="0" eb="2">
      <t>シシン</t>
    </rPh>
    <phoneticPr fontId="9"/>
  </si>
  <si>
    <t>うま・移動式作業床</t>
    <rPh sb="3" eb="5">
      <t>イドウ</t>
    </rPh>
    <rPh sb="5" eb="6">
      <t>シキ</t>
    </rPh>
    <rPh sb="6" eb="8">
      <t>サギョウ</t>
    </rPh>
    <rPh sb="8" eb="9">
      <t>ユカ</t>
    </rPh>
    <phoneticPr fontId="9"/>
  </si>
  <si>
    <t>足場板のはね出しは10cm以上で、足場板長さの18分の1以下となっているか</t>
    <rPh sb="17" eb="19">
      <t>アシバ</t>
    </rPh>
    <rPh sb="19" eb="20">
      <t>イタ</t>
    </rPh>
    <rPh sb="20" eb="21">
      <t>ナガ</t>
    </rPh>
    <rPh sb="25" eb="26">
      <t>ブン</t>
    </rPh>
    <rPh sb="28" eb="30">
      <t>イカ</t>
    </rPh>
    <phoneticPr fontId="9"/>
  </si>
  <si>
    <t>足場板は、支持物の上で、20cm以上重ね合わせているか</t>
    <rPh sb="0" eb="2">
      <t>アシバ</t>
    </rPh>
    <rPh sb="2" eb="3">
      <t>イタ</t>
    </rPh>
    <rPh sb="5" eb="7">
      <t>シジ</t>
    </rPh>
    <rPh sb="7" eb="8">
      <t>ブツ</t>
    </rPh>
    <rPh sb="9" eb="10">
      <t>ウエ</t>
    </rPh>
    <rPh sb="16" eb="18">
      <t>イジョウ</t>
    </rPh>
    <rPh sb="18" eb="19">
      <t>カサ</t>
    </rPh>
    <rPh sb="20" eb="21">
      <t>ア</t>
    </rPh>
    <phoneticPr fontId="9"/>
  </si>
  <si>
    <t>脚立と足場板は、ゴムバンド等で固定しているか</t>
    <phoneticPr fontId="9"/>
  </si>
  <si>
    <t>足場板は3点で支持しているか</t>
  </si>
  <si>
    <t>足場板の幅は20cm以上か、足場板の厚さは3.5cm以上か、足場板の長さは3.6m以上か</t>
    <rPh sb="0" eb="2">
      <t>アシバ</t>
    </rPh>
    <rPh sb="14" eb="16">
      <t>アシバ</t>
    </rPh>
    <rPh sb="16" eb="17">
      <t>イタ</t>
    </rPh>
    <rPh sb="18" eb="19">
      <t>アツ</t>
    </rPh>
    <rPh sb="26" eb="28">
      <t>イジョウ</t>
    </rPh>
    <rPh sb="30" eb="32">
      <t>アシバ</t>
    </rPh>
    <rPh sb="32" eb="33">
      <t>イタ</t>
    </rPh>
    <rPh sb="34" eb="35">
      <t>ナガ</t>
    </rPh>
    <rPh sb="41" eb="43">
      <t>イジョウ</t>
    </rPh>
    <phoneticPr fontId="9"/>
  </si>
  <si>
    <t>設置場所は水平で安定した場所か</t>
  </si>
  <si>
    <t>脚立と脚立の間隔は1.8m以下となっているか</t>
  </si>
  <si>
    <t>開き止めは完全に開いているか</t>
  </si>
  <si>
    <t>安衛則528</t>
    <rPh sb="0" eb="1">
      <t>アン</t>
    </rPh>
    <rPh sb="1" eb="2">
      <t>マモル</t>
    </rPh>
    <rPh sb="2" eb="3">
      <t>ノリ</t>
    </rPh>
    <phoneticPr fontId="9"/>
  </si>
  <si>
    <t>足　場 　（3）</t>
    <rPh sb="0" eb="1">
      <t>アシ</t>
    </rPh>
    <rPh sb="2" eb="3">
      <t>バ</t>
    </rPh>
    <phoneticPr fontId="9"/>
  </si>
  <si>
    <t>脚立</t>
    <rPh sb="0" eb="2">
      <t>キャタツ</t>
    </rPh>
    <phoneticPr fontId="9"/>
  </si>
  <si>
    <t>脚部に滑り止めがついているか</t>
  </si>
  <si>
    <t>脚柱と水平面の角度は75°以下になっているか</t>
  </si>
  <si>
    <t>作　業　床</t>
    <rPh sb="0" eb="1">
      <t>サク</t>
    </rPh>
    <rPh sb="2" eb="3">
      <t>ギョウ</t>
    </rPh>
    <rPh sb="4" eb="5">
      <t>ユカ</t>
    </rPh>
    <phoneticPr fontId="9"/>
  </si>
  <si>
    <t>固定式</t>
    <rPh sb="0" eb="2">
      <t>コテイ</t>
    </rPh>
    <rPh sb="2" eb="3">
      <t>シキ</t>
    </rPh>
    <phoneticPr fontId="9"/>
  </si>
  <si>
    <t>作業床は幅40cm以上、すき間3cm以下で固定しているか</t>
    <phoneticPr fontId="9"/>
  </si>
  <si>
    <t>ゴムバンド等で固定しているか</t>
  </si>
  <si>
    <t>支持物の上で20cm以上重ね合わせているか</t>
    <phoneticPr fontId="9"/>
  </si>
  <si>
    <t>足場板の厚さは3.5cm以上か</t>
    <rPh sb="0" eb="2">
      <t>アシバ</t>
    </rPh>
    <phoneticPr fontId="9"/>
  </si>
  <si>
    <t>足場板の場合は、3点支持（支点間1.8m以内）にしているか</t>
    <phoneticPr fontId="9"/>
  </si>
  <si>
    <t>布枠の四隅は、支持物につめ金具で固定されているか</t>
    <phoneticPr fontId="9"/>
  </si>
  <si>
    <t>安衛則524</t>
    <rPh sb="0" eb="1">
      <t>アン</t>
    </rPh>
    <rPh sb="1" eb="2">
      <t>マモル</t>
    </rPh>
    <rPh sb="2" eb="3">
      <t>ノリ</t>
    </rPh>
    <phoneticPr fontId="9"/>
  </si>
  <si>
    <t>昇　降　・　渡　り　廊　下</t>
    <rPh sb="0" eb="1">
      <t>ノボル</t>
    </rPh>
    <rPh sb="2" eb="3">
      <t>タカシ</t>
    </rPh>
    <rPh sb="6" eb="7">
      <t>ワタ</t>
    </rPh>
    <rPh sb="10" eb="11">
      <t>ロウ</t>
    </rPh>
    <rPh sb="12" eb="13">
      <t>シタ</t>
    </rPh>
    <phoneticPr fontId="9"/>
  </si>
  <si>
    <t>移動梯子</t>
    <rPh sb="0" eb="2">
      <t>イドウ</t>
    </rPh>
    <rPh sb="2" eb="4">
      <t>ハシゴ</t>
    </rPh>
    <phoneticPr fontId="9"/>
  </si>
  <si>
    <t>転位を防止する措置を行っているか</t>
  </si>
  <si>
    <t>安衛則527</t>
    <rPh sb="0" eb="1">
      <t>アン</t>
    </rPh>
    <rPh sb="1" eb="2">
      <t>マモル</t>
    </rPh>
    <rPh sb="2" eb="3">
      <t>ノリ</t>
    </rPh>
    <phoneticPr fontId="9"/>
  </si>
  <si>
    <t>昇降設備は丈夫な構造となっているか</t>
  </si>
  <si>
    <t>材料には、著しく損傷、腐食等がないものを使用しているか</t>
    <phoneticPr fontId="9"/>
  </si>
  <si>
    <t>梯子の幅は30cm以上か</t>
    <phoneticPr fontId="9"/>
  </si>
  <si>
    <t>滑り止めが付いているか</t>
  </si>
  <si>
    <t>梯子の設置角度は75度以下か</t>
  </si>
  <si>
    <t>踏桟の間隔は25～35cmで等間隔に設けているか</t>
  </si>
  <si>
    <t>全体の長さは9m以下か</t>
    <phoneticPr fontId="9"/>
  </si>
  <si>
    <t>梯子の上端を、上部床から60cm以上突出しているか</t>
    <phoneticPr fontId="9"/>
  </si>
  <si>
    <t>安衛則556</t>
    <rPh sb="0" eb="1">
      <t>アン</t>
    </rPh>
    <rPh sb="1" eb="2">
      <t>マモル</t>
    </rPh>
    <rPh sb="2" eb="3">
      <t>ノリ</t>
    </rPh>
    <phoneticPr fontId="9"/>
  </si>
  <si>
    <t>タラップ</t>
    <phoneticPr fontId="9"/>
  </si>
  <si>
    <t>手摺の高さは90cm以上で中桟を設けているか</t>
    <phoneticPr fontId="9"/>
  </si>
  <si>
    <t>昇降階段の表示はあるか</t>
  </si>
  <si>
    <t>タラップは、等間隔で取り付けられているか</t>
    <phoneticPr fontId="9"/>
  </si>
  <si>
    <t>支持物に固定しているか</t>
  </si>
  <si>
    <t>クランプ金物及び単管の端部には保護キャップを取付けているか</t>
    <rPh sb="4" eb="6">
      <t>カナモノ</t>
    </rPh>
    <rPh sb="6" eb="7">
      <t>オヨ</t>
    </rPh>
    <rPh sb="8" eb="10">
      <t>タンカン</t>
    </rPh>
    <rPh sb="11" eb="12">
      <t>タン</t>
    </rPh>
    <rPh sb="12" eb="13">
      <t>ブ</t>
    </rPh>
    <rPh sb="15" eb="17">
      <t>ホゴ</t>
    </rPh>
    <rPh sb="22" eb="24">
      <t>トリツ</t>
    </rPh>
    <phoneticPr fontId="9"/>
  </si>
  <si>
    <t>渡り廊下</t>
    <rPh sb="0" eb="1">
      <t>ワタ</t>
    </rPh>
    <rPh sb="2" eb="4">
      <t>ロウカ</t>
    </rPh>
    <phoneticPr fontId="9"/>
  </si>
  <si>
    <t>滑り止めの措置を行っているか（勾配が15°を超えるもの）</t>
    <rPh sb="15" eb="17">
      <t>コウバイ</t>
    </rPh>
    <rPh sb="22" eb="23">
      <t>コ</t>
    </rPh>
    <phoneticPr fontId="9"/>
  </si>
  <si>
    <t>勾配は30°以下としているか</t>
    <rPh sb="0" eb="2">
      <t>コウバイ</t>
    </rPh>
    <rPh sb="6" eb="8">
      <t>イカ</t>
    </rPh>
    <phoneticPr fontId="9"/>
  </si>
  <si>
    <t>支持物に固定しているか</t>
    <phoneticPr fontId="9"/>
  </si>
  <si>
    <t>通路幅は40cm以上、隙間は3cm以下となっているか。</t>
    <rPh sb="11" eb="13">
      <t>スキマ</t>
    </rPh>
    <phoneticPr fontId="9"/>
  </si>
  <si>
    <t>外部足場から躯体工事作業床又は、屋上等への渡り通路（安全通路）が設置されているか</t>
    <rPh sb="0" eb="2">
      <t>ガイブ</t>
    </rPh>
    <rPh sb="2" eb="4">
      <t>アシバ</t>
    </rPh>
    <rPh sb="6" eb="8">
      <t>クタイ</t>
    </rPh>
    <rPh sb="8" eb="10">
      <t>コウジ</t>
    </rPh>
    <rPh sb="10" eb="12">
      <t>サギョウ</t>
    </rPh>
    <rPh sb="12" eb="13">
      <t>ユカ</t>
    </rPh>
    <rPh sb="13" eb="14">
      <t>マタ</t>
    </rPh>
    <rPh sb="16" eb="19">
      <t>オクジョウトウ</t>
    </rPh>
    <rPh sb="21" eb="22">
      <t>ワタ</t>
    </rPh>
    <rPh sb="23" eb="25">
      <t>ツウロ</t>
    </rPh>
    <rPh sb="26" eb="28">
      <t>アンゼン</t>
    </rPh>
    <rPh sb="28" eb="30">
      <t>ツウロ</t>
    </rPh>
    <rPh sb="32" eb="34">
      <t>セッチ</t>
    </rPh>
    <phoneticPr fontId="9"/>
  </si>
  <si>
    <t>建地の間隔は、けた行方向が1.85m以下、はり間方向が1.5m以下となっているか</t>
    <phoneticPr fontId="9"/>
  </si>
  <si>
    <t>脚部に滑り止めがついているか</t>
    <phoneticPr fontId="9"/>
  </si>
  <si>
    <t>踏面（天板）のついているものを使用しているか</t>
    <phoneticPr fontId="9"/>
  </si>
  <si>
    <t>開　口　部</t>
    <rPh sb="0" eb="1">
      <t>カイ</t>
    </rPh>
    <rPh sb="2" eb="3">
      <t>クチ</t>
    </rPh>
    <rPh sb="4" eb="5">
      <t>ブ</t>
    </rPh>
    <phoneticPr fontId="9"/>
  </si>
  <si>
    <t>開口</t>
    <rPh sb="0" eb="2">
      <t>カイコウ</t>
    </rPh>
    <phoneticPr fontId="9"/>
  </si>
  <si>
    <t>安全帯を取り付ける設備はあるか</t>
    <phoneticPr fontId="9"/>
  </si>
  <si>
    <t>手摺の高さは、90cm以上で中桟を設置しているか</t>
    <phoneticPr fontId="9"/>
  </si>
  <si>
    <t>開口部の近くに材料等が積まれていないか（手すりから60cm以上離す）</t>
    <rPh sb="20" eb="21">
      <t>テ</t>
    </rPh>
    <rPh sb="29" eb="31">
      <t>イジョウ</t>
    </rPh>
    <rPh sb="31" eb="32">
      <t>ハナ</t>
    </rPh>
    <phoneticPr fontId="9"/>
  </si>
  <si>
    <t>幅木（H=100）を設置しているか</t>
    <phoneticPr fontId="9"/>
  </si>
  <si>
    <t>開口部に、注意表示を設置しているか</t>
    <phoneticPr fontId="9"/>
  </si>
  <si>
    <t>荷揚げ等のときには、途中の階にも「作業中」等の標識があるか</t>
    <rPh sb="0" eb="2">
      <t>ニア</t>
    </rPh>
    <rPh sb="3" eb="4">
      <t>トウ</t>
    </rPh>
    <rPh sb="10" eb="12">
      <t>トチュウ</t>
    </rPh>
    <rPh sb="13" eb="14">
      <t>カイ</t>
    </rPh>
    <rPh sb="17" eb="20">
      <t>サギョウチュウ</t>
    </rPh>
    <rPh sb="21" eb="22">
      <t>トウ</t>
    </rPh>
    <rPh sb="23" eb="25">
      <t>ヒョウシキ</t>
    </rPh>
    <phoneticPr fontId="9"/>
  </si>
  <si>
    <t>穴の最下部に立入禁止の柵や「上部開口部」等の標識はあるか</t>
    <rPh sb="0" eb="1">
      <t>アナ</t>
    </rPh>
    <rPh sb="2" eb="5">
      <t>サイカブ</t>
    </rPh>
    <rPh sb="6" eb="8">
      <t>タチイリ</t>
    </rPh>
    <rPh sb="8" eb="10">
      <t>キンシ</t>
    </rPh>
    <rPh sb="11" eb="12">
      <t>サク</t>
    </rPh>
    <rPh sb="14" eb="16">
      <t>ジョウブ</t>
    </rPh>
    <rPh sb="16" eb="19">
      <t>カイコウブ</t>
    </rPh>
    <rPh sb="20" eb="21">
      <t>トウ</t>
    </rPh>
    <rPh sb="22" eb="24">
      <t>ヒョウシキ</t>
    </rPh>
    <phoneticPr fontId="9"/>
  </si>
  <si>
    <t>1m2以下の開口部で普段塞いでおくもの</t>
    <rPh sb="3" eb="5">
      <t>イカ</t>
    </rPh>
    <rPh sb="6" eb="9">
      <t>カイコウブ</t>
    </rPh>
    <rPh sb="10" eb="12">
      <t>フダン</t>
    </rPh>
    <rPh sb="12" eb="13">
      <t>フサ</t>
    </rPh>
    <phoneticPr fontId="9"/>
  </si>
  <si>
    <t>養生のふたを取付け、又は柵をして「開口部注意」等の表示があるか</t>
    <rPh sb="0" eb="2">
      <t>ヨウジョウ</t>
    </rPh>
    <rPh sb="6" eb="8">
      <t>トリツ</t>
    </rPh>
    <rPh sb="10" eb="11">
      <t>マタ</t>
    </rPh>
    <rPh sb="12" eb="13">
      <t>サク</t>
    </rPh>
    <rPh sb="17" eb="20">
      <t>カイコウブ</t>
    </rPh>
    <rPh sb="20" eb="22">
      <t>チュウイ</t>
    </rPh>
    <rPh sb="23" eb="24">
      <t>トウ</t>
    </rPh>
    <rPh sb="25" eb="27">
      <t>ヒョウジ</t>
    </rPh>
    <phoneticPr fontId="9"/>
  </si>
  <si>
    <t>ふたの材質と強度はよいか、たわみはないか</t>
    <rPh sb="3" eb="5">
      <t>ザイシツ</t>
    </rPh>
    <rPh sb="6" eb="8">
      <t>キョウド</t>
    </rPh>
    <phoneticPr fontId="9"/>
  </si>
  <si>
    <t>ふたのかかりしろ、ずれ止めはあるか</t>
    <rPh sb="11" eb="12">
      <t>ト</t>
    </rPh>
    <phoneticPr fontId="9"/>
  </si>
  <si>
    <t>ふたを開けて作業をするときは、柵等を設置し、「作業中」等の標識はあるか</t>
    <rPh sb="3" eb="4">
      <t>ア</t>
    </rPh>
    <rPh sb="6" eb="8">
      <t>サギョウ</t>
    </rPh>
    <rPh sb="15" eb="17">
      <t>サクトウ</t>
    </rPh>
    <rPh sb="18" eb="20">
      <t>セッチ</t>
    </rPh>
    <rPh sb="23" eb="26">
      <t>サギョウチュウ</t>
    </rPh>
    <rPh sb="27" eb="28">
      <t>トウ</t>
    </rPh>
    <rPh sb="29" eb="31">
      <t>ヒョウシキ</t>
    </rPh>
    <phoneticPr fontId="9"/>
  </si>
  <si>
    <t>作業床の端部</t>
    <rPh sb="0" eb="2">
      <t>サギョウ</t>
    </rPh>
    <rPh sb="2" eb="3">
      <t>ユカ</t>
    </rPh>
    <rPh sb="4" eb="5">
      <t>タン</t>
    </rPh>
    <rPh sb="5" eb="6">
      <t>ブ</t>
    </rPh>
    <phoneticPr fontId="9"/>
  </si>
  <si>
    <t>躯体と足場間の間隔が30cm以上ある場合、上さんを設置しているか</t>
    <rPh sb="0" eb="2">
      <t>クタイ</t>
    </rPh>
    <rPh sb="3" eb="5">
      <t>アシバ</t>
    </rPh>
    <rPh sb="5" eb="6">
      <t>カン</t>
    </rPh>
    <rPh sb="7" eb="9">
      <t>カンカク</t>
    </rPh>
    <rPh sb="14" eb="16">
      <t>イジョウ</t>
    </rPh>
    <rPh sb="18" eb="20">
      <t>バアイ</t>
    </rPh>
    <rPh sb="21" eb="22">
      <t>ウワ</t>
    </rPh>
    <rPh sb="25" eb="27">
      <t>セッチ</t>
    </rPh>
    <phoneticPr fontId="9"/>
  </si>
  <si>
    <t>端部に手摺（高さ90cm以上で中桟付き）、及び巾木を設置しているか</t>
    <rPh sb="21" eb="22">
      <t>オヨ</t>
    </rPh>
    <rPh sb="23" eb="24">
      <t>ハバ</t>
    </rPh>
    <rPh sb="24" eb="25">
      <t>キ</t>
    </rPh>
    <phoneticPr fontId="9"/>
  </si>
  <si>
    <t>EV・パイプシャフト等の開口部は躯体工事中は各階で墜落防止のふさぎをしているか</t>
    <rPh sb="10" eb="11">
      <t>トウ</t>
    </rPh>
    <rPh sb="12" eb="15">
      <t>カイコウブ</t>
    </rPh>
    <rPh sb="16" eb="18">
      <t>クタイ</t>
    </rPh>
    <rPh sb="18" eb="20">
      <t>コウジ</t>
    </rPh>
    <rPh sb="20" eb="21">
      <t>チュウ</t>
    </rPh>
    <rPh sb="22" eb="24">
      <t>カクカイ</t>
    </rPh>
    <rPh sb="25" eb="27">
      <t>ツイラク</t>
    </rPh>
    <rPh sb="27" eb="29">
      <t>ボウシ</t>
    </rPh>
    <phoneticPr fontId="9"/>
  </si>
  <si>
    <t>シャフトへの入口に手すり（90cm以上で中さん）又はフェンスバリケードを設置しているか</t>
    <rPh sb="6" eb="8">
      <t>イリグチ</t>
    </rPh>
    <rPh sb="9" eb="10">
      <t>テ</t>
    </rPh>
    <rPh sb="17" eb="19">
      <t>イジョウ</t>
    </rPh>
    <rPh sb="20" eb="21">
      <t>ナカ</t>
    </rPh>
    <rPh sb="24" eb="25">
      <t>マタ</t>
    </rPh>
    <rPh sb="36" eb="38">
      <t>セッチ</t>
    </rPh>
    <phoneticPr fontId="9"/>
  </si>
  <si>
    <t>シャフト内で作業しているときは、各階に「作業中」の標識はあるか</t>
    <rPh sb="4" eb="5">
      <t>ナイ</t>
    </rPh>
    <rPh sb="6" eb="8">
      <t>サギョウ</t>
    </rPh>
    <rPh sb="16" eb="18">
      <t>カクカイ</t>
    </rPh>
    <rPh sb="20" eb="23">
      <t>サギョウチュウ</t>
    </rPh>
    <rPh sb="25" eb="27">
      <t>ヒョウシキ</t>
    </rPh>
    <phoneticPr fontId="9"/>
  </si>
  <si>
    <t>シャフト内で作業しているときは、内部に必要な照度を確保しているか</t>
    <rPh sb="4" eb="5">
      <t>ナイ</t>
    </rPh>
    <rPh sb="6" eb="8">
      <t>サギョウ</t>
    </rPh>
    <rPh sb="16" eb="18">
      <t>ナイブ</t>
    </rPh>
    <rPh sb="19" eb="21">
      <t>ヒツヨウ</t>
    </rPh>
    <rPh sb="22" eb="24">
      <t>ショウド</t>
    </rPh>
    <rPh sb="25" eb="27">
      <t>カクホ</t>
    </rPh>
    <phoneticPr fontId="9"/>
  </si>
  <si>
    <t>差筋等の頭部保護は適正か</t>
    <rPh sb="0" eb="1">
      <t>サシ</t>
    </rPh>
    <rPh sb="1" eb="2">
      <t>キン</t>
    </rPh>
    <rPh sb="2" eb="3">
      <t>トウ</t>
    </rPh>
    <rPh sb="4" eb="6">
      <t>トウブ</t>
    </rPh>
    <rPh sb="6" eb="8">
      <t>ホゴ</t>
    </rPh>
    <rPh sb="9" eb="11">
      <t>テキセイ</t>
    </rPh>
    <phoneticPr fontId="9"/>
  </si>
  <si>
    <t>安　全　水　平　ネ　ッ　ト</t>
    <rPh sb="0" eb="1">
      <t>アン</t>
    </rPh>
    <rPh sb="2" eb="3">
      <t>ゼン</t>
    </rPh>
    <rPh sb="4" eb="5">
      <t>ミズ</t>
    </rPh>
    <rPh sb="6" eb="7">
      <t>ヒラ</t>
    </rPh>
    <phoneticPr fontId="9"/>
  </si>
  <si>
    <t>取付金具に2重巻きして取付けられているか</t>
    <rPh sb="0" eb="2">
      <t>トリツケ</t>
    </rPh>
    <rPh sb="2" eb="4">
      <t>カナグ</t>
    </rPh>
    <rPh sb="5" eb="7">
      <t>ニジュウ</t>
    </rPh>
    <rPh sb="7" eb="8">
      <t>マ</t>
    </rPh>
    <rPh sb="11" eb="13">
      <t>トリツ</t>
    </rPh>
    <phoneticPr fontId="9"/>
  </si>
  <si>
    <t>鋭角部のある部材には、金具を設置して取付けられているか</t>
    <rPh sb="0" eb="2">
      <t>エイカク</t>
    </rPh>
    <rPh sb="2" eb="3">
      <t>ブ</t>
    </rPh>
    <rPh sb="6" eb="7">
      <t>ブ</t>
    </rPh>
    <rPh sb="7" eb="8">
      <t>ザイ</t>
    </rPh>
    <rPh sb="11" eb="13">
      <t>カナグ</t>
    </rPh>
    <rPh sb="14" eb="16">
      <t>セッチ</t>
    </rPh>
    <rPh sb="18" eb="20">
      <t>トリツ</t>
    </rPh>
    <phoneticPr fontId="9"/>
  </si>
  <si>
    <t>鋭角部のない部材には、2重巻きして取付けられているか</t>
    <rPh sb="0" eb="2">
      <t>エイカク</t>
    </rPh>
    <rPh sb="2" eb="3">
      <t>ブ</t>
    </rPh>
    <rPh sb="6" eb="7">
      <t>ブ</t>
    </rPh>
    <rPh sb="7" eb="8">
      <t>ザイ</t>
    </rPh>
    <rPh sb="12" eb="13">
      <t>ジュウ</t>
    </rPh>
    <rPh sb="13" eb="14">
      <t>マ</t>
    </rPh>
    <rPh sb="17" eb="19">
      <t>トリツ</t>
    </rPh>
    <phoneticPr fontId="9"/>
  </si>
  <si>
    <t>単独柱に固定する場合、3重巻きして取付けられているか</t>
    <rPh sb="0" eb="2">
      <t>タンドク</t>
    </rPh>
    <rPh sb="2" eb="3">
      <t>ハシラ</t>
    </rPh>
    <rPh sb="4" eb="6">
      <t>コテイ</t>
    </rPh>
    <rPh sb="8" eb="10">
      <t>バアイ</t>
    </rPh>
    <phoneticPr fontId="9"/>
  </si>
  <si>
    <t>安　全　帯</t>
    <rPh sb="0" eb="1">
      <t>アン</t>
    </rPh>
    <rPh sb="2" eb="3">
      <t>ゼン</t>
    </rPh>
    <rPh sb="4" eb="5">
      <t>タイ</t>
    </rPh>
    <phoneticPr fontId="9"/>
  </si>
  <si>
    <t>親綱は、緊張して使用しているか</t>
    <phoneticPr fontId="9"/>
  </si>
  <si>
    <t>親綱支柱のスパンは10m以下となっているか</t>
    <rPh sb="0" eb="1">
      <t>オヤ</t>
    </rPh>
    <rPh sb="1" eb="2">
      <t>ヅナ</t>
    </rPh>
    <rPh sb="2" eb="4">
      <t>シチュウ</t>
    </rPh>
    <rPh sb="12" eb="14">
      <t>イカ</t>
    </rPh>
    <phoneticPr fontId="9"/>
  </si>
  <si>
    <t>親綱は緊張器等を用い、親綱支柱にたるまないように張っているか</t>
    <rPh sb="0" eb="1">
      <t>オヤ</t>
    </rPh>
    <rPh sb="1" eb="2">
      <t>ヅナ</t>
    </rPh>
    <rPh sb="3" eb="5">
      <t>キンチョウ</t>
    </rPh>
    <rPh sb="5" eb="6">
      <t>キ</t>
    </rPh>
    <rPh sb="6" eb="7">
      <t>トウ</t>
    </rPh>
    <rPh sb="8" eb="9">
      <t>モチ</t>
    </rPh>
    <rPh sb="11" eb="12">
      <t>オヤ</t>
    </rPh>
    <rPh sb="12" eb="13">
      <t>ヅナ</t>
    </rPh>
    <rPh sb="13" eb="15">
      <t>シチュウ</t>
    </rPh>
    <rPh sb="24" eb="25">
      <t>ハ</t>
    </rPh>
    <phoneticPr fontId="9"/>
  </si>
  <si>
    <t>親綱の控綱の末端は、堅固な部材等に確実に取付けられているか</t>
    <rPh sb="0" eb="1">
      <t>オヤ</t>
    </rPh>
    <rPh sb="1" eb="2">
      <t>ヅナ</t>
    </rPh>
    <rPh sb="3" eb="4">
      <t>ヒカ</t>
    </rPh>
    <rPh sb="4" eb="5">
      <t>ツナ</t>
    </rPh>
    <rPh sb="6" eb="8">
      <t>マッタン</t>
    </rPh>
    <rPh sb="10" eb="11">
      <t>ケン</t>
    </rPh>
    <rPh sb="11" eb="12">
      <t>コ</t>
    </rPh>
    <rPh sb="13" eb="14">
      <t>ブ</t>
    </rPh>
    <rPh sb="14" eb="16">
      <t>ザイトウ</t>
    </rPh>
    <rPh sb="17" eb="19">
      <t>カクジツ</t>
    </rPh>
    <rPh sb="20" eb="22">
      <t>トリツ</t>
    </rPh>
    <phoneticPr fontId="9"/>
  </si>
  <si>
    <t>親綱は、ナイロンロープ又はワイヤーロープ以外のロープを使用していないか</t>
    <rPh sb="0" eb="1">
      <t>オヤ</t>
    </rPh>
    <rPh sb="1" eb="2">
      <t>ヅナ</t>
    </rPh>
    <rPh sb="11" eb="12">
      <t>マタ</t>
    </rPh>
    <rPh sb="20" eb="22">
      <t>イガイ</t>
    </rPh>
    <rPh sb="27" eb="29">
      <t>シヨウ</t>
    </rPh>
    <phoneticPr fontId="9"/>
  </si>
  <si>
    <t>飛　散　防　止　設　備</t>
    <rPh sb="0" eb="1">
      <t>トビ</t>
    </rPh>
    <rPh sb="2" eb="3">
      <t>サン</t>
    </rPh>
    <rPh sb="4" eb="5">
      <t>ボウ</t>
    </rPh>
    <rPh sb="6" eb="7">
      <t>ドメ</t>
    </rPh>
    <rPh sb="8" eb="9">
      <t>セツ</t>
    </rPh>
    <rPh sb="10" eb="11">
      <t>ソナエ</t>
    </rPh>
    <phoneticPr fontId="9"/>
  </si>
  <si>
    <t>材料等は風で飛ばないようロープ等で緊結しているか</t>
    <phoneticPr fontId="9"/>
  </si>
  <si>
    <t>足場とネット（養生シート）は45cm以下の間隔ですき間なく結束しているか</t>
    <rPh sb="7" eb="9">
      <t>ヨウジョウ</t>
    </rPh>
    <phoneticPr fontId="9"/>
  </si>
  <si>
    <t>安衛則538</t>
    <rPh sb="0" eb="1">
      <t>アン</t>
    </rPh>
    <rPh sb="1" eb="2">
      <t>マモル</t>
    </rPh>
    <rPh sb="2" eb="3">
      <t>ノリ</t>
    </rPh>
    <phoneticPr fontId="9"/>
  </si>
  <si>
    <t>安衛則537</t>
    <phoneticPr fontId="9"/>
  </si>
  <si>
    <t>掘削残土の仮置き場のシート養生は、十分に講じられているか</t>
    <rPh sb="0" eb="2">
      <t>クッサク</t>
    </rPh>
    <rPh sb="2" eb="4">
      <t>ザンド</t>
    </rPh>
    <rPh sb="5" eb="6">
      <t>カリ</t>
    </rPh>
    <rPh sb="6" eb="7">
      <t>オ</t>
    </rPh>
    <rPh sb="8" eb="9">
      <t>バ</t>
    </rPh>
    <rPh sb="13" eb="15">
      <t>ヨウジョウ</t>
    </rPh>
    <rPh sb="17" eb="19">
      <t>ジュウブン</t>
    </rPh>
    <rPh sb="20" eb="21">
      <t>コウ</t>
    </rPh>
    <phoneticPr fontId="9"/>
  </si>
  <si>
    <t>掘削残土の仮置き場の法勾配は適切か</t>
    <rPh sb="0" eb="2">
      <t>クッサク</t>
    </rPh>
    <rPh sb="2" eb="4">
      <t>ザンド</t>
    </rPh>
    <rPh sb="5" eb="6">
      <t>カリ</t>
    </rPh>
    <rPh sb="6" eb="7">
      <t>オ</t>
    </rPh>
    <rPh sb="8" eb="9">
      <t>バ</t>
    </rPh>
    <rPh sb="10" eb="11">
      <t>ノリ</t>
    </rPh>
    <rPh sb="11" eb="13">
      <t>コウバイ</t>
    </rPh>
    <rPh sb="14" eb="16">
      <t>テキセツ</t>
    </rPh>
    <phoneticPr fontId="9"/>
  </si>
  <si>
    <t>ロングエレベーター等の機器からの飛来・落下防止措置はよいか</t>
    <rPh sb="9" eb="10">
      <t>ナド</t>
    </rPh>
    <rPh sb="11" eb="13">
      <t>キキ</t>
    </rPh>
    <rPh sb="16" eb="18">
      <t>ヒライ</t>
    </rPh>
    <rPh sb="19" eb="21">
      <t>ラッカ</t>
    </rPh>
    <rPh sb="21" eb="23">
      <t>ボウシ</t>
    </rPh>
    <rPh sb="23" eb="25">
      <t>ソチ</t>
    </rPh>
    <phoneticPr fontId="9"/>
  </si>
  <si>
    <t>安衛則536</t>
    <rPh sb="0" eb="1">
      <t>アン</t>
    </rPh>
    <rPh sb="1" eb="2">
      <t>マモル</t>
    </rPh>
    <rPh sb="2" eb="3">
      <t>ノリ</t>
    </rPh>
    <phoneticPr fontId="9"/>
  </si>
  <si>
    <t>安衛則564</t>
    <rPh sb="0" eb="1">
      <t>アン</t>
    </rPh>
    <rPh sb="1" eb="2">
      <t>マモル</t>
    </rPh>
    <rPh sb="2" eb="3">
      <t>ノリ</t>
    </rPh>
    <phoneticPr fontId="9"/>
  </si>
  <si>
    <t>フックは、腰より上の位置にあるか</t>
    <phoneticPr fontId="9"/>
  </si>
  <si>
    <t>材料等の鋭角部にロープが当たっていないか</t>
    <phoneticPr fontId="9"/>
  </si>
  <si>
    <t>親綱支柱は、墜落の衝撃に耐えられる強固なものか</t>
    <phoneticPr fontId="9"/>
  </si>
  <si>
    <t>危険区域への立入禁止措置を行っているか</t>
    <phoneticPr fontId="9"/>
  </si>
  <si>
    <t>関係者以外立入禁止措置又は監視人を配置しているか</t>
    <phoneticPr fontId="9"/>
  </si>
  <si>
    <t>投下設備を使用しているか（3m以上の高所からの物の投下）</t>
    <phoneticPr fontId="9"/>
  </si>
  <si>
    <t>高所からの材料、器具、工具等の上げ下ろしには、つり綱、つり袋を使用しているか</t>
    <phoneticPr fontId="9"/>
  </si>
  <si>
    <t>網地、縁綱等が破損したものを使用していないか</t>
    <phoneticPr fontId="9"/>
  </si>
  <si>
    <t>ネットは、一枚ごとに品質表示はついているか</t>
    <phoneticPr fontId="9"/>
  </si>
  <si>
    <t>ネットとネット（養生シート）は45cm以下の間隔ですき間なく結束しているか</t>
    <phoneticPr fontId="9"/>
  </si>
  <si>
    <t>型　枠　支　保　工</t>
    <rPh sb="0" eb="1">
      <t>カタ</t>
    </rPh>
    <rPh sb="2" eb="3">
      <t>ワク</t>
    </rPh>
    <rPh sb="4" eb="5">
      <t>シ</t>
    </rPh>
    <rPh sb="6" eb="7">
      <t>ホ</t>
    </rPh>
    <rPh sb="8" eb="9">
      <t>コウ</t>
    </rPh>
    <phoneticPr fontId="9"/>
  </si>
  <si>
    <t>組立解体</t>
    <rPh sb="0" eb="2">
      <t>クミタ</t>
    </rPh>
    <rPh sb="2" eb="4">
      <t>カイタイ</t>
    </rPh>
    <phoneticPr fontId="9"/>
  </si>
  <si>
    <t>組立図を作成し、当該組立図等により組み立てているか</t>
    <phoneticPr fontId="9"/>
  </si>
  <si>
    <t>安衛則240</t>
    <rPh sb="0" eb="1">
      <t>アン</t>
    </rPh>
    <rPh sb="1" eb="2">
      <t>マモル</t>
    </rPh>
    <rPh sb="2" eb="3">
      <t>ノリ</t>
    </rPh>
    <phoneticPr fontId="9"/>
  </si>
  <si>
    <t>組立、解体作業には作業主任者を選任しているか</t>
    <phoneticPr fontId="9"/>
  </si>
  <si>
    <t>安衛則246</t>
    <rPh sb="0" eb="1">
      <t>アン</t>
    </rPh>
    <rPh sb="1" eb="2">
      <t>マモル</t>
    </rPh>
    <rPh sb="2" eb="3">
      <t>ノリ</t>
    </rPh>
    <phoneticPr fontId="9"/>
  </si>
  <si>
    <t>組立、解体作業区域には関係者以外の立入禁止措置がとられているか</t>
    <phoneticPr fontId="9"/>
  </si>
  <si>
    <t>安衛則245</t>
    <rPh sb="0" eb="1">
      <t>アン</t>
    </rPh>
    <rPh sb="1" eb="2">
      <t>マモル</t>
    </rPh>
    <rPh sb="2" eb="3">
      <t>ノリ</t>
    </rPh>
    <phoneticPr fontId="9"/>
  </si>
  <si>
    <t>安衛則237</t>
    <rPh sb="0" eb="1">
      <t>アン</t>
    </rPh>
    <rPh sb="1" eb="2">
      <t>マモル</t>
    </rPh>
    <rPh sb="2" eb="3">
      <t>ノリ</t>
    </rPh>
    <phoneticPr fontId="9"/>
  </si>
  <si>
    <t>型枠支保工</t>
    <rPh sb="0" eb="2">
      <t>カタワク</t>
    </rPh>
    <rPh sb="2" eb="3">
      <t>シ</t>
    </rPh>
    <rPh sb="3" eb="4">
      <t>ホ</t>
    </rPh>
    <rPh sb="4" eb="5">
      <t>コウ</t>
    </rPh>
    <phoneticPr fontId="9"/>
  </si>
  <si>
    <t>安衛則242</t>
    <rPh sb="0" eb="1">
      <t>アン</t>
    </rPh>
    <rPh sb="1" eb="2">
      <t>マモル</t>
    </rPh>
    <rPh sb="2" eb="3">
      <t>ノリ</t>
    </rPh>
    <phoneticPr fontId="9"/>
  </si>
  <si>
    <t>型枠構台</t>
    <rPh sb="0" eb="2">
      <t>カタワク</t>
    </rPh>
    <rPh sb="2" eb="3">
      <t>コウ</t>
    </rPh>
    <rPh sb="3" eb="4">
      <t>ダイ</t>
    </rPh>
    <phoneticPr fontId="9"/>
  </si>
  <si>
    <t>山　留　め　支　保　工</t>
    <rPh sb="0" eb="1">
      <t>ヤマ</t>
    </rPh>
    <rPh sb="2" eb="3">
      <t>ドメ</t>
    </rPh>
    <rPh sb="6" eb="7">
      <t>シ</t>
    </rPh>
    <rPh sb="8" eb="9">
      <t>ホ</t>
    </rPh>
    <rPh sb="10" eb="11">
      <t>コウ</t>
    </rPh>
    <phoneticPr fontId="9"/>
  </si>
  <si>
    <t>安衛則370</t>
    <rPh sb="0" eb="1">
      <t>アン</t>
    </rPh>
    <rPh sb="1" eb="2">
      <t>マモル</t>
    </rPh>
    <rPh sb="2" eb="3">
      <t>ノリ</t>
    </rPh>
    <phoneticPr fontId="9"/>
  </si>
  <si>
    <t>安衛則374</t>
    <rPh sb="0" eb="1">
      <t>アン</t>
    </rPh>
    <rPh sb="1" eb="2">
      <t>マモル</t>
    </rPh>
    <rPh sb="2" eb="3">
      <t>ノリ</t>
    </rPh>
    <phoneticPr fontId="9"/>
  </si>
  <si>
    <t>安衛則372</t>
    <rPh sb="0" eb="1">
      <t>アン</t>
    </rPh>
    <rPh sb="1" eb="2">
      <t>マモル</t>
    </rPh>
    <rPh sb="2" eb="3">
      <t>ノリ</t>
    </rPh>
    <phoneticPr fontId="9"/>
  </si>
  <si>
    <t>安衛則368</t>
    <rPh sb="0" eb="1">
      <t>アン</t>
    </rPh>
    <rPh sb="1" eb="2">
      <t>マモル</t>
    </rPh>
    <rPh sb="2" eb="3">
      <t>ノリ</t>
    </rPh>
    <phoneticPr fontId="9"/>
  </si>
  <si>
    <t>安衛則373</t>
    <rPh sb="0" eb="1">
      <t>アン</t>
    </rPh>
    <rPh sb="1" eb="2">
      <t>マモル</t>
    </rPh>
    <rPh sb="2" eb="3">
      <t>ノリ</t>
    </rPh>
    <phoneticPr fontId="9"/>
  </si>
  <si>
    <t>山留め周囲には適切な手摺があるか</t>
    <rPh sb="0" eb="1">
      <t>ヤマ</t>
    </rPh>
    <rPh sb="1" eb="2">
      <t>ド</t>
    </rPh>
    <phoneticPr fontId="9"/>
  </si>
  <si>
    <t>安衛則371</t>
    <rPh sb="0" eb="1">
      <t>アン</t>
    </rPh>
    <rPh sb="1" eb="2">
      <t>マモル</t>
    </rPh>
    <rPh sb="2" eb="3">
      <t>ノリ</t>
    </rPh>
    <phoneticPr fontId="9"/>
  </si>
  <si>
    <t>部材の接続部及び交差部等の取付け状態はよいか</t>
    <rPh sb="0" eb="1">
      <t>ブ</t>
    </rPh>
    <rPh sb="1" eb="2">
      <t>ザイ</t>
    </rPh>
    <rPh sb="3" eb="5">
      <t>セツゾク</t>
    </rPh>
    <rPh sb="5" eb="6">
      <t>ブ</t>
    </rPh>
    <rPh sb="6" eb="7">
      <t>オヨ</t>
    </rPh>
    <rPh sb="8" eb="10">
      <t>コウサ</t>
    </rPh>
    <rPh sb="10" eb="11">
      <t>ブ</t>
    </rPh>
    <rPh sb="11" eb="12">
      <t>トウ</t>
    </rPh>
    <rPh sb="13" eb="15">
      <t>トリツケ</t>
    </rPh>
    <rPh sb="16" eb="18">
      <t>ジョウタイ</t>
    </rPh>
    <phoneticPr fontId="9"/>
  </si>
  <si>
    <t>矢板の隙間から漏水や土砂の流出はないか</t>
    <rPh sb="0" eb="2">
      <t>ヤイタ</t>
    </rPh>
    <rPh sb="3" eb="5">
      <t>スキマ</t>
    </rPh>
    <rPh sb="7" eb="9">
      <t>ロウスイ</t>
    </rPh>
    <rPh sb="10" eb="12">
      <t>ドシャ</t>
    </rPh>
    <rPh sb="13" eb="15">
      <t>リュウシュツ</t>
    </rPh>
    <phoneticPr fontId="9"/>
  </si>
  <si>
    <t>支保工周辺等の地表面に亀裂はないか、又、重機等が近寄りすぎていないか</t>
    <rPh sb="0" eb="1">
      <t>シ</t>
    </rPh>
    <rPh sb="1" eb="2">
      <t>ホ</t>
    </rPh>
    <rPh sb="2" eb="3">
      <t>コウ</t>
    </rPh>
    <rPh sb="3" eb="6">
      <t>シュウヘントウ</t>
    </rPh>
    <rPh sb="7" eb="9">
      <t>チヒョウ</t>
    </rPh>
    <rPh sb="9" eb="10">
      <t>メン</t>
    </rPh>
    <rPh sb="11" eb="13">
      <t>キレツ</t>
    </rPh>
    <rPh sb="18" eb="19">
      <t>マタ</t>
    </rPh>
    <rPh sb="20" eb="23">
      <t>ジュウキナド</t>
    </rPh>
    <rPh sb="24" eb="26">
      <t>チカヨ</t>
    </rPh>
    <phoneticPr fontId="9"/>
  </si>
  <si>
    <t>異常が発生した場合の措置・対応はできているか</t>
    <rPh sb="0" eb="2">
      <t>イジョウ</t>
    </rPh>
    <rPh sb="3" eb="5">
      <t>ハッセイ</t>
    </rPh>
    <rPh sb="7" eb="9">
      <t>バアイ</t>
    </rPh>
    <rPh sb="10" eb="12">
      <t>ソチ</t>
    </rPh>
    <rPh sb="13" eb="15">
      <t>タイオウ</t>
    </rPh>
    <phoneticPr fontId="9"/>
  </si>
  <si>
    <t>湧水、含水、たまり水等の排水処理はよいか</t>
    <rPh sb="0" eb="2">
      <t>ユウスイ</t>
    </rPh>
    <rPh sb="3" eb="5">
      <t>ガンスイ</t>
    </rPh>
    <rPh sb="9" eb="10">
      <t>ミズ</t>
    </rPh>
    <rPh sb="10" eb="11">
      <t>トウ</t>
    </rPh>
    <rPh sb="12" eb="14">
      <t>ハイスイ</t>
    </rPh>
    <rPh sb="14" eb="16">
      <t>ショリ</t>
    </rPh>
    <phoneticPr fontId="9"/>
  </si>
  <si>
    <t>掘　削　作　業　（　明　り　掘　削　）</t>
    <rPh sb="0" eb="1">
      <t>ホリ</t>
    </rPh>
    <rPh sb="2" eb="3">
      <t>ケズ</t>
    </rPh>
    <rPh sb="4" eb="5">
      <t>サク</t>
    </rPh>
    <rPh sb="6" eb="7">
      <t>ギョウ</t>
    </rPh>
    <rPh sb="10" eb="11">
      <t>アカ</t>
    </rPh>
    <rPh sb="14" eb="15">
      <t>ホリ</t>
    </rPh>
    <rPh sb="16" eb="17">
      <t>ケズ</t>
    </rPh>
    <phoneticPr fontId="9"/>
  </si>
  <si>
    <t>安衛則355</t>
    <rPh sb="0" eb="1">
      <t>アン</t>
    </rPh>
    <rPh sb="1" eb="2">
      <t>マモル</t>
    </rPh>
    <rPh sb="2" eb="3">
      <t>ノリ</t>
    </rPh>
    <phoneticPr fontId="9"/>
  </si>
  <si>
    <t>安衛則359</t>
    <rPh sb="0" eb="1">
      <t>アン</t>
    </rPh>
    <rPh sb="1" eb="2">
      <t>マモル</t>
    </rPh>
    <rPh sb="2" eb="3">
      <t>ノリ</t>
    </rPh>
    <phoneticPr fontId="9"/>
  </si>
  <si>
    <t>安衛則358</t>
    <rPh sb="0" eb="1">
      <t>アン</t>
    </rPh>
    <rPh sb="1" eb="2">
      <t>マモル</t>
    </rPh>
    <rPh sb="2" eb="3">
      <t>ノリ</t>
    </rPh>
    <phoneticPr fontId="9"/>
  </si>
  <si>
    <t>安衛則362</t>
    <rPh sb="0" eb="1">
      <t>アン</t>
    </rPh>
    <rPh sb="1" eb="2">
      <t>マモル</t>
    </rPh>
    <rPh sb="2" eb="3">
      <t>ノリ</t>
    </rPh>
    <phoneticPr fontId="9"/>
  </si>
  <si>
    <t>安衛則361</t>
    <rPh sb="0" eb="1">
      <t>アン</t>
    </rPh>
    <rPh sb="1" eb="2">
      <t>マモル</t>
    </rPh>
    <rPh sb="2" eb="3">
      <t>ノリ</t>
    </rPh>
    <phoneticPr fontId="9"/>
  </si>
  <si>
    <t>安衛則367</t>
    <rPh sb="0" eb="1">
      <t>アン</t>
    </rPh>
    <rPh sb="1" eb="2">
      <t>マモル</t>
    </rPh>
    <rPh sb="2" eb="3">
      <t>ノリ</t>
    </rPh>
    <phoneticPr fontId="9"/>
  </si>
  <si>
    <t>安衛則534</t>
    <rPh sb="0" eb="1">
      <t>アン</t>
    </rPh>
    <rPh sb="1" eb="2">
      <t>マモル</t>
    </rPh>
    <rPh sb="2" eb="3">
      <t>ノリ</t>
    </rPh>
    <phoneticPr fontId="9"/>
  </si>
  <si>
    <t>整　地　・　運　搬　・　積　込　み　用　機　械</t>
    <rPh sb="0" eb="1">
      <t>タダシ</t>
    </rPh>
    <rPh sb="2" eb="3">
      <t>チ</t>
    </rPh>
    <rPh sb="6" eb="7">
      <t>ウン</t>
    </rPh>
    <rPh sb="8" eb="9">
      <t>ハン</t>
    </rPh>
    <rPh sb="12" eb="13">
      <t>セキ</t>
    </rPh>
    <rPh sb="14" eb="15">
      <t>コミ</t>
    </rPh>
    <rPh sb="18" eb="19">
      <t>ヨウ</t>
    </rPh>
    <rPh sb="20" eb="21">
      <t>キ</t>
    </rPh>
    <rPh sb="22" eb="23">
      <t>カイ</t>
    </rPh>
    <phoneticPr fontId="9"/>
  </si>
  <si>
    <t>安衛則162</t>
    <rPh sb="0" eb="1">
      <t>アン</t>
    </rPh>
    <rPh sb="1" eb="2">
      <t>マモル</t>
    </rPh>
    <rPh sb="2" eb="3">
      <t>ノリ</t>
    </rPh>
    <phoneticPr fontId="9"/>
  </si>
  <si>
    <t>安衛則152</t>
    <rPh sb="0" eb="1">
      <t>アン</t>
    </rPh>
    <rPh sb="1" eb="2">
      <t>マモル</t>
    </rPh>
    <rPh sb="2" eb="3">
      <t>ノリ</t>
    </rPh>
    <phoneticPr fontId="9"/>
  </si>
  <si>
    <t>安衛則160</t>
    <rPh sb="0" eb="1">
      <t>アン</t>
    </rPh>
    <rPh sb="1" eb="2">
      <t>マモル</t>
    </rPh>
    <rPh sb="2" eb="3">
      <t>ノリ</t>
    </rPh>
    <phoneticPr fontId="9"/>
  </si>
  <si>
    <t>安衛則153</t>
    <rPh sb="0" eb="1">
      <t>アン</t>
    </rPh>
    <rPh sb="1" eb="2">
      <t>マモル</t>
    </rPh>
    <rPh sb="2" eb="3">
      <t>ノリ</t>
    </rPh>
    <phoneticPr fontId="9"/>
  </si>
  <si>
    <t>安衛則157,158</t>
    <rPh sb="0" eb="1">
      <t>アン</t>
    </rPh>
    <rPh sb="1" eb="2">
      <t>マモル</t>
    </rPh>
    <rPh sb="2" eb="3">
      <t>ノリ</t>
    </rPh>
    <phoneticPr fontId="9"/>
  </si>
  <si>
    <t>安衛則158</t>
    <rPh sb="0" eb="1">
      <t>アン</t>
    </rPh>
    <rPh sb="1" eb="2">
      <t>マモル</t>
    </rPh>
    <rPh sb="2" eb="3">
      <t>ノリ</t>
    </rPh>
    <phoneticPr fontId="9"/>
  </si>
  <si>
    <t>掘　削　用　機　械</t>
    <rPh sb="0" eb="1">
      <t>ホリ</t>
    </rPh>
    <rPh sb="2" eb="3">
      <t>ケズ</t>
    </rPh>
    <rPh sb="4" eb="5">
      <t>ヨウ</t>
    </rPh>
    <rPh sb="6" eb="7">
      <t>キ</t>
    </rPh>
    <rPh sb="8" eb="9">
      <t>カイ</t>
    </rPh>
    <phoneticPr fontId="9"/>
  </si>
  <si>
    <t>運転席を離れる時はバケットを下げ、キーを抜き、走行ブレーキをかけているか</t>
    <phoneticPr fontId="9"/>
  </si>
  <si>
    <t>安衛則164</t>
    <rPh sb="0" eb="1">
      <t>アン</t>
    </rPh>
    <rPh sb="1" eb="2">
      <t>マモル</t>
    </rPh>
    <rPh sb="2" eb="3">
      <t>ノリ</t>
    </rPh>
    <phoneticPr fontId="9"/>
  </si>
  <si>
    <t>走行路の勾配は急すぎないか</t>
    <rPh sb="0" eb="2">
      <t>ソウコウ</t>
    </rPh>
    <rPh sb="2" eb="3">
      <t>ロ</t>
    </rPh>
    <rPh sb="4" eb="6">
      <t>コウバイ</t>
    </rPh>
    <rPh sb="7" eb="8">
      <t>キュウ</t>
    </rPh>
    <phoneticPr fontId="9"/>
  </si>
  <si>
    <t>転倒又は転倒防止の措置はしてあるか</t>
    <rPh sb="0" eb="2">
      <t>テントウ</t>
    </rPh>
    <rPh sb="2" eb="3">
      <t>マタ</t>
    </rPh>
    <rPh sb="4" eb="6">
      <t>テントウ</t>
    </rPh>
    <rPh sb="6" eb="8">
      <t>ボウシ</t>
    </rPh>
    <rPh sb="9" eb="11">
      <t>ソチ</t>
    </rPh>
    <phoneticPr fontId="9"/>
  </si>
  <si>
    <t>基　礎　工　事　用　機　械</t>
    <rPh sb="0" eb="1">
      <t>モト</t>
    </rPh>
    <rPh sb="2" eb="3">
      <t>イシズエ</t>
    </rPh>
    <rPh sb="4" eb="5">
      <t>コウ</t>
    </rPh>
    <rPh sb="6" eb="7">
      <t>コト</t>
    </rPh>
    <rPh sb="8" eb="9">
      <t>ヨウ</t>
    </rPh>
    <rPh sb="10" eb="11">
      <t>キ</t>
    </rPh>
    <rPh sb="12" eb="13">
      <t>カイ</t>
    </rPh>
    <phoneticPr fontId="9"/>
  </si>
  <si>
    <t>安衛則521</t>
    <rPh sb="0" eb="1">
      <t>アン</t>
    </rPh>
    <rPh sb="1" eb="2">
      <t>マモル</t>
    </rPh>
    <rPh sb="2" eb="3">
      <t>ノリ</t>
    </rPh>
    <phoneticPr fontId="9"/>
  </si>
  <si>
    <t>安衛則187</t>
    <rPh sb="0" eb="1">
      <t>アン</t>
    </rPh>
    <rPh sb="1" eb="2">
      <t>マモル</t>
    </rPh>
    <rPh sb="2" eb="3">
      <t>ノリ</t>
    </rPh>
    <phoneticPr fontId="9"/>
  </si>
  <si>
    <t>安衛則174</t>
    <rPh sb="0" eb="1">
      <t>アン</t>
    </rPh>
    <rPh sb="1" eb="2">
      <t>マモル</t>
    </rPh>
    <rPh sb="2" eb="3">
      <t>ノリ</t>
    </rPh>
    <phoneticPr fontId="9"/>
  </si>
  <si>
    <t>安衛則186</t>
    <rPh sb="0" eb="1">
      <t>アン</t>
    </rPh>
    <rPh sb="1" eb="2">
      <t>マモル</t>
    </rPh>
    <rPh sb="2" eb="3">
      <t>ノリ</t>
    </rPh>
    <phoneticPr fontId="9"/>
  </si>
  <si>
    <t>安衛則173</t>
    <rPh sb="0" eb="1">
      <t>アン</t>
    </rPh>
    <rPh sb="1" eb="2">
      <t>マモル</t>
    </rPh>
    <rPh sb="2" eb="3">
      <t>ノリ</t>
    </rPh>
    <phoneticPr fontId="9"/>
  </si>
  <si>
    <t>安衛則189</t>
    <rPh sb="0" eb="1">
      <t>アン</t>
    </rPh>
    <rPh sb="1" eb="2">
      <t>マモル</t>
    </rPh>
    <rPh sb="2" eb="3">
      <t>ノリ</t>
    </rPh>
    <phoneticPr fontId="9"/>
  </si>
  <si>
    <t>コ　ン　ク　リ　ー　ト　打　設　用　機　械</t>
    <rPh sb="12" eb="13">
      <t>ダ</t>
    </rPh>
    <rPh sb="14" eb="15">
      <t>セツ</t>
    </rPh>
    <rPh sb="16" eb="17">
      <t>ヨウ</t>
    </rPh>
    <rPh sb="18" eb="19">
      <t>キ</t>
    </rPh>
    <rPh sb="20" eb="21">
      <t>カイ</t>
    </rPh>
    <phoneticPr fontId="9"/>
  </si>
  <si>
    <t>ホースの脱落、振れ防止の措置はよいか（安全ワイヤーがあるか）</t>
    <rPh sb="19" eb="21">
      <t>アンゼン</t>
    </rPh>
    <phoneticPr fontId="9"/>
  </si>
  <si>
    <t>安衛則171の2</t>
    <rPh sb="0" eb="1">
      <t>アン</t>
    </rPh>
    <rPh sb="1" eb="2">
      <t>マモル</t>
    </rPh>
    <rPh sb="2" eb="3">
      <t>ノリ</t>
    </rPh>
    <phoneticPr fontId="9"/>
  </si>
  <si>
    <t>特定自主検査標章の期限が切れていないか（年1回更新）</t>
    <rPh sb="0" eb="2">
      <t>トクテイ</t>
    </rPh>
    <rPh sb="2" eb="4">
      <t>ジシュ</t>
    </rPh>
    <rPh sb="4" eb="6">
      <t>ケンサ</t>
    </rPh>
    <rPh sb="6" eb="8">
      <t>ヒョウショウ</t>
    </rPh>
    <rPh sb="9" eb="11">
      <t>キゲン</t>
    </rPh>
    <rPh sb="12" eb="13">
      <t>キ</t>
    </rPh>
    <rPh sb="20" eb="21">
      <t>ネン</t>
    </rPh>
    <rPh sb="22" eb="23">
      <t>カイ</t>
    </rPh>
    <rPh sb="23" eb="25">
      <t>コウシン</t>
    </rPh>
    <phoneticPr fontId="9"/>
  </si>
  <si>
    <t>安衛則169の2</t>
    <rPh sb="0" eb="1">
      <t>アン</t>
    </rPh>
    <rPh sb="1" eb="2">
      <t>マモル</t>
    </rPh>
    <rPh sb="2" eb="3">
      <t>ノリ</t>
    </rPh>
    <phoneticPr fontId="9"/>
  </si>
  <si>
    <t>圧送作業の作業員は、特別教育を修了した者であること確認したか</t>
    <rPh sb="0" eb="1">
      <t>アツ</t>
    </rPh>
    <rPh sb="1" eb="2">
      <t>ソウ</t>
    </rPh>
    <rPh sb="2" eb="4">
      <t>サギョウ</t>
    </rPh>
    <rPh sb="5" eb="8">
      <t>サギョウイン</t>
    </rPh>
    <rPh sb="10" eb="12">
      <t>トクベツ</t>
    </rPh>
    <rPh sb="12" eb="14">
      <t>キョウイク</t>
    </rPh>
    <rPh sb="15" eb="17">
      <t>シュウリョウ</t>
    </rPh>
    <rPh sb="19" eb="20">
      <t>モノ</t>
    </rPh>
    <rPh sb="25" eb="27">
      <t>カクニン</t>
    </rPh>
    <phoneticPr fontId="9"/>
  </si>
  <si>
    <t>作業員の高所作業において安全帯を使用しているか</t>
    <rPh sb="0" eb="3">
      <t>サギョウイン</t>
    </rPh>
    <rPh sb="4" eb="6">
      <t>コウショ</t>
    </rPh>
    <rPh sb="6" eb="8">
      <t>サギョウ</t>
    </rPh>
    <rPh sb="12" eb="14">
      <t>アンゼン</t>
    </rPh>
    <rPh sb="14" eb="15">
      <t>タイ</t>
    </rPh>
    <rPh sb="16" eb="18">
      <t>シヨウ</t>
    </rPh>
    <phoneticPr fontId="9"/>
  </si>
  <si>
    <t>解　体　用　機　械</t>
    <rPh sb="0" eb="1">
      <t>カイ</t>
    </rPh>
    <rPh sb="2" eb="3">
      <t>カラダ</t>
    </rPh>
    <rPh sb="4" eb="5">
      <t>ヨウ</t>
    </rPh>
    <rPh sb="6" eb="7">
      <t>キ</t>
    </rPh>
    <rPh sb="8" eb="9">
      <t>カイ</t>
    </rPh>
    <phoneticPr fontId="9"/>
  </si>
  <si>
    <t>安衛則171の4</t>
    <rPh sb="0" eb="1">
      <t>アン</t>
    </rPh>
    <rPh sb="1" eb="2">
      <t>マモル</t>
    </rPh>
    <rPh sb="2" eb="3">
      <t>ノリ</t>
    </rPh>
    <phoneticPr fontId="9"/>
  </si>
  <si>
    <t>パイプサポートを3本以上継いでいないか</t>
    <phoneticPr fontId="9"/>
  </si>
  <si>
    <t>パイプサポートの天板と大引きを固定しているか</t>
    <phoneticPr fontId="9"/>
  </si>
  <si>
    <t>作業床を設けているか</t>
    <phoneticPr fontId="9"/>
  </si>
  <si>
    <t>全体に筋かいを設けているか</t>
    <phoneticPr fontId="9"/>
  </si>
  <si>
    <t>高さ1.5mを超える箇所へは昇降設備を設けているか</t>
    <phoneticPr fontId="9"/>
  </si>
  <si>
    <t>枠組足場のブレースは完全に入れているか</t>
    <phoneticPr fontId="9"/>
  </si>
  <si>
    <t>枠組足場の主枠に荷重がかかるようになっているか</t>
    <phoneticPr fontId="9"/>
  </si>
  <si>
    <t>支保工の材料は著しい損傷、変形または腐食のないものを使用しているか</t>
    <phoneticPr fontId="9"/>
  </si>
  <si>
    <t>敷板、コンクリートの打設等により支柱の沈下防止措置を行っているか</t>
    <phoneticPr fontId="9"/>
  </si>
  <si>
    <t>開口部の近くに土砂、重量物等を置いていないか</t>
    <phoneticPr fontId="9"/>
  </si>
  <si>
    <t>山留めの変位を常に監視しているか</t>
    <phoneticPr fontId="9"/>
  </si>
  <si>
    <t>切梁り上に材料等を載せていないか</t>
    <phoneticPr fontId="9"/>
  </si>
  <si>
    <t>切梁り等圧縮材の継手は突合せ継手としているか（火打ちを除く）</t>
    <phoneticPr fontId="9"/>
  </si>
  <si>
    <t>切梁り等に作業通路又は親綱を設置しているか</t>
    <phoneticPr fontId="9"/>
  </si>
  <si>
    <t>切梁り、腹起しは脱落を防止するため矢板、杭等に確実に止めているか</t>
    <phoneticPr fontId="9"/>
  </si>
  <si>
    <t>2.0m以上の地山の掘削作業では、作業主任者を選任しているか</t>
    <phoneticPr fontId="9"/>
  </si>
  <si>
    <t>運転席以外の所に作業員を乗せていないか</t>
    <phoneticPr fontId="9"/>
  </si>
  <si>
    <t>旋回する周囲に作業員が立ち入っていないか</t>
    <phoneticPr fontId="9"/>
  </si>
  <si>
    <t>立入禁止の措置又は誘導員の配置はよいか</t>
    <phoneticPr fontId="9"/>
  </si>
  <si>
    <t>主たる用途外の使用（荷の吊り上げ等）をしていないか</t>
    <phoneticPr fontId="9"/>
  </si>
  <si>
    <t>埋設物等による危険の防止の措置を講じているか</t>
    <phoneticPr fontId="9"/>
  </si>
  <si>
    <t>夜間の作業では十分な照明を確保しているか</t>
    <phoneticPr fontId="9"/>
  </si>
  <si>
    <t>掘削は安全な勾配か</t>
    <phoneticPr fontId="9"/>
  </si>
  <si>
    <t>浮石及び亀裂はないか</t>
    <phoneticPr fontId="9"/>
  </si>
  <si>
    <t>排水設備、表面排水処理は十分か</t>
    <phoneticPr fontId="9"/>
  </si>
  <si>
    <t>立入禁止の柵、手摺を設けているか</t>
    <phoneticPr fontId="9"/>
  </si>
  <si>
    <t>スカシ掘りをしていないか</t>
    <phoneticPr fontId="9"/>
  </si>
  <si>
    <t>前照灯の設置はよいか</t>
    <phoneticPr fontId="9"/>
  </si>
  <si>
    <t>運転席を離れる時はブレードを下げ、キーを抜き、走行ブレーキをかけているか</t>
    <phoneticPr fontId="9"/>
  </si>
  <si>
    <t>ヘッドガードに損傷、曲り等の異常はないか</t>
    <phoneticPr fontId="9"/>
  </si>
  <si>
    <t>転倒又は接触等の危険がある場合は誘導員を配置しているか</t>
    <phoneticPr fontId="9"/>
  </si>
  <si>
    <t>運転席以外の所に、作業員を乗せていないか</t>
    <phoneticPr fontId="9"/>
  </si>
  <si>
    <t>リーダへの昇降は、親綱を設置し安全帯を使用しているか</t>
    <phoneticPr fontId="9"/>
  </si>
  <si>
    <t>ハンマ吊上装置に異常はないか</t>
    <phoneticPr fontId="9"/>
  </si>
  <si>
    <t>転倒又は接触等の危険がある場合は、誘導員を配置しているか</t>
    <phoneticPr fontId="9"/>
  </si>
  <si>
    <t>運転席を離れる時はブレーカを下げ、キーを抜き、走行ブレーキをかけているか</t>
    <phoneticPr fontId="9"/>
  </si>
  <si>
    <t>運転席の前面には強化ガラスを使用し又は飛来防止措置を行っているか</t>
    <phoneticPr fontId="9"/>
  </si>
  <si>
    <t>移　動　式　ク　レ　ー　ン　作　業</t>
    <rPh sb="0" eb="1">
      <t>ウツリ</t>
    </rPh>
    <rPh sb="2" eb="3">
      <t>ドウ</t>
    </rPh>
    <rPh sb="4" eb="5">
      <t>シキ</t>
    </rPh>
    <rPh sb="14" eb="15">
      <t>サク</t>
    </rPh>
    <rPh sb="16" eb="17">
      <t>ギョウ</t>
    </rPh>
    <phoneticPr fontId="9"/>
  </si>
  <si>
    <t>移ク構規24</t>
    <rPh sb="0" eb="1">
      <t>ウツリ</t>
    </rPh>
    <rPh sb="2" eb="3">
      <t>カマエ</t>
    </rPh>
    <rPh sb="3" eb="4">
      <t>タダシ</t>
    </rPh>
    <phoneticPr fontId="9"/>
  </si>
  <si>
    <t>クレーン則
29,74の2</t>
    <rPh sb="4" eb="5">
      <t>ノリ</t>
    </rPh>
    <phoneticPr fontId="9"/>
  </si>
  <si>
    <t>クレーン則
70の5</t>
    <rPh sb="4" eb="5">
      <t>ノリ</t>
    </rPh>
    <phoneticPr fontId="9"/>
  </si>
  <si>
    <t>クレーン則
74,74の2</t>
    <rPh sb="4" eb="5">
      <t>ノリ</t>
    </rPh>
    <phoneticPr fontId="9"/>
  </si>
  <si>
    <t>クレーン則
70の2</t>
    <rPh sb="4" eb="5">
      <t>ノリ</t>
    </rPh>
    <phoneticPr fontId="9"/>
  </si>
  <si>
    <t>クレーン則
20の2</t>
    <rPh sb="4" eb="5">
      <t>ノリ</t>
    </rPh>
    <phoneticPr fontId="9"/>
  </si>
  <si>
    <t>クレーン則
74の4</t>
    <rPh sb="4" eb="5">
      <t>ノリ</t>
    </rPh>
    <phoneticPr fontId="9"/>
  </si>
  <si>
    <t>クレーン則75</t>
    <rPh sb="4" eb="5">
      <t>ノリ</t>
    </rPh>
    <phoneticPr fontId="9"/>
  </si>
  <si>
    <t>クレーン則
70の3</t>
    <rPh sb="4" eb="5">
      <t>ノリ</t>
    </rPh>
    <phoneticPr fontId="9"/>
  </si>
  <si>
    <t>玉　掛　作　業</t>
    <rPh sb="0" eb="1">
      <t>タマ</t>
    </rPh>
    <rPh sb="2" eb="3">
      <t>カカリ</t>
    </rPh>
    <rPh sb="4" eb="5">
      <t>サク</t>
    </rPh>
    <rPh sb="6" eb="7">
      <t>ギョウ</t>
    </rPh>
    <phoneticPr fontId="9"/>
  </si>
  <si>
    <t>クレーン則215</t>
    <rPh sb="4" eb="5">
      <t>ノリ</t>
    </rPh>
    <phoneticPr fontId="9"/>
  </si>
  <si>
    <t>1本吊りをしていないか（丸太、角パイプ、単管、酸素・アセチレンボンベなど）</t>
    <rPh sb="12" eb="14">
      <t>マルタ</t>
    </rPh>
    <rPh sb="15" eb="16">
      <t>カク</t>
    </rPh>
    <rPh sb="20" eb="22">
      <t>タンカン</t>
    </rPh>
    <rPh sb="23" eb="25">
      <t>サンソ</t>
    </rPh>
    <phoneticPr fontId="9"/>
  </si>
  <si>
    <t>クレーン則217</t>
    <rPh sb="4" eb="5">
      <t>ノリ</t>
    </rPh>
    <phoneticPr fontId="9"/>
  </si>
  <si>
    <t>荷の重心の真上にフックがくるようになっているか</t>
    <rPh sb="0" eb="1">
      <t>ニ</t>
    </rPh>
    <rPh sb="2" eb="4">
      <t>ジュウシン</t>
    </rPh>
    <rPh sb="5" eb="7">
      <t>マウエ</t>
    </rPh>
    <phoneticPr fontId="9"/>
  </si>
  <si>
    <t>荷を移動させる場合、吊り上げ高さは適正か（地上2mが標準）</t>
    <rPh sb="0" eb="1">
      <t>ニ</t>
    </rPh>
    <rPh sb="2" eb="4">
      <t>イドウ</t>
    </rPh>
    <rPh sb="7" eb="9">
      <t>バアイ</t>
    </rPh>
    <rPh sb="10" eb="11">
      <t>ツ</t>
    </rPh>
    <rPh sb="12" eb="13">
      <t>ア</t>
    </rPh>
    <rPh sb="14" eb="15">
      <t>タカ</t>
    </rPh>
    <rPh sb="17" eb="19">
      <t>テキセイ</t>
    </rPh>
    <rPh sb="21" eb="23">
      <t>チジョウ</t>
    </rPh>
    <rPh sb="26" eb="28">
      <t>ヒョウジュン</t>
    </rPh>
    <phoneticPr fontId="9"/>
  </si>
  <si>
    <t>横引き、斜め吊りをしていないか</t>
    <rPh sb="0" eb="1">
      <t>ヨコ</t>
    </rPh>
    <rPh sb="1" eb="2">
      <t>ヒ</t>
    </rPh>
    <rPh sb="4" eb="5">
      <t>ナナ</t>
    </rPh>
    <rPh sb="6" eb="7">
      <t>ツ</t>
    </rPh>
    <phoneticPr fontId="9"/>
  </si>
  <si>
    <t>作業者自身の足が、荷の下敷きにならないように注意しているか</t>
    <rPh sb="0" eb="3">
      <t>サギョウシャ</t>
    </rPh>
    <rPh sb="3" eb="5">
      <t>ジシン</t>
    </rPh>
    <rPh sb="6" eb="7">
      <t>アシ</t>
    </rPh>
    <rPh sb="9" eb="10">
      <t>ニ</t>
    </rPh>
    <rPh sb="11" eb="13">
      <t>シタジ</t>
    </rPh>
    <rPh sb="22" eb="24">
      <t>チュウイ</t>
    </rPh>
    <phoneticPr fontId="9"/>
  </si>
  <si>
    <t>作業者自身の手が、ロープに挟まれないように注意しているか</t>
    <rPh sb="0" eb="3">
      <t>サギョウシャ</t>
    </rPh>
    <rPh sb="3" eb="5">
      <t>ジシン</t>
    </rPh>
    <rPh sb="6" eb="7">
      <t>テ</t>
    </rPh>
    <rPh sb="13" eb="14">
      <t>ハサ</t>
    </rPh>
    <rPh sb="21" eb="23">
      <t>チュウイ</t>
    </rPh>
    <phoneticPr fontId="9"/>
  </si>
  <si>
    <t>危　険　物　取　扱　い　作　業</t>
    <phoneticPr fontId="9"/>
  </si>
  <si>
    <t>安衛則261</t>
    <phoneticPr fontId="9"/>
  </si>
  <si>
    <t>ガ　ス　溶　接　溶　断　作　業</t>
    <rPh sb="4" eb="5">
      <t>ヨウ</t>
    </rPh>
    <rPh sb="6" eb="7">
      <t>セツ</t>
    </rPh>
    <rPh sb="8" eb="9">
      <t>ヨウ</t>
    </rPh>
    <rPh sb="10" eb="11">
      <t>ダン</t>
    </rPh>
    <rPh sb="12" eb="13">
      <t>サク</t>
    </rPh>
    <rPh sb="14" eb="15">
      <t>ギョウ</t>
    </rPh>
    <phoneticPr fontId="9"/>
  </si>
  <si>
    <t>ホースの損傷、亀裂はないか、吹管とホースの接続箇所はガス漏れがないか</t>
    <phoneticPr fontId="9"/>
  </si>
  <si>
    <t>安衛則262</t>
    <phoneticPr fontId="9"/>
  </si>
  <si>
    <t>安衛則263</t>
    <phoneticPr fontId="9"/>
  </si>
  <si>
    <t>ガスボンベは台車等に固定してあるか</t>
    <rPh sb="6" eb="8">
      <t>ダイシャ</t>
    </rPh>
    <rPh sb="8" eb="9">
      <t>トウ</t>
    </rPh>
    <rPh sb="10" eb="12">
      <t>コテイ</t>
    </rPh>
    <phoneticPr fontId="9"/>
  </si>
  <si>
    <t>安全バンドは適正か</t>
    <rPh sb="0" eb="2">
      <t>アンゼン</t>
    </rPh>
    <rPh sb="6" eb="8">
      <t>テキセイ</t>
    </rPh>
    <phoneticPr fontId="9"/>
  </si>
  <si>
    <t>粉　じ　ん　障　害</t>
    <phoneticPr fontId="9"/>
  </si>
  <si>
    <t>振　動　・　騒　音　障　害</t>
    <phoneticPr fontId="9"/>
  </si>
  <si>
    <t>丸　の　こ</t>
    <rPh sb="0" eb="1">
      <t>マル</t>
    </rPh>
    <phoneticPr fontId="9"/>
  </si>
  <si>
    <t>安衛則111</t>
    <rPh sb="0" eb="1">
      <t>アン</t>
    </rPh>
    <rPh sb="1" eb="2">
      <t>マモル</t>
    </rPh>
    <rPh sb="2" eb="3">
      <t>ノリ</t>
    </rPh>
    <phoneticPr fontId="9"/>
  </si>
  <si>
    <t>安衛則110</t>
    <rPh sb="0" eb="1">
      <t>アン</t>
    </rPh>
    <rPh sb="1" eb="2">
      <t>マモル</t>
    </rPh>
    <rPh sb="2" eb="3">
      <t>ノリ</t>
    </rPh>
    <phoneticPr fontId="9"/>
  </si>
  <si>
    <t>のこ歯の接触予防措置は、常に作動するようになっているか</t>
    <rPh sb="2" eb="3">
      <t>ハ</t>
    </rPh>
    <rPh sb="4" eb="6">
      <t>セッショク</t>
    </rPh>
    <rPh sb="6" eb="8">
      <t>ヨボウ</t>
    </rPh>
    <rPh sb="8" eb="10">
      <t>ソチ</t>
    </rPh>
    <rPh sb="12" eb="13">
      <t>ツネ</t>
    </rPh>
    <rPh sb="14" eb="16">
      <t>サドウ</t>
    </rPh>
    <phoneticPr fontId="9"/>
  </si>
  <si>
    <t>安衛則115</t>
    <rPh sb="0" eb="1">
      <t>アン</t>
    </rPh>
    <rPh sb="1" eb="2">
      <t>マモル</t>
    </rPh>
    <rPh sb="2" eb="3">
      <t>ノリ</t>
    </rPh>
    <phoneticPr fontId="9"/>
  </si>
  <si>
    <t>グ　ラ　イ　ン　ダ</t>
    <phoneticPr fontId="9"/>
  </si>
  <si>
    <t>安衛則119</t>
    <rPh sb="0" eb="1">
      <t>アン</t>
    </rPh>
    <rPh sb="1" eb="2">
      <t>マモル</t>
    </rPh>
    <rPh sb="2" eb="3">
      <t>ノリ</t>
    </rPh>
    <phoneticPr fontId="9"/>
  </si>
  <si>
    <t>安衛則106</t>
    <rPh sb="0" eb="1">
      <t>アン</t>
    </rPh>
    <rPh sb="1" eb="2">
      <t>マモル</t>
    </rPh>
    <rPh sb="2" eb="3">
      <t>ノリ</t>
    </rPh>
    <phoneticPr fontId="9"/>
  </si>
  <si>
    <t>保護カバーが正しく取り付けてあるか</t>
    <rPh sb="0" eb="2">
      <t>ホゴ</t>
    </rPh>
    <rPh sb="6" eb="7">
      <t>タダ</t>
    </rPh>
    <rPh sb="9" eb="10">
      <t>ト</t>
    </rPh>
    <rPh sb="11" eb="12">
      <t>ツ</t>
    </rPh>
    <phoneticPr fontId="9"/>
  </si>
  <si>
    <t>安衛則117</t>
    <rPh sb="0" eb="1">
      <t>アン</t>
    </rPh>
    <rPh sb="1" eb="2">
      <t>マモル</t>
    </rPh>
    <rPh sb="2" eb="3">
      <t>ノリ</t>
    </rPh>
    <phoneticPr fontId="9"/>
  </si>
  <si>
    <t>安衛則118</t>
    <rPh sb="0" eb="1">
      <t>アン</t>
    </rPh>
    <rPh sb="1" eb="2">
      <t>マモル</t>
    </rPh>
    <rPh sb="2" eb="3">
      <t>ノリ</t>
    </rPh>
    <phoneticPr fontId="9"/>
  </si>
  <si>
    <t>安衛則120</t>
    <rPh sb="0" eb="1">
      <t>アン</t>
    </rPh>
    <rPh sb="1" eb="2">
      <t>マモル</t>
    </rPh>
    <rPh sb="2" eb="3">
      <t>ノリ</t>
    </rPh>
    <phoneticPr fontId="9"/>
  </si>
  <si>
    <t>振　動　・　騒　音　作　業</t>
    <phoneticPr fontId="9"/>
  </si>
  <si>
    <t>騒規法14
振規法14</t>
    <rPh sb="0" eb="1">
      <t>サワ</t>
    </rPh>
    <rPh sb="1" eb="2">
      <t>キ</t>
    </rPh>
    <rPh sb="2" eb="3">
      <t>ホウ</t>
    </rPh>
    <rPh sb="6" eb="7">
      <t>オサム</t>
    </rPh>
    <rPh sb="7" eb="8">
      <t>タダシ</t>
    </rPh>
    <rPh sb="8" eb="9">
      <t>ホウ</t>
    </rPh>
    <phoneticPr fontId="9"/>
  </si>
  <si>
    <t>県、市の条例を確認しているか</t>
    <phoneticPr fontId="9"/>
  </si>
  <si>
    <t>埋　設　物　・　架　空　接　近　作　業</t>
    <phoneticPr fontId="9"/>
  </si>
  <si>
    <t>安衛則363</t>
    <rPh sb="0" eb="1">
      <t>アン</t>
    </rPh>
    <rPh sb="1" eb="2">
      <t>マモル</t>
    </rPh>
    <rPh sb="2" eb="3">
      <t>ノリ</t>
    </rPh>
    <phoneticPr fontId="9"/>
  </si>
  <si>
    <t>安衛則194</t>
    <phoneticPr fontId="9"/>
  </si>
  <si>
    <t>安衛則322</t>
    <phoneticPr fontId="9"/>
  </si>
  <si>
    <t>安衛則362</t>
    <phoneticPr fontId="9"/>
  </si>
  <si>
    <t>架空の高圧電線に対する保護対策が講じられているか</t>
    <rPh sb="0" eb="2">
      <t>カクウ</t>
    </rPh>
    <rPh sb="3" eb="5">
      <t>コウアツ</t>
    </rPh>
    <rPh sb="5" eb="7">
      <t>デンセン</t>
    </rPh>
    <rPh sb="8" eb="9">
      <t>タイ</t>
    </rPh>
    <rPh sb="11" eb="13">
      <t>ホゴ</t>
    </rPh>
    <rPh sb="13" eb="15">
      <t>タイサク</t>
    </rPh>
    <rPh sb="16" eb="17">
      <t>コウ</t>
    </rPh>
    <phoneticPr fontId="9"/>
  </si>
  <si>
    <t>架空の高圧電線を損傷しないように、危険標識等による注意喚起措置が講じられているか</t>
    <rPh sb="0" eb="2">
      <t>カクウ</t>
    </rPh>
    <rPh sb="3" eb="5">
      <t>コウアツ</t>
    </rPh>
    <rPh sb="5" eb="7">
      <t>デンセン</t>
    </rPh>
    <rPh sb="8" eb="10">
      <t>ソンショウ</t>
    </rPh>
    <rPh sb="17" eb="19">
      <t>キケン</t>
    </rPh>
    <rPh sb="19" eb="22">
      <t>ヒョウシキトウ</t>
    </rPh>
    <rPh sb="25" eb="27">
      <t>チュウイ</t>
    </rPh>
    <rPh sb="27" eb="29">
      <t>カンキ</t>
    </rPh>
    <rPh sb="29" eb="31">
      <t>ソチ</t>
    </rPh>
    <rPh sb="32" eb="33">
      <t>コウ</t>
    </rPh>
    <phoneticPr fontId="9"/>
  </si>
  <si>
    <t>仮　設　移　動　電　線</t>
    <rPh sb="0" eb="1">
      <t>カリ</t>
    </rPh>
    <rPh sb="2" eb="3">
      <t>セツ</t>
    </rPh>
    <rPh sb="4" eb="5">
      <t>ウツリ</t>
    </rPh>
    <rPh sb="6" eb="7">
      <t>ドウ</t>
    </rPh>
    <rPh sb="8" eb="9">
      <t>デン</t>
    </rPh>
    <rPh sb="10" eb="11">
      <t>セン</t>
    </rPh>
    <phoneticPr fontId="9"/>
  </si>
  <si>
    <t>通路上に配線した移動電線は、適切な防護がされているか</t>
    <phoneticPr fontId="9"/>
  </si>
  <si>
    <t>安衛則336</t>
    <rPh sb="0" eb="1">
      <t>アン</t>
    </rPh>
    <rPh sb="1" eb="2">
      <t>マモル</t>
    </rPh>
    <rPh sb="2" eb="3">
      <t>ノリ</t>
    </rPh>
    <phoneticPr fontId="9"/>
  </si>
  <si>
    <t>安衛則336,352</t>
    <rPh sb="0" eb="1">
      <t>アン</t>
    </rPh>
    <rPh sb="1" eb="2">
      <t>マモル</t>
    </rPh>
    <rPh sb="2" eb="3">
      <t>ノリ</t>
    </rPh>
    <phoneticPr fontId="9"/>
  </si>
  <si>
    <t>安衛則337</t>
    <rPh sb="0" eb="1">
      <t>アン</t>
    </rPh>
    <rPh sb="1" eb="2">
      <t>マモル</t>
    </rPh>
    <rPh sb="2" eb="3">
      <t>ノリ</t>
    </rPh>
    <phoneticPr fontId="9"/>
  </si>
  <si>
    <t>安衛則352</t>
    <rPh sb="0" eb="1">
      <t>アン</t>
    </rPh>
    <rPh sb="1" eb="2">
      <t>マモル</t>
    </rPh>
    <rPh sb="2" eb="3">
      <t>ノリ</t>
    </rPh>
    <phoneticPr fontId="9"/>
  </si>
  <si>
    <t>照　明　設　備</t>
    <rPh sb="0" eb="1">
      <t>テラシ</t>
    </rPh>
    <rPh sb="2" eb="3">
      <t>メイ</t>
    </rPh>
    <rPh sb="4" eb="5">
      <t>セツ</t>
    </rPh>
    <rPh sb="6" eb="7">
      <t>ソナエ</t>
    </rPh>
    <phoneticPr fontId="9"/>
  </si>
  <si>
    <t>安衛則330</t>
    <rPh sb="0" eb="1">
      <t>アン</t>
    </rPh>
    <rPh sb="1" eb="2">
      <t>マモル</t>
    </rPh>
    <rPh sb="2" eb="3">
      <t>ノリ</t>
    </rPh>
    <phoneticPr fontId="9"/>
  </si>
  <si>
    <t>ア　ー　ク　溶　接　作　業</t>
    <rPh sb="6" eb="7">
      <t>ヨウ</t>
    </rPh>
    <rPh sb="8" eb="9">
      <t>セツ</t>
    </rPh>
    <rPh sb="10" eb="11">
      <t>サク</t>
    </rPh>
    <rPh sb="12" eb="13">
      <t>ギョウ</t>
    </rPh>
    <phoneticPr fontId="9"/>
  </si>
  <si>
    <t>遮光面、保護手袋、保護マスク等の保護具の使用は適切か</t>
    <rPh sb="0" eb="1">
      <t>シャ</t>
    </rPh>
    <phoneticPr fontId="9"/>
  </si>
  <si>
    <t>安衛則333</t>
    <rPh sb="0" eb="1">
      <t>アン</t>
    </rPh>
    <rPh sb="1" eb="2">
      <t>マモル</t>
    </rPh>
    <rPh sb="2" eb="3">
      <t>ノリ</t>
    </rPh>
    <phoneticPr fontId="9"/>
  </si>
  <si>
    <t>安衛則332</t>
    <rPh sb="0" eb="1">
      <t>アン</t>
    </rPh>
    <rPh sb="1" eb="2">
      <t>マモル</t>
    </rPh>
    <rPh sb="2" eb="3">
      <t>ノリ</t>
    </rPh>
    <phoneticPr fontId="9"/>
  </si>
  <si>
    <t>安衛則331</t>
    <rPh sb="0" eb="1">
      <t>アン</t>
    </rPh>
    <rPh sb="1" eb="2">
      <t>マモル</t>
    </rPh>
    <rPh sb="2" eb="3">
      <t>ノリ</t>
    </rPh>
    <phoneticPr fontId="9"/>
  </si>
  <si>
    <t>玉　掛　用　具</t>
    <rPh sb="0" eb="1">
      <t>タマ</t>
    </rPh>
    <rPh sb="2" eb="3">
      <t>カカリ</t>
    </rPh>
    <rPh sb="4" eb="5">
      <t>ヨウ</t>
    </rPh>
    <rPh sb="6" eb="7">
      <t>グ</t>
    </rPh>
    <phoneticPr fontId="9"/>
  </si>
  <si>
    <t>ワイヤーロープ</t>
    <phoneticPr fontId="9"/>
  </si>
  <si>
    <t>繊維ロープベルト</t>
    <rPh sb="0" eb="2">
      <t>センイ</t>
    </rPh>
    <phoneticPr fontId="9"/>
  </si>
  <si>
    <t>クレーン則218</t>
    <rPh sb="4" eb="5">
      <t>ノリ</t>
    </rPh>
    <phoneticPr fontId="9"/>
  </si>
  <si>
    <t>チェーン</t>
    <phoneticPr fontId="9"/>
  </si>
  <si>
    <t>クレーン則216</t>
    <rPh sb="4" eb="5">
      <t>ノリ</t>
    </rPh>
    <phoneticPr fontId="9"/>
  </si>
  <si>
    <t>フック、シャックル</t>
    <phoneticPr fontId="9"/>
  </si>
  <si>
    <t>変　電　設　備</t>
    <rPh sb="0" eb="1">
      <t>ヘン</t>
    </rPh>
    <rPh sb="2" eb="3">
      <t>デン</t>
    </rPh>
    <rPh sb="4" eb="5">
      <t>セツ</t>
    </rPh>
    <rPh sb="6" eb="7">
      <t>ソナエ</t>
    </rPh>
    <phoneticPr fontId="9"/>
  </si>
  <si>
    <t>安衛則329</t>
    <rPh sb="0" eb="1">
      <t>アン</t>
    </rPh>
    <rPh sb="1" eb="2">
      <t>マモル</t>
    </rPh>
    <rPh sb="2" eb="3">
      <t>ノリ</t>
    </rPh>
    <phoneticPr fontId="9"/>
  </si>
  <si>
    <t>安衛則353</t>
    <rPh sb="0" eb="1">
      <t>アン</t>
    </rPh>
    <rPh sb="1" eb="2">
      <t>マモル</t>
    </rPh>
    <rPh sb="2" eb="3">
      <t>ノリ</t>
    </rPh>
    <phoneticPr fontId="9"/>
  </si>
  <si>
    <t>安衛則335</t>
    <rPh sb="0" eb="1">
      <t>アン</t>
    </rPh>
    <rPh sb="1" eb="2">
      <t>マモル</t>
    </rPh>
    <rPh sb="2" eb="3">
      <t>ノリ</t>
    </rPh>
    <phoneticPr fontId="9"/>
  </si>
  <si>
    <t>分　電　盤　、　漏　電　しゃ　断　盤</t>
    <rPh sb="0" eb="1">
      <t>ブン</t>
    </rPh>
    <rPh sb="2" eb="3">
      <t>デン</t>
    </rPh>
    <rPh sb="4" eb="5">
      <t>バン</t>
    </rPh>
    <rPh sb="8" eb="9">
      <t>ロウ</t>
    </rPh>
    <rPh sb="10" eb="11">
      <t>デン</t>
    </rPh>
    <rPh sb="15" eb="16">
      <t>ダン</t>
    </rPh>
    <rPh sb="17" eb="18">
      <t>バン</t>
    </rPh>
    <phoneticPr fontId="9"/>
  </si>
  <si>
    <t>安衛則339</t>
    <rPh sb="0" eb="1">
      <t>アン</t>
    </rPh>
    <rPh sb="1" eb="2">
      <t>マモル</t>
    </rPh>
    <rPh sb="2" eb="3">
      <t>ノリ</t>
    </rPh>
    <phoneticPr fontId="9"/>
  </si>
  <si>
    <t>安衛則333,334</t>
    <rPh sb="0" eb="1">
      <t>アン</t>
    </rPh>
    <rPh sb="1" eb="2">
      <t>マモル</t>
    </rPh>
    <rPh sb="2" eb="3">
      <t>ノリ</t>
    </rPh>
    <phoneticPr fontId="9"/>
  </si>
  <si>
    <t>安衛則352,353</t>
    <rPh sb="0" eb="1">
      <t>アン</t>
    </rPh>
    <rPh sb="1" eb="2">
      <t>マモル</t>
    </rPh>
    <rPh sb="2" eb="3">
      <t>ノリ</t>
    </rPh>
    <phoneticPr fontId="9"/>
  </si>
  <si>
    <t>既存建物から電力を直接利用する場合、漏電ブレーカー付電工ドラムを使用しているか</t>
    <rPh sb="0" eb="2">
      <t>キゾン</t>
    </rPh>
    <rPh sb="2" eb="4">
      <t>タテモノ</t>
    </rPh>
    <rPh sb="6" eb="8">
      <t>デンリョク</t>
    </rPh>
    <rPh sb="9" eb="11">
      <t>チョクセツ</t>
    </rPh>
    <rPh sb="11" eb="13">
      <t>リヨウ</t>
    </rPh>
    <rPh sb="15" eb="17">
      <t>バアイ</t>
    </rPh>
    <rPh sb="18" eb="20">
      <t>ロウデン</t>
    </rPh>
    <rPh sb="25" eb="26">
      <t>ツキ</t>
    </rPh>
    <rPh sb="26" eb="28">
      <t>デンコウ</t>
    </rPh>
    <rPh sb="32" eb="34">
      <t>シヨウ</t>
    </rPh>
    <phoneticPr fontId="9"/>
  </si>
  <si>
    <t>行き先表示があるか</t>
    <rPh sb="0" eb="3">
      <t>イキサキ</t>
    </rPh>
    <rPh sb="3" eb="5">
      <t>ヒョウジ</t>
    </rPh>
    <phoneticPr fontId="9"/>
  </si>
  <si>
    <t>運転者は、荷を吊った状態で運転席から離れていないか</t>
    <phoneticPr fontId="9"/>
  </si>
  <si>
    <t>電気機械器具の囲い等について、毎月１回以上、取付部のゆるみ等の点検を行っているか</t>
    <phoneticPr fontId="9"/>
  </si>
  <si>
    <t>感電又は誤操作による危険を防止するため、必要な照度を確保しているか</t>
    <phoneticPr fontId="9"/>
  </si>
  <si>
    <t>法令で定められた点検（日常点検週１回、定期点検年１回）をしているか</t>
    <phoneticPr fontId="9"/>
  </si>
  <si>
    <t>二重絶縁構造になっている機器以外は、漏電しゃ断機を取付けているか</t>
    <phoneticPr fontId="9"/>
  </si>
  <si>
    <t>分電盤の設置高さは、現場内１ｍ以上、公道に面した場所2.5ｍ以上としているか</t>
    <phoneticPr fontId="9"/>
  </si>
  <si>
    <t>法令で定められた点検（使用前点検、囲い等の点検毎月１回以上）を実施しているか</t>
    <phoneticPr fontId="9"/>
  </si>
  <si>
    <t>1よりの間で素線数の10%以上の素線が切断したものを使用していないか</t>
    <phoneticPr fontId="9"/>
  </si>
  <si>
    <t>サッマ部分の素線が、切断や損傷したものを使用していないか</t>
    <phoneticPr fontId="9"/>
  </si>
  <si>
    <t>直径の減少が、公称径の7%をこえたものを使用していないか</t>
    <phoneticPr fontId="9"/>
  </si>
  <si>
    <t>伸びが、製造時の5%以上のものを使用していないか（5リンクの長さを基準長とする）</t>
    <phoneticPr fontId="9"/>
  </si>
  <si>
    <t>リンクの断面の直径の減少が、製造時の10%をこえるものを使用していないか</t>
    <phoneticPr fontId="9"/>
  </si>
  <si>
    <t>アーク溶接の作業は、特別教育修了者が行っているか</t>
    <phoneticPr fontId="9"/>
  </si>
  <si>
    <t>アースクランプは、溶接点の近くに確実に接続しているか</t>
    <phoneticPr fontId="9"/>
  </si>
  <si>
    <t>作業中止時ホルダーに、溶接棒を挟んだまま放置していないか</t>
    <phoneticPr fontId="9"/>
  </si>
  <si>
    <t>電線が、高熱物に接していないか</t>
    <phoneticPr fontId="9"/>
  </si>
  <si>
    <t>作業床上にはわせた電線の上には、重量物をおいていないか</t>
    <phoneticPr fontId="9"/>
  </si>
  <si>
    <t>湿潤な場所では、防水効果のある電線及び接続器を使用しているか</t>
    <phoneticPr fontId="9"/>
  </si>
  <si>
    <t>高さ２ｍ以上の箇所で作業を行う場合、自動電撃防止装置を使用しているか</t>
    <phoneticPr fontId="9"/>
  </si>
  <si>
    <t>移動電線には、２種以上のキャブタイヤケーブル以上のものを使用しているか</t>
    <phoneticPr fontId="9"/>
  </si>
  <si>
    <t>グラインダを使用して作業する場合には、砥石の側面を使用していないか</t>
    <phoneticPr fontId="9"/>
  </si>
  <si>
    <t>グラインダを使用する作業（刃の取り替えと、試運転）は、特別教育修了者が行っているか</t>
    <phoneticPr fontId="9"/>
  </si>
  <si>
    <t>安衛則256</t>
    <phoneticPr fontId="9"/>
  </si>
  <si>
    <t>安衛則257</t>
    <phoneticPr fontId="9"/>
  </si>
  <si>
    <t>安衛則306</t>
    <phoneticPr fontId="9"/>
  </si>
  <si>
    <t>安衛則289,312</t>
    <phoneticPr fontId="9"/>
  </si>
  <si>
    <t>安衛則315</t>
    <phoneticPr fontId="9"/>
  </si>
  <si>
    <t>安衛則305</t>
    <phoneticPr fontId="9"/>
  </si>
  <si>
    <t>安衛則81</t>
    <phoneticPr fontId="9"/>
  </si>
  <si>
    <t>安衛則312</t>
    <phoneticPr fontId="9"/>
  </si>
  <si>
    <t>安衛則279,285</t>
    <phoneticPr fontId="9"/>
  </si>
  <si>
    <t>可燃性ガス等による爆発物又は火災を防止するため、換気を適正に行っているか</t>
    <phoneticPr fontId="9"/>
  </si>
  <si>
    <t>指定数量以上の貯蔵・取扱いは、都道府県知事の許可を受けているか</t>
    <phoneticPr fontId="9"/>
  </si>
  <si>
    <t>指定数量以上の貯蔵・取扱いは、所轄消防長又は消防署長に届け出ているか</t>
    <phoneticPr fontId="9"/>
  </si>
  <si>
    <t>工 事 名</t>
  </si>
  <si>
    <t>工　　期</t>
  </si>
  <si>
    <t>日　　付</t>
  </si>
  <si>
    <t>月　別</t>
  </si>
  <si>
    <t>備　　考</t>
  </si>
  <si>
    <t>（記事欄）</t>
  </si>
  <si>
    <t>工　事　履　行　報　告　書</t>
    <phoneticPr fontId="71"/>
  </si>
  <si>
    <t>予定工程（％）
(　)は工程変更後</t>
    <phoneticPr fontId="71"/>
  </si>
  <si>
    <t>実施工程（％）</t>
    <phoneticPr fontId="71"/>
  </si>
  <si>
    <t>予定工程と実施
工程の差（％）</t>
    <phoneticPr fontId="71"/>
  </si>
  <si>
    <t>）月分</t>
    <rPh sb="1" eb="3">
      <t>ガツブン</t>
    </rPh>
    <phoneticPr fontId="71"/>
  </si>
  <si>
    <t>住　所</t>
  </si>
  <si>
    <t>氏　名</t>
  </si>
  <si>
    <t>工　　種</t>
  </si>
  <si>
    <t>内　　　　訳</t>
  </si>
  <si>
    <t>出　　来　　高</t>
  </si>
  <si>
    <t>種　　別</t>
  </si>
  <si>
    <t>工事部分払請求書兼工事出来高内訳書（第</t>
    <phoneticPr fontId="71"/>
  </si>
  <si>
    <t>回）　</t>
    <phoneticPr fontId="71"/>
  </si>
  <si>
    <t>印</t>
    <phoneticPr fontId="71"/>
  </si>
  <si>
    <t>検査員職氏名</t>
    <phoneticPr fontId="71"/>
  </si>
  <si>
    <t>提出年月日</t>
    <phoneticPr fontId="71"/>
  </si>
  <si>
    <t>請  負  人</t>
    <phoneticPr fontId="71"/>
  </si>
  <si>
    <t>工  事  名</t>
    <phoneticPr fontId="71"/>
  </si>
  <si>
    <t>円</t>
    <rPh sb="0" eb="1">
      <t>エン</t>
    </rPh>
    <phoneticPr fontId="71"/>
  </si>
  <si>
    <t>名称</t>
    <rPh sb="0" eb="2">
      <t>メイショウ</t>
    </rPh>
    <phoneticPr fontId="71"/>
  </si>
  <si>
    <t>数量</t>
    <phoneticPr fontId="71"/>
  </si>
  <si>
    <t>単価</t>
    <phoneticPr fontId="71"/>
  </si>
  <si>
    <t>金　　　額</t>
    <phoneticPr fontId="71"/>
  </si>
  <si>
    <t>（注）　出来高欄については，検査員が認定作成すること。</t>
    <phoneticPr fontId="71"/>
  </si>
  <si>
    <t>提出年月日</t>
    <rPh sb="0" eb="2">
      <t>テイシュツ</t>
    </rPh>
    <rPh sb="2" eb="5">
      <t>ネンガッピ</t>
    </rPh>
    <phoneticPr fontId="9"/>
  </si>
  <si>
    <t>日</t>
    <rPh sb="0" eb="1">
      <t>ヒ</t>
    </rPh>
    <phoneticPr fontId="9"/>
  </si>
  <si>
    <t>住　　　所</t>
    <rPh sb="0" eb="1">
      <t>ジュウ</t>
    </rPh>
    <rPh sb="4" eb="5">
      <t>ショ</t>
    </rPh>
    <phoneticPr fontId="9"/>
  </si>
  <si>
    <t>氏　　　名</t>
    <rPh sb="0" eb="1">
      <t>シ</t>
    </rPh>
    <rPh sb="4" eb="5">
      <t>メイ</t>
    </rPh>
    <phoneticPr fontId="9"/>
  </si>
  <si>
    <t>請負金額</t>
    <rPh sb="0" eb="2">
      <t>ウケオイ</t>
    </rPh>
    <rPh sb="2" eb="4">
      <t>キンガク</t>
    </rPh>
    <phoneticPr fontId="9"/>
  </si>
  <si>
    <t>変更増△減</t>
    <rPh sb="0" eb="2">
      <t>ヘンコウ</t>
    </rPh>
    <rPh sb="2" eb="3">
      <t>ゾウ</t>
    </rPh>
    <rPh sb="4" eb="5">
      <t>ゲン</t>
    </rPh>
    <phoneticPr fontId="9"/>
  </si>
  <si>
    <t>変更請負金額</t>
    <rPh sb="0" eb="2">
      <t>ヘンコウ</t>
    </rPh>
    <rPh sb="2" eb="4">
      <t>ウケオイ</t>
    </rPh>
    <rPh sb="4" eb="6">
      <t>キンガク</t>
    </rPh>
    <phoneticPr fontId="9"/>
  </si>
  <si>
    <t>摘要</t>
    <rPh sb="0" eb="2">
      <t>テキヨウ</t>
    </rPh>
    <phoneticPr fontId="9"/>
  </si>
  <si>
    <t>工費</t>
    <rPh sb="0" eb="2">
      <t>コウヒ</t>
    </rPh>
    <phoneticPr fontId="9"/>
  </si>
  <si>
    <t>工 事 設 計 変 更 内 訳 明 細 書</t>
    <phoneticPr fontId="71"/>
  </si>
  <si>
    <t>品質・寸法</t>
    <rPh sb="0" eb="2">
      <t>ヒンシツ</t>
    </rPh>
    <rPh sb="3" eb="5">
      <t>スンポウ</t>
    </rPh>
    <phoneticPr fontId="71"/>
  </si>
  <si>
    <t>備考</t>
    <rPh sb="0" eb="2">
      <t>ビコウ</t>
    </rPh>
    <phoneticPr fontId="71"/>
  </si>
  <si>
    <t>変　　更　　内　　訳</t>
    <rPh sb="0" eb="1">
      <t>ヘン</t>
    </rPh>
    <rPh sb="3" eb="4">
      <t>サラ</t>
    </rPh>
    <rPh sb="6" eb="7">
      <t>ナイ</t>
    </rPh>
    <phoneticPr fontId="71"/>
  </si>
  <si>
    <t>変　更　増　△　減</t>
    <phoneticPr fontId="71"/>
  </si>
  <si>
    <t>校園名</t>
  </si>
  <si>
    <t>区　　分</t>
  </si>
  <si>
    <t>使　用　期　間</t>
  </si>
  <si>
    <t>使　用　量</t>
  </si>
  <si>
    <t>　先に使用承認のあった水道等の使用量について、下記の通り報告いたします。</t>
    <phoneticPr fontId="71"/>
  </si>
  <si>
    <t>日～</t>
    <rPh sb="0" eb="1">
      <t>ニチ</t>
    </rPh>
    <phoneticPr fontId="71"/>
  </si>
  <si>
    <t>㎥</t>
    <phoneticPr fontId="71"/>
  </si>
  <si>
    <t>【水道】</t>
    <phoneticPr fontId="71"/>
  </si>
  <si>
    <t>【電気】</t>
    <rPh sb="1" eb="3">
      <t>デンキ</t>
    </rPh>
    <phoneticPr fontId="71"/>
  </si>
  <si>
    <t>kwh</t>
    <phoneticPr fontId="71"/>
  </si>
  <si>
    <t>申請者</t>
    <rPh sb="0" eb="3">
      <t>シンセイシャ</t>
    </rPh>
    <phoneticPr fontId="71"/>
  </si>
  <si>
    <t>住所</t>
    <rPh sb="0" eb="2">
      <t>ジュウショ</t>
    </rPh>
    <phoneticPr fontId="71"/>
  </si>
  <si>
    <t>社名</t>
    <rPh sb="0" eb="2">
      <t>シャメイ</t>
    </rPh>
    <phoneticPr fontId="71"/>
  </si>
  <si>
    <t>代表者</t>
    <rPh sb="0" eb="3">
      <t>ダイヒョウシャ</t>
    </rPh>
    <phoneticPr fontId="71"/>
  </si>
  <si>
    <t>FAX</t>
    <phoneticPr fontId="71"/>
  </si>
  <si>
    <t>㊞</t>
    <phoneticPr fontId="71"/>
  </si>
  <si>
    <t>担当課長</t>
    <rPh sb="0" eb="2">
      <t>タントウ</t>
    </rPh>
    <rPh sb="2" eb="4">
      <t>カチョウ</t>
    </rPh>
    <phoneticPr fontId="71"/>
  </si>
  <si>
    <t>係</t>
    <rPh sb="0" eb="1">
      <t>カカリ</t>
    </rPh>
    <phoneticPr fontId="71"/>
  </si>
  <si>
    <t>(建築課)</t>
    <rPh sb="1" eb="3">
      <t>ケンチク</t>
    </rPh>
    <rPh sb="3" eb="4">
      <t>カ</t>
    </rPh>
    <phoneticPr fontId="71"/>
  </si>
  <si>
    <t>(設備課)</t>
    <rPh sb="1" eb="3">
      <t>セツビ</t>
    </rPh>
    <rPh sb="3" eb="4">
      <t>カ</t>
    </rPh>
    <phoneticPr fontId="71"/>
  </si>
  <si>
    <t>(工事担当課)</t>
    <rPh sb="1" eb="3">
      <t>コウジ</t>
    </rPh>
    <rPh sb="3" eb="6">
      <t>タントウカ</t>
    </rPh>
    <phoneticPr fontId="71"/>
  </si>
  <si>
    <t>　　　　　　　　　　　　　　　　　報告者　住所（法人にあっては、主たる事務所の所在地）</t>
  </si>
  <si>
    <t xml:space="preserve"> 解体工事の請負代金</t>
  </si>
  <si>
    <t>　建設資材廃棄物の種類</t>
  </si>
  <si>
    <t xml:space="preserve"> 解体工事の名称</t>
  </si>
  <si>
    <t xml:space="preserve"> 解体工事の場所</t>
  </si>
  <si>
    <t xml:space="preserve"> 解体した建築物等の構造</t>
  </si>
  <si>
    <t xml:space="preserve"> 解体工事の対象床面積</t>
  </si>
  <si>
    <t xml:space="preserve"> 引渡完了年月日</t>
  </si>
  <si>
    <t xml:space="preserve"> 建設資材廃棄物の処理費用</t>
  </si>
  <si>
    <r>
      <t>　　　　　　　　　　　　　　　　　　　　　</t>
    </r>
    <r>
      <rPr>
        <u/>
        <sz val="11"/>
        <color rgb="FF000000"/>
        <rFont val="ＭＳ 明朝"/>
        <family val="1"/>
        <charset val="128"/>
      </rPr>
      <t>　　　　　　　　　　　　　　　　　　　　　</t>
    </r>
  </si>
  <si>
    <t>建設資材廃棄物引渡完了報告書</t>
    <phoneticPr fontId="71"/>
  </si>
  <si>
    <t>番</t>
    <rPh sb="0" eb="1">
      <t>バン</t>
    </rPh>
    <phoneticPr fontId="71"/>
  </si>
  <si>
    <t>処分費</t>
    <rPh sb="0" eb="2">
      <t>ショブン</t>
    </rPh>
    <rPh sb="2" eb="3">
      <t>ヒ</t>
    </rPh>
    <phoneticPr fontId="71"/>
  </si>
  <si>
    <t>合計</t>
  </si>
  <si>
    <t>合計</t>
    <rPh sb="0" eb="2">
      <t>ゴウケイ</t>
    </rPh>
    <phoneticPr fontId="71"/>
  </si>
  <si>
    <t>運搬費</t>
    <phoneticPr fontId="71"/>
  </si>
  <si>
    <t xml:space="preserve">搬出先事業場の名称
</t>
    <phoneticPr fontId="71"/>
  </si>
  <si>
    <t xml:space="preserve">搬出先事業場の所在地
</t>
    <phoneticPr fontId="71"/>
  </si>
  <si>
    <t xml:space="preserve">引渡量
</t>
    <phoneticPr fontId="71"/>
  </si>
  <si>
    <t>補 修 連 絡 先 一 覧 表</t>
    <rPh sb="0" eb="1">
      <t>タスク</t>
    </rPh>
    <rPh sb="2" eb="3">
      <t>シュウ</t>
    </rPh>
    <rPh sb="4" eb="5">
      <t>レン</t>
    </rPh>
    <rPh sb="6" eb="7">
      <t>ラク</t>
    </rPh>
    <rPh sb="8" eb="9">
      <t>サキ</t>
    </rPh>
    <rPh sb="10" eb="11">
      <t>イチ</t>
    </rPh>
    <rPh sb="12" eb="13">
      <t>ラン</t>
    </rPh>
    <rPh sb="14" eb="15">
      <t>ヒョウ</t>
    </rPh>
    <phoneticPr fontId="9"/>
  </si>
  <si>
    <t>月引渡し</t>
    <rPh sb="0" eb="1">
      <t>ツキ</t>
    </rPh>
    <rPh sb="1" eb="3">
      <t>ヒキワタ</t>
    </rPh>
    <phoneticPr fontId="9"/>
  </si>
  <si>
    <t>（施設名）ﾏｲｸﾛＮｏ．</t>
    <rPh sb="1" eb="3">
      <t>シセツ</t>
    </rPh>
    <rPh sb="3" eb="4">
      <t>メイ</t>
    </rPh>
    <phoneticPr fontId="9"/>
  </si>
  <si>
    <t>（</t>
    <phoneticPr fontId="9"/>
  </si>
  <si>
    <t>枚の内</t>
    <rPh sb="0" eb="1">
      <t>マイ</t>
    </rPh>
    <rPh sb="2" eb="3">
      <t>ウチ</t>
    </rPh>
    <phoneticPr fontId="9"/>
  </si>
  <si>
    <t>）</t>
    <phoneticPr fontId="9"/>
  </si>
  <si>
    <t>階、地下</t>
    <rPh sb="0" eb="1">
      <t>カイ</t>
    </rPh>
    <rPh sb="2" eb="4">
      <t>チカ</t>
    </rPh>
    <phoneticPr fontId="9"/>
  </si>
  <si>
    <t>階建て</t>
    <rPh sb="0" eb="1">
      <t>カイ</t>
    </rPh>
    <rPh sb="1" eb="2">
      <t>タ</t>
    </rPh>
    <phoneticPr fontId="9"/>
  </si>
  <si>
    <t>工事内容</t>
    <rPh sb="0" eb="2">
      <t>コウジ</t>
    </rPh>
    <rPh sb="2" eb="4">
      <t>ナイヨウ</t>
    </rPh>
    <phoneticPr fontId="9"/>
  </si>
  <si>
    <t>補修連絡先部署・担当者</t>
    <rPh sb="0" eb="2">
      <t>ホシュウ</t>
    </rPh>
    <rPh sb="2" eb="5">
      <t>レンラクサキ</t>
    </rPh>
    <rPh sb="5" eb="7">
      <t>ブショ</t>
    </rPh>
    <rPh sb="8" eb="11">
      <t>タントウシャ</t>
    </rPh>
    <phoneticPr fontId="9"/>
  </si>
  <si>
    <t>電話</t>
    <rPh sb="0" eb="2">
      <t>デンワ</t>
    </rPh>
    <phoneticPr fontId="9"/>
  </si>
  <si>
    <t>建築工事</t>
    <rPh sb="0" eb="2">
      <t>ケンチク</t>
    </rPh>
    <rPh sb="2" eb="4">
      <t>コウジ</t>
    </rPh>
    <phoneticPr fontId="9"/>
  </si>
  <si>
    <t>・</t>
    <phoneticPr fontId="9"/>
  </si>
  <si>
    <t>電気工事</t>
    <rPh sb="0" eb="2">
      <t>デンキ</t>
    </rPh>
    <rPh sb="2" eb="4">
      <t>コウジ</t>
    </rPh>
    <phoneticPr fontId="9"/>
  </si>
  <si>
    <t>給排水設備工事</t>
    <rPh sb="0" eb="1">
      <t>キュウ</t>
    </rPh>
    <rPh sb="1" eb="3">
      <t>ハイスイ</t>
    </rPh>
    <rPh sb="3" eb="5">
      <t>セツビ</t>
    </rPh>
    <rPh sb="5" eb="7">
      <t>コウジ</t>
    </rPh>
    <phoneticPr fontId="9"/>
  </si>
  <si>
    <t>・</t>
  </si>
  <si>
    <t>昇降機設備工事</t>
    <rPh sb="0" eb="3">
      <t>ショウコウキ</t>
    </rPh>
    <rPh sb="3" eb="5">
      <t>セツビ</t>
    </rPh>
    <rPh sb="5" eb="7">
      <t>コウジ</t>
    </rPh>
    <phoneticPr fontId="9"/>
  </si>
  <si>
    <t>屋外附帯工事</t>
    <rPh sb="0" eb="2">
      <t>オクガイ</t>
    </rPh>
    <rPh sb="2" eb="4">
      <t>フタイ</t>
    </rPh>
    <rPh sb="4" eb="6">
      <t>コウジ</t>
    </rPh>
    <phoneticPr fontId="9"/>
  </si>
  <si>
    <t>植栽工事</t>
    <rPh sb="0" eb="2">
      <t>ショクサイ</t>
    </rPh>
    <rPh sb="2" eb="4">
      <t>コウジ</t>
    </rPh>
    <phoneticPr fontId="9"/>
  </si>
  <si>
    <t>材料項目</t>
    <rPh sb="0" eb="2">
      <t>ザイリョウ</t>
    </rPh>
    <rPh sb="2" eb="4">
      <t>コウモク</t>
    </rPh>
    <phoneticPr fontId="9"/>
  </si>
  <si>
    <t>ﾒｰｶｰ名</t>
    <rPh sb="4" eb="5">
      <t>メイ</t>
    </rPh>
    <phoneticPr fontId="9"/>
  </si>
  <si>
    <t>品番・工法</t>
    <rPh sb="0" eb="2">
      <t>ヒンバン</t>
    </rPh>
    <rPh sb="3" eb="5">
      <t>コウホウ</t>
    </rPh>
    <phoneticPr fontId="9"/>
  </si>
  <si>
    <t>建物外部</t>
    <rPh sb="0" eb="2">
      <t>タテモノ</t>
    </rPh>
    <rPh sb="2" eb="4">
      <t>ガイブ</t>
    </rPh>
    <phoneticPr fontId="9"/>
  </si>
  <si>
    <t>屋根</t>
    <rPh sb="0" eb="2">
      <t>ヤネ</t>
    </rPh>
    <phoneticPr fontId="9"/>
  </si>
  <si>
    <t>・</t>
    <phoneticPr fontId="9"/>
  </si>
  <si>
    <t>防水</t>
    <rPh sb="0" eb="2">
      <t>ボウスイ</t>
    </rPh>
    <phoneticPr fontId="9"/>
  </si>
  <si>
    <t>・</t>
    <phoneticPr fontId="9"/>
  </si>
  <si>
    <t>外壁</t>
    <rPh sb="0" eb="2">
      <t>ガイヘキ</t>
    </rPh>
    <phoneticPr fontId="9"/>
  </si>
  <si>
    <t>腰</t>
    <rPh sb="0" eb="1">
      <t>コシ</t>
    </rPh>
    <phoneticPr fontId="9"/>
  </si>
  <si>
    <t>・</t>
    <phoneticPr fontId="9"/>
  </si>
  <si>
    <t>壁塗材</t>
    <rPh sb="0" eb="1">
      <t>カベ</t>
    </rPh>
    <rPh sb="1" eb="2">
      <t>ヌ</t>
    </rPh>
    <rPh sb="2" eb="3">
      <t>ザイ</t>
    </rPh>
    <phoneticPr fontId="9"/>
  </si>
  <si>
    <t>建具</t>
    <rPh sb="0" eb="2">
      <t>タテグ</t>
    </rPh>
    <phoneticPr fontId="9"/>
  </si>
  <si>
    <t>・</t>
    <phoneticPr fontId="9"/>
  </si>
  <si>
    <t>鋼製建具</t>
    <rPh sb="0" eb="2">
      <t>コウセイ</t>
    </rPh>
    <rPh sb="2" eb="4">
      <t>タテグ</t>
    </rPh>
    <phoneticPr fontId="9"/>
  </si>
  <si>
    <t>・</t>
    <phoneticPr fontId="9"/>
  </si>
  <si>
    <t>玄関建具</t>
    <rPh sb="0" eb="2">
      <t>ゲンカン</t>
    </rPh>
    <rPh sb="2" eb="4">
      <t>タテグ</t>
    </rPh>
    <phoneticPr fontId="9"/>
  </si>
  <si>
    <t>吊り戸</t>
    <rPh sb="0" eb="1">
      <t>ツ</t>
    </rPh>
    <rPh sb="2" eb="3">
      <t>ト</t>
    </rPh>
    <phoneticPr fontId="9"/>
  </si>
  <si>
    <t>建具錠前</t>
    <rPh sb="0" eb="2">
      <t>タテグ</t>
    </rPh>
    <rPh sb="2" eb="3">
      <t>ジョウ</t>
    </rPh>
    <rPh sb="3" eb="4">
      <t>マエ</t>
    </rPh>
    <phoneticPr fontId="9"/>
  </si>
  <si>
    <t>建物内部</t>
    <rPh sb="0" eb="2">
      <t>タテモノ</t>
    </rPh>
    <rPh sb="2" eb="4">
      <t>ナイブ</t>
    </rPh>
    <phoneticPr fontId="9"/>
  </si>
  <si>
    <t>洗面化粧台</t>
    <rPh sb="0" eb="2">
      <t>センメン</t>
    </rPh>
    <rPh sb="2" eb="5">
      <t>ケショウダイ</t>
    </rPh>
    <phoneticPr fontId="9"/>
  </si>
  <si>
    <t>室名札</t>
    <rPh sb="0" eb="1">
      <t>シツ</t>
    </rPh>
    <rPh sb="1" eb="2">
      <t>メイ</t>
    </rPh>
    <rPh sb="2" eb="3">
      <t>フダ</t>
    </rPh>
    <phoneticPr fontId="9"/>
  </si>
  <si>
    <t>ﾎﾟﾘ等化粧板</t>
    <rPh sb="3" eb="4">
      <t>トウ</t>
    </rPh>
    <rPh sb="4" eb="6">
      <t>ケショウ</t>
    </rPh>
    <rPh sb="6" eb="7">
      <t>イタ</t>
    </rPh>
    <phoneticPr fontId="9"/>
  </si>
  <si>
    <t>・</t>
    <phoneticPr fontId="9"/>
  </si>
  <si>
    <t>屋外</t>
    <rPh sb="0" eb="2">
      <t>オクガイ</t>
    </rPh>
    <phoneticPr fontId="9"/>
  </si>
  <si>
    <t>門扉</t>
    <rPh sb="0" eb="2">
      <t>モンピ</t>
    </rPh>
    <phoneticPr fontId="9"/>
  </si>
  <si>
    <t>・</t>
    <phoneticPr fontId="9"/>
  </si>
  <si>
    <t>集合郵便受</t>
    <rPh sb="0" eb="2">
      <t>シュウゴウ</t>
    </rPh>
    <rPh sb="2" eb="4">
      <t>ユウビン</t>
    </rPh>
    <rPh sb="4" eb="5">
      <t>ウ</t>
    </rPh>
    <phoneticPr fontId="9"/>
  </si>
  <si>
    <t>設備</t>
    <rPh sb="0" eb="2">
      <t>セツビ</t>
    </rPh>
    <phoneticPr fontId="9"/>
  </si>
  <si>
    <t>給湯器</t>
    <rPh sb="0" eb="3">
      <t>キュウトウキ</t>
    </rPh>
    <phoneticPr fontId="9"/>
  </si>
  <si>
    <t>・</t>
    <phoneticPr fontId="9"/>
  </si>
  <si>
    <t>全ての水洗</t>
    <rPh sb="0" eb="1">
      <t>スベ</t>
    </rPh>
    <rPh sb="3" eb="5">
      <t>スイセン</t>
    </rPh>
    <phoneticPr fontId="9"/>
  </si>
  <si>
    <t>造・地上</t>
    <phoneticPr fontId="71"/>
  </si>
  <si>
    <t xml:space="preserve">工事No.       </t>
    <rPh sb="0" eb="2">
      <t>コウジ</t>
    </rPh>
    <phoneticPr fontId="80"/>
  </si>
  <si>
    <t>注・建築工事用</t>
    <rPh sb="0" eb="1">
      <t>チュウ</t>
    </rPh>
    <rPh sb="2" eb="4">
      <t>ケンチク</t>
    </rPh>
    <rPh sb="4" eb="6">
      <t>コウジ</t>
    </rPh>
    <rPh sb="6" eb="7">
      <t>ヨウ</t>
    </rPh>
    <phoneticPr fontId="80"/>
  </si>
  <si>
    <t>工　　事　　名</t>
  </si>
  <si>
    <t>工　事　場　所</t>
    <rPh sb="4" eb="5">
      <t>バ</t>
    </rPh>
    <rPh sb="6" eb="7">
      <t>ショ</t>
    </rPh>
    <phoneticPr fontId="80"/>
  </si>
  <si>
    <t>工　　　　　期</t>
  </si>
  <si>
    <t>発注者</t>
  </si>
  <si>
    <t>発注機関</t>
    <rPh sb="0" eb="2">
      <t>ハッチュウ</t>
    </rPh>
    <rPh sb="2" eb="4">
      <t>キカン</t>
    </rPh>
    <phoneticPr fontId="80"/>
  </si>
  <si>
    <t>担当者名</t>
  </si>
  <si>
    <t>連絡先</t>
    <rPh sb="0" eb="2">
      <t>レンラク</t>
    </rPh>
    <rPh sb="2" eb="3">
      <t>サキ</t>
    </rPh>
    <phoneticPr fontId="80"/>
  </si>
  <si>
    <t>請負者</t>
  </si>
  <si>
    <t>名　　称</t>
  </si>
  <si>
    <t>区分</t>
    <rPh sb="0" eb="2">
      <t>クブン</t>
    </rPh>
    <phoneticPr fontId="80"/>
  </si>
  <si>
    <t>単位</t>
    <rPh sb="0" eb="2">
      <t>タンイ</t>
    </rPh>
    <phoneticPr fontId="80"/>
  </si>
  <si>
    <t>実績数量</t>
  </si>
  <si>
    <t>基準適合</t>
    <rPh sb="2" eb="4">
      <t>テキゴウ</t>
    </rPh>
    <phoneticPr fontId="80"/>
  </si>
  <si>
    <t>ｍ3</t>
  </si>
  <si>
    <t>基準不適合</t>
    <rPh sb="2" eb="5">
      <t>フテキゴウ</t>
    </rPh>
    <phoneticPr fontId="80"/>
  </si>
  <si>
    <t>バーク堆肥</t>
    <rPh sb="3" eb="5">
      <t>タイヒ</t>
    </rPh>
    <phoneticPr fontId="80"/>
  </si>
  <si>
    <t>排出ガス対策型建設機械</t>
    <rPh sb="0" eb="2">
      <t>ハイシュツ</t>
    </rPh>
    <rPh sb="4" eb="6">
      <t>タイサク</t>
    </rPh>
    <rPh sb="6" eb="7">
      <t>ガタ</t>
    </rPh>
    <rPh sb="7" eb="9">
      <t>ケンセツ</t>
    </rPh>
    <rPh sb="9" eb="11">
      <t>キカイ</t>
    </rPh>
    <phoneticPr fontId="80"/>
  </si>
  <si>
    <t>台</t>
    <rPh sb="0" eb="1">
      <t>ダイ</t>
    </rPh>
    <phoneticPr fontId="80"/>
  </si>
  <si>
    <t>低騒音型対策機械</t>
    <rPh sb="0" eb="1">
      <t>テイ</t>
    </rPh>
    <rPh sb="1" eb="3">
      <t>ソウオン</t>
    </rPh>
    <rPh sb="3" eb="4">
      <t>ガタ</t>
    </rPh>
    <rPh sb="4" eb="6">
      <t>タイサク</t>
    </rPh>
    <rPh sb="6" eb="8">
      <t>キカイ</t>
    </rPh>
    <phoneticPr fontId="80"/>
  </si>
  <si>
    <t>m3/箇所</t>
    <rPh sb="3" eb="5">
      <t>カショ</t>
    </rPh>
    <phoneticPr fontId="80"/>
  </si>
  <si>
    <t>U型側溝</t>
    <rPh sb="1" eb="2">
      <t>カタ</t>
    </rPh>
    <rPh sb="2" eb="3">
      <t>ガワ</t>
    </rPh>
    <rPh sb="3" eb="4">
      <t>ミゾ</t>
    </rPh>
    <phoneticPr fontId="80"/>
  </si>
  <si>
    <t>L型側溝</t>
    <rPh sb="1" eb="2">
      <t>カタ</t>
    </rPh>
    <rPh sb="2" eb="3">
      <t>ガワ</t>
    </rPh>
    <rPh sb="3" eb="4">
      <t>ミゾ</t>
    </rPh>
    <phoneticPr fontId="80"/>
  </si>
  <si>
    <t>現場打ち側溝</t>
    <rPh sb="0" eb="2">
      <t>ゲンバ</t>
    </rPh>
    <rPh sb="2" eb="3">
      <t>ウ</t>
    </rPh>
    <rPh sb="4" eb="5">
      <t>ガワ</t>
    </rPh>
    <rPh sb="5" eb="6">
      <t>ミゾ</t>
    </rPh>
    <phoneticPr fontId="80"/>
  </si>
  <si>
    <t>会所</t>
    <rPh sb="0" eb="2">
      <t>カイショ</t>
    </rPh>
    <phoneticPr fontId="80"/>
  </si>
  <si>
    <t>現場打ち　350×350</t>
    <rPh sb="0" eb="2">
      <t>ゲンバ</t>
    </rPh>
    <rPh sb="2" eb="3">
      <t>ウ</t>
    </rPh>
    <phoneticPr fontId="80"/>
  </si>
  <si>
    <t>現場打ち　450×450</t>
    <rPh sb="0" eb="2">
      <t>ゲンバ</t>
    </rPh>
    <rPh sb="2" eb="3">
      <t>ウ</t>
    </rPh>
    <phoneticPr fontId="80"/>
  </si>
  <si>
    <t>現場打ち　600×600</t>
    <rPh sb="0" eb="2">
      <t>ゲンバ</t>
    </rPh>
    <rPh sb="2" eb="3">
      <t>ウ</t>
    </rPh>
    <phoneticPr fontId="80"/>
  </si>
  <si>
    <t>既製品　300×300</t>
    <rPh sb="0" eb="3">
      <t>キセイヒン</t>
    </rPh>
    <phoneticPr fontId="80"/>
  </si>
  <si>
    <t>既製品　350×350</t>
    <rPh sb="0" eb="3">
      <t>キセイヒン</t>
    </rPh>
    <phoneticPr fontId="80"/>
  </si>
  <si>
    <t>既製品　400×400</t>
    <rPh sb="0" eb="3">
      <t>キセイヒン</t>
    </rPh>
    <phoneticPr fontId="80"/>
  </si>
  <si>
    <t>骨材等合計(m3)</t>
    <rPh sb="0" eb="2">
      <t>コツザイ</t>
    </rPh>
    <rPh sb="2" eb="3">
      <t>トウ</t>
    </rPh>
    <rPh sb="3" eb="5">
      <t>ゴウケイ</t>
    </rPh>
    <phoneticPr fontId="80"/>
  </si>
  <si>
    <t>１リットル当たり、０．５キログラムで換算すること。</t>
    <rPh sb="5" eb="6">
      <t>ア</t>
    </rPh>
    <rPh sb="18" eb="20">
      <t>カンサン</t>
    </rPh>
    <phoneticPr fontId="80"/>
  </si>
  <si>
    <t>アスファルト合材</t>
    <rPh sb="6" eb="7">
      <t>ゴウ</t>
    </rPh>
    <rPh sb="7" eb="8">
      <t>ザイ</t>
    </rPh>
    <phoneticPr fontId="80"/>
  </si>
  <si>
    <t>種類</t>
    <rPh sb="0" eb="2">
      <t>シュルイ</t>
    </rPh>
    <phoneticPr fontId="80"/>
  </si>
  <si>
    <t>規　　格</t>
    <rPh sb="0" eb="1">
      <t>タダシ</t>
    </rPh>
    <rPh sb="3" eb="4">
      <t>カク</t>
    </rPh>
    <phoneticPr fontId="80"/>
  </si>
  <si>
    <t>単位質量</t>
    <rPh sb="0" eb="2">
      <t>タンイ</t>
    </rPh>
    <rPh sb="2" eb="4">
      <t>シツリョウ</t>
    </rPh>
    <phoneticPr fontId="80"/>
  </si>
  <si>
    <t>車道用</t>
    <rPh sb="0" eb="2">
      <t>シャドウ</t>
    </rPh>
    <rPh sb="2" eb="3">
      <t>ヨウ</t>
    </rPh>
    <phoneticPr fontId="80"/>
  </si>
  <si>
    <t>密粒</t>
    <rPh sb="0" eb="1">
      <t>ミツ</t>
    </rPh>
    <rPh sb="1" eb="2">
      <t>リュウ</t>
    </rPh>
    <phoneticPr fontId="80"/>
  </si>
  <si>
    <t>粗粒</t>
    <rPh sb="0" eb="1">
      <t>アラ</t>
    </rPh>
    <rPh sb="1" eb="2">
      <t>リュウ</t>
    </rPh>
    <phoneticPr fontId="80"/>
  </si>
  <si>
    <t>細粒</t>
    <rPh sb="0" eb="2">
      <t>サイリュウ</t>
    </rPh>
    <phoneticPr fontId="80"/>
  </si>
  <si>
    <t>歩道用</t>
    <rPh sb="0" eb="2">
      <t>ホドウ</t>
    </rPh>
    <rPh sb="2" eb="3">
      <t>ヨウ</t>
    </rPh>
    <phoneticPr fontId="80"/>
  </si>
  <si>
    <t>※単位質量は１㎥あたり</t>
    <rPh sb="1" eb="3">
      <t>タンイ</t>
    </rPh>
    <rPh sb="3" eb="5">
      <t>シツリョウ</t>
    </rPh>
    <phoneticPr fontId="80"/>
  </si>
  <si>
    <r>
      <t>※この用紙は、個別工事の調査票です。</t>
    </r>
    <r>
      <rPr>
        <b/>
        <u/>
        <sz val="11"/>
        <rFont val="ＭＳ 明朝"/>
        <family val="1"/>
        <charset val="128"/>
      </rPr>
      <t>（請負人用）</t>
    </r>
    <rPh sb="3" eb="5">
      <t>ヨウシ</t>
    </rPh>
    <rPh sb="7" eb="9">
      <t>コベツ</t>
    </rPh>
    <rPh sb="9" eb="11">
      <t>コウジ</t>
    </rPh>
    <rPh sb="12" eb="14">
      <t>チョウサ</t>
    </rPh>
    <rPh sb="14" eb="15">
      <t>ヒョウ</t>
    </rPh>
    <rPh sb="19" eb="21">
      <t>ウケオイ</t>
    </rPh>
    <rPh sb="21" eb="22">
      <t>ニン</t>
    </rPh>
    <rPh sb="22" eb="23">
      <t>ヨウ</t>
    </rPh>
    <phoneticPr fontId="80"/>
  </si>
  <si>
    <t>別紙</t>
    <rPh sb="0" eb="2">
      <t>ベッシ</t>
    </rPh>
    <phoneticPr fontId="80"/>
  </si>
  <si>
    <t>名称</t>
    <rPh sb="0" eb="2">
      <t>メイショウ</t>
    </rPh>
    <phoneticPr fontId="80"/>
  </si>
  <si>
    <t>換算率</t>
    <rPh sb="0" eb="2">
      <t>カンザン</t>
    </rPh>
    <rPh sb="2" eb="3">
      <t>リツ</t>
    </rPh>
    <phoneticPr fontId="80"/>
  </si>
  <si>
    <t>小径丸太材</t>
    <rPh sb="0" eb="1">
      <t>ショウ</t>
    </rPh>
    <rPh sb="1" eb="2">
      <t>ケイ</t>
    </rPh>
    <rPh sb="2" eb="4">
      <t>マルタ</t>
    </rPh>
    <rPh sb="4" eb="5">
      <t>ザイ</t>
    </rPh>
    <phoneticPr fontId="80"/>
  </si>
  <si>
    <t>植栽支柱</t>
    <rPh sb="0" eb="2">
      <t>ショクサイ</t>
    </rPh>
    <rPh sb="2" eb="4">
      <t>シチュウ</t>
    </rPh>
    <phoneticPr fontId="80"/>
  </si>
  <si>
    <t>箇所</t>
    <rPh sb="0" eb="2">
      <t>カショ</t>
    </rPh>
    <phoneticPr fontId="80"/>
  </si>
  <si>
    <t>添え柱</t>
    <rPh sb="0" eb="1">
      <t>ソ</t>
    </rPh>
    <rPh sb="2" eb="3">
      <t>ハシラ</t>
    </rPh>
    <phoneticPr fontId="80"/>
  </si>
  <si>
    <t>幹回り10cm～29cm　１S-18</t>
    <rPh sb="0" eb="1">
      <t>ミキ</t>
    </rPh>
    <rPh sb="1" eb="2">
      <t>マワ</t>
    </rPh>
    <phoneticPr fontId="80"/>
  </si>
  <si>
    <t>二脚鳥居</t>
    <rPh sb="0" eb="1">
      <t>ニ</t>
    </rPh>
    <rPh sb="1" eb="2">
      <t>キャク</t>
    </rPh>
    <rPh sb="2" eb="4">
      <t>トリイ</t>
    </rPh>
    <phoneticPr fontId="80"/>
  </si>
  <si>
    <t>幹回り20cm～39cm　2T-18</t>
    <rPh sb="0" eb="1">
      <t>ミキ</t>
    </rPh>
    <rPh sb="1" eb="2">
      <t>マワ</t>
    </rPh>
    <phoneticPr fontId="80"/>
  </si>
  <si>
    <t>三脚鳥居</t>
    <rPh sb="0" eb="1">
      <t>サン</t>
    </rPh>
    <rPh sb="1" eb="2">
      <t>キャク</t>
    </rPh>
    <rPh sb="2" eb="4">
      <t>トリイ</t>
    </rPh>
    <phoneticPr fontId="80"/>
  </si>
  <si>
    <t>幹回り30cm～49cm　3T-18</t>
    <rPh sb="0" eb="1">
      <t>ミキ</t>
    </rPh>
    <rPh sb="1" eb="2">
      <t>マワ</t>
    </rPh>
    <phoneticPr fontId="80"/>
  </si>
  <si>
    <t>四脚鳥居合掌</t>
    <rPh sb="0" eb="1">
      <t>ヨン</t>
    </rPh>
    <rPh sb="1" eb="2">
      <t>キャク</t>
    </rPh>
    <rPh sb="2" eb="4">
      <t>トリイ</t>
    </rPh>
    <rPh sb="4" eb="6">
      <t>ガッショウ</t>
    </rPh>
    <phoneticPr fontId="80"/>
  </si>
  <si>
    <t>二脚鳥居組合せ</t>
    <rPh sb="0" eb="1">
      <t>ニ</t>
    </rPh>
    <rPh sb="1" eb="2">
      <t>キャク</t>
    </rPh>
    <rPh sb="2" eb="4">
      <t>トリイ</t>
    </rPh>
    <rPh sb="4" eb="5">
      <t>ク</t>
    </rPh>
    <rPh sb="5" eb="6">
      <t>ア</t>
    </rPh>
    <phoneticPr fontId="80"/>
  </si>
  <si>
    <t>幹回り50cm～89cm　4T-18</t>
    <rPh sb="0" eb="1">
      <t>ミキ</t>
    </rPh>
    <rPh sb="1" eb="2">
      <t>マワ</t>
    </rPh>
    <phoneticPr fontId="80"/>
  </si>
  <si>
    <t>八つ掛</t>
    <rPh sb="0" eb="1">
      <t>ヤ</t>
    </rPh>
    <rPh sb="2" eb="3">
      <t>カ</t>
    </rPh>
    <phoneticPr fontId="80"/>
  </si>
  <si>
    <t>3本支柱　支柱長6m程度　3S-6</t>
    <rPh sb="1" eb="2">
      <t>ホン</t>
    </rPh>
    <rPh sb="2" eb="4">
      <t>シチュウ</t>
    </rPh>
    <rPh sb="5" eb="7">
      <t>シチュウ</t>
    </rPh>
    <rPh sb="7" eb="8">
      <t>チョウ</t>
    </rPh>
    <rPh sb="10" eb="12">
      <t>テイド</t>
    </rPh>
    <phoneticPr fontId="80"/>
  </si>
  <si>
    <t>小計（m3)</t>
    <rPh sb="0" eb="2">
      <t>コバカリ</t>
    </rPh>
    <phoneticPr fontId="80"/>
  </si>
  <si>
    <t>生垣</t>
    <rPh sb="0" eb="2">
      <t>イケガキ</t>
    </rPh>
    <phoneticPr fontId="80"/>
  </si>
  <si>
    <t>生垣（Ａ）</t>
    <rPh sb="0" eb="2">
      <t>イケガキ</t>
    </rPh>
    <phoneticPr fontId="80"/>
  </si>
  <si>
    <t>高さ1.2m×ｽﾊﾟﾝ1.8m</t>
    <rPh sb="0" eb="1">
      <t>タカ</t>
    </rPh>
    <phoneticPr fontId="80"/>
  </si>
  <si>
    <t>高さ1.2m×ｽﾊﾟﾝ1.5m</t>
    <rPh sb="0" eb="1">
      <t>タカ</t>
    </rPh>
    <phoneticPr fontId="80"/>
  </si>
  <si>
    <t>高さ0.9m×ｽﾊﾟﾝ1.8m</t>
    <rPh sb="0" eb="1">
      <t>タカ</t>
    </rPh>
    <phoneticPr fontId="80"/>
  </si>
  <si>
    <t>高さ0.9m×ｽﾊﾟﾝ1.5m</t>
    <rPh sb="0" eb="1">
      <t>タカ</t>
    </rPh>
    <phoneticPr fontId="80"/>
  </si>
  <si>
    <t>生垣（Ｂ）</t>
    <rPh sb="0" eb="2">
      <t>イケガキ</t>
    </rPh>
    <phoneticPr fontId="80"/>
  </si>
  <si>
    <t>生垣（Ｃ）</t>
    <rPh sb="0" eb="2">
      <t>イケガキ</t>
    </rPh>
    <phoneticPr fontId="80"/>
  </si>
  <si>
    <t>生垣（Ｄ）</t>
    <rPh sb="0" eb="2">
      <t>イケガキ</t>
    </rPh>
    <phoneticPr fontId="80"/>
  </si>
  <si>
    <t>　注：m=生垣長さ↑</t>
    <rPh sb="1" eb="2">
      <t>チュウ</t>
    </rPh>
    <rPh sb="5" eb="7">
      <t>イケガキ</t>
    </rPh>
    <rPh sb="7" eb="8">
      <t>ナガ</t>
    </rPh>
    <phoneticPr fontId="80"/>
  </si>
  <si>
    <t>丸太材合計（m3)</t>
    <rPh sb="0" eb="2">
      <t>マルタ</t>
    </rPh>
    <rPh sb="2" eb="3">
      <t>ザイ</t>
    </rPh>
    <rPh sb="3" eb="5">
      <t>ゴウケイ</t>
    </rPh>
    <phoneticPr fontId="80"/>
  </si>
  <si>
    <t>骨材等（ｸﾗｯｼｬﾗﾝ）</t>
    <rPh sb="0" eb="2">
      <t>コツザイ</t>
    </rPh>
    <rPh sb="2" eb="3">
      <t>トウ</t>
    </rPh>
    <phoneticPr fontId="80"/>
  </si>
  <si>
    <t>縁石、側溝、会所</t>
    <rPh sb="0" eb="1">
      <t>フチ</t>
    </rPh>
    <rPh sb="1" eb="2">
      <t>イシ</t>
    </rPh>
    <rPh sb="3" eb="4">
      <t>ガワ</t>
    </rPh>
    <rPh sb="4" eb="5">
      <t>ミゾ</t>
    </rPh>
    <rPh sb="6" eb="7">
      <t>ア</t>
    </rPh>
    <rPh sb="7" eb="8">
      <t>トコロ</t>
    </rPh>
    <phoneticPr fontId="80"/>
  </si>
  <si>
    <t>m,箇所</t>
    <rPh sb="2" eb="4">
      <t>カショ</t>
    </rPh>
    <phoneticPr fontId="80"/>
  </si>
  <si>
    <t>ｺﾝｸﾘｰﾄ縁石</t>
    <rPh sb="6" eb="7">
      <t>フチ</t>
    </rPh>
    <rPh sb="7" eb="8">
      <t>イシ</t>
    </rPh>
    <phoneticPr fontId="80"/>
  </si>
  <si>
    <t>歩車道境界ﾌﾞﾛｯｸ　100×155×600</t>
    <rPh sb="0" eb="1">
      <t>ホ</t>
    </rPh>
    <rPh sb="1" eb="3">
      <t>シャドウ</t>
    </rPh>
    <rPh sb="3" eb="5">
      <t>キョウカイ</t>
    </rPh>
    <phoneticPr fontId="80"/>
  </si>
  <si>
    <t>歩車道境界ﾌﾞﾛｯｸ　150×200×600</t>
    <rPh sb="0" eb="1">
      <t>ホ</t>
    </rPh>
    <rPh sb="1" eb="3">
      <t>シャドウ</t>
    </rPh>
    <rPh sb="3" eb="5">
      <t>キョウカイ</t>
    </rPh>
    <phoneticPr fontId="80"/>
  </si>
  <si>
    <t>地先境界ﾌﾞﾛｯｸ　120×120×600</t>
    <rPh sb="0" eb="1">
      <t>チ</t>
    </rPh>
    <rPh sb="1" eb="2">
      <t>サキ</t>
    </rPh>
    <rPh sb="2" eb="4">
      <t>キョウカイ</t>
    </rPh>
    <phoneticPr fontId="80"/>
  </si>
  <si>
    <t>地先境界ﾌﾞﾛｯｸ　150×150×600</t>
    <rPh sb="0" eb="1">
      <t>チ</t>
    </rPh>
    <rPh sb="1" eb="2">
      <t>サキ</t>
    </rPh>
    <rPh sb="2" eb="4">
      <t>キョウカイ</t>
    </rPh>
    <phoneticPr fontId="80"/>
  </si>
  <si>
    <t>年</t>
    <rPh sb="0" eb="1">
      <t>ネン</t>
    </rPh>
    <phoneticPr fontId="28"/>
  </si>
  <si>
    <t>月</t>
    <rPh sb="0" eb="1">
      <t>ガツ</t>
    </rPh>
    <phoneticPr fontId="28"/>
  </si>
  <si>
    <t>日</t>
    <rPh sb="0" eb="1">
      <t>ニチ</t>
    </rPh>
    <phoneticPr fontId="28"/>
  </si>
  <si>
    <t>月</t>
    <phoneticPr fontId="28"/>
  </si>
  <si>
    <t>月</t>
    <phoneticPr fontId="28"/>
  </si>
  <si>
    <t>日</t>
    <phoneticPr fontId="28"/>
  </si>
  <si>
    <t>日</t>
    <phoneticPr fontId="28"/>
  </si>
  <si>
    <t>年</t>
    <phoneticPr fontId="28"/>
  </si>
  <si>
    <t>年</t>
    <phoneticPr fontId="28"/>
  </si>
  <si>
    <t>月</t>
    <phoneticPr fontId="28"/>
  </si>
  <si>
    <t>日</t>
    <phoneticPr fontId="28"/>
  </si>
  <si>
    <t>日</t>
    <phoneticPr fontId="28"/>
  </si>
  <si>
    <t>長</t>
    <rPh sb="0" eb="1">
      <t>チョウ</t>
    </rPh>
    <phoneticPr fontId="34"/>
  </si>
  <si>
    <t>日</t>
    <rPh sb="0" eb="1">
      <t>ニチ</t>
    </rPh>
    <phoneticPr fontId="42"/>
  </si>
  <si>
    <t>請負人提出書類一覧</t>
    <rPh sb="0" eb="2">
      <t>ウケオイ</t>
    </rPh>
    <rPh sb="2" eb="3">
      <t>ニン</t>
    </rPh>
    <rPh sb="3" eb="5">
      <t>テイシュツ</t>
    </rPh>
    <rPh sb="5" eb="7">
      <t>ショルイ</t>
    </rPh>
    <rPh sb="7" eb="9">
      <t>イチラン</t>
    </rPh>
    <phoneticPr fontId="86"/>
  </si>
  <si>
    <t>タイミング</t>
    <phoneticPr fontId="86"/>
  </si>
  <si>
    <t>提出書類</t>
  </si>
  <si>
    <t>様式</t>
  </si>
  <si>
    <t>提出先</t>
  </si>
  <si>
    <t>提出期限</t>
  </si>
  <si>
    <t>備考</t>
  </si>
  <si>
    <t>契</t>
    <rPh sb="0" eb="1">
      <t>チギリ</t>
    </rPh>
    <phoneticPr fontId="86"/>
  </si>
  <si>
    <t>○</t>
  </si>
  <si>
    <t>３部</t>
  </si>
  <si>
    <t>行財政局契約監理課</t>
  </si>
  <si>
    <t>契約時</t>
  </si>
  <si>
    <t>建設業退職金共済制度「掛金収納書」貼付用紙</t>
  </si>
  <si>
    <t>１部</t>
  </si>
  <si>
    <t>様式-6</t>
  </si>
  <si>
    <t>様式-7</t>
  </si>
  <si>
    <t>工事担当課</t>
  </si>
  <si>
    <t>工事内訳明細書</t>
  </si>
  <si>
    <t>様式-8</t>
  </si>
  <si>
    <t>２部</t>
  </si>
  <si>
    <t>所定</t>
  </si>
  <si>
    <t>建設リサイクル法対象工事</t>
  </si>
  <si>
    <t>校園設備等使用承認申請書兼承認書工事用電力・水道の使用申請</t>
    <phoneticPr fontId="86"/>
  </si>
  <si>
    <t>各１部</t>
  </si>
  <si>
    <t>様式1-1～1-3</t>
  </si>
  <si>
    <t> 所定</t>
  </si>
  <si>
    <t>各労働基準監督署</t>
  </si>
  <si>
    <t>中</t>
    <rPh sb="0" eb="1">
      <t>チュウ</t>
    </rPh>
    <phoneticPr fontId="86"/>
  </si>
  <si>
    <t>その都度</t>
  </si>
  <si>
    <t>夜間（休日）作業願い</t>
  </si>
  <si>
    <t>鉄骨製品検査等において市検査員の派遣を依頼する場合</t>
  </si>
  <si>
    <t>長期休暇(年末年始・GW・お盆等)の前までに</t>
  </si>
  <si>
    <t>台風時等の工事現場安全対策</t>
  </si>
  <si>
    <t>随時</t>
  </si>
  <si>
    <t>台風等の接近時</t>
  </si>
  <si>
    <t>建築課安全パトロール実施前</t>
  </si>
  <si>
    <t>工事安全点検表（報告版）</t>
  </si>
  <si>
    <t>安全パトロール是正報告書</t>
  </si>
  <si>
    <t>建築課安全パトロール実施後</t>
  </si>
  <si>
    <t>工事現場の熱中症予防対策報告書</t>
  </si>
  <si>
    <t>ダンプトラック過積載防止　搬出車両記録表</t>
  </si>
  <si>
    <t>様式1</t>
  </si>
  <si>
    <t>毎月1回又は監督員が請求した場合</t>
  </si>
  <si>
    <t>すべての工事</t>
  </si>
  <si>
    <t>ダンプトラック過積載防止　改善報告書</t>
  </si>
  <si>
    <t>様式2</t>
  </si>
  <si>
    <t>監督員より提出を求められた場合</t>
  </si>
  <si>
    <t>実施工程表</t>
    <phoneticPr fontId="86"/>
  </si>
  <si>
    <t>工事担当課</t>
    <rPh sb="0" eb="2">
      <t>コウジ</t>
    </rPh>
    <rPh sb="2" eb="5">
      <t>タントウカ</t>
    </rPh>
    <phoneticPr fontId="86"/>
  </si>
  <si>
    <t>変更後、ただちに</t>
  </si>
  <si>
    <t>主任技術者・監理技術者経歴書（変更）</t>
  </si>
  <si>
    <t>中間前払金を請求するとき</t>
  </si>
  <si>
    <t>様式-18</t>
  </si>
  <si>
    <t>工事部分払請求書兼出来高内訳書</t>
  </si>
  <si>
    <t>様式-16</t>
  </si>
  <si>
    <t>部分払を請求するとき</t>
  </si>
  <si>
    <t>100万円以上及び工期が3ヶ月以上の工事</t>
  </si>
  <si>
    <t>工事設計変更内訳明細書</t>
  </si>
  <si>
    <t>変更契約締結後、速やかに</t>
  </si>
  <si>
    <t>任意</t>
  </si>
  <si>
    <t>工期を延長する場合</t>
  </si>
  <si>
    <t>工期変更契約締結後、速やかに</t>
  </si>
  <si>
    <t>使用量等確認書兼報告書
（工事用電力・水道の使用申請）</t>
    <phoneticPr fontId="86"/>
  </si>
  <si>
    <t>様式2-1～2-2</t>
  </si>
  <si>
    <t>使用量徴収課（速報）工事担当課</t>
    <phoneticPr fontId="86"/>
  </si>
  <si>
    <t>12月末及び3月末</t>
  </si>
  <si>
    <t>完</t>
    <rPh sb="0" eb="1">
      <t>カン</t>
    </rPh>
    <phoneticPr fontId="86"/>
  </si>
  <si>
    <t>完成後、速やかに</t>
  </si>
  <si>
    <t>完成時</t>
  </si>
  <si>
    <t>物品引渡書</t>
  </si>
  <si>
    <t>補修連絡先一覧表</t>
  </si>
  <si>
    <t>再生資源利用（促進）実施書</t>
  </si>
  <si>
    <t>工事実態登録システム</t>
  </si>
  <si>
    <t>工事施工における創意工夫等実施状況報告書</t>
  </si>
  <si>
    <t>様式2-1，2-2</t>
  </si>
  <si>
    <t>使用料徴収課（速報）
工事担当課</t>
    <phoneticPr fontId="86"/>
  </si>
  <si>
    <t>工事工程表（第　　回）</t>
    <phoneticPr fontId="71"/>
  </si>
  <si>
    <t>契約番号</t>
    <rPh sb="0" eb="2">
      <t>ケイヤク</t>
    </rPh>
    <rPh sb="2" eb="4">
      <t>バンゴウ</t>
    </rPh>
    <phoneticPr fontId="71"/>
  </si>
  <si>
    <t>日</t>
    <rPh sb="0" eb="1">
      <t>ヒ</t>
    </rPh>
    <phoneticPr fontId="71"/>
  </si>
  <si>
    <t>月</t>
    <rPh sb="0" eb="1">
      <t>ツキ</t>
    </rPh>
    <phoneticPr fontId="71"/>
  </si>
  <si>
    <t>局番</t>
    <rPh sb="0" eb="2">
      <t>キョクバン</t>
    </rPh>
    <phoneticPr fontId="71"/>
  </si>
  <si>
    <t>番号</t>
    <rPh sb="0" eb="2">
      <t>バンゴウ</t>
    </rPh>
    <phoneticPr fontId="71"/>
  </si>
  <si>
    <t>市外</t>
    <rPh sb="0" eb="2">
      <t>シガイ</t>
    </rPh>
    <phoneticPr fontId="71"/>
  </si>
  <si>
    <t>工事名</t>
    <rPh sb="0" eb="3">
      <t>コウジメイ</t>
    </rPh>
    <phoneticPr fontId="71"/>
  </si>
  <si>
    <t>請負人</t>
    <rPh sb="0" eb="2">
      <t>ウケオイ</t>
    </rPh>
    <rPh sb="2" eb="3">
      <t>ニン</t>
    </rPh>
    <phoneticPr fontId="71"/>
  </si>
  <si>
    <t>商号又は名称</t>
    <rPh sb="0" eb="2">
      <t>ショウゴウ</t>
    </rPh>
    <rPh sb="2" eb="3">
      <t>マタ</t>
    </rPh>
    <rPh sb="4" eb="6">
      <t>メイショウ</t>
    </rPh>
    <phoneticPr fontId="71"/>
  </si>
  <si>
    <t>電話番号</t>
    <rPh sb="0" eb="2">
      <t>デンワ</t>
    </rPh>
    <rPh sb="2" eb="4">
      <t>バンゴウ</t>
    </rPh>
    <phoneticPr fontId="71"/>
  </si>
  <si>
    <t>現場代理人　氏名</t>
    <rPh sb="0" eb="2">
      <t>ゲンバ</t>
    </rPh>
    <rPh sb="2" eb="5">
      <t>ダイリニン</t>
    </rPh>
    <rPh sb="6" eb="8">
      <t>シメイ</t>
    </rPh>
    <phoneticPr fontId="71"/>
  </si>
  <si>
    <t>請負金額（税込・円）</t>
    <rPh sb="0" eb="2">
      <t>ウケオイ</t>
    </rPh>
    <rPh sb="2" eb="4">
      <t>キンガク</t>
    </rPh>
    <rPh sb="5" eb="7">
      <t>ゼイコ</t>
    </rPh>
    <rPh sb="8" eb="9">
      <t>エン</t>
    </rPh>
    <phoneticPr fontId="71"/>
  </si>
  <si>
    <t>第1回変更</t>
    <rPh sb="0" eb="1">
      <t>ダイ</t>
    </rPh>
    <rPh sb="2" eb="3">
      <t>カイ</t>
    </rPh>
    <rPh sb="3" eb="5">
      <t>ヘンコウ</t>
    </rPh>
    <phoneticPr fontId="71"/>
  </si>
  <si>
    <t>第2回変更</t>
    <rPh sb="0" eb="1">
      <t>ダイ</t>
    </rPh>
    <rPh sb="2" eb="3">
      <t>カイ</t>
    </rPh>
    <rPh sb="3" eb="5">
      <t>ヘンコウ</t>
    </rPh>
    <phoneticPr fontId="71"/>
  </si>
  <si>
    <t>第3回変更</t>
    <rPh sb="0" eb="1">
      <t>ダイ</t>
    </rPh>
    <rPh sb="2" eb="3">
      <t>カイ</t>
    </rPh>
    <rPh sb="3" eb="5">
      <t>ヘンコウ</t>
    </rPh>
    <phoneticPr fontId="71"/>
  </si>
  <si>
    <t>第4回変更</t>
    <rPh sb="0" eb="1">
      <t>ダイ</t>
    </rPh>
    <rPh sb="2" eb="3">
      <t>カイ</t>
    </rPh>
    <rPh sb="3" eb="5">
      <t>ヘンコウ</t>
    </rPh>
    <phoneticPr fontId="71"/>
  </si>
  <si>
    <t>第5回変更</t>
    <rPh sb="0" eb="1">
      <t>ダイ</t>
    </rPh>
    <rPh sb="2" eb="3">
      <t>カイ</t>
    </rPh>
    <rPh sb="3" eb="5">
      <t>ヘンコウ</t>
    </rPh>
    <phoneticPr fontId="71"/>
  </si>
  <si>
    <t>号</t>
    <rPh sb="0" eb="1">
      <t>ゴウ</t>
    </rPh>
    <phoneticPr fontId="71"/>
  </si>
  <si>
    <t>契約締結日</t>
    <rPh sb="0" eb="2">
      <t>ケイヤク</t>
    </rPh>
    <rPh sb="2" eb="4">
      <t>テイケツ</t>
    </rPh>
    <rPh sb="4" eb="5">
      <t>ビ</t>
    </rPh>
    <phoneticPr fontId="71"/>
  </si>
  <si>
    <t>工期</t>
    <rPh sb="0" eb="2">
      <t>コウキ</t>
    </rPh>
    <phoneticPr fontId="71"/>
  </si>
  <si>
    <t>設計書の工事場所を入力してください。</t>
    <rPh sb="0" eb="3">
      <t>セッケイショ</t>
    </rPh>
    <rPh sb="4" eb="6">
      <t>コウジ</t>
    </rPh>
    <rPh sb="6" eb="8">
      <t>バショ</t>
    </rPh>
    <rPh sb="9" eb="11">
      <t>ニュウリョク</t>
    </rPh>
    <phoneticPr fontId="71"/>
  </si>
  <si>
    <t>設計書の工事名を入力してください。</t>
    <rPh sb="0" eb="3">
      <t>セッケイショ</t>
    </rPh>
    <rPh sb="4" eb="6">
      <t>コウジ</t>
    </rPh>
    <rPh sb="6" eb="7">
      <t>メイ</t>
    </rPh>
    <rPh sb="8" eb="10">
      <t>ニュウリョク</t>
    </rPh>
    <phoneticPr fontId="71"/>
  </si>
  <si>
    <t>必須項目：必ず入力が必要な項目です。</t>
    <rPh sb="0" eb="2">
      <t>ヒッス</t>
    </rPh>
    <rPh sb="2" eb="4">
      <t>コウモク</t>
    </rPh>
    <rPh sb="5" eb="6">
      <t>カナラ</t>
    </rPh>
    <rPh sb="7" eb="9">
      <t>ニュウリョク</t>
    </rPh>
    <rPh sb="10" eb="12">
      <t>ヒツヨウ</t>
    </rPh>
    <rPh sb="13" eb="15">
      <t>コウモク</t>
    </rPh>
    <phoneticPr fontId="71"/>
  </si>
  <si>
    <t>選択項目：契約内容に応じて入力してください。</t>
    <rPh sb="0" eb="2">
      <t>センタク</t>
    </rPh>
    <rPh sb="2" eb="4">
      <t>コウモク</t>
    </rPh>
    <rPh sb="5" eb="7">
      <t>ケイヤク</t>
    </rPh>
    <rPh sb="7" eb="9">
      <t>ナイヨウ</t>
    </rPh>
    <rPh sb="10" eb="11">
      <t>オウ</t>
    </rPh>
    <rPh sb="13" eb="15">
      <t>ニュウリョク</t>
    </rPh>
    <phoneticPr fontId="71"/>
  </si>
  <si>
    <t>代表者氏名</t>
    <rPh sb="0" eb="3">
      <t>ダイヒョウシャ</t>
    </rPh>
    <rPh sb="3" eb="5">
      <t>シメイ</t>
    </rPh>
    <phoneticPr fontId="71"/>
  </si>
  <si>
    <t>ファクス番号</t>
    <rPh sb="4" eb="6">
      <t>バンゴウ</t>
    </rPh>
    <phoneticPr fontId="71"/>
  </si>
  <si>
    <t>入力エリア</t>
    <rPh sb="0" eb="2">
      <t>ニュウリョク</t>
    </rPh>
    <phoneticPr fontId="71"/>
  </si>
  <si>
    <t>解説</t>
    <rPh sb="0" eb="2">
      <t>カイセツ</t>
    </rPh>
    <phoneticPr fontId="71"/>
  </si>
  <si>
    <t>　　神　戸　市　長　あて</t>
    <rPh sb="2" eb="3">
      <t>カミ</t>
    </rPh>
    <rPh sb="4" eb="5">
      <t>ト</t>
    </rPh>
    <rPh sb="6" eb="7">
      <t>シ</t>
    </rPh>
    <rPh sb="8" eb="9">
      <t>チョウ</t>
    </rPh>
    <phoneticPr fontId="9"/>
  </si>
  <si>
    <t>完成予定年月日</t>
    <rPh sb="0" eb="2">
      <t>カンセイ</t>
    </rPh>
    <rPh sb="2" eb="4">
      <t>ヨテイ</t>
    </rPh>
    <rPh sb="4" eb="7">
      <t>ネンガッピ</t>
    </rPh>
    <phoneticPr fontId="9"/>
  </si>
  <si>
    <t>完成年月日</t>
    <rPh sb="0" eb="2">
      <t>カンセイ</t>
    </rPh>
    <rPh sb="2" eb="5">
      <t>ネンガッピ</t>
    </rPh>
    <phoneticPr fontId="9"/>
  </si>
  <si>
    <t>工事場所①</t>
    <rPh sb="0" eb="2">
      <t>コウジ</t>
    </rPh>
    <rPh sb="2" eb="4">
      <t>バショ</t>
    </rPh>
    <phoneticPr fontId="71"/>
  </si>
  <si>
    <t>工事場所②</t>
    <rPh sb="0" eb="2">
      <t>コウジ</t>
    </rPh>
    <rPh sb="2" eb="4">
      <t>バショ</t>
    </rPh>
    <phoneticPr fontId="71"/>
  </si>
  <si>
    <t>（ 第</t>
    <rPh sb="2" eb="3">
      <t>ダイ</t>
    </rPh>
    <phoneticPr fontId="71"/>
  </si>
  <si>
    <t>回 変更 ）</t>
    <rPh sb="0" eb="1">
      <t>カイ</t>
    </rPh>
    <rPh sb="2" eb="4">
      <t>ヘンコウ</t>
    </rPh>
    <phoneticPr fontId="71"/>
  </si>
  <si>
    <t>　上記のとおり現場代理人等を選任しましたので通知します。</t>
    <rPh sb="1" eb="3">
      <t>ジョウキ</t>
    </rPh>
    <rPh sb="7" eb="9">
      <t>ゲンバ</t>
    </rPh>
    <rPh sb="9" eb="12">
      <t>ダイリニン</t>
    </rPh>
    <rPh sb="12" eb="13">
      <t>トウ</t>
    </rPh>
    <rPh sb="14" eb="16">
      <t>センニン</t>
    </rPh>
    <rPh sb="22" eb="24">
      <t>ツウチ</t>
    </rPh>
    <phoneticPr fontId="9"/>
  </si>
  <si>
    <t>　　、第１５条第２号</t>
    <rPh sb="3" eb="4">
      <t>ダイ</t>
    </rPh>
    <rPh sb="6" eb="7">
      <t>ジョウ</t>
    </rPh>
    <rPh sb="7" eb="8">
      <t>ダイ</t>
    </rPh>
    <rPh sb="9" eb="10">
      <t>ゴウ</t>
    </rPh>
    <phoneticPr fontId="9"/>
  </si>
  <si>
    <t>　又は、第２７条の１８第１項により資格者証の交付を受けた者であり、かつ過去５年以内に</t>
    <rPh sb="1" eb="2">
      <t>マタ</t>
    </rPh>
    <rPh sb="4" eb="5">
      <t>ダイ</t>
    </rPh>
    <rPh sb="7" eb="8">
      <t>ジョウ</t>
    </rPh>
    <rPh sb="11" eb="12">
      <t>ダイ</t>
    </rPh>
    <rPh sb="13" eb="14">
      <t>コウ</t>
    </rPh>
    <rPh sb="17" eb="20">
      <t>シカクシャ</t>
    </rPh>
    <rPh sb="20" eb="21">
      <t>ショウ</t>
    </rPh>
    <rPh sb="22" eb="24">
      <t>コウフ</t>
    </rPh>
    <rPh sb="25" eb="26">
      <t>ウ</t>
    </rPh>
    <rPh sb="28" eb="29">
      <t>モノ</t>
    </rPh>
    <rPh sb="35" eb="37">
      <t>カコ</t>
    </rPh>
    <rPh sb="38" eb="39">
      <t>ネン</t>
    </rPh>
    <rPh sb="39" eb="41">
      <t>イナイ</t>
    </rPh>
    <phoneticPr fontId="9"/>
  </si>
  <si>
    <t xml:space="preserve"> 神　戸　市　長　あて</t>
    <rPh sb="1" eb="2">
      <t>カミ</t>
    </rPh>
    <rPh sb="3" eb="4">
      <t>ト</t>
    </rPh>
    <rPh sb="5" eb="6">
      <t>シ</t>
    </rPh>
    <rPh sb="7" eb="8">
      <t>チョウ</t>
    </rPh>
    <phoneticPr fontId="9"/>
  </si>
  <si>
    <t>主任技術者　氏名</t>
    <rPh sb="0" eb="2">
      <t>シュニン</t>
    </rPh>
    <rPh sb="2" eb="5">
      <t>ギジュツシャ</t>
    </rPh>
    <rPh sb="6" eb="8">
      <t>シメイ</t>
    </rPh>
    <phoneticPr fontId="71"/>
  </si>
  <si>
    <t>監理技術者　氏名</t>
    <rPh sb="0" eb="2">
      <t>カンリ</t>
    </rPh>
    <rPh sb="2" eb="5">
      <t>ギジュツシャ</t>
    </rPh>
    <rPh sb="6" eb="8">
      <t>シメイ</t>
    </rPh>
    <phoneticPr fontId="71"/>
  </si>
  <si>
    <t>最終工期（完成期限）は直近の年月日が自動入力されます。</t>
    <rPh sb="0" eb="2">
      <t>サイシュウ</t>
    </rPh>
    <rPh sb="2" eb="4">
      <t>コウキ</t>
    </rPh>
    <rPh sb="5" eb="7">
      <t>カンセイ</t>
    </rPh>
    <rPh sb="7" eb="9">
      <t>キゲン</t>
    </rPh>
    <rPh sb="11" eb="13">
      <t>チョッキン</t>
    </rPh>
    <rPh sb="14" eb="17">
      <t>ネンガッピ</t>
    </rPh>
    <rPh sb="18" eb="20">
      <t>ジドウ</t>
    </rPh>
    <rPh sb="20" eb="22">
      <t>ニュウリョク</t>
    </rPh>
    <phoneticPr fontId="71"/>
  </si>
  <si>
    <t>設計書の工事場所が2箇所ある場合、2箇所目の工事場所を入力してください。</t>
    <rPh sb="0" eb="3">
      <t>セッケイショ</t>
    </rPh>
    <rPh sb="4" eb="6">
      <t>コウジ</t>
    </rPh>
    <rPh sb="6" eb="8">
      <t>バショ</t>
    </rPh>
    <rPh sb="10" eb="12">
      <t>カショ</t>
    </rPh>
    <rPh sb="14" eb="16">
      <t>バアイ</t>
    </rPh>
    <rPh sb="18" eb="20">
      <t>カショ</t>
    </rPh>
    <rPh sb="20" eb="21">
      <t>メ</t>
    </rPh>
    <rPh sb="22" eb="24">
      <t>コウジ</t>
    </rPh>
    <rPh sb="24" eb="26">
      <t>バショ</t>
    </rPh>
    <rPh sb="27" eb="29">
      <t>ニュウリョク</t>
    </rPh>
    <phoneticPr fontId="71"/>
  </si>
  <si>
    <t>最終請負金額は直近の請負金額が自動入力されます。</t>
    <rPh sb="0" eb="2">
      <t>サイシュウ</t>
    </rPh>
    <rPh sb="2" eb="4">
      <t>ウケオイ</t>
    </rPh>
    <rPh sb="4" eb="6">
      <t>キンガク</t>
    </rPh>
    <rPh sb="7" eb="9">
      <t>チョッキン</t>
    </rPh>
    <rPh sb="10" eb="12">
      <t>ウケオイ</t>
    </rPh>
    <rPh sb="12" eb="14">
      <t>キンガク</t>
    </rPh>
    <rPh sb="15" eb="17">
      <t>ジドウ</t>
    </rPh>
    <rPh sb="17" eb="19">
      <t>ニュウリョク</t>
    </rPh>
    <phoneticPr fontId="71"/>
  </si>
  <si>
    <t>完成年月日</t>
    <rPh sb="0" eb="2">
      <t>カンセイ</t>
    </rPh>
    <rPh sb="2" eb="5">
      <t>ネンガッピ</t>
    </rPh>
    <phoneticPr fontId="71"/>
  </si>
  <si>
    <t>原則として契約締結日の翌日を、設計書に指定着手日がある場合はその年月日を入力してください。</t>
    <rPh sb="0" eb="2">
      <t>ゲンソク</t>
    </rPh>
    <rPh sb="5" eb="7">
      <t>ケイヤク</t>
    </rPh>
    <rPh sb="7" eb="9">
      <t>テイケツ</t>
    </rPh>
    <rPh sb="9" eb="10">
      <t>ビ</t>
    </rPh>
    <rPh sb="11" eb="13">
      <t>ヨクジツ</t>
    </rPh>
    <rPh sb="15" eb="18">
      <t>セッケイショ</t>
    </rPh>
    <rPh sb="19" eb="21">
      <t>シテイ</t>
    </rPh>
    <rPh sb="21" eb="23">
      <t>チャクシュ</t>
    </rPh>
    <rPh sb="23" eb="24">
      <t>ビ</t>
    </rPh>
    <rPh sb="27" eb="29">
      <t>バアイ</t>
    </rPh>
    <rPh sb="32" eb="35">
      <t>ネンガッピ</t>
    </rPh>
    <rPh sb="36" eb="38">
      <t>ニュウリョク</t>
    </rPh>
    <phoneticPr fontId="71"/>
  </si>
  <si>
    <t>郵便番号</t>
    <rPh sb="0" eb="4">
      <t>ユウビンバンゴウ</t>
    </rPh>
    <phoneticPr fontId="71"/>
  </si>
  <si>
    <t>公共工事前払金請求時には入力してください。</t>
    <rPh sb="0" eb="2">
      <t>コウキョウ</t>
    </rPh>
    <rPh sb="2" eb="4">
      <t>コウジ</t>
    </rPh>
    <rPh sb="4" eb="6">
      <t>マエバラ</t>
    </rPh>
    <rPh sb="6" eb="7">
      <t>キン</t>
    </rPh>
    <rPh sb="7" eb="9">
      <t>セイキュウ</t>
    </rPh>
    <rPh sb="9" eb="10">
      <t>ジ</t>
    </rPh>
    <rPh sb="12" eb="14">
      <t>ニュウリョク</t>
    </rPh>
    <phoneticPr fontId="71"/>
  </si>
  <si>
    <t>－</t>
    <phoneticPr fontId="71"/>
  </si>
  <si>
    <t>〒</t>
    <phoneticPr fontId="71"/>
  </si>
  <si>
    <t>）</t>
    <phoneticPr fontId="12"/>
  </si>
  <si>
    <t>工事担当課</t>
    <rPh sb="0" eb="2">
      <t>コウジ</t>
    </rPh>
    <rPh sb="2" eb="4">
      <t>タントウ</t>
    </rPh>
    <rPh sb="4" eb="5">
      <t>カ</t>
    </rPh>
    <phoneticPr fontId="71"/>
  </si>
  <si>
    <t>発注機関</t>
    <rPh sb="0" eb="2">
      <t>ハッチュウ</t>
    </rPh>
    <rPh sb="2" eb="4">
      <t>キカン</t>
    </rPh>
    <phoneticPr fontId="71"/>
  </si>
  <si>
    <t>神戸市</t>
    <rPh sb="0" eb="2">
      <t>コウベ</t>
    </rPh>
    <rPh sb="2" eb="3">
      <t>シ</t>
    </rPh>
    <phoneticPr fontId="71"/>
  </si>
  <si>
    <t>担当監督員が属する係等の直通電話番号を入力してください。</t>
    <rPh sb="0" eb="2">
      <t>タントウ</t>
    </rPh>
    <rPh sb="2" eb="5">
      <t>カントクイン</t>
    </rPh>
    <rPh sb="6" eb="7">
      <t>ゾク</t>
    </rPh>
    <rPh sb="9" eb="11">
      <t>カカリトウ</t>
    </rPh>
    <rPh sb="12" eb="14">
      <t>チョクツウ</t>
    </rPh>
    <rPh sb="14" eb="16">
      <t>デンワ</t>
    </rPh>
    <rPh sb="16" eb="18">
      <t>バンゴウ</t>
    </rPh>
    <rPh sb="19" eb="21">
      <t>ニュウリョク</t>
    </rPh>
    <phoneticPr fontId="71"/>
  </si>
  <si>
    <t>担当監督員所属のファックス番号を入力してください。</t>
    <rPh sb="0" eb="2">
      <t>タントウ</t>
    </rPh>
    <rPh sb="2" eb="4">
      <t>カントク</t>
    </rPh>
    <rPh sb="4" eb="5">
      <t>イン</t>
    </rPh>
    <rPh sb="5" eb="7">
      <t>ショゾク</t>
    </rPh>
    <rPh sb="13" eb="15">
      <t>バンゴウ</t>
    </rPh>
    <rPh sb="16" eb="18">
      <t>ニュウリョク</t>
    </rPh>
    <phoneticPr fontId="71"/>
  </si>
  <si>
    <t>エアコン</t>
    <phoneticPr fontId="9"/>
  </si>
  <si>
    <t>インターホン</t>
    <phoneticPr fontId="9"/>
  </si>
  <si>
    <t>サインポスト</t>
    <phoneticPr fontId="9"/>
  </si>
  <si>
    <t>フェンス</t>
    <phoneticPr fontId="9"/>
  </si>
  <si>
    <t>洗濯防水パン</t>
    <rPh sb="0" eb="2">
      <t>センタク</t>
    </rPh>
    <rPh sb="2" eb="4">
      <t>ボウスイ</t>
    </rPh>
    <phoneticPr fontId="9"/>
  </si>
  <si>
    <t>ガスレンジ</t>
    <phoneticPr fontId="9"/>
  </si>
  <si>
    <t>キッチンユニット</t>
    <phoneticPr fontId="9"/>
  </si>
  <si>
    <t>フローリング</t>
    <phoneticPr fontId="9"/>
  </si>
  <si>
    <t>シャッター</t>
    <phoneticPr fontId="9"/>
  </si>
  <si>
    <t>アルミ製建具</t>
    <rPh sb="3" eb="4">
      <t>セイ</t>
    </rPh>
    <rPh sb="4" eb="6">
      <t>タテグ</t>
    </rPh>
    <phoneticPr fontId="9"/>
  </si>
  <si>
    <t>ユニットバス</t>
    <phoneticPr fontId="9"/>
  </si>
  <si>
    <t>ガス設備工事</t>
    <rPh sb="3" eb="4">
      <t>コウ</t>
    </rPh>
    <rPh sb="4" eb="6">
      <t>コウジ</t>
    </rPh>
    <phoneticPr fontId="9"/>
  </si>
  <si>
    <t>長尺シート</t>
    <rPh sb="0" eb="2">
      <t>チョウジャク</t>
    </rPh>
    <phoneticPr fontId="9"/>
  </si>
  <si>
    <r>
      <t>（注）この様式は</t>
    </r>
    <r>
      <rPr>
        <u/>
        <sz val="10"/>
        <rFont val="ＭＳ Ｐ明朝"/>
        <family val="1"/>
        <charset val="128"/>
      </rPr>
      <t>完成時</t>
    </r>
    <r>
      <rPr>
        <sz val="10"/>
        <rFont val="ＭＳ Ｐ明朝"/>
        <family val="1"/>
        <charset val="128"/>
      </rPr>
      <t>に作成し、</t>
    </r>
    <r>
      <rPr>
        <u/>
        <sz val="10"/>
        <rFont val="ＭＳ Ｐ明朝"/>
        <family val="1"/>
        <charset val="128"/>
      </rPr>
      <t>3部提出</t>
    </r>
    <r>
      <rPr>
        <sz val="10"/>
        <rFont val="ＭＳ Ｐ明朝"/>
        <family val="1"/>
        <charset val="128"/>
      </rPr>
      <t>する。書ききれない場合は別紙可。【住宅都市局建築技術部Ｈ12.1.14】</t>
    </r>
    <rPh sb="1" eb="2">
      <t>チュウ</t>
    </rPh>
    <rPh sb="5" eb="7">
      <t>ヨウシキ</t>
    </rPh>
    <rPh sb="8" eb="11">
      <t>カンセイジ</t>
    </rPh>
    <rPh sb="12" eb="14">
      <t>サクセイ</t>
    </rPh>
    <rPh sb="17" eb="18">
      <t>ブ</t>
    </rPh>
    <rPh sb="18" eb="20">
      <t>テイシュツ</t>
    </rPh>
    <rPh sb="23" eb="24">
      <t>カ</t>
    </rPh>
    <rPh sb="29" eb="31">
      <t>バアイ</t>
    </rPh>
    <rPh sb="32" eb="34">
      <t>ベッシ</t>
    </rPh>
    <rPh sb="34" eb="35">
      <t>カ</t>
    </rPh>
    <rPh sb="37" eb="39">
      <t>ジュウタク</t>
    </rPh>
    <rPh sb="39" eb="41">
      <t>トシ</t>
    </rPh>
    <rPh sb="41" eb="42">
      <t>キョク</t>
    </rPh>
    <rPh sb="42" eb="44">
      <t>ケンチク</t>
    </rPh>
    <rPh sb="44" eb="46">
      <t>ギジュツ</t>
    </rPh>
    <rPh sb="46" eb="47">
      <t>ブ</t>
    </rPh>
    <phoneticPr fontId="9"/>
  </si>
  <si>
    <t>・参考様式</t>
  </si>
  <si>
    <t>月</t>
    <rPh sb="0" eb="1">
      <t>ツキ</t>
    </rPh>
    <phoneticPr fontId="12"/>
  </si>
  <si>
    <t>日</t>
    <rPh sb="0" eb="1">
      <t>ヒ</t>
    </rPh>
    <phoneticPr fontId="12"/>
  </si>
  <si>
    <t>14日以内の日数換算は，契約締結日は不算入としてその翌日が1日目となります。また，土日祝日を含みます。</t>
    <rPh sb="2" eb="3">
      <t>ヒ</t>
    </rPh>
    <rPh sb="3" eb="5">
      <t>イナイ</t>
    </rPh>
    <rPh sb="6" eb="8">
      <t>ニッスウ</t>
    </rPh>
    <rPh sb="8" eb="10">
      <t>カンサン</t>
    </rPh>
    <rPh sb="12" eb="14">
      <t>ケイヤク</t>
    </rPh>
    <rPh sb="14" eb="16">
      <t>テイケツ</t>
    </rPh>
    <rPh sb="16" eb="17">
      <t>ヒ</t>
    </rPh>
    <rPh sb="18" eb="19">
      <t>フ</t>
    </rPh>
    <rPh sb="19" eb="21">
      <t>サンニュウ</t>
    </rPh>
    <rPh sb="26" eb="28">
      <t>ヨクジツ</t>
    </rPh>
    <rPh sb="30" eb="31">
      <t>ニチ</t>
    </rPh>
    <rPh sb="31" eb="32">
      <t>メ</t>
    </rPh>
    <rPh sb="41" eb="43">
      <t>ドニチ</t>
    </rPh>
    <rPh sb="43" eb="45">
      <t>シュクジツ</t>
    </rPh>
    <rPh sb="46" eb="47">
      <t>フク</t>
    </rPh>
    <phoneticPr fontId="12"/>
  </si>
  <si>
    <t>なお，提出期限が「神戸市の休日を定める条例」第2条に規定する神戸市の休日にあたる時は休日の翌日がその期限となりますが，余裕をもって提出してください。</t>
    <rPh sb="3" eb="5">
      <t>テイシュツ</t>
    </rPh>
    <rPh sb="5" eb="7">
      <t>キゲン</t>
    </rPh>
    <rPh sb="22" eb="23">
      <t>ダイ</t>
    </rPh>
    <rPh sb="24" eb="25">
      <t>ジョウ</t>
    </rPh>
    <rPh sb="26" eb="28">
      <t>キテイ</t>
    </rPh>
    <rPh sb="30" eb="32">
      <t>コウベ</t>
    </rPh>
    <rPh sb="32" eb="33">
      <t>シ</t>
    </rPh>
    <rPh sb="34" eb="36">
      <t>キュウジツ</t>
    </rPh>
    <rPh sb="40" eb="41">
      <t>トキ</t>
    </rPh>
    <rPh sb="42" eb="44">
      <t>キュウジツ</t>
    </rPh>
    <rPh sb="45" eb="47">
      <t>ヨクジツ</t>
    </rPh>
    <rPh sb="50" eb="52">
      <t>キゲン</t>
    </rPh>
    <rPh sb="59" eb="61">
      <t>ヨユウ</t>
    </rPh>
    <rPh sb="65" eb="67">
      <t>テイシュツ</t>
    </rPh>
    <phoneticPr fontId="12"/>
  </si>
  <si>
    <t>「提出年月日」は契約締結日後の提出する日（契約締結後14日以内）を直接入力してください。（出力後の手書き可）</t>
    <rPh sb="1" eb="3">
      <t>テイシュツ</t>
    </rPh>
    <rPh sb="3" eb="6">
      <t>ネンガッピ</t>
    </rPh>
    <rPh sb="8" eb="10">
      <t>ケイヤク</t>
    </rPh>
    <rPh sb="10" eb="12">
      <t>テイケツ</t>
    </rPh>
    <rPh sb="12" eb="13">
      <t>ビ</t>
    </rPh>
    <rPh sb="13" eb="14">
      <t>ゴ</t>
    </rPh>
    <rPh sb="15" eb="17">
      <t>テイシュツ</t>
    </rPh>
    <rPh sb="19" eb="20">
      <t>ヒ</t>
    </rPh>
    <rPh sb="21" eb="23">
      <t>ケイヤク</t>
    </rPh>
    <rPh sb="23" eb="25">
      <t>テイケツ</t>
    </rPh>
    <rPh sb="25" eb="26">
      <t>ゴ</t>
    </rPh>
    <rPh sb="28" eb="29">
      <t>ヒ</t>
    </rPh>
    <rPh sb="29" eb="31">
      <t>イナイ</t>
    </rPh>
    <rPh sb="33" eb="35">
      <t>チョクセツ</t>
    </rPh>
    <rPh sb="35" eb="37">
      <t>ニュウリョク</t>
    </rPh>
    <rPh sb="45" eb="47">
      <t>シュツリョク</t>
    </rPh>
    <rPh sb="47" eb="48">
      <t>ゴ</t>
    </rPh>
    <rPh sb="49" eb="51">
      <t>テガ</t>
    </rPh>
    <rPh sb="52" eb="53">
      <t>カ</t>
    </rPh>
    <phoneticPr fontId="12"/>
  </si>
  <si>
    <t>準備工</t>
    <rPh sb="0" eb="2">
      <t>ジュンビ</t>
    </rPh>
    <rPh sb="2" eb="3">
      <t>コウ</t>
    </rPh>
    <phoneticPr fontId="12"/>
  </si>
  <si>
    <t>仮設工</t>
    <rPh sb="0" eb="2">
      <t>カセツ</t>
    </rPh>
    <rPh sb="2" eb="3">
      <t>コウ</t>
    </rPh>
    <phoneticPr fontId="12"/>
  </si>
  <si>
    <t>外壁改修工</t>
    <rPh sb="0" eb="2">
      <t>ガイヘキ</t>
    </rPh>
    <rPh sb="2" eb="4">
      <t>カイシュウ</t>
    </rPh>
    <rPh sb="4" eb="5">
      <t>コウ</t>
    </rPh>
    <phoneticPr fontId="12"/>
  </si>
  <si>
    <t>屋上防水改修工</t>
    <rPh sb="0" eb="2">
      <t>オクジョウ</t>
    </rPh>
    <rPh sb="2" eb="4">
      <t>ボウスイ</t>
    </rPh>
    <rPh sb="4" eb="6">
      <t>カイシュウ</t>
    </rPh>
    <rPh sb="6" eb="7">
      <t>コウ</t>
    </rPh>
    <phoneticPr fontId="12"/>
  </si>
  <si>
    <t>検査等</t>
    <rPh sb="0" eb="2">
      <t>ケンサ</t>
    </rPh>
    <rPh sb="2" eb="3">
      <t>トウ</t>
    </rPh>
    <phoneticPr fontId="12"/>
  </si>
  <si>
    <t>〔記載例〕　※外壁改修・屋上防水改修工事　契約締結日10/24　工事期間10/25～3/15</t>
    <rPh sb="1" eb="3">
      <t>キサイ</t>
    </rPh>
    <rPh sb="3" eb="4">
      <t>レイ</t>
    </rPh>
    <rPh sb="7" eb="9">
      <t>ガイヘキ</t>
    </rPh>
    <rPh sb="9" eb="11">
      <t>カイシュウ</t>
    </rPh>
    <rPh sb="12" eb="14">
      <t>オクジョウ</t>
    </rPh>
    <rPh sb="14" eb="16">
      <t>ボウスイ</t>
    </rPh>
    <rPh sb="16" eb="18">
      <t>カイシュウ</t>
    </rPh>
    <rPh sb="18" eb="20">
      <t>コウジ</t>
    </rPh>
    <rPh sb="21" eb="23">
      <t>ケイヤク</t>
    </rPh>
    <rPh sb="23" eb="25">
      <t>テイケツ</t>
    </rPh>
    <rPh sb="25" eb="26">
      <t>ヒ</t>
    </rPh>
    <rPh sb="32" eb="34">
      <t>コウジ</t>
    </rPh>
    <rPh sb="34" eb="36">
      <t>キカン</t>
    </rPh>
    <phoneticPr fontId="12"/>
  </si>
  <si>
    <t>10月</t>
    <rPh sb="2" eb="3">
      <t>ガツ</t>
    </rPh>
    <phoneticPr fontId="12"/>
  </si>
  <si>
    <t>25日</t>
    <rPh sb="2" eb="3">
      <t>ヒ</t>
    </rPh>
    <phoneticPr fontId="12"/>
  </si>
  <si>
    <t>11月</t>
    <rPh sb="2" eb="3">
      <t>ガツ</t>
    </rPh>
    <phoneticPr fontId="12"/>
  </si>
  <si>
    <t>12月</t>
    <rPh sb="2" eb="3">
      <t>ガツ</t>
    </rPh>
    <phoneticPr fontId="12"/>
  </si>
  <si>
    <t>1月</t>
    <rPh sb="1" eb="2">
      <t>ガツ</t>
    </rPh>
    <phoneticPr fontId="12"/>
  </si>
  <si>
    <t>2月</t>
    <rPh sb="1" eb="2">
      <t>ガツ</t>
    </rPh>
    <phoneticPr fontId="12"/>
  </si>
  <si>
    <t>3月</t>
    <rPh sb="1" eb="2">
      <t>ガツ</t>
    </rPh>
    <phoneticPr fontId="12"/>
  </si>
  <si>
    <t>15日</t>
    <rPh sb="2" eb="3">
      <t>ヒ</t>
    </rPh>
    <phoneticPr fontId="12"/>
  </si>
  <si>
    <t>「提出年月日」は変更契約締結日後の提出する日（契約締結後14日以内）を直接入力してください。（出力後の手書き可）</t>
    <rPh sb="1" eb="3">
      <t>テイシュツ</t>
    </rPh>
    <rPh sb="3" eb="6">
      <t>ネンガッピ</t>
    </rPh>
    <rPh sb="8" eb="10">
      <t>ヘンコウ</t>
    </rPh>
    <rPh sb="10" eb="12">
      <t>ケイヤク</t>
    </rPh>
    <rPh sb="12" eb="14">
      <t>テイケツ</t>
    </rPh>
    <rPh sb="14" eb="15">
      <t>ビ</t>
    </rPh>
    <rPh sb="15" eb="16">
      <t>ゴ</t>
    </rPh>
    <rPh sb="17" eb="19">
      <t>テイシュツ</t>
    </rPh>
    <rPh sb="21" eb="22">
      <t>ヒ</t>
    </rPh>
    <rPh sb="23" eb="25">
      <t>ケイヤク</t>
    </rPh>
    <rPh sb="25" eb="27">
      <t>テイケツ</t>
    </rPh>
    <rPh sb="27" eb="28">
      <t>ゴ</t>
    </rPh>
    <rPh sb="30" eb="31">
      <t>ヒ</t>
    </rPh>
    <rPh sb="31" eb="33">
      <t>イナイ</t>
    </rPh>
    <rPh sb="35" eb="37">
      <t>チョクセツ</t>
    </rPh>
    <rPh sb="37" eb="39">
      <t>ニュウリョク</t>
    </rPh>
    <rPh sb="47" eb="49">
      <t>シュツリョク</t>
    </rPh>
    <rPh sb="49" eb="50">
      <t>ゴ</t>
    </rPh>
    <rPh sb="51" eb="53">
      <t>テガ</t>
    </rPh>
    <rPh sb="54" eb="55">
      <t>カ</t>
    </rPh>
    <phoneticPr fontId="12"/>
  </si>
  <si>
    <t>14日以内の日数換算は，変更契約締結日は不算入としてその翌日が1日目となります。また，土日祝日を含みます。</t>
    <rPh sb="2" eb="3">
      <t>ヒ</t>
    </rPh>
    <rPh sb="3" eb="5">
      <t>イナイ</t>
    </rPh>
    <rPh sb="6" eb="8">
      <t>ニッスウ</t>
    </rPh>
    <rPh sb="8" eb="10">
      <t>カンサン</t>
    </rPh>
    <rPh sb="12" eb="14">
      <t>ヘンコウ</t>
    </rPh>
    <rPh sb="14" eb="16">
      <t>ケイヤク</t>
    </rPh>
    <rPh sb="16" eb="18">
      <t>テイケツ</t>
    </rPh>
    <rPh sb="18" eb="19">
      <t>ヒ</t>
    </rPh>
    <rPh sb="20" eb="21">
      <t>フ</t>
    </rPh>
    <rPh sb="21" eb="23">
      <t>サンニュウ</t>
    </rPh>
    <rPh sb="28" eb="30">
      <t>ヨクジツ</t>
    </rPh>
    <rPh sb="32" eb="33">
      <t>ニチ</t>
    </rPh>
    <rPh sb="33" eb="34">
      <t>メ</t>
    </rPh>
    <rPh sb="43" eb="45">
      <t>ドニチ</t>
    </rPh>
    <rPh sb="45" eb="47">
      <t>シュクジツ</t>
    </rPh>
    <rPh sb="48" eb="49">
      <t>フク</t>
    </rPh>
    <phoneticPr fontId="12"/>
  </si>
  <si>
    <t>4月</t>
    <rPh sb="1" eb="2">
      <t>ガツ</t>
    </rPh>
    <phoneticPr fontId="71"/>
  </si>
  <si>
    <t>30日</t>
    <rPh sb="2" eb="3">
      <t>ヒ</t>
    </rPh>
    <phoneticPr fontId="71"/>
  </si>
  <si>
    <t>〔記載例〕　※外壁改修・屋上防水改修工事　当初契約締結日10/24　工事期間10/25～3/15　→　工期延期～4/30</t>
    <rPh sb="1" eb="3">
      <t>キサイ</t>
    </rPh>
    <rPh sb="3" eb="4">
      <t>レイ</t>
    </rPh>
    <rPh sb="7" eb="9">
      <t>ガイヘキ</t>
    </rPh>
    <rPh sb="9" eb="11">
      <t>カイシュウ</t>
    </rPh>
    <rPh sb="12" eb="14">
      <t>オクジョウ</t>
    </rPh>
    <rPh sb="14" eb="16">
      <t>ボウスイ</t>
    </rPh>
    <rPh sb="16" eb="18">
      <t>カイシュウ</t>
    </rPh>
    <rPh sb="18" eb="20">
      <t>コウジ</t>
    </rPh>
    <rPh sb="21" eb="23">
      <t>トウショ</t>
    </rPh>
    <rPh sb="23" eb="25">
      <t>ケイヤク</t>
    </rPh>
    <rPh sb="25" eb="27">
      <t>テイケツ</t>
    </rPh>
    <rPh sb="27" eb="28">
      <t>ヒ</t>
    </rPh>
    <rPh sb="34" eb="36">
      <t>コウジ</t>
    </rPh>
    <rPh sb="36" eb="38">
      <t>キカン</t>
    </rPh>
    <rPh sb="51" eb="53">
      <t>コウキ</t>
    </rPh>
    <rPh sb="53" eb="55">
      <t>エンキ</t>
    </rPh>
    <phoneticPr fontId="12"/>
  </si>
  <si>
    <t>「変更契約の回数」を直接入力してください。</t>
    <rPh sb="1" eb="3">
      <t>ヘンコウ</t>
    </rPh>
    <rPh sb="3" eb="5">
      <t>ケイヤク</t>
    </rPh>
    <rPh sb="6" eb="8">
      <t>カイスウ</t>
    </rPh>
    <rPh sb="10" eb="12">
      <t>チョクセツ</t>
    </rPh>
    <rPh sb="12" eb="14">
      <t>ニュウリョク</t>
    </rPh>
    <phoneticPr fontId="71"/>
  </si>
  <si>
    <t>完成期限（予定年月日）</t>
    <rPh sb="0" eb="2">
      <t>カンセイ</t>
    </rPh>
    <rPh sb="2" eb="4">
      <t>キゲン</t>
    </rPh>
    <rPh sb="5" eb="7">
      <t>ヨテイ</t>
    </rPh>
    <rPh sb="7" eb="10">
      <t>ネンガッピ</t>
    </rPh>
    <phoneticPr fontId="71"/>
  </si>
  <si>
    <t>監督員設置通知書による監督員氏名を入力してください。</t>
    <rPh sb="0" eb="3">
      <t>カントクイン</t>
    </rPh>
    <rPh sb="3" eb="5">
      <t>セッチ</t>
    </rPh>
    <rPh sb="5" eb="7">
      <t>ツウチ</t>
    </rPh>
    <rPh sb="7" eb="8">
      <t>ショ</t>
    </rPh>
    <rPh sb="11" eb="14">
      <t>カントクイン</t>
    </rPh>
    <rPh sb="14" eb="16">
      <t>シメイ</t>
    </rPh>
    <rPh sb="17" eb="19">
      <t>ニュウリョク</t>
    </rPh>
    <phoneticPr fontId="71"/>
  </si>
  <si>
    <t>建築主体工事費</t>
    <rPh sb="0" eb="2">
      <t>ケンチク</t>
    </rPh>
    <rPh sb="2" eb="4">
      <t>シュタイ</t>
    </rPh>
    <rPh sb="4" eb="7">
      <t>コウジヒ</t>
    </rPh>
    <phoneticPr fontId="9"/>
  </si>
  <si>
    <t>とりこわし工事費</t>
    <rPh sb="5" eb="8">
      <t>コウジヒ</t>
    </rPh>
    <phoneticPr fontId="9"/>
  </si>
  <si>
    <t>式</t>
    <rPh sb="0" eb="1">
      <t>シキ</t>
    </rPh>
    <phoneticPr fontId="9"/>
  </si>
  <si>
    <t>共通仮設費</t>
    <rPh sb="0" eb="2">
      <t>キョウツウ</t>
    </rPh>
    <rPh sb="2" eb="4">
      <t>カセツ</t>
    </rPh>
    <rPh sb="4" eb="5">
      <t>ヒ</t>
    </rPh>
    <phoneticPr fontId="9"/>
  </si>
  <si>
    <t>現場管理費</t>
    <rPh sb="0" eb="2">
      <t>ゲンバ</t>
    </rPh>
    <rPh sb="2" eb="5">
      <t>カンリヒ</t>
    </rPh>
    <phoneticPr fontId="9"/>
  </si>
  <si>
    <t>一般管理費等</t>
    <rPh sb="0" eb="2">
      <t>イッパン</t>
    </rPh>
    <rPh sb="2" eb="6">
      <t>カンリヒトウ</t>
    </rPh>
    <phoneticPr fontId="9"/>
  </si>
  <si>
    <t>直接工事費計</t>
    <rPh sb="0" eb="2">
      <t>チョクセツ</t>
    </rPh>
    <rPh sb="2" eb="5">
      <t>コウジヒ</t>
    </rPh>
    <rPh sb="5" eb="6">
      <t>ケイ</t>
    </rPh>
    <phoneticPr fontId="9"/>
  </si>
  <si>
    <t>〔記載例〕　※設計書に記載する種目内訳明細の工種，直接工事費の計，共通費（共通仮設費・現場管理費・一般管理費等）等を監督員の指示を受けて入力してください。</t>
    <rPh sb="7" eb="10">
      <t>セッケイショ</t>
    </rPh>
    <rPh sb="11" eb="13">
      <t>キサイ</t>
    </rPh>
    <rPh sb="15" eb="17">
      <t>シュモク</t>
    </rPh>
    <rPh sb="17" eb="19">
      <t>ウチワケ</t>
    </rPh>
    <rPh sb="19" eb="21">
      <t>メイサイ</t>
    </rPh>
    <rPh sb="22" eb="24">
      <t>コウシュ</t>
    </rPh>
    <rPh sb="25" eb="27">
      <t>チョクセツ</t>
    </rPh>
    <rPh sb="27" eb="30">
      <t>コウジヒ</t>
    </rPh>
    <rPh sb="31" eb="32">
      <t>ケイ</t>
    </rPh>
    <rPh sb="33" eb="35">
      <t>キョウツウ</t>
    </rPh>
    <rPh sb="35" eb="36">
      <t>ヒ</t>
    </rPh>
    <rPh sb="37" eb="39">
      <t>キョウツウ</t>
    </rPh>
    <rPh sb="39" eb="41">
      <t>カセツ</t>
    </rPh>
    <rPh sb="41" eb="42">
      <t>ヒ</t>
    </rPh>
    <rPh sb="43" eb="45">
      <t>ゲンバ</t>
    </rPh>
    <rPh sb="45" eb="48">
      <t>カンリヒ</t>
    </rPh>
    <rPh sb="49" eb="51">
      <t>イッパン</t>
    </rPh>
    <rPh sb="51" eb="55">
      <t>カンリヒナド</t>
    </rPh>
    <rPh sb="56" eb="57">
      <t>トウ</t>
    </rPh>
    <rPh sb="58" eb="61">
      <t>カントクイン</t>
    </rPh>
    <rPh sb="62" eb="64">
      <t>シジ</t>
    </rPh>
    <rPh sb="65" eb="66">
      <t>ウ</t>
    </rPh>
    <rPh sb="68" eb="70">
      <t>ニュウリョク</t>
    </rPh>
    <phoneticPr fontId="9"/>
  </si>
  <si>
    <t>完成した年月日（工期内）を入力してください。</t>
    <rPh sb="0" eb="2">
      <t>カンセイ</t>
    </rPh>
    <rPh sb="4" eb="7">
      <t>ネンガッピ</t>
    </rPh>
    <rPh sb="8" eb="10">
      <t>コウキ</t>
    </rPh>
    <rPh sb="10" eb="11">
      <t>ナイ</t>
    </rPh>
    <rPh sb="13" eb="15">
      <t>ニュウリョク</t>
    </rPh>
    <phoneticPr fontId="71"/>
  </si>
  <si>
    <t>「提出年月日」は提出する日を直接入力してください。（出力後の手書き可）</t>
    <rPh sb="1" eb="3">
      <t>テイシュツ</t>
    </rPh>
    <rPh sb="3" eb="6">
      <t>ネンガッピ</t>
    </rPh>
    <rPh sb="8" eb="10">
      <t>テイシュツ</t>
    </rPh>
    <rPh sb="12" eb="13">
      <t>ヒ</t>
    </rPh>
    <rPh sb="14" eb="16">
      <t>チョクセツ</t>
    </rPh>
    <rPh sb="16" eb="18">
      <t>ニュウリョク</t>
    </rPh>
    <rPh sb="26" eb="28">
      <t>シュツリョク</t>
    </rPh>
    <rPh sb="28" eb="29">
      <t>ゴ</t>
    </rPh>
    <rPh sb="30" eb="32">
      <t>テガ</t>
    </rPh>
    <rPh sb="33" eb="34">
      <t>カ</t>
    </rPh>
    <phoneticPr fontId="12"/>
  </si>
  <si>
    <t>完成後は直ちに提出していただき、この届出の通知を受け14日以内に検査を実施します。</t>
    <rPh sb="0" eb="2">
      <t>カンセイ</t>
    </rPh>
    <rPh sb="2" eb="3">
      <t>ゴ</t>
    </rPh>
    <rPh sb="4" eb="5">
      <t>タダ</t>
    </rPh>
    <rPh sb="7" eb="9">
      <t>テイシュツ</t>
    </rPh>
    <rPh sb="18" eb="20">
      <t>トドケデ</t>
    </rPh>
    <rPh sb="21" eb="23">
      <t>ツウチ</t>
    </rPh>
    <rPh sb="24" eb="25">
      <t>ウ</t>
    </rPh>
    <rPh sb="28" eb="29">
      <t>ヒ</t>
    </rPh>
    <rPh sb="29" eb="31">
      <t>イナイ</t>
    </rPh>
    <rPh sb="32" eb="34">
      <t>ケンサ</t>
    </rPh>
    <rPh sb="35" eb="37">
      <t>ジッシ</t>
    </rPh>
    <phoneticPr fontId="12"/>
  </si>
  <si>
    <t>監理技術者等の工期途中での交代は、建設工事の適正な施工の確保を阻害する恐れがあることから原則認められていません。</t>
    <rPh sb="0" eb="2">
      <t>カンリ</t>
    </rPh>
    <rPh sb="2" eb="4">
      <t>ギジュツ</t>
    </rPh>
    <rPh sb="4" eb="5">
      <t>シャ</t>
    </rPh>
    <rPh sb="5" eb="6">
      <t>トウ</t>
    </rPh>
    <rPh sb="7" eb="9">
      <t>コウキ</t>
    </rPh>
    <rPh sb="9" eb="11">
      <t>トチュウ</t>
    </rPh>
    <rPh sb="13" eb="15">
      <t>コウタイ</t>
    </rPh>
    <rPh sb="44" eb="46">
      <t>ゲンソク</t>
    </rPh>
    <rPh sb="46" eb="47">
      <t>ミト</t>
    </rPh>
    <phoneticPr fontId="71"/>
  </si>
  <si>
    <t>認められる場合としては、以下の場合等があります。</t>
    <rPh sb="0" eb="1">
      <t>ミト</t>
    </rPh>
    <rPh sb="5" eb="7">
      <t>バアイ</t>
    </rPh>
    <rPh sb="12" eb="14">
      <t>イカ</t>
    </rPh>
    <rPh sb="15" eb="18">
      <t>バアイトウ</t>
    </rPh>
    <phoneticPr fontId="71"/>
  </si>
  <si>
    <t>①監理技術者等の死亡、傷病等</t>
    <rPh sb="1" eb="3">
      <t>カンリ</t>
    </rPh>
    <rPh sb="3" eb="5">
      <t>ギジュツ</t>
    </rPh>
    <rPh sb="5" eb="6">
      <t>シャ</t>
    </rPh>
    <rPh sb="6" eb="7">
      <t>トウ</t>
    </rPh>
    <rPh sb="8" eb="10">
      <t>シボウ</t>
    </rPh>
    <rPh sb="11" eb="13">
      <t>ショウビョウ</t>
    </rPh>
    <rPh sb="13" eb="14">
      <t>トウ</t>
    </rPh>
    <phoneticPr fontId="71"/>
  </si>
  <si>
    <t>②監理技術者等の退職</t>
    <rPh sb="1" eb="3">
      <t>カンリ</t>
    </rPh>
    <rPh sb="3" eb="6">
      <t>ギジュツシャ</t>
    </rPh>
    <rPh sb="6" eb="7">
      <t>トウ</t>
    </rPh>
    <rPh sb="8" eb="10">
      <t>タイショク</t>
    </rPh>
    <phoneticPr fontId="71"/>
  </si>
  <si>
    <t>⑤ダム、トンネル等の大規模な工事で、一つの契約工期が多年に及ぶ場合</t>
    <rPh sb="8" eb="9">
      <t>トウ</t>
    </rPh>
    <rPh sb="10" eb="13">
      <t>ダイキボ</t>
    </rPh>
    <rPh sb="14" eb="16">
      <t>コウジ</t>
    </rPh>
    <rPh sb="18" eb="19">
      <t>ヒト</t>
    </rPh>
    <rPh sb="21" eb="23">
      <t>ケイヤク</t>
    </rPh>
    <rPh sb="23" eb="25">
      <t>コウキ</t>
    </rPh>
    <rPh sb="26" eb="28">
      <t>タネン</t>
    </rPh>
    <rPh sb="29" eb="30">
      <t>オヨ</t>
    </rPh>
    <rPh sb="31" eb="33">
      <t>バアイ</t>
    </rPh>
    <phoneticPr fontId="71"/>
  </si>
  <si>
    <t>④橋梁、ポンプ、ゲート等の工場製作を含む工事であり、工場から現場への工事現場が移行する時点での交代の場合</t>
    <rPh sb="1" eb="3">
      <t>キョウリョウ</t>
    </rPh>
    <rPh sb="11" eb="12">
      <t>トウ</t>
    </rPh>
    <rPh sb="13" eb="15">
      <t>コウジョウ</t>
    </rPh>
    <rPh sb="15" eb="17">
      <t>セイサク</t>
    </rPh>
    <rPh sb="18" eb="19">
      <t>フク</t>
    </rPh>
    <rPh sb="20" eb="22">
      <t>コウジ</t>
    </rPh>
    <rPh sb="26" eb="28">
      <t>コウジョウ</t>
    </rPh>
    <rPh sb="30" eb="32">
      <t>ゲンバ</t>
    </rPh>
    <rPh sb="34" eb="36">
      <t>コウジ</t>
    </rPh>
    <rPh sb="36" eb="38">
      <t>ゲンバ</t>
    </rPh>
    <rPh sb="39" eb="41">
      <t>イコウ</t>
    </rPh>
    <rPh sb="43" eb="45">
      <t>ジテン</t>
    </rPh>
    <rPh sb="47" eb="49">
      <t>コウタイ</t>
    </rPh>
    <rPh sb="50" eb="52">
      <t>バアイ</t>
    </rPh>
    <phoneticPr fontId="71"/>
  </si>
  <si>
    <t>③受注者の責によらない理由による工事中止または工事内容の大幅な変更が発生し工期が延長された場合</t>
    <rPh sb="1" eb="4">
      <t>ジュチュウシャ</t>
    </rPh>
    <rPh sb="5" eb="6">
      <t>セキ</t>
    </rPh>
    <rPh sb="11" eb="13">
      <t>リユウ</t>
    </rPh>
    <rPh sb="16" eb="18">
      <t>コウジ</t>
    </rPh>
    <rPh sb="18" eb="20">
      <t>チュウシ</t>
    </rPh>
    <rPh sb="23" eb="25">
      <t>コウジ</t>
    </rPh>
    <rPh sb="25" eb="27">
      <t>ナイヨウ</t>
    </rPh>
    <rPh sb="28" eb="30">
      <t>オオハバ</t>
    </rPh>
    <rPh sb="31" eb="33">
      <t>ヘンコウ</t>
    </rPh>
    <rPh sb="34" eb="36">
      <t>ハッセイ</t>
    </rPh>
    <rPh sb="37" eb="39">
      <t>コウキ</t>
    </rPh>
    <rPh sb="40" eb="42">
      <t>エンチョウ</t>
    </rPh>
    <rPh sb="45" eb="47">
      <t>バアイ</t>
    </rPh>
    <phoneticPr fontId="71"/>
  </si>
  <si>
    <t>上記③～⑤の場合、交代前後における監理技術者等の技術力が同等以上に確保されるとともに、工事規模や難易度等に応じて一定期間重複して工事現場に設置することにより、工事の継続性、品質確保等に支障がないと認められることが必要になります。</t>
    <rPh sb="0" eb="2">
      <t>ジョウキ</t>
    </rPh>
    <rPh sb="6" eb="8">
      <t>バアイ</t>
    </rPh>
    <rPh sb="9" eb="11">
      <t>コウタイ</t>
    </rPh>
    <rPh sb="11" eb="13">
      <t>ゼンゴ</t>
    </rPh>
    <rPh sb="17" eb="19">
      <t>カンリ</t>
    </rPh>
    <rPh sb="19" eb="21">
      <t>ギジュツ</t>
    </rPh>
    <rPh sb="21" eb="22">
      <t>シャ</t>
    </rPh>
    <rPh sb="22" eb="23">
      <t>トウ</t>
    </rPh>
    <rPh sb="24" eb="27">
      <t>ギジュツリョク</t>
    </rPh>
    <rPh sb="28" eb="30">
      <t>ドウトウ</t>
    </rPh>
    <rPh sb="30" eb="32">
      <t>イジョウ</t>
    </rPh>
    <rPh sb="33" eb="35">
      <t>カクホ</t>
    </rPh>
    <rPh sb="43" eb="45">
      <t>コウジ</t>
    </rPh>
    <rPh sb="45" eb="47">
      <t>キボ</t>
    </rPh>
    <rPh sb="48" eb="51">
      <t>ナンイド</t>
    </rPh>
    <rPh sb="51" eb="52">
      <t>トウ</t>
    </rPh>
    <rPh sb="53" eb="54">
      <t>オウ</t>
    </rPh>
    <rPh sb="56" eb="58">
      <t>イッテイ</t>
    </rPh>
    <rPh sb="58" eb="60">
      <t>キカン</t>
    </rPh>
    <rPh sb="60" eb="62">
      <t>チョウフク</t>
    </rPh>
    <rPh sb="64" eb="66">
      <t>コウジ</t>
    </rPh>
    <rPh sb="66" eb="68">
      <t>ゲンバ</t>
    </rPh>
    <rPh sb="69" eb="71">
      <t>セッチ</t>
    </rPh>
    <rPh sb="79" eb="81">
      <t>コウジ</t>
    </rPh>
    <rPh sb="82" eb="85">
      <t>ケイゾクセイ</t>
    </rPh>
    <rPh sb="86" eb="88">
      <t>ヒンシツ</t>
    </rPh>
    <rPh sb="88" eb="91">
      <t>カクホトウ</t>
    </rPh>
    <rPh sb="92" eb="94">
      <t>シショウ</t>
    </rPh>
    <rPh sb="98" eb="99">
      <t>ミト</t>
    </rPh>
    <rPh sb="106" eb="108">
      <t>ヒツヨウ</t>
    </rPh>
    <phoneticPr fontId="71"/>
  </si>
  <si>
    <t>詳しくは、工事担当課との協議により決定します。</t>
    <rPh sb="0" eb="1">
      <t>クワ</t>
    </rPh>
    <rPh sb="5" eb="7">
      <t>コウジ</t>
    </rPh>
    <rPh sb="7" eb="9">
      <t>タントウ</t>
    </rPh>
    <rPh sb="9" eb="10">
      <t>カ</t>
    </rPh>
    <rPh sb="12" eb="14">
      <t>キョウギ</t>
    </rPh>
    <rPh sb="17" eb="19">
      <t>ケッテイ</t>
    </rPh>
    <phoneticPr fontId="71"/>
  </si>
  <si>
    <t>変更</t>
    <rPh sb="0" eb="2">
      <t>ヘンコウ</t>
    </rPh>
    <phoneticPr fontId="71"/>
  </si>
  <si>
    <t>原則として主任技術者の工期途中交代は認められていません。</t>
    <rPh sb="0" eb="2">
      <t>ゲンソク</t>
    </rPh>
    <rPh sb="5" eb="7">
      <t>シュニン</t>
    </rPh>
    <rPh sb="7" eb="10">
      <t>ギジュツシャ</t>
    </rPh>
    <rPh sb="11" eb="13">
      <t>コウキ</t>
    </rPh>
    <rPh sb="13" eb="15">
      <t>トチュウ</t>
    </rPh>
    <rPh sb="15" eb="17">
      <t>コウタイ</t>
    </rPh>
    <rPh sb="18" eb="19">
      <t>ミト</t>
    </rPh>
    <phoneticPr fontId="71"/>
  </si>
  <si>
    <t>主任技術者の死亡、傷病、退職、その他真の理由により変更が生じた場合に入力してください。</t>
    <phoneticPr fontId="71"/>
  </si>
  <si>
    <t>原則として監理技術者の工期途中交代は認められていません。</t>
    <rPh sb="0" eb="2">
      <t>ゲンソク</t>
    </rPh>
    <rPh sb="5" eb="7">
      <t>カンリ</t>
    </rPh>
    <rPh sb="7" eb="9">
      <t>ギジュツ</t>
    </rPh>
    <rPh sb="9" eb="10">
      <t>シャ</t>
    </rPh>
    <rPh sb="11" eb="13">
      <t>コウキ</t>
    </rPh>
    <rPh sb="13" eb="15">
      <t>トチュウ</t>
    </rPh>
    <rPh sb="15" eb="17">
      <t>コウタイ</t>
    </rPh>
    <rPh sb="18" eb="19">
      <t>ミト</t>
    </rPh>
    <phoneticPr fontId="71"/>
  </si>
  <si>
    <t>代表者の役職名と氏名を入力してください。</t>
    <rPh sb="0" eb="3">
      <t>ダイヒョウシャ</t>
    </rPh>
    <rPh sb="4" eb="7">
      <t>ヤクショクメイ</t>
    </rPh>
    <rPh sb="8" eb="10">
      <t>シメイ</t>
    </rPh>
    <rPh sb="11" eb="13">
      <t>ニュウリョク</t>
    </rPh>
    <phoneticPr fontId="71"/>
  </si>
  <si>
    <t>※ なお、ＪＶによる受注工事には対応しておりませんので、予めご了承ください。</t>
    <rPh sb="10" eb="12">
      <t>ジュチュウ</t>
    </rPh>
    <rPh sb="12" eb="14">
      <t>コウジ</t>
    </rPh>
    <rPh sb="16" eb="18">
      <t>タイオウ</t>
    </rPh>
    <rPh sb="28" eb="29">
      <t>アラカジ</t>
    </rPh>
    <rPh sb="31" eb="33">
      <t>リョウショウ</t>
    </rPh>
    <phoneticPr fontId="71"/>
  </si>
  <si>
    <t>使用した場合、※欄を■（ドロップダウンリスト）を選択してください。</t>
    <rPh sb="0" eb="2">
      <t>シヨウ</t>
    </rPh>
    <rPh sb="4" eb="6">
      <t>バアイ</t>
    </rPh>
    <rPh sb="8" eb="9">
      <t>ラン</t>
    </rPh>
    <rPh sb="24" eb="26">
      <t>センタク</t>
    </rPh>
    <phoneticPr fontId="71"/>
  </si>
  <si>
    <t>基準適合の実績数量を入力してください。</t>
    <rPh sb="0" eb="2">
      <t>キジュン</t>
    </rPh>
    <rPh sb="2" eb="4">
      <t>テキゴウ</t>
    </rPh>
    <rPh sb="5" eb="7">
      <t>ジッセキ</t>
    </rPh>
    <rPh sb="7" eb="9">
      <t>スウリョウ</t>
    </rPh>
    <rPh sb="10" eb="12">
      <t>ニュウリョク</t>
    </rPh>
    <phoneticPr fontId="71"/>
  </si>
  <si>
    <t>基準不適合品を使用した場合は、その実績数量と理由を入力してください。</t>
    <rPh sb="0" eb="2">
      <t>キジュン</t>
    </rPh>
    <rPh sb="2" eb="5">
      <t>フテキゴウ</t>
    </rPh>
    <rPh sb="5" eb="6">
      <t>ヒン</t>
    </rPh>
    <rPh sb="7" eb="9">
      <t>シヨウ</t>
    </rPh>
    <rPh sb="11" eb="13">
      <t>バアイ</t>
    </rPh>
    <rPh sb="17" eb="19">
      <t>ジッセキ</t>
    </rPh>
    <rPh sb="19" eb="21">
      <t>スウリョウ</t>
    </rPh>
    <rPh sb="22" eb="24">
      <t>リユウ</t>
    </rPh>
    <rPh sb="25" eb="27">
      <t>ニュウリョク</t>
    </rPh>
    <phoneticPr fontId="71"/>
  </si>
  <si>
    <t>排出ガス対策型建設機械・低騒音型対策機械を使用した際は、対象ステッカー貼付けが判るように、機械全景と対象ステッカー拡大写真を別紙（様式不問）を合わせて提出してください。</t>
    <rPh sb="0" eb="2">
      <t>ハイシュツ</t>
    </rPh>
    <rPh sb="4" eb="6">
      <t>タイサク</t>
    </rPh>
    <rPh sb="6" eb="7">
      <t>カタ</t>
    </rPh>
    <rPh sb="7" eb="9">
      <t>ケンセツ</t>
    </rPh>
    <rPh sb="9" eb="11">
      <t>キカイ</t>
    </rPh>
    <rPh sb="12" eb="15">
      <t>テイソウオン</t>
    </rPh>
    <rPh sb="15" eb="16">
      <t>カタ</t>
    </rPh>
    <rPh sb="16" eb="18">
      <t>タイサク</t>
    </rPh>
    <rPh sb="18" eb="20">
      <t>キカイ</t>
    </rPh>
    <rPh sb="21" eb="23">
      <t>シヨウ</t>
    </rPh>
    <rPh sb="25" eb="26">
      <t>サイ</t>
    </rPh>
    <rPh sb="28" eb="30">
      <t>タイショウ</t>
    </rPh>
    <rPh sb="35" eb="37">
      <t>ハリツ</t>
    </rPh>
    <rPh sb="39" eb="40">
      <t>ワカ</t>
    </rPh>
    <rPh sb="45" eb="47">
      <t>キカイ</t>
    </rPh>
    <rPh sb="47" eb="49">
      <t>ゼンケイ</t>
    </rPh>
    <rPh sb="50" eb="52">
      <t>タイショウ</t>
    </rPh>
    <rPh sb="57" eb="59">
      <t>カクダイ</t>
    </rPh>
    <rPh sb="59" eb="61">
      <t>シャシン</t>
    </rPh>
    <rPh sb="62" eb="64">
      <t>ベッシ</t>
    </rPh>
    <rPh sb="65" eb="67">
      <t>ヨウシキ</t>
    </rPh>
    <rPh sb="67" eb="69">
      <t>フモン</t>
    </rPh>
    <rPh sb="71" eb="72">
      <t>ア</t>
    </rPh>
    <rPh sb="75" eb="77">
      <t>テイシュツ</t>
    </rPh>
    <phoneticPr fontId="71"/>
  </si>
  <si>
    <t>工事№は空欄のままとしてください。</t>
    <rPh sb="0" eb="2">
      <t>コウジ</t>
    </rPh>
    <rPh sb="4" eb="6">
      <t>クウラン</t>
    </rPh>
    <phoneticPr fontId="71"/>
  </si>
  <si>
    <t>使 用 量 等 確 認 書 兼 報 告 書</t>
    <phoneticPr fontId="71"/>
  </si>
  <si>
    <t>使 用 量 等 確 認 書 兼 報 告 書</t>
    <phoneticPr fontId="71"/>
  </si>
  <si>
    <t>TEL</t>
    <phoneticPr fontId="71"/>
  </si>
  <si>
    <t>学校園名称を直接入力してください。</t>
    <rPh sb="0" eb="2">
      <t>ガッコウ</t>
    </rPh>
    <rPh sb="2" eb="3">
      <t>エン</t>
    </rPh>
    <rPh sb="3" eb="5">
      <t>メイショウ</t>
    </rPh>
    <rPh sb="6" eb="8">
      <t>チョクセツ</t>
    </rPh>
    <rPh sb="8" eb="10">
      <t>ニュウリョク</t>
    </rPh>
    <phoneticPr fontId="71"/>
  </si>
  <si>
    <t>様式2-2は、上記様式2-1の内容が自動入力されます。</t>
    <rPh sb="0" eb="2">
      <t>ヨウシキ</t>
    </rPh>
    <rPh sb="7" eb="9">
      <t>ジョウキ</t>
    </rPh>
    <rPh sb="9" eb="11">
      <t>ヨウシキ</t>
    </rPh>
    <rPh sb="15" eb="17">
      <t>ナイヨウ</t>
    </rPh>
    <rPh sb="18" eb="20">
      <t>ジドウ</t>
    </rPh>
    <rPh sb="20" eb="22">
      <t>ニュウリョク</t>
    </rPh>
    <phoneticPr fontId="71"/>
  </si>
  <si>
    <t>様式2－1 （教育委員会事務局提出用）</t>
    <phoneticPr fontId="71"/>
  </si>
  <si>
    <t>消費税相当額</t>
    <rPh sb="0" eb="3">
      <t>ショウヒゼイ</t>
    </rPh>
    <rPh sb="3" eb="5">
      <t>ソウトウ</t>
    </rPh>
    <rPh sb="5" eb="6">
      <t>ガク</t>
    </rPh>
    <phoneticPr fontId="71"/>
  </si>
  <si>
    <t>1式</t>
    <rPh sb="1" eb="2">
      <t>シキ</t>
    </rPh>
    <phoneticPr fontId="71"/>
  </si>
  <si>
    <t>共通仮設費</t>
    <rPh sb="0" eb="2">
      <t>キョウツウ</t>
    </rPh>
    <rPh sb="2" eb="4">
      <t>カセツ</t>
    </rPh>
    <rPh sb="4" eb="5">
      <t>ヒ</t>
    </rPh>
    <phoneticPr fontId="71"/>
  </si>
  <si>
    <t>現場管理費</t>
    <rPh sb="0" eb="2">
      <t>ゲンバ</t>
    </rPh>
    <rPh sb="2" eb="5">
      <t>カンリヒ</t>
    </rPh>
    <phoneticPr fontId="71"/>
  </si>
  <si>
    <t>一般管理費等</t>
    <rPh sb="0" eb="2">
      <t>イッパン</t>
    </rPh>
    <rPh sb="2" eb="6">
      <t>カンリヒトウ</t>
    </rPh>
    <phoneticPr fontId="71"/>
  </si>
  <si>
    <t>「提出年月日」は変更契約締結日を入力してください。（出力後の手書き可）</t>
    <rPh sb="8" eb="10">
      <t>ヘンコウ</t>
    </rPh>
    <phoneticPr fontId="71"/>
  </si>
  <si>
    <t>1</t>
    <phoneticPr fontId="71"/>
  </si>
  <si>
    <t>2</t>
    <phoneticPr fontId="71"/>
  </si>
  <si>
    <t>建築主体工事費</t>
    <rPh sb="0" eb="2">
      <t>ケンチク</t>
    </rPh>
    <rPh sb="2" eb="4">
      <t>シュタイ</t>
    </rPh>
    <rPh sb="4" eb="7">
      <t>コウジヒ</t>
    </rPh>
    <phoneticPr fontId="71"/>
  </si>
  <si>
    <t>とりこわし工事費</t>
    <rPh sb="5" eb="8">
      <t>コウジヒ</t>
    </rPh>
    <phoneticPr fontId="71"/>
  </si>
  <si>
    <t>直接工事費計</t>
    <rPh sb="0" eb="2">
      <t>チョクセツ</t>
    </rPh>
    <rPh sb="2" eb="5">
      <t>コウジヒ</t>
    </rPh>
    <rPh sb="5" eb="6">
      <t>ケイ</t>
    </rPh>
    <phoneticPr fontId="71"/>
  </si>
  <si>
    <t>3</t>
    <phoneticPr fontId="71"/>
  </si>
  <si>
    <t>4</t>
    <phoneticPr fontId="71"/>
  </si>
  <si>
    <t>5</t>
    <phoneticPr fontId="71"/>
  </si>
  <si>
    <t>円</t>
    <rPh sb="0" eb="1">
      <t>エン</t>
    </rPh>
    <phoneticPr fontId="71"/>
  </si>
  <si>
    <t>1式</t>
    <rPh sb="1" eb="2">
      <t>シキ</t>
    </rPh>
    <phoneticPr fontId="71"/>
  </si>
  <si>
    <t>神戸12え
・852</t>
    <rPh sb="0" eb="2">
      <t>コウベ</t>
    </rPh>
    <phoneticPr fontId="21"/>
  </si>
  <si>
    <t>神戸12あ
5687</t>
    <rPh sb="0" eb="2">
      <t>コウベ</t>
    </rPh>
    <phoneticPr fontId="21"/>
  </si>
  <si>
    <t>神戸12ふ6587</t>
    <rPh sb="0" eb="2">
      <t>コウベ</t>
    </rPh>
    <phoneticPr fontId="21"/>
  </si>
  <si>
    <t>土砂</t>
    <phoneticPr fontId="21"/>
  </si>
  <si>
    <t>ポートアイランド沖</t>
    <rPh sb="8" eb="9">
      <t>オキ</t>
    </rPh>
    <phoneticPr fontId="21"/>
  </si>
  <si>
    <t>搬出物の種別、搬出先は直接入力してください。</t>
    <rPh sb="0" eb="2">
      <t>ハンシュツ</t>
    </rPh>
    <rPh sb="2" eb="3">
      <t>ブツ</t>
    </rPh>
    <rPh sb="4" eb="6">
      <t>シュベツ</t>
    </rPh>
    <rPh sb="7" eb="9">
      <t>ハンシュツ</t>
    </rPh>
    <rPh sb="9" eb="10">
      <t>サキ</t>
    </rPh>
    <rPh sb="11" eb="13">
      <t>チョクセツ</t>
    </rPh>
    <rPh sb="13" eb="15">
      <t>ニュウリョク</t>
    </rPh>
    <phoneticPr fontId="21"/>
  </si>
  <si>
    <t>提出する年月日を直接入力してください。</t>
    <rPh sb="0" eb="2">
      <t>テイシュツ</t>
    </rPh>
    <rPh sb="4" eb="7">
      <t>ネンガッピ</t>
    </rPh>
    <rPh sb="8" eb="10">
      <t>チョクセツ</t>
    </rPh>
    <rPh sb="10" eb="12">
      <t>ニュウリョク</t>
    </rPh>
    <phoneticPr fontId="14"/>
  </si>
  <si>
    <t>工事特性</t>
    <rPh sb="0" eb="2">
      <t>コウジ</t>
    </rPh>
    <rPh sb="2" eb="4">
      <t>トクセイ</t>
    </rPh>
    <phoneticPr fontId="14"/>
  </si>
  <si>
    <t>創意工夫</t>
    <rPh sb="0" eb="2">
      <t>ソウイ</t>
    </rPh>
    <rPh sb="2" eb="4">
      <t>クフウ</t>
    </rPh>
    <phoneticPr fontId="14"/>
  </si>
  <si>
    <t>社会性等</t>
    <rPh sb="0" eb="3">
      <t>シャカイセイ</t>
    </rPh>
    <rPh sb="3" eb="4">
      <t>トウ</t>
    </rPh>
    <phoneticPr fontId="14"/>
  </si>
  <si>
    <t>その他</t>
    <rPh sb="2" eb="3">
      <t>タ</t>
    </rPh>
    <phoneticPr fontId="14"/>
  </si>
  <si>
    <t>新技術</t>
    <rPh sb="0" eb="3">
      <t>シンギジュツ</t>
    </rPh>
    <phoneticPr fontId="14"/>
  </si>
  <si>
    <t>施工管理</t>
    <rPh sb="0" eb="2">
      <t>セコウ</t>
    </rPh>
    <rPh sb="2" eb="4">
      <t>カンリ</t>
    </rPh>
    <phoneticPr fontId="14"/>
  </si>
  <si>
    <t>安全衛生</t>
    <rPh sb="0" eb="2">
      <t>アンゼン</t>
    </rPh>
    <rPh sb="2" eb="4">
      <t>エイセイ</t>
    </rPh>
    <phoneticPr fontId="14"/>
  </si>
  <si>
    <t>品質</t>
    <rPh sb="0" eb="2">
      <t>ヒンシツ</t>
    </rPh>
    <phoneticPr fontId="14"/>
  </si>
  <si>
    <t>施工</t>
    <rPh sb="0" eb="2">
      <t>セコウ</t>
    </rPh>
    <phoneticPr fontId="14"/>
  </si>
  <si>
    <t>事務・片付け</t>
    <rPh sb="0" eb="2">
      <t>ジム</t>
    </rPh>
    <rPh sb="3" eb="5">
      <t>カタヅ</t>
    </rPh>
    <phoneticPr fontId="14"/>
  </si>
  <si>
    <t>施工現場</t>
    <rPh sb="0" eb="2">
      <t>セコウ</t>
    </rPh>
    <rPh sb="2" eb="4">
      <t>ゲンバ</t>
    </rPh>
    <phoneticPr fontId="14"/>
  </si>
  <si>
    <t>周辺環境等</t>
    <rPh sb="0" eb="2">
      <t>シュウヘン</t>
    </rPh>
    <rPh sb="2" eb="4">
      <t>カンキョウ</t>
    </rPh>
    <rPh sb="4" eb="5">
      <t>トウ</t>
    </rPh>
    <phoneticPr fontId="14"/>
  </si>
  <si>
    <t>自然・地盤条件</t>
    <rPh sb="0" eb="2">
      <t>シゼン</t>
    </rPh>
    <rPh sb="3" eb="5">
      <t>ジバン</t>
    </rPh>
    <rPh sb="5" eb="7">
      <t>ジョウケン</t>
    </rPh>
    <phoneticPr fontId="14"/>
  </si>
  <si>
    <t>施工技術</t>
    <rPh sb="0" eb="2">
      <t>セコウ</t>
    </rPh>
    <rPh sb="2" eb="4">
      <t>ギジュツ</t>
    </rPh>
    <phoneticPr fontId="14"/>
  </si>
  <si>
    <t>建物の特性</t>
    <rPh sb="0" eb="2">
      <t>タテモノ</t>
    </rPh>
    <rPh sb="3" eb="5">
      <t>トクセイ</t>
    </rPh>
    <phoneticPr fontId="14"/>
  </si>
  <si>
    <t>　・ 別紙１，別紙２のとおり</t>
    <rPh sb="3" eb="5">
      <t>ベッシ</t>
    </rPh>
    <rPh sb="7" eb="9">
      <t>ベッシ</t>
    </rPh>
    <phoneticPr fontId="14"/>
  </si>
  <si>
    <t>所在地</t>
    <rPh sb="0" eb="1">
      <t>ショ</t>
    </rPh>
    <rPh sb="1" eb="2">
      <t>ザイ</t>
    </rPh>
    <rPh sb="2" eb="3">
      <t>チ</t>
    </rPh>
    <phoneticPr fontId="9"/>
  </si>
  <si>
    <t>代表者氏名</t>
    <rPh sb="0" eb="3">
      <t>ダイヒョウシャ</t>
    </rPh>
    <rPh sb="3" eb="5">
      <t>シメイ</t>
    </rPh>
    <phoneticPr fontId="9"/>
  </si>
  <si>
    <t>□</t>
    <phoneticPr fontId="14"/>
  </si>
  <si>
    <t>地中埋設物等の作業障害</t>
    <phoneticPr fontId="14"/>
  </si>
  <si>
    <t>工事影響を配慮する近接建物</t>
    <phoneticPr fontId="14"/>
  </si>
  <si>
    <t>騒音・振動・水質汚濁の配慮</t>
    <phoneticPr fontId="14"/>
  </si>
  <si>
    <t>建物規模（面積、高さ、大空間等）</t>
    <phoneticPr fontId="14"/>
  </si>
  <si>
    <t>構造物耐震レベル</t>
    <phoneticPr fontId="14"/>
  </si>
  <si>
    <t>特殊機能や設備のある建物</t>
    <phoneticPr fontId="14"/>
  </si>
  <si>
    <t>ＶＥ提案</t>
    <phoneticPr fontId="14"/>
  </si>
  <si>
    <t>特殊な工法、材料、設備システム</t>
    <phoneticPr fontId="14"/>
  </si>
  <si>
    <t>制約条件から施工難度が高い</t>
    <phoneticPr fontId="14"/>
  </si>
  <si>
    <t>湧水の発生、地下水の影響</t>
    <phoneticPr fontId="14"/>
  </si>
  <si>
    <t>軟弱地盤、支持地盤の状況</t>
    <phoneticPr fontId="14"/>
  </si>
  <si>
    <t>雨・雪・風・気温等の影響</t>
    <phoneticPr fontId="14"/>
  </si>
  <si>
    <t>長期工事における安全確保への対応</t>
    <phoneticPr fontId="14"/>
  </si>
  <si>
    <t>災害時での臨機の措置</t>
    <phoneticPr fontId="14"/>
  </si>
  <si>
    <t>施工状況（条件）に対応した施工・工法等</t>
    <phoneticPr fontId="14"/>
  </si>
  <si>
    <t>測量・位置出しにおける工夫</t>
    <phoneticPr fontId="14"/>
  </si>
  <si>
    <t>現地調査方法の工夫</t>
    <phoneticPr fontId="14"/>
  </si>
  <si>
    <t>器具・工具・装置類の工夫</t>
    <phoneticPr fontId="14"/>
  </si>
  <si>
    <t>副産物及び廃棄物の減少、リサイクルの積極的な取り組み</t>
    <phoneticPr fontId="14"/>
  </si>
  <si>
    <t>土工事、地業工事、鉄骨建て方、コンクリート工事等の施工関係の工夫</t>
    <phoneticPr fontId="14"/>
  </si>
  <si>
    <t>建築材料・機材等の運搬・搬入等を含む施工方法に工夫</t>
    <phoneticPr fontId="14"/>
  </si>
  <si>
    <t>電気設備工事等の配線、配管等の工夫</t>
    <phoneticPr fontId="14"/>
  </si>
  <si>
    <t>機械設備工事等の配管、ダクト等の工夫</t>
    <phoneticPr fontId="14"/>
  </si>
  <si>
    <t>照明・視界確保等の工夫</t>
    <phoneticPr fontId="14"/>
  </si>
  <si>
    <t>仮排水、仮道路、迂回路等の計画・施工の工夫</t>
    <phoneticPr fontId="14"/>
  </si>
  <si>
    <t>運搬車両・施工機械等の工夫</t>
    <phoneticPr fontId="14"/>
  </si>
  <si>
    <t>型枠、足場、山留め等の仮設関係の工夫</t>
    <phoneticPr fontId="14"/>
  </si>
  <si>
    <t>施工管理及び品質向上等の工夫</t>
    <phoneticPr fontId="14"/>
  </si>
  <si>
    <t>プレハブ工法等の採用による工期短縮等の工夫</t>
    <phoneticPr fontId="14"/>
  </si>
  <si>
    <t>仮設施工等の工夫</t>
    <phoneticPr fontId="14"/>
  </si>
  <si>
    <t>既存施設・近隣等に対する騒音・振動対策等の工夫</t>
    <phoneticPr fontId="14"/>
  </si>
  <si>
    <t>保全への配慮による材料選定・施工方法等の工夫</t>
    <phoneticPr fontId="14"/>
  </si>
  <si>
    <t>作業の安全性向上のための施工方法等の工夫</t>
    <phoneticPr fontId="14"/>
  </si>
  <si>
    <t>集計ソフト等の活用と工夫</t>
    <phoneticPr fontId="14"/>
  </si>
  <si>
    <t>躯体工事の品質管理の工夫</t>
    <phoneticPr fontId="14"/>
  </si>
  <si>
    <t>建築材料・機材の検査・試験に関する工夫</t>
    <phoneticPr fontId="14"/>
  </si>
  <si>
    <t>施工の検査・試験に関する工夫</t>
    <phoneticPr fontId="14"/>
  </si>
  <si>
    <t>品質記録方法の工夫</t>
    <phoneticPr fontId="14"/>
  </si>
  <si>
    <t>安全仮設設備等の工夫</t>
    <phoneticPr fontId="14"/>
  </si>
  <si>
    <t>安全衛生教育、技術向上講習会、パトロールに関する工夫</t>
    <phoneticPr fontId="14"/>
  </si>
  <si>
    <t>現場事務所、休憩所等の環境向上の工夫</t>
    <phoneticPr fontId="14"/>
  </si>
  <si>
    <t>酸欠対策・有毒ガス・可燃ガスの処理等の工夫</t>
    <phoneticPr fontId="14"/>
  </si>
  <si>
    <t>周辺道路等の事故防止の工夫</t>
    <phoneticPr fontId="14"/>
  </si>
  <si>
    <t>改修工事における既存施設利用者等に対する安全対策の工夫</t>
    <phoneticPr fontId="14"/>
  </si>
  <si>
    <t>作業時における作業環境改善の工夫</t>
    <phoneticPr fontId="14"/>
  </si>
  <si>
    <t>ゴミ減量化、アイドリングストップ励行等の地球環境配慮</t>
    <phoneticPr fontId="14"/>
  </si>
  <si>
    <t>出来形管理等に関する工夫</t>
    <phoneticPr fontId="14"/>
  </si>
  <si>
    <t>施工計画書・写真記録に関する工夫</t>
    <phoneticPr fontId="14"/>
  </si>
  <si>
    <t>出来形・品質に関する計測・集計の工夫</t>
    <phoneticPr fontId="14"/>
  </si>
  <si>
    <t>ＣＡＤ施工管理ソフトやＣＡＬＳの活用した施工管理の工夫</t>
    <phoneticPr fontId="14"/>
  </si>
  <si>
    <t>新技術の活用（ＮＥＴＩＳ）</t>
    <phoneticPr fontId="14"/>
  </si>
  <si>
    <t>災害時等における地域への救援活動等の協力実施</t>
    <phoneticPr fontId="14"/>
  </si>
  <si>
    <t>周辺地域の環境保全、生物保護等に関する具体的な対策</t>
    <phoneticPr fontId="14"/>
  </si>
  <si>
    <t>作業現場等の環境と周辺地域との調和</t>
    <phoneticPr fontId="14"/>
  </si>
  <si>
    <t>広報活動や現場見学会等の実施等による地域とのコミュニケーション</t>
    <phoneticPr fontId="14"/>
  </si>
  <si>
    <t>地域イベントへの協力やボランティア活動等への協力や参加</t>
    <phoneticPr fontId="14"/>
  </si>
  <si>
    <t>　地域への貢献等</t>
    <rPh sb="1" eb="3">
      <t>チイキ</t>
    </rPh>
    <rPh sb="5" eb="8">
      <t>コウケントウ</t>
    </rPh>
    <phoneticPr fontId="14"/>
  </si>
  <si>
    <t>工 事 名</t>
    <rPh sb="0" eb="1">
      <t>タクミ</t>
    </rPh>
    <rPh sb="2" eb="3">
      <t>コト</t>
    </rPh>
    <rPh sb="4" eb="5">
      <t>メイ</t>
    </rPh>
    <phoneticPr fontId="14"/>
  </si>
  <si>
    <t>項目</t>
    <rPh sb="0" eb="2">
      <t>コウモク</t>
    </rPh>
    <phoneticPr fontId="14"/>
  </si>
  <si>
    <t>具体的な取り組み内容（例）</t>
    <rPh sb="0" eb="3">
      <t>グタイテキ</t>
    </rPh>
    <rPh sb="4" eb="5">
      <t>ト</t>
    </rPh>
    <rPh sb="6" eb="7">
      <t>ク</t>
    </rPh>
    <rPh sb="8" eb="10">
      <t>ナイヨウ</t>
    </rPh>
    <rPh sb="11" eb="12">
      <t>レイ</t>
    </rPh>
    <phoneticPr fontId="14"/>
  </si>
  <si>
    <t>内　　容</t>
    <rPh sb="0" eb="1">
      <t>ウチ</t>
    </rPh>
    <rPh sb="3" eb="4">
      <t>カタチ</t>
    </rPh>
    <phoneticPr fontId="14"/>
  </si>
  <si>
    <t>項　目</t>
    <rPh sb="0" eb="1">
      <t>コウ</t>
    </rPh>
    <rPh sb="2" eb="3">
      <t>メ</t>
    </rPh>
    <phoneticPr fontId="14"/>
  </si>
  <si>
    <t>報告する項目，内容を選択してください。</t>
    <rPh sb="0" eb="2">
      <t>ホウコク</t>
    </rPh>
    <rPh sb="4" eb="6">
      <t>コウモク</t>
    </rPh>
    <rPh sb="7" eb="9">
      <t>ナイヨウ</t>
    </rPh>
    <rPh sb="10" eb="12">
      <t>センタク</t>
    </rPh>
    <phoneticPr fontId="14"/>
  </si>
  <si>
    <t>→</t>
    <phoneticPr fontId="14"/>
  </si>
  <si>
    <t>■</t>
    <phoneticPr fontId="14"/>
  </si>
  <si>
    <t>に変更してください。）</t>
    <rPh sb="1" eb="3">
      <t>ヘンコウ</t>
    </rPh>
    <phoneticPr fontId="14"/>
  </si>
  <si>
    <t>（</t>
    <phoneticPr fontId="14"/>
  </si>
  <si>
    <t>□</t>
    <phoneticPr fontId="14"/>
  </si>
  <si>
    <t>創意工夫の内容に該当するものがなければ、その他に具体的な取り組み内容を直接入力してください。</t>
    <rPh sb="0" eb="2">
      <t>ソウイ</t>
    </rPh>
    <rPh sb="2" eb="4">
      <t>クフウ</t>
    </rPh>
    <rPh sb="5" eb="7">
      <t>ナイヨウ</t>
    </rPh>
    <rPh sb="8" eb="10">
      <t>ガイトウ</t>
    </rPh>
    <rPh sb="22" eb="23">
      <t>タ</t>
    </rPh>
    <rPh sb="24" eb="27">
      <t>グタイテキ</t>
    </rPh>
    <rPh sb="28" eb="29">
      <t>ト</t>
    </rPh>
    <rPh sb="30" eb="31">
      <t>ク</t>
    </rPh>
    <rPh sb="32" eb="34">
      <t>ナイヨウ</t>
    </rPh>
    <rPh sb="35" eb="37">
      <t>チョクセツ</t>
    </rPh>
    <rPh sb="37" eb="39">
      <t>ニュウリョク</t>
    </rPh>
    <phoneticPr fontId="14"/>
  </si>
  <si>
    <t>実施内容</t>
    <rPh sb="0" eb="2">
      <t>ジッシ</t>
    </rPh>
    <rPh sb="2" eb="4">
      <t>ナイヨウ</t>
    </rPh>
    <phoneticPr fontId="14"/>
  </si>
  <si>
    <t>目的等説明</t>
    <rPh sb="0" eb="2">
      <t>モクテキ</t>
    </rPh>
    <rPh sb="2" eb="3">
      <t>トウ</t>
    </rPh>
    <rPh sb="3" eb="5">
      <t>セツメイ</t>
    </rPh>
    <phoneticPr fontId="14"/>
  </si>
  <si>
    <t>添付図・写真等</t>
    <rPh sb="0" eb="2">
      <t>テンプ</t>
    </rPh>
    <rPh sb="2" eb="3">
      <t>ズ</t>
    </rPh>
    <rPh sb="4" eb="6">
      <t>シャシン</t>
    </rPh>
    <rPh sb="6" eb="7">
      <t>トウ</t>
    </rPh>
    <phoneticPr fontId="14"/>
  </si>
  <si>
    <t>評価内容</t>
    <rPh sb="0" eb="2">
      <t>ヒョウカ</t>
    </rPh>
    <rPh sb="2" eb="4">
      <t>ナイヨウ</t>
    </rPh>
    <phoneticPr fontId="14"/>
  </si>
  <si>
    <t>説明資料（別紙２）は実施内容ごとに作成して提出してください。</t>
    <rPh sb="0" eb="2">
      <t>セツメイ</t>
    </rPh>
    <rPh sb="2" eb="4">
      <t>シリョウ</t>
    </rPh>
    <rPh sb="5" eb="7">
      <t>ベッシ</t>
    </rPh>
    <rPh sb="10" eb="12">
      <t>ジッシ</t>
    </rPh>
    <rPh sb="12" eb="14">
      <t>ナイヨウ</t>
    </rPh>
    <rPh sb="17" eb="19">
      <t>サクセイ</t>
    </rPh>
    <rPh sb="21" eb="23">
      <t>テイシュツ</t>
    </rPh>
    <phoneticPr fontId="14"/>
  </si>
  <si>
    <t>（仮称）○○住宅建設工事</t>
    <rPh sb="1" eb="3">
      <t>カショウ</t>
    </rPh>
    <rPh sb="6" eb="8">
      <t>ジュウタク</t>
    </rPh>
    <rPh sb="8" eb="10">
      <t>ケンセツ</t>
    </rPh>
    <rPh sb="10" eb="12">
      <t>コウジ</t>
    </rPh>
    <phoneticPr fontId="14"/>
  </si>
  <si>
    <t>　創意工夫－施工</t>
    <rPh sb="1" eb="3">
      <t>ソウイ</t>
    </rPh>
    <rPh sb="3" eb="5">
      <t>クフウ</t>
    </rPh>
    <rPh sb="6" eb="8">
      <t>セコウ</t>
    </rPh>
    <phoneticPr fontId="14"/>
  </si>
  <si>
    <t>　土工事による過積載防止活動</t>
    <rPh sb="1" eb="2">
      <t>ド</t>
    </rPh>
    <rPh sb="2" eb="4">
      <t>コウジ</t>
    </rPh>
    <rPh sb="7" eb="10">
      <t>カセキサイ</t>
    </rPh>
    <rPh sb="10" eb="12">
      <t>ボウシ</t>
    </rPh>
    <rPh sb="12" eb="14">
      <t>カツドウ</t>
    </rPh>
    <phoneticPr fontId="14"/>
  </si>
  <si>
    <t>単位体積による過積載防止ライン（積載ライン）のシールをダンプトラックに貼り付け、目視による過積載防止を容易に確認できるようにするとともに、徹底した管理により過積載ゼロとして生活道路等の環境保全に努めた。</t>
    <rPh sb="0" eb="2">
      <t>タンイ</t>
    </rPh>
    <rPh sb="2" eb="4">
      <t>タイセキ</t>
    </rPh>
    <rPh sb="7" eb="10">
      <t>カセキサイ</t>
    </rPh>
    <rPh sb="10" eb="12">
      <t>ボウシ</t>
    </rPh>
    <rPh sb="16" eb="18">
      <t>セキサイ</t>
    </rPh>
    <rPh sb="35" eb="36">
      <t>ハ</t>
    </rPh>
    <rPh sb="37" eb="38">
      <t>ツ</t>
    </rPh>
    <rPh sb="40" eb="42">
      <t>モクシ</t>
    </rPh>
    <rPh sb="45" eb="48">
      <t>カセキサイ</t>
    </rPh>
    <rPh sb="48" eb="50">
      <t>ボウシ</t>
    </rPh>
    <rPh sb="51" eb="53">
      <t>ヨウイ</t>
    </rPh>
    <rPh sb="54" eb="56">
      <t>カクニン</t>
    </rPh>
    <rPh sb="69" eb="71">
      <t>テッテイ</t>
    </rPh>
    <rPh sb="73" eb="75">
      <t>カンリ</t>
    </rPh>
    <rPh sb="78" eb="81">
      <t>カセキサイ</t>
    </rPh>
    <rPh sb="86" eb="88">
      <t>セイカツ</t>
    </rPh>
    <rPh sb="88" eb="91">
      <t>ドウロトウ</t>
    </rPh>
    <rPh sb="92" eb="94">
      <t>カンキョウ</t>
    </rPh>
    <rPh sb="94" eb="96">
      <t>ホゼン</t>
    </rPh>
    <rPh sb="97" eb="98">
      <t>ツト</t>
    </rPh>
    <phoneticPr fontId="14"/>
  </si>
  <si>
    <t>　生活道路の環境保全等</t>
    <rPh sb="1" eb="3">
      <t>セイカツ</t>
    </rPh>
    <rPh sb="3" eb="5">
      <t>ドウロ</t>
    </rPh>
    <rPh sb="6" eb="8">
      <t>カンキョウ</t>
    </rPh>
    <rPh sb="8" eb="10">
      <t>ホゼン</t>
    </rPh>
    <rPh sb="10" eb="11">
      <t>トウ</t>
    </rPh>
    <phoneticPr fontId="14"/>
  </si>
  <si>
    <t>説明資料（例-1）</t>
    <rPh sb="0" eb="2">
      <t>セツメイ</t>
    </rPh>
    <rPh sb="2" eb="4">
      <t>シリョウ</t>
    </rPh>
    <rPh sb="5" eb="6">
      <t>レイ</t>
    </rPh>
    <phoneticPr fontId="14"/>
  </si>
  <si>
    <t>説明資料（例-2）</t>
    <rPh sb="0" eb="2">
      <t>セツメイ</t>
    </rPh>
    <rPh sb="2" eb="4">
      <t>シリョウ</t>
    </rPh>
    <rPh sb="5" eb="6">
      <t>レイ</t>
    </rPh>
    <phoneticPr fontId="14"/>
  </si>
  <si>
    <t>　創意工夫－安全衛生</t>
    <rPh sb="1" eb="3">
      <t>ソウイ</t>
    </rPh>
    <rPh sb="3" eb="5">
      <t>クフウ</t>
    </rPh>
    <rPh sb="6" eb="8">
      <t>アンゼン</t>
    </rPh>
    <rPh sb="8" eb="10">
      <t>エイセイ</t>
    </rPh>
    <phoneticPr fontId="14"/>
  </si>
  <si>
    <t>　安全仮設設備等の工夫</t>
    <rPh sb="1" eb="3">
      <t>アンゼン</t>
    </rPh>
    <rPh sb="3" eb="5">
      <t>カセツ</t>
    </rPh>
    <rPh sb="5" eb="7">
      <t>セツビ</t>
    </rPh>
    <rPh sb="7" eb="8">
      <t>トウ</t>
    </rPh>
    <rPh sb="9" eb="11">
      <t>クフウ</t>
    </rPh>
    <phoneticPr fontId="14"/>
  </si>
  <si>
    <t>　安全仮設資機材等の見える化等</t>
    <rPh sb="1" eb="3">
      <t>アンゼン</t>
    </rPh>
    <rPh sb="3" eb="5">
      <t>カセツ</t>
    </rPh>
    <rPh sb="5" eb="8">
      <t>シキザイ</t>
    </rPh>
    <rPh sb="8" eb="9">
      <t>トウ</t>
    </rPh>
    <rPh sb="10" eb="11">
      <t>ミ</t>
    </rPh>
    <rPh sb="13" eb="14">
      <t>カ</t>
    </rPh>
    <rPh sb="14" eb="15">
      <t>トウ</t>
    </rPh>
    <phoneticPr fontId="14"/>
  </si>
  <si>
    <t>当該現場作業所は、床版の段差等が多くあり、“つまづき”による転倒災害が起こりやすいと考えられることから、段差の見える化と仮設開口部のフラット化を図り、作業員に注意喚起を促し、作業所内の安全衛生管理に取り組んだ。</t>
    <rPh sb="0" eb="2">
      <t>トウガイ</t>
    </rPh>
    <rPh sb="2" eb="4">
      <t>ゲンバ</t>
    </rPh>
    <rPh sb="4" eb="6">
      <t>サギョウ</t>
    </rPh>
    <rPh sb="6" eb="7">
      <t>ショ</t>
    </rPh>
    <rPh sb="9" eb="10">
      <t>ユカ</t>
    </rPh>
    <rPh sb="10" eb="11">
      <t>バン</t>
    </rPh>
    <rPh sb="12" eb="13">
      <t>ダン</t>
    </rPh>
    <rPh sb="13" eb="14">
      <t>サ</t>
    </rPh>
    <rPh sb="14" eb="15">
      <t>トウ</t>
    </rPh>
    <rPh sb="16" eb="17">
      <t>オオ</t>
    </rPh>
    <rPh sb="30" eb="32">
      <t>テントウ</t>
    </rPh>
    <rPh sb="32" eb="34">
      <t>サイガイ</t>
    </rPh>
    <rPh sb="35" eb="36">
      <t>オ</t>
    </rPh>
    <rPh sb="42" eb="43">
      <t>カンガ</t>
    </rPh>
    <rPh sb="52" eb="53">
      <t>ダン</t>
    </rPh>
    <rPh sb="53" eb="54">
      <t>サ</t>
    </rPh>
    <rPh sb="55" eb="56">
      <t>ミ</t>
    </rPh>
    <rPh sb="58" eb="59">
      <t>カ</t>
    </rPh>
    <rPh sb="60" eb="62">
      <t>カセツ</t>
    </rPh>
    <rPh sb="62" eb="65">
      <t>カイコウブ</t>
    </rPh>
    <rPh sb="70" eb="71">
      <t>カ</t>
    </rPh>
    <rPh sb="72" eb="73">
      <t>ハカ</t>
    </rPh>
    <rPh sb="75" eb="78">
      <t>サギョウイン</t>
    </rPh>
    <rPh sb="79" eb="81">
      <t>チュウイ</t>
    </rPh>
    <rPh sb="81" eb="83">
      <t>カンキ</t>
    </rPh>
    <rPh sb="84" eb="85">
      <t>ウナガ</t>
    </rPh>
    <rPh sb="87" eb="89">
      <t>サギョウ</t>
    </rPh>
    <rPh sb="89" eb="90">
      <t>ショ</t>
    </rPh>
    <rPh sb="90" eb="91">
      <t>ナイ</t>
    </rPh>
    <rPh sb="92" eb="94">
      <t>アンゼン</t>
    </rPh>
    <rPh sb="94" eb="96">
      <t>エイセイ</t>
    </rPh>
    <rPh sb="96" eb="98">
      <t>カンリ</t>
    </rPh>
    <rPh sb="99" eb="100">
      <t>ト</t>
    </rPh>
    <rPh sb="101" eb="102">
      <t>ク</t>
    </rPh>
    <phoneticPr fontId="14"/>
  </si>
  <si>
    <t>　○○区総合庁舎建設工事</t>
    <rPh sb="3" eb="4">
      <t>ク</t>
    </rPh>
    <rPh sb="4" eb="6">
      <t>ソウゴウ</t>
    </rPh>
    <rPh sb="6" eb="8">
      <t>チョウシャ</t>
    </rPh>
    <rPh sb="8" eb="10">
      <t>ケンセツ</t>
    </rPh>
    <rPh sb="10" eb="12">
      <t>コウジ</t>
    </rPh>
    <phoneticPr fontId="14"/>
  </si>
  <si>
    <t>単位容積の計測</t>
    <rPh sb="0" eb="2">
      <t>タンイ</t>
    </rPh>
    <rPh sb="2" eb="4">
      <t>ヨウセキ</t>
    </rPh>
    <rPh sb="5" eb="7">
      <t>ケイソク</t>
    </rPh>
    <phoneticPr fontId="14"/>
  </si>
  <si>
    <t>シールの貼付け</t>
    <rPh sb="4" eb="6">
      <t>ハリツ</t>
    </rPh>
    <phoneticPr fontId="14"/>
  </si>
  <si>
    <t>トラテープによるスラブ段差の見える化</t>
    <rPh sb="11" eb="12">
      <t>ダン</t>
    </rPh>
    <rPh sb="12" eb="13">
      <t>サ</t>
    </rPh>
    <rPh sb="14" eb="15">
      <t>ミ</t>
    </rPh>
    <rPh sb="17" eb="18">
      <t>カ</t>
    </rPh>
    <phoneticPr fontId="14"/>
  </si>
  <si>
    <t>スラブ仮設開口部のフラット化</t>
    <rPh sb="3" eb="5">
      <t>カセツ</t>
    </rPh>
    <rPh sb="5" eb="8">
      <t>カイコウブ</t>
    </rPh>
    <rPh sb="13" eb="14">
      <t>カ</t>
    </rPh>
    <phoneticPr fontId="14"/>
  </si>
  <si>
    <t>様式１－１（教育委員会事務局提出用）</t>
    <phoneticPr fontId="28"/>
  </si>
  <si>
    <t>様式1-2は、上記様式1-1の内容が自動入力されます。</t>
    <rPh sb="0" eb="2">
      <t>ヨウシキ</t>
    </rPh>
    <rPh sb="7" eb="9">
      <t>ジョウキ</t>
    </rPh>
    <rPh sb="9" eb="11">
      <t>ヨウシキ</t>
    </rPh>
    <rPh sb="15" eb="17">
      <t>ナイヨウ</t>
    </rPh>
    <rPh sb="18" eb="20">
      <t>ジドウ</t>
    </rPh>
    <rPh sb="20" eb="22">
      <t>ニュウリョク</t>
    </rPh>
    <phoneticPr fontId="71"/>
  </si>
  <si>
    <t>様式1-3は、上記様式1-1の内容が自動入力されます。</t>
    <rPh sb="0" eb="2">
      <t>ヨウシキ</t>
    </rPh>
    <rPh sb="7" eb="9">
      <t>ジョウキ</t>
    </rPh>
    <rPh sb="9" eb="11">
      <t>ヨウシキ</t>
    </rPh>
    <rPh sb="15" eb="17">
      <t>ナイヨウ</t>
    </rPh>
    <rPh sb="18" eb="20">
      <t>ジドウ</t>
    </rPh>
    <rPh sb="20" eb="22">
      <t>ニュウリョク</t>
    </rPh>
    <phoneticPr fontId="71"/>
  </si>
  <si>
    <t>校園設備等の使用する工事に関連する工事種別を選択してください。（□→■）</t>
    <rPh sb="0" eb="1">
      <t>コウ</t>
    </rPh>
    <rPh sb="1" eb="2">
      <t>エン</t>
    </rPh>
    <rPh sb="2" eb="5">
      <t>セツビトウ</t>
    </rPh>
    <rPh sb="6" eb="8">
      <t>シヨウ</t>
    </rPh>
    <rPh sb="10" eb="12">
      <t>コウジ</t>
    </rPh>
    <rPh sb="13" eb="15">
      <t>カンレン</t>
    </rPh>
    <rPh sb="17" eb="19">
      <t>コウジ</t>
    </rPh>
    <rPh sb="19" eb="21">
      <t>シュベツ</t>
    </rPh>
    <rPh sb="22" eb="24">
      <t>センタク</t>
    </rPh>
    <phoneticPr fontId="28"/>
  </si>
  <si>
    <t>日</t>
    <rPh sb="0" eb="1">
      <t>ヒ</t>
    </rPh>
    <phoneticPr fontId="12"/>
  </si>
  <si>
    <t>月</t>
    <rPh sb="0" eb="1">
      <t>ツキ</t>
    </rPh>
    <phoneticPr fontId="12"/>
  </si>
  <si>
    <t>年</t>
    <rPh sb="0" eb="1">
      <t>ネン</t>
    </rPh>
    <phoneticPr fontId="12"/>
  </si>
  <si>
    <t>前払金の交付を申請するときに入力してください。</t>
    <rPh sb="0" eb="2">
      <t>マエバラ</t>
    </rPh>
    <rPh sb="2" eb="3">
      <t>キン</t>
    </rPh>
    <rPh sb="4" eb="6">
      <t>コウフ</t>
    </rPh>
    <rPh sb="7" eb="9">
      <t>シンセイ</t>
    </rPh>
    <rPh sb="14" eb="16">
      <t>ニュウリョク</t>
    </rPh>
    <phoneticPr fontId="71"/>
  </si>
  <si>
    <t>年度内の完成期限</t>
    <rPh sb="0" eb="3">
      <t>ネンドナイ</t>
    </rPh>
    <rPh sb="4" eb="6">
      <t>カンセイ</t>
    </rPh>
    <rPh sb="6" eb="8">
      <t>キゲン</t>
    </rPh>
    <phoneticPr fontId="71"/>
  </si>
  <si>
    <t>予算繰越条件の完成期限</t>
    <rPh sb="0" eb="2">
      <t>ヨサン</t>
    </rPh>
    <rPh sb="2" eb="4">
      <t>クリコシ</t>
    </rPh>
    <rPh sb="4" eb="6">
      <t>ジョウケン</t>
    </rPh>
    <rPh sb="7" eb="9">
      <t>カンセイ</t>
    </rPh>
    <rPh sb="9" eb="11">
      <t>キゲン</t>
    </rPh>
    <phoneticPr fontId="71"/>
  </si>
  <si>
    <t>年月日は空欄のままとしてください。</t>
    <rPh sb="0" eb="3">
      <t>ネンガッピ</t>
    </rPh>
    <rPh sb="4" eb="6">
      <t>クウラン</t>
    </rPh>
    <phoneticPr fontId="12"/>
  </si>
  <si>
    <t>前払金交付の申請する年月日を入力してください。（印刷後の手書き可）</t>
    <rPh sb="0" eb="2">
      <t>マエバラ</t>
    </rPh>
    <rPh sb="2" eb="3">
      <t>キン</t>
    </rPh>
    <rPh sb="3" eb="5">
      <t>コウフ</t>
    </rPh>
    <rPh sb="6" eb="8">
      <t>シンセイ</t>
    </rPh>
    <rPh sb="10" eb="13">
      <t>ネンガッピ</t>
    </rPh>
    <rPh sb="14" eb="16">
      <t>ニュウリョク</t>
    </rPh>
    <rPh sb="24" eb="26">
      <t>インサツ</t>
    </rPh>
    <rPh sb="26" eb="27">
      <t>ゴ</t>
    </rPh>
    <rPh sb="28" eb="30">
      <t>テガ</t>
    </rPh>
    <rPh sb="31" eb="32">
      <t>カ</t>
    </rPh>
    <phoneticPr fontId="12"/>
  </si>
  <si>
    <t>「監督職員の承諾」</t>
    <rPh sb="1" eb="3">
      <t>カントク</t>
    </rPh>
    <rPh sb="3" eb="5">
      <t>ショクイン</t>
    </rPh>
    <rPh sb="6" eb="8">
      <t>ショウダク</t>
    </rPh>
    <phoneticPr fontId="20"/>
  </si>
  <si>
    <t>受注者等が監督職員に対し，書面で申し出た事項について監督職員が書面をもって了解することをいう。</t>
    <rPh sb="0" eb="3">
      <t>ジュチュウシャ</t>
    </rPh>
    <rPh sb="3" eb="4">
      <t>トウ</t>
    </rPh>
    <rPh sb="5" eb="7">
      <t>カントク</t>
    </rPh>
    <rPh sb="7" eb="9">
      <t>ショクイン</t>
    </rPh>
    <rPh sb="10" eb="11">
      <t>タイ</t>
    </rPh>
    <rPh sb="13" eb="15">
      <t>ショメン</t>
    </rPh>
    <rPh sb="16" eb="17">
      <t>モウ</t>
    </rPh>
    <rPh sb="18" eb="19">
      <t>デ</t>
    </rPh>
    <rPh sb="20" eb="22">
      <t>ジコウ</t>
    </rPh>
    <rPh sb="26" eb="28">
      <t>カントク</t>
    </rPh>
    <rPh sb="28" eb="30">
      <t>ショクイン</t>
    </rPh>
    <rPh sb="31" eb="33">
      <t>ショメン</t>
    </rPh>
    <rPh sb="37" eb="39">
      <t>リョウカイ</t>
    </rPh>
    <phoneticPr fontId="20"/>
  </si>
  <si>
    <t>「監督職員の指示」</t>
    <rPh sb="1" eb="3">
      <t>カントク</t>
    </rPh>
    <rPh sb="3" eb="5">
      <t>ショクイン</t>
    </rPh>
    <rPh sb="6" eb="8">
      <t>シジ</t>
    </rPh>
    <phoneticPr fontId="20"/>
  </si>
  <si>
    <t>監督職員が受注者に対し，工事の施工上必要な事項を書面によって示すことをいう。</t>
    <rPh sb="0" eb="2">
      <t>カントク</t>
    </rPh>
    <rPh sb="2" eb="4">
      <t>ショクイン</t>
    </rPh>
    <rPh sb="5" eb="8">
      <t>ジュチュウシャ</t>
    </rPh>
    <rPh sb="9" eb="10">
      <t>タイ</t>
    </rPh>
    <rPh sb="12" eb="14">
      <t>コウジ</t>
    </rPh>
    <rPh sb="15" eb="17">
      <t>セコウ</t>
    </rPh>
    <rPh sb="17" eb="18">
      <t>ジョウ</t>
    </rPh>
    <rPh sb="18" eb="20">
      <t>ヒツヨウ</t>
    </rPh>
    <rPh sb="21" eb="23">
      <t>ジコウ</t>
    </rPh>
    <rPh sb="24" eb="26">
      <t>ショメン</t>
    </rPh>
    <rPh sb="30" eb="31">
      <t>シメ</t>
    </rPh>
    <phoneticPr fontId="20"/>
  </si>
  <si>
    <t>「監督職員と協議」</t>
    <rPh sb="1" eb="3">
      <t>カントク</t>
    </rPh>
    <rPh sb="3" eb="5">
      <t>ショクイン</t>
    </rPh>
    <rPh sb="6" eb="8">
      <t>キョウギ</t>
    </rPh>
    <phoneticPr fontId="20"/>
  </si>
  <si>
    <t>協議事項について，監督職員と受注者等とが結論を得るために合議し，その結果を書面に残すことをいう。</t>
    <rPh sb="0" eb="2">
      <t>キョウギ</t>
    </rPh>
    <rPh sb="2" eb="4">
      <t>ジコウ</t>
    </rPh>
    <rPh sb="9" eb="11">
      <t>カントク</t>
    </rPh>
    <rPh sb="11" eb="13">
      <t>ショクイン</t>
    </rPh>
    <rPh sb="14" eb="18">
      <t>ジュチュウシャトウ</t>
    </rPh>
    <rPh sb="20" eb="22">
      <t>ケツロン</t>
    </rPh>
    <rPh sb="23" eb="24">
      <t>エ</t>
    </rPh>
    <rPh sb="28" eb="30">
      <t>ゴウギ</t>
    </rPh>
    <rPh sb="34" eb="36">
      <t>ケッカ</t>
    </rPh>
    <rPh sb="37" eb="39">
      <t>ショメン</t>
    </rPh>
    <rPh sb="40" eb="41">
      <t>ノコ</t>
    </rPh>
    <phoneticPr fontId="20"/>
  </si>
  <si>
    <t>書面とは？</t>
    <rPh sb="0" eb="2">
      <t>ショメン</t>
    </rPh>
    <phoneticPr fontId="20"/>
  </si>
  <si>
    <t>発行年月日が記載され，署名又は捺印された文書をいう。</t>
    <rPh sb="0" eb="2">
      <t>ハッコウ</t>
    </rPh>
    <rPh sb="2" eb="5">
      <t>ネンガッピ</t>
    </rPh>
    <rPh sb="6" eb="8">
      <t>キサイ</t>
    </rPh>
    <rPh sb="11" eb="13">
      <t>ショメイ</t>
    </rPh>
    <rPh sb="13" eb="14">
      <t>マタ</t>
    </rPh>
    <rPh sb="15" eb="17">
      <t>ナツイン</t>
    </rPh>
    <rPh sb="20" eb="22">
      <t>ブンショ</t>
    </rPh>
    <phoneticPr fontId="20"/>
  </si>
  <si>
    <t>発行年月日を入力してください。（印刷後の手書き可）</t>
    <rPh sb="0" eb="2">
      <t>ハッコウ</t>
    </rPh>
    <rPh sb="2" eb="5">
      <t>ネンガッピ</t>
    </rPh>
    <rPh sb="6" eb="8">
      <t>ニュウリョク</t>
    </rPh>
    <rPh sb="16" eb="18">
      <t>インサツ</t>
    </rPh>
    <rPh sb="18" eb="19">
      <t>ゴ</t>
    </rPh>
    <rPh sb="20" eb="22">
      <t>テガ</t>
    </rPh>
    <rPh sb="23" eb="24">
      <t>カ</t>
    </rPh>
    <phoneticPr fontId="20"/>
  </si>
  <si>
    <t>※公共建築工事標準仕様書（建築工事編）1.1.2用語の定義より抜粋</t>
    <rPh sb="1" eb="3">
      <t>コウキョウ</t>
    </rPh>
    <rPh sb="3" eb="5">
      <t>ケンチク</t>
    </rPh>
    <rPh sb="5" eb="7">
      <t>コウジ</t>
    </rPh>
    <rPh sb="7" eb="9">
      <t>ヒョウジュン</t>
    </rPh>
    <rPh sb="9" eb="12">
      <t>シヨウショ</t>
    </rPh>
    <rPh sb="13" eb="15">
      <t>ケンチク</t>
    </rPh>
    <rPh sb="15" eb="17">
      <t>コウジ</t>
    </rPh>
    <rPh sb="17" eb="18">
      <t>ヘン</t>
    </rPh>
    <rPh sb="24" eb="26">
      <t>ヨウゴ</t>
    </rPh>
    <rPh sb="27" eb="29">
      <t>テイギ</t>
    </rPh>
    <rPh sb="31" eb="33">
      <t>バッスイ</t>
    </rPh>
    <phoneticPr fontId="20"/>
  </si>
  <si>
    <t>（参考）</t>
    <rPh sb="1" eb="3">
      <t>サンコウ</t>
    </rPh>
    <phoneticPr fontId="12"/>
  </si>
  <si>
    <t>変更する場合の理由を簡潔に直接入力してください。</t>
    <rPh sb="0" eb="2">
      <t>ヘンコウ</t>
    </rPh>
    <rPh sb="4" eb="6">
      <t>バアイ</t>
    </rPh>
    <rPh sb="7" eb="9">
      <t>リユウ</t>
    </rPh>
    <rPh sb="10" eb="12">
      <t>カンケツ</t>
    </rPh>
    <rPh sb="13" eb="15">
      <t>チョクセツ</t>
    </rPh>
    <rPh sb="15" eb="17">
      <t>ニュウリョク</t>
    </rPh>
    <phoneticPr fontId="12"/>
  </si>
  <si>
    <t>JVの場合は所属会社名を直接入力してください。</t>
    <rPh sb="3" eb="5">
      <t>バアイ</t>
    </rPh>
    <rPh sb="6" eb="8">
      <t>ショゾク</t>
    </rPh>
    <rPh sb="8" eb="11">
      <t>カイシャメイ</t>
    </rPh>
    <rPh sb="12" eb="14">
      <t>チョクセツ</t>
    </rPh>
    <rPh sb="14" eb="16">
      <t>ニュウリョク</t>
    </rPh>
    <phoneticPr fontId="12"/>
  </si>
  <si>
    <t>兼任する場合は、専任を□に他の工事と兼任を■にしてください。</t>
    <rPh sb="0" eb="2">
      <t>ケンニン</t>
    </rPh>
    <rPh sb="4" eb="6">
      <t>バアイ</t>
    </rPh>
    <rPh sb="8" eb="10">
      <t>センニン</t>
    </rPh>
    <rPh sb="13" eb="14">
      <t>タ</t>
    </rPh>
    <rPh sb="15" eb="17">
      <t>コウジ</t>
    </rPh>
    <rPh sb="18" eb="20">
      <t>ケンニン</t>
    </rPh>
    <phoneticPr fontId="12"/>
  </si>
  <si>
    <t>兼任する場合は、その工事名を直接入力してください。</t>
    <rPh sb="0" eb="2">
      <t>ケンニン</t>
    </rPh>
    <rPh sb="4" eb="6">
      <t>バアイ</t>
    </rPh>
    <rPh sb="10" eb="13">
      <t>コウジメイ</t>
    </rPh>
    <rPh sb="14" eb="16">
      <t>チョクセツ</t>
    </rPh>
    <rPh sb="16" eb="18">
      <t>ニュウリョク</t>
    </rPh>
    <phoneticPr fontId="12"/>
  </si>
  <si>
    <t>主任技術者、監理技術者の方の該当する項目を■にしてください。</t>
    <rPh sb="0" eb="2">
      <t>シュニン</t>
    </rPh>
    <rPh sb="2" eb="5">
      <t>ギジュツシャ</t>
    </rPh>
    <rPh sb="6" eb="8">
      <t>カンリ</t>
    </rPh>
    <rPh sb="8" eb="10">
      <t>ギジュツ</t>
    </rPh>
    <rPh sb="10" eb="11">
      <t>シャ</t>
    </rPh>
    <rPh sb="12" eb="13">
      <t>カタ</t>
    </rPh>
    <rPh sb="14" eb="16">
      <t>ガイトウ</t>
    </rPh>
    <rPh sb="18" eb="20">
      <t>コウモク</t>
    </rPh>
    <phoneticPr fontId="12"/>
  </si>
  <si>
    <t>提出年月日を直接入力してください。（印刷後の手書き可）</t>
    <rPh sb="0" eb="2">
      <t>テイシュツ</t>
    </rPh>
    <rPh sb="2" eb="5">
      <t>ネンガッピ</t>
    </rPh>
    <rPh sb="6" eb="8">
      <t>チョクセツ</t>
    </rPh>
    <rPh sb="8" eb="10">
      <t>ニュウリョク</t>
    </rPh>
    <rPh sb="18" eb="20">
      <t>インサツ</t>
    </rPh>
    <rPh sb="20" eb="21">
      <t>ゴ</t>
    </rPh>
    <rPh sb="22" eb="24">
      <t>テガ</t>
    </rPh>
    <rPh sb="25" eb="26">
      <t>カ</t>
    </rPh>
    <phoneticPr fontId="22"/>
  </si>
  <si>
    <t>年</t>
    <rPh sb="0" eb="1">
      <t>ネン</t>
    </rPh>
    <phoneticPr fontId="16"/>
  </si>
  <si>
    <t>月</t>
    <rPh sb="0" eb="1">
      <t>ツキ</t>
    </rPh>
    <phoneticPr fontId="16"/>
  </si>
  <si>
    <t>日生</t>
    <rPh sb="0" eb="1">
      <t>ヒ</t>
    </rPh>
    <rPh sb="1" eb="2">
      <t>ウ</t>
    </rPh>
    <phoneticPr fontId="16"/>
  </si>
  <si>
    <t>生年月日の元号を選び、年月日を直接入力してください。</t>
    <rPh sb="0" eb="2">
      <t>セイネン</t>
    </rPh>
    <rPh sb="2" eb="4">
      <t>ガッピ</t>
    </rPh>
    <rPh sb="5" eb="7">
      <t>ゲンゴウ</t>
    </rPh>
    <rPh sb="8" eb="9">
      <t>エラ</t>
    </rPh>
    <rPh sb="11" eb="14">
      <t>ネンガッピ</t>
    </rPh>
    <rPh sb="15" eb="17">
      <t>チョクセツ</t>
    </rPh>
    <rPh sb="17" eb="19">
      <t>ニュウリョク</t>
    </rPh>
    <phoneticPr fontId="16"/>
  </si>
  <si>
    <t>お名前のふりがな（ルビ）を直接入力してください。</t>
    <rPh sb="1" eb="3">
      <t>ナマエ</t>
    </rPh>
    <rPh sb="13" eb="15">
      <t>チョクセツ</t>
    </rPh>
    <rPh sb="15" eb="17">
      <t>ニュウリョク</t>
    </rPh>
    <phoneticPr fontId="16"/>
  </si>
  <si>
    <t>日</t>
    <rPh sb="0" eb="1">
      <t>ヒ</t>
    </rPh>
    <phoneticPr fontId="16"/>
  </si>
  <si>
    <t>日取得</t>
    <rPh sb="0" eb="1">
      <t>ヒ</t>
    </rPh>
    <rPh sb="1" eb="3">
      <t>シュトク</t>
    </rPh>
    <phoneticPr fontId="16"/>
  </si>
  <si>
    <t>契約番号</t>
    <rPh sb="0" eb="2">
      <t>ケイヤク</t>
    </rPh>
    <rPh sb="2" eb="4">
      <t>バンゴウ</t>
    </rPh>
    <phoneticPr fontId="12"/>
  </si>
  <si>
    <t>最終学歴を直接入力してください。</t>
    <rPh sb="0" eb="2">
      <t>サイシュウ</t>
    </rPh>
    <rPh sb="2" eb="4">
      <t>ガクレキ</t>
    </rPh>
    <rPh sb="5" eb="7">
      <t>チョクセツ</t>
    </rPh>
    <rPh sb="7" eb="9">
      <t>ニュウリョク</t>
    </rPh>
    <phoneticPr fontId="16"/>
  </si>
  <si>
    <t>卒業（若しくは中退）した元号を選び年月日を直接入力してください。</t>
    <rPh sb="0" eb="2">
      <t>ソツギョウ</t>
    </rPh>
    <rPh sb="3" eb="4">
      <t>モ</t>
    </rPh>
    <rPh sb="7" eb="9">
      <t>チュウタイ</t>
    </rPh>
    <rPh sb="12" eb="14">
      <t>ゲンゴウ</t>
    </rPh>
    <rPh sb="15" eb="16">
      <t>エラ</t>
    </rPh>
    <rPh sb="17" eb="20">
      <t>ネンガッピ</t>
    </rPh>
    <rPh sb="21" eb="23">
      <t>チョクセツ</t>
    </rPh>
    <rPh sb="23" eb="25">
      <t>ニュウリョク</t>
    </rPh>
    <phoneticPr fontId="16"/>
  </si>
  <si>
    <t>免許を取得した元号を選び、年月日を直接入力してください。</t>
    <rPh sb="0" eb="2">
      <t>メンキョ</t>
    </rPh>
    <rPh sb="3" eb="5">
      <t>シュトク</t>
    </rPh>
    <rPh sb="7" eb="9">
      <t>ゲンゴウ</t>
    </rPh>
    <rPh sb="10" eb="11">
      <t>エラ</t>
    </rPh>
    <rPh sb="13" eb="16">
      <t>ネンガッピ</t>
    </rPh>
    <rPh sb="17" eb="19">
      <t>チョクセツ</t>
    </rPh>
    <rPh sb="19" eb="21">
      <t>ニュウリョク</t>
    </rPh>
    <phoneticPr fontId="16"/>
  </si>
  <si>
    <t>（記入例）</t>
    <rPh sb="1" eb="2">
      <t>キ</t>
    </rPh>
    <rPh sb="2" eb="3">
      <t>ニュウ</t>
    </rPh>
    <rPh sb="3" eb="4">
      <t>レイ</t>
    </rPh>
    <phoneticPr fontId="16"/>
  </si>
  <si>
    <t>現在に至る</t>
  </si>
  <si>
    <t>昭和</t>
    <rPh sb="0" eb="2">
      <t>ショウワ</t>
    </rPh>
    <phoneticPr fontId="16"/>
  </si>
  <si>
    <t>株式会社○○建設　工事監理部</t>
    <rPh sb="0" eb="4">
      <t>カブシキガイシャ</t>
    </rPh>
    <rPh sb="6" eb="8">
      <t>ケンセツ</t>
    </rPh>
    <rPh sb="9" eb="11">
      <t>コウジ</t>
    </rPh>
    <rPh sb="11" eb="13">
      <t>カンリ</t>
    </rPh>
    <rPh sb="13" eb="14">
      <t>ブ</t>
    </rPh>
    <phoneticPr fontId="16"/>
  </si>
  <si>
    <t>□□建設工業株式会社</t>
    <rPh sb="2" eb="4">
      <t>ケンセツ</t>
    </rPh>
    <rPh sb="4" eb="6">
      <t>コウギョウ</t>
    </rPh>
    <rPh sb="6" eb="10">
      <t>カブシキガイシャ</t>
    </rPh>
    <phoneticPr fontId="16"/>
  </si>
  <si>
    <t>職歴とその期間を直接入力してください。</t>
    <rPh sb="0" eb="2">
      <t>ショクレキ</t>
    </rPh>
    <rPh sb="5" eb="7">
      <t>キカン</t>
    </rPh>
    <rPh sb="8" eb="10">
      <t>チョクセツ</t>
    </rPh>
    <rPh sb="10" eb="12">
      <t>ニュウリョク</t>
    </rPh>
    <phoneticPr fontId="16"/>
  </si>
  <si>
    <t>なお元号は必要に応じて直接入力（上書き）して変更してください。</t>
    <rPh sb="2" eb="4">
      <t>ゲンゴウ</t>
    </rPh>
    <rPh sb="5" eb="7">
      <t>ヒツヨウ</t>
    </rPh>
    <rPh sb="8" eb="9">
      <t>オウ</t>
    </rPh>
    <rPh sb="11" eb="13">
      <t>チョクセツ</t>
    </rPh>
    <rPh sb="13" eb="15">
      <t>ニュウリョク</t>
    </rPh>
    <rPh sb="16" eb="18">
      <t>ウワガ</t>
    </rPh>
    <rPh sb="22" eb="24">
      <t>ヘンコウ</t>
    </rPh>
    <phoneticPr fontId="16"/>
  </si>
  <si>
    <t>工事経歴の発注者、工事名、請負金額とその期間を直接入力してください。</t>
    <rPh sb="0" eb="2">
      <t>コウジ</t>
    </rPh>
    <rPh sb="2" eb="4">
      <t>ケイレキ</t>
    </rPh>
    <rPh sb="5" eb="8">
      <t>ハッチュウシャ</t>
    </rPh>
    <rPh sb="9" eb="12">
      <t>コウジメイ</t>
    </rPh>
    <rPh sb="13" eb="15">
      <t>ウケオイ</t>
    </rPh>
    <rPh sb="15" eb="17">
      <t>キンガク</t>
    </rPh>
    <rPh sb="20" eb="22">
      <t>キカン</t>
    </rPh>
    <rPh sb="23" eb="25">
      <t>チョクセツ</t>
    </rPh>
    <rPh sb="25" eb="27">
      <t>ニュウリョク</t>
    </rPh>
    <phoneticPr fontId="16"/>
  </si>
  <si>
    <t>（ 変 更 ）</t>
    <rPh sb="2" eb="3">
      <t>ヘン</t>
    </rPh>
    <rPh sb="4" eb="5">
      <t>サラ</t>
    </rPh>
    <phoneticPr fontId="9"/>
  </si>
  <si>
    <t>　担当監督員</t>
    <rPh sb="1" eb="3">
      <t>タントウ</t>
    </rPh>
    <rPh sb="3" eb="6">
      <t>カントクイン</t>
    </rPh>
    <phoneticPr fontId="71"/>
  </si>
  <si>
    <t>　主任監督員</t>
    <rPh sb="1" eb="3">
      <t>シュニン</t>
    </rPh>
    <rPh sb="3" eb="5">
      <t>カントク</t>
    </rPh>
    <phoneticPr fontId="71"/>
  </si>
  <si>
    <t>　総括監督員</t>
    <rPh sb="1" eb="3">
      <t>ソウカツ</t>
    </rPh>
    <rPh sb="3" eb="6">
      <t>カントクイン</t>
    </rPh>
    <phoneticPr fontId="71"/>
  </si>
  <si>
    <t>　電話番号</t>
    <rPh sb="1" eb="3">
      <t>デンワ</t>
    </rPh>
    <rPh sb="3" eb="5">
      <t>バンゴウ</t>
    </rPh>
    <phoneticPr fontId="71"/>
  </si>
  <si>
    <t>　ファクス番号</t>
    <rPh sb="5" eb="7">
      <t>バンゴウ</t>
    </rPh>
    <phoneticPr fontId="71"/>
  </si>
  <si>
    <t>口座銀行、支店名、口座番号、口座名義（カナ）を直接入力してください。（印刷後の手書き可）</t>
    <rPh sb="0" eb="2">
      <t>コウザ</t>
    </rPh>
    <rPh sb="2" eb="4">
      <t>ギンコウ</t>
    </rPh>
    <rPh sb="5" eb="8">
      <t>シテンメイ</t>
    </rPh>
    <rPh sb="9" eb="11">
      <t>コウザ</t>
    </rPh>
    <rPh sb="11" eb="13">
      <t>バンゴウ</t>
    </rPh>
    <rPh sb="14" eb="16">
      <t>コウザ</t>
    </rPh>
    <rPh sb="16" eb="18">
      <t>メイギ</t>
    </rPh>
    <rPh sb="23" eb="25">
      <t>チョクセツ</t>
    </rPh>
    <rPh sb="25" eb="27">
      <t>ニュウリョク</t>
    </rPh>
    <rPh sb="35" eb="37">
      <t>インサツ</t>
    </rPh>
    <rPh sb="37" eb="38">
      <t>ゴ</t>
    </rPh>
    <rPh sb="39" eb="41">
      <t>テガ</t>
    </rPh>
    <rPh sb="42" eb="43">
      <t>カ</t>
    </rPh>
    <phoneticPr fontId="12"/>
  </si>
  <si>
    <t>公共工事の前払金保証事業に関する法律の第2条第4項の保証事業会社と契約書記載の工事完成の時期を保証期限とする保証契約を行い、本市に証書を寄託して、前金払いを請求することができます。</t>
    <rPh sb="0" eb="2">
      <t>コウキョウ</t>
    </rPh>
    <rPh sb="2" eb="4">
      <t>コウジ</t>
    </rPh>
    <rPh sb="5" eb="6">
      <t>マエ</t>
    </rPh>
    <rPh sb="6" eb="7">
      <t>ハラ</t>
    </rPh>
    <rPh sb="7" eb="8">
      <t>キン</t>
    </rPh>
    <rPh sb="8" eb="10">
      <t>ホショウ</t>
    </rPh>
    <rPh sb="10" eb="12">
      <t>ジギョウ</t>
    </rPh>
    <rPh sb="13" eb="14">
      <t>カン</t>
    </rPh>
    <rPh sb="16" eb="18">
      <t>ホウリツ</t>
    </rPh>
    <rPh sb="19" eb="20">
      <t>ダイ</t>
    </rPh>
    <rPh sb="21" eb="22">
      <t>ジョウ</t>
    </rPh>
    <rPh sb="22" eb="23">
      <t>ダイ</t>
    </rPh>
    <rPh sb="24" eb="25">
      <t>コウ</t>
    </rPh>
    <rPh sb="26" eb="28">
      <t>ホショウ</t>
    </rPh>
    <rPh sb="28" eb="30">
      <t>ジギョウ</t>
    </rPh>
    <rPh sb="30" eb="32">
      <t>ガイシャ</t>
    </rPh>
    <rPh sb="33" eb="36">
      <t>ケイヤクショ</t>
    </rPh>
    <rPh sb="36" eb="38">
      <t>キサイ</t>
    </rPh>
    <rPh sb="39" eb="41">
      <t>コウジ</t>
    </rPh>
    <rPh sb="41" eb="43">
      <t>カンセイ</t>
    </rPh>
    <rPh sb="44" eb="46">
      <t>ジキ</t>
    </rPh>
    <rPh sb="47" eb="49">
      <t>ホショウ</t>
    </rPh>
    <rPh sb="49" eb="51">
      <t>キゲン</t>
    </rPh>
    <rPh sb="54" eb="56">
      <t>ホショウ</t>
    </rPh>
    <rPh sb="56" eb="58">
      <t>ケイヤク</t>
    </rPh>
    <rPh sb="59" eb="60">
      <t>オコナ</t>
    </rPh>
    <phoneticPr fontId="12"/>
  </si>
  <si>
    <t>額は本市の指定した額となります。</t>
    <rPh sb="0" eb="1">
      <t>ガク</t>
    </rPh>
    <rPh sb="2" eb="4">
      <t>ホンシ</t>
    </rPh>
    <rPh sb="5" eb="7">
      <t>シテイ</t>
    </rPh>
    <rPh sb="9" eb="10">
      <t>ガク</t>
    </rPh>
    <phoneticPr fontId="12"/>
  </si>
  <si>
    <t>保証証書の保証期限を直接入力してください。</t>
    <rPh sb="0" eb="2">
      <t>ホショウ</t>
    </rPh>
    <rPh sb="2" eb="4">
      <t>ショウショ</t>
    </rPh>
    <rPh sb="5" eb="7">
      <t>ホショウ</t>
    </rPh>
    <rPh sb="7" eb="9">
      <t>キゲン</t>
    </rPh>
    <rPh sb="10" eb="12">
      <t>チョクセツ</t>
    </rPh>
    <rPh sb="12" eb="14">
      <t>ニュウリョク</t>
    </rPh>
    <phoneticPr fontId="12"/>
  </si>
  <si>
    <t>神戸市から指定する前払金額を直接入力してください。</t>
    <rPh sb="0" eb="2">
      <t>コウベ</t>
    </rPh>
    <rPh sb="2" eb="3">
      <t>シ</t>
    </rPh>
    <rPh sb="5" eb="7">
      <t>シテイ</t>
    </rPh>
    <rPh sb="9" eb="11">
      <t>マエバラ</t>
    </rPh>
    <rPh sb="11" eb="13">
      <t>キンガク</t>
    </rPh>
    <rPh sb="14" eb="16">
      <t>チョクセツ</t>
    </rPh>
    <rPh sb="16" eb="18">
      <t>ニュウリョク</t>
    </rPh>
    <phoneticPr fontId="12"/>
  </si>
  <si>
    <t>金融機関で共済証紙を購入し、金融機関が発行する領収証「掛金収納書」（契約者が発注者へ）と「掛金収納書」（契約者用）に、発注者名および工事名を記入して、「掛金収納書」（契約者が発注者へ）を当該発注機関に提出してください。</t>
    <phoneticPr fontId="12"/>
  </si>
  <si>
    <t xml:space="preserve">共同企業体（JV）の場合は、各構成企業が購入した際の掛金収納書（各契約者氏名の下に（　）書でJV名を記入）を、代表企業がとりまとめて提出してください。（JVの代表企業が一括して購入した場合には、代表企業が提出することになります。） </t>
    <phoneticPr fontId="12"/>
  </si>
  <si>
    <t xml:space="preserve">共済証紙は、公共工事、民間工事を問わず、現場で働く人を雇ったときは、対象労働者数と当該労働者の就労日数を的確に把握し、それに応じた額を随時購入してください。 </t>
    <phoneticPr fontId="12"/>
  </si>
  <si>
    <t>労働者（被共済者）の就労日数に応じて適正に共済証紙を貼付し、なお共済証紙が余った場合には、他の工事に使用することもできます。</t>
    <phoneticPr fontId="12"/>
  </si>
  <si>
    <t>「掛金収納書」（契約者が発注者へ）を貼り付けてください。</t>
    <rPh sb="18" eb="19">
      <t>ハ</t>
    </rPh>
    <rPh sb="20" eb="21">
      <t>ツ</t>
    </rPh>
    <phoneticPr fontId="12"/>
  </si>
  <si>
    <t>（工事目的物引渡し日）</t>
    <rPh sb="1" eb="3">
      <t>コウジ</t>
    </rPh>
    <rPh sb="3" eb="6">
      <t>モクテキブツ</t>
    </rPh>
    <rPh sb="6" eb="8">
      <t>ヒキワタ</t>
    </rPh>
    <rPh sb="9" eb="10">
      <t>ヒ</t>
    </rPh>
    <phoneticPr fontId="71"/>
  </si>
  <si>
    <t>完成検査合格日</t>
    <rPh sb="0" eb="2">
      <t>カンセイ</t>
    </rPh>
    <rPh sb="2" eb="4">
      <t>ケンサ</t>
    </rPh>
    <rPh sb="4" eb="6">
      <t>ゴウカク</t>
    </rPh>
    <rPh sb="6" eb="7">
      <t>ヒ</t>
    </rPh>
    <phoneticPr fontId="71"/>
  </si>
  <si>
    <t>完成検査に合格した（工事目的物引渡し）年月日を入力してください。</t>
    <rPh sb="0" eb="2">
      <t>カンセイ</t>
    </rPh>
    <rPh sb="2" eb="4">
      <t>ケンサ</t>
    </rPh>
    <rPh sb="5" eb="7">
      <t>ゴウカク</t>
    </rPh>
    <rPh sb="10" eb="12">
      <t>コウジ</t>
    </rPh>
    <rPh sb="12" eb="15">
      <t>モクテキブツ</t>
    </rPh>
    <rPh sb="15" eb="17">
      <t>ヒキワタ</t>
    </rPh>
    <rPh sb="19" eb="22">
      <t>ネンガッピ</t>
    </rPh>
    <rPh sb="23" eb="25">
      <t>ニュウリョク</t>
    </rPh>
    <phoneticPr fontId="71"/>
  </si>
  <si>
    <t>「神戸
市廃棄物の適正処理，再利用及び環境美化に関する条例」で、建築物等の解体工事を施工する者（請負
業者及び自主施工者）に解体廃棄物の産業廃棄物処分業者への引渡しの完了報告を義務付けています。</t>
    <phoneticPr fontId="71"/>
  </si>
  <si>
    <t>建築物の解体工事　床面積の合計　80㎡以上</t>
    <rPh sb="0" eb="3">
      <t>ケンチクブツ</t>
    </rPh>
    <rPh sb="4" eb="6">
      <t>カイタイ</t>
    </rPh>
    <rPh sb="6" eb="8">
      <t>コウジ</t>
    </rPh>
    <rPh sb="9" eb="12">
      <t>ユカメンセキ</t>
    </rPh>
    <rPh sb="13" eb="15">
      <t>ゴウケイ</t>
    </rPh>
    <rPh sb="19" eb="21">
      <t>イジョウ</t>
    </rPh>
    <phoneticPr fontId="71"/>
  </si>
  <si>
    <t>工作物等の解体工事　請負金額500万円以上（消費税込み）</t>
    <rPh sb="0" eb="4">
      <t>コウサクブツトウ</t>
    </rPh>
    <rPh sb="5" eb="7">
      <t>カイタイ</t>
    </rPh>
    <rPh sb="7" eb="9">
      <t>コウジ</t>
    </rPh>
    <rPh sb="10" eb="11">
      <t>ウ</t>
    </rPh>
    <rPh sb="11" eb="12">
      <t>オ</t>
    </rPh>
    <rPh sb="12" eb="14">
      <t>キンガク</t>
    </rPh>
    <rPh sb="17" eb="21">
      <t>マンエンイジョウ</t>
    </rPh>
    <rPh sb="22" eb="24">
      <t>ショウヒ</t>
    </rPh>
    <rPh sb="24" eb="26">
      <t>ゼイコ</t>
    </rPh>
    <phoneticPr fontId="71"/>
  </si>
  <si>
    <t>（報告の対象となる解体工事）</t>
    <rPh sb="1" eb="3">
      <t>ホウコク</t>
    </rPh>
    <rPh sb="4" eb="6">
      <t>タイショウ</t>
    </rPh>
    <rPh sb="9" eb="11">
      <t>カイタイ</t>
    </rPh>
    <rPh sb="11" eb="13">
      <t>コウジ</t>
    </rPh>
    <phoneticPr fontId="71"/>
  </si>
  <si>
    <t>様式第12号の7（第20条の8関係）</t>
    <phoneticPr fontId="71"/>
  </si>
  <si>
    <t>注</t>
    <rPh sb="0" eb="1">
      <t>チュウ</t>
    </rPh>
    <phoneticPr fontId="71"/>
  </si>
  <si>
    <t>年</t>
    <rPh sb="0" eb="1">
      <t>ネン</t>
    </rPh>
    <phoneticPr fontId="71"/>
  </si>
  <si>
    <t>注文者</t>
    <rPh sb="0" eb="2">
      <t>チュウモン</t>
    </rPh>
    <rPh sb="2" eb="3">
      <t>シャ</t>
    </rPh>
    <phoneticPr fontId="71"/>
  </si>
  <si>
    <t>様</t>
    <rPh sb="0" eb="1">
      <t>サマ</t>
    </rPh>
    <phoneticPr fontId="71"/>
  </si>
  <si>
    <t>報告者</t>
    <rPh sb="0" eb="3">
      <t>ホウコクシャ</t>
    </rPh>
    <phoneticPr fontId="71"/>
  </si>
  <si>
    <t>住所（法人にあっては，主たる事務所の所在地）</t>
    <rPh sb="0" eb="2">
      <t>ジュウショ</t>
    </rPh>
    <rPh sb="3" eb="5">
      <t>ホウジン</t>
    </rPh>
    <rPh sb="11" eb="12">
      <t>シュ</t>
    </rPh>
    <rPh sb="14" eb="16">
      <t>ジム</t>
    </rPh>
    <rPh sb="16" eb="17">
      <t>ショ</t>
    </rPh>
    <rPh sb="18" eb="21">
      <t>ショザイチ</t>
    </rPh>
    <phoneticPr fontId="71"/>
  </si>
  <si>
    <t>氏名（法人にあっては，名称及び代表者の氏名）</t>
    <rPh sb="0" eb="2">
      <t>シメイ</t>
    </rPh>
    <rPh sb="3" eb="5">
      <t>ホウジン</t>
    </rPh>
    <rPh sb="11" eb="13">
      <t>メイショウ</t>
    </rPh>
    <rPh sb="13" eb="14">
      <t>オヨ</t>
    </rPh>
    <rPh sb="15" eb="18">
      <t>ダイヒョウシャ</t>
    </rPh>
    <rPh sb="19" eb="21">
      <t>シメイ</t>
    </rPh>
    <phoneticPr fontId="71"/>
  </si>
  <si>
    <t>電話</t>
    <rPh sb="0" eb="2">
      <t>デンワ</t>
    </rPh>
    <phoneticPr fontId="71"/>
  </si>
  <si>
    <t>円</t>
    <rPh sb="0" eb="1">
      <t>エン</t>
    </rPh>
    <phoneticPr fontId="71"/>
  </si>
  <si>
    <t>日</t>
    <rPh sb="0" eb="1">
      <t>ヒ</t>
    </rPh>
    <phoneticPr fontId="71"/>
  </si>
  <si>
    <t>月</t>
    <rPh sb="0" eb="1">
      <t>ツキ</t>
    </rPh>
    <phoneticPr fontId="71"/>
  </si>
  <si>
    <t>㎡</t>
    <phoneticPr fontId="71"/>
  </si>
  <si>
    <t>（</t>
    <phoneticPr fontId="71"/>
  </si>
  <si>
    <t>）</t>
    <phoneticPr fontId="71"/>
  </si>
  <si>
    <t>－</t>
    <phoneticPr fontId="71"/>
  </si>
  <si>
    <t>１</t>
    <phoneticPr fontId="71"/>
  </si>
  <si>
    <t>２</t>
    <phoneticPr fontId="71"/>
  </si>
  <si>
    <t>４</t>
    <phoneticPr fontId="71"/>
  </si>
  <si>
    <t>５</t>
    <phoneticPr fontId="71"/>
  </si>
  <si>
    <t>６</t>
    <phoneticPr fontId="71"/>
  </si>
  <si>
    <t>木くず</t>
    <rPh sb="0" eb="1">
      <t>キ</t>
    </rPh>
    <phoneticPr fontId="71"/>
  </si>
  <si>
    <t>がれき類</t>
    <rPh sb="3" eb="4">
      <t>ルイ</t>
    </rPh>
    <phoneticPr fontId="71"/>
  </si>
  <si>
    <t>（コンクリートくず）</t>
    <phoneticPr fontId="71"/>
  </si>
  <si>
    <t>（アスファルトくず）</t>
    <phoneticPr fontId="71"/>
  </si>
  <si>
    <t>金属くず</t>
    <rPh sb="0" eb="2">
      <t>キンゾク</t>
    </rPh>
    <phoneticPr fontId="71"/>
  </si>
  <si>
    <t>３</t>
    <phoneticPr fontId="71"/>
  </si>
  <si>
    <t>１　解体工事の対象床面積の項には，建築物の解体工事の場合において，当該解体工事に係る
　部分の床面積を記入してください。</t>
    <rPh sb="2" eb="4">
      <t>カイタイ</t>
    </rPh>
    <rPh sb="4" eb="6">
      <t>コウジ</t>
    </rPh>
    <rPh sb="7" eb="9">
      <t>タイショウ</t>
    </rPh>
    <rPh sb="9" eb="10">
      <t>ユカ</t>
    </rPh>
    <rPh sb="10" eb="12">
      <t>メンセキ</t>
    </rPh>
    <rPh sb="13" eb="14">
      <t>コウ</t>
    </rPh>
    <rPh sb="17" eb="20">
      <t>ケンチクブツ</t>
    </rPh>
    <rPh sb="21" eb="23">
      <t>カイタイ</t>
    </rPh>
    <rPh sb="23" eb="25">
      <t>コウジ</t>
    </rPh>
    <rPh sb="26" eb="28">
      <t>バアイ</t>
    </rPh>
    <rPh sb="33" eb="35">
      <t>トウガイ</t>
    </rPh>
    <rPh sb="35" eb="37">
      <t>カイタイ</t>
    </rPh>
    <rPh sb="37" eb="39">
      <t>コウジ</t>
    </rPh>
    <rPh sb="40" eb="41">
      <t>カカ</t>
    </rPh>
    <rPh sb="44" eb="46">
      <t>ブブン</t>
    </rPh>
    <rPh sb="47" eb="50">
      <t>ユカメンセキ</t>
    </rPh>
    <rPh sb="51" eb="53">
      <t>キニュウ</t>
    </rPh>
    <phoneticPr fontId="71"/>
  </si>
  <si>
    <t>神　戸　市　長　　あ　て</t>
    <rPh sb="0" eb="1">
      <t>カミ</t>
    </rPh>
    <rPh sb="2" eb="3">
      <t>ト</t>
    </rPh>
    <rPh sb="4" eb="5">
      <t>シ</t>
    </rPh>
    <rPh sb="6" eb="7">
      <t>チョウ</t>
    </rPh>
    <phoneticPr fontId="71"/>
  </si>
  <si>
    <t>報告書と各廃棄物ごとのマニフェスト（B2票）写しを添付して提出してください。</t>
    <rPh sb="0" eb="3">
      <t>ホウコクショ</t>
    </rPh>
    <rPh sb="4" eb="5">
      <t>カク</t>
    </rPh>
    <rPh sb="5" eb="8">
      <t>ハイキブツ</t>
    </rPh>
    <rPh sb="20" eb="21">
      <t>ヒョウ</t>
    </rPh>
    <rPh sb="22" eb="23">
      <t>ウツ</t>
    </rPh>
    <rPh sb="25" eb="27">
      <t>テンプ</t>
    </rPh>
    <rPh sb="29" eb="31">
      <t>テイシュツ</t>
    </rPh>
    <phoneticPr fontId="71"/>
  </si>
  <si>
    <t>技術職員</t>
    <rPh sb="0" eb="2">
      <t>ギジュツ</t>
    </rPh>
    <rPh sb="2" eb="4">
      <t>ショクイン</t>
    </rPh>
    <phoneticPr fontId="19"/>
  </si>
  <si>
    <t>パトロール
実　施　日</t>
    <rPh sb="6" eb="7">
      <t>ジツ</t>
    </rPh>
    <rPh sb="8" eb="9">
      <t>シ</t>
    </rPh>
    <rPh sb="10" eb="11">
      <t>ヒ</t>
    </rPh>
    <phoneticPr fontId="19"/>
  </si>
  <si>
    <t xml:space="preserve"> 工　事　名</t>
    <rPh sb="1" eb="2">
      <t>タクミ</t>
    </rPh>
    <rPh sb="3" eb="4">
      <t>コト</t>
    </rPh>
    <rPh sb="5" eb="6">
      <t>メイ</t>
    </rPh>
    <phoneticPr fontId="19"/>
  </si>
  <si>
    <t xml:space="preserve"> 請　負　人</t>
    <rPh sb="1" eb="2">
      <t>ショウ</t>
    </rPh>
    <rPh sb="3" eb="4">
      <t>フ</t>
    </rPh>
    <rPh sb="5" eb="6">
      <t>ニン</t>
    </rPh>
    <phoneticPr fontId="19"/>
  </si>
  <si>
    <t>年</t>
    <rPh sb="0" eb="1">
      <t>ネン</t>
    </rPh>
    <phoneticPr fontId="19"/>
  </si>
  <si>
    <t>月</t>
    <rPh sb="0" eb="1">
      <t>ツキ</t>
    </rPh>
    <phoneticPr fontId="19"/>
  </si>
  <si>
    <t>日</t>
    <rPh sb="0" eb="1">
      <t>ヒ</t>
    </rPh>
    <phoneticPr fontId="19"/>
  </si>
  <si>
    <t>今年度の出来高
予定額（※）</t>
    <phoneticPr fontId="42"/>
  </si>
  <si>
    <t>神　戸　市　長　　あて</t>
    <rPh sb="6" eb="7">
      <t>チョウ</t>
    </rPh>
    <phoneticPr fontId="42"/>
  </si>
  <si>
    <t>神　戸　市　長　　あて</t>
    <phoneticPr fontId="42"/>
  </si>
  <si>
    <t>担当者</t>
    <rPh sb="0" eb="2">
      <t>タントウ</t>
    </rPh>
    <rPh sb="2" eb="3">
      <t>シャ</t>
    </rPh>
    <phoneticPr fontId="36"/>
  </si>
  <si>
    <t>あて</t>
    <phoneticPr fontId="36"/>
  </si>
  <si>
    <t>報告時間は24時間表記で直接入力してください。</t>
    <rPh sb="0" eb="2">
      <t>ホウコク</t>
    </rPh>
    <rPh sb="2" eb="4">
      <t>ジカン</t>
    </rPh>
    <rPh sb="7" eb="9">
      <t>ジカン</t>
    </rPh>
    <rPh sb="9" eb="11">
      <t>ヒョウキ</t>
    </rPh>
    <rPh sb="12" eb="14">
      <t>チョクセツ</t>
    </rPh>
    <rPh sb="14" eb="16">
      <t>ニュウリョク</t>
    </rPh>
    <phoneticPr fontId="36"/>
  </si>
  <si>
    <t>報告年月日は直接入力してください。</t>
    <rPh sb="0" eb="2">
      <t>ホウコク</t>
    </rPh>
    <rPh sb="2" eb="5">
      <t>ネンガッピ</t>
    </rPh>
    <rPh sb="6" eb="8">
      <t>チョクセツ</t>
    </rPh>
    <rPh sb="8" eb="10">
      <t>ニュウリョク</t>
    </rPh>
    <phoneticPr fontId="36"/>
  </si>
  <si>
    <t>現場代理人の緊急連絡先を直接入力してください。</t>
    <rPh sb="0" eb="2">
      <t>ゲンバ</t>
    </rPh>
    <rPh sb="2" eb="5">
      <t>ダイリニン</t>
    </rPh>
    <rPh sb="6" eb="8">
      <t>キンキュウ</t>
    </rPh>
    <rPh sb="8" eb="10">
      <t>レンラク</t>
    </rPh>
    <rPh sb="10" eb="11">
      <t>サキ</t>
    </rPh>
    <rPh sb="12" eb="14">
      <t>チョクセツ</t>
    </rPh>
    <rPh sb="14" eb="16">
      <t>ニュウリョク</t>
    </rPh>
    <phoneticPr fontId="36"/>
  </si>
  <si>
    <t>長　　あて</t>
    <rPh sb="0" eb="1">
      <t>チョウ</t>
    </rPh>
    <phoneticPr fontId="9"/>
  </si>
  <si>
    <t>請負人</t>
    <rPh sb="0" eb="2">
      <t>ウケオイ</t>
    </rPh>
    <rPh sb="2" eb="3">
      <t>ニン</t>
    </rPh>
    <phoneticPr fontId="34"/>
  </si>
  <si>
    <t>現場代理人</t>
    <rPh sb="0" eb="2">
      <t>ゲンバ</t>
    </rPh>
    <rPh sb="2" eb="5">
      <t>ダイリニン</t>
    </rPh>
    <phoneticPr fontId="34"/>
  </si>
  <si>
    <t>あて</t>
    <phoneticPr fontId="34"/>
  </si>
  <si>
    <t>　作　業　届</t>
    <rPh sb="1" eb="2">
      <t>サク</t>
    </rPh>
    <rPh sb="3" eb="4">
      <t>ギョウ</t>
    </rPh>
    <rPh sb="5" eb="6">
      <t>トド</t>
    </rPh>
    <phoneticPr fontId="34"/>
  </si>
  <si>
    <t>夜　間　</t>
  </si>
  <si>
    <t>　下記の工事につきまして　下記の作業をしたいので、許可くださるようお願いいたします。</t>
    <rPh sb="13" eb="15">
      <t>カキ</t>
    </rPh>
    <phoneticPr fontId="34"/>
  </si>
  <si>
    <t>24時間表記で直接入力してください。</t>
    <rPh sb="2" eb="4">
      <t>ジカン</t>
    </rPh>
    <rPh sb="4" eb="6">
      <t>ヒョウキ</t>
    </rPh>
    <rPh sb="7" eb="9">
      <t>チョクセツ</t>
    </rPh>
    <rPh sb="9" eb="11">
      <t>ニュウリョク</t>
    </rPh>
    <phoneticPr fontId="34"/>
  </si>
  <si>
    <t>作業内容を簡潔に記載ください。</t>
    <rPh sb="0" eb="2">
      <t>サギョウ</t>
    </rPh>
    <rPh sb="2" eb="4">
      <t>ナイヨウ</t>
    </rPh>
    <rPh sb="5" eb="7">
      <t>カンケツ</t>
    </rPh>
    <rPh sb="8" eb="10">
      <t>キサイ</t>
    </rPh>
    <phoneticPr fontId="34"/>
  </si>
  <si>
    <t>（例）平日は施設利用者多数で作業安全確保が困難なため</t>
    <rPh sb="1" eb="2">
      <t>レイ</t>
    </rPh>
    <rPh sb="3" eb="5">
      <t>ヘイジツ</t>
    </rPh>
    <rPh sb="6" eb="8">
      <t>シセツ</t>
    </rPh>
    <rPh sb="8" eb="11">
      <t>リヨウシャ</t>
    </rPh>
    <rPh sb="11" eb="13">
      <t>タスウ</t>
    </rPh>
    <rPh sb="14" eb="16">
      <t>サギョウ</t>
    </rPh>
    <rPh sb="16" eb="18">
      <t>アンゼン</t>
    </rPh>
    <rPh sb="18" eb="20">
      <t>カクホ</t>
    </rPh>
    <rPh sb="21" eb="23">
      <t>コンナン</t>
    </rPh>
    <phoneticPr fontId="34"/>
  </si>
  <si>
    <t>特定工作物解体等工事実施届</t>
    <phoneticPr fontId="32"/>
  </si>
  <si>
    <t>□</t>
    <phoneticPr fontId="71"/>
  </si>
  <si>
    <t>建 築 物 等 の 解 体 等 の 作 業 に 関 す る お 知 ら せ</t>
    <rPh sb="0" eb="1">
      <t>ケン</t>
    </rPh>
    <rPh sb="2" eb="3">
      <t>チク</t>
    </rPh>
    <rPh sb="4" eb="5">
      <t>モノ</t>
    </rPh>
    <rPh sb="6" eb="7">
      <t>トウ</t>
    </rPh>
    <rPh sb="10" eb="11">
      <t>カイ</t>
    </rPh>
    <rPh sb="12" eb="13">
      <t>カラダ</t>
    </rPh>
    <rPh sb="14" eb="15">
      <t>トウ</t>
    </rPh>
    <rPh sb="18" eb="19">
      <t>サク</t>
    </rPh>
    <rPh sb="20" eb="21">
      <t>ギョウ</t>
    </rPh>
    <rPh sb="24" eb="25">
      <t>カン</t>
    </rPh>
    <rPh sb="32" eb="33">
      <t>シ</t>
    </rPh>
    <phoneticPr fontId="71"/>
  </si>
  <si>
    <t>事業場の名称</t>
    <rPh sb="0" eb="3">
      <t>ジギョウジョウ</t>
    </rPh>
    <rPh sb="4" eb="6">
      <t>メイショウ</t>
    </rPh>
    <phoneticPr fontId="71"/>
  </si>
  <si>
    <t>石綿作業主任者氏名</t>
    <rPh sb="0" eb="2">
      <t>イシワタ</t>
    </rPh>
    <rPh sb="2" eb="4">
      <t>サギョウ</t>
    </rPh>
    <rPh sb="4" eb="7">
      <t>シュニンシャ</t>
    </rPh>
    <rPh sb="7" eb="9">
      <t>シメイ</t>
    </rPh>
    <phoneticPr fontId="71"/>
  </si>
  <si>
    <t>～</t>
    <phoneticPr fontId="71"/>
  </si>
  <si>
    <t>調　査　終　了　年　月　日</t>
    <rPh sb="0" eb="1">
      <t>チョウ</t>
    </rPh>
    <rPh sb="2" eb="3">
      <t>サ</t>
    </rPh>
    <rPh sb="4" eb="5">
      <t>シュウ</t>
    </rPh>
    <rPh sb="6" eb="7">
      <t>リョウ</t>
    </rPh>
    <rPh sb="8" eb="9">
      <t>トシ</t>
    </rPh>
    <rPh sb="10" eb="11">
      <t>ツキ</t>
    </rPh>
    <rPh sb="12" eb="13">
      <t>ヒ</t>
    </rPh>
    <phoneticPr fontId="71"/>
  </si>
  <si>
    <t>調　査　方　法　の　概　要 　　（　調　査　箇　所　）</t>
    <rPh sb="0" eb="1">
      <t>チョウ</t>
    </rPh>
    <rPh sb="2" eb="3">
      <t>サ</t>
    </rPh>
    <rPh sb="4" eb="5">
      <t>カタ</t>
    </rPh>
    <rPh sb="6" eb="7">
      <t>ホウ</t>
    </rPh>
    <rPh sb="10" eb="11">
      <t>ガイ</t>
    </rPh>
    <rPh sb="12" eb="13">
      <t>ヨウ</t>
    </rPh>
    <rPh sb="18" eb="19">
      <t>チョウ</t>
    </rPh>
    <rPh sb="20" eb="21">
      <t>サ</t>
    </rPh>
    <rPh sb="22" eb="23">
      <t>カ</t>
    </rPh>
    <rPh sb="24" eb="25">
      <t>ショ</t>
    </rPh>
    <phoneticPr fontId="71"/>
  </si>
  <si>
    <t>備考：その他の条例等の届出年月日</t>
    <rPh sb="0" eb="2">
      <t>ビコウ</t>
    </rPh>
    <rPh sb="5" eb="6">
      <t>タ</t>
    </rPh>
    <rPh sb="7" eb="9">
      <t>ジョウレイ</t>
    </rPh>
    <rPh sb="9" eb="10">
      <t>トウ</t>
    </rPh>
    <rPh sb="11" eb="13">
      <t>トドケデ</t>
    </rPh>
    <rPh sb="13" eb="16">
      <t>ネンガッピ</t>
    </rPh>
    <phoneticPr fontId="71"/>
  </si>
  <si>
    <t>除去</t>
    <rPh sb="0" eb="2">
      <t>ジョキョ</t>
    </rPh>
    <phoneticPr fontId="71"/>
  </si>
  <si>
    <t>囲い込み</t>
    <rPh sb="0" eb="1">
      <t>カコ</t>
    </rPh>
    <rPh sb="2" eb="3">
      <t>コ</t>
    </rPh>
    <phoneticPr fontId="71"/>
  </si>
  <si>
    <t>封じ込め</t>
    <rPh sb="0" eb="1">
      <t>フウ</t>
    </rPh>
    <rPh sb="2" eb="3">
      <t>コ</t>
    </rPh>
    <phoneticPr fontId="71"/>
  </si>
  <si>
    <t>その他</t>
    <rPh sb="2" eb="3">
      <t>タ</t>
    </rPh>
    <phoneticPr fontId="71"/>
  </si>
  <si>
    <t>機　種　・　型　式　・　設 置 数</t>
    <rPh sb="0" eb="1">
      <t>キ</t>
    </rPh>
    <rPh sb="2" eb="3">
      <t>シュ</t>
    </rPh>
    <rPh sb="6" eb="7">
      <t>カタ</t>
    </rPh>
    <rPh sb="8" eb="9">
      <t>シキ</t>
    </rPh>
    <rPh sb="12" eb="13">
      <t>セツ</t>
    </rPh>
    <rPh sb="14" eb="15">
      <t>チ</t>
    </rPh>
    <rPh sb="16" eb="17">
      <t>スウ</t>
    </rPh>
    <phoneticPr fontId="71"/>
  </si>
  <si>
    <t>排　気　能　力　　（m2/min）</t>
    <rPh sb="0" eb="1">
      <t>ハイ</t>
    </rPh>
    <rPh sb="2" eb="3">
      <t>キ</t>
    </rPh>
    <rPh sb="4" eb="5">
      <t>ノウ</t>
    </rPh>
    <rPh sb="6" eb="7">
      <t>チカラ</t>
    </rPh>
    <phoneticPr fontId="71"/>
  </si>
  <si>
    <t>使用する資材およびその種類</t>
    <rPh sb="0" eb="2">
      <t>シヨウ</t>
    </rPh>
    <rPh sb="4" eb="6">
      <t>シザイ</t>
    </rPh>
    <rPh sb="11" eb="13">
      <t>シュルイ</t>
    </rPh>
    <phoneticPr fontId="71"/>
  </si>
  <si>
    <t>を石綿作業主任者に選任しています。</t>
    <rPh sb="1" eb="3">
      <t>イシワタ</t>
    </rPh>
    <rPh sb="3" eb="5">
      <t>サギョウ</t>
    </rPh>
    <rPh sb="5" eb="8">
      <t>シュニンシャ</t>
    </rPh>
    <rPh sb="9" eb="11">
      <t>センニン</t>
    </rPh>
    <phoneticPr fontId="71"/>
  </si>
  <si>
    <t>氏名または名称（法人にあっては代表者の氏名），住所</t>
    <rPh sb="0" eb="2">
      <t>シメイ</t>
    </rPh>
    <rPh sb="5" eb="7">
      <t>メイショウ</t>
    </rPh>
    <rPh sb="8" eb="10">
      <t>ホウジン</t>
    </rPh>
    <rPh sb="15" eb="18">
      <t>ダイヒョウシャ</t>
    </rPh>
    <rPh sb="19" eb="21">
      <t>シメイ</t>
    </rPh>
    <rPh sb="23" eb="25">
      <t>ジュウショ</t>
    </rPh>
    <phoneticPr fontId="71"/>
  </si>
  <si>
    <t>神戸市中央区加納町6丁目5番1号</t>
    <rPh sb="0" eb="2">
      <t>コウベ</t>
    </rPh>
    <rPh sb="2" eb="3">
      <t>シ</t>
    </rPh>
    <rPh sb="3" eb="6">
      <t>チュウオウク</t>
    </rPh>
    <rPh sb="6" eb="9">
      <t>カノウチョウ</t>
    </rPh>
    <rPh sb="10" eb="12">
      <t>チョウメ</t>
    </rPh>
    <rPh sb="13" eb="14">
      <t>バン</t>
    </rPh>
    <rPh sb="15" eb="16">
      <t>ゴウ</t>
    </rPh>
    <phoneticPr fontId="71"/>
  </si>
  <si>
    <t>設計図書等による確認</t>
    <rPh sb="0" eb="2">
      <t>セッケイ</t>
    </rPh>
    <rPh sb="2" eb="4">
      <t>トショ</t>
    </rPh>
    <rPh sb="4" eb="5">
      <t>トウ</t>
    </rPh>
    <rPh sb="8" eb="10">
      <t>カクニン</t>
    </rPh>
    <phoneticPr fontId="71"/>
  </si>
  <si>
    <t>現場における目視調査</t>
    <rPh sb="0" eb="2">
      <t>ゲンバ</t>
    </rPh>
    <rPh sb="6" eb="8">
      <t>モクシ</t>
    </rPh>
    <rPh sb="8" eb="10">
      <t>チョウサ</t>
    </rPh>
    <phoneticPr fontId="71"/>
  </si>
  <si>
    <t>JIS法による定性分析</t>
    <rPh sb="3" eb="4">
      <t>ホウ</t>
    </rPh>
    <rPh sb="7" eb="9">
      <t>テイセイ</t>
    </rPh>
    <rPh sb="9" eb="11">
      <t>ブンセキ</t>
    </rPh>
    <phoneticPr fontId="71"/>
  </si>
  <si>
    <t>JIS法による定量分析</t>
    <rPh sb="3" eb="4">
      <t>ホウ</t>
    </rPh>
    <rPh sb="7" eb="9">
      <t>テイリョウ</t>
    </rPh>
    <rPh sb="9" eb="11">
      <t>ブンセキ</t>
    </rPh>
    <phoneticPr fontId="71"/>
  </si>
  <si>
    <t>２　解体工事に要する費用（受注者の見積金額）</t>
    <rPh sb="2" eb="4">
      <t>カイタイ</t>
    </rPh>
    <rPh sb="4" eb="6">
      <t>コウジ</t>
    </rPh>
    <rPh sb="7" eb="8">
      <t>ヨウ</t>
    </rPh>
    <rPh sb="10" eb="12">
      <t>ヒヨウ</t>
    </rPh>
    <rPh sb="13" eb="16">
      <t>ジュチュウシャ</t>
    </rPh>
    <rPh sb="17" eb="19">
      <t>ミツモリ</t>
    </rPh>
    <rPh sb="19" eb="21">
      <t>キンガク</t>
    </rPh>
    <phoneticPr fontId="9"/>
  </si>
  <si>
    <t>※解体工事が無い場合にはなしと記載してください。</t>
    <rPh sb="1" eb="3">
      <t>カイタイ</t>
    </rPh>
    <rPh sb="3" eb="5">
      <t>コウジ</t>
    </rPh>
    <rPh sb="6" eb="7">
      <t>ナ</t>
    </rPh>
    <rPh sb="8" eb="10">
      <t>バアイ</t>
    </rPh>
    <rPh sb="15" eb="17">
      <t>キサイ</t>
    </rPh>
    <phoneticPr fontId="9"/>
  </si>
  <si>
    <t>３　特定建設資材廃棄物の再資源化等に要する費用</t>
    <rPh sb="2" eb="4">
      <t>トクテイ</t>
    </rPh>
    <rPh sb="4" eb="6">
      <t>ケンセツ</t>
    </rPh>
    <rPh sb="6" eb="8">
      <t>シザイ</t>
    </rPh>
    <rPh sb="8" eb="11">
      <t>ハイキブツ</t>
    </rPh>
    <rPh sb="12" eb="16">
      <t>サイシゲンカ</t>
    </rPh>
    <rPh sb="16" eb="17">
      <t>トウ</t>
    </rPh>
    <rPh sb="18" eb="19">
      <t>ヨウ</t>
    </rPh>
    <rPh sb="21" eb="23">
      <t>ヒヨウ</t>
    </rPh>
    <phoneticPr fontId="9"/>
  </si>
  <si>
    <t>円（税込）</t>
    <rPh sb="0" eb="1">
      <t>エン</t>
    </rPh>
    <rPh sb="2" eb="4">
      <t>ゼイコ</t>
    </rPh>
    <phoneticPr fontId="9"/>
  </si>
  <si>
    <t>（受注者の見積金額）</t>
    <rPh sb="1" eb="4">
      <t>ジュチュウシャ</t>
    </rPh>
    <rPh sb="5" eb="7">
      <t>ミツモリ</t>
    </rPh>
    <rPh sb="7" eb="9">
      <t>キンガク</t>
    </rPh>
    <phoneticPr fontId="9"/>
  </si>
  <si>
    <r>
      <t>１　分別解体等の方法</t>
    </r>
    <r>
      <rPr>
        <sz val="10"/>
        <color theme="1"/>
        <rFont val="ＭＳ ゴシック"/>
        <family val="3"/>
        <charset val="128"/>
      </rPr>
      <t>　＜（１）～（３）のうち該当するものに記入してください。＞</t>
    </r>
    <rPh sb="2" eb="4">
      <t>ブンベツ</t>
    </rPh>
    <rPh sb="4" eb="6">
      <t>カイタイ</t>
    </rPh>
    <rPh sb="6" eb="7">
      <t>トウ</t>
    </rPh>
    <rPh sb="8" eb="10">
      <t>ホウホウ</t>
    </rPh>
    <rPh sb="22" eb="24">
      <t>ガイトウ</t>
    </rPh>
    <rPh sb="29" eb="31">
      <t>キニュウ</t>
    </rPh>
    <phoneticPr fontId="9"/>
  </si>
  <si>
    <t>（１）建築物に係る解体工事の場合</t>
    <rPh sb="3" eb="6">
      <t>ケンチクブツ</t>
    </rPh>
    <rPh sb="7" eb="8">
      <t>カカ</t>
    </rPh>
    <rPh sb="9" eb="11">
      <t>カイタイ</t>
    </rPh>
    <rPh sb="11" eb="13">
      <t>コウジ</t>
    </rPh>
    <rPh sb="14" eb="16">
      <t>バアイ</t>
    </rPh>
    <phoneticPr fontId="9"/>
  </si>
  <si>
    <t>（２）建築物に係る新築工事等の場合</t>
    <rPh sb="3" eb="6">
      <t>ケンチクブツ</t>
    </rPh>
    <rPh sb="7" eb="8">
      <t>カカ</t>
    </rPh>
    <rPh sb="9" eb="11">
      <t>シンチク</t>
    </rPh>
    <rPh sb="11" eb="13">
      <t>コウジ</t>
    </rPh>
    <rPh sb="13" eb="14">
      <t>トウ</t>
    </rPh>
    <rPh sb="15" eb="17">
      <t>バアイ</t>
    </rPh>
    <phoneticPr fontId="9"/>
  </si>
  <si>
    <t>（３）建築物以外のものに係る解体工事又は新築工事等（土木工事等）の場合</t>
    <rPh sb="3" eb="6">
      <t>ケンチクブツ</t>
    </rPh>
    <rPh sb="6" eb="8">
      <t>イガイ</t>
    </rPh>
    <rPh sb="12" eb="13">
      <t>カカ</t>
    </rPh>
    <rPh sb="14" eb="16">
      <t>カイタイ</t>
    </rPh>
    <rPh sb="16" eb="18">
      <t>コウジ</t>
    </rPh>
    <rPh sb="18" eb="19">
      <t>マタ</t>
    </rPh>
    <rPh sb="20" eb="22">
      <t>シンチク</t>
    </rPh>
    <rPh sb="22" eb="24">
      <t>コウジ</t>
    </rPh>
    <rPh sb="24" eb="25">
      <t>トウ</t>
    </rPh>
    <rPh sb="26" eb="28">
      <t>ドボク</t>
    </rPh>
    <rPh sb="28" eb="30">
      <t>コウジ</t>
    </rPh>
    <rPh sb="30" eb="31">
      <t>トウ</t>
    </rPh>
    <rPh sb="33" eb="35">
      <t>バアイ</t>
    </rPh>
    <phoneticPr fontId="9"/>
  </si>
  <si>
    <t>①建築設備・内装材等</t>
    <rPh sb="1" eb="3">
      <t>ケンチク</t>
    </rPh>
    <rPh sb="3" eb="5">
      <t>セツビ</t>
    </rPh>
    <rPh sb="6" eb="8">
      <t>ナイソウ</t>
    </rPh>
    <rPh sb="8" eb="9">
      <t>ザイ</t>
    </rPh>
    <rPh sb="9" eb="10">
      <t>トウ</t>
    </rPh>
    <phoneticPr fontId="9"/>
  </si>
  <si>
    <t>②屋根ふき材</t>
    <rPh sb="1" eb="3">
      <t>ヤネ</t>
    </rPh>
    <rPh sb="5" eb="6">
      <t>ザイ</t>
    </rPh>
    <phoneticPr fontId="9"/>
  </si>
  <si>
    <t>③外装材・上部構造部分</t>
    <rPh sb="1" eb="4">
      <t>ガイソウザイ</t>
    </rPh>
    <rPh sb="5" eb="7">
      <t>ジョウブ</t>
    </rPh>
    <rPh sb="7" eb="9">
      <t>コウゾウ</t>
    </rPh>
    <rPh sb="9" eb="11">
      <t>ブブン</t>
    </rPh>
    <phoneticPr fontId="9"/>
  </si>
  <si>
    <t>④基礎・基礎ぐい</t>
    <rPh sb="1" eb="3">
      <t>キソ</t>
    </rPh>
    <rPh sb="4" eb="6">
      <t>キソ</t>
    </rPh>
    <phoneticPr fontId="9"/>
  </si>
  <si>
    <t>４　再資源化等をするための施設の名称及び所在地</t>
    <rPh sb="2" eb="6">
      <t>サイシゲンカ</t>
    </rPh>
    <rPh sb="6" eb="7">
      <t>トウ</t>
    </rPh>
    <rPh sb="13" eb="15">
      <t>シセツ</t>
    </rPh>
    <rPh sb="16" eb="18">
      <t>メイショウ</t>
    </rPh>
    <rPh sb="18" eb="19">
      <t>オヨ</t>
    </rPh>
    <rPh sb="20" eb="23">
      <t>ショザイチ</t>
    </rPh>
    <phoneticPr fontId="9"/>
  </si>
  <si>
    <t>特定建設資材廃棄物の種類</t>
    <rPh sb="0" eb="2">
      <t>トクテイ</t>
    </rPh>
    <rPh sb="2" eb="4">
      <t>ケンセツ</t>
    </rPh>
    <rPh sb="4" eb="6">
      <t>シザイ</t>
    </rPh>
    <rPh sb="6" eb="9">
      <t>ハイキブツ</t>
    </rPh>
    <rPh sb="10" eb="12">
      <t>シュルイ</t>
    </rPh>
    <phoneticPr fontId="9"/>
  </si>
  <si>
    <t>施設の名称</t>
    <rPh sb="0" eb="2">
      <t>シセツ</t>
    </rPh>
    <rPh sb="3" eb="5">
      <t>メイショウ</t>
    </rPh>
    <phoneticPr fontId="9"/>
  </si>
  <si>
    <t>所 在 地</t>
    <rPh sb="0" eb="1">
      <t>ショ</t>
    </rPh>
    <rPh sb="2" eb="3">
      <t>ザイ</t>
    </rPh>
    <rPh sb="4" eb="5">
      <t>チ</t>
    </rPh>
    <phoneticPr fontId="9"/>
  </si>
  <si>
    <t>※請負人が選択した施設を記載</t>
    <rPh sb="1" eb="3">
      <t>ウケオイ</t>
    </rPh>
    <rPh sb="3" eb="4">
      <t>ニン</t>
    </rPh>
    <rPh sb="5" eb="7">
      <t>センタク</t>
    </rPh>
    <rPh sb="9" eb="11">
      <t>シセツ</t>
    </rPh>
    <rPh sb="12" eb="14">
      <t>キサイ</t>
    </rPh>
    <phoneticPr fontId="9"/>
  </si>
  <si>
    <t>※書ききれない場合は別紙に記載すること。</t>
    <rPh sb="1" eb="2">
      <t>カ</t>
    </rPh>
    <rPh sb="7" eb="9">
      <t>バアイ</t>
    </rPh>
    <rPh sb="10" eb="12">
      <t>ベッシ</t>
    </rPh>
    <rPh sb="13" eb="15">
      <t>キサイ</t>
    </rPh>
    <phoneticPr fontId="9"/>
  </si>
  <si>
    <t>確認のため、本書２通作成し、当事者双方記名押印のうえ、各自１通を所持する。</t>
    <rPh sb="0" eb="2">
      <t>カクニン</t>
    </rPh>
    <rPh sb="6" eb="8">
      <t>ホンショ</t>
    </rPh>
    <rPh sb="9" eb="10">
      <t>ツウ</t>
    </rPh>
    <rPh sb="10" eb="12">
      <t>サクセイ</t>
    </rPh>
    <rPh sb="14" eb="17">
      <t>トウジシャ</t>
    </rPh>
    <rPh sb="17" eb="19">
      <t>ソウホウ</t>
    </rPh>
    <rPh sb="19" eb="21">
      <t>キメイ</t>
    </rPh>
    <rPh sb="21" eb="23">
      <t>オウイン</t>
    </rPh>
    <rPh sb="27" eb="29">
      <t>カクジ</t>
    </rPh>
    <rPh sb="30" eb="31">
      <t>ツウ</t>
    </rPh>
    <rPh sb="32" eb="34">
      <t>ショジ</t>
    </rPh>
    <phoneticPr fontId="9"/>
  </si>
  <si>
    <t>発注者</t>
    <rPh sb="0" eb="3">
      <t>ハッチュウシャ</t>
    </rPh>
    <phoneticPr fontId="9"/>
  </si>
  <si>
    <t>住所</t>
    <rPh sb="0" eb="2">
      <t>ジュウショ</t>
    </rPh>
    <phoneticPr fontId="9"/>
  </si>
  <si>
    <t>氏名</t>
    <rPh sb="0" eb="2">
      <t>シメイ</t>
    </rPh>
    <phoneticPr fontId="9"/>
  </si>
  <si>
    <t>請負人</t>
    <rPh sb="0" eb="2">
      <t>ウケオイ</t>
    </rPh>
    <rPh sb="2" eb="3">
      <t>ニン</t>
    </rPh>
    <phoneticPr fontId="9"/>
  </si>
  <si>
    <t>神戸市中央区加納町6丁目5番1号</t>
    <rPh sb="0" eb="2">
      <t>コウベ</t>
    </rPh>
    <rPh sb="2" eb="3">
      <t>シ</t>
    </rPh>
    <rPh sb="3" eb="6">
      <t>チュウオウク</t>
    </rPh>
    <rPh sb="6" eb="9">
      <t>カノウチョウ</t>
    </rPh>
    <rPh sb="10" eb="12">
      <t>チョウメ</t>
    </rPh>
    <rPh sb="13" eb="14">
      <t>バン</t>
    </rPh>
    <rPh sb="15" eb="16">
      <t>ゴウ</t>
    </rPh>
    <phoneticPr fontId="9"/>
  </si>
  <si>
    <t>神戸市</t>
    <rPh sb="0" eb="2">
      <t>コウベ</t>
    </rPh>
    <rPh sb="2" eb="3">
      <t>シ</t>
    </rPh>
    <phoneticPr fontId="9"/>
  </si>
  <si>
    <t>代表者　神戸市長</t>
    <rPh sb="0" eb="3">
      <t>ダイヒョウシャ</t>
    </rPh>
    <rPh sb="4" eb="8">
      <t>コウベシチョウ</t>
    </rPh>
    <phoneticPr fontId="9"/>
  </si>
  <si>
    <t>久　元　喜　造</t>
    <rPh sb="0" eb="1">
      <t>ヒサシ</t>
    </rPh>
    <rPh sb="2" eb="3">
      <t>モト</t>
    </rPh>
    <rPh sb="4" eb="5">
      <t>ヨロシ</t>
    </rPh>
    <rPh sb="6" eb="7">
      <t>ヅクリ</t>
    </rPh>
    <phoneticPr fontId="9"/>
  </si>
  <si>
    <t>（契約番号</t>
    <rPh sb="1" eb="3">
      <t>ケイヤク</t>
    </rPh>
    <rPh sb="3" eb="5">
      <t>バンゴウ</t>
    </rPh>
    <phoneticPr fontId="9"/>
  </si>
  <si>
    <t>　工事件名</t>
    <rPh sb="1" eb="3">
      <t>コウジ</t>
    </rPh>
    <rPh sb="3" eb="5">
      <t>ケンメイ</t>
    </rPh>
    <phoneticPr fontId="9"/>
  </si>
  <si>
    <t>）</t>
    <phoneticPr fontId="9"/>
  </si>
  <si>
    <t>契約年月日</t>
    <rPh sb="0" eb="2">
      <t>ケイヤク</t>
    </rPh>
    <rPh sb="2" eb="5">
      <t>ネンガッピ</t>
    </rPh>
    <phoneticPr fontId="9"/>
  </si>
  <si>
    <t>日</t>
    <rPh sb="0" eb="1">
      <t>ヒ</t>
    </rPh>
    <phoneticPr fontId="9"/>
  </si>
  <si>
    <t>年</t>
    <rPh sb="0" eb="1">
      <t>ネン</t>
    </rPh>
    <phoneticPr fontId="9"/>
  </si>
  <si>
    <t>月</t>
    <rPh sb="0" eb="1">
      <t>ツキ</t>
    </rPh>
    <phoneticPr fontId="9"/>
  </si>
  <si>
    <t>「建設工事に係る資材の再資源化等に関する法律」第13条に基づく書面</t>
    <rPh sb="1" eb="3">
      <t>ケンセツ</t>
    </rPh>
    <rPh sb="3" eb="5">
      <t>コウジ</t>
    </rPh>
    <rPh sb="6" eb="7">
      <t>カカ</t>
    </rPh>
    <rPh sb="8" eb="10">
      <t>シザイ</t>
    </rPh>
    <rPh sb="11" eb="15">
      <t>サイシゲンカ</t>
    </rPh>
    <rPh sb="15" eb="16">
      <t>トウ</t>
    </rPh>
    <rPh sb="17" eb="18">
      <t>カン</t>
    </rPh>
    <rPh sb="20" eb="22">
      <t>ホウリツ</t>
    </rPh>
    <rPh sb="23" eb="24">
      <t>ダイ</t>
    </rPh>
    <rPh sb="26" eb="27">
      <t>ジョウ</t>
    </rPh>
    <rPh sb="28" eb="29">
      <t>モト</t>
    </rPh>
    <rPh sb="31" eb="33">
      <t>ショメン</t>
    </rPh>
    <phoneticPr fontId="9"/>
  </si>
  <si>
    <t>（</t>
    <phoneticPr fontId="9"/>
  </si>
  <si>
    <t>当 初</t>
  </si>
  <si>
    <t>課　長</t>
    <rPh sb="0" eb="1">
      <t>カ</t>
    </rPh>
    <rPh sb="2" eb="3">
      <t>チョウ</t>
    </rPh>
    <phoneticPr fontId="9"/>
  </si>
  <si>
    <t>係　長</t>
    <rPh sb="0" eb="1">
      <t>カカリ</t>
    </rPh>
    <rPh sb="2" eb="3">
      <t>チョウ</t>
    </rPh>
    <phoneticPr fontId="9"/>
  </si>
  <si>
    <t>担　当</t>
    <rPh sb="0" eb="1">
      <t>タン</t>
    </rPh>
    <rPh sb="2" eb="3">
      <t>トウ</t>
    </rPh>
    <phoneticPr fontId="9"/>
  </si>
  <si>
    <t>決裁終了後は，甲乙ともに行財政局契約監理課へ送付すること</t>
    <rPh sb="0" eb="2">
      <t>ケッサイ</t>
    </rPh>
    <rPh sb="2" eb="4">
      <t>シュウリョウ</t>
    </rPh>
    <rPh sb="4" eb="5">
      <t>ゴ</t>
    </rPh>
    <rPh sb="7" eb="8">
      <t>コウ</t>
    </rPh>
    <rPh sb="8" eb="9">
      <t>オツ</t>
    </rPh>
    <rPh sb="12" eb="15">
      <t>ギョウザイセイ</t>
    </rPh>
    <rPh sb="15" eb="16">
      <t>キョク</t>
    </rPh>
    <rPh sb="16" eb="18">
      <t>ケイヤク</t>
    </rPh>
    <rPh sb="18" eb="20">
      <t>カンリ</t>
    </rPh>
    <rPh sb="20" eb="21">
      <t>カ</t>
    </rPh>
    <rPh sb="22" eb="24">
      <t>ソウフ</t>
    </rPh>
    <phoneticPr fontId="9"/>
  </si>
  <si>
    <t>契約監理課確認欄</t>
    <rPh sb="0" eb="2">
      <t>ケイヤク</t>
    </rPh>
    <rPh sb="2" eb="4">
      <t>カンリ</t>
    </rPh>
    <rPh sb="4" eb="5">
      <t>カ</t>
    </rPh>
    <rPh sb="5" eb="7">
      <t>カクニン</t>
    </rPh>
    <rPh sb="7" eb="8">
      <t>ラン</t>
    </rPh>
    <phoneticPr fontId="9"/>
  </si>
  <si>
    <t>←</t>
    <phoneticPr fontId="9"/>
  </si>
  <si>
    <t>外装材・上部構造部分の取り壊し</t>
    <rPh sb="0" eb="3">
      <t>ガイソウザイ</t>
    </rPh>
    <rPh sb="4" eb="6">
      <t>ジョウブ</t>
    </rPh>
    <rPh sb="6" eb="8">
      <t>コウゾウ</t>
    </rPh>
    <rPh sb="8" eb="10">
      <t>ブブン</t>
    </rPh>
    <rPh sb="11" eb="12">
      <t>ト</t>
    </rPh>
    <rPh sb="13" eb="14">
      <t>コワ</t>
    </rPh>
    <phoneticPr fontId="9"/>
  </si>
  <si>
    <t>有</t>
    <rPh sb="0" eb="1">
      <t>アリ</t>
    </rPh>
    <phoneticPr fontId="9"/>
  </si>
  <si>
    <t>無</t>
    <rPh sb="0" eb="1">
      <t>ナ</t>
    </rPh>
    <phoneticPr fontId="9"/>
  </si>
  <si>
    <t>□</t>
    <phoneticPr fontId="9"/>
  </si>
  <si>
    <t>手作業</t>
    <rPh sb="0" eb="3">
      <t>テサギョウ</t>
    </rPh>
    <phoneticPr fontId="9"/>
  </si>
  <si>
    <t>手作業・機械作業の併用</t>
    <rPh sb="0" eb="3">
      <t>テサギョウ</t>
    </rPh>
    <rPh sb="4" eb="6">
      <t>キカイ</t>
    </rPh>
    <rPh sb="6" eb="8">
      <t>サギョウ</t>
    </rPh>
    <rPh sb="9" eb="11">
      <t>ヘイヨウ</t>
    </rPh>
    <phoneticPr fontId="9"/>
  </si>
  <si>
    <t>併用の場合の理由（</t>
    <rPh sb="0" eb="2">
      <t>ヘイヨウ</t>
    </rPh>
    <rPh sb="3" eb="5">
      <t>バアイ</t>
    </rPh>
    <rPh sb="6" eb="8">
      <t>リユウ</t>
    </rPh>
    <phoneticPr fontId="9"/>
  </si>
  <si>
    <t>基礎・基礎ぐいの取り壊し</t>
    <rPh sb="0" eb="2">
      <t>キソ</t>
    </rPh>
    <rPh sb="3" eb="5">
      <t>キソ</t>
    </rPh>
    <rPh sb="8" eb="9">
      <t>ト</t>
    </rPh>
    <rPh sb="10" eb="11">
      <t>コワ</t>
    </rPh>
    <phoneticPr fontId="9"/>
  </si>
  <si>
    <t>屋根ふき材の取り外し</t>
    <rPh sb="0" eb="2">
      <t>ヤネ</t>
    </rPh>
    <rPh sb="4" eb="5">
      <t>ザイ</t>
    </rPh>
    <rPh sb="6" eb="7">
      <t>ト</t>
    </rPh>
    <rPh sb="8" eb="9">
      <t>ハズ</t>
    </rPh>
    <phoneticPr fontId="9"/>
  </si>
  <si>
    <t>建築設備・内装材等の取り外し</t>
    <rPh sb="0" eb="2">
      <t>ケンチク</t>
    </rPh>
    <rPh sb="2" eb="4">
      <t>セツビ</t>
    </rPh>
    <rPh sb="5" eb="7">
      <t>ナイソウ</t>
    </rPh>
    <rPh sb="7" eb="8">
      <t>ザイ</t>
    </rPh>
    <rPh sb="8" eb="9">
      <t>トウ</t>
    </rPh>
    <rPh sb="10" eb="11">
      <t>ト</t>
    </rPh>
    <rPh sb="12" eb="13">
      <t>ハズ</t>
    </rPh>
    <phoneticPr fontId="9"/>
  </si>
  <si>
    <t>工程ごとの作業内容及び解体方法</t>
    <rPh sb="0" eb="2">
      <t>コウテイ</t>
    </rPh>
    <rPh sb="5" eb="7">
      <t>サギョウ</t>
    </rPh>
    <rPh sb="7" eb="9">
      <t>ナイヨウ</t>
    </rPh>
    <rPh sb="9" eb="10">
      <t>オヨ</t>
    </rPh>
    <rPh sb="11" eb="13">
      <t>カイタイ</t>
    </rPh>
    <rPh sb="13" eb="15">
      <t>ホウホウ</t>
    </rPh>
    <phoneticPr fontId="9"/>
  </si>
  <si>
    <t>工　　程</t>
    <rPh sb="0" eb="1">
      <t>タクミ</t>
    </rPh>
    <rPh sb="3" eb="4">
      <t>ホド</t>
    </rPh>
    <phoneticPr fontId="9"/>
  </si>
  <si>
    <t>作　業　内　容</t>
    <rPh sb="0" eb="1">
      <t>サク</t>
    </rPh>
    <rPh sb="2" eb="3">
      <t>ギョウ</t>
    </rPh>
    <rPh sb="4" eb="5">
      <t>ウチ</t>
    </rPh>
    <rPh sb="6" eb="7">
      <t>カタチ</t>
    </rPh>
    <phoneticPr fontId="9"/>
  </si>
  <si>
    <t>分別解体等の方法</t>
    <rPh sb="0" eb="2">
      <t>ブンベツ</t>
    </rPh>
    <rPh sb="2" eb="4">
      <t>カイタイ</t>
    </rPh>
    <rPh sb="4" eb="5">
      <t>トウ</t>
    </rPh>
    <rPh sb="6" eb="8">
      <t>ホウホウ</t>
    </rPh>
    <phoneticPr fontId="9"/>
  </si>
  <si>
    <t>①造成等</t>
    <rPh sb="1" eb="4">
      <t>ゾウセイトウ</t>
    </rPh>
    <phoneticPr fontId="9"/>
  </si>
  <si>
    <t>②基礎・基礎ぐい</t>
    <rPh sb="1" eb="3">
      <t>キソ</t>
    </rPh>
    <rPh sb="4" eb="6">
      <t>キソ</t>
    </rPh>
    <phoneticPr fontId="9"/>
  </si>
  <si>
    <t>③上部構造部分・外装</t>
    <rPh sb="1" eb="3">
      <t>ジョウブ</t>
    </rPh>
    <rPh sb="3" eb="5">
      <t>コウゾウ</t>
    </rPh>
    <rPh sb="5" eb="7">
      <t>ブブン</t>
    </rPh>
    <rPh sb="8" eb="10">
      <t>ガイソウ</t>
    </rPh>
    <phoneticPr fontId="9"/>
  </si>
  <si>
    <t>④屋根</t>
    <rPh sb="1" eb="3">
      <t>ヤネ</t>
    </rPh>
    <phoneticPr fontId="9"/>
  </si>
  <si>
    <t>⑤建築設備・内装等</t>
    <rPh sb="1" eb="3">
      <t>ケンチク</t>
    </rPh>
    <rPh sb="3" eb="5">
      <t>セツビ</t>
    </rPh>
    <rPh sb="6" eb="8">
      <t>ナイソウ</t>
    </rPh>
    <rPh sb="8" eb="9">
      <t>トウ</t>
    </rPh>
    <phoneticPr fontId="9"/>
  </si>
  <si>
    <t>⑥その他 （</t>
    <rPh sb="3" eb="4">
      <t>タ</t>
    </rPh>
    <phoneticPr fontId="9"/>
  </si>
  <si>
    <t>)</t>
    <phoneticPr fontId="9"/>
  </si>
  <si>
    <t>⑤その他 （</t>
    <rPh sb="3" eb="4">
      <t>タ</t>
    </rPh>
    <phoneticPr fontId="9"/>
  </si>
  <si>
    <t>工事（設計）担当課</t>
    <rPh sb="0" eb="2">
      <t>コウジ</t>
    </rPh>
    <rPh sb="3" eb="5">
      <t>セッケイ</t>
    </rPh>
    <rPh sb="6" eb="8">
      <t>タントウ</t>
    </rPh>
    <rPh sb="8" eb="9">
      <t>カ</t>
    </rPh>
    <phoneticPr fontId="9"/>
  </si>
  <si>
    <t>①仮設</t>
    <rPh sb="1" eb="3">
      <t>カセツ</t>
    </rPh>
    <phoneticPr fontId="9"/>
  </si>
  <si>
    <t>②土工</t>
    <rPh sb="1" eb="2">
      <t>ド</t>
    </rPh>
    <rPh sb="2" eb="3">
      <t>コウ</t>
    </rPh>
    <phoneticPr fontId="9"/>
  </si>
  <si>
    <t>③基礎</t>
    <rPh sb="1" eb="3">
      <t>キソ</t>
    </rPh>
    <phoneticPr fontId="9"/>
  </si>
  <si>
    <t>④本体構造</t>
    <rPh sb="1" eb="3">
      <t>ホンタイ</t>
    </rPh>
    <rPh sb="3" eb="5">
      <t>コウゾウ</t>
    </rPh>
    <phoneticPr fontId="9"/>
  </si>
  <si>
    <t>⑤本体付属品</t>
    <rPh sb="1" eb="3">
      <t>ホンタイ</t>
    </rPh>
    <rPh sb="3" eb="5">
      <t>フゾク</t>
    </rPh>
    <rPh sb="5" eb="6">
      <t>ヒン</t>
    </rPh>
    <phoneticPr fontId="9"/>
  </si>
  <si>
    <t>その他の工事</t>
    <rPh sb="2" eb="3">
      <t>タ</t>
    </rPh>
    <rPh sb="4" eb="6">
      <t>コウジ</t>
    </rPh>
    <phoneticPr fontId="9"/>
  </si>
  <si>
    <t xml:space="preserve">⑥その他 </t>
    <rPh sb="3" eb="4">
      <t>タ</t>
    </rPh>
    <phoneticPr fontId="9"/>
  </si>
  <si>
    <t>仮設工事</t>
    <rPh sb="0" eb="2">
      <t>カセツ</t>
    </rPh>
    <rPh sb="2" eb="4">
      <t>コウジ</t>
    </rPh>
    <phoneticPr fontId="9"/>
  </si>
  <si>
    <t>土工事</t>
    <rPh sb="0" eb="1">
      <t>ド</t>
    </rPh>
    <rPh sb="1" eb="2">
      <t>コウ</t>
    </rPh>
    <rPh sb="2" eb="3">
      <t>ジ</t>
    </rPh>
    <phoneticPr fontId="9"/>
  </si>
  <si>
    <t>基礎工事</t>
    <rPh sb="0" eb="2">
      <t>キソ</t>
    </rPh>
    <rPh sb="2" eb="4">
      <t>コウジ</t>
    </rPh>
    <phoneticPr fontId="9"/>
  </si>
  <si>
    <t>本体構造の工事</t>
    <rPh sb="0" eb="2">
      <t>ホンタイ</t>
    </rPh>
    <rPh sb="2" eb="4">
      <t>コウゾウ</t>
    </rPh>
    <rPh sb="5" eb="7">
      <t>コウジ</t>
    </rPh>
    <phoneticPr fontId="9"/>
  </si>
  <si>
    <t>本体付属品の工事</t>
    <rPh sb="0" eb="2">
      <t>ホンタイ</t>
    </rPh>
    <rPh sb="2" eb="4">
      <t>フゾク</t>
    </rPh>
    <rPh sb="4" eb="5">
      <t>ヒン</t>
    </rPh>
    <rPh sb="6" eb="8">
      <t>コウジ</t>
    </rPh>
    <phoneticPr fontId="9"/>
  </si>
  <si>
    <t>造成等の工事</t>
    <rPh sb="0" eb="3">
      <t>ゾウセイトウ</t>
    </rPh>
    <rPh sb="4" eb="6">
      <t>コウジ</t>
    </rPh>
    <phoneticPr fontId="9"/>
  </si>
  <si>
    <t>基礎・基礎ぐいの工事</t>
    <rPh sb="0" eb="2">
      <t>キソ</t>
    </rPh>
    <rPh sb="3" eb="5">
      <t>キソ</t>
    </rPh>
    <rPh sb="8" eb="9">
      <t>コウ</t>
    </rPh>
    <rPh sb="9" eb="10">
      <t>ジ</t>
    </rPh>
    <phoneticPr fontId="9"/>
  </si>
  <si>
    <t>上部構造部分・外装の工事</t>
    <rPh sb="0" eb="2">
      <t>ジョウブ</t>
    </rPh>
    <rPh sb="2" eb="4">
      <t>コウゾウ</t>
    </rPh>
    <rPh sb="4" eb="6">
      <t>ブブン</t>
    </rPh>
    <rPh sb="7" eb="9">
      <t>ガイソウ</t>
    </rPh>
    <rPh sb="10" eb="12">
      <t>コウジ</t>
    </rPh>
    <phoneticPr fontId="9"/>
  </si>
  <si>
    <t>屋根の工事</t>
    <rPh sb="0" eb="2">
      <t>ヤネ</t>
    </rPh>
    <rPh sb="3" eb="5">
      <t>コウジ</t>
    </rPh>
    <phoneticPr fontId="9"/>
  </si>
  <si>
    <t>建築設備。内装等の工事</t>
    <rPh sb="0" eb="2">
      <t>ケンチク</t>
    </rPh>
    <rPh sb="2" eb="4">
      <t>セツビ</t>
    </rPh>
    <rPh sb="5" eb="7">
      <t>ナイソウ</t>
    </rPh>
    <rPh sb="7" eb="8">
      <t>トウ</t>
    </rPh>
    <rPh sb="9" eb="11">
      <t>コウジ</t>
    </rPh>
    <phoneticPr fontId="9"/>
  </si>
  <si>
    <t>甲</t>
    <rPh sb="0" eb="1">
      <t>コウ</t>
    </rPh>
    <phoneticPr fontId="9"/>
  </si>
  <si>
    <t>乙</t>
    <rPh sb="0" eb="1">
      <t>オツ</t>
    </rPh>
    <phoneticPr fontId="9"/>
  </si>
  <si>
    <t>「建設工事に係る資材の再資源化等に関する法律」（建設リサイクル法）第13条に関する書面について</t>
    <rPh sb="1" eb="3">
      <t>ケンセツ</t>
    </rPh>
    <rPh sb="3" eb="5">
      <t>コウジ</t>
    </rPh>
    <rPh sb="6" eb="7">
      <t>カカ</t>
    </rPh>
    <rPh sb="8" eb="10">
      <t>シザイ</t>
    </rPh>
    <rPh sb="11" eb="15">
      <t>サイシゲンカ</t>
    </rPh>
    <rPh sb="15" eb="16">
      <t>トウ</t>
    </rPh>
    <rPh sb="17" eb="18">
      <t>カン</t>
    </rPh>
    <rPh sb="20" eb="22">
      <t>ホウリツ</t>
    </rPh>
    <rPh sb="24" eb="26">
      <t>ケンセツ</t>
    </rPh>
    <rPh sb="31" eb="32">
      <t>ホウ</t>
    </rPh>
    <phoneticPr fontId="9"/>
  </si>
  <si>
    <t>・資材の有効な利用の確保及び廃棄物の適正な処理を図るため制定された「建設リサイクル法」が平成14年5月30日より本格施行されました。</t>
    <rPh sb="1" eb="3">
      <t>シザイ</t>
    </rPh>
    <rPh sb="4" eb="6">
      <t>ユウコウ</t>
    </rPh>
    <rPh sb="7" eb="9">
      <t>リヨウ</t>
    </rPh>
    <rPh sb="10" eb="12">
      <t>カクホ</t>
    </rPh>
    <rPh sb="12" eb="13">
      <t>オヨ</t>
    </rPh>
    <rPh sb="14" eb="17">
      <t>ハイキブツ</t>
    </rPh>
    <rPh sb="18" eb="20">
      <t>テキセイ</t>
    </rPh>
    <rPh sb="21" eb="23">
      <t>ショリ</t>
    </rPh>
    <rPh sb="24" eb="25">
      <t>ハカ</t>
    </rPh>
    <rPh sb="28" eb="30">
      <t>セイテイ</t>
    </rPh>
    <rPh sb="34" eb="36">
      <t>ケンセツ</t>
    </rPh>
    <rPh sb="41" eb="42">
      <t>ホウ</t>
    </rPh>
    <rPh sb="44" eb="46">
      <t>ヘイセイ</t>
    </rPh>
    <rPh sb="48" eb="49">
      <t>ネン</t>
    </rPh>
    <rPh sb="50" eb="51">
      <t>ガツ</t>
    </rPh>
    <rPh sb="53" eb="54">
      <t>ヒ</t>
    </rPh>
    <rPh sb="56" eb="58">
      <t>ホンカク</t>
    </rPh>
    <rPh sb="58" eb="60">
      <t>セコウ</t>
    </rPh>
    <phoneticPr fontId="9"/>
  </si>
  <si>
    <t>・この法律第13条より、対象工事については、契約の際に、分別解体等の方法及び解体工事に要する費用等を書面に明記し、契約当事者双方が記名押印することが義務付けられました。</t>
    <rPh sb="3" eb="5">
      <t>ホウリツ</t>
    </rPh>
    <rPh sb="5" eb="6">
      <t>ダイ</t>
    </rPh>
    <rPh sb="8" eb="9">
      <t>ジョウ</t>
    </rPh>
    <rPh sb="12" eb="14">
      <t>タイショウ</t>
    </rPh>
    <rPh sb="14" eb="16">
      <t>コウジ</t>
    </rPh>
    <rPh sb="22" eb="24">
      <t>ケイヤク</t>
    </rPh>
    <rPh sb="25" eb="26">
      <t>サイ</t>
    </rPh>
    <rPh sb="28" eb="30">
      <t>ブンベツ</t>
    </rPh>
    <rPh sb="30" eb="32">
      <t>カイタイ</t>
    </rPh>
    <rPh sb="32" eb="33">
      <t>トウ</t>
    </rPh>
    <rPh sb="34" eb="36">
      <t>ホウホウ</t>
    </rPh>
    <rPh sb="36" eb="37">
      <t>オヨ</t>
    </rPh>
    <rPh sb="38" eb="40">
      <t>カイタイ</t>
    </rPh>
    <rPh sb="40" eb="42">
      <t>コウジ</t>
    </rPh>
    <rPh sb="43" eb="44">
      <t>ヨウ</t>
    </rPh>
    <rPh sb="46" eb="49">
      <t>ヒヨウトウ</t>
    </rPh>
    <rPh sb="50" eb="52">
      <t>ショメン</t>
    </rPh>
    <rPh sb="53" eb="55">
      <t>メイキ</t>
    </rPh>
    <rPh sb="57" eb="59">
      <t>ケイヤク</t>
    </rPh>
    <rPh sb="59" eb="62">
      <t>トウジシャ</t>
    </rPh>
    <rPh sb="62" eb="64">
      <t>ソウホウ</t>
    </rPh>
    <rPh sb="65" eb="67">
      <t>キメイ</t>
    </rPh>
    <rPh sb="67" eb="69">
      <t>オウイン</t>
    </rPh>
    <rPh sb="74" eb="77">
      <t>ギムヅ</t>
    </rPh>
    <phoneticPr fontId="9"/>
  </si>
  <si>
    <t>（対象工事）</t>
    <rPh sb="1" eb="3">
      <t>タイショウ</t>
    </rPh>
    <rPh sb="3" eb="4">
      <t>コウ</t>
    </rPh>
    <rPh sb="4" eb="5">
      <t>ジ</t>
    </rPh>
    <phoneticPr fontId="9"/>
  </si>
  <si>
    <t>・特定建設資材（コンクリート、コンクリート及び鉄から成る建設資材、アスファルト・コンクリート、木材の4種類）を用いた建築物等に係る解体工事</t>
    <rPh sb="1" eb="3">
      <t>トクテイ</t>
    </rPh>
    <rPh sb="3" eb="5">
      <t>ケンセツ</t>
    </rPh>
    <rPh sb="5" eb="7">
      <t>シザイ</t>
    </rPh>
    <rPh sb="21" eb="22">
      <t>オヨ</t>
    </rPh>
    <rPh sb="23" eb="24">
      <t>テツ</t>
    </rPh>
    <rPh sb="26" eb="27">
      <t>ナ</t>
    </rPh>
    <rPh sb="28" eb="30">
      <t>ケンセツ</t>
    </rPh>
    <rPh sb="30" eb="32">
      <t>シザイ</t>
    </rPh>
    <rPh sb="47" eb="49">
      <t>モクザイ</t>
    </rPh>
    <rPh sb="51" eb="53">
      <t>シュルイ</t>
    </rPh>
    <rPh sb="55" eb="56">
      <t>モチ</t>
    </rPh>
    <rPh sb="58" eb="62">
      <t>ケンチクブツトウ</t>
    </rPh>
    <rPh sb="63" eb="64">
      <t>カカ</t>
    </rPh>
    <rPh sb="65" eb="67">
      <t>カイタイ</t>
    </rPh>
    <rPh sb="67" eb="69">
      <t>コウジ</t>
    </rPh>
    <phoneticPr fontId="9"/>
  </si>
  <si>
    <t>・又は特定建設資材を使用する新築工事で</t>
    <phoneticPr fontId="9"/>
  </si>
  <si>
    <t>・一定規模以上のもの（規模については下表のとおり）</t>
    <rPh sb="1" eb="3">
      <t>イッテイ</t>
    </rPh>
    <rPh sb="3" eb="5">
      <t>キボ</t>
    </rPh>
    <rPh sb="5" eb="7">
      <t>イジョウ</t>
    </rPh>
    <rPh sb="11" eb="13">
      <t>キボ</t>
    </rPh>
    <rPh sb="18" eb="19">
      <t>シタ</t>
    </rPh>
    <rPh sb="19" eb="20">
      <t>ヒョウ</t>
    </rPh>
    <phoneticPr fontId="9"/>
  </si>
  <si>
    <t>対象建設工事</t>
    <rPh sb="0" eb="2">
      <t>タイショウ</t>
    </rPh>
    <rPh sb="2" eb="4">
      <t>ケンセツ</t>
    </rPh>
    <rPh sb="4" eb="6">
      <t>コウジ</t>
    </rPh>
    <phoneticPr fontId="9"/>
  </si>
  <si>
    <t>建築物</t>
    <rPh sb="0" eb="3">
      <t>ケンチクブツ</t>
    </rPh>
    <phoneticPr fontId="9"/>
  </si>
  <si>
    <t>解体工事</t>
    <rPh sb="0" eb="2">
      <t>カイタイ</t>
    </rPh>
    <rPh sb="2" eb="4">
      <t>コウジ</t>
    </rPh>
    <phoneticPr fontId="9"/>
  </si>
  <si>
    <t>新築・増築工事</t>
    <rPh sb="0" eb="2">
      <t>シンチク</t>
    </rPh>
    <rPh sb="3" eb="5">
      <t>ゾウチク</t>
    </rPh>
    <rPh sb="5" eb="6">
      <t>コウ</t>
    </rPh>
    <rPh sb="6" eb="7">
      <t>ジ</t>
    </rPh>
    <phoneticPr fontId="9"/>
  </si>
  <si>
    <t>修繕又は模様替え工事</t>
    <rPh sb="0" eb="2">
      <t>シュウゼン</t>
    </rPh>
    <rPh sb="2" eb="3">
      <t>マタ</t>
    </rPh>
    <rPh sb="4" eb="6">
      <t>モヨウ</t>
    </rPh>
    <rPh sb="6" eb="7">
      <t>ガ</t>
    </rPh>
    <rPh sb="8" eb="9">
      <t>コウ</t>
    </rPh>
    <rPh sb="9" eb="10">
      <t>ジ</t>
    </rPh>
    <phoneticPr fontId="9"/>
  </si>
  <si>
    <t>その他の工作物（土木工事等）</t>
    <rPh sb="2" eb="3">
      <t>タ</t>
    </rPh>
    <rPh sb="4" eb="7">
      <t>コウサクブツ</t>
    </rPh>
    <rPh sb="8" eb="10">
      <t>ドボク</t>
    </rPh>
    <rPh sb="10" eb="12">
      <t>コウジ</t>
    </rPh>
    <rPh sb="12" eb="13">
      <t>トウ</t>
    </rPh>
    <phoneticPr fontId="9"/>
  </si>
  <si>
    <t>規模基準</t>
    <rPh sb="0" eb="2">
      <t>キボ</t>
    </rPh>
    <rPh sb="2" eb="4">
      <t>キジュン</t>
    </rPh>
    <phoneticPr fontId="9"/>
  </si>
  <si>
    <t>延べ床面積　500㎡以上</t>
    <rPh sb="0" eb="1">
      <t>ノ</t>
    </rPh>
    <rPh sb="2" eb="3">
      <t>ユカ</t>
    </rPh>
    <rPh sb="3" eb="5">
      <t>メンセキ</t>
    </rPh>
    <rPh sb="10" eb="12">
      <t>イジョウ</t>
    </rPh>
    <phoneticPr fontId="9"/>
  </si>
  <si>
    <t>延べ床面積　80㎡以上</t>
    <rPh sb="0" eb="1">
      <t>ノ</t>
    </rPh>
    <rPh sb="2" eb="3">
      <t>ユカ</t>
    </rPh>
    <rPh sb="3" eb="5">
      <t>メンセキ</t>
    </rPh>
    <rPh sb="9" eb="11">
      <t>イジョウ</t>
    </rPh>
    <phoneticPr fontId="9"/>
  </si>
  <si>
    <t>請負金額　1億円以上</t>
    <rPh sb="0" eb="2">
      <t>ウケオイ</t>
    </rPh>
    <rPh sb="2" eb="4">
      <t>キンガク</t>
    </rPh>
    <rPh sb="6" eb="8">
      <t>オクエン</t>
    </rPh>
    <rPh sb="8" eb="10">
      <t>イジョウ</t>
    </rPh>
    <phoneticPr fontId="9"/>
  </si>
  <si>
    <t>請負金額　500万円以上</t>
    <rPh sb="0" eb="2">
      <t>ウケオイ</t>
    </rPh>
    <rPh sb="2" eb="4">
      <t>キンガク</t>
    </rPh>
    <rPh sb="8" eb="12">
      <t>マンエンイジョウ</t>
    </rPh>
    <phoneticPr fontId="9"/>
  </si>
  <si>
    <t>・対象工事となる場合には、本様式（甲・乙2部）の該当箇所を■、記入押印の上、甲乙2部とも工事（設計）担当課に、できるだけ速やかにご提出ください。</t>
    <rPh sb="1" eb="3">
      <t>タイショウ</t>
    </rPh>
    <rPh sb="3" eb="5">
      <t>コウジ</t>
    </rPh>
    <rPh sb="8" eb="10">
      <t>バアイ</t>
    </rPh>
    <rPh sb="13" eb="14">
      <t>ホン</t>
    </rPh>
    <rPh sb="14" eb="16">
      <t>ヨウシキ</t>
    </rPh>
    <rPh sb="17" eb="18">
      <t>コウ</t>
    </rPh>
    <rPh sb="19" eb="20">
      <t>オツ</t>
    </rPh>
    <rPh sb="21" eb="22">
      <t>ブ</t>
    </rPh>
    <rPh sb="24" eb="26">
      <t>ガイトウ</t>
    </rPh>
    <rPh sb="26" eb="28">
      <t>カショ</t>
    </rPh>
    <rPh sb="31" eb="32">
      <t>キ</t>
    </rPh>
    <rPh sb="32" eb="33">
      <t>ニュウ</t>
    </rPh>
    <rPh sb="33" eb="35">
      <t>オウイン</t>
    </rPh>
    <rPh sb="36" eb="37">
      <t>ウエ</t>
    </rPh>
    <rPh sb="38" eb="40">
      <t>コウオツ</t>
    </rPh>
    <rPh sb="41" eb="42">
      <t>ブ</t>
    </rPh>
    <rPh sb="44" eb="45">
      <t>コウ</t>
    </rPh>
    <rPh sb="45" eb="46">
      <t>ジ</t>
    </rPh>
    <rPh sb="47" eb="49">
      <t>セッケイ</t>
    </rPh>
    <rPh sb="50" eb="52">
      <t>タントウ</t>
    </rPh>
    <rPh sb="52" eb="53">
      <t>カ</t>
    </rPh>
    <rPh sb="60" eb="61">
      <t>スミ</t>
    </rPh>
    <rPh sb="65" eb="67">
      <t>テイシュツ</t>
    </rPh>
    <phoneticPr fontId="9"/>
  </si>
  <si>
    <t>・本様式をコピーする等により、甲・乙がそれぞれ2枚以上になる場合、割印が必要となります。</t>
    <rPh sb="1" eb="2">
      <t>ホン</t>
    </rPh>
    <rPh sb="2" eb="4">
      <t>ヨウシキ</t>
    </rPh>
    <rPh sb="10" eb="11">
      <t>トウ</t>
    </rPh>
    <rPh sb="15" eb="16">
      <t>コウ</t>
    </rPh>
    <rPh sb="17" eb="18">
      <t>オツ</t>
    </rPh>
    <rPh sb="24" eb="25">
      <t>マイ</t>
    </rPh>
    <rPh sb="25" eb="27">
      <t>イジョウ</t>
    </rPh>
    <rPh sb="30" eb="32">
      <t>バアイ</t>
    </rPh>
    <rPh sb="33" eb="35">
      <t>ワリイン</t>
    </rPh>
    <rPh sb="36" eb="38">
      <t>ヒツヨウ</t>
    </rPh>
    <phoneticPr fontId="9"/>
  </si>
  <si>
    <t>・契約書と同様に、本市にて市長印を押印後1部を返却いたしますので、書面提出日より概ね2週間後に契約監理課工事契約係まで受け取りにお越しください。</t>
    <rPh sb="1" eb="4">
      <t>ケイヤクショ</t>
    </rPh>
    <rPh sb="5" eb="7">
      <t>ドウヨウ</t>
    </rPh>
    <rPh sb="9" eb="11">
      <t>ホンシ</t>
    </rPh>
    <rPh sb="13" eb="15">
      <t>シチョウ</t>
    </rPh>
    <rPh sb="15" eb="16">
      <t>イン</t>
    </rPh>
    <rPh sb="17" eb="19">
      <t>オウイン</t>
    </rPh>
    <rPh sb="19" eb="20">
      <t>ゴ</t>
    </rPh>
    <rPh sb="21" eb="22">
      <t>ブ</t>
    </rPh>
    <rPh sb="23" eb="25">
      <t>ヘンキャク</t>
    </rPh>
    <rPh sb="33" eb="35">
      <t>ショメン</t>
    </rPh>
    <rPh sb="35" eb="37">
      <t>テイシュツ</t>
    </rPh>
    <rPh sb="37" eb="38">
      <t>ビ</t>
    </rPh>
    <rPh sb="40" eb="41">
      <t>オオム</t>
    </rPh>
    <rPh sb="43" eb="46">
      <t>シュウカンゴ</t>
    </rPh>
    <rPh sb="47" eb="49">
      <t>ケイヤク</t>
    </rPh>
    <rPh sb="49" eb="51">
      <t>カンリ</t>
    </rPh>
    <rPh sb="51" eb="52">
      <t>カ</t>
    </rPh>
    <rPh sb="52" eb="54">
      <t>コウジ</t>
    </rPh>
    <rPh sb="54" eb="56">
      <t>ケイヤク</t>
    </rPh>
    <rPh sb="56" eb="57">
      <t>ガカリ</t>
    </rPh>
    <rPh sb="59" eb="60">
      <t>ウ</t>
    </rPh>
    <rPh sb="61" eb="62">
      <t>ト</t>
    </rPh>
    <rPh sb="65" eb="66">
      <t>コ</t>
    </rPh>
    <phoneticPr fontId="9"/>
  </si>
  <si>
    <t>・契約監理課からは特に連絡いたしませんので、ご協力をお願いいたします。</t>
    <rPh sb="1" eb="3">
      <t>ケイヤク</t>
    </rPh>
    <rPh sb="3" eb="5">
      <t>カンリ</t>
    </rPh>
    <rPh sb="5" eb="6">
      <t>カ</t>
    </rPh>
    <rPh sb="9" eb="10">
      <t>トク</t>
    </rPh>
    <rPh sb="11" eb="13">
      <t>レンラク</t>
    </rPh>
    <rPh sb="23" eb="25">
      <t>キョウリョク</t>
    </rPh>
    <rPh sb="27" eb="28">
      <t>ネガ</t>
    </rPh>
    <phoneticPr fontId="9"/>
  </si>
  <si>
    <t>※対象とならない工事は提出不要です。</t>
    <rPh sb="1" eb="3">
      <t>タイショウ</t>
    </rPh>
    <rPh sb="8" eb="10">
      <t>コウジ</t>
    </rPh>
    <rPh sb="11" eb="13">
      <t>テイシュツ</t>
    </rPh>
    <rPh sb="13" eb="15">
      <t>フヨウ</t>
    </rPh>
    <phoneticPr fontId="9"/>
  </si>
  <si>
    <t>・変更の際は（　　）内を変更にしてください。</t>
    <rPh sb="1" eb="3">
      <t>ヘンコウ</t>
    </rPh>
    <rPh sb="4" eb="5">
      <t>サイ</t>
    </rPh>
    <rPh sb="10" eb="11">
      <t>ナイ</t>
    </rPh>
    <rPh sb="12" eb="14">
      <t>ヘンコウ</t>
    </rPh>
    <phoneticPr fontId="9"/>
  </si>
  <si>
    <t>種別を選択してください。（□→■）</t>
    <rPh sb="0" eb="2">
      <t>シュベツ</t>
    </rPh>
    <rPh sb="3" eb="5">
      <t>センタク</t>
    </rPh>
    <phoneticPr fontId="28"/>
  </si>
  <si>
    <t>使用する期間を直接入力してください。</t>
    <rPh sb="0" eb="2">
      <t>シヨウ</t>
    </rPh>
    <rPh sb="4" eb="6">
      <t>キカン</t>
    </rPh>
    <rPh sb="7" eb="9">
      <t>チョクセツ</t>
    </rPh>
    <rPh sb="9" eb="11">
      <t>ニュウリョク</t>
    </rPh>
    <phoneticPr fontId="28"/>
  </si>
  <si>
    <t>申請書の学校園名が自動入力されます。</t>
    <rPh sb="0" eb="2">
      <t>シンセイ</t>
    </rPh>
    <rPh sb="2" eb="3">
      <t>ショ</t>
    </rPh>
    <rPh sb="4" eb="6">
      <t>ガッコウ</t>
    </rPh>
    <rPh sb="6" eb="7">
      <t>エン</t>
    </rPh>
    <rPh sb="7" eb="8">
      <t>メイ</t>
    </rPh>
    <rPh sb="9" eb="11">
      <t>ジドウ</t>
    </rPh>
    <rPh sb="11" eb="13">
      <t>ニュウリョク</t>
    </rPh>
    <phoneticPr fontId="71"/>
  </si>
  <si>
    <t>特定工作物解体等工事実施届は下記のとおり添付書類を添えて届出ください。</t>
    <rPh sb="0" eb="2">
      <t>トクテイ</t>
    </rPh>
    <rPh sb="2" eb="5">
      <t>コウサクブツ</t>
    </rPh>
    <rPh sb="5" eb="7">
      <t>カイタイ</t>
    </rPh>
    <rPh sb="7" eb="8">
      <t>トウ</t>
    </rPh>
    <rPh sb="8" eb="9">
      <t>コウ</t>
    </rPh>
    <rPh sb="9" eb="10">
      <t>ジ</t>
    </rPh>
    <rPh sb="10" eb="12">
      <t>ジッシ</t>
    </rPh>
    <rPh sb="12" eb="13">
      <t>トドケ</t>
    </rPh>
    <rPh sb="14" eb="16">
      <t>カキ</t>
    </rPh>
    <rPh sb="20" eb="22">
      <t>テンプ</t>
    </rPh>
    <rPh sb="22" eb="24">
      <t>ショルイ</t>
    </rPh>
    <rPh sb="25" eb="26">
      <t>ソ</t>
    </rPh>
    <rPh sb="28" eb="30">
      <t>トドケデ</t>
    </rPh>
    <phoneticPr fontId="32"/>
  </si>
  <si>
    <t>請負人管理事務所がない場合は携帯電話番号を直接入力してください。</t>
    <rPh sb="0" eb="2">
      <t>ウケオイ</t>
    </rPh>
    <rPh sb="2" eb="3">
      <t>ニン</t>
    </rPh>
    <rPh sb="3" eb="5">
      <t>カンリ</t>
    </rPh>
    <rPh sb="5" eb="7">
      <t>ジム</t>
    </rPh>
    <rPh sb="7" eb="8">
      <t>ショ</t>
    </rPh>
    <rPh sb="11" eb="13">
      <t>バアイ</t>
    </rPh>
    <rPh sb="14" eb="16">
      <t>ケイタイ</t>
    </rPh>
    <rPh sb="16" eb="18">
      <t>デンワ</t>
    </rPh>
    <rPh sb="18" eb="20">
      <t>バンゴウ</t>
    </rPh>
    <rPh sb="21" eb="23">
      <t>チョクセツ</t>
    </rPh>
    <rPh sb="23" eb="25">
      <t>ニュウリョク</t>
    </rPh>
    <phoneticPr fontId="32"/>
  </si>
  <si>
    <t>神戸市　代表者　神戸市長　久元　喜造</t>
    <rPh sb="4" eb="7">
      <t>ダイヒョウシャ</t>
    </rPh>
    <rPh sb="8" eb="12">
      <t>コウベシチョウ</t>
    </rPh>
    <rPh sb="13" eb="15">
      <t>ヒサモト</t>
    </rPh>
    <rPh sb="16" eb="18">
      <t>ヨシゾウ</t>
    </rPh>
    <phoneticPr fontId="32"/>
  </si>
  <si>
    <t>飛散性石綿（吹付け材、保温材等）がある場合は有に○印をつけてください。</t>
    <rPh sb="0" eb="2">
      <t>ヒサン</t>
    </rPh>
    <rPh sb="2" eb="3">
      <t>セイ</t>
    </rPh>
    <rPh sb="3" eb="5">
      <t>イシワタ</t>
    </rPh>
    <rPh sb="6" eb="8">
      <t>フキツ</t>
    </rPh>
    <rPh sb="9" eb="10">
      <t>ザイ</t>
    </rPh>
    <rPh sb="11" eb="14">
      <t>ホオンザイ</t>
    </rPh>
    <rPh sb="14" eb="15">
      <t>トウ</t>
    </rPh>
    <rPh sb="19" eb="21">
      <t>バアイ</t>
    </rPh>
    <rPh sb="22" eb="23">
      <t>アリ</t>
    </rPh>
    <rPh sb="25" eb="26">
      <t>シルシ</t>
    </rPh>
    <phoneticPr fontId="32"/>
  </si>
  <si>
    <t>届出書表紙（様式第14号）</t>
    <rPh sb="0" eb="2">
      <t>トドケデ</t>
    </rPh>
    <rPh sb="2" eb="3">
      <t>ショ</t>
    </rPh>
    <rPh sb="3" eb="5">
      <t>ヒョウシ</t>
    </rPh>
    <rPh sb="6" eb="8">
      <t>ヨウシキ</t>
    </rPh>
    <rPh sb="8" eb="9">
      <t>ダイ</t>
    </rPh>
    <rPh sb="11" eb="12">
      <t>ゴウ</t>
    </rPh>
    <phoneticPr fontId="32"/>
  </si>
  <si>
    <t>別紙</t>
    <rPh sb="0" eb="2">
      <t>ベッシ</t>
    </rPh>
    <phoneticPr fontId="32"/>
  </si>
  <si>
    <t>解体工事に係るアスベストチェックリスト（棟毎）</t>
    <rPh sb="0" eb="2">
      <t>カイタイ</t>
    </rPh>
    <rPh sb="2" eb="4">
      <t>コウジ</t>
    </rPh>
    <rPh sb="5" eb="6">
      <t>カカ</t>
    </rPh>
    <rPh sb="20" eb="21">
      <t>ムネ</t>
    </rPh>
    <rPh sb="21" eb="22">
      <t>マイ</t>
    </rPh>
    <phoneticPr fontId="32"/>
  </si>
  <si>
    <t>付近見取図</t>
    <rPh sb="0" eb="2">
      <t>フキン</t>
    </rPh>
    <rPh sb="2" eb="4">
      <t>ミト</t>
    </rPh>
    <rPh sb="4" eb="5">
      <t>ズ</t>
    </rPh>
    <phoneticPr fontId="32"/>
  </si>
  <si>
    <t>現場図面（仮設計画等）</t>
    <rPh sb="0" eb="2">
      <t>ゲンバ</t>
    </rPh>
    <rPh sb="2" eb="4">
      <t>ズメン</t>
    </rPh>
    <rPh sb="5" eb="7">
      <t>カセツ</t>
    </rPh>
    <rPh sb="7" eb="9">
      <t>ケイカク</t>
    </rPh>
    <rPh sb="9" eb="10">
      <t>トウ</t>
    </rPh>
    <phoneticPr fontId="32"/>
  </si>
  <si>
    <t>工事工程表</t>
    <rPh sb="0" eb="2">
      <t>コウジ</t>
    </rPh>
    <rPh sb="2" eb="4">
      <t>コウテイ</t>
    </rPh>
    <rPh sb="4" eb="5">
      <t>ヒョウ</t>
    </rPh>
    <phoneticPr fontId="32"/>
  </si>
  <si>
    <t>標識（解体・改修工事のお知らせ等）</t>
    <rPh sb="0" eb="2">
      <t>ヒョウシキ</t>
    </rPh>
    <rPh sb="3" eb="5">
      <t>カイタイ</t>
    </rPh>
    <rPh sb="6" eb="8">
      <t>カイシュウ</t>
    </rPh>
    <rPh sb="8" eb="10">
      <t>コウジ</t>
    </rPh>
    <rPh sb="12" eb="13">
      <t>シ</t>
    </rPh>
    <rPh sb="15" eb="16">
      <t>トウ</t>
    </rPh>
    <phoneticPr fontId="32"/>
  </si>
  <si>
    <t>近隣対応計画書</t>
    <rPh sb="0" eb="2">
      <t>キンリン</t>
    </rPh>
    <rPh sb="2" eb="4">
      <t>タイオウ</t>
    </rPh>
    <rPh sb="4" eb="7">
      <t>ケイカクショ</t>
    </rPh>
    <phoneticPr fontId="32"/>
  </si>
  <si>
    <t>※条例の条文は7日前となっていますが、届出日は日数の算定に加えないため（初日不算入）、実質8日前までに届出が必要です。</t>
    <rPh sb="36" eb="38">
      <t>ショニチ</t>
    </rPh>
    <rPh sb="38" eb="39">
      <t>フ</t>
    </rPh>
    <rPh sb="39" eb="41">
      <t>サンニュウ</t>
    </rPh>
    <phoneticPr fontId="32"/>
  </si>
  <si>
    <t>※兵庫県「環境の保全と創造に関する条例」では、「特定工作物解体等工事」現場での標識掲示を義務付けています。</t>
    <phoneticPr fontId="32"/>
  </si>
  <si>
    <t>作業要領（作業手順）</t>
    <rPh sb="0" eb="2">
      <t>サギョウ</t>
    </rPh>
    <rPh sb="2" eb="4">
      <t>ヨウリョウ</t>
    </rPh>
    <rPh sb="5" eb="7">
      <t>サギョウ</t>
    </rPh>
    <rPh sb="7" eb="9">
      <t>テジュン</t>
    </rPh>
    <phoneticPr fontId="32"/>
  </si>
  <si>
    <t>使用機器・資材カタログ</t>
    <rPh sb="0" eb="2">
      <t>シヨウ</t>
    </rPh>
    <rPh sb="2" eb="4">
      <t>キキ</t>
    </rPh>
    <rPh sb="5" eb="7">
      <t>シザイ</t>
    </rPh>
    <phoneticPr fontId="32"/>
  </si>
  <si>
    <t>※2　石綿含有成形板以外の特殊な石綿含有建材が使用されている場合は別途ご相談ください。</t>
    <rPh sb="3" eb="5">
      <t>イシワタ</t>
    </rPh>
    <rPh sb="5" eb="7">
      <t>ガンユウ</t>
    </rPh>
    <rPh sb="7" eb="9">
      <t>セイケイ</t>
    </rPh>
    <rPh sb="9" eb="10">
      <t>イタ</t>
    </rPh>
    <rPh sb="10" eb="12">
      <t>イガイ</t>
    </rPh>
    <rPh sb="13" eb="15">
      <t>トクシュ</t>
    </rPh>
    <rPh sb="16" eb="18">
      <t>イシワタ</t>
    </rPh>
    <rPh sb="18" eb="20">
      <t>ガンユウ</t>
    </rPh>
    <rPh sb="20" eb="22">
      <t>ケンザイ</t>
    </rPh>
    <rPh sb="23" eb="25">
      <t>シヨウ</t>
    </rPh>
    <rPh sb="30" eb="32">
      <t>バアイ</t>
    </rPh>
    <rPh sb="33" eb="35">
      <t>ベット</t>
    </rPh>
    <rPh sb="36" eb="38">
      <t>ソウダン</t>
    </rPh>
    <phoneticPr fontId="32"/>
  </si>
  <si>
    <t>必要書類</t>
    <rPh sb="0" eb="2">
      <t>ヒツヨウ</t>
    </rPh>
    <rPh sb="2" eb="4">
      <t>ショルイ</t>
    </rPh>
    <phoneticPr fontId="32"/>
  </si>
  <si>
    <t>特定石綿含有材料を使用する</t>
    <rPh sb="0" eb="2">
      <t>トクテイ</t>
    </rPh>
    <rPh sb="2" eb="4">
      <t>イシワタ</t>
    </rPh>
    <rPh sb="4" eb="6">
      <t>ガンユウ</t>
    </rPh>
    <rPh sb="6" eb="8">
      <t>ザイリョウ</t>
    </rPh>
    <rPh sb="9" eb="11">
      <t>シヨウ</t>
    </rPh>
    <phoneticPr fontId="32"/>
  </si>
  <si>
    <t>建築物等の解体・改修工事 ※1</t>
    <rPh sb="0" eb="3">
      <t>ケンチクブツ</t>
    </rPh>
    <rPh sb="3" eb="4">
      <t>トウ</t>
    </rPh>
    <rPh sb="5" eb="7">
      <t>カイタイ</t>
    </rPh>
    <rPh sb="8" eb="10">
      <t>カイシュウ</t>
    </rPh>
    <rPh sb="10" eb="12">
      <t>コウジ</t>
    </rPh>
    <phoneticPr fontId="32"/>
  </si>
  <si>
    <t>（大気汚染防止法対象工事を除く）</t>
    <rPh sb="1" eb="3">
      <t>タイキ</t>
    </rPh>
    <rPh sb="3" eb="5">
      <t>オセン</t>
    </rPh>
    <rPh sb="5" eb="7">
      <t>ボウシ</t>
    </rPh>
    <rPh sb="7" eb="8">
      <t>ホウ</t>
    </rPh>
    <rPh sb="8" eb="10">
      <t>タイショウ</t>
    </rPh>
    <rPh sb="10" eb="11">
      <t>コウ</t>
    </rPh>
    <rPh sb="11" eb="12">
      <t>ジ</t>
    </rPh>
    <rPh sb="13" eb="14">
      <t>ノゾ</t>
    </rPh>
    <phoneticPr fontId="32"/>
  </si>
  <si>
    <t>その他の石綿含有材料を使用する</t>
    <rPh sb="2" eb="3">
      <t>タ</t>
    </rPh>
    <rPh sb="4" eb="6">
      <t>イシワタ</t>
    </rPh>
    <rPh sb="6" eb="8">
      <t>ガンユウ</t>
    </rPh>
    <rPh sb="8" eb="10">
      <t>ザイリョウ</t>
    </rPh>
    <rPh sb="11" eb="13">
      <t>シヨウ</t>
    </rPh>
    <phoneticPr fontId="32"/>
  </si>
  <si>
    <t>○</t>
    <phoneticPr fontId="32"/>
  </si>
  <si>
    <t>○（黄色）</t>
    <rPh sb="2" eb="4">
      <t>キイロ</t>
    </rPh>
    <phoneticPr fontId="32"/>
  </si>
  <si>
    <t>○（工作物、改修工事は不要）</t>
    <rPh sb="2" eb="5">
      <t>コウサクブツ</t>
    </rPh>
    <rPh sb="6" eb="8">
      <t>カイシュウ</t>
    </rPh>
    <rPh sb="8" eb="10">
      <t>コウジ</t>
    </rPh>
    <rPh sb="11" eb="13">
      <t>フヨウ</t>
    </rPh>
    <phoneticPr fontId="32"/>
  </si>
  <si>
    <t>○（白色）</t>
    <rPh sb="2" eb="4">
      <t>シロイロ</t>
    </rPh>
    <phoneticPr fontId="32"/>
  </si>
  <si>
    <t>△ ※2</t>
    <phoneticPr fontId="32"/>
  </si>
  <si>
    <t>石綿を含有しない建築物の解体工事</t>
    <rPh sb="0" eb="2">
      <t>イシワタ</t>
    </rPh>
    <rPh sb="3" eb="5">
      <t>ガンユウ</t>
    </rPh>
    <rPh sb="8" eb="11">
      <t>ケンチクブツ</t>
    </rPh>
    <rPh sb="12" eb="14">
      <t>カイタイ</t>
    </rPh>
    <rPh sb="14" eb="16">
      <t>コウジ</t>
    </rPh>
    <phoneticPr fontId="32"/>
  </si>
  <si>
    <t>のうち、解体する部分の延べ床面積</t>
    <rPh sb="4" eb="6">
      <t>カイタイ</t>
    </rPh>
    <rPh sb="8" eb="10">
      <t>ブブン</t>
    </rPh>
    <rPh sb="11" eb="12">
      <t>ノ</t>
    </rPh>
    <rPh sb="13" eb="14">
      <t>ユカ</t>
    </rPh>
    <rPh sb="14" eb="16">
      <t>メンセキ</t>
    </rPh>
    <phoneticPr fontId="32"/>
  </si>
  <si>
    <t>が1,000㎡以上のもの</t>
    <rPh sb="7" eb="9">
      <t>イジョウ</t>
    </rPh>
    <phoneticPr fontId="32"/>
  </si>
  <si>
    <t>－</t>
    <phoneticPr fontId="32"/>
  </si>
  <si>
    <t>明示すべき事項</t>
    <rPh sb="0" eb="2">
      <t>メイジ</t>
    </rPh>
    <rPh sb="5" eb="7">
      <t>ジコウ</t>
    </rPh>
    <phoneticPr fontId="32"/>
  </si>
  <si>
    <t>工事場所</t>
    <rPh sb="0" eb="2">
      <t>コウジ</t>
    </rPh>
    <rPh sb="2" eb="4">
      <t>バショ</t>
    </rPh>
    <phoneticPr fontId="32"/>
  </si>
  <si>
    <t>複数棟解体する場合は棟ごとに作成</t>
    <rPh sb="0" eb="2">
      <t>フクスウ</t>
    </rPh>
    <rPh sb="2" eb="3">
      <t>ムネ</t>
    </rPh>
    <rPh sb="3" eb="5">
      <t>カイタイ</t>
    </rPh>
    <rPh sb="7" eb="9">
      <t>バアイ</t>
    </rPh>
    <rPh sb="10" eb="11">
      <t>ムネ</t>
    </rPh>
    <rPh sb="14" eb="16">
      <t>サクセイ</t>
    </rPh>
    <phoneticPr fontId="32"/>
  </si>
  <si>
    <t>①敷地・道路境界線,②標識掲示場所,③シート養生・散水栓の位置（解体工事のみ）</t>
    <rPh sb="1" eb="3">
      <t>シキチ</t>
    </rPh>
    <rPh sb="4" eb="6">
      <t>ドウロ</t>
    </rPh>
    <rPh sb="6" eb="9">
      <t>キョウカイセン</t>
    </rPh>
    <rPh sb="11" eb="13">
      <t>ヒョウシキ</t>
    </rPh>
    <rPh sb="13" eb="15">
      <t>ケイジ</t>
    </rPh>
    <rPh sb="15" eb="17">
      <t>バショ</t>
    </rPh>
    <phoneticPr fontId="32"/>
  </si>
  <si>
    <t>作業方法の詳細を記載。説明図の添付</t>
    <rPh sb="0" eb="2">
      <t>サギョウ</t>
    </rPh>
    <rPh sb="2" eb="4">
      <t>ホウホウ</t>
    </rPh>
    <rPh sb="5" eb="7">
      <t>ショウサイ</t>
    </rPh>
    <rPh sb="8" eb="10">
      <t>キサイ</t>
    </rPh>
    <rPh sb="11" eb="13">
      <t>セツメイ</t>
    </rPh>
    <rPh sb="13" eb="14">
      <t>ズ</t>
    </rPh>
    <rPh sb="15" eb="17">
      <t>テンプ</t>
    </rPh>
    <phoneticPr fontId="32"/>
  </si>
  <si>
    <t>HEPA掃除機,薬液,養生シート,接着テープ,廃棄袋など工法に必要なもの</t>
    <rPh sb="4" eb="7">
      <t>ソウジキ</t>
    </rPh>
    <rPh sb="8" eb="10">
      <t>ヤクエキ</t>
    </rPh>
    <rPh sb="11" eb="13">
      <t>ヨウジョウ</t>
    </rPh>
    <rPh sb="17" eb="19">
      <t>セッチャク</t>
    </rPh>
    <rPh sb="23" eb="25">
      <t>ハイキ</t>
    </rPh>
    <rPh sb="25" eb="26">
      <t>フクロ</t>
    </rPh>
    <rPh sb="28" eb="30">
      <t>コウホウ</t>
    </rPh>
    <rPh sb="31" eb="33">
      <t>ヒツヨウ</t>
    </rPh>
    <phoneticPr fontId="32"/>
  </si>
  <si>
    <t>※作成については工事担当課と協議してください。</t>
    <rPh sb="1" eb="3">
      <t>サクセイ</t>
    </rPh>
    <rPh sb="8" eb="10">
      <t>コウジ</t>
    </rPh>
    <rPh sb="10" eb="12">
      <t>タントウ</t>
    </rPh>
    <rPh sb="12" eb="13">
      <t>カ</t>
    </rPh>
    <rPh sb="14" eb="16">
      <t>キョウギ</t>
    </rPh>
    <phoneticPr fontId="32"/>
  </si>
  <si>
    <t>注　「特定工作物解体等工事の種類」の欄には、次の種類の別を記入して下さい
(1)　石綿含有材料を使用しない建築物の解体の工事
(2)　石綿含有材料を使用する部分を含む建築物等の解体の工事
(3)  特定石綿含有材料を使用する部分を含む建築物等の改修の工事</t>
    <phoneticPr fontId="32"/>
  </si>
  <si>
    <t>(1)石綿含有材料を使用しない建築物の解体の工事</t>
    <phoneticPr fontId="32"/>
  </si>
  <si>
    <t>(2)石綿含有材料を使用する部分を含む建築物等の解体の工事</t>
    <phoneticPr fontId="32"/>
  </si>
  <si>
    <t>(3) 特定石綿含有材料を使用する部分を含む建築物等の改修の工事</t>
    <phoneticPr fontId="32"/>
  </si>
  <si>
    <t>（工事担当課）</t>
    <rPh sb="1" eb="2">
      <t>コウ</t>
    </rPh>
    <rPh sb="2" eb="3">
      <t>ジ</t>
    </rPh>
    <rPh sb="3" eb="5">
      <t>タントウ</t>
    </rPh>
    <rPh sb="5" eb="6">
      <t>カ</t>
    </rPh>
    <phoneticPr fontId="32"/>
  </si>
  <si>
    <t>処理する方法に○をつけてください。</t>
    <rPh sb="0" eb="2">
      <t>ショリ</t>
    </rPh>
    <rPh sb="4" eb="6">
      <t>ホウホウ</t>
    </rPh>
    <phoneticPr fontId="32"/>
  </si>
  <si>
    <t>排水がある場合は処理方法を記入してください。</t>
    <rPh sb="0" eb="2">
      <t>ハイスイ</t>
    </rPh>
    <rPh sb="5" eb="7">
      <t>バアイ</t>
    </rPh>
    <rPh sb="8" eb="10">
      <t>ショリ</t>
    </rPh>
    <rPh sb="10" eb="12">
      <t>ホウホウ</t>
    </rPh>
    <rPh sb="13" eb="14">
      <t>キ</t>
    </rPh>
    <rPh sb="14" eb="15">
      <t>ニュウ</t>
    </rPh>
    <phoneticPr fontId="32"/>
  </si>
  <si>
    <t>　別添のとおり</t>
    <phoneticPr fontId="32"/>
  </si>
  <si>
    <t>　別添のとおり</t>
    <rPh sb="1" eb="3">
      <t>ベッテン</t>
    </rPh>
    <phoneticPr fontId="32"/>
  </si>
  <si>
    <t>１　解体する建物の概要</t>
    <rPh sb="2" eb="4">
      <t>カイタイ</t>
    </rPh>
    <rPh sb="6" eb="8">
      <t>タテモノ</t>
    </rPh>
    <rPh sb="9" eb="11">
      <t>ガイヨウ</t>
    </rPh>
    <phoneticPr fontId="71"/>
  </si>
  <si>
    <t>２　粉じん防止対策等</t>
    <rPh sb="2" eb="3">
      <t>フン</t>
    </rPh>
    <rPh sb="5" eb="7">
      <t>ボウシ</t>
    </rPh>
    <rPh sb="7" eb="9">
      <t>タイサク</t>
    </rPh>
    <rPh sb="9" eb="10">
      <t>トウ</t>
    </rPh>
    <phoneticPr fontId="71"/>
  </si>
  <si>
    <t>３　施工計画</t>
    <rPh sb="2" eb="4">
      <t>セコウ</t>
    </rPh>
    <rPh sb="4" eb="6">
      <t>ケイカク</t>
    </rPh>
    <phoneticPr fontId="71"/>
  </si>
  <si>
    <t>（兵庫県条例の飛散防止基準にもとづく施工計画）</t>
    <rPh sb="1" eb="3">
      <t>ヒョウゴ</t>
    </rPh>
    <rPh sb="3" eb="4">
      <t>ケン</t>
    </rPh>
    <rPh sb="4" eb="6">
      <t>ジョウレイ</t>
    </rPh>
    <rPh sb="7" eb="9">
      <t>ヒサン</t>
    </rPh>
    <rPh sb="9" eb="11">
      <t>ボウシ</t>
    </rPh>
    <rPh sb="11" eb="13">
      <t>キジュン</t>
    </rPh>
    <rPh sb="18" eb="20">
      <t>セコウ</t>
    </rPh>
    <rPh sb="20" eb="22">
      <t>ケイカク</t>
    </rPh>
    <phoneticPr fontId="71"/>
  </si>
  <si>
    <t>（建築物名：</t>
    <rPh sb="1" eb="4">
      <t>ケンチクブツ</t>
    </rPh>
    <rPh sb="4" eb="5">
      <t>メイ</t>
    </rPh>
    <phoneticPr fontId="71"/>
  </si>
  <si>
    <t>）</t>
    <phoneticPr fontId="71"/>
  </si>
  <si>
    <t>構造</t>
    <rPh sb="0" eb="2">
      <t>コウゾウ</t>
    </rPh>
    <phoneticPr fontId="71"/>
  </si>
  <si>
    <t>建築年</t>
    <rPh sb="0" eb="2">
      <t>ケンチク</t>
    </rPh>
    <rPh sb="2" eb="3">
      <t>ネン</t>
    </rPh>
    <phoneticPr fontId="71"/>
  </si>
  <si>
    <t>石綿有無の事前調査</t>
    <rPh sb="0" eb="2">
      <t>イシワタ</t>
    </rPh>
    <rPh sb="2" eb="4">
      <t>ウム</t>
    </rPh>
    <rPh sb="5" eb="7">
      <t>ジゼン</t>
    </rPh>
    <rPh sb="7" eb="9">
      <t>チョウサ</t>
    </rPh>
    <phoneticPr fontId="71"/>
  </si>
  <si>
    <t>特定石綿含有</t>
    <rPh sb="0" eb="2">
      <t>トクテイ</t>
    </rPh>
    <rPh sb="2" eb="4">
      <t>イシワタ</t>
    </rPh>
    <rPh sb="4" eb="6">
      <t>ガンユウ</t>
    </rPh>
    <phoneticPr fontId="71"/>
  </si>
  <si>
    <t>材料（飛散性）</t>
    <rPh sb="0" eb="2">
      <t>ザイリョウ</t>
    </rPh>
    <rPh sb="3" eb="5">
      <t>ヒサン</t>
    </rPh>
    <rPh sb="5" eb="6">
      <t>セイ</t>
    </rPh>
    <phoneticPr fontId="71"/>
  </si>
  <si>
    <t>非飛散性石綿</t>
    <rPh sb="0" eb="1">
      <t>ヒ</t>
    </rPh>
    <rPh sb="1" eb="3">
      <t>ヒサン</t>
    </rPh>
    <rPh sb="3" eb="4">
      <t>セイ</t>
    </rPh>
    <rPh sb="4" eb="6">
      <t>イシワタ</t>
    </rPh>
    <phoneticPr fontId="71"/>
  </si>
  <si>
    <t>含有材料</t>
    <rPh sb="0" eb="2">
      <t>ガンユウ</t>
    </rPh>
    <rPh sb="2" eb="4">
      <t>ザイリョウ</t>
    </rPh>
    <phoneticPr fontId="71"/>
  </si>
  <si>
    <t>明治</t>
    <rPh sb="0" eb="2">
      <t>メイジ</t>
    </rPh>
    <phoneticPr fontId="71"/>
  </si>
  <si>
    <t>有</t>
    <rPh sb="0" eb="1">
      <t>アリ</t>
    </rPh>
    <phoneticPr fontId="71"/>
  </si>
  <si>
    <t>無</t>
    <rPh sb="0" eb="1">
      <t>ナ</t>
    </rPh>
    <phoneticPr fontId="71"/>
  </si>
  <si>
    <t>□</t>
    <phoneticPr fontId="71"/>
  </si>
  <si>
    <t>壁材</t>
    <rPh sb="0" eb="1">
      <t>カベ</t>
    </rPh>
    <rPh sb="1" eb="2">
      <t>ザイ</t>
    </rPh>
    <phoneticPr fontId="71"/>
  </si>
  <si>
    <t>事務所</t>
    <rPh sb="0" eb="2">
      <t>ジム</t>
    </rPh>
    <rPh sb="2" eb="3">
      <t>ショ</t>
    </rPh>
    <phoneticPr fontId="71"/>
  </si>
  <si>
    <t>台所</t>
    <rPh sb="0" eb="2">
      <t>ダイドコロ</t>
    </rPh>
    <phoneticPr fontId="71"/>
  </si>
  <si>
    <t>浴室</t>
    <rPh sb="0" eb="2">
      <t>ヨクシツ</t>
    </rPh>
    <phoneticPr fontId="71"/>
  </si>
  <si>
    <t>トイレ</t>
    <phoneticPr fontId="71"/>
  </si>
  <si>
    <t>天井材</t>
    <rPh sb="0" eb="2">
      <t>テンジョウ</t>
    </rPh>
    <rPh sb="2" eb="3">
      <t>ザイ</t>
    </rPh>
    <phoneticPr fontId="71"/>
  </si>
  <si>
    <t>床材</t>
    <rPh sb="0" eb="2">
      <t>ユカザイ</t>
    </rPh>
    <phoneticPr fontId="71"/>
  </si>
  <si>
    <t>屋根材</t>
    <rPh sb="0" eb="2">
      <t>ヤネ</t>
    </rPh>
    <rPh sb="2" eb="3">
      <t>ザイ</t>
    </rPh>
    <phoneticPr fontId="71"/>
  </si>
  <si>
    <t>外壁材</t>
    <rPh sb="0" eb="2">
      <t>ガイヘキ</t>
    </rPh>
    <rPh sb="2" eb="3">
      <t>ザイ</t>
    </rPh>
    <phoneticPr fontId="71"/>
  </si>
  <si>
    <t>軒天材</t>
    <rPh sb="0" eb="1">
      <t>ノキ</t>
    </rPh>
    <rPh sb="1" eb="2">
      <t>テン</t>
    </rPh>
    <rPh sb="2" eb="3">
      <t>ザイ</t>
    </rPh>
    <phoneticPr fontId="71"/>
  </si>
  <si>
    <t>（名称：</t>
    <rPh sb="1" eb="3">
      <t>メイショウ</t>
    </rPh>
    <phoneticPr fontId="71"/>
  </si>
  <si>
    <t>，</t>
    <phoneticPr fontId="71"/>
  </si>
  <si>
    <t>㎡）</t>
    <phoneticPr fontId="71"/>
  </si>
  <si>
    <t>（使用部位：</t>
    <rPh sb="1" eb="3">
      <t>シヨウ</t>
    </rPh>
    <rPh sb="3" eb="5">
      <t>ブイ</t>
    </rPh>
    <phoneticPr fontId="71"/>
  </si>
  <si>
    <t>名称：</t>
    <rPh sb="0" eb="2">
      <t>メイショウ</t>
    </rPh>
    <phoneticPr fontId="71"/>
  </si>
  <si>
    <t>㎡）</t>
    <phoneticPr fontId="71"/>
  </si>
  <si>
    <t>内装材の合計</t>
    <rPh sb="0" eb="2">
      <t>ナイソウ</t>
    </rPh>
    <rPh sb="2" eb="3">
      <t>ザイ</t>
    </rPh>
    <rPh sb="4" eb="6">
      <t>ゴウケイ</t>
    </rPh>
    <phoneticPr fontId="71"/>
  </si>
  <si>
    <t>外装材</t>
    <rPh sb="0" eb="3">
      <t>ガイソウザイ</t>
    </rPh>
    <phoneticPr fontId="71"/>
  </si>
  <si>
    <t>内装材</t>
    <rPh sb="0" eb="2">
      <t>ナイソウ</t>
    </rPh>
    <rPh sb="2" eb="3">
      <t>ザイ</t>
    </rPh>
    <phoneticPr fontId="71"/>
  </si>
  <si>
    <t>木造</t>
    <rPh sb="0" eb="2">
      <t>モクゾウ</t>
    </rPh>
    <phoneticPr fontId="71"/>
  </si>
  <si>
    <t>軽量鉄骨造</t>
    <rPh sb="0" eb="2">
      <t>ケイリョウ</t>
    </rPh>
    <rPh sb="2" eb="4">
      <t>テッコツ</t>
    </rPh>
    <rPh sb="4" eb="5">
      <t>ゾウ</t>
    </rPh>
    <phoneticPr fontId="71"/>
  </si>
  <si>
    <t>鉄骨造</t>
    <rPh sb="0" eb="2">
      <t>テッコツ</t>
    </rPh>
    <rPh sb="2" eb="3">
      <t>ゾウ</t>
    </rPh>
    <phoneticPr fontId="71"/>
  </si>
  <si>
    <t>鉄骨鉄筋コンクリート造</t>
    <rPh sb="0" eb="2">
      <t>テッコツ</t>
    </rPh>
    <rPh sb="2" eb="4">
      <t>テッキン</t>
    </rPh>
    <rPh sb="10" eb="11">
      <t>ゾウ</t>
    </rPh>
    <phoneticPr fontId="71"/>
  </si>
  <si>
    <t>鉄筋コンクリート造</t>
    <rPh sb="0" eb="2">
      <t>テッキン</t>
    </rPh>
    <rPh sb="8" eb="9">
      <t>ゾウ</t>
    </rPh>
    <phoneticPr fontId="71"/>
  </si>
  <si>
    <t>コンクリートブロック造</t>
    <rPh sb="10" eb="11">
      <t>ゾウ</t>
    </rPh>
    <phoneticPr fontId="71"/>
  </si>
  <si>
    <t>その他（</t>
    <rPh sb="2" eb="3">
      <t>タ</t>
    </rPh>
    <phoneticPr fontId="71"/>
  </si>
  <si>
    <t>延べ床面積</t>
    <rPh sb="0" eb="1">
      <t>ノ</t>
    </rPh>
    <rPh sb="2" eb="3">
      <t>ユカ</t>
    </rPh>
    <rPh sb="3" eb="5">
      <t>メンセキ</t>
    </rPh>
    <phoneticPr fontId="71"/>
  </si>
  <si>
    <t>目視調査による確認</t>
    <rPh sb="0" eb="2">
      <t>モクシ</t>
    </rPh>
    <rPh sb="2" eb="4">
      <t>チョウサ</t>
    </rPh>
    <rPh sb="7" eb="9">
      <t>カクニン</t>
    </rPh>
    <phoneticPr fontId="71"/>
  </si>
  <si>
    <t>分析調査による確認</t>
    <rPh sb="0" eb="2">
      <t>ブンセキ</t>
    </rPh>
    <rPh sb="2" eb="4">
      <t>チョウサ</t>
    </rPh>
    <rPh sb="7" eb="9">
      <t>カクニン</t>
    </rPh>
    <phoneticPr fontId="71"/>
  </si>
  <si>
    <t>大正</t>
    <rPh sb="0" eb="2">
      <t>タイショウ</t>
    </rPh>
    <phoneticPr fontId="71"/>
  </si>
  <si>
    <t>昭和</t>
    <rPh sb="0" eb="2">
      <t>ショウワ</t>
    </rPh>
    <phoneticPr fontId="71"/>
  </si>
  <si>
    <t>※石綿を含有しない吹付材の有無</t>
    <rPh sb="1" eb="3">
      <t>イシワタ</t>
    </rPh>
    <rPh sb="4" eb="6">
      <t>ガンユウ</t>
    </rPh>
    <rPh sb="9" eb="11">
      <t>フキツ</t>
    </rPh>
    <rPh sb="11" eb="12">
      <t>ザイ</t>
    </rPh>
    <rPh sb="13" eb="15">
      <t>ウム</t>
    </rPh>
    <phoneticPr fontId="71"/>
  </si>
  <si>
    <t>有（分析結果別添）</t>
    <rPh sb="0" eb="1">
      <t>アリ</t>
    </rPh>
    <rPh sb="2" eb="4">
      <t>ブンセキ</t>
    </rPh>
    <rPh sb="4" eb="6">
      <t>ケッカ</t>
    </rPh>
    <rPh sb="6" eb="8">
      <t>ベッテン</t>
    </rPh>
    <phoneticPr fontId="71"/>
  </si>
  <si>
    <t>吹付け石綿</t>
    <rPh sb="0" eb="2">
      <t>フキツ</t>
    </rPh>
    <rPh sb="3" eb="5">
      <t>イシワタ</t>
    </rPh>
    <phoneticPr fontId="71"/>
  </si>
  <si>
    <t>その他の対策</t>
    <rPh sb="2" eb="3">
      <t>タ</t>
    </rPh>
    <rPh sb="4" eb="6">
      <t>タイサク</t>
    </rPh>
    <phoneticPr fontId="71"/>
  </si>
  <si>
    <t>湿潤化</t>
    <rPh sb="0" eb="2">
      <t>シツジュン</t>
    </rPh>
    <rPh sb="2" eb="3">
      <t>カ</t>
    </rPh>
    <phoneticPr fontId="71"/>
  </si>
  <si>
    <t>建築物の養生</t>
    <rPh sb="0" eb="3">
      <t>ケンチクブツ</t>
    </rPh>
    <rPh sb="4" eb="6">
      <t>ヨウジョウ</t>
    </rPh>
    <phoneticPr fontId="71"/>
  </si>
  <si>
    <t>防音シート</t>
    <rPh sb="0" eb="2">
      <t>ボウオン</t>
    </rPh>
    <phoneticPr fontId="71"/>
  </si>
  <si>
    <t>防じんシート</t>
    <rPh sb="0" eb="1">
      <t>ボウ</t>
    </rPh>
    <phoneticPr fontId="71"/>
  </si>
  <si>
    <t>高さ</t>
    <rPh sb="0" eb="1">
      <t>タカ</t>
    </rPh>
    <phoneticPr fontId="71"/>
  </si>
  <si>
    <t>ｍ</t>
    <phoneticPr fontId="71"/>
  </si>
  <si>
    <t>（施工状況は別図のとおり）</t>
    <rPh sb="1" eb="3">
      <t>セコウ</t>
    </rPh>
    <rPh sb="3" eb="5">
      <t>ジョウキョウ</t>
    </rPh>
    <rPh sb="6" eb="7">
      <t>ベツ</t>
    </rPh>
    <rPh sb="7" eb="8">
      <t>ズ</t>
    </rPh>
    <phoneticPr fontId="71"/>
  </si>
  <si>
    <t>散水</t>
    <rPh sb="0" eb="2">
      <t>サンスイ</t>
    </rPh>
    <phoneticPr fontId="71"/>
  </si>
  <si>
    <t>ハイウォッシャー</t>
    <phoneticPr fontId="71"/>
  </si>
  <si>
    <t>薬液</t>
    <rPh sb="0" eb="2">
      <t>ヤクエキ</t>
    </rPh>
    <phoneticPr fontId="71"/>
  </si>
  <si>
    <t>（散水栓の位置は別図のとおり）</t>
    <rPh sb="1" eb="3">
      <t>サンスイ</t>
    </rPh>
    <rPh sb="3" eb="4">
      <t>セン</t>
    </rPh>
    <rPh sb="5" eb="7">
      <t>イチ</t>
    </rPh>
    <rPh sb="8" eb="9">
      <t>ベツ</t>
    </rPh>
    <rPh sb="9" eb="10">
      <t>ズ</t>
    </rPh>
    <phoneticPr fontId="71"/>
  </si>
  <si>
    <t xml:space="preserve"> 石綿含有建材の撤去方法</t>
    <rPh sb="1" eb="3">
      <t>イシワタ</t>
    </rPh>
    <rPh sb="3" eb="5">
      <t>ガンユウ</t>
    </rPh>
    <rPh sb="5" eb="7">
      <t>ケンザイ</t>
    </rPh>
    <rPh sb="8" eb="10">
      <t>テッキョ</t>
    </rPh>
    <rPh sb="10" eb="12">
      <t>ホウホウ</t>
    </rPh>
    <phoneticPr fontId="71"/>
  </si>
  <si>
    <t xml:space="preserve"> 石綿含有建材撤去後の清掃方法</t>
    <rPh sb="1" eb="3">
      <t>イシワタ</t>
    </rPh>
    <rPh sb="3" eb="5">
      <t>ガンユウ</t>
    </rPh>
    <rPh sb="5" eb="7">
      <t>ケンザイ</t>
    </rPh>
    <rPh sb="7" eb="9">
      <t>テッキョ</t>
    </rPh>
    <rPh sb="9" eb="10">
      <t>ゴ</t>
    </rPh>
    <rPh sb="11" eb="13">
      <t>セイソウ</t>
    </rPh>
    <rPh sb="13" eb="15">
      <t>ホウホウ</t>
    </rPh>
    <phoneticPr fontId="71"/>
  </si>
  <si>
    <t xml:space="preserve"> 石綿含有廃棄物の搬出方法</t>
    <rPh sb="1" eb="3">
      <t>イシワタ</t>
    </rPh>
    <rPh sb="3" eb="5">
      <t>ガンユウ</t>
    </rPh>
    <rPh sb="5" eb="8">
      <t>ハイキブツ</t>
    </rPh>
    <rPh sb="9" eb="11">
      <t>ハンシュツ</t>
    </rPh>
    <rPh sb="11" eb="13">
      <t>ホウホウ</t>
    </rPh>
    <phoneticPr fontId="71"/>
  </si>
  <si>
    <t>手作業</t>
    <rPh sb="0" eb="3">
      <t>テサギョウ</t>
    </rPh>
    <phoneticPr fontId="71"/>
  </si>
  <si>
    <t>手作業・機械作業の併用</t>
    <rPh sb="0" eb="3">
      <t>テサギョウ</t>
    </rPh>
    <rPh sb="4" eb="6">
      <t>キカイ</t>
    </rPh>
    <rPh sb="6" eb="8">
      <t>サギョウ</t>
    </rPh>
    <rPh sb="9" eb="11">
      <t>ヘイヨウ</t>
    </rPh>
    <phoneticPr fontId="71"/>
  </si>
  <si>
    <t>（理由：</t>
    <rPh sb="1" eb="3">
      <t>リユウ</t>
    </rPh>
    <phoneticPr fontId="71"/>
  </si>
  <si>
    <t>掃除機</t>
    <rPh sb="0" eb="3">
      <t>ソウジキ</t>
    </rPh>
    <phoneticPr fontId="71"/>
  </si>
  <si>
    <t>（HEPAフィルター付き）</t>
    <rPh sb="10" eb="11">
      <t>ツ</t>
    </rPh>
    <phoneticPr fontId="71"/>
  </si>
  <si>
    <t>原型のまま積込</t>
    <rPh sb="0" eb="2">
      <t>ゲンケイ</t>
    </rPh>
    <rPh sb="5" eb="7">
      <t>ツミコミ</t>
    </rPh>
    <phoneticPr fontId="71"/>
  </si>
  <si>
    <t>袋詰め</t>
    <rPh sb="0" eb="1">
      <t>フクロ</t>
    </rPh>
    <rPh sb="1" eb="2">
      <t>ヅ</t>
    </rPh>
    <phoneticPr fontId="71"/>
  </si>
  <si>
    <t>シート掛け</t>
    <rPh sb="3" eb="4">
      <t>カ</t>
    </rPh>
    <phoneticPr fontId="71"/>
  </si>
  <si>
    <t>非飛散性石綿含有資材であることの表示</t>
    <rPh sb="0" eb="1">
      <t>ヒ</t>
    </rPh>
    <rPh sb="1" eb="3">
      <t>ヒサン</t>
    </rPh>
    <rPh sb="3" eb="4">
      <t>セイ</t>
    </rPh>
    <rPh sb="4" eb="6">
      <t>イシワタ</t>
    </rPh>
    <rPh sb="6" eb="8">
      <t>ガンユウ</t>
    </rPh>
    <rPh sb="8" eb="10">
      <t>シザイ</t>
    </rPh>
    <rPh sb="16" eb="18">
      <t>ヒョウジ</t>
    </rPh>
    <phoneticPr fontId="71"/>
  </si>
  <si>
    <t>【記入例】</t>
    <rPh sb="1" eb="2">
      <t>キ</t>
    </rPh>
    <rPh sb="2" eb="3">
      <t>ニュウ</t>
    </rPh>
    <rPh sb="3" eb="4">
      <t>レイ</t>
    </rPh>
    <phoneticPr fontId="71"/>
  </si>
  <si>
    <t>○○連絡所</t>
    <rPh sb="2" eb="5">
      <t>レンラクショ</t>
    </rPh>
    <phoneticPr fontId="71"/>
  </si>
  <si>
    <t>ケイ酸カルシウム板</t>
    <rPh sb="2" eb="3">
      <t>サン</t>
    </rPh>
    <rPh sb="8" eb="9">
      <t>イタ</t>
    </rPh>
    <phoneticPr fontId="71"/>
  </si>
  <si>
    <t>石膏ボード</t>
    <rPh sb="0" eb="2">
      <t>セッコウ</t>
    </rPh>
    <phoneticPr fontId="71"/>
  </si>
  <si>
    <t>Ｐタイル</t>
    <phoneticPr fontId="71"/>
  </si>
  <si>
    <t>シート番号</t>
    <rPh sb="3" eb="5">
      <t>バンゴウ</t>
    </rPh>
    <phoneticPr fontId="71"/>
  </si>
  <si>
    <t>建設業退職金共済制度「掛金収納書」貼付用紙</t>
    <phoneticPr fontId="9"/>
  </si>
  <si>
    <t>提出日を直接入力して下さい</t>
    <rPh sb="0" eb="2">
      <t>テイシュツ</t>
    </rPh>
    <rPh sb="2" eb="3">
      <t>ビ</t>
    </rPh>
    <rPh sb="4" eb="5">
      <t>チョク</t>
    </rPh>
    <rPh sb="5" eb="6">
      <t>セツ</t>
    </rPh>
    <rPh sb="6" eb="8">
      <t>ニュウリョク</t>
    </rPh>
    <rPh sb="10" eb="11">
      <t>クダ</t>
    </rPh>
    <phoneticPr fontId="28"/>
  </si>
  <si>
    <t>打合簿</t>
    <phoneticPr fontId="71"/>
  </si>
  <si>
    <t>長期休暇の現場管理及び連絡先について</t>
    <phoneticPr fontId="71"/>
  </si>
  <si>
    <t>-</t>
    <phoneticPr fontId="71"/>
  </si>
  <si>
    <t>ダンプトラック過積載防止　搬出車両記録表</t>
    <phoneticPr fontId="71"/>
  </si>
  <si>
    <t>任意</t>
    <phoneticPr fontId="71"/>
  </si>
  <si>
    <t>-</t>
    <phoneticPr fontId="71"/>
  </si>
  <si>
    <t>行財政局契約監理課</t>
    <phoneticPr fontId="71"/>
  </si>
  <si>
    <t>1部</t>
    <rPh sb="1" eb="2">
      <t>ブ</t>
    </rPh>
    <phoneticPr fontId="71"/>
  </si>
  <si>
    <t>昭和</t>
  </si>
  <si>
    <t>※</t>
    <phoneticPr fontId="12"/>
  </si>
  <si>
    <t>※ 変更時はシート番号29を使用してください。</t>
    <rPh sb="2" eb="4">
      <t>ヘンコウ</t>
    </rPh>
    <rPh sb="4" eb="5">
      <t>ジ</t>
    </rPh>
    <rPh sb="9" eb="11">
      <t>バンゴウ</t>
    </rPh>
    <rPh sb="14" eb="16">
      <t>シヨウ</t>
    </rPh>
    <phoneticPr fontId="16"/>
  </si>
  <si>
    <t>1ページ目の金額が自動入力されます。</t>
    <rPh sb="4" eb="5">
      <t>メ</t>
    </rPh>
    <rPh sb="6" eb="8">
      <t>キンガク</t>
    </rPh>
    <rPh sb="9" eb="11">
      <t>ジドウ</t>
    </rPh>
    <rPh sb="11" eb="13">
      <t>ニュウリョク</t>
    </rPh>
    <phoneticPr fontId="12"/>
  </si>
  <si>
    <t>（下記のAP～AYまでの数字はさわらないでください。）</t>
    <rPh sb="1" eb="3">
      <t>カキ</t>
    </rPh>
    <rPh sb="12" eb="14">
      <t>スウジ</t>
    </rPh>
    <phoneticPr fontId="12"/>
  </si>
  <si>
    <t>金額の前に\マークを記入してください。（印刷後の手書き可）</t>
    <rPh sb="0" eb="2">
      <t>キンガク</t>
    </rPh>
    <rPh sb="3" eb="4">
      <t>マエ</t>
    </rPh>
    <rPh sb="10" eb="12">
      <t>キニュウ</t>
    </rPh>
    <rPh sb="20" eb="22">
      <t>インサツ</t>
    </rPh>
    <rPh sb="22" eb="23">
      <t>ゴ</t>
    </rPh>
    <rPh sb="24" eb="26">
      <t>テガ</t>
    </rPh>
    <rPh sb="27" eb="28">
      <t>カ</t>
    </rPh>
    <phoneticPr fontId="12"/>
  </si>
  <si>
    <t>□</t>
    <phoneticPr fontId="9"/>
  </si>
  <si>
    <t>提出年月日を直接入力してください。</t>
    <rPh sb="0" eb="2">
      <t>テイシュツ</t>
    </rPh>
    <rPh sb="2" eb="5">
      <t>ネンガッピ</t>
    </rPh>
    <rPh sb="6" eb="8">
      <t>チョクセツ</t>
    </rPh>
    <rPh sb="8" eb="10">
      <t>ニュウリョク</t>
    </rPh>
    <phoneticPr fontId="19"/>
  </si>
  <si>
    <t>パトロール実施日を直接入力してください。</t>
    <rPh sb="5" eb="8">
      <t>ジッシビ</t>
    </rPh>
    <rPh sb="9" eb="11">
      <t>チョクセツ</t>
    </rPh>
    <rPh sb="11" eb="13">
      <t>ニュウリョク</t>
    </rPh>
    <phoneticPr fontId="19"/>
  </si>
  <si>
    <t>搬出種別ごとに作成してください。</t>
    <rPh sb="0" eb="2">
      <t>ハンシュツ</t>
    </rPh>
    <rPh sb="2" eb="4">
      <t>シュベツ</t>
    </rPh>
    <rPh sb="7" eb="9">
      <t>サクセイ</t>
    </rPh>
    <phoneticPr fontId="21"/>
  </si>
  <si>
    <t>改　善　報　告　書</t>
    <phoneticPr fontId="41"/>
  </si>
  <si>
    <t>報告年月日を直接入力してください。</t>
    <rPh sb="0" eb="2">
      <t>ホウコク</t>
    </rPh>
    <rPh sb="2" eb="5">
      <t>ネンガッピ</t>
    </rPh>
    <rPh sb="6" eb="8">
      <t>チョクセツ</t>
    </rPh>
    <rPh sb="8" eb="10">
      <t>ニュウリョク</t>
    </rPh>
    <phoneticPr fontId="41"/>
  </si>
  <si>
    <t>　神　戸　市　長　　あて</t>
    <phoneticPr fontId="41"/>
  </si>
  <si>
    <t>（例）「昭和」はリストから選択・「63」年「3」月「31」日の年月日は直接入力・「卒業」はリストから選択</t>
    <rPh sb="1" eb="2">
      <t>レイ</t>
    </rPh>
    <rPh sb="4" eb="6">
      <t>ショウワ</t>
    </rPh>
    <rPh sb="13" eb="15">
      <t>センタク</t>
    </rPh>
    <rPh sb="20" eb="21">
      <t>ネン</t>
    </rPh>
    <rPh sb="24" eb="25">
      <t>ガツ</t>
    </rPh>
    <rPh sb="29" eb="30">
      <t>ヒ</t>
    </rPh>
    <rPh sb="31" eb="34">
      <t>ネンガッピ</t>
    </rPh>
    <rPh sb="35" eb="37">
      <t>チョクセツ</t>
    </rPh>
    <rPh sb="37" eb="39">
      <t>ニュウリョク</t>
    </rPh>
    <rPh sb="41" eb="43">
      <t>ソツギョウ</t>
    </rPh>
    <rPh sb="50" eb="52">
      <t>センタク</t>
    </rPh>
    <phoneticPr fontId="71"/>
  </si>
  <si>
    <t>数量</t>
    <phoneticPr fontId="71"/>
  </si>
  <si>
    <t>提出日を直接入力してください。</t>
    <rPh sb="0" eb="2">
      <t>テイシュツ</t>
    </rPh>
    <rPh sb="2" eb="3">
      <t>ビ</t>
    </rPh>
    <rPh sb="4" eb="5">
      <t>チョク</t>
    </rPh>
    <rPh sb="5" eb="6">
      <t>セツ</t>
    </rPh>
    <rPh sb="6" eb="8">
      <t>ニュウリョク</t>
    </rPh>
    <phoneticPr fontId="71"/>
  </si>
  <si>
    <t>工事目的物引渡しの年月日を記入してください。</t>
    <rPh sb="0" eb="2">
      <t>コウジ</t>
    </rPh>
    <rPh sb="2" eb="5">
      <t>モクテキブツ</t>
    </rPh>
    <rPh sb="5" eb="7">
      <t>ヒキワタ</t>
    </rPh>
    <rPh sb="9" eb="12">
      <t>ネンガッピ</t>
    </rPh>
    <rPh sb="13" eb="15">
      <t>キニュウ</t>
    </rPh>
    <phoneticPr fontId="17"/>
  </si>
  <si>
    <t>(学校経営支援課)</t>
    <rPh sb="1" eb="3">
      <t>ガッコウ</t>
    </rPh>
    <rPh sb="3" eb="5">
      <t>ケイエイ</t>
    </rPh>
    <rPh sb="5" eb="7">
      <t>シエン</t>
    </rPh>
    <rPh sb="7" eb="8">
      <t>カ</t>
    </rPh>
    <phoneticPr fontId="71"/>
  </si>
  <si>
    <r>
      <t>　</t>
    </r>
    <r>
      <rPr>
        <sz val="18"/>
        <color theme="1"/>
        <rFont val="ＭＳ ゴシック"/>
        <family val="3"/>
        <charset val="128"/>
      </rPr>
      <t>⇑</t>
    </r>
    <r>
      <rPr>
        <sz val="11"/>
        <color theme="1"/>
        <rFont val="ＭＳ ゴシック"/>
        <family val="3"/>
        <charset val="128"/>
      </rPr>
      <t>　教育委員会事務局学校経営支援課運営係行（ＦＡＸ番号０７８－３２２－５１８２）</t>
    </r>
    <phoneticPr fontId="71"/>
  </si>
  <si>
    <t>工事安全点検表</t>
    <phoneticPr fontId="71"/>
  </si>
  <si>
    <t>）</t>
  </si>
  <si>
    <t>様式-17</t>
    <rPh sb="0" eb="2">
      <t>ヨウシキ</t>
    </rPh>
    <phoneticPr fontId="42"/>
  </si>
  <si>
    <t>第1回変更(変更増減)</t>
    <rPh sb="0" eb="1">
      <t>ダイ</t>
    </rPh>
    <rPh sb="2" eb="3">
      <t>カイ</t>
    </rPh>
    <rPh sb="3" eb="5">
      <t>ヘンコウ</t>
    </rPh>
    <rPh sb="6" eb="8">
      <t>ヘンコウ</t>
    </rPh>
    <rPh sb="8" eb="10">
      <t>ゾウゲン</t>
    </rPh>
    <phoneticPr fontId="71"/>
  </si>
  <si>
    <t>第2回変更(変更増減)</t>
    <rPh sb="0" eb="1">
      <t>ダイ</t>
    </rPh>
    <rPh sb="2" eb="3">
      <t>カイ</t>
    </rPh>
    <rPh sb="3" eb="5">
      <t>ヘンコウ</t>
    </rPh>
    <rPh sb="6" eb="8">
      <t>ヘンコウ</t>
    </rPh>
    <rPh sb="8" eb="10">
      <t>ゾウゲン</t>
    </rPh>
    <phoneticPr fontId="71"/>
  </si>
  <si>
    <t>第3回変更(変更増減)</t>
    <rPh sb="0" eb="1">
      <t>ダイ</t>
    </rPh>
    <rPh sb="2" eb="3">
      <t>カイ</t>
    </rPh>
    <rPh sb="3" eb="5">
      <t>ヘンコウ</t>
    </rPh>
    <rPh sb="6" eb="8">
      <t>ヘンコウ</t>
    </rPh>
    <rPh sb="8" eb="10">
      <t>ゾウゲン</t>
    </rPh>
    <phoneticPr fontId="71"/>
  </si>
  <si>
    <t>第4回変更(変更増減)</t>
    <rPh sb="0" eb="1">
      <t>ダイ</t>
    </rPh>
    <rPh sb="2" eb="3">
      <t>カイ</t>
    </rPh>
    <rPh sb="3" eb="5">
      <t>ヘンコウ</t>
    </rPh>
    <rPh sb="6" eb="8">
      <t>ヘンコウ</t>
    </rPh>
    <rPh sb="8" eb="10">
      <t>ゾウゲン</t>
    </rPh>
    <phoneticPr fontId="71"/>
  </si>
  <si>
    <t>第5回変更(変更増減)</t>
    <rPh sb="0" eb="1">
      <t>ダイ</t>
    </rPh>
    <rPh sb="2" eb="3">
      <t>カイ</t>
    </rPh>
    <rPh sb="3" eb="5">
      <t>ヘンコウ</t>
    </rPh>
    <rPh sb="6" eb="8">
      <t>ヘンコウ</t>
    </rPh>
    <rPh sb="8" eb="10">
      <t>ゾウゲン</t>
    </rPh>
    <phoneticPr fontId="71"/>
  </si>
  <si>
    <t>（参考）変更合計（税込・円）</t>
    <phoneticPr fontId="71"/>
  </si>
  <si>
    <t>第1回変更以降は、増減契約額を入力してください。</t>
    <rPh sb="0" eb="1">
      <t>ダイ</t>
    </rPh>
    <rPh sb="2" eb="3">
      <t>カイ</t>
    </rPh>
    <rPh sb="3" eb="5">
      <t>ヘンコウ</t>
    </rPh>
    <rPh sb="5" eb="7">
      <t>イコウ</t>
    </rPh>
    <rPh sb="9" eb="11">
      <t>ゾウゲン</t>
    </rPh>
    <rPh sb="11" eb="13">
      <t>ケイヤク</t>
    </rPh>
    <rPh sb="13" eb="14">
      <t>ガク</t>
    </rPh>
    <rPh sb="15" eb="17">
      <t>ニュウリョク</t>
    </rPh>
    <phoneticPr fontId="71"/>
  </si>
  <si>
    <t>（参考）変更合計には、設計変更後の請負金額合計額が自動入力されます。</t>
    <rPh sb="11" eb="13">
      <t>セッケイ</t>
    </rPh>
    <rPh sb="13" eb="15">
      <t>ヘンコウ</t>
    </rPh>
    <rPh sb="15" eb="16">
      <t>ゴ</t>
    </rPh>
    <rPh sb="17" eb="19">
      <t>ウケオイ</t>
    </rPh>
    <rPh sb="19" eb="21">
      <t>キンガク</t>
    </rPh>
    <rPh sb="21" eb="23">
      <t>ゴウケイ</t>
    </rPh>
    <rPh sb="23" eb="24">
      <t>ガク</t>
    </rPh>
    <rPh sb="25" eb="27">
      <t>ジドウ</t>
    </rPh>
    <rPh sb="27" eb="29">
      <t>ニュウリョク</t>
    </rPh>
    <phoneticPr fontId="71"/>
  </si>
  <si>
    <t>神戸市　代表者　神戸市長　久元　喜造</t>
    <rPh sb="0" eb="2">
      <t>コウベ</t>
    </rPh>
    <rPh sb="2" eb="3">
      <t>シ</t>
    </rPh>
    <rPh sb="4" eb="6">
      <t>ダイヒョウ</t>
    </rPh>
    <rPh sb="6" eb="7">
      <t>シャ</t>
    </rPh>
    <rPh sb="8" eb="12">
      <t>コウベシチョウ</t>
    </rPh>
    <rPh sb="13" eb="15">
      <t>ヒサモト</t>
    </rPh>
    <rPh sb="16" eb="18">
      <t>ヨシゾウ</t>
    </rPh>
    <phoneticPr fontId="71"/>
  </si>
  <si>
    <t>第1回変更後合計</t>
    <rPh sb="0" eb="1">
      <t>ダイ</t>
    </rPh>
    <rPh sb="2" eb="3">
      <t>カイ</t>
    </rPh>
    <rPh sb="3" eb="5">
      <t>ヘンコウ</t>
    </rPh>
    <rPh sb="5" eb="6">
      <t>ゴ</t>
    </rPh>
    <rPh sb="6" eb="8">
      <t>ゴウケイ</t>
    </rPh>
    <phoneticPr fontId="71"/>
  </si>
  <si>
    <t>第2回変更後合計</t>
    <rPh sb="0" eb="1">
      <t>ダイ</t>
    </rPh>
    <rPh sb="2" eb="3">
      <t>カイ</t>
    </rPh>
    <rPh sb="3" eb="5">
      <t>ヘンコウ</t>
    </rPh>
    <rPh sb="5" eb="6">
      <t>ゴ</t>
    </rPh>
    <rPh sb="6" eb="8">
      <t>ゴウケイ</t>
    </rPh>
    <phoneticPr fontId="71"/>
  </si>
  <si>
    <t>第3回変更後合計</t>
    <rPh sb="0" eb="1">
      <t>ダイ</t>
    </rPh>
    <rPh sb="2" eb="3">
      <t>カイ</t>
    </rPh>
    <rPh sb="3" eb="5">
      <t>ヘンコウ</t>
    </rPh>
    <rPh sb="5" eb="6">
      <t>ゴ</t>
    </rPh>
    <rPh sb="6" eb="8">
      <t>ゴウケイ</t>
    </rPh>
    <phoneticPr fontId="71"/>
  </si>
  <si>
    <t>第4回変更後合計</t>
    <rPh sb="0" eb="1">
      <t>ダイ</t>
    </rPh>
    <rPh sb="2" eb="3">
      <t>カイ</t>
    </rPh>
    <rPh sb="3" eb="5">
      <t>ヘンコウ</t>
    </rPh>
    <rPh sb="5" eb="6">
      <t>ゴ</t>
    </rPh>
    <rPh sb="6" eb="8">
      <t>ゴウケイ</t>
    </rPh>
    <phoneticPr fontId="71"/>
  </si>
  <si>
    <t>第5回変更後合計</t>
    <rPh sb="0" eb="1">
      <t>ダイ</t>
    </rPh>
    <rPh sb="2" eb="3">
      <t>カイ</t>
    </rPh>
    <rPh sb="3" eb="5">
      <t>ヘンコウ</t>
    </rPh>
    <rPh sb="5" eb="6">
      <t>ゴ</t>
    </rPh>
    <rPh sb="6" eb="8">
      <t>ゴウケイ</t>
    </rPh>
    <phoneticPr fontId="71"/>
  </si>
  <si>
    <t>変更する場合は変更者の氏名を記入してください。</t>
    <rPh sb="0" eb="2">
      <t>ヘンコウ</t>
    </rPh>
    <rPh sb="4" eb="6">
      <t>バアイ</t>
    </rPh>
    <rPh sb="7" eb="9">
      <t>ヘンコウ</t>
    </rPh>
    <rPh sb="9" eb="10">
      <t>シャ</t>
    </rPh>
    <rPh sb="11" eb="13">
      <t>シメイ</t>
    </rPh>
    <rPh sb="14" eb="16">
      <t>キニュウ</t>
    </rPh>
    <phoneticPr fontId="71"/>
  </si>
  <si>
    <t>月</t>
    <rPh sb="0" eb="1">
      <t>ガツ</t>
    </rPh>
    <phoneticPr fontId="9"/>
  </si>
  <si>
    <t>担当者名</t>
    <phoneticPr fontId="71"/>
  </si>
  <si>
    <t>TEL</t>
    <phoneticPr fontId="71"/>
  </si>
  <si>
    <t>FAX</t>
    <phoneticPr fontId="71"/>
  </si>
  <si>
    <r>
      <t>１．重点品目（調査対象物件の集計は公表されます
　　　　　　　　　　　　　　　　　　　　　</t>
    </r>
    <r>
      <rPr>
        <sz val="8"/>
        <rFont val="ＭＳ 明朝"/>
        <family val="1"/>
        <charset val="128"/>
      </rPr>
      <t>※使用した場合、左欄□にﾁｪｯｸを記入して下さい。</t>
    </r>
    <rPh sb="2" eb="4">
      <t>ジュウテン</t>
    </rPh>
    <rPh sb="4" eb="6">
      <t>ヒンモク</t>
    </rPh>
    <rPh sb="7" eb="9">
      <t>チョウサ</t>
    </rPh>
    <rPh sb="9" eb="11">
      <t>タイショウ</t>
    </rPh>
    <rPh sb="11" eb="13">
      <t>ブッケン</t>
    </rPh>
    <rPh sb="14" eb="16">
      <t>シュウケイ</t>
    </rPh>
    <rPh sb="17" eb="19">
      <t>コウヒョウ</t>
    </rPh>
    <rPh sb="66" eb="67">
      <t>クダ</t>
    </rPh>
    <phoneticPr fontId="80"/>
  </si>
  <si>
    <t>※</t>
    <phoneticPr fontId="80"/>
  </si>
  <si>
    <t>品目名　</t>
    <phoneticPr fontId="80"/>
  </si>
  <si>
    <t>基準不適合品を
使用した理由</t>
    <phoneticPr fontId="80"/>
  </si>
  <si>
    <t>判断の基準</t>
    <rPh sb="0" eb="2">
      <t>ハンダン</t>
    </rPh>
    <rPh sb="3" eb="5">
      <t>キジュン</t>
    </rPh>
    <phoneticPr fontId="80"/>
  </si>
  <si>
    <t>再生加熱アスファルト混合物</t>
    <phoneticPr fontId="80"/>
  </si>
  <si>
    <t>㎏</t>
    <phoneticPr fontId="80"/>
  </si>
  <si>
    <t>・アスファルト・コンクリート塊から製造した骨材が含まれること。</t>
    <rPh sb="14" eb="15">
      <t>カタマリ</t>
    </rPh>
    <rPh sb="17" eb="19">
      <t>セイゾウ</t>
    </rPh>
    <rPh sb="21" eb="23">
      <t>コツザイ</t>
    </rPh>
    <rPh sb="24" eb="25">
      <t>フク</t>
    </rPh>
    <phoneticPr fontId="71"/>
  </si>
  <si>
    <t>再生骨材等</t>
    <phoneticPr fontId="80"/>
  </si>
  <si>
    <t>鉄鋼スラグ混入路盤材</t>
    <rPh sb="0" eb="2">
      <t>テッコウ</t>
    </rPh>
    <rPh sb="5" eb="7">
      <t>コンニュウ</t>
    </rPh>
    <rPh sb="7" eb="9">
      <t>ロバン</t>
    </rPh>
    <rPh sb="9" eb="10">
      <t>ザイ</t>
    </rPh>
    <phoneticPr fontId="80"/>
  </si>
  <si>
    <t>下水汚泥溶融スラグ混入境界ブロック</t>
    <rPh sb="0" eb="2">
      <t>ゲスイ</t>
    </rPh>
    <rPh sb="2" eb="4">
      <t>オデイ</t>
    </rPh>
    <rPh sb="4" eb="6">
      <t>ヨウユウ</t>
    </rPh>
    <rPh sb="9" eb="11">
      <t>コンニュウ</t>
    </rPh>
    <rPh sb="11" eb="13">
      <t>キョウカイ</t>
    </rPh>
    <phoneticPr fontId="80"/>
  </si>
  <si>
    <t>ｍ2</t>
    <phoneticPr fontId="80"/>
  </si>
  <si>
    <t>ｍ2</t>
  </si>
  <si>
    <t>焼却灰入りアスファルト</t>
    <rPh sb="0" eb="3">
      <t>ショウキャクバイ</t>
    </rPh>
    <rPh sb="3" eb="4">
      <t>イ</t>
    </rPh>
    <phoneticPr fontId="80"/>
  </si>
  <si>
    <t>ｍ2</t>
    <phoneticPr fontId="80"/>
  </si>
  <si>
    <t>㎏</t>
    <phoneticPr fontId="80"/>
  </si>
  <si>
    <t>m3</t>
    <phoneticPr fontId="80"/>
  </si>
  <si>
    <t>m3/ｍ</t>
    <phoneticPr fontId="80"/>
  </si>
  <si>
    <t xml:space="preserve">様式－16(契約事務手続規程第9条の2関連)
</t>
    <phoneticPr fontId="71"/>
  </si>
  <si>
    <t>様式第3の4</t>
  </si>
  <si>
    <t>届出者</t>
    <rPh sb="0" eb="2">
      <t>トドケデ</t>
    </rPh>
    <rPh sb="2" eb="3">
      <t>シャ</t>
    </rPh>
    <phoneticPr fontId="9"/>
  </si>
  <si>
    <t>(法人にあっては、所在地)、電話番号</t>
    <rPh sb="14" eb="16">
      <t>デンワ</t>
    </rPh>
    <rPh sb="16" eb="18">
      <t>バンゴウ</t>
    </rPh>
    <phoneticPr fontId="9"/>
  </si>
  <si>
    <t>　</t>
    <phoneticPr fontId="9"/>
  </si>
  <si>
    <t>(法人にあっては、名称及び代表者の氏名)</t>
    <phoneticPr fontId="9"/>
  </si>
  <si>
    <t>（</t>
    <phoneticPr fontId="9"/>
  </si>
  <si>
    <t>）</t>
    <phoneticPr fontId="9"/>
  </si>
  <si>
    <t>番</t>
    <rPh sb="0" eb="1">
      <t>バン</t>
    </rPh>
    <phoneticPr fontId="9"/>
  </si>
  <si>
    <t>特定粉じん排出等作業の種類</t>
    <phoneticPr fontId="71"/>
  </si>
  <si>
    <t>特定粉じん排出等作業の実施の期間</t>
    <phoneticPr fontId="71"/>
  </si>
  <si>
    <t>自:</t>
    <rPh sb="0" eb="1">
      <t>ジ</t>
    </rPh>
    <phoneticPr fontId="9"/>
  </si>
  <si>
    <t>※整理番号</t>
    <phoneticPr fontId="71"/>
  </si>
  <si>
    <t>至:</t>
    <phoneticPr fontId="9"/>
  </si>
  <si>
    <t>※受理年月日</t>
    <phoneticPr fontId="71"/>
  </si>
  <si>
    <t>特定建築材料の種類</t>
    <phoneticPr fontId="71"/>
  </si>
  <si>
    <t>１　吹付け石綿
２　石綿を含有する断熱材
３　石綿を含有する保温材
４　石綿を含有する耐火被覆材</t>
    <phoneticPr fontId="71"/>
  </si>
  <si>
    <t>※審査結果</t>
    <phoneticPr fontId="71"/>
  </si>
  <si>
    <t>特定建築材料の使用箇所</t>
  </si>
  <si>
    <t>見取図のとおり。</t>
  </si>
  <si>
    <t>特定建築材料の使用面積</t>
  </si>
  <si>
    <t>㎡</t>
    <phoneticPr fontId="71"/>
  </si>
  <si>
    <t>特定粉じん排出等作業の方法</t>
  </si>
  <si>
    <t>別紙のとおり。</t>
  </si>
  <si>
    <t>参考事項</t>
    <rPh sb="0" eb="2">
      <t>サンコウ</t>
    </rPh>
    <rPh sb="2" eb="4">
      <t>ジコウ</t>
    </rPh>
    <phoneticPr fontId="71"/>
  </si>
  <si>
    <t>特定粉じん排出等作業の対象となる建築物等の概要</t>
  </si>
  <si>
    <t xml:space="preserve">建築物（耐火・準耐火・その他） </t>
  </si>
  <si>
    <t>※備考</t>
    <phoneticPr fontId="71"/>
  </si>
  <si>
    <t>延べ面積</t>
    <phoneticPr fontId="71"/>
  </si>
  <si>
    <t>m2（</t>
    <phoneticPr fontId="71"/>
  </si>
  <si>
    <t>階建）</t>
    <phoneticPr fontId="71"/>
  </si>
  <si>
    <t>その他工作物</t>
  </si>
  <si>
    <t>）</t>
    <phoneticPr fontId="9"/>
  </si>
  <si>
    <t>-</t>
    <phoneticPr fontId="9"/>
  </si>
  <si>
    <t>下請負人が特定粉じん排出等作業を実施する場合の当該下請負人の現場責任者の氏名及び連絡場所</t>
    <phoneticPr fontId="71"/>
  </si>
  <si>
    <t>特定建築材料の処理方法</t>
    <phoneticPr fontId="71"/>
  </si>
  <si>
    <t>除去　・　囲い込み　・　封じ込め　・　その他</t>
    <phoneticPr fontId="71"/>
  </si>
  <si>
    <t>集じん・排気装置</t>
    <rPh sb="0" eb="1">
      <t>シュウ</t>
    </rPh>
    <rPh sb="4" eb="6">
      <t>ハイキ</t>
    </rPh>
    <rPh sb="6" eb="8">
      <t>ソウチ</t>
    </rPh>
    <phoneticPr fontId="71"/>
  </si>
  <si>
    <t>機種・型式・設置数</t>
    <phoneticPr fontId="71"/>
  </si>
  <si>
    <t>排気能力　（㎥／min）</t>
    <phoneticPr fontId="71"/>
  </si>
  <si>
    <t>（1時間あたりの換気回数</t>
    <phoneticPr fontId="71"/>
  </si>
  <si>
    <t>回）</t>
    <phoneticPr fontId="71"/>
  </si>
  <si>
    <t>使用するフィルタの種類及びその集じん効率（％）</t>
    <phoneticPr fontId="71"/>
  </si>
  <si>
    <t>使用する資材及びその種類</t>
    <phoneticPr fontId="71"/>
  </si>
  <si>
    <t>その他の特定粉じんの排出又は飛散の抑制方法</t>
    <phoneticPr fontId="71"/>
  </si>
  <si>
    <t>備考　1　本様式は、特定粉じん排出等作業ごとに作成すること。</t>
  </si>
  <si>
    <t>　　　2　使用する資材及びその種類の欄には、湿潤剤・固化液等の薬液、隔離用のシート・
　　　　接着テープ等の特定粉じん排出等作業に使用する資材及びその種類を記載すること。</t>
    <phoneticPr fontId="71"/>
  </si>
  <si>
    <t>　　　3　その他の特定粉じんの排出又は飛散の抑制方法の欄には、大気汚染防止法施行規則
　　　　別表第7に規定する「同等以上の効果を有する措置」の内容、散水の方法、囲い込み
　　　　又は封じ込めの方法等を記載すること。</t>
    <phoneticPr fontId="71"/>
  </si>
  <si>
    <t>　　　4　作業場の隔離又は養生の状況、前室及び掲示板の設置状況を示す見取図を添付する
　　　　こと。見取図は、主要寸法、隔離された作業場の容量（m3）並びに集じん・排気装
　　　　置の設置場所及び排気口の位置を記入すること。</t>
    <phoneticPr fontId="71"/>
  </si>
  <si>
    <t>　　　</t>
  </si>
  <si>
    <t>※1　石綿含有配管保温材の非石綿含有部分での切断（グローブバック方式等）、原型撤去作業</t>
    <rPh sb="3" eb="5">
      <t>イシワタ</t>
    </rPh>
    <rPh sb="5" eb="7">
      <t>ガンユウ</t>
    </rPh>
    <rPh sb="7" eb="9">
      <t>ハイカン</t>
    </rPh>
    <rPh sb="9" eb="12">
      <t>ホオンザイ</t>
    </rPh>
    <rPh sb="13" eb="14">
      <t>ヒ</t>
    </rPh>
    <rPh sb="14" eb="16">
      <t>イシワタ</t>
    </rPh>
    <rPh sb="16" eb="18">
      <t>ガンユウ</t>
    </rPh>
    <rPh sb="18" eb="20">
      <t>ブブン</t>
    </rPh>
    <rPh sb="22" eb="24">
      <t>セツダン</t>
    </rPh>
    <rPh sb="32" eb="34">
      <t>ホウシキ</t>
    </rPh>
    <rPh sb="34" eb="35">
      <t>トウ</t>
    </rPh>
    <rPh sb="37" eb="39">
      <t>ゲンケイ</t>
    </rPh>
    <rPh sb="39" eb="41">
      <t>テッキョ</t>
    </rPh>
    <rPh sb="41" eb="43">
      <t>サギョウ</t>
    </rPh>
    <phoneticPr fontId="32"/>
  </si>
  <si>
    <t>特定建築材料(吹付け石綿、石綿を含有する断熱材、保温材及び耐火被覆材)が使用されている建築物等を解体し、改造し、又は補修する作業を行う場合は、大気汚染防止法に基づく「特定粉じん排出等作業」に該当します。</t>
  </si>
  <si>
    <t>「特定粉じん排出等作業」を行う場合は、工事開始の15日前(*)までに「特定粉じん排出等作業実施届出書」を提出して下さい。</t>
  </si>
  <si>
    <t>*：法律の条文は14日前となっていますが、届出日は日数の算定に加えないため、実質15日前までに届出が必要です。</t>
  </si>
  <si>
    <t>注意）</t>
  </si>
  <si>
    <t>特定建築材料に該当する石綿除去後に解体工事を行う場合は、兵庫県「環境の保全と創造に関する条例」にもとづく「特定工作物解体等工事実施届出書」の提出が必要な場合があります。</t>
  </si>
  <si>
    <t>（非飛散性石綿が使用されている80m2以上の建築物の解体の場合、1000m2以上の建築物の解体の場合）</t>
  </si>
  <si>
    <t>いわゆる「配管保温材の生け捕り」については、「特定粉じん排出等作業実施届出書」の提出は必要ありませんが、「特定工作物解体等工事実施届」の提出が必要です。</t>
  </si>
  <si>
    <t>建築物又は、石綿含有仕上塗材が</t>
    <rPh sb="0" eb="3">
      <t>ケンチクブツ</t>
    </rPh>
    <rPh sb="3" eb="4">
      <t>マタ</t>
    </rPh>
    <rPh sb="6" eb="8">
      <t>セキメン</t>
    </rPh>
    <rPh sb="8" eb="10">
      <t>ガンユウ</t>
    </rPh>
    <rPh sb="10" eb="12">
      <t>シア</t>
    </rPh>
    <rPh sb="12" eb="14">
      <t>トザイ</t>
    </rPh>
    <phoneticPr fontId="32"/>
  </si>
  <si>
    <t>吹付け以外の工法で施工されたこ</t>
    <phoneticPr fontId="71"/>
  </si>
  <si>
    <t>とが明らかな建築物で、延べ床面</t>
    <phoneticPr fontId="71"/>
  </si>
  <si>
    <t>積が80㎡以上の解体工事</t>
    <phoneticPr fontId="71"/>
  </si>
  <si>
    <t>氏　　　名</t>
    <rPh sb="0" eb="1">
      <t>シ</t>
    </rPh>
    <rPh sb="4" eb="5">
      <t>メイ</t>
    </rPh>
    <phoneticPr fontId="32"/>
  </si>
  <si>
    <t>隔離した施工区画の換気方法</t>
    <phoneticPr fontId="32"/>
  </si>
  <si>
    <t>神戸市　代表者　神戸市長　久元　喜造</t>
    <phoneticPr fontId="71"/>
  </si>
  <si>
    <t>神戸市中央区加納町6-5-1</t>
    <rPh sb="2" eb="3">
      <t>シ</t>
    </rPh>
    <rPh sb="3" eb="6">
      <t>チュウオウク</t>
    </rPh>
    <rPh sb="6" eb="9">
      <t>カノウチョウ</t>
    </rPh>
    <phoneticPr fontId="71"/>
  </si>
  <si>
    <t>078</t>
    <phoneticPr fontId="71"/>
  </si>
  <si>
    <t>331</t>
    <phoneticPr fontId="71"/>
  </si>
  <si>
    <t>参考記入方法</t>
  </si>
  <si>
    <t>1 分別解体等の方法</t>
  </si>
  <si>
    <t>(1)建築物に係る解体工事の場合</t>
  </si>
  <si>
    <t>　　①建築設備・内装等　②屋根ふき材</t>
  </si>
  <si>
    <t>　　③外装材・上部構造部分　④基礎・基礎ぐい　⑤その他</t>
  </si>
  <si>
    <t>(2)建築物に係る新築工事等の場合(増築、建築改修、建築設備（改修）エ事を含む）</t>
  </si>
  <si>
    <t>　　①造成等　②基礎・基礎ぐい　③上部構造部分・外装　④屋根　⑤建築設備・内装等　⑥その他（外構工事等)</t>
  </si>
  <si>
    <t>(3)建築物以外のものに係る解体工事又は新築工事等(土木エ事等)の場合</t>
  </si>
  <si>
    <t>　土木工事やプラント設備工事については、この欄に記入してください。</t>
  </si>
  <si>
    <t>　　①仮設　②土工　③基礎　④本体構造　⑤本体付属品　⑥その他(電気通信工事等)</t>
  </si>
  <si>
    <t>2 解体エ事に要する費用(受注者の見積金額)</t>
  </si>
  <si>
    <t>　請負金額〈税込み)のうち解体工事分を記入してください。解体工事とは解体、分別、積込までをいいます。</t>
  </si>
  <si>
    <t>(2)建築物に係る新築工事等の場合及び(3)建築物以外のものに係る解体工事又は新築工事等(土木工事等)の場合</t>
  </si>
  <si>
    <t>　金額欄に「なし」と記入してください。但し、土木エ事等で解体工事があれば、請負金額（税込み)のうち解体エ事分を記入してください。</t>
  </si>
  <si>
    <t>3 特定建設資材廃棄物の再資源化等に要する費用(受注者の見積金額)</t>
  </si>
  <si>
    <t>　特定建設資材廃棄物(コンクリート塊、アスファル卜・コンクリート塊、木材(伐採木は木材ではない）)の収集運搬業者や中間処理施設へ委託する運搬費と再資源化（処分）費用（税込み）の合計（委託金額）を記入してください。</t>
  </si>
  <si>
    <t>4 再資源化等をするための施設の名称及び所在地</t>
  </si>
  <si>
    <t>　特定建設資材廃棄物を再資源化（処分）する施設名称と所在地を記入してください。（特定建設費材廃棄物以外の建設廃棄物は記入不要です）</t>
  </si>
  <si>
    <t>【その他】</t>
  </si>
  <si>
    <t>　現場内分別や事業系一般廃棄物排出ルールの遵守お願いします。</t>
  </si>
  <si>
    <t>□</t>
    <phoneticPr fontId="9"/>
  </si>
  <si>
    <r>
      <t>　　それぞれの作業内容の有無について</t>
    </r>
    <r>
      <rPr>
        <sz val="10"/>
        <color rgb="FFC00000"/>
        <rFont val="Wingdings"/>
        <charset val="2"/>
      </rPr>
      <t>þ</t>
    </r>
    <r>
      <rPr>
        <sz val="10"/>
        <color rgb="FFC00000"/>
        <rFont val="ＭＳ Ｐゴシック"/>
        <family val="3"/>
        <charset val="128"/>
        <scheme val="minor"/>
      </rPr>
      <t>（チェック）</t>
    </r>
    <r>
      <rPr>
        <sz val="10"/>
        <color rgb="FFC00000"/>
        <rFont val="ＭＳ Ｐゴシック"/>
        <family val="3"/>
        <charset val="128"/>
      </rPr>
      <t>してください。分別解体等の方法は法律上、原則手作業で分別解体を行うことになっていますので、原則「手作業」に</t>
    </r>
    <r>
      <rPr>
        <sz val="10"/>
        <color rgb="FFC00000"/>
        <rFont val="Wingdings"/>
        <charset val="2"/>
      </rPr>
      <t>þ</t>
    </r>
    <r>
      <rPr>
        <sz val="10"/>
        <color rgb="FFC00000"/>
        <rFont val="ＭＳ Ｐゴシック"/>
        <family val="3"/>
        <charset val="128"/>
      </rPr>
      <t>（チェック）してください。やむを得ず機械を使用する場合は「手作業・機械作業の併用」に</t>
    </r>
    <r>
      <rPr>
        <sz val="10"/>
        <color rgb="FFC00000"/>
        <rFont val="Wingdings"/>
        <charset val="2"/>
      </rPr>
      <t>þ</t>
    </r>
    <r>
      <rPr>
        <sz val="10"/>
        <color rgb="FFC00000"/>
        <rFont val="ＭＳ Ｐゴシック"/>
        <family val="3"/>
        <charset val="128"/>
      </rPr>
      <t>（チェック）し、理由欄lこ理由を記入してください。ただし、理由として工期短縮は不可とします。なお、陸屋根については、③外装材・上部構造部分に該当するので、屋根ふき材は「無」に　してください。</t>
    </r>
    <phoneticPr fontId="9"/>
  </si>
  <si>
    <r>
      <t>　　それぞれの作業内容の有無について</t>
    </r>
    <r>
      <rPr>
        <sz val="10"/>
        <color rgb="FFC00000"/>
        <rFont val="Wingdings"/>
        <charset val="2"/>
      </rPr>
      <t>þ</t>
    </r>
    <r>
      <rPr>
        <sz val="10"/>
        <color rgb="FFC00000"/>
        <rFont val="ＭＳ Ｐゴシック"/>
        <family val="3"/>
        <charset val="128"/>
      </rPr>
      <t>（チェック）してください。また、分別解体等の方法は「手作業」又は「手作業・機械作業の併用」いずれかに</t>
    </r>
    <r>
      <rPr>
        <sz val="10"/>
        <color rgb="FFC00000"/>
        <rFont val="Wingdings"/>
        <charset val="2"/>
      </rPr>
      <t>þ</t>
    </r>
    <r>
      <rPr>
        <sz val="10"/>
        <color rgb="FFC00000"/>
        <rFont val="ＭＳ Ｐゴシック"/>
        <family val="3"/>
        <charset val="128"/>
      </rPr>
      <t>（チェック）してください。なお、外構等を解体する場合はその他の（　）内に記入してください。</t>
    </r>
    <phoneticPr fontId="9"/>
  </si>
  <si>
    <r>
      <t>　　それぞれの作業内容の有無について</t>
    </r>
    <r>
      <rPr>
        <sz val="10"/>
        <color rgb="FFC00000"/>
        <rFont val="Wingdings"/>
        <charset val="2"/>
      </rPr>
      <t>þ</t>
    </r>
    <r>
      <rPr>
        <sz val="10"/>
        <color rgb="FFC00000"/>
        <rFont val="ＭＳ Ｐゴシック"/>
        <family val="3"/>
        <charset val="128"/>
      </rPr>
      <t>（チェック）してください。造成や外構工事で直接工事費+共通仮設費+諸経費の合計が500万円（税込み）以上の場合は、(3)建築物以外のものに係る解体工事又は新築工事等（土木工事等）の欄に記入してください。 その際、(2)-①及び⑥の欄への記入は不要です。また、分別解体等の方法は改修工事等で部分解体工事がある場合、「手作業」又は「手作業・機械作業の併用」のいずれかを</t>
    </r>
    <r>
      <rPr>
        <sz val="10"/>
        <color rgb="FFC00000"/>
        <rFont val="Wingdings"/>
        <charset val="2"/>
      </rPr>
      <t>þ</t>
    </r>
    <r>
      <rPr>
        <sz val="10"/>
        <color rgb="FFC00000"/>
        <rFont val="ＭＳ Ｐゴシック"/>
        <family val="3"/>
        <charset val="128"/>
      </rPr>
      <t>（チェック）してください。</t>
    </r>
    <phoneticPr fontId="9"/>
  </si>
  <si>
    <r>
      <t>　　それぞれの作業内容の有無について</t>
    </r>
    <r>
      <rPr>
        <sz val="10"/>
        <color rgb="FFC00000"/>
        <rFont val="Wingdings"/>
        <charset val="2"/>
      </rPr>
      <t>þ</t>
    </r>
    <r>
      <rPr>
        <sz val="10"/>
        <color rgb="FFC00000"/>
        <rFont val="ＭＳ Ｐゴシック"/>
        <family val="3"/>
        <charset val="128"/>
      </rPr>
      <t>（チェック）してください。「仮設」は足場・仮囲い、山留め等、「土工」は路盤や土砂等の掘削・盛土・埋戻し・締め固め等、「基礎」は橋脚・橋台の基礎や基礎ぐい等、「本体構造」は舗装・街きょ・橋台・橋桁・護岸・機器設置等、「本体付属品」は防護柵・照明設備・標識・ガードレール等をいいます。解体工事の場合のみ「手作業」文は「手作業・機械作業の併用」いずれかに</t>
    </r>
    <r>
      <rPr>
        <sz val="10"/>
        <color rgb="FFC00000"/>
        <rFont val="Wingdings"/>
        <charset val="2"/>
      </rPr>
      <t>þ</t>
    </r>
    <r>
      <rPr>
        <sz val="10"/>
        <color rgb="FFC00000"/>
        <rFont val="ＭＳ Ｐゴシック"/>
        <family val="3"/>
        <charset val="128"/>
      </rPr>
      <t>（チェック）してください。</t>
    </r>
    <phoneticPr fontId="9"/>
  </si>
  <si>
    <t>建設リサイクル法１３条に基づく書面の考え方《Ｑ＆Ａ》</t>
  </si>
  <si>
    <t>１　分別解体等の方法</t>
  </si>
  <si>
    <t>（１）建築物に係る解体工事の場合</t>
  </si>
  <si>
    <t>Ｑ１．建築設備や内装、屋根ふき材はなぜ機械作業を併用できないのですか。</t>
  </si>
  <si>
    <t>Ａ１．建設リサイクル法施行規則第２条第３項に規定されており、原則手作業での解体になります。なお、屋根が金属の場合等は手作業での解体が困難な場合は機械併用も可能です。その場合は理由を記載してください。</t>
  </si>
  <si>
    <t>Ｑ２．⑤その他には具体的に何が該当しますか。</t>
  </si>
  <si>
    <t>Ａ２．主に外構部分が該当します。コンクリートブロック塀や屋外に設置している倉庫、屋外駐車場、植栽等が該当します。</t>
  </si>
  <si>
    <t>Ｑ３．①造成等には具体的に何が該当しますか。</t>
  </si>
  <si>
    <t>Ａ３．土地を支える擁壁の築造などが該当します。その際、該当する工事で直接工事費＋共通仮設費＋諸経費の合計が５００万円（税込み）以上の場合は、「（３）建築物以外のものに係る解体工事又は新築工事等（土木工事等）」の欄に記入してください。</t>
  </si>
  <si>
    <t>Ｑ４．改修工事で間仕切壁を撤去する場合はどのように記載するのですか。</t>
  </si>
  <si>
    <t>Ａ４．内装工事に該当しますので⑤建築設備・内装等に✓してください。</t>
  </si>
  <si>
    <t>Ｑ５．⑥その他には具体的に何が該当しますか。</t>
  </si>
  <si>
    <t>Ａ５．Ａ２の回答と同様です。その際、該当する工事で直接工事費＋共通仮設費＋諸経費の合計が５００万円（税込み）以上の場合は、「（３）建築物以外のものに係る解体工事又は新築工事等（土木工事等）」の欄に記入してください。</t>
  </si>
  <si>
    <t>※右欄の「分別解体等の方法」については✓は不要です。</t>
  </si>
  <si>
    <t>（３）建築物以外のものに係る解体工事又は新築工事等（土木工事等）の場合</t>
  </si>
  <si>
    <t>Ｑ６．①仮設には具体的に何が該当しますか。</t>
  </si>
  <si>
    <t>Ａ６．一般的な仮設工事です。仮囲い、足場、山留工事、桟橋工事等が該当します。</t>
  </si>
  <si>
    <t>また、新設や改修の場合は「分別解体等の方法」には記載不要です。解体工事がある場合のみ記載してください。</t>
  </si>
  <si>
    <t>Ｑ７．⑥その他には具体的に何が該当しますか。</t>
  </si>
  <si>
    <t>Ａ７．プラント設備工事の機械、電気、通信工事等が該当します。</t>
  </si>
  <si>
    <t>２　解体工事に要する費用（受注者の見積金額）</t>
  </si>
  <si>
    <t>Ｑ８．受注者の見積金額とは何を指しますか。</t>
  </si>
  <si>
    <t>Ａ８．落札後の工事請負金額のうち解体工事（解体、分別、積込）を指します。解体に伴う共通仮設費や仮設費、諸経費を加えて計上してください。複数の工事（解体と新築工事）での契約の場合は諸経費等は金額按分による計上となります。</t>
  </si>
  <si>
    <t>Ａ９．補修工事になりますので、解体工事ではありません。解体工事は道路が廃止になる場合の全面撤去や部分撤去が該当します。よって、金額欄に「なし」と記載してください。</t>
  </si>
  <si>
    <t>３　特定建設資材廃棄物の再資源化等に要する費用（受注者の見積金額）</t>
  </si>
  <si>
    <t>Ｑ10．受注者の見積金額とは何を指しますか。</t>
  </si>
  <si>
    <t>Ａ10．収集運搬業者や中間処理施設への委託金額になります。委託金額が算定できない場合は、落札後の工事請負金額のうち該当する項目の合計額を記載することも可能です。</t>
  </si>
  <si>
    <t>４　再資源化等をするための施設の名称及び所在地</t>
  </si>
  <si>
    <t>Ｑ11．伐採した樹木は木材ですか。</t>
  </si>
  <si>
    <t>Ａ11．木材ではありません。伐採木ですので、記載は不要です。</t>
  </si>
  <si>
    <t>特定建設資材（コンクリート殻、アスファルト殻、木材）を搬出する施設のみ記載してください。</t>
  </si>
  <si>
    <t>（２）建築物に係る新築工事等の場合（増築、建築改修、建築設備（改修）工事を含む）</t>
  </si>
  <si>
    <t>Ｑ９．土木工事で舗装のやり換え工事は解体工事になりますか。</t>
  </si>
  <si>
    <t>令和</t>
    <rPh sb="0" eb="2">
      <t>レイワ</t>
    </rPh>
    <phoneticPr fontId="71"/>
  </si>
  <si>
    <t>令和</t>
  </si>
  <si>
    <t>令和</t>
    <rPh sb="0" eb="2">
      <t>レイワ</t>
    </rPh>
    <phoneticPr fontId="12"/>
  </si>
  <si>
    <t>令和</t>
    <phoneticPr fontId="28"/>
  </si>
  <si>
    <t>令和</t>
    <phoneticPr fontId="28"/>
  </si>
  <si>
    <t>令和</t>
    <phoneticPr fontId="28"/>
  </si>
  <si>
    <t>令和</t>
    <phoneticPr fontId="28"/>
  </si>
  <si>
    <t>令和</t>
    <rPh sb="0" eb="2">
      <t>レイワ</t>
    </rPh>
    <phoneticPr fontId="9"/>
  </si>
  <si>
    <t>令和</t>
    <phoneticPr fontId="71"/>
  </si>
  <si>
    <t>令和</t>
    <phoneticPr fontId="71"/>
  </si>
  <si>
    <t>令和</t>
    <phoneticPr fontId="12"/>
  </si>
  <si>
    <t>令和</t>
    <rPh sb="0" eb="2">
      <t>レイワ</t>
    </rPh>
    <phoneticPr fontId="16"/>
  </si>
  <si>
    <t>但し予算繰越（決議）の上は令和</t>
    <rPh sb="0" eb="1">
      <t>タダ</t>
    </rPh>
    <rPh sb="2" eb="4">
      <t>ヨサン</t>
    </rPh>
    <rPh sb="4" eb="6">
      <t>クリコシ</t>
    </rPh>
    <rPh sb="7" eb="9">
      <t>ケツギ</t>
    </rPh>
    <rPh sb="11" eb="12">
      <t>ウエ</t>
    </rPh>
    <rPh sb="13" eb="15">
      <t>レイワ</t>
    </rPh>
    <phoneticPr fontId="12"/>
  </si>
  <si>
    <t>令和</t>
    <phoneticPr fontId="12"/>
  </si>
  <si>
    <t>但し予算繰越（決議）の上は令和</t>
    <rPh sb="0" eb="1">
      <t>タダ</t>
    </rPh>
    <rPh sb="2" eb="4">
      <t>ヨサン</t>
    </rPh>
    <rPh sb="4" eb="6">
      <t>クリコシ</t>
    </rPh>
    <rPh sb="7" eb="9">
      <t>ケツギ</t>
    </rPh>
    <rPh sb="11" eb="12">
      <t>ウエ</t>
    </rPh>
    <phoneticPr fontId="12"/>
  </si>
  <si>
    <t>令和</t>
    <phoneticPr fontId="71"/>
  </si>
  <si>
    <t>令和</t>
    <phoneticPr fontId="71"/>
  </si>
  <si>
    <t xml:space="preserve"> （078-595-6222）</t>
    <phoneticPr fontId="71"/>
  </si>
  <si>
    <t>作成：令和</t>
    <rPh sb="0" eb="2">
      <t>サクセイ</t>
    </rPh>
    <phoneticPr fontId="19"/>
  </si>
  <si>
    <t>令和</t>
    <phoneticPr fontId="20"/>
  </si>
  <si>
    <t>　　　　　　　　　　　　　　　　　　　　　　　　　　令和　　年　　月　　日</t>
  </si>
  <si>
    <t>令和</t>
    <phoneticPr fontId="23"/>
  </si>
  <si>
    <t>令和</t>
    <phoneticPr fontId="23"/>
  </si>
  <si>
    <t>令和</t>
    <phoneticPr fontId="12"/>
  </si>
  <si>
    <t>令和</t>
    <phoneticPr fontId="9"/>
  </si>
  <si>
    <t>令和</t>
    <phoneticPr fontId="19"/>
  </si>
  <si>
    <t>令和</t>
    <phoneticPr fontId="19"/>
  </si>
  <si>
    <t>令和</t>
    <phoneticPr fontId="9"/>
  </si>
  <si>
    <t>令　和</t>
    <phoneticPr fontId="9"/>
  </si>
  <si>
    <t>令和</t>
    <phoneticPr fontId="12"/>
  </si>
  <si>
    <t>令和</t>
    <phoneticPr fontId="71"/>
  </si>
  <si>
    <t>令和</t>
    <phoneticPr fontId="17"/>
  </si>
  <si>
    <t>令和</t>
    <phoneticPr fontId="14"/>
  </si>
  <si>
    <t>高炉セメント</t>
    <rPh sb="0" eb="2">
      <t>コウロ</t>
    </rPh>
    <phoneticPr fontId="80"/>
  </si>
  <si>
    <t>・高炉セメントであって、原料に30%を超える分量の高炉スラグが使用されていること。（JIS R 5213で規定されているB種及びC種に適合する資材は本基準を満たす）
・設計・現場の状況により、高炉セメント使用が適当でない数量は、記入しなくてよい。</t>
    <phoneticPr fontId="80"/>
  </si>
  <si>
    <t>・コンクリート塊又はアスファルト・コンクリート塊から製造した骨材が含まれること。
・縁石、側溝、会所のm3への換算率は別紙参照</t>
    <phoneticPr fontId="80"/>
  </si>
  <si>
    <t>・路盤材として、道路用鉄鋼スラグが使用されていること。
・鉄鋼スラグの製造元及び販売元を把握できるものであること。
・JIS A 5015に適合する資材は、本基準を満たす。</t>
    <phoneticPr fontId="80"/>
  </si>
  <si>
    <t>・下水汚泥を原材料として製造された溶融スラグを使用するものとし、混入量は、骨材配合比10%のものであること。
（※H25.4.1～H25.9.30の期間は、骨材配合比20%のものも使用できる）
・再生材料における重金属等有害物質の含有及び溶出について問題がないこと。（JIS A 5031に定める基準による）</t>
    <phoneticPr fontId="80"/>
  </si>
  <si>
    <t>・アスファルト合材であって、原料に再生材料が使用されていること。</t>
    <phoneticPr fontId="80"/>
  </si>
  <si>
    <t>間伐材</t>
    <rPh sb="0" eb="3">
      <t>カンバツザイ</t>
    </rPh>
    <phoneticPr fontId="80"/>
  </si>
  <si>
    <t>・間伐材（林地残材・小径木等の再生資源を含む）であって，有害な腐れ又は割れ等の欠陥がないこと。
・支柱材等のｍ3への換算率は別紙参照</t>
    <phoneticPr fontId="80"/>
  </si>
  <si>
    <t>・木質部より剥離された樹皮を原材料として乾燥重量比 50 ％以上を使用し、かつ、発酵補助材を除くその他の原材料には畜ふん，動植物性残さ又は木質系廃棄物等の有機性資源を使用していること。
・バーク堆肥の㎏換算は別紙参照</t>
    <phoneticPr fontId="80"/>
  </si>
  <si>
    <t>・「建設機械に関する技術指針」にて指定された機種（別紙１のステッカーが貼られている機種）、又は平成31年度神戸市グリーン調達等方針・判断基準に適合している機種であること。</t>
    <phoneticPr fontId="80"/>
  </si>
  <si>
    <t>・「建設機械に関する技術指針」にて指定された機種（別紙１のステッカーが貼られている機種）、又は平成31年度神戸市グリーン調達等方針・判断基準に適合している機種であること。</t>
    <phoneticPr fontId="80"/>
  </si>
  <si>
    <t>調査対象は、神戸市発注の工事全てが対象。（外郭団体発注工事は除外）</t>
    <rPh sb="0" eb="2">
      <t>チョウサ</t>
    </rPh>
    <rPh sb="2" eb="4">
      <t>タイショウ</t>
    </rPh>
    <rPh sb="6" eb="9">
      <t>コウベシ</t>
    </rPh>
    <rPh sb="9" eb="11">
      <t>ハッチュウ</t>
    </rPh>
    <rPh sb="12" eb="14">
      <t>コウジ</t>
    </rPh>
    <rPh sb="14" eb="15">
      <t>スベ</t>
    </rPh>
    <rPh sb="17" eb="18">
      <t>タイ</t>
    </rPh>
    <rPh sb="18" eb="19">
      <t>ゾウ</t>
    </rPh>
    <rPh sb="21" eb="23">
      <t>ガイカク</t>
    </rPh>
    <rPh sb="23" eb="25">
      <t>ダンタイ</t>
    </rPh>
    <rPh sb="25" eb="27">
      <t>ハッチュウ</t>
    </rPh>
    <rPh sb="27" eb="29">
      <t>コウジ</t>
    </rPh>
    <rPh sb="30" eb="32">
      <t>ジョガイ</t>
    </rPh>
    <phoneticPr fontId="8"/>
  </si>
  <si>
    <t>複数年にまたがる工事は、完成年度に報告して下さい。</t>
    <rPh sb="0" eb="3">
      <t>フクスウネン</t>
    </rPh>
    <rPh sb="8" eb="10">
      <t>コウジ</t>
    </rPh>
    <rPh sb="12" eb="14">
      <t>カンセイ</t>
    </rPh>
    <rPh sb="14" eb="16">
      <t>ネンド</t>
    </rPh>
    <rPh sb="17" eb="19">
      <t>ホウコク</t>
    </rPh>
    <rPh sb="21" eb="22">
      <t>クダ</t>
    </rPh>
    <phoneticPr fontId="8"/>
  </si>
  <si>
    <t>「基準適合」数量は、判断基準を満足する資材の数量を記入して下さい。</t>
    <rPh sb="1" eb="3">
      <t>キジュン</t>
    </rPh>
    <rPh sb="3" eb="5">
      <t>テキゴウ</t>
    </rPh>
    <rPh sb="6" eb="8">
      <t>スウリョウ</t>
    </rPh>
    <rPh sb="10" eb="12">
      <t>ハンダン</t>
    </rPh>
    <rPh sb="12" eb="14">
      <t>キジュン</t>
    </rPh>
    <rPh sb="15" eb="17">
      <t>マンゾク</t>
    </rPh>
    <rPh sb="19" eb="21">
      <t>シザイ</t>
    </rPh>
    <rPh sb="22" eb="24">
      <t>スウリョウ</t>
    </rPh>
    <rPh sb="25" eb="27">
      <t>キニュウ</t>
    </rPh>
    <rPh sb="29" eb="30">
      <t>クダ</t>
    </rPh>
    <phoneticPr fontId="8"/>
  </si>
  <si>
    <t>合計欄には、適合・不適合品の使用量の合計を記入して下さい。</t>
    <rPh sb="0" eb="2">
      <t>ゴウケイ</t>
    </rPh>
    <rPh sb="2" eb="3">
      <t>ラン</t>
    </rPh>
    <rPh sb="6" eb="8">
      <t>テキゴウ</t>
    </rPh>
    <rPh sb="9" eb="12">
      <t>フテキゴウ</t>
    </rPh>
    <rPh sb="12" eb="13">
      <t>ヒン</t>
    </rPh>
    <rPh sb="14" eb="16">
      <t>シヨウ</t>
    </rPh>
    <rPh sb="16" eb="17">
      <t>リョウ</t>
    </rPh>
    <rPh sb="18" eb="20">
      <t>ゴウケイ</t>
    </rPh>
    <rPh sb="21" eb="23">
      <t>キニュウ</t>
    </rPh>
    <rPh sb="25" eb="26">
      <t>クダ</t>
    </rPh>
    <phoneticPr fontId="8"/>
  </si>
  <si>
    <t>数量は、小数点以下２位を四捨五入して下さい。</t>
    <rPh sb="18" eb="19">
      <t>クダ</t>
    </rPh>
    <phoneticPr fontId="8"/>
  </si>
  <si>
    <t>焼却灰入りアスファルトについて、対象となるアスファルト合材は、以下の６種類。</t>
    <phoneticPr fontId="8"/>
  </si>
  <si>
    <t>① 再生粗粒度アスファルト混合物(20) [50](神戸市焼却灰入)</t>
    <phoneticPr fontId="8"/>
  </si>
  <si>
    <t>② 再生粗粒度アスファルト混合物(20) [75](神戸市焼却灰入)</t>
    <phoneticPr fontId="8"/>
  </si>
  <si>
    <t>③ 再生密粒度アスファルト混合物(20) [50](神戸市焼却灰入)</t>
    <phoneticPr fontId="8"/>
  </si>
  <si>
    <t>④ 再生密粒度アスファルト混合物(20) [75](神戸市焼却灰入)</t>
    <phoneticPr fontId="8"/>
  </si>
  <si>
    <t>○排出ガス対策型　（調査対象機種は、以下の建設機械として下さい。）</t>
    <rPh sb="1" eb="3">
      <t>ハイシュツ</t>
    </rPh>
    <rPh sb="5" eb="7">
      <t>タイサク</t>
    </rPh>
    <rPh sb="7" eb="8">
      <t>ガタ</t>
    </rPh>
    <phoneticPr fontId="8"/>
  </si>
  <si>
    <t>○低騒音型　（調査対象機種は以下の機種として下さい。）</t>
    <rPh sb="1" eb="2">
      <t>テイ</t>
    </rPh>
    <rPh sb="2" eb="4">
      <t>ソウオン</t>
    </rPh>
    <rPh sb="4" eb="5">
      <t>ガタ</t>
    </rPh>
    <phoneticPr fontId="8"/>
  </si>
  <si>
    <t>1)</t>
  </si>
  <si>
    <t>2)</t>
  </si>
  <si>
    <t>3)</t>
  </si>
  <si>
    <t>4)</t>
  </si>
  <si>
    <t>5)</t>
  </si>
  <si>
    <t>6)</t>
  </si>
  <si>
    <t>7)</t>
  </si>
  <si>
    <t>8)</t>
  </si>
  <si>
    <t>9)</t>
  </si>
  <si>
    <t>10)</t>
  </si>
  <si>
    <t>《注意事項及び記入要領》</t>
    <rPh sb="1" eb="3">
      <t>チュウイ</t>
    </rPh>
    <rPh sb="3" eb="5">
      <t>ジコウ</t>
    </rPh>
    <rPh sb="5" eb="6">
      <t>オヨ</t>
    </rPh>
    <rPh sb="7" eb="9">
      <t>キニュウ</t>
    </rPh>
    <rPh sb="9" eb="11">
      <t>ヨウリョウ</t>
    </rPh>
    <phoneticPr fontId="8"/>
  </si>
  <si>
    <r>
      <t>「基準不適合」数量は、</t>
    </r>
    <r>
      <rPr>
        <u/>
        <sz val="11"/>
        <rFont val="ＭＳ 明朝"/>
        <family val="1"/>
        <charset val="128"/>
      </rPr>
      <t>設計、及び現場監理上、全く使用に支障がないにもかかわらず、使用しなかった場合</t>
    </r>
    <r>
      <rPr>
        <sz val="11"/>
        <rFont val="ＭＳ 明朝"/>
        <family val="1"/>
        <charset val="128"/>
      </rPr>
      <t>に記載してください。</t>
    </r>
    <rPh sb="1" eb="3">
      <t>キジュン</t>
    </rPh>
    <rPh sb="3" eb="4">
      <t>フ</t>
    </rPh>
    <rPh sb="4" eb="6">
      <t>テキゴウ</t>
    </rPh>
    <rPh sb="7" eb="9">
      <t>スウリョウ</t>
    </rPh>
    <rPh sb="14" eb="15">
      <t>オヨ</t>
    </rPh>
    <rPh sb="27" eb="29">
      <t>シショウ</t>
    </rPh>
    <rPh sb="50" eb="52">
      <t>キサイ</t>
    </rPh>
    <phoneticPr fontId="8"/>
  </si>
  <si>
    <r>
      <t>【理由】欄は、上記　4）基準</t>
    </r>
    <r>
      <rPr>
        <u/>
        <sz val="11"/>
        <rFont val="ＭＳ 明朝"/>
        <family val="1"/>
        <charset val="128"/>
      </rPr>
      <t>不適合品数量を記入した場合</t>
    </r>
    <r>
      <rPr>
        <sz val="11"/>
        <rFont val="ＭＳ 明朝"/>
        <family val="1"/>
        <charset val="128"/>
      </rPr>
      <t>、その理由を簡単に記入して下さい。</t>
    </r>
    <rPh sb="1" eb="3">
      <t>リユウ</t>
    </rPh>
    <rPh sb="4" eb="5">
      <t>ラン</t>
    </rPh>
    <rPh sb="7" eb="9">
      <t>ジョウキ</t>
    </rPh>
    <rPh sb="12" eb="14">
      <t>キジュン</t>
    </rPh>
    <rPh sb="14" eb="15">
      <t>フ</t>
    </rPh>
    <rPh sb="15" eb="17">
      <t>テキゴウ</t>
    </rPh>
    <rPh sb="17" eb="18">
      <t>ヒン</t>
    </rPh>
    <rPh sb="18" eb="20">
      <t>スウリョウ</t>
    </rPh>
    <rPh sb="21" eb="23">
      <t>キニュウ</t>
    </rPh>
    <rPh sb="25" eb="27">
      <t>バアイ</t>
    </rPh>
    <rPh sb="30" eb="32">
      <t>リユウ</t>
    </rPh>
    <rPh sb="33" eb="35">
      <t>カンタン</t>
    </rPh>
    <rPh sb="36" eb="38">
      <t>キニュウ</t>
    </rPh>
    <rPh sb="40" eb="41">
      <t>クダ</t>
    </rPh>
    <phoneticPr fontId="8"/>
  </si>
  <si>
    <t>（理由が下記項目に当てはまる場合は、番号を記入して下さい）</t>
    <phoneticPr fontId="71"/>
  </si>
  <si>
    <t>　　※監督員の指示によるものや、仕様上の問題で使用しなかった場合は、「基準不適合」数量への
　　　記入は不要です。</t>
    <rPh sb="3" eb="6">
      <t>カントクイン</t>
    </rPh>
    <rPh sb="7" eb="9">
      <t>シジ</t>
    </rPh>
    <rPh sb="16" eb="18">
      <t>シヨウ</t>
    </rPh>
    <rPh sb="18" eb="19">
      <t>ジョウ</t>
    </rPh>
    <rPh sb="20" eb="22">
      <t>モンダイ</t>
    </rPh>
    <rPh sb="23" eb="25">
      <t>シヨウ</t>
    </rPh>
    <rPh sb="30" eb="32">
      <t>バアイ</t>
    </rPh>
    <rPh sb="35" eb="37">
      <t>キジュン</t>
    </rPh>
    <rPh sb="37" eb="40">
      <t>フテキゴウ</t>
    </rPh>
    <rPh sb="41" eb="43">
      <t>スウリョウ</t>
    </rPh>
    <rPh sb="49" eb="51">
      <t>キニュウ</t>
    </rPh>
    <rPh sb="52" eb="54">
      <t>フヨウ</t>
    </rPh>
    <phoneticPr fontId="8"/>
  </si>
  <si>
    <t>　①商品が一般に流通しておらず、入手が困難だった。</t>
    <rPh sb="2" eb="4">
      <t>ショウヒン</t>
    </rPh>
    <rPh sb="5" eb="7">
      <t>イッパン</t>
    </rPh>
    <rPh sb="8" eb="10">
      <t>リュウツウ</t>
    </rPh>
    <rPh sb="16" eb="18">
      <t>ニュウシュ</t>
    </rPh>
    <rPh sb="19" eb="21">
      <t>コンナン</t>
    </rPh>
    <phoneticPr fontId="71"/>
  </si>
  <si>
    <t>　②仕様に見合う商品の納期が間に合わなかった。</t>
    <rPh sb="8" eb="10">
      <t>ショウヒン</t>
    </rPh>
    <rPh sb="11" eb="13">
      <t>ノウキ</t>
    </rPh>
    <rPh sb="14" eb="15">
      <t>マ</t>
    </rPh>
    <rPh sb="16" eb="17">
      <t>ア</t>
    </rPh>
    <phoneticPr fontId="71"/>
  </si>
  <si>
    <t>　③使用する材料が、適合するか否か確認する手段がなかった。（不明だったため、基準不適合とした）</t>
    <rPh sb="2" eb="4">
      <t>シヨウ</t>
    </rPh>
    <rPh sb="6" eb="8">
      <t>ザイリョウ</t>
    </rPh>
    <rPh sb="10" eb="12">
      <t>テキゴウ</t>
    </rPh>
    <rPh sb="15" eb="16">
      <t>イナ</t>
    </rPh>
    <rPh sb="17" eb="19">
      <t>カクニン</t>
    </rPh>
    <rPh sb="21" eb="23">
      <t>シュダン</t>
    </rPh>
    <rPh sb="30" eb="32">
      <t>フメイ</t>
    </rPh>
    <rPh sb="38" eb="40">
      <t>キジュン</t>
    </rPh>
    <rPh sb="40" eb="43">
      <t>フテキゴウ</t>
    </rPh>
    <phoneticPr fontId="71"/>
  </si>
  <si>
    <t>基準適合・基準不適合の判断は、「神戸市グリーン調達等推進基本方針・平成31年度神戸市グリーン調達等方針・判断基準一覧表」を参考にして下さい。</t>
    <rPh sb="0" eb="2">
      <t>キジュン</t>
    </rPh>
    <rPh sb="2" eb="4">
      <t>テキゴウ</t>
    </rPh>
    <rPh sb="5" eb="7">
      <t>キジュン</t>
    </rPh>
    <rPh sb="7" eb="10">
      <t>フテキゴウ</t>
    </rPh>
    <rPh sb="11" eb="13">
      <t>ハンダン</t>
    </rPh>
    <phoneticPr fontId="8"/>
  </si>
  <si>
    <t>※神戸市グリーン調達等方針・判断基準は神戸市環境局ホームページ</t>
    <rPh sb="1" eb="4">
      <t>コウベシ</t>
    </rPh>
    <rPh sb="8" eb="10">
      <t>チョウタツ</t>
    </rPh>
    <rPh sb="10" eb="11">
      <t>トウ</t>
    </rPh>
    <rPh sb="11" eb="13">
      <t>ホウシン</t>
    </rPh>
    <rPh sb="14" eb="16">
      <t>ハンダン</t>
    </rPh>
    <rPh sb="16" eb="18">
      <t>キジュン</t>
    </rPh>
    <rPh sb="19" eb="22">
      <t>コウベシ</t>
    </rPh>
    <rPh sb="22" eb="25">
      <t>カンキョウキョク</t>
    </rPh>
    <phoneticPr fontId="8"/>
  </si>
  <si>
    <t>　http://www.city.kobe.lg.jp/information/project/environment/green/</t>
    <phoneticPr fontId="8"/>
  </si>
  <si>
    <t>⑤ 再生密粒度アスファルト混合物(13) [50](神戸市焼却灰入)</t>
    <phoneticPr fontId="8"/>
  </si>
  <si>
    <t>⑥ 再生細粒度アスファルト混合物(13) [50](神戸市焼却灰入)</t>
    <phoneticPr fontId="8"/>
  </si>
  <si>
    <t>建設機械についての取扱いは、「建設機械に関する技術指針」にて指定された機種（別紙１のステッカーが貼られている機種）、又は平成31年度神戸市グリーン調達等方針・判断基準に適合している機種を『基準適合』として下さい。</t>
    <rPh sb="0" eb="2">
      <t>ケンセツ</t>
    </rPh>
    <rPh sb="2" eb="4">
      <t>キカイ</t>
    </rPh>
    <rPh sb="9" eb="11">
      <t>トリアツカイ</t>
    </rPh>
    <phoneticPr fontId="8"/>
  </si>
  <si>
    <t>　バックホウ、ホイールローダ、クローラローダ、ダンプトラック、トラックミキサ、ブルドーザ、</t>
    <phoneticPr fontId="8"/>
  </si>
  <si>
    <t>　ドリルジャンボ、コンクリート吹付機、発動発電機、空気圧縮機、油圧ユニット、ローラ、</t>
    <rPh sb="19" eb="21">
      <t>ハツドウ</t>
    </rPh>
    <rPh sb="21" eb="24">
      <t>ハツデンキ</t>
    </rPh>
    <rPh sb="25" eb="27">
      <t>クウキ</t>
    </rPh>
    <rPh sb="27" eb="30">
      <t>アッシュクキ</t>
    </rPh>
    <rPh sb="31" eb="33">
      <t>ユアツ</t>
    </rPh>
    <phoneticPr fontId="8"/>
  </si>
  <si>
    <t>　ホイールクレーン</t>
    <phoneticPr fontId="8"/>
  </si>
  <si>
    <t>　ブルドーザー、バックホウ、ドラグライン、クラムシェル、トラクターシャベル、</t>
    <phoneticPr fontId="71"/>
  </si>
  <si>
    <t>　振動ローラー、コンクリートポンプ（車）、コンクリート圧砕機、アスファルトフィニッシャー、</t>
    <rPh sb="1" eb="3">
      <t>シンドウ</t>
    </rPh>
    <phoneticPr fontId="71"/>
  </si>
  <si>
    <t>　コンクリートカッター、空気圧縮機、発動発電機</t>
    <phoneticPr fontId="71"/>
  </si>
  <si>
    <t>　クローラークレーン、トラッククレーン、ホイールクレーン、バイブロハンマー、油圧式杭抜機、</t>
    <rPh sb="38" eb="40">
      <t>ユアツ</t>
    </rPh>
    <rPh sb="40" eb="41">
      <t>シキ</t>
    </rPh>
    <rPh sb="41" eb="42">
      <t>クイ</t>
    </rPh>
    <rPh sb="42" eb="43">
      <t>ヌキ</t>
    </rPh>
    <rPh sb="43" eb="44">
      <t>キ</t>
    </rPh>
    <phoneticPr fontId="71"/>
  </si>
  <si>
    <t>　油圧式鋼管圧入・引抜機、油圧式杭圧入引抜機、アースオーガー、オールケーシング掘削機、</t>
    <phoneticPr fontId="71"/>
  </si>
  <si>
    <t>　アースドリル、さく岩機（コンクリートブレーカー）、ロードローラー、タイヤローラー、</t>
    <phoneticPr fontId="71"/>
  </si>
  <si>
    <t>m3</t>
    <phoneticPr fontId="80"/>
  </si>
  <si>
    <t>l=1.8m　4G-18</t>
    <phoneticPr fontId="80"/>
  </si>
  <si>
    <t>m</t>
    <phoneticPr fontId="80"/>
  </si>
  <si>
    <t>m3/ｍ</t>
    <phoneticPr fontId="80"/>
  </si>
  <si>
    <t>m3/ｍ</t>
    <phoneticPr fontId="80"/>
  </si>
  <si>
    <t>m3/ｍ</t>
    <phoneticPr fontId="80"/>
  </si>
  <si>
    <t>m3</t>
    <phoneticPr fontId="80"/>
  </si>
  <si>
    <t>300A</t>
    <phoneticPr fontId="80"/>
  </si>
  <si>
    <t>RC250A</t>
    <phoneticPr fontId="80"/>
  </si>
  <si>
    <t>RC250B</t>
    <phoneticPr fontId="80"/>
  </si>
  <si>
    <t>RC300B</t>
    <phoneticPr fontId="80"/>
  </si>
  <si>
    <t>W200×H200</t>
    <phoneticPr fontId="80"/>
  </si>
  <si>
    <t>W200×H300</t>
    <phoneticPr fontId="80"/>
  </si>
  <si>
    <t>㎏</t>
    <phoneticPr fontId="80"/>
  </si>
  <si>
    <t>㎏</t>
    <phoneticPr fontId="80"/>
  </si>
  <si>
    <t>監理技術者補佐及び特例監理技術者の設置可否については設計図書を確認してください。</t>
    <rPh sb="0" eb="2">
      <t>カンリ</t>
    </rPh>
    <rPh sb="2" eb="5">
      <t>ギジュツシャ</t>
    </rPh>
    <rPh sb="5" eb="7">
      <t>ホサ</t>
    </rPh>
    <rPh sb="7" eb="8">
      <t>オヨ</t>
    </rPh>
    <rPh sb="9" eb="11">
      <t>トクレイ</t>
    </rPh>
    <rPh sb="11" eb="13">
      <t>カンリ</t>
    </rPh>
    <rPh sb="13" eb="16">
      <t>ギジュツシャ</t>
    </rPh>
    <rPh sb="17" eb="19">
      <t>セッチ</t>
    </rPh>
    <rPh sb="19" eb="21">
      <t>カヒ</t>
    </rPh>
    <rPh sb="26" eb="28">
      <t>セッケイ</t>
    </rPh>
    <rPh sb="28" eb="30">
      <t>トショ</t>
    </rPh>
    <rPh sb="31" eb="33">
      <t>カクニン</t>
    </rPh>
    <phoneticPr fontId="12"/>
  </si>
  <si>
    <t>　監理技術者講習を修了した者であること、</t>
    <rPh sb="1" eb="3">
      <t>カンリ</t>
    </rPh>
    <rPh sb="3" eb="5">
      <t>ギジュツ</t>
    </rPh>
    <rPh sb="5" eb="6">
      <t>シャ</t>
    </rPh>
    <rPh sb="6" eb="8">
      <t>コウシュウ</t>
    </rPh>
    <rPh sb="9" eb="11">
      <t>シュウリョウ</t>
    </rPh>
    <rPh sb="13" eb="14">
      <t>モノ</t>
    </rPh>
    <phoneticPr fontId="9"/>
  </si>
  <si>
    <t>　監理技術者補佐は</t>
    <rPh sb="1" eb="3">
      <t>カンリ</t>
    </rPh>
    <rPh sb="3" eb="6">
      <t>ギジュツシャ</t>
    </rPh>
    <rPh sb="6" eb="8">
      <t>ホサ</t>
    </rPh>
    <phoneticPr fontId="12"/>
  </si>
  <si>
    <t>１号</t>
    <rPh sb="1" eb="2">
      <t>ゴウ</t>
    </rPh>
    <phoneticPr fontId="12"/>
  </si>
  <si>
    <t>①建設業法第７条第２号［</t>
    <rPh sb="1" eb="4">
      <t>ケンセツギョウ</t>
    </rPh>
    <rPh sb="4" eb="5">
      <t>ホウ</t>
    </rPh>
    <rPh sb="5" eb="6">
      <t>ダイ</t>
    </rPh>
    <rPh sb="7" eb="8">
      <t>ジョウ</t>
    </rPh>
    <rPh sb="8" eb="9">
      <t>ダイ</t>
    </rPh>
    <rPh sb="10" eb="11">
      <t>ゴウ</t>
    </rPh>
    <phoneticPr fontId="12"/>
  </si>
  <si>
    <t>イ、</t>
    <phoneticPr fontId="12"/>
  </si>
  <si>
    <t>ロ、</t>
    <phoneticPr fontId="12"/>
  </si>
  <si>
    <t>ハ</t>
    <phoneticPr fontId="12"/>
  </si>
  <si>
    <t>］※</t>
    <phoneticPr fontId="12"/>
  </si>
  <si>
    <t>に該当し、建設業法第２７条の規定に基づく技術検定にお</t>
    <rPh sb="1" eb="3">
      <t>ガイトウ</t>
    </rPh>
    <rPh sb="5" eb="8">
      <t>ケンセツギョウ</t>
    </rPh>
    <rPh sb="8" eb="9">
      <t>ホウ</t>
    </rPh>
    <rPh sb="9" eb="10">
      <t>ダイ</t>
    </rPh>
    <rPh sb="12" eb="13">
      <t>ジョウ</t>
    </rPh>
    <rPh sb="14" eb="16">
      <t>キテイ</t>
    </rPh>
    <rPh sb="17" eb="18">
      <t>モト</t>
    </rPh>
    <rPh sb="20" eb="22">
      <t>ギジュツ</t>
    </rPh>
    <rPh sb="22" eb="24">
      <t>ケンテイ</t>
    </rPh>
    <phoneticPr fontId="12"/>
  </si>
  <si>
    <t>②建設業法第１５条第２号［</t>
    <rPh sb="1" eb="4">
      <t>ケンセツギョウ</t>
    </rPh>
    <rPh sb="4" eb="5">
      <t>ホウ</t>
    </rPh>
    <rPh sb="5" eb="6">
      <t>ダイ</t>
    </rPh>
    <rPh sb="8" eb="9">
      <t>ジョウ</t>
    </rPh>
    <rPh sb="9" eb="10">
      <t>ダイ</t>
    </rPh>
    <rPh sb="11" eb="12">
      <t>ゴウ</t>
    </rPh>
    <phoneticPr fontId="12"/>
  </si>
  <si>
    <t>に該当する者</t>
    <rPh sb="1" eb="3">
      <t>ガイトウ</t>
    </rPh>
    <rPh sb="5" eb="6">
      <t>モノ</t>
    </rPh>
    <phoneticPr fontId="12"/>
  </si>
  <si>
    <t>２号に該当する者</t>
    <rPh sb="1" eb="2">
      <t>ゴウ</t>
    </rPh>
    <rPh sb="3" eb="5">
      <t>ガイトウ</t>
    </rPh>
    <rPh sb="7" eb="8">
      <t>モノ</t>
    </rPh>
    <phoneticPr fontId="12"/>
  </si>
  <si>
    <t>　であることに相違ありません。</t>
    <rPh sb="7" eb="9">
      <t>ソウイ</t>
    </rPh>
    <phoneticPr fontId="12"/>
  </si>
  <si>
    <t>監理技術者
補佐</t>
    <rPh sb="0" eb="2">
      <t>カンリ</t>
    </rPh>
    <rPh sb="2" eb="4">
      <t>ギジュツ</t>
    </rPh>
    <rPh sb="4" eb="5">
      <t>シャ</t>
    </rPh>
    <rPh sb="6" eb="8">
      <t>ホサ</t>
    </rPh>
    <phoneticPr fontId="9"/>
  </si>
  <si>
    <t xml:space="preserve">　監理技術者の職務を補佐する者として政令で定める者を専任で置いた場合には監理技術者は２つの工事まで兼任で配置することができる。
</t>
    <phoneticPr fontId="12"/>
  </si>
  <si>
    <t>監理技術者補佐を設置する場合は■にして、氏名を入力してください。</t>
    <rPh sb="0" eb="2">
      <t>カンリ</t>
    </rPh>
    <rPh sb="2" eb="5">
      <t>ギジュツシャ</t>
    </rPh>
    <rPh sb="5" eb="7">
      <t>ホサ</t>
    </rPh>
    <rPh sb="8" eb="10">
      <t>セッチ</t>
    </rPh>
    <rPh sb="12" eb="14">
      <t>バアイ</t>
    </rPh>
    <rPh sb="20" eb="22">
      <t>シメイ</t>
    </rPh>
    <rPh sb="23" eb="25">
      <t>ニュウリョク</t>
    </rPh>
    <phoneticPr fontId="12"/>
  </si>
  <si>
    <t>監理技術者補佐を設置する場合に、該当する項目を■にしてください。</t>
    <rPh sb="0" eb="2">
      <t>カンリ</t>
    </rPh>
    <rPh sb="2" eb="4">
      <t>ギジュツ</t>
    </rPh>
    <rPh sb="4" eb="5">
      <t>シャ</t>
    </rPh>
    <rPh sb="5" eb="7">
      <t>ホサ</t>
    </rPh>
    <rPh sb="8" eb="10">
      <t>セッチ</t>
    </rPh>
    <rPh sb="12" eb="14">
      <t>バアイ</t>
    </rPh>
    <rPh sb="16" eb="18">
      <t>ガイトウ</t>
    </rPh>
    <rPh sb="20" eb="22">
      <t>コウモク</t>
    </rPh>
    <phoneticPr fontId="12"/>
  </si>
  <si>
    <t>監理技術者（補佐）</t>
    <rPh sb="0" eb="1">
      <t>カン</t>
    </rPh>
    <rPh sb="1" eb="2">
      <t>リ</t>
    </rPh>
    <rPh sb="2" eb="3">
      <t>ワザ</t>
    </rPh>
    <rPh sb="3" eb="4">
      <t>ジュツ</t>
    </rPh>
    <rPh sb="4" eb="5">
      <t>シャ</t>
    </rPh>
    <rPh sb="6" eb="8">
      <t>ホサ</t>
    </rPh>
    <phoneticPr fontId="9"/>
  </si>
  <si>
    <t>監理技術者（補佐）</t>
    <rPh sb="0" eb="2">
      <t>カンリ</t>
    </rPh>
    <rPh sb="2" eb="4">
      <t>ギジュツ</t>
    </rPh>
    <rPh sb="4" eb="5">
      <t>シャ</t>
    </rPh>
    <rPh sb="6" eb="8">
      <t>ホサ</t>
    </rPh>
    <phoneticPr fontId="16"/>
  </si>
  <si>
    <t>○ 提出時に施工中の工事がある場合、当該工事を工事経歴に必ず記入してください。</t>
    <rPh sb="2" eb="4">
      <t>テイシュツ</t>
    </rPh>
    <rPh sb="4" eb="5">
      <t>ジ</t>
    </rPh>
    <rPh sb="6" eb="9">
      <t>セコウチュウ</t>
    </rPh>
    <rPh sb="10" eb="12">
      <t>コウジ</t>
    </rPh>
    <rPh sb="15" eb="17">
      <t>バアイ</t>
    </rPh>
    <rPh sb="18" eb="20">
      <t>トウガイ</t>
    </rPh>
    <rPh sb="20" eb="22">
      <t>コウジ</t>
    </rPh>
    <rPh sb="23" eb="25">
      <t>コウジ</t>
    </rPh>
    <rPh sb="25" eb="27">
      <t>ケイレキ</t>
    </rPh>
    <rPh sb="28" eb="29">
      <t>カナラ</t>
    </rPh>
    <rPh sb="30" eb="32">
      <t>キニュウ</t>
    </rPh>
    <phoneticPr fontId="16"/>
  </si>
  <si>
    <t>※監理技術者補佐で建設業法施行令第28条第１号①に該当する場合は、主任技術者の要件に該当することが</t>
    <phoneticPr fontId="16"/>
  </si>
  <si>
    <t xml:space="preserve">　確認できる記載及び技術検定で一
級の第一次検定に合格した旨の記載が必要です。
</t>
    <phoneticPr fontId="16"/>
  </si>
  <si>
    <t>いて一級の第一次検定に合格した者</t>
    <rPh sb="2" eb="4">
      <t>イッキュウ</t>
    </rPh>
    <rPh sb="5" eb="6">
      <t>ダイ</t>
    </rPh>
    <rPh sb="6" eb="8">
      <t>イチジ</t>
    </rPh>
    <rPh sb="8" eb="10">
      <t>ケンテイ</t>
    </rPh>
    <rPh sb="11" eb="13">
      <t>ゴウカク</t>
    </rPh>
    <rPh sb="15" eb="16">
      <t>モノ</t>
    </rPh>
    <phoneticPr fontId="12"/>
  </si>
  <si>
    <t>（連絡先）</t>
    <rPh sb="1" eb="4">
      <t>レンラクサキ</t>
    </rPh>
    <phoneticPr fontId="9"/>
  </si>
  <si>
    <t>連絡先</t>
    <rPh sb="0" eb="3">
      <t>レンラクサキ</t>
    </rPh>
    <phoneticPr fontId="9"/>
  </si>
  <si>
    <t>連絡先</t>
    <rPh sb="0" eb="3">
      <t>レンラクサキ</t>
    </rPh>
    <phoneticPr fontId="12"/>
  </si>
  <si>
    <t>行財政局契約監理課長</t>
    <rPh sb="0" eb="3">
      <t>ギョウザイセイ</t>
    </rPh>
    <rPh sb="3" eb="4">
      <t>キョク</t>
    </rPh>
    <rPh sb="4" eb="6">
      <t>ケイヤク</t>
    </rPh>
    <rPh sb="6" eb="8">
      <t>カンリ</t>
    </rPh>
    <rPh sb="8" eb="9">
      <t>カ</t>
    </rPh>
    <rPh sb="9" eb="10">
      <t>チョウ</t>
    </rPh>
    <phoneticPr fontId="12"/>
  </si>
  <si>
    <t>連絡先</t>
    <rPh sb="0" eb="3">
      <t>レンラクサキ</t>
    </rPh>
    <phoneticPr fontId="12"/>
  </si>
  <si>
    <t>現場代理人名</t>
    <rPh sb="0" eb="2">
      <t>ゲンバ</t>
    </rPh>
    <rPh sb="2" eb="5">
      <t>ダイリニン</t>
    </rPh>
    <rPh sb="5" eb="6">
      <t>メイ</t>
    </rPh>
    <phoneticPr fontId="12"/>
  </si>
  <si>
    <t>事業主負担額を入力してください。</t>
    <rPh sb="0" eb="3">
      <t>ジギョウヌシ</t>
    </rPh>
    <rPh sb="3" eb="5">
      <t>フタン</t>
    </rPh>
    <rPh sb="5" eb="6">
      <t>ガク</t>
    </rPh>
    <rPh sb="7" eb="9">
      <t>ニュウリョク</t>
    </rPh>
    <phoneticPr fontId="23"/>
  </si>
  <si>
    <t>届出者は発注者（施主）です。押印は不要になりました（R3.4.15～）。</t>
    <rPh sb="0" eb="1">
      <t>トドケ</t>
    </rPh>
    <rPh sb="1" eb="2">
      <t>デ</t>
    </rPh>
    <rPh sb="2" eb="3">
      <t>シャ</t>
    </rPh>
    <rPh sb="4" eb="7">
      <t>ハッチュウシャ</t>
    </rPh>
    <rPh sb="8" eb="10">
      <t>セシュ</t>
    </rPh>
    <rPh sb="14" eb="16">
      <t>オウイン</t>
    </rPh>
    <rPh sb="17" eb="19">
      <t>フヨウ</t>
    </rPh>
    <phoneticPr fontId="71"/>
  </si>
  <si>
    <t>　吹付け石綿又は石綿を含有する断熱材、保温材若しくは耐火被覆材に係る特定粉じん排出等作業を実施するので、大気汚染防止法第18条の17第1項（第2項）の規定により、次のとおり届け出ます。</t>
    <rPh sb="1" eb="3">
      <t>フキツ</t>
    </rPh>
    <rPh sb="4" eb="6">
      <t>セキメン</t>
    </rPh>
    <rPh sb="6" eb="7">
      <t>マタ</t>
    </rPh>
    <rPh sb="8" eb="10">
      <t>セキメン</t>
    </rPh>
    <rPh sb="11" eb="13">
      <t>ガンユウ</t>
    </rPh>
    <rPh sb="15" eb="18">
      <t>ダンネツザイ</t>
    </rPh>
    <rPh sb="19" eb="22">
      <t>ホオンザイ</t>
    </rPh>
    <rPh sb="22" eb="23">
      <t>モ</t>
    </rPh>
    <rPh sb="26" eb="28">
      <t>タイカ</t>
    </rPh>
    <rPh sb="28" eb="30">
      <t>ヒフク</t>
    </rPh>
    <rPh sb="30" eb="31">
      <t>ザイ</t>
    </rPh>
    <rPh sb="32" eb="33">
      <t>カカ</t>
    </rPh>
    <phoneticPr fontId="71"/>
  </si>
  <si>
    <t>届出対象特定工事の場所</t>
    <rPh sb="0" eb="2">
      <t>トドケデ</t>
    </rPh>
    <rPh sb="2" eb="4">
      <t>タイショウ</t>
    </rPh>
    <rPh sb="4" eb="6">
      <t>トクテイ</t>
    </rPh>
    <rPh sb="6" eb="8">
      <t>コウジ</t>
    </rPh>
    <rPh sb="9" eb="11">
      <t>バショ</t>
    </rPh>
    <phoneticPr fontId="71"/>
  </si>
  <si>
    <t>届出対象特定工事の元請業者又は自主施工者の氏名又は名称及び住所並びに法人にあっては、その代表者の氏名</t>
    <rPh sb="0" eb="2">
      <t>トドケデ</t>
    </rPh>
    <rPh sb="2" eb="4">
      <t>タイショウ</t>
    </rPh>
    <rPh sb="9" eb="11">
      <t>モトウケ</t>
    </rPh>
    <rPh sb="11" eb="13">
      <t>ギョウシャ</t>
    </rPh>
    <rPh sb="13" eb="14">
      <t>マタ</t>
    </rPh>
    <rPh sb="15" eb="17">
      <t>ジシュ</t>
    </rPh>
    <rPh sb="17" eb="19">
      <t>セコウ</t>
    </rPh>
    <rPh sb="19" eb="20">
      <t>シャ</t>
    </rPh>
    <phoneticPr fontId="71"/>
  </si>
  <si>
    <t>届出対象特定工事の元請業者又は自主施工者の現場責任者の氏名及び連絡場所</t>
    <rPh sb="0" eb="2">
      <t>トドケデ</t>
    </rPh>
    <rPh sb="2" eb="4">
      <t>タイショウ</t>
    </rPh>
    <rPh sb="9" eb="11">
      <t>モトウケ</t>
    </rPh>
    <rPh sb="11" eb="13">
      <t>ギョウシャ</t>
    </rPh>
    <rPh sb="13" eb="14">
      <t>マタ</t>
    </rPh>
    <rPh sb="15" eb="17">
      <t>ジシュ</t>
    </rPh>
    <rPh sb="17" eb="20">
      <t>セコウシャ</t>
    </rPh>
    <phoneticPr fontId="71"/>
  </si>
  <si>
    <t>備考
1　吹付け石綿又は石綿を含有する断熱材、保温材若しくは耐火被覆材に係る特定粉じん排出等作業の対象となる建築物等の部分の見取図を添付すること。見取図は、主要寸法及び特定建築材料の使用箇所を記入すること。
2　参考事項の欄に掲げる事項は必須の記載事項ではないが、同欄に所定の事項を記載した場合は、同欄をもって、大気汚染防止法施行規則第10条の4第2項第1号に規定する事項のうち特定粉じん排出等作業の対象となる建築物等の概要及び同項第3号及び第4号に規定する事項を記載した書類とみなす。
3　※印の欄には、記載しないこと。
4　届出書、見取図及び別紙の用紙の大きさは、図面、表等やむを得ないものを除き、日本工業規格A4とすること。
5　氏名（法人にあってはその代表者の氏名）を記載し、押印することに代えて、本人（法人にあってはその代表者）が署名することができる。
※　兵庫県「環境の保全と創造に関する条例」に基づき、掲示する標識の写しを添付すること。</t>
    <rPh sb="5" eb="7">
      <t>フキツ</t>
    </rPh>
    <rPh sb="8" eb="10">
      <t>セキメン</t>
    </rPh>
    <rPh sb="10" eb="11">
      <t>マタ</t>
    </rPh>
    <rPh sb="12" eb="14">
      <t>セキメン</t>
    </rPh>
    <rPh sb="15" eb="17">
      <t>ガンユウ</t>
    </rPh>
    <rPh sb="19" eb="22">
      <t>ダンネツザイ</t>
    </rPh>
    <rPh sb="23" eb="26">
      <t>ホオンザイ</t>
    </rPh>
    <rPh sb="26" eb="27">
      <t>モ</t>
    </rPh>
    <rPh sb="30" eb="32">
      <t>タイカ</t>
    </rPh>
    <rPh sb="32" eb="34">
      <t>ヒフク</t>
    </rPh>
    <rPh sb="34" eb="35">
      <t>ザイ</t>
    </rPh>
    <rPh sb="36" eb="37">
      <t>カカ</t>
    </rPh>
    <phoneticPr fontId="71"/>
  </si>
  <si>
    <t>○大気汚染防止法が改正されました（令和2年6月5日公布）。</t>
    <rPh sb="1" eb="3">
      <t>タイキ</t>
    </rPh>
    <rPh sb="3" eb="5">
      <t>オセン</t>
    </rPh>
    <rPh sb="5" eb="8">
      <t>ボウシホウ</t>
    </rPh>
    <rPh sb="9" eb="11">
      <t>カイセイ</t>
    </rPh>
    <rPh sb="17" eb="19">
      <t>レイワ</t>
    </rPh>
    <rPh sb="20" eb="21">
      <t>ネン</t>
    </rPh>
    <rPh sb="22" eb="23">
      <t>ガツ</t>
    </rPh>
    <rPh sb="24" eb="25">
      <t>ニチ</t>
    </rPh>
    <rPh sb="25" eb="27">
      <t>コウフ</t>
    </rPh>
    <phoneticPr fontId="71"/>
  </si>
  <si>
    <t>清  掃  等  の  方  法</t>
    <phoneticPr fontId="32"/>
  </si>
  <si>
    <t>解体工事に係るアスベストチェックリスト</t>
    <rPh sb="0" eb="2">
      <t>カイタイ</t>
    </rPh>
    <rPh sb="2" eb="4">
      <t>コウジ</t>
    </rPh>
    <rPh sb="5" eb="6">
      <t>カカ</t>
    </rPh>
    <phoneticPr fontId="71"/>
  </si>
  <si>
    <t>保温材</t>
    <rPh sb="0" eb="3">
      <t>ホオンザイ</t>
    </rPh>
    <phoneticPr fontId="71"/>
  </si>
  <si>
    <t>耐火被覆材</t>
    <rPh sb="0" eb="2">
      <t>タイカ</t>
    </rPh>
    <rPh sb="2" eb="4">
      <t>ヒフク</t>
    </rPh>
    <rPh sb="4" eb="5">
      <t>ザイ</t>
    </rPh>
    <phoneticPr fontId="71"/>
  </si>
  <si>
    <t>断熱材</t>
    <rPh sb="0" eb="3">
      <t>ダンネツザイ</t>
    </rPh>
    <phoneticPr fontId="71"/>
  </si>
  <si>
    <t>その他（</t>
    <rPh sb="2" eb="3">
      <t>タ</t>
    </rPh>
    <phoneticPr fontId="71"/>
  </si>
  <si>
    <t>）</t>
    <phoneticPr fontId="71"/>
  </si>
  <si>
    <t>，使用部位：</t>
    <rPh sb="1" eb="3">
      <t>シヨウ</t>
    </rPh>
    <rPh sb="3" eb="5">
      <t>ブイ</t>
    </rPh>
    <phoneticPr fontId="71"/>
  </si>
  <si>
    <t>配管エルボ</t>
    <rPh sb="0" eb="2">
      <t>ハイカン</t>
    </rPh>
    <phoneticPr fontId="71"/>
  </si>
  <si>
    <t>塗材（塗材層の名称：</t>
    <rPh sb="0" eb="2">
      <t>トザイ</t>
    </rPh>
    <rPh sb="3" eb="5">
      <t>トザイ</t>
    </rPh>
    <rPh sb="5" eb="6">
      <t>ソウ</t>
    </rPh>
    <rPh sb="7" eb="9">
      <t>メイショウ</t>
    </rPh>
    <phoneticPr fontId="71"/>
  </si>
  <si>
    <t>，工法：</t>
    <rPh sb="1" eb="3">
      <t>コウホウ</t>
    </rPh>
    <phoneticPr fontId="71"/>
  </si>
  <si>
    <t>外装材の合計</t>
    <rPh sb="0" eb="3">
      <t>ガイソウザイ</t>
    </rPh>
    <rPh sb="4" eb="6">
      <t>ゴウケイ</t>
    </rPh>
    <phoneticPr fontId="71"/>
  </si>
  <si>
    <t>波板スレート</t>
    <rPh sb="0" eb="2">
      <t>ナミイタ</t>
    </rPh>
    <phoneticPr fontId="71"/>
  </si>
  <si>
    <t>アスファルト防水</t>
    <rPh sb="6" eb="8">
      <t>ボウスイ</t>
    </rPh>
    <phoneticPr fontId="71"/>
  </si>
  <si>
    <t>下地調整剤</t>
    <rPh sb="0" eb="2">
      <t>シタジ</t>
    </rPh>
    <rPh sb="2" eb="5">
      <t>チョウセイザイ</t>
    </rPh>
    <phoneticPr fontId="71"/>
  </si>
  <si>
    <t>ローラー塗</t>
    <rPh sb="4" eb="5">
      <t>ヌリ</t>
    </rPh>
    <phoneticPr fontId="71"/>
  </si>
  <si>
    <t>北面外壁</t>
    <rPh sb="0" eb="2">
      <t>キタメン</t>
    </rPh>
    <rPh sb="2" eb="4">
      <t>ガイヘキ</t>
    </rPh>
    <phoneticPr fontId="71"/>
  </si>
  <si>
    <t>廊下</t>
    <rPh sb="0" eb="2">
      <t>ロウカ</t>
    </rPh>
    <phoneticPr fontId="71"/>
  </si>
  <si>
    <t>その他</t>
    <rPh sb="2" eb="3">
      <t>タ</t>
    </rPh>
    <phoneticPr fontId="71"/>
  </si>
  <si>
    <t>内装材の合計</t>
    <rPh sb="0" eb="2">
      <t>ナイソウ</t>
    </rPh>
    <rPh sb="2" eb="3">
      <t>ザイ</t>
    </rPh>
    <rPh sb="4" eb="6">
      <t>ゴウケイ</t>
    </rPh>
    <phoneticPr fontId="71"/>
  </si>
  <si>
    <t>連 絡 先</t>
    <rPh sb="0" eb="1">
      <t>レン</t>
    </rPh>
    <rPh sb="2" eb="3">
      <t>ラク</t>
    </rPh>
    <rPh sb="4" eb="5">
      <t>サキ</t>
    </rPh>
    <phoneticPr fontId="42"/>
  </si>
  <si>
    <t>連絡先</t>
    <rPh sb="0" eb="3">
      <t>レンラクサキ</t>
    </rPh>
    <phoneticPr fontId="71"/>
  </si>
  <si>
    <t>連絡先</t>
    <rPh sb="0" eb="3">
      <t>レンラクサキ</t>
    </rPh>
    <phoneticPr fontId="34"/>
  </si>
  <si>
    <t>届け出る作業（夜間、休日、休日夜間）を選んでください。</t>
  </si>
  <si>
    <t>連  絡  先</t>
    <rPh sb="0" eb="1">
      <t>レン</t>
    </rPh>
    <rPh sb="3" eb="4">
      <t>ラク</t>
    </rPh>
    <rPh sb="6" eb="7">
      <t>サキ</t>
    </rPh>
    <phoneticPr fontId="9"/>
  </si>
  <si>
    <t>連絡先</t>
    <rPh sb="0" eb="3">
      <t>レンラクサキ</t>
    </rPh>
    <phoneticPr fontId="17"/>
  </si>
  <si>
    <t>連絡先</t>
    <rPh sb="0" eb="3">
      <t>レンラクサキ</t>
    </rPh>
    <phoneticPr fontId="14"/>
  </si>
  <si>
    <t>現場代理人の連絡先が必要な書面に記載する電話番号を入力してください。</t>
    <rPh sb="0" eb="2">
      <t>ゲンバ</t>
    </rPh>
    <rPh sb="2" eb="5">
      <t>ダイリニン</t>
    </rPh>
    <rPh sb="6" eb="9">
      <t>レンラクサキ</t>
    </rPh>
    <rPh sb="10" eb="12">
      <t>ヒツヨウ</t>
    </rPh>
    <rPh sb="13" eb="15">
      <t>ショメン</t>
    </rPh>
    <rPh sb="16" eb="18">
      <t>キサイ</t>
    </rPh>
    <rPh sb="20" eb="22">
      <t>デンワ</t>
    </rPh>
    <rPh sb="22" eb="24">
      <t>バンゴウ</t>
    </rPh>
    <rPh sb="25" eb="27">
      <t>ニュウリョク</t>
    </rPh>
    <phoneticPr fontId="71"/>
  </si>
  <si>
    <t>連絡先
電話番号</t>
    <rPh sb="0" eb="3">
      <t>レンラクサキ</t>
    </rPh>
    <rPh sb="4" eb="6">
      <t>デンワ</t>
    </rPh>
    <rPh sb="6" eb="8">
      <t>バンゴウ</t>
    </rPh>
    <phoneticPr fontId="71"/>
  </si>
  <si>
    <t>一括入力シートの現場代理人連絡先と異なる場合は手入力してください。</t>
    <rPh sb="0" eb="2">
      <t>イッカツ</t>
    </rPh>
    <rPh sb="2" eb="4">
      <t>ニュウリョク</t>
    </rPh>
    <rPh sb="8" eb="10">
      <t>ゲンバ</t>
    </rPh>
    <rPh sb="10" eb="13">
      <t>ダイリニン</t>
    </rPh>
    <rPh sb="13" eb="16">
      <t>レンラクサキ</t>
    </rPh>
    <rPh sb="17" eb="18">
      <t>コト</t>
    </rPh>
    <rPh sb="20" eb="22">
      <t>バアイ</t>
    </rPh>
    <rPh sb="23" eb="24">
      <t>テ</t>
    </rPh>
    <rPh sb="24" eb="26">
      <t>ニュウリョク</t>
    </rPh>
    <phoneticPr fontId="12"/>
  </si>
  <si>
    <t>法又は条例に基づく作業届出の対象工事の場合</t>
    <rPh sb="0" eb="1">
      <t>ホウ</t>
    </rPh>
    <rPh sb="1" eb="2">
      <t>マタ</t>
    </rPh>
    <rPh sb="3" eb="5">
      <t>ジョウレイ</t>
    </rPh>
    <rPh sb="6" eb="7">
      <t>モト</t>
    </rPh>
    <rPh sb="9" eb="11">
      <t>サギョウ</t>
    </rPh>
    <rPh sb="11" eb="12">
      <t>トドケ</t>
    </rPh>
    <rPh sb="12" eb="13">
      <t>デ</t>
    </rPh>
    <rPh sb="14" eb="16">
      <t>タイショウ</t>
    </rPh>
    <rPh sb="16" eb="18">
      <t>コウジ</t>
    </rPh>
    <rPh sb="19" eb="21">
      <t>バアイ</t>
    </rPh>
    <phoneticPr fontId="71"/>
  </si>
  <si>
    <t>※掲示サイズはＡ３（42.0㎝×29.7㎝）以上</t>
    <rPh sb="1" eb="3">
      <t>ケイジ</t>
    </rPh>
    <rPh sb="22" eb="24">
      <t>イジョウ</t>
    </rPh>
    <phoneticPr fontId="71"/>
  </si>
  <si>
    <t>労働安全衛生法第88条第３項（労働安全衛生規則第90条第5号の2）の規定による計画の届出</t>
    <phoneticPr fontId="71"/>
  </si>
  <si>
    <t>大気汚染防止法第18条の17第１項の規定による作業実施の届出</t>
    <phoneticPr fontId="71"/>
  </si>
  <si>
    <t>環境の保全と創造に関する条例第57条の規定による作業の届出</t>
    <rPh sb="19" eb="21">
      <t>キテイ</t>
    </rPh>
    <rPh sb="24" eb="26">
      <t>サギョウ</t>
    </rPh>
    <phoneticPr fontId="71"/>
  </si>
  <si>
    <t>を行っております。</t>
    <rPh sb="1" eb="2">
      <t>オコナ</t>
    </rPh>
    <phoneticPr fontId="71"/>
  </si>
  <si>
    <t>石綿除去（特定粉じん排出）作業等の作業期間</t>
    <rPh sb="0" eb="2">
      <t>セキメン</t>
    </rPh>
    <rPh sb="2" eb="4">
      <t>ジョキョ</t>
    </rPh>
    <rPh sb="5" eb="7">
      <t>トクテイ</t>
    </rPh>
    <rPh sb="7" eb="8">
      <t>フン</t>
    </rPh>
    <rPh sb="10" eb="12">
      <t>ハイシュツ</t>
    </rPh>
    <rPh sb="13" eb="15">
      <t>サギョウ</t>
    </rPh>
    <rPh sb="15" eb="16">
      <t>トウ</t>
    </rPh>
    <rPh sb="17" eb="19">
      <t>サギョウ</t>
    </rPh>
    <rPh sb="19" eb="21">
      <t>キカン</t>
    </rPh>
    <phoneticPr fontId="71"/>
  </si>
  <si>
    <t>石綿含有建材（特定建築材料）の処理方法</t>
    <rPh sb="0" eb="2">
      <t>セキメン</t>
    </rPh>
    <rPh sb="2" eb="4">
      <t>ガンユウ</t>
    </rPh>
    <rPh sb="4" eb="6">
      <t>ケンザイ</t>
    </rPh>
    <rPh sb="7" eb="9">
      <t>トクテイ</t>
    </rPh>
    <rPh sb="9" eb="11">
      <t>ケンチク</t>
    </rPh>
    <rPh sb="11" eb="13">
      <t>ザイリョウ</t>
    </rPh>
    <rPh sb="15" eb="17">
      <t>ショリ</t>
    </rPh>
    <rPh sb="17" eb="19">
      <t>ホウホウ</t>
    </rPh>
    <phoneticPr fontId="71"/>
  </si>
  <si>
    <t>　元請負業者（工事の施工者かつ調査者）</t>
    <rPh sb="1" eb="2">
      <t>モト</t>
    </rPh>
    <rPh sb="2" eb="4">
      <t>ウケオイ</t>
    </rPh>
    <rPh sb="4" eb="6">
      <t>ギョウシャ</t>
    </rPh>
    <rPh sb="7" eb="9">
      <t>コウジ</t>
    </rPh>
    <rPh sb="10" eb="13">
      <t>セコウシャ</t>
    </rPh>
    <rPh sb="15" eb="17">
      <t>チョウサ</t>
    </rPh>
    <rPh sb="17" eb="18">
      <t>シャ</t>
    </rPh>
    <phoneticPr fontId="71"/>
  </si>
  <si>
    <t>作業主任者は直接入力してください。</t>
    <rPh sb="0" eb="2">
      <t>サギョウ</t>
    </rPh>
    <rPh sb="2" eb="5">
      <t>シュニンシャ</t>
    </rPh>
    <rPh sb="6" eb="8">
      <t>チョクセツ</t>
    </rPh>
    <rPh sb="8" eb="10">
      <t>ニュウリョク</t>
    </rPh>
    <phoneticPr fontId="71"/>
  </si>
  <si>
    <t>　調査を行った者（分析等の実施者）</t>
    <rPh sb="1" eb="3">
      <t>チョウサ</t>
    </rPh>
    <rPh sb="4" eb="5">
      <t>オコナ</t>
    </rPh>
    <rPh sb="7" eb="8">
      <t>モノ</t>
    </rPh>
    <rPh sb="9" eb="11">
      <t>ブンセキ</t>
    </rPh>
    <rPh sb="11" eb="12">
      <t>トウ</t>
    </rPh>
    <rPh sb="13" eb="15">
      <t>ジッシ</t>
    </rPh>
    <rPh sb="15" eb="16">
      <t>シャ</t>
    </rPh>
    <phoneticPr fontId="71"/>
  </si>
  <si>
    <t>石綿障害予防規則、大気汚染防止法及び環境の保全と創造に関する条例の規定に基づき、適切な石綿のばく露防止対策及び石綿粉じんの飛散防止対策の実施について、以下のとおり、お知らせします。</t>
    <rPh sb="0" eb="2">
      <t>セキメン</t>
    </rPh>
    <rPh sb="2" eb="4">
      <t>ショウガイ</t>
    </rPh>
    <rPh sb="4" eb="6">
      <t>ヨボウ</t>
    </rPh>
    <rPh sb="6" eb="8">
      <t>キソク</t>
    </rPh>
    <rPh sb="9" eb="11">
      <t>タイキ</t>
    </rPh>
    <rPh sb="11" eb="13">
      <t>オセン</t>
    </rPh>
    <rPh sb="13" eb="16">
      <t>ボウシホウ</t>
    </rPh>
    <rPh sb="16" eb="17">
      <t>オヨ</t>
    </rPh>
    <rPh sb="18" eb="20">
      <t>カンキョウ</t>
    </rPh>
    <rPh sb="21" eb="23">
      <t>ホゼン</t>
    </rPh>
    <rPh sb="24" eb="26">
      <t>ソウゾウ</t>
    </rPh>
    <rPh sb="27" eb="28">
      <t>カン</t>
    </rPh>
    <rPh sb="30" eb="32">
      <t>ジョウレイ</t>
    </rPh>
    <rPh sb="33" eb="35">
      <t>キテイ</t>
    </rPh>
    <rPh sb="36" eb="37">
      <t>モト</t>
    </rPh>
    <rPh sb="40" eb="42">
      <t>テキセツ</t>
    </rPh>
    <rPh sb="43" eb="45">
      <t>セキメン</t>
    </rPh>
    <rPh sb="48" eb="49">
      <t>ロ</t>
    </rPh>
    <rPh sb="49" eb="51">
      <t>ボウシ</t>
    </rPh>
    <rPh sb="51" eb="53">
      <t>タイサク</t>
    </rPh>
    <rPh sb="53" eb="54">
      <t>オヨ</t>
    </rPh>
    <rPh sb="55" eb="57">
      <t>セキメン</t>
    </rPh>
    <rPh sb="57" eb="58">
      <t>フン</t>
    </rPh>
    <rPh sb="61" eb="63">
      <t>ヒサン</t>
    </rPh>
    <rPh sb="63" eb="65">
      <t>ボウシ</t>
    </rPh>
    <rPh sb="65" eb="67">
      <t>タイサク</t>
    </rPh>
    <rPh sb="68" eb="70">
      <t>ジッシ</t>
    </rPh>
    <rPh sb="75" eb="77">
      <t>イカ</t>
    </rPh>
    <rPh sb="83" eb="84">
      <t>シ</t>
    </rPh>
    <phoneticPr fontId="71"/>
  </si>
  <si>
    <t>届出先の労働基準監督署</t>
    <rPh sb="0" eb="2">
      <t>トドケデ</t>
    </rPh>
    <rPh sb="2" eb="3">
      <t>サキ</t>
    </rPh>
    <rPh sb="4" eb="6">
      <t>ロウドウ</t>
    </rPh>
    <rPh sb="6" eb="8">
      <t>キジュン</t>
    </rPh>
    <rPh sb="8" eb="10">
      <t>カントク</t>
    </rPh>
    <rPh sb="10" eb="11">
      <t>ショ</t>
    </rPh>
    <phoneticPr fontId="71"/>
  </si>
  <si>
    <t>（西宮,神戸東,神戸西）を選択してください。</t>
  </si>
  <si>
    <t>は直接入力してください。</t>
  </si>
  <si>
    <t>届出先及び
届出年月日</t>
    <rPh sb="0" eb="1">
      <t>トド</t>
    </rPh>
    <rPh sb="1" eb="2">
      <t>デ</t>
    </rPh>
    <rPh sb="2" eb="3">
      <t>サキ</t>
    </rPh>
    <rPh sb="3" eb="4">
      <t>オヨ</t>
    </rPh>
    <rPh sb="6" eb="8">
      <t>トドケデ</t>
    </rPh>
    <rPh sb="8" eb="11">
      <t>ネンガッピ</t>
    </rPh>
    <phoneticPr fontId="71"/>
  </si>
  <si>
    <t>　その他事項</t>
    <rPh sb="3" eb="4">
      <t>タ</t>
    </rPh>
    <rPh sb="4" eb="6">
      <t>ジコウ</t>
    </rPh>
    <phoneticPr fontId="71"/>
  </si>
  <si>
    <t>一括入力シートの現場代理人連絡先と異なる場合は手入力してください。</t>
  </si>
  <si>
    <t>元請名・事業者ID</t>
    <rPh sb="0" eb="1">
      <t>モト</t>
    </rPh>
    <rPh sb="1" eb="2">
      <t>ウ</t>
    </rPh>
    <rPh sb="2" eb="3">
      <t>メイ</t>
    </rPh>
    <rPh sb="4" eb="6">
      <t>ジギョウ</t>
    </rPh>
    <rPh sb="6" eb="7">
      <t>シャ</t>
    </rPh>
    <phoneticPr fontId="9"/>
  </si>
  <si>
    <t>工事</t>
    <rPh sb="0" eb="2">
      <t>コウジ</t>
    </rPh>
    <phoneticPr fontId="9"/>
  </si>
  <si>
    <t>会社名・事業者ID</t>
    <rPh sb="0" eb="3">
      <t>カイシャメイ</t>
    </rPh>
    <rPh sb="4" eb="7">
      <t>ジギョウシャ</t>
    </rPh>
    <phoneticPr fontId="9"/>
  </si>
  <si>
    <t>代表者名</t>
    <rPh sb="0" eb="3">
      <t>ダイヒョウシャ</t>
    </rPh>
    <rPh sb="3" eb="4">
      <t>メイ</t>
    </rPh>
    <phoneticPr fontId="9"/>
  </si>
  <si>
    <t>許可番号</t>
    <rPh sb="0" eb="2">
      <t>キョカ</t>
    </rPh>
    <rPh sb="2" eb="4">
      <t>バンゴウ</t>
    </rPh>
    <phoneticPr fontId="9"/>
  </si>
  <si>
    <t>監理技術者補佐名</t>
    <rPh sb="0" eb="2">
      <t>カンリ</t>
    </rPh>
    <rPh sb="2" eb="5">
      <t>ギジュツシャ</t>
    </rPh>
    <rPh sb="5" eb="7">
      <t>ホサ</t>
    </rPh>
    <rPh sb="7" eb="8">
      <t>メイ</t>
    </rPh>
    <phoneticPr fontId="9"/>
  </si>
  <si>
    <t>一般 / 特定の別</t>
    <rPh sb="0" eb="2">
      <t>イッパン</t>
    </rPh>
    <rPh sb="5" eb="7">
      <t>トクテイ</t>
    </rPh>
    <rPh sb="8" eb="9">
      <t>ベツ</t>
    </rPh>
    <phoneticPr fontId="9"/>
  </si>
  <si>
    <t>一般 / 特定</t>
    <rPh sb="0" eb="2">
      <t>イッパン</t>
    </rPh>
    <rPh sb="5" eb="7">
      <t>トクテイ</t>
    </rPh>
    <phoneticPr fontId="9"/>
  </si>
  <si>
    <t>特定専門工事の該当</t>
    <rPh sb="0" eb="2">
      <t>トクテイ</t>
    </rPh>
    <rPh sb="2" eb="4">
      <t>センモン</t>
    </rPh>
    <rPh sb="4" eb="6">
      <t>コウジ</t>
    </rPh>
    <rPh sb="7" eb="9">
      <t>ガイトウ</t>
    </rPh>
    <phoneticPr fontId="9"/>
  </si>
  <si>
    <t>有　　　・　　　無</t>
    <rPh sb="0" eb="1">
      <t>ア</t>
    </rPh>
    <rPh sb="8" eb="9">
      <t>ナ</t>
    </rPh>
    <phoneticPr fontId="9"/>
  </si>
  <si>
    <t>担当工事　　　　　　　　　　　　　　　　　　　　　　　　　　　　　　　　　　　　　　　　　　　　　　　　　　　　　　　　　　　　　　　　　　　　　　　　　　　　　　内　　　容</t>
    <phoneticPr fontId="9"/>
  </si>
  <si>
    <t>　工期</t>
    <rPh sb="1" eb="3">
      <t>コウキ</t>
    </rPh>
    <phoneticPr fontId="9"/>
  </si>
  <si>
    <t>　　年 月 日 ～ 年 月 日</t>
    <rPh sb="2" eb="3">
      <t>ネン</t>
    </rPh>
    <rPh sb="4" eb="5">
      <t>ツキ</t>
    </rPh>
    <rPh sb="6" eb="7">
      <t>ヒ</t>
    </rPh>
    <rPh sb="10" eb="11">
      <t>ネン</t>
    </rPh>
    <rPh sb="12" eb="13">
      <t>ツキ</t>
    </rPh>
    <rPh sb="14" eb="15">
      <t>ヒ</t>
    </rPh>
    <phoneticPr fontId="9"/>
  </si>
  <si>
    <t>下請契約を締結する場合には、下請金額にかかわらず施工体制台帳の作成等が義務付けられるています。</t>
    <phoneticPr fontId="24"/>
  </si>
  <si>
    <t>https://www.mlit.go.jp/totikensangyo/const/1_6_bt_000191.html</t>
    <phoneticPr fontId="71"/>
  </si>
  <si>
    <t>国土交通省「施工体制台帳、施工体系図等」作成例↓</t>
    <rPh sb="0" eb="2">
      <t>コクド</t>
    </rPh>
    <rPh sb="2" eb="5">
      <t>コウツウショウ</t>
    </rPh>
    <rPh sb="20" eb="23">
      <t>サクセイレイ</t>
    </rPh>
    <phoneticPr fontId="71"/>
  </si>
  <si>
    <t>↓記載内容と留意事項については近畿地方整備局HPを参照ください。</t>
    <rPh sb="1" eb="3">
      <t>キサイ</t>
    </rPh>
    <rPh sb="3" eb="5">
      <t>ナイヨウ</t>
    </rPh>
    <rPh sb="6" eb="8">
      <t>リュウイ</t>
    </rPh>
    <rPh sb="8" eb="10">
      <t>ジコウ</t>
    </rPh>
    <rPh sb="15" eb="17">
      <t>キンキ</t>
    </rPh>
    <rPh sb="17" eb="19">
      <t>チホウ</t>
    </rPh>
    <rPh sb="19" eb="21">
      <t>セイビ</t>
    </rPh>
    <rPh sb="21" eb="22">
      <t>キョク</t>
    </rPh>
    <rPh sb="25" eb="27">
      <t>サンショウ</t>
    </rPh>
    <phoneticPr fontId="71"/>
  </si>
  <si>
    <t>https://www.kkr.mlit.go.jp/kensei/kensetugyo/index.html</t>
    <phoneticPr fontId="71"/>
  </si>
  <si>
    <t>施工体系図</t>
    <phoneticPr fontId="9"/>
  </si>
  <si>
    <t>　　発行する「掛金収納書」（契約者が発注者へ）を貼付して、行財政局契約監理課に提出</t>
    <rPh sb="39" eb="41">
      <t>テイシュツ</t>
    </rPh>
    <phoneticPr fontId="12"/>
  </si>
  <si>
    <t>　　してください。</t>
    <phoneticPr fontId="12"/>
  </si>
  <si>
    <t>押印は不要になりました（R3.4.15～）。</t>
    <rPh sb="0" eb="2">
      <t>オウイン</t>
    </rPh>
    <rPh sb="3" eb="5">
      <t>フヨウ</t>
    </rPh>
    <phoneticPr fontId="71"/>
  </si>
  <si>
    <t>複数棟ある場合、棟ごとに作成してください。</t>
    <rPh sb="0" eb="2">
      <t>フクスウ</t>
    </rPh>
    <rPh sb="2" eb="3">
      <t>トウ</t>
    </rPh>
    <rPh sb="5" eb="7">
      <t>バアイ</t>
    </rPh>
    <rPh sb="8" eb="9">
      <t>ムネ</t>
    </rPh>
    <rPh sb="12" eb="14">
      <t>サクセイ</t>
    </rPh>
    <phoneticPr fontId="32"/>
  </si>
  <si>
    <t>過積載防止対策要領</t>
    <rPh sb="0" eb="3">
      <t>カセキサイ</t>
    </rPh>
    <rPh sb="3" eb="5">
      <t>ボウシ</t>
    </rPh>
    <rPh sb="5" eb="7">
      <t>タイサク</t>
    </rPh>
    <rPh sb="7" eb="9">
      <t>ヨウリョウ</t>
    </rPh>
    <phoneticPr fontId="71"/>
  </si>
  <si>
    <t>建設業法</t>
    <rPh sb="0" eb="3">
      <t>ケンセツギョウ</t>
    </rPh>
    <rPh sb="3" eb="4">
      <t>ホウ</t>
    </rPh>
    <phoneticPr fontId="71"/>
  </si>
  <si>
    <t>建設リサイクル法</t>
    <rPh sb="0" eb="2">
      <t>ケンセツ</t>
    </rPh>
    <rPh sb="7" eb="8">
      <t>ホウ</t>
    </rPh>
    <phoneticPr fontId="71"/>
  </si>
  <si>
    <t>出典、根拠など</t>
    <rPh sb="0" eb="2">
      <t>シュッテン</t>
    </rPh>
    <rPh sb="3" eb="5">
      <t>コンキョ</t>
    </rPh>
    <phoneticPr fontId="71"/>
  </si>
  <si>
    <t>大気汚染防止法</t>
    <rPh sb="0" eb="7">
      <t>タイキオセンボウシホウ</t>
    </rPh>
    <phoneticPr fontId="71"/>
  </si>
  <si>
    <t>施工体系図</t>
    <phoneticPr fontId="71"/>
  </si>
  <si>
    <t>石綿障害予防規則、大気汚染防止法及び環境の保全と創造に関する条例</t>
    <phoneticPr fontId="71"/>
  </si>
  <si>
    <t>神戸市廃棄物の適正処理，再利用及び環境美化に関する条例</t>
    <phoneticPr fontId="71"/>
  </si>
  <si>
    <t>（注）１．報告は、月報を標準とする。
　　　２．予定工程は、初回報告時に完成までの予定出来高累計を記入する。
　　　３．実施工程は、当該報告月までの出来高累計を記入する。
      ４．監督員の指示のあった場合は打合せ記録簿に添付し提出する。</t>
    <rPh sb="94" eb="97">
      <t>カントクイン</t>
    </rPh>
    <rPh sb="98" eb="100">
      <t>シジ</t>
    </rPh>
    <rPh sb="104" eb="106">
      <t>バアイ</t>
    </rPh>
    <rPh sb="107" eb="109">
      <t>ウチアワ</t>
    </rPh>
    <rPh sb="110" eb="112">
      <t>キロク</t>
    </rPh>
    <rPh sb="112" eb="113">
      <t>ボ</t>
    </rPh>
    <rPh sb="114" eb="116">
      <t>テンプ</t>
    </rPh>
    <rPh sb="117" eb="119">
      <t>テイシュツ</t>
    </rPh>
    <phoneticPr fontId="71"/>
  </si>
  <si>
    <t>様式-18</t>
    <rPh sb="0" eb="2">
      <t>ヨウシキ</t>
    </rPh>
    <phoneticPr fontId="42"/>
  </si>
  <si>
    <t>監督員提出用（指示による）</t>
    <rPh sb="7" eb="9">
      <t>シジ</t>
    </rPh>
    <phoneticPr fontId="71"/>
  </si>
  <si>
    <t>特定粉じん排出等作業実施届出書</t>
    <phoneticPr fontId="71"/>
  </si>
  <si>
    <t>*各シート名をクリックするとリンク先シートへつながります（リンク先が複数のシートの場合はリンクしていません。）。</t>
    <rPh sb="1" eb="2">
      <t>カク</t>
    </rPh>
    <rPh sb="5" eb="6">
      <t>メイ</t>
    </rPh>
    <rPh sb="17" eb="18">
      <t>サキ</t>
    </rPh>
    <rPh sb="32" eb="33">
      <t>サキ</t>
    </rPh>
    <rPh sb="34" eb="36">
      <t>フクスウ</t>
    </rPh>
    <rPh sb="41" eb="43">
      <t>バアイ</t>
    </rPh>
    <phoneticPr fontId="71"/>
  </si>
  <si>
    <t>(学校環境整備課)</t>
    <rPh sb="1" eb="3">
      <t>ガッコウ</t>
    </rPh>
    <rPh sb="3" eb="5">
      <t>カンキョウ</t>
    </rPh>
    <rPh sb="5" eb="7">
      <t>セイビ</t>
    </rPh>
    <rPh sb="7" eb="8">
      <t>カ</t>
    </rPh>
    <phoneticPr fontId="71"/>
  </si>
  <si>
    <t>総括監督員</t>
    <rPh sb="0" eb="2">
      <t>ソウカツ</t>
    </rPh>
    <rPh sb="2" eb="5">
      <t>カントクイン</t>
    </rPh>
    <phoneticPr fontId="71"/>
  </si>
  <si>
    <t>主任監督員</t>
    <rPh sb="0" eb="2">
      <t>シュニン</t>
    </rPh>
    <rPh sb="2" eb="5">
      <t>カントクイン</t>
    </rPh>
    <phoneticPr fontId="71"/>
  </si>
  <si>
    <t>担当監督員</t>
    <rPh sb="0" eb="2">
      <t>タントウ</t>
    </rPh>
    <rPh sb="2" eb="5">
      <t>カントクイン</t>
    </rPh>
    <phoneticPr fontId="71"/>
  </si>
  <si>
    <t>５．使用量</t>
    <rPh sb="2" eb="5">
      <t>シヨウリョウ</t>
    </rPh>
    <phoneticPr fontId="28"/>
  </si>
  <si>
    <t>摘要</t>
    <rPh sb="0" eb="2">
      <t>テキヨウ</t>
    </rPh>
    <phoneticPr fontId="71"/>
  </si>
  <si>
    <t>算定式による計算</t>
  </si>
  <si>
    <t>算定式による計算</t>
    <phoneticPr fontId="28"/>
  </si>
  <si>
    <t>子メーター設置</t>
  </si>
  <si>
    <t>使用量を選択してください。（□→■）</t>
    <rPh sb="0" eb="3">
      <t>シヨウリョウ</t>
    </rPh>
    <phoneticPr fontId="28"/>
  </si>
  <si>
    <t>（</t>
    <phoneticPr fontId="71"/>
  </si>
  <si>
    <t>子メーター設置</t>
    <phoneticPr fontId="71"/>
  </si>
  <si>
    <t>）</t>
    <phoneticPr fontId="71"/>
  </si>
  <si>
    <t>選択してください。（□→■）</t>
  </si>
  <si>
    <t>※12月末及び３月末にその時点までの使用量記載のうえ、学校経営支援課運営係にFAX（FAX番号：078－984-0670※送り状不要）で提出すること。
※使用期間終了後に使用量記載のうえ、本様式原本を工事担当課に提出すること。</t>
    <rPh sb="3" eb="4">
      <t>ツキ</t>
    </rPh>
    <rPh sb="4" eb="5">
      <t>マツ</t>
    </rPh>
    <rPh sb="5" eb="6">
      <t>オヨ</t>
    </rPh>
    <rPh sb="8" eb="9">
      <t>ツキ</t>
    </rPh>
    <rPh sb="9" eb="10">
      <t>マツ</t>
    </rPh>
    <rPh sb="13" eb="15">
      <t>ジテン</t>
    </rPh>
    <rPh sb="18" eb="20">
      <t>シヨウ</t>
    </rPh>
    <rPh sb="20" eb="21">
      <t>リョウ</t>
    </rPh>
    <rPh sb="21" eb="23">
      <t>キサイ</t>
    </rPh>
    <rPh sb="61" eb="62">
      <t>オク</t>
    </rPh>
    <rPh sb="63" eb="64">
      <t>ジョウ</t>
    </rPh>
    <rPh sb="64" eb="66">
      <t>フヨウ</t>
    </rPh>
    <rPh sb="68" eb="70">
      <t>テイシュツ</t>
    </rPh>
    <rPh sb="77" eb="79">
      <t>シヨウ</t>
    </rPh>
    <rPh sb="79" eb="81">
      <t>キカン</t>
    </rPh>
    <rPh sb="81" eb="84">
      <t>シュウリョウゴ</t>
    </rPh>
    <rPh sb="85" eb="87">
      <t>シヨウ</t>
    </rPh>
    <rPh sb="87" eb="88">
      <t>リョウ</t>
    </rPh>
    <rPh sb="88" eb="90">
      <t>キサイ</t>
    </rPh>
    <rPh sb="94" eb="95">
      <t>ホン</t>
    </rPh>
    <rPh sb="95" eb="97">
      <t>ヨウシキ</t>
    </rPh>
    <rPh sb="97" eb="99">
      <t>ゲンポン</t>
    </rPh>
    <phoneticPr fontId="71"/>
  </si>
  <si>
    <t>あて</t>
    <phoneticPr fontId="71"/>
  </si>
  <si>
    <r>
      <t>申請者</t>
    </r>
    <r>
      <rPr>
        <u/>
        <sz val="11"/>
        <color indexed="8"/>
        <rFont val="ＭＳ ゴシック"/>
        <family val="3"/>
        <charset val="128"/>
      </rPr>
      <t>　　　　　　　　　　　　　　　　　　　　　　　</t>
    </r>
    <phoneticPr fontId="28"/>
  </si>
  <si>
    <r>
      <t>先に申請のあった標記のことについて、下記の内容・条件により承認します。
１．使用量について
　　様式２により毎月使用量を確認し、使用期間終了後※速やかに報告すること。
　　</t>
    </r>
    <r>
      <rPr>
        <u/>
        <sz val="11"/>
        <color theme="1"/>
        <rFont val="ＭＳ ゴシック"/>
        <family val="3"/>
        <charset val="128"/>
      </rPr>
      <t>※なお、使用期間が当該年12月末を超える場合は12月末、当該年度末(3月末)を</t>
    </r>
    <r>
      <rPr>
        <sz val="11"/>
        <color theme="1"/>
        <rFont val="ＭＳ ゴシック"/>
        <family val="3"/>
        <charset val="128"/>
      </rPr>
      <t xml:space="preserve">
　　</t>
    </r>
    <r>
      <rPr>
        <u/>
        <sz val="11"/>
        <color theme="1"/>
        <rFont val="ＭＳ ゴシック"/>
        <family val="3"/>
        <charset val="128"/>
      </rPr>
      <t>超える(複数年度工事)場合は3月末にも、あわせて報告すること。</t>
    </r>
    <r>
      <rPr>
        <sz val="11"/>
        <color theme="1"/>
        <rFont val="ＭＳ ゴシック"/>
        <family val="3"/>
        <charset val="128"/>
      </rPr>
      <t xml:space="preserve">
２．費用負担について
　　報告量に基づき、神戸市教育委員会の算式により算出した金額を負担すること。
３．支払方法について
　　指定の納付期限までに、納付書により支払うこと。
４．その他
　　使用期間の延長が必要な場合は再度、書類を提出すること。
　　　　　</t>
    </r>
    <rPh sb="136" eb="138">
      <t>コウジ</t>
    </rPh>
    <phoneticPr fontId="28"/>
  </si>
  <si>
    <r>
      <t>先に申請のあった標記のことについて、下記の内容・条件により承認します。
１．使用量について
　　様式２により毎月使用量を確認し、使用期間終了後※速やかに報告すること。
　　</t>
    </r>
    <r>
      <rPr>
        <u/>
        <sz val="11"/>
        <color theme="1"/>
        <rFont val="ＭＳ ゴシック"/>
        <family val="3"/>
        <charset val="128"/>
      </rPr>
      <t>※なお、使用期間が当該年12月末を超える場合は12月末、当該年度末(3月末)を</t>
    </r>
    <r>
      <rPr>
        <sz val="11"/>
        <color theme="1"/>
        <rFont val="ＭＳ ゴシック"/>
        <family val="3"/>
        <charset val="128"/>
      </rPr>
      <t xml:space="preserve">
　　</t>
    </r>
    <r>
      <rPr>
        <u/>
        <sz val="11"/>
        <color theme="1"/>
        <rFont val="ＭＳ ゴシック"/>
        <family val="3"/>
        <charset val="128"/>
      </rPr>
      <t>超える(複数年度工事)場合は3月末にも、あわせて報告すること。</t>
    </r>
    <r>
      <rPr>
        <sz val="11"/>
        <color theme="1"/>
        <rFont val="ＭＳ ゴシック"/>
        <family val="3"/>
        <charset val="128"/>
      </rPr>
      <t xml:space="preserve">
２．費用負担について
　　報告量に基づき、神戸市教育委員会の算式により算出した金額を負担すること。
３．支払方法について
　　指定の納付期限までに、納付書により支払うこと。
４．その他
　　使用期間の延長が必要な場合は再度、書類を提出すること。
　　</t>
    </r>
    <rPh sb="136" eb="138">
      <t>コウジ</t>
    </rPh>
    <phoneticPr fontId="28"/>
  </si>
  <si>
    <t>日</t>
    <rPh sb="0" eb="1">
      <t>ヒ</t>
    </rPh>
    <phoneticPr fontId="71"/>
  </si>
  <si>
    <t>月</t>
    <rPh sb="0" eb="1">
      <t>ツキ</t>
    </rPh>
    <phoneticPr fontId="71"/>
  </si>
  <si>
    <t>土木</t>
    <rPh sb="0" eb="2">
      <t>ドボク</t>
    </rPh>
    <phoneticPr fontId="28"/>
  </si>
  <si>
    <t>その他</t>
    <rPh sb="2" eb="3">
      <t>タ</t>
    </rPh>
    <phoneticPr fontId="28"/>
  </si>
  <si>
    <t>昇降機</t>
    <rPh sb="0" eb="3">
      <t>ショウコウキ</t>
    </rPh>
    <phoneticPr fontId="28"/>
  </si>
  <si>
    <t>神戸市教育委員会事務局学校支援部学校経営支援課長　あて</t>
    <rPh sb="11" eb="13">
      <t>ガッコウ</t>
    </rPh>
    <rPh sb="13" eb="15">
      <t>シエン</t>
    </rPh>
    <rPh sb="15" eb="16">
      <t>ブ</t>
    </rPh>
    <phoneticPr fontId="28"/>
  </si>
  <si>
    <r>
      <t>先に申請のあった標記のことについて、下記の内容・条件により承認します。
１．使用量について
　　様式２により毎月使用量を確認し、使用期間終了後※速やかに報告すること。
　　</t>
    </r>
    <r>
      <rPr>
        <u/>
        <sz val="11"/>
        <color theme="1"/>
        <rFont val="ＭＳ ゴシック"/>
        <family val="3"/>
        <charset val="128"/>
      </rPr>
      <t>※なお、使用期間が当該年12月末を超える場合は12月末、当該年度末(3月末)を</t>
    </r>
    <r>
      <rPr>
        <sz val="11"/>
        <color theme="1"/>
        <rFont val="ＭＳ ゴシック"/>
        <family val="3"/>
        <charset val="128"/>
      </rPr>
      <t xml:space="preserve">
　　</t>
    </r>
    <r>
      <rPr>
        <u/>
        <sz val="11"/>
        <color theme="1"/>
        <rFont val="ＭＳ ゴシック"/>
        <family val="3"/>
        <charset val="128"/>
      </rPr>
      <t>超える(複数年度工事)場合は3月末にも、あわせて報告すること。</t>
    </r>
    <r>
      <rPr>
        <sz val="11"/>
        <color theme="1"/>
        <rFont val="ＭＳ ゴシック"/>
        <family val="3"/>
        <charset val="128"/>
      </rPr>
      <t xml:space="preserve">
２．費用負担について
　　報告量に基づき、神戸市教育委員会の算式により算出した金額を負担すること。
３．支払方法について
　　指定の納付期限までに、納付書により支払うこと。
４．その他
　　使用期間の延長が必要な場合は再度、書類を提出すること。
</t>
    </r>
    <rPh sb="136" eb="138">
      <t>コウジ</t>
    </rPh>
    <phoneticPr fontId="28"/>
  </si>
  <si>
    <t>神戸市教育委員会事務局学校支援部学校経営支援課長　あて</t>
    <rPh sb="11" eb="13">
      <t>ガッコウ</t>
    </rPh>
    <rPh sb="13" eb="15">
      <t>シエン</t>
    </rPh>
    <rPh sb="15" eb="16">
      <t>ブ</t>
    </rPh>
    <rPh sb="16" eb="18">
      <t>ガッコウ</t>
    </rPh>
    <phoneticPr fontId="28"/>
  </si>
  <si>
    <t>様式１－２（建築住宅局提出用）</t>
    <rPh sb="6" eb="8">
      <t>ケンチク</t>
    </rPh>
    <rPh sb="8" eb="10">
      <t>ジュウタク</t>
    </rPh>
    <phoneticPr fontId="28"/>
  </si>
  <si>
    <t>神戸市教育委員会事務局学校支援部学校経営支援課長</t>
    <rPh sb="11" eb="16">
      <t>ガッコウシエンブ</t>
    </rPh>
    <phoneticPr fontId="71"/>
  </si>
  <si>
    <t>様式2-2（建築住宅局提出用）</t>
    <rPh sb="6" eb="8">
      <t>ケンチク</t>
    </rPh>
    <rPh sb="8" eb="10">
      <t>ジュウタク</t>
    </rPh>
    <rPh sb="10" eb="11">
      <t>キョク</t>
    </rPh>
    <phoneticPr fontId="71"/>
  </si>
  <si>
    <t>神戸市教育委員会事務局学校支援部学校経営支援課長</t>
    <rPh sb="11" eb="13">
      <t>ガッコウ</t>
    </rPh>
    <rPh sb="13" eb="15">
      <t>シエン</t>
    </rPh>
    <rPh sb="15" eb="16">
      <t>ブ</t>
    </rPh>
    <phoneticPr fontId="71"/>
  </si>
  <si>
    <t>工費合計</t>
    <phoneticPr fontId="71"/>
  </si>
  <si>
    <t>工事価格</t>
    <phoneticPr fontId="71"/>
  </si>
  <si>
    <t>工費合計</t>
    <phoneticPr fontId="9"/>
  </si>
  <si>
    <t>工事価格</t>
    <phoneticPr fontId="9"/>
  </si>
  <si>
    <t>：</t>
    <phoneticPr fontId="9"/>
  </si>
  <si>
    <t>延期理由</t>
    <rPh sb="0" eb="2">
      <t>エンキ</t>
    </rPh>
    <rPh sb="2" eb="4">
      <t>リユウ</t>
    </rPh>
    <phoneticPr fontId="9"/>
  </si>
  <si>
    <t>記</t>
    <rPh sb="0" eb="1">
      <t>キ</t>
    </rPh>
    <phoneticPr fontId="9"/>
  </si>
  <si>
    <t>下記理由により工期の延期を致したく願い出ます。</t>
    <rPh sb="0" eb="2">
      <t>カキ</t>
    </rPh>
    <rPh sb="2" eb="4">
      <t>リユウ</t>
    </rPh>
    <rPh sb="7" eb="9">
      <t>コウキ</t>
    </rPh>
    <rPh sb="10" eb="12">
      <t>エンキ</t>
    </rPh>
    <rPh sb="13" eb="14">
      <t>イタ</t>
    </rPh>
    <rPh sb="17" eb="18">
      <t>ネガ</t>
    </rPh>
    <rPh sb="19" eb="20">
      <t>デ</t>
    </rPh>
    <phoneticPr fontId="9"/>
  </si>
  <si>
    <t>契約工期</t>
    <rPh sb="0" eb="2">
      <t>ケイヤク</t>
    </rPh>
    <rPh sb="2" eb="4">
      <t>コウキ</t>
    </rPh>
    <phoneticPr fontId="9"/>
  </si>
  <si>
    <t>契約番号</t>
    <rPh sb="0" eb="2">
      <t>ケイヤク</t>
    </rPh>
    <rPh sb="2" eb="4">
      <t>バンゴウ</t>
    </rPh>
    <phoneticPr fontId="9"/>
  </si>
  <si>
    <t>　　　神戸市長　　様</t>
    <rPh sb="3" eb="7">
      <t>コウベシチョウ</t>
    </rPh>
    <rPh sb="9" eb="10">
      <t>サマ</t>
    </rPh>
    <phoneticPr fontId="9"/>
  </si>
  <si>
    <t>令和　　 年 　　月 　　日</t>
    <rPh sb="0" eb="2">
      <t>レイワ</t>
    </rPh>
    <rPh sb="5" eb="6">
      <t>ネン</t>
    </rPh>
    <rPh sb="9" eb="10">
      <t>ガツ</t>
    </rPh>
    <rPh sb="13" eb="14">
      <t>ニチ</t>
    </rPh>
    <phoneticPr fontId="9"/>
  </si>
  <si>
    <t>工期延期願</t>
    <phoneticPr fontId="71"/>
  </si>
  <si>
    <t>〇〇局〇〇部〇〇課</t>
    <rPh sb="2" eb="3">
      <t>キョク</t>
    </rPh>
    <rPh sb="5" eb="6">
      <t>ブ</t>
    </rPh>
    <rPh sb="8" eb="9">
      <t>カ</t>
    </rPh>
    <phoneticPr fontId="71"/>
  </si>
  <si>
    <t>※契約後速やかに提出すること</t>
    <rPh sb="1" eb="3">
      <t>ケイヤク</t>
    </rPh>
    <rPh sb="3" eb="4">
      <t>ゴ</t>
    </rPh>
    <rPh sb="4" eb="5">
      <t>スミ</t>
    </rPh>
    <rPh sb="8" eb="10">
      <t>テイシュツ</t>
    </rPh>
    <phoneticPr fontId="12"/>
  </si>
  <si>
    <t>14日以内の日数換算は，提出日（＝完成日）とし、その日を含めて14日以内に検査を受ける。</t>
    <rPh sb="2" eb="3">
      <t>ヒ</t>
    </rPh>
    <rPh sb="3" eb="5">
      <t>イナイ</t>
    </rPh>
    <rPh sb="6" eb="8">
      <t>ニッスウ</t>
    </rPh>
    <rPh sb="8" eb="10">
      <t>カンサン</t>
    </rPh>
    <rPh sb="12" eb="14">
      <t>テイシュツ</t>
    </rPh>
    <rPh sb="14" eb="15">
      <t>ビ</t>
    </rPh>
    <rPh sb="17" eb="19">
      <t>カンセイ</t>
    </rPh>
    <rPh sb="19" eb="20">
      <t>ビ</t>
    </rPh>
    <rPh sb="26" eb="27">
      <t>ヒ</t>
    </rPh>
    <rPh sb="28" eb="29">
      <t>フク</t>
    </rPh>
    <rPh sb="33" eb="34">
      <t>ニチ</t>
    </rPh>
    <rPh sb="34" eb="36">
      <t>イナイ</t>
    </rPh>
    <rPh sb="37" eb="39">
      <t>ケンサ</t>
    </rPh>
    <rPh sb="40" eb="41">
      <t>ウ</t>
    </rPh>
    <phoneticPr fontId="12"/>
  </si>
  <si>
    <t>契約期限よりも早期に完成する場合は、実際の完成日を入力する。</t>
    <rPh sb="0" eb="2">
      <t>ケイヤク</t>
    </rPh>
    <rPh sb="2" eb="4">
      <t>キゲン</t>
    </rPh>
    <rPh sb="7" eb="9">
      <t>ソウキ</t>
    </rPh>
    <rPh sb="10" eb="12">
      <t>カンセイ</t>
    </rPh>
    <rPh sb="14" eb="16">
      <t>バアイ</t>
    </rPh>
    <rPh sb="18" eb="20">
      <t>ジッサイ</t>
    </rPh>
    <rPh sb="21" eb="23">
      <t>カンセイ</t>
    </rPh>
    <rPh sb="23" eb="24">
      <t>ビ</t>
    </rPh>
    <rPh sb="25" eb="27">
      <t>ニュウリョク</t>
    </rPh>
    <phoneticPr fontId="71"/>
  </si>
  <si>
    <t>事業者ID</t>
    <phoneticPr fontId="71"/>
  </si>
  <si>
    <t>工事延期願</t>
    <rPh sb="0" eb="2">
      <t>コウジ</t>
    </rPh>
    <rPh sb="2" eb="4">
      <t>エンキ</t>
    </rPh>
    <rPh sb="4" eb="5">
      <t>ネガ</t>
    </rPh>
    <phoneticPr fontId="9"/>
  </si>
  <si>
    <t>“令和3年1月17日”は年・月・日に“3”、“1”、“17”を入力してください。元号の入力は不要です。</t>
    <rPh sb="1" eb="3">
      <t>レイワ</t>
    </rPh>
    <rPh sb="4" eb="5">
      <t>ネン</t>
    </rPh>
    <rPh sb="6" eb="7">
      <t>ガツ</t>
    </rPh>
    <rPh sb="9" eb="10">
      <t>ヒ</t>
    </rPh>
    <rPh sb="12" eb="13">
      <t>ネン</t>
    </rPh>
    <rPh sb="14" eb="15">
      <t>ツキ</t>
    </rPh>
    <rPh sb="16" eb="17">
      <t>ヒ</t>
    </rPh>
    <rPh sb="31" eb="33">
      <t>ニュウリョク</t>
    </rPh>
    <rPh sb="40" eb="42">
      <t>ゲンゴウ</t>
    </rPh>
    <rPh sb="43" eb="45">
      <t>ニュウリョク</t>
    </rPh>
    <rPh sb="46" eb="48">
      <t>フヨウ</t>
    </rPh>
    <phoneticPr fontId="71"/>
  </si>
  <si>
    <t>事業者ID:建設キャリアアップシステムに登録されている場合に記載してください</t>
    <rPh sb="6" eb="8">
      <t>ケンセツ</t>
    </rPh>
    <rPh sb="20" eb="22">
      <t>トウロク</t>
    </rPh>
    <rPh sb="27" eb="29">
      <t>バアイ</t>
    </rPh>
    <rPh sb="30" eb="32">
      <t>キサイ</t>
    </rPh>
    <phoneticPr fontId="71"/>
  </si>
  <si>
    <t>年度(西暦)</t>
    <rPh sb="0" eb="2">
      <t>ネンド</t>
    </rPh>
    <rPh sb="3" eb="5">
      <t>セイレキ</t>
    </rPh>
    <phoneticPr fontId="71"/>
  </si>
  <si>
    <t>“2021A2-021”は年度に“2021”、番に“A2”、号に“021”を入力してください。</t>
    <rPh sb="13" eb="15">
      <t>ネンド</t>
    </rPh>
    <rPh sb="23" eb="24">
      <t>バン</t>
    </rPh>
    <rPh sb="30" eb="31">
      <t>ゴウ</t>
    </rPh>
    <rPh sb="38" eb="40">
      <t>ニュウリョク</t>
    </rPh>
    <phoneticPr fontId="71"/>
  </si>
  <si>
    <t>本工事専任</t>
    <phoneticPr fontId="71"/>
  </si>
  <si>
    <t>他の工事に現場代理人として兼務</t>
    <phoneticPr fontId="71"/>
  </si>
  <si>
    <t>他の工事に主任技術者等として兼務</t>
    <phoneticPr fontId="71"/>
  </si>
  <si>
    <t>兼務状況</t>
    <phoneticPr fontId="9"/>
  </si>
  <si>
    <r>
      <rPr>
        <sz val="9"/>
        <color theme="1"/>
        <rFont val="ＭＳ 明朝"/>
        <family val="1"/>
        <charset val="128"/>
      </rPr>
      <t>（他の工事に現場代理人として兼務しているもの含む）</t>
    </r>
    <r>
      <rPr>
        <sz val="6"/>
        <color theme="1"/>
        <rFont val="ＭＳ 明朝"/>
        <family val="1"/>
        <charset val="128"/>
      </rPr>
      <t xml:space="preserve">
</t>
    </r>
    <r>
      <rPr>
        <sz val="8"/>
        <color theme="1"/>
        <rFont val="ＭＳ 明朝"/>
        <family val="1"/>
        <charset val="128"/>
      </rPr>
      <t>・本工事の現場代理人と主任技術者等を兼務している場合は記入不要。</t>
    </r>
    <phoneticPr fontId="71"/>
  </si>
  <si>
    <t>公共性のある重要な建設工事のうち密接な関係のある３以上（原則３件程度）の建設工事を同一の建設業者が同一の場所又は近接した場所において施工する場合は、同一の主任技術者がこれらの建設工事を管理することができます。（建設業法施行令第27条第2項）</t>
    <rPh sb="0" eb="3">
      <t>コウキョウセイ</t>
    </rPh>
    <rPh sb="6" eb="8">
      <t>ジュウヨウ</t>
    </rPh>
    <rPh sb="9" eb="11">
      <t>ケンセツ</t>
    </rPh>
    <rPh sb="11" eb="13">
      <t>コウジ</t>
    </rPh>
    <rPh sb="16" eb="18">
      <t>ミッセツ</t>
    </rPh>
    <rPh sb="19" eb="21">
      <t>カンケイ</t>
    </rPh>
    <rPh sb="25" eb="27">
      <t>イジョウ</t>
    </rPh>
    <rPh sb="28" eb="30">
      <t>ゲンソク</t>
    </rPh>
    <rPh sb="31" eb="32">
      <t>ケン</t>
    </rPh>
    <rPh sb="32" eb="34">
      <t>テイド</t>
    </rPh>
    <rPh sb="36" eb="38">
      <t>ケンセツ</t>
    </rPh>
    <rPh sb="38" eb="40">
      <t>コウジ</t>
    </rPh>
    <rPh sb="41" eb="43">
      <t>ドウイツ</t>
    </rPh>
    <rPh sb="44" eb="47">
      <t>ケンセツギョウ</t>
    </rPh>
    <rPh sb="47" eb="48">
      <t>シャ</t>
    </rPh>
    <rPh sb="49" eb="51">
      <t>ドウイツ</t>
    </rPh>
    <rPh sb="52" eb="54">
      <t>バショ</t>
    </rPh>
    <rPh sb="54" eb="55">
      <t>マタ</t>
    </rPh>
    <rPh sb="56" eb="58">
      <t>キンセツ</t>
    </rPh>
    <rPh sb="60" eb="62">
      <t>バショ</t>
    </rPh>
    <rPh sb="66" eb="68">
      <t>セコウ</t>
    </rPh>
    <rPh sb="70" eb="72">
      <t>バアイ</t>
    </rPh>
    <rPh sb="74" eb="76">
      <t>ドウイツ</t>
    </rPh>
    <rPh sb="77" eb="79">
      <t>シュニン</t>
    </rPh>
    <rPh sb="79" eb="82">
      <t>ギジュツシャ</t>
    </rPh>
    <rPh sb="87" eb="89">
      <t>ケンセツ</t>
    </rPh>
    <rPh sb="89" eb="91">
      <t>コウジ</t>
    </rPh>
    <rPh sb="92" eb="94">
      <t>カンリ</t>
    </rPh>
    <rPh sb="105" eb="107">
      <t>ケンセツ</t>
    </rPh>
    <rPh sb="107" eb="108">
      <t>ギョウ</t>
    </rPh>
    <rPh sb="108" eb="109">
      <t>ホウ</t>
    </rPh>
    <rPh sb="109" eb="111">
      <t>セコウ</t>
    </rPh>
    <rPh sb="111" eb="112">
      <t>レイ</t>
    </rPh>
    <rPh sb="112" eb="113">
      <t>ダイ</t>
    </rPh>
    <rPh sb="115" eb="116">
      <t>ジョウ</t>
    </rPh>
    <rPh sb="116" eb="117">
      <t>ダイ</t>
    </rPh>
    <rPh sb="118" eb="119">
      <t>コウ</t>
    </rPh>
    <phoneticPr fontId="12"/>
  </si>
  <si>
    <t>主任技術者等とは、主任技術者、監理技術者をいう。</t>
    <phoneticPr fontId="71"/>
  </si>
  <si>
    <t/>
  </si>
  <si>
    <t>長</t>
    <rPh sb="0" eb="1">
      <t>チョウ</t>
    </rPh>
    <phoneticPr fontId="9"/>
  </si>
  <si>
    <t>あて</t>
    <phoneticPr fontId="9"/>
  </si>
  <si>
    <t>検 査 職 員 の 派 遣 に つ い て
（依　頼）</t>
    <rPh sb="23" eb="24">
      <t>ヤスシ</t>
    </rPh>
    <rPh sb="25" eb="26">
      <t>タヨル</t>
    </rPh>
    <phoneticPr fontId="9"/>
  </si>
  <si>
    <t>　下記の工事について、現地等において検査の必要がありますので、検査職員の派遣を依頼します。
 なお、検査に際しては、公務の厳正を期するため、派遣職員に対する会食や贈答など疑惑を招く行為はいたしません。各種工事関係者にも同様に周知徹底いたします。</t>
    <phoneticPr fontId="9"/>
  </si>
  <si>
    <t>記</t>
    <phoneticPr fontId="9"/>
  </si>
  <si>
    <t>１．派遣職員</t>
    <rPh sb="2" eb="4">
      <t>ハケン</t>
    </rPh>
    <rPh sb="4" eb="6">
      <t>ショクイン</t>
    </rPh>
    <phoneticPr fontId="86"/>
  </si>
  <si>
    <t>建築住宅局建築課</t>
    <rPh sb="0" eb="2">
      <t>ケンチク</t>
    </rPh>
    <rPh sb="2" eb="5">
      <t>ジュウタクキョク</t>
    </rPh>
    <rPh sb="5" eb="8">
      <t>ケンチクカ</t>
    </rPh>
    <phoneticPr fontId="86"/>
  </si>
  <si>
    <t>２．工事名</t>
    <phoneticPr fontId="86"/>
  </si>
  <si>
    <t>３．検査日時</t>
    <phoneticPr fontId="86"/>
  </si>
  <si>
    <t>時から</t>
    <rPh sb="0" eb="1">
      <t>ジ</t>
    </rPh>
    <phoneticPr fontId="9"/>
  </si>
  <si>
    <t>４．検査場所</t>
    <phoneticPr fontId="86"/>
  </si>
  <si>
    <t>５．検査対象</t>
    <phoneticPr fontId="86"/>
  </si>
  <si>
    <t>６．検査内容</t>
    <phoneticPr fontId="86"/>
  </si>
  <si>
    <t>（ 変更 ）</t>
    <rPh sb="2" eb="4">
      <t>ヘンコウ</t>
    </rPh>
    <phoneticPr fontId="9"/>
  </si>
  <si>
    <t>検査職員の派遣について（依頼）</t>
    <phoneticPr fontId="71"/>
  </si>
  <si>
    <t>（他の工事に現場代理人として兼務しているもの含む）</t>
    <phoneticPr fontId="71"/>
  </si>
  <si>
    <t>（参考）※ 変更時はシート番号28を使用してください。</t>
    <rPh sb="1" eb="3">
      <t>サンコウ</t>
    </rPh>
    <phoneticPr fontId="12"/>
  </si>
  <si>
    <t>合計</t>
    <rPh sb="0" eb="2">
      <t>ゴウケイ</t>
    </rPh>
    <phoneticPr fontId="71"/>
  </si>
  <si>
    <t>うち市内事業者</t>
    <rPh sb="2" eb="4">
      <t>シナイ</t>
    </rPh>
    <rPh sb="4" eb="7">
      <t>ジギョウシャ</t>
    </rPh>
    <phoneticPr fontId="71"/>
  </si>
  <si>
    <t>円</t>
    <rPh sb="0" eb="1">
      <t>エン</t>
    </rPh>
    <phoneticPr fontId="71"/>
  </si>
  <si>
    <t>工　事　安　全　点　検　表</t>
    <phoneticPr fontId="9"/>
  </si>
  <si>
    <t>工　事　名　　：　　　</t>
    <phoneticPr fontId="9"/>
  </si>
  <si>
    <t>請　負　人　　：　　　　　　　　　　　　　　　　　　</t>
    <phoneticPr fontId="9"/>
  </si>
  <si>
    <t>　1.　点検結果は、点検当日の作業所の状況を記入して下さい。</t>
    <rPh sb="4" eb="6">
      <t>テンケン</t>
    </rPh>
    <rPh sb="6" eb="8">
      <t>ケッカ</t>
    </rPh>
    <rPh sb="10" eb="12">
      <t>テンケン</t>
    </rPh>
    <rPh sb="12" eb="14">
      <t>トウジツ</t>
    </rPh>
    <rPh sb="15" eb="17">
      <t>サギョウ</t>
    </rPh>
    <rPh sb="17" eb="18">
      <t>ショ</t>
    </rPh>
    <rPh sb="19" eb="21">
      <t>ジョウキョウ</t>
    </rPh>
    <rPh sb="22" eb="24">
      <t>キニュウ</t>
    </rPh>
    <phoneticPr fontId="9"/>
  </si>
  <si>
    <t>現場代理人　：</t>
    <phoneticPr fontId="9"/>
  </si>
  <si>
    <t>　2.　点検の結果、「否」の場合は行った措置内容を記入して下さい。</t>
    <rPh sb="4" eb="6">
      <t>テンケン</t>
    </rPh>
    <rPh sb="7" eb="9">
      <t>ケッカ</t>
    </rPh>
    <rPh sb="11" eb="12">
      <t>イナ</t>
    </rPh>
    <rPh sb="14" eb="16">
      <t>バアイ</t>
    </rPh>
    <rPh sb="17" eb="18">
      <t>オコナ</t>
    </rPh>
    <rPh sb="20" eb="22">
      <t>ソチ</t>
    </rPh>
    <rPh sb="22" eb="24">
      <t>ナイヨウ</t>
    </rPh>
    <rPh sb="25" eb="27">
      <t>キニュウ</t>
    </rPh>
    <phoneticPr fontId="9"/>
  </si>
  <si>
    <t>点検実施日  ：　令和　　　年　　　月　　　日</t>
    <rPh sb="9" eb="11">
      <t>レイワ</t>
    </rPh>
    <phoneticPr fontId="9"/>
  </si>
  <si>
    <t>　3.　是正が完了し確認を行った場合は、是正確認欄に「済」を記入して下さい。</t>
    <rPh sb="4" eb="6">
      <t>ゼセイ</t>
    </rPh>
    <rPh sb="7" eb="9">
      <t>カンリョウ</t>
    </rPh>
    <rPh sb="10" eb="12">
      <t>カクニン</t>
    </rPh>
    <rPh sb="13" eb="14">
      <t>オコナ</t>
    </rPh>
    <rPh sb="16" eb="18">
      <t>バアイ</t>
    </rPh>
    <rPh sb="20" eb="22">
      <t>ゼセイ</t>
    </rPh>
    <rPh sb="22" eb="24">
      <t>カクニン</t>
    </rPh>
    <rPh sb="24" eb="25">
      <t>ラン</t>
    </rPh>
    <rPh sb="27" eb="28">
      <t>スミ</t>
    </rPh>
    <phoneticPr fontId="9"/>
  </si>
  <si>
    <t>準拠条項</t>
    <rPh sb="0" eb="2">
      <t>ジュンキョ</t>
    </rPh>
    <rPh sb="2" eb="4">
      <t>ジョウコウ</t>
    </rPh>
    <phoneticPr fontId="9"/>
  </si>
  <si>
    <t>点検
結果</t>
    <rPh sb="0" eb="2">
      <t>テンケン</t>
    </rPh>
    <rPh sb="3" eb="5">
      <t>ケッカ</t>
    </rPh>
    <phoneticPr fontId="9"/>
  </si>
  <si>
    <t>措　置　内　容</t>
    <rPh sb="0" eb="1">
      <t>ソ</t>
    </rPh>
    <rPh sb="2" eb="3">
      <t>オキ</t>
    </rPh>
    <rPh sb="4" eb="5">
      <t>ナイ</t>
    </rPh>
    <rPh sb="6" eb="7">
      <t>カタチ</t>
    </rPh>
    <phoneticPr fontId="9"/>
  </si>
  <si>
    <t>該当なし</t>
    <rPh sb="0" eb="2">
      <t>ガイトウ</t>
    </rPh>
    <phoneticPr fontId="9"/>
  </si>
  <si>
    <t>（毎週）</t>
    <rPh sb="1" eb="3">
      <t>マイシュウ</t>
    </rPh>
    <phoneticPr fontId="9"/>
  </si>
  <si>
    <t>週間点検　（　　　曜日　　　項実施）</t>
    <rPh sb="0" eb="2">
      <t>シュウカン</t>
    </rPh>
    <rPh sb="2" eb="4">
      <t>テンケン</t>
    </rPh>
    <rPh sb="9" eb="11">
      <t>ヨウビ</t>
    </rPh>
    <rPh sb="14" eb="15">
      <t>コウ</t>
    </rPh>
    <rPh sb="15" eb="17">
      <t>ジッシ</t>
    </rPh>
    <phoneticPr fontId="9"/>
  </si>
  <si>
    <t>一斉片付け　（　　　曜日　　　項実施）</t>
    <rPh sb="0" eb="2">
      <t>イッセイ</t>
    </rPh>
    <rPh sb="2" eb="4">
      <t>カタヅ</t>
    </rPh>
    <phoneticPr fontId="9"/>
  </si>
  <si>
    <t>週間工程打合せ　（　　　曜日　　　項実施）</t>
    <rPh sb="0" eb="2">
      <t>シュウカン</t>
    </rPh>
    <rPh sb="2" eb="4">
      <t>コウテイ</t>
    </rPh>
    <rPh sb="4" eb="6">
      <t>ウチアワ</t>
    </rPh>
    <phoneticPr fontId="9"/>
  </si>
  <si>
    <t>全ての協力業者が参加する協議会を設置し、定期的に会議を開催 （直近　　/　　開催）</t>
    <rPh sb="0" eb="1">
      <t>スベ</t>
    </rPh>
    <rPh sb="3" eb="5">
      <t>キョウリョク</t>
    </rPh>
    <rPh sb="5" eb="7">
      <t>ギョウシャ</t>
    </rPh>
    <rPh sb="8" eb="10">
      <t>サンカ</t>
    </rPh>
    <rPh sb="12" eb="15">
      <t>キョウギカイ</t>
    </rPh>
    <rPh sb="16" eb="18">
      <t>セッチ</t>
    </rPh>
    <rPh sb="20" eb="23">
      <t>テイキテキ</t>
    </rPh>
    <rPh sb="24" eb="26">
      <t>カイギ</t>
    </rPh>
    <rPh sb="27" eb="29">
      <t>カイサイ</t>
    </rPh>
    <rPh sb="31" eb="33">
      <t>チョッキン</t>
    </rPh>
    <rPh sb="38" eb="40">
      <t>カイサイ</t>
    </rPh>
    <phoneticPr fontId="9"/>
  </si>
  <si>
    <t>（毎月）</t>
    <rPh sb="1" eb="3">
      <t>マイツキ</t>
    </rPh>
    <phoneticPr fontId="9"/>
  </si>
  <si>
    <t>月次災害防止協議会 （直近　　/　　開催）</t>
    <rPh sb="0" eb="1">
      <t>ツキ</t>
    </rPh>
    <rPh sb="1" eb="2">
      <t>ジ</t>
    </rPh>
    <rPh sb="2" eb="4">
      <t>サイガイ</t>
    </rPh>
    <rPh sb="4" eb="6">
      <t>ボウシ</t>
    </rPh>
    <rPh sb="6" eb="9">
      <t>キョウギカイ</t>
    </rPh>
    <phoneticPr fontId="9"/>
  </si>
  <si>
    <t>（随時）</t>
    <rPh sb="1" eb="3">
      <t>ズイジ</t>
    </rPh>
    <phoneticPr fontId="9"/>
  </si>
  <si>
    <t>届出日（　　　　　　　　）</t>
    <rPh sb="0" eb="1">
      <t>トドケ</t>
    </rPh>
    <rPh sb="1" eb="2">
      <t>デ</t>
    </rPh>
    <rPh sb="2" eb="3">
      <t>ビ</t>
    </rPh>
    <phoneticPr fontId="9"/>
  </si>
  <si>
    <t>物の置き方は良いか（安定性、高さ、荷くずれ、ころがり防止、種類別仕分け、</t>
    <phoneticPr fontId="9"/>
  </si>
  <si>
    <t>採光妨害防止、非常口前の確保）</t>
    <phoneticPr fontId="9"/>
  </si>
  <si>
    <t>採光、照明は確保されているか（普通の作業 150Lx、精密な作業 300Lx、</t>
    <rPh sb="15" eb="17">
      <t>フツウ</t>
    </rPh>
    <rPh sb="18" eb="20">
      <t>サギョウ</t>
    </rPh>
    <rPh sb="27" eb="29">
      <t>セイミツ</t>
    </rPh>
    <rPh sb="30" eb="32">
      <t>サギョウ</t>
    </rPh>
    <phoneticPr fontId="9"/>
  </si>
  <si>
    <t>粗な作業 70Lx）</t>
    <phoneticPr fontId="9"/>
  </si>
  <si>
    <t>大気汚染防止法第18条の15、同施行規則第10条の4に基づく</t>
    <rPh sb="0" eb="2">
      <t>タイキ</t>
    </rPh>
    <rPh sb="2" eb="4">
      <t>オセン</t>
    </rPh>
    <rPh sb="4" eb="7">
      <t>ボウシホウ</t>
    </rPh>
    <rPh sb="7" eb="8">
      <t>ダイ</t>
    </rPh>
    <rPh sb="10" eb="11">
      <t>ジョウ</t>
    </rPh>
    <rPh sb="15" eb="16">
      <t>ドウ</t>
    </rPh>
    <rPh sb="16" eb="18">
      <t>セコウ</t>
    </rPh>
    <rPh sb="18" eb="20">
      <t>キソク</t>
    </rPh>
    <rPh sb="20" eb="21">
      <t>ダイ</t>
    </rPh>
    <rPh sb="23" eb="24">
      <t>ジョウ</t>
    </rPh>
    <rPh sb="27" eb="28">
      <t>モト</t>
    </rPh>
    <phoneticPr fontId="9"/>
  </si>
  <si>
    <t>標識が設置されているか</t>
  </si>
  <si>
    <t>環境の保全と創造に関する条例第57条、同施規則15条に基づく標識が</t>
    <rPh sb="0" eb="2">
      <t>カンキョウ</t>
    </rPh>
    <rPh sb="3" eb="5">
      <t>ホゼン</t>
    </rPh>
    <rPh sb="6" eb="8">
      <t>ソウゾウ</t>
    </rPh>
    <rPh sb="9" eb="10">
      <t>カン</t>
    </rPh>
    <rPh sb="12" eb="14">
      <t>ジョウレイ</t>
    </rPh>
    <rPh sb="14" eb="15">
      <t>ダイ</t>
    </rPh>
    <rPh sb="17" eb="18">
      <t>ジョウ</t>
    </rPh>
    <rPh sb="19" eb="20">
      <t>ドウ</t>
    </rPh>
    <rPh sb="20" eb="21">
      <t>シ</t>
    </rPh>
    <rPh sb="21" eb="23">
      <t>キソク</t>
    </rPh>
    <rPh sb="25" eb="26">
      <t>ジョウ</t>
    </rPh>
    <rPh sb="27" eb="28">
      <t>モト</t>
    </rPh>
    <rPh sb="30" eb="32">
      <t>ヒョウシキ</t>
    </rPh>
    <phoneticPr fontId="9"/>
  </si>
  <si>
    <t>設置されているか</t>
  </si>
  <si>
    <t>建築物等の規模又は広さ、取扱われるものの種類等により予想される爆発</t>
    <phoneticPr fontId="9"/>
  </si>
  <si>
    <t>又は火災の症状に適応した消火設備を設置しているか</t>
    <rPh sb="12" eb="14">
      <t>ショウカ</t>
    </rPh>
    <phoneticPr fontId="9"/>
  </si>
  <si>
    <t xml:space="preserve">WBGT値を活用し、熱中症予防対策を実施しているか（WBGT値とは、暑熱環境による
</t>
    <phoneticPr fontId="9"/>
  </si>
  <si>
    <t>熱ストレスの評価を行う暑さ指数のことで、熱中症のリスクを客観的に判断する値のこと）</t>
    <phoneticPr fontId="9"/>
  </si>
  <si>
    <t>作業場所、休憩場所にスポーツドリンク等を備え、作業中、休憩時に作業者が容易に</t>
    <phoneticPr fontId="9"/>
  </si>
  <si>
    <t>水分や塩分を補給できるようにしているか</t>
    <phoneticPr fontId="9"/>
  </si>
  <si>
    <t>休憩時には、休憩所、または日陰等の直射日光や照り返しを遮ることができる場所で</t>
    <phoneticPr fontId="9"/>
  </si>
  <si>
    <t>休憩するようにさせているか</t>
    <phoneticPr fontId="9"/>
  </si>
  <si>
    <t>高さ85cm以上の位置に手すり又はこれと同等以上の機能を有する設備又は中さん等を</t>
    <rPh sb="0" eb="1">
      <t>タカ</t>
    </rPh>
    <rPh sb="6" eb="8">
      <t>イジョウ</t>
    </rPh>
    <rPh sb="9" eb="11">
      <t>イチ</t>
    </rPh>
    <rPh sb="12" eb="13">
      <t>テ</t>
    </rPh>
    <rPh sb="15" eb="16">
      <t>マタ</t>
    </rPh>
    <rPh sb="20" eb="22">
      <t>ドウトウ</t>
    </rPh>
    <rPh sb="22" eb="24">
      <t>イジョウ</t>
    </rPh>
    <rPh sb="25" eb="27">
      <t>キノウ</t>
    </rPh>
    <rPh sb="28" eb="29">
      <t>ユウ</t>
    </rPh>
    <rPh sb="31" eb="33">
      <t>セツビ</t>
    </rPh>
    <rPh sb="33" eb="34">
      <t>マタ</t>
    </rPh>
    <rPh sb="35" eb="36">
      <t>ナカ</t>
    </rPh>
    <rPh sb="38" eb="39">
      <t>トウ</t>
    </rPh>
    <phoneticPr fontId="9"/>
  </si>
  <si>
    <t>設置しているか</t>
    <phoneticPr fontId="9"/>
  </si>
  <si>
    <t>作業のため物体が落下することにより労働者に危険を及ぼす恐れがある場合、</t>
    <rPh sb="0" eb="2">
      <t>サギョウ</t>
    </rPh>
    <rPh sb="5" eb="7">
      <t>ブッタイ</t>
    </rPh>
    <rPh sb="8" eb="10">
      <t>ラッカ</t>
    </rPh>
    <rPh sb="17" eb="20">
      <t>ロウドウシャ</t>
    </rPh>
    <rPh sb="21" eb="23">
      <t>キケン</t>
    </rPh>
    <rPh sb="24" eb="25">
      <t>オヨ</t>
    </rPh>
    <rPh sb="27" eb="28">
      <t>オソ</t>
    </rPh>
    <rPh sb="32" eb="34">
      <t>バアイ</t>
    </rPh>
    <phoneticPr fontId="9"/>
  </si>
  <si>
    <t>巾木（H=100以上）、メッシュシート若しくは防網又はこれらと同等以上の機能を有する</t>
    <rPh sb="0" eb="1">
      <t>ハバ</t>
    </rPh>
    <rPh sb="1" eb="2">
      <t>キ</t>
    </rPh>
    <rPh sb="8" eb="10">
      <t>イジョウ</t>
    </rPh>
    <rPh sb="19" eb="20">
      <t>モ</t>
    </rPh>
    <rPh sb="23" eb="24">
      <t>ボウ</t>
    </rPh>
    <rPh sb="24" eb="25">
      <t>アミ</t>
    </rPh>
    <rPh sb="25" eb="26">
      <t>マタ</t>
    </rPh>
    <rPh sb="31" eb="33">
      <t>ドウトウ</t>
    </rPh>
    <rPh sb="33" eb="35">
      <t>イジョウ</t>
    </rPh>
    <rPh sb="36" eb="38">
      <t>キノウ</t>
    </rPh>
    <rPh sb="39" eb="40">
      <t>ユウ</t>
    </rPh>
    <phoneticPr fontId="9"/>
  </si>
  <si>
    <t>設備を設置しているか</t>
    <rPh sb="0" eb="2">
      <t>セツビ</t>
    </rPh>
    <rPh sb="3" eb="5">
      <t>セッチ</t>
    </rPh>
    <phoneticPr fontId="9"/>
  </si>
  <si>
    <t>手すり及び中さんを設けた上で巾木を設けたもの又はこれらと同等以上の措置が</t>
    <rPh sb="0" eb="1">
      <t>テ</t>
    </rPh>
    <rPh sb="3" eb="4">
      <t>オヨ</t>
    </rPh>
    <rPh sb="5" eb="6">
      <t>ナカ</t>
    </rPh>
    <rPh sb="9" eb="10">
      <t>モウ</t>
    </rPh>
    <rPh sb="12" eb="13">
      <t>ウエ</t>
    </rPh>
    <rPh sb="14" eb="15">
      <t>ハバ</t>
    </rPh>
    <rPh sb="15" eb="16">
      <t>キ</t>
    </rPh>
    <rPh sb="17" eb="18">
      <t>モウ</t>
    </rPh>
    <rPh sb="22" eb="23">
      <t>マタ</t>
    </rPh>
    <rPh sb="28" eb="30">
      <t>ドウトウ</t>
    </rPh>
    <rPh sb="30" eb="32">
      <t>イジョウ</t>
    </rPh>
    <rPh sb="33" eb="35">
      <t>ソチ</t>
    </rPh>
    <phoneticPr fontId="9"/>
  </si>
  <si>
    <t>講じられているか</t>
    <rPh sb="0" eb="1">
      <t>コウ</t>
    </rPh>
    <phoneticPr fontId="9"/>
  </si>
  <si>
    <t>足場組立手順は遵守しているか</t>
    <rPh sb="0" eb="2">
      <t>アシバ</t>
    </rPh>
    <rPh sb="2" eb="4">
      <t>クミタテ</t>
    </rPh>
    <rPh sb="4" eb="6">
      <t>テジュン</t>
    </rPh>
    <rPh sb="7" eb="9">
      <t>ジュンシュ</t>
    </rPh>
    <phoneticPr fontId="9"/>
  </si>
  <si>
    <t>（手すり先送り→床板→建地→階段の手すり、中さん→中さん、巾木→上桟の順に</t>
    <rPh sb="12" eb="13">
      <t>ジ</t>
    </rPh>
    <rPh sb="25" eb="26">
      <t>ナカ</t>
    </rPh>
    <rPh sb="29" eb="30">
      <t>ハバ</t>
    </rPh>
    <rPh sb="30" eb="31">
      <t>キ</t>
    </rPh>
    <phoneticPr fontId="9"/>
  </si>
  <si>
    <t>　各層で完成させてから上層に組立てる。解体は組立の逆）</t>
    <phoneticPr fontId="9"/>
  </si>
  <si>
    <t>壁つなぎは専用の金具を使用し、取付間隔は良いか</t>
  </si>
  <si>
    <t>（ｼｰﾄ張りのない場合：垂直9m以下、水平8m以下、ｼｰﾄ張りのある場合：2層2ｽﾊﾟﾝ以下）</t>
    <rPh sb="4" eb="5">
      <t>ハ</t>
    </rPh>
    <rPh sb="9" eb="11">
      <t>バアイ</t>
    </rPh>
    <rPh sb="12" eb="14">
      <t>スイチョク</t>
    </rPh>
    <rPh sb="16" eb="18">
      <t>イカ</t>
    </rPh>
    <rPh sb="19" eb="21">
      <t>スイヘイ</t>
    </rPh>
    <rPh sb="23" eb="25">
      <t>イカ</t>
    </rPh>
    <rPh sb="29" eb="30">
      <t>ハ</t>
    </rPh>
    <rPh sb="34" eb="36">
      <t>バアイ</t>
    </rPh>
    <rPh sb="38" eb="39">
      <t>ソウ</t>
    </rPh>
    <rPh sb="44" eb="46">
      <t>イカ</t>
    </rPh>
    <phoneticPr fontId="9"/>
  </si>
  <si>
    <t>つかみ金具の外れ止めは確実にロックされているか</t>
    <rPh sb="3" eb="5">
      <t>カナグ</t>
    </rPh>
    <rPh sb="6" eb="7">
      <t>ハズ</t>
    </rPh>
    <rPh sb="8" eb="9">
      <t>ト</t>
    </rPh>
    <rPh sb="11" eb="13">
      <t>カクジツ</t>
    </rPh>
    <phoneticPr fontId="9"/>
  </si>
  <si>
    <t>（手すり先送り→床板→建枠→交差筋かい→階段の手すり、中さん→下桟、巾木</t>
    <rPh sb="31" eb="32">
      <t>シモ</t>
    </rPh>
    <rPh sb="32" eb="33">
      <t>サン</t>
    </rPh>
    <rPh sb="34" eb="35">
      <t>ハバ</t>
    </rPh>
    <rPh sb="35" eb="36">
      <t>キ</t>
    </rPh>
    <phoneticPr fontId="9"/>
  </si>
  <si>
    <t>　→上桟の順に各層で完成させてから上層に組立てる。解体は組立の逆）</t>
    <phoneticPr fontId="9"/>
  </si>
  <si>
    <t>中さん若しくは15cm以上の巾木、又はこれらと同等以上の機能を有する設備</t>
    <rPh sb="0" eb="1">
      <t>ナカ</t>
    </rPh>
    <rPh sb="3" eb="4">
      <t>モ</t>
    </rPh>
    <rPh sb="11" eb="13">
      <t>イジョウ</t>
    </rPh>
    <rPh sb="14" eb="15">
      <t>ハバ</t>
    </rPh>
    <rPh sb="15" eb="16">
      <t>キ</t>
    </rPh>
    <rPh sb="17" eb="18">
      <t>マタ</t>
    </rPh>
    <rPh sb="23" eb="25">
      <t>ドウトウ</t>
    </rPh>
    <rPh sb="25" eb="27">
      <t>イジョウ</t>
    </rPh>
    <rPh sb="28" eb="30">
      <t>キノウ</t>
    </rPh>
    <rPh sb="31" eb="32">
      <t>ユウ</t>
    </rPh>
    <rPh sb="34" eb="36">
      <t>セツビ</t>
    </rPh>
    <phoneticPr fontId="9"/>
  </si>
  <si>
    <t>又は手すりわくを設置しているか</t>
    <phoneticPr fontId="9"/>
  </si>
  <si>
    <t>敷板には釘止めされているか</t>
    <rPh sb="0" eb="2">
      <t>シキイタ</t>
    </rPh>
    <rPh sb="4" eb="5">
      <t>クギ</t>
    </rPh>
    <rPh sb="5" eb="6">
      <t>ト</t>
    </rPh>
    <phoneticPr fontId="9"/>
  </si>
  <si>
    <t>（手すり先送り方式、手すり据置き方式、手すり先行専用足場方式）</t>
    <phoneticPr fontId="9"/>
  </si>
  <si>
    <t>墜落のおそれのある箇所には、中さん若しくは巾木に加えて上さんを設けたもの、</t>
    <rPh sb="0" eb="2">
      <t>ツイラク</t>
    </rPh>
    <rPh sb="9" eb="11">
      <t>カショ</t>
    </rPh>
    <rPh sb="14" eb="15">
      <t>ナカ</t>
    </rPh>
    <rPh sb="17" eb="18">
      <t>モ</t>
    </rPh>
    <rPh sb="21" eb="22">
      <t>ハバ</t>
    </rPh>
    <rPh sb="22" eb="23">
      <t>キ</t>
    </rPh>
    <rPh sb="24" eb="25">
      <t>クワ</t>
    </rPh>
    <rPh sb="27" eb="28">
      <t>ウワ</t>
    </rPh>
    <rPh sb="31" eb="32">
      <t>モウ</t>
    </rPh>
    <phoneticPr fontId="9"/>
  </si>
  <si>
    <t>又はこれらの措置と同等以上の機能を有する手すりわくを設けたものにしているか</t>
    <phoneticPr fontId="9"/>
  </si>
  <si>
    <t>段差・突出物等、障害になる部分の養生・注意喚起・通行禁止等の措置</t>
    <rPh sb="0" eb="2">
      <t>ダンサ</t>
    </rPh>
    <rPh sb="3" eb="6">
      <t>トッシュツブツ</t>
    </rPh>
    <rPh sb="6" eb="7">
      <t>トウ</t>
    </rPh>
    <rPh sb="8" eb="10">
      <t>ショウガイ</t>
    </rPh>
    <rPh sb="13" eb="15">
      <t>ブブン</t>
    </rPh>
    <rPh sb="16" eb="18">
      <t>ヨウジョウ</t>
    </rPh>
    <rPh sb="19" eb="23">
      <t>チュウイカンキ</t>
    </rPh>
    <rPh sb="24" eb="29">
      <t>ツウコウキンシトウ</t>
    </rPh>
    <rPh sb="30" eb="32">
      <t>ソチ</t>
    </rPh>
    <phoneticPr fontId="9"/>
  </si>
  <si>
    <t>妻面（端部）は、手すり及び中さんを設けた上で巾木を設けたもの、</t>
    <rPh sb="0" eb="1">
      <t>ツマ</t>
    </rPh>
    <rPh sb="1" eb="2">
      <t>メン</t>
    </rPh>
    <rPh sb="3" eb="4">
      <t>タン</t>
    </rPh>
    <rPh sb="4" eb="5">
      <t>ブ</t>
    </rPh>
    <rPh sb="8" eb="9">
      <t>テ</t>
    </rPh>
    <rPh sb="11" eb="12">
      <t>オヨ</t>
    </rPh>
    <rPh sb="13" eb="14">
      <t>ナカ</t>
    </rPh>
    <rPh sb="17" eb="18">
      <t>モウ</t>
    </rPh>
    <rPh sb="20" eb="21">
      <t>ウエ</t>
    </rPh>
    <rPh sb="22" eb="23">
      <t>ハバ</t>
    </rPh>
    <rPh sb="23" eb="24">
      <t>キ</t>
    </rPh>
    <rPh sb="25" eb="26">
      <t>モウ</t>
    </rPh>
    <phoneticPr fontId="9"/>
  </si>
  <si>
    <t>又はこれと同等以上の措置を講じられているか</t>
    <phoneticPr fontId="9"/>
  </si>
  <si>
    <t>足場の最上端の壁つなぎからの足場の立上り高さは、原則として、足場2層以下と</t>
    <rPh sb="0" eb="2">
      <t>アシバ</t>
    </rPh>
    <rPh sb="3" eb="5">
      <t>サイジョウ</t>
    </rPh>
    <rPh sb="5" eb="6">
      <t>タン</t>
    </rPh>
    <rPh sb="7" eb="8">
      <t>カベ</t>
    </rPh>
    <rPh sb="14" eb="16">
      <t>アシバ</t>
    </rPh>
    <rPh sb="17" eb="19">
      <t>タチアガ</t>
    </rPh>
    <rPh sb="20" eb="21">
      <t>タカ</t>
    </rPh>
    <rPh sb="24" eb="26">
      <t>ゲンソク</t>
    </rPh>
    <rPh sb="30" eb="32">
      <t>アシバ</t>
    </rPh>
    <rPh sb="33" eb="34">
      <t>ソウ</t>
    </rPh>
    <rPh sb="34" eb="36">
      <t>イカ</t>
    </rPh>
    <phoneticPr fontId="9"/>
  </si>
  <si>
    <t>なっているか</t>
    <phoneticPr fontId="9"/>
  </si>
  <si>
    <t>足場の最側端の壁つなぎからの足場のはみ出し長さは、原則として、</t>
    <rPh sb="0" eb="2">
      <t>アシバ</t>
    </rPh>
    <rPh sb="3" eb="4">
      <t>サイ</t>
    </rPh>
    <rPh sb="4" eb="5">
      <t>ソク</t>
    </rPh>
    <rPh sb="5" eb="6">
      <t>タン</t>
    </rPh>
    <rPh sb="7" eb="8">
      <t>カベ</t>
    </rPh>
    <rPh sb="14" eb="16">
      <t>アシバ</t>
    </rPh>
    <rPh sb="19" eb="20">
      <t>ダ</t>
    </rPh>
    <rPh sb="21" eb="22">
      <t>ナガ</t>
    </rPh>
    <rPh sb="25" eb="27">
      <t>ゲンソク</t>
    </rPh>
    <phoneticPr fontId="9"/>
  </si>
  <si>
    <t>足場1スパン以下となっているか</t>
    <phoneticPr fontId="9"/>
  </si>
  <si>
    <t>ワイヤーロープは、素線が著しく切断しているもの、直径が減少しているもの、</t>
    <rPh sb="9" eb="11">
      <t>ソセン</t>
    </rPh>
    <rPh sb="12" eb="13">
      <t>イチジル</t>
    </rPh>
    <rPh sb="15" eb="17">
      <t>セツダン</t>
    </rPh>
    <rPh sb="24" eb="26">
      <t>チョッケイ</t>
    </rPh>
    <rPh sb="27" eb="29">
      <t>ゲンショウ</t>
    </rPh>
    <phoneticPr fontId="9"/>
  </si>
  <si>
    <t>キンクしているもの、著しい型崩れ又腐食があるものを使用していないか</t>
    <rPh sb="10" eb="11">
      <t>イチジル</t>
    </rPh>
    <rPh sb="13" eb="15">
      <t>カタクズ</t>
    </rPh>
    <rPh sb="16" eb="17">
      <t>マタ</t>
    </rPh>
    <rPh sb="17" eb="19">
      <t>フショク</t>
    </rPh>
    <rPh sb="25" eb="27">
      <t>シヨウ</t>
    </rPh>
    <phoneticPr fontId="9"/>
  </si>
  <si>
    <t>桁の外部への突き出しは1m程度伸ばし、突き出した先端を揃えてあるか、</t>
    <rPh sb="0" eb="1">
      <t>ケタ</t>
    </rPh>
    <rPh sb="2" eb="4">
      <t>ガイブ</t>
    </rPh>
    <rPh sb="6" eb="7">
      <t>ツ</t>
    </rPh>
    <rPh sb="8" eb="9">
      <t>ダ</t>
    </rPh>
    <rPh sb="13" eb="15">
      <t>テイド</t>
    </rPh>
    <rPh sb="15" eb="16">
      <t>ノ</t>
    </rPh>
    <rPh sb="19" eb="20">
      <t>ツ</t>
    </rPh>
    <rPh sb="21" eb="22">
      <t>ダ</t>
    </rPh>
    <rPh sb="24" eb="26">
      <t>センタン</t>
    </rPh>
    <rPh sb="27" eb="28">
      <t>ソロ</t>
    </rPh>
    <phoneticPr fontId="9"/>
  </si>
  <si>
    <t>又足場板の滑り止めを設けているか</t>
    <phoneticPr fontId="9"/>
  </si>
  <si>
    <t>作業床には、手すり及び中さんの設置、物体の落下防止のための巾木（H=100以上）等</t>
    <rPh sb="0" eb="2">
      <t>サギョウ</t>
    </rPh>
    <rPh sb="2" eb="3">
      <t>ユカ</t>
    </rPh>
    <rPh sb="6" eb="7">
      <t>テ</t>
    </rPh>
    <rPh sb="9" eb="10">
      <t>オヨ</t>
    </rPh>
    <rPh sb="11" eb="12">
      <t>ナカ</t>
    </rPh>
    <rPh sb="15" eb="17">
      <t>セッチ</t>
    </rPh>
    <rPh sb="18" eb="20">
      <t>ブッタイ</t>
    </rPh>
    <rPh sb="21" eb="23">
      <t>ラッカ</t>
    </rPh>
    <rPh sb="23" eb="25">
      <t>ボウシ</t>
    </rPh>
    <rPh sb="29" eb="30">
      <t>ハバ</t>
    </rPh>
    <rPh sb="30" eb="31">
      <t>キ</t>
    </rPh>
    <rPh sb="37" eb="39">
      <t>イジョウ</t>
    </rPh>
    <rPh sb="40" eb="41">
      <t>トウ</t>
    </rPh>
    <phoneticPr fontId="9"/>
  </si>
  <si>
    <t>の設置、積載荷重の表示がされているか</t>
    <phoneticPr fontId="9"/>
  </si>
  <si>
    <t>ローリングタワーベース使用の場合は、以下の基準に従うこと</t>
    <phoneticPr fontId="9"/>
  </si>
  <si>
    <t>＜高層用：5段以下＞＜低層用：3段以下＞</t>
    <phoneticPr fontId="9"/>
  </si>
  <si>
    <t>うま(可搬式作業台)の適切な使用方法が周知されているか</t>
    <rPh sb="3" eb="5">
      <t>カハン</t>
    </rPh>
    <rPh sb="5" eb="6">
      <t>シキ</t>
    </rPh>
    <rPh sb="6" eb="9">
      <t>サギョウダイ</t>
    </rPh>
    <rPh sb="11" eb="13">
      <t>テキセツ</t>
    </rPh>
    <rPh sb="14" eb="18">
      <t>シヨウホウホウ</t>
    </rPh>
    <rPh sb="19" eb="21">
      <t>シュウチ</t>
    </rPh>
    <phoneticPr fontId="9"/>
  </si>
  <si>
    <t>　　（うまに安全帯をかけない、2名以上の同時使用の禁止、荷物をもったままの昇降　等）</t>
    <rPh sb="28" eb="30">
      <t>ニモツ</t>
    </rPh>
    <rPh sb="37" eb="39">
      <t>ショウコウ</t>
    </rPh>
    <rPh sb="40" eb="41">
      <t>トウ</t>
    </rPh>
    <phoneticPr fontId="9"/>
  </si>
  <si>
    <t>安衛則：労働安全衛生規則、指針：移動式足場の安全基準に関する技術上の指針</t>
    <rPh sb="0" eb="1">
      <t>アン</t>
    </rPh>
    <rPh sb="1" eb="2">
      <t>マモル</t>
    </rPh>
    <rPh sb="2" eb="3">
      <t>ノリ</t>
    </rPh>
    <rPh sb="4" eb="6">
      <t>ロウドウ</t>
    </rPh>
    <rPh sb="6" eb="8">
      <t>アンゼン</t>
    </rPh>
    <rPh sb="8" eb="10">
      <t>エイセイ</t>
    </rPh>
    <rPh sb="10" eb="12">
      <t>キソク</t>
    </rPh>
    <rPh sb="13" eb="15">
      <t>シシン</t>
    </rPh>
    <rPh sb="16" eb="18">
      <t>イドウ</t>
    </rPh>
    <rPh sb="18" eb="19">
      <t>シキ</t>
    </rPh>
    <rPh sb="19" eb="21">
      <t>アシバ</t>
    </rPh>
    <rPh sb="22" eb="24">
      <t>アンゼン</t>
    </rPh>
    <rPh sb="24" eb="26">
      <t>キジュン</t>
    </rPh>
    <rPh sb="27" eb="28">
      <t>カン</t>
    </rPh>
    <rPh sb="30" eb="32">
      <t>ギジュツ</t>
    </rPh>
    <rPh sb="32" eb="33">
      <t>ジョウ</t>
    </rPh>
    <rPh sb="34" eb="36">
      <t>シシン</t>
    </rPh>
    <phoneticPr fontId="9"/>
  </si>
  <si>
    <t>またぎ、天板での作業禁止など、適切な使用方法が周知されているか</t>
    <rPh sb="4" eb="6">
      <t>テンバン</t>
    </rPh>
    <rPh sb="8" eb="12">
      <t>サギョウキンシ</t>
    </rPh>
    <rPh sb="15" eb="17">
      <t>テキセツ</t>
    </rPh>
    <rPh sb="18" eb="22">
      <t>シヨウホウホウ</t>
    </rPh>
    <rPh sb="23" eb="25">
      <t>シュウチ</t>
    </rPh>
    <phoneticPr fontId="9"/>
  </si>
  <si>
    <t>スレート・木毛板等の屋根上での作業で、踏み抜きのおそれはないか</t>
    <rPh sb="5" eb="6">
      <t>モク</t>
    </rPh>
    <rPh sb="6" eb="7">
      <t>モウ</t>
    </rPh>
    <rPh sb="7" eb="8">
      <t>バン</t>
    </rPh>
    <rPh sb="8" eb="9">
      <t>トウ</t>
    </rPh>
    <rPh sb="10" eb="12">
      <t>ヤネ</t>
    </rPh>
    <rPh sb="12" eb="13">
      <t>ジョウ</t>
    </rPh>
    <rPh sb="15" eb="17">
      <t>サギョウ</t>
    </rPh>
    <rPh sb="19" eb="20">
      <t>フ</t>
    </rPh>
    <rPh sb="21" eb="22">
      <t>ヌ</t>
    </rPh>
    <phoneticPr fontId="9"/>
  </si>
  <si>
    <t>（巾30cm以上の歩み板の設置、親綱の設置、安全帯の使用）</t>
    <rPh sb="1" eb="2">
      <t>ハバ</t>
    </rPh>
    <rPh sb="6" eb="8">
      <t>イジョウ</t>
    </rPh>
    <rPh sb="9" eb="10">
      <t>アユ</t>
    </rPh>
    <rPh sb="11" eb="12">
      <t>イタ</t>
    </rPh>
    <rPh sb="13" eb="15">
      <t>セッチ</t>
    </rPh>
    <rPh sb="16" eb="17">
      <t>オヤ</t>
    </rPh>
    <rPh sb="17" eb="18">
      <t>ヅナ</t>
    </rPh>
    <rPh sb="19" eb="21">
      <t>セッチ</t>
    </rPh>
    <rPh sb="22" eb="24">
      <t>アンゼン</t>
    </rPh>
    <rPh sb="24" eb="25">
      <t>タイ</t>
    </rPh>
    <rPh sb="26" eb="28">
      <t>シヨウ</t>
    </rPh>
    <phoneticPr fontId="9"/>
  </si>
  <si>
    <t>周囲のトップライト等、落下・破損等に対する処置</t>
    <rPh sb="0" eb="2">
      <t>シュウイ</t>
    </rPh>
    <rPh sb="9" eb="10">
      <t>トウ</t>
    </rPh>
    <rPh sb="11" eb="13">
      <t>ラッカ</t>
    </rPh>
    <rPh sb="14" eb="16">
      <t>ハソン</t>
    </rPh>
    <rPh sb="16" eb="17">
      <t>トウ</t>
    </rPh>
    <rPh sb="18" eb="19">
      <t>タイ</t>
    </rPh>
    <rPh sb="21" eb="23">
      <t>ショチ</t>
    </rPh>
    <phoneticPr fontId="9"/>
  </si>
  <si>
    <t>高さ又は深さが1.5mを超える箇所で作業を行うときは、労働者が安全に昇降するための</t>
    <rPh sb="0" eb="1">
      <t>タカ</t>
    </rPh>
    <rPh sb="2" eb="3">
      <t>マタ</t>
    </rPh>
    <rPh sb="4" eb="5">
      <t>フカ</t>
    </rPh>
    <rPh sb="12" eb="13">
      <t>コ</t>
    </rPh>
    <rPh sb="15" eb="17">
      <t>カショ</t>
    </rPh>
    <rPh sb="18" eb="20">
      <t>サギョウ</t>
    </rPh>
    <rPh sb="21" eb="22">
      <t>オコナ</t>
    </rPh>
    <rPh sb="27" eb="30">
      <t>ロウドウシャ</t>
    </rPh>
    <rPh sb="31" eb="33">
      <t>アンゼン</t>
    </rPh>
    <rPh sb="34" eb="36">
      <t>ショウコウ</t>
    </rPh>
    <phoneticPr fontId="9"/>
  </si>
  <si>
    <t>設備を設けているか</t>
  </si>
  <si>
    <t>作業の必要上、臨時に上さん、交差筋交、下さん、巾木を外す場合、ブラケット足場</t>
    <rPh sb="0" eb="2">
      <t>サギョウ</t>
    </rPh>
    <rPh sb="3" eb="5">
      <t>ヒツヨウ</t>
    </rPh>
    <rPh sb="5" eb="6">
      <t>ジョウ</t>
    </rPh>
    <rPh sb="7" eb="9">
      <t>リンジ</t>
    </rPh>
    <rPh sb="10" eb="11">
      <t>ウワ</t>
    </rPh>
    <rPh sb="14" eb="16">
      <t>コウサ</t>
    </rPh>
    <rPh sb="16" eb="18">
      <t>スジカイ</t>
    </rPh>
    <rPh sb="19" eb="20">
      <t>シモ</t>
    </rPh>
    <rPh sb="23" eb="24">
      <t>ハバ</t>
    </rPh>
    <rPh sb="24" eb="25">
      <t>キ</t>
    </rPh>
    <rPh sb="26" eb="27">
      <t>ハズ</t>
    </rPh>
    <rPh sb="28" eb="30">
      <t>バアイ</t>
    </rPh>
    <phoneticPr fontId="9"/>
  </si>
  <si>
    <t>または防網を設置した上で、安全帯を使用させているか</t>
    <rPh sb="10" eb="11">
      <t>ウエ</t>
    </rPh>
    <rPh sb="13" eb="15">
      <t>アンゼン</t>
    </rPh>
    <rPh sb="15" eb="16">
      <t>タイ</t>
    </rPh>
    <rPh sb="17" eb="19">
      <t>シヨウ</t>
    </rPh>
    <phoneticPr fontId="9"/>
  </si>
  <si>
    <t>ネットの辺長が3mを超える場合、3m以内かつ等間隔で吊綱を取り付け
ているか</t>
    <phoneticPr fontId="9"/>
  </si>
  <si>
    <t>ネットの下部が障害物に接していないか</t>
  </si>
  <si>
    <t>吊綱（支持部）の固定、強度はよいか</t>
  </si>
  <si>
    <t>ネットの網目の一辺の長さは10cm以下となっているか</t>
  </si>
  <si>
    <t>養生シート及びネット状養生シートは、JIS A 8952 のⅠ類に適合するもの</t>
    <rPh sb="0" eb="2">
      <t>ヨウジョウ</t>
    </rPh>
    <rPh sb="5" eb="6">
      <t>オヨ</t>
    </rPh>
    <rPh sb="10" eb="11">
      <t>ジョウ</t>
    </rPh>
    <rPh sb="11" eb="13">
      <t>ヨウジョウ</t>
    </rPh>
    <rPh sb="31" eb="32">
      <t>ルイ</t>
    </rPh>
    <phoneticPr fontId="9"/>
  </si>
  <si>
    <t>又はこれと同等以上のものを使用しているか</t>
    <phoneticPr fontId="9"/>
  </si>
  <si>
    <t>飛来落下のおそれのある場所では、飛来防止の設備を設け、作業員に</t>
  </si>
  <si>
    <t>保護帽等の保護具を着用させているか</t>
  </si>
  <si>
    <t>防護棚は、骨組みの外側から水平距離で2m以上突出させ、水平面となす角度を</t>
    <phoneticPr fontId="9"/>
  </si>
  <si>
    <t>建基法
公衆災害防止対策要綱</t>
    <rPh sb="0" eb="3">
      <t>ケンキホウ</t>
    </rPh>
    <rPh sb="4" eb="6">
      <t>コウシュウ</t>
    </rPh>
    <rPh sb="6" eb="8">
      <t>サイガイ</t>
    </rPh>
    <rPh sb="8" eb="12">
      <t>ボウシタイサク</t>
    </rPh>
    <rPh sb="12" eb="14">
      <t>ヨウコウ</t>
    </rPh>
    <phoneticPr fontId="9"/>
  </si>
  <si>
    <t>玄関上部等の物体の落下に対する養生設備（鋼製床板又は足場板等）を設け、</t>
    <rPh sb="0" eb="2">
      <t>ゲンカン</t>
    </rPh>
    <rPh sb="2" eb="5">
      <t>ジョウブトウ</t>
    </rPh>
    <rPh sb="6" eb="8">
      <t>ブッタイ</t>
    </rPh>
    <rPh sb="9" eb="11">
      <t>ラッカ</t>
    </rPh>
    <rPh sb="12" eb="13">
      <t>タイ</t>
    </rPh>
    <rPh sb="15" eb="17">
      <t>ヨウジョウ</t>
    </rPh>
    <rPh sb="17" eb="19">
      <t>セツビ</t>
    </rPh>
    <rPh sb="20" eb="22">
      <t>コウセイ</t>
    </rPh>
    <rPh sb="22" eb="24">
      <t>ユカイタ</t>
    </rPh>
    <rPh sb="24" eb="25">
      <t>マタ</t>
    </rPh>
    <rPh sb="26" eb="28">
      <t>アシバ</t>
    </rPh>
    <rPh sb="28" eb="29">
      <t>イタ</t>
    </rPh>
    <rPh sb="29" eb="30">
      <t>トウ</t>
    </rPh>
    <rPh sb="32" eb="33">
      <t>モウ</t>
    </rPh>
    <phoneticPr fontId="9"/>
  </si>
  <si>
    <t>適切に固定されているか</t>
    <rPh sb="0" eb="2">
      <t>テキセツ</t>
    </rPh>
    <rPh sb="3" eb="5">
      <t>コテイ</t>
    </rPh>
    <phoneticPr fontId="9"/>
  </si>
  <si>
    <t>荷揚げ・投下設備</t>
    <rPh sb="0" eb="2">
      <t>ニア</t>
    </rPh>
    <rPh sb="4" eb="5">
      <t>トウ</t>
    </rPh>
    <rPh sb="5" eb="6">
      <t>シタ</t>
    </rPh>
    <rPh sb="6" eb="7">
      <t>セツ</t>
    </rPh>
    <rPh sb="7" eb="8">
      <t>ソナエ</t>
    </rPh>
    <phoneticPr fontId="9"/>
  </si>
  <si>
    <t>ウインチ・ホイストの使用にあたっては、特別教育の受講、有資格者の作業となっているか</t>
    <rPh sb="10" eb="12">
      <t>シヨウ</t>
    </rPh>
    <rPh sb="19" eb="23">
      <t>トクベツキョウイク</t>
    </rPh>
    <rPh sb="24" eb="26">
      <t>ジュコウ</t>
    </rPh>
    <rPh sb="27" eb="31">
      <t>ユウシカクシャ</t>
    </rPh>
    <rPh sb="32" eb="34">
      <t>サギョウ</t>
    </rPh>
    <phoneticPr fontId="9"/>
  </si>
  <si>
    <t>悪天候時には作業を中止しているか</t>
  </si>
  <si>
    <t>専用のピンを使用しているか</t>
  </si>
  <si>
    <t>脚部の滑動防止（根がらみ等）を設けているか</t>
  </si>
  <si>
    <t>支保工（パイプサポート）の高さが3.5m以上の場合は、2.0m以内ごとに2方向に</t>
    <phoneticPr fontId="9"/>
  </si>
  <si>
    <t>水平つなぎを設けているか</t>
    <phoneticPr fontId="9"/>
  </si>
  <si>
    <t>設置後7日を超えない期間ごと、中震以上の地震及び大雨後等に点検し、</t>
    <phoneticPr fontId="9"/>
  </si>
  <si>
    <t>異常を認めた場合は直ちに補強・補修を行っているか</t>
    <phoneticPr fontId="9"/>
  </si>
  <si>
    <t>昇降設備を設けているか</t>
  </si>
  <si>
    <t>地山掘削の前に次の事項について調査を行っているか</t>
    <phoneticPr fontId="9"/>
  </si>
  <si>
    <t>1.形状、地質、地層の状態　2.亀裂、含水、湧水、凍結の有無と状態</t>
  </si>
  <si>
    <t>3.埋設物の有無と状態　4.高温のガス、蒸気の有無と状態</t>
  </si>
  <si>
    <t>作業開始前、中震以上の地震及び大雨後等に、浮石及び亀裂の有無及び状態</t>
    <phoneticPr fontId="9"/>
  </si>
  <si>
    <t>並びに含水、湧水及び凍結の状態の変化を点検しているか</t>
    <phoneticPr fontId="9"/>
  </si>
  <si>
    <t>地山の崩壊等により作業員に危険を及ぼすおそれがある場合は、山留め支保工を設け、</t>
    <rPh sb="29" eb="30">
      <t>ヤマ</t>
    </rPh>
    <rPh sb="30" eb="31">
      <t>ド</t>
    </rPh>
    <phoneticPr fontId="9"/>
  </si>
  <si>
    <t>防護網を張り、立入禁止措置を行っているか</t>
    <phoneticPr fontId="9"/>
  </si>
  <si>
    <t>法肩の近くに土砂、重量物等を置いていないか</t>
  </si>
  <si>
    <t>作業員を機械の周囲へ立入らせていないか</t>
  </si>
  <si>
    <t>法面等の作業時に地盤の確認をしているか</t>
  </si>
  <si>
    <t>危険箇所の立入禁止措置はよいか</t>
  </si>
  <si>
    <t>ワイヤロープに変形、摩擦等の損傷はないか</t>
  </si>
  <si>
    <t>巻上げ装置に荷重をかけたまま運転席を離れていないか</t>
  </si>
  <si>
    <t>機械は安定した場所に水平に据え付けているか</t>
  </si>
  <si>
    <t>敷鉄板等を使用して倒壊防止をしているか</t>
  </si>
  <si>
    <t>合図者を指名し決められた合図を行っているか</t>
  </si>
  <si>
    <t>ブームの下で作業をしていないか</t>
  </si>
  <si>
    <t>運転者とホース先端作業員との合図はよいか</t>
  </si>
  <si>
    <t>アウトリガーは最大に張り出しているか</t>
  </si>
  <si>
    <t>ブームで荷を吊り上げていないか</t>
  </si>
  <si>
    <t>コンクリート吹き出し部へ作業員が立ち入っていないか</t>
  </si>
  <si>
    <t>前照灯の設置はよいか</t>
  </si>
  <si>
    <t>作業区域に立ち入り禁止措置を行っているか</t>
  </si>
  <si>
    <t>巻過防止装置は有効に作動するか</t>
  </si>
  <si>
    <t>吊荷は定格荷重を超えていないか</t>
  </si>
  <si>
    <t>吊荷の下に立ち入っていないか</t>
  </si>
  <si>
    <t>長尺物にはかいしゃくロープを使用しているか</t>
  </si>
  <si>
    <t>合図者を配置しているか</t>
  </si>
  <si>
    <t>立入禁止装置を行っているか</t>
  </si>
  <si>
    <t>車体を水平にセットしているか</t>
  </si>
  <si>
    <t>過負荷防止装置を正しくセットしているか</t>
  </si>
  <si>
    <t>旋回警告灯及び旋回アラームは正しく作動するか</t>
  </si>
  <si>
    <t>外部表示灯を設置しているか</t>
  </si>
  <si>
    <t>定格荷重を表示しているか</t>
  </si>
  <si>
    <t>フックの外れ止めは有効に作動するか</t>
  </si>
  <si>
    <t>強風時（平均風速が10m/s以上の風）には作業を中止しているか</t>
  </si>
  <si>
    <t>軟弱な地盤では敷鉄板を使用しているか</t>
  </si>
  <si>
    <t>玉掛ワイヤに形くずれ、素腺切れ等の損傷はないか</t>
  </si>
  <si>
    <t>地切りをし、吊り荷の安定を図っているか</t>
  </si>
  <si>
    <t>荷の鋭角部にあて物をしているか</t>
  </si>
  <si>
    <t>枕木を設けているか</t>
  </si>
  <si>
    <t>吊り荷の下に作業員が立ち入っていないか</t>
  </si>
  <si>
    <t>吊り角度は60°以内になっているか</t>
  </si>
  <si>
    <t>フック、シャックル等の金具に変形、亀裂はないか</t>
  </si>
  <si>
    <t>安衛則：労働安全衛生規則、クレーン則：クレーン等安全規則、移ク構規：移動式クレーン構造規格</t>
    <rPh sb="0" eb="1">
      <t>アン</t>
    </rPh>
    <rPh sb="1" eb="2">
      <t>マモル</t>
    </rPh>
    <rPh sb="2" eb="3">
      <t>ノリ</t>
    </rPh>
    <rPh sb="4" eb="6">
      <t>ロウドウ</t>
    </rPh>
    <rPh sb="6" eb="8">
      <t>アンゼン</t>
    </rPh>
    <rPh sb="8" eb="10">
      <t>エイセイ</t>
    </rPh>
    <rPh sb="10" eb="12">
      <t>キソク</t>
    </rPh>
    <rPh sb="17" eb="18">
      <t>ソク</t>
    </rPh>
    <rPh sb="23" eb="24">
      <t>トウ</t>
    </rPh>
    <rPh sb="24" eb="26">
      <t>アンゼン</t>
    </rPh>
    <rPh sb="26" eb="28">
      <t>キソク</t>
    </rPh>
    <rPh sb="29" eb="30">
      <t>ウツリ</t>
    </rPh>
    <rPh sb="31" eb="32">
      <t>カマエ</t>
    </rPh>
    <rPh sb="32" eb="33">
      <t>タダシ</t>
    </rPh>
    <rPh sb="34" eb="45">
      <t>イドウシキクレーンコウゾウキカク</t>
    </rPh>
    <phoneticPr fontId="9"/>
  </si>
  <si>
    <t>キンクしたものを使用していないか</t>
  </si>
  <si>
    <t>著しい形くずれや腐食があるものを使用していないか</t>
  </si>
  <si>
    <t>ストランドが切断しているものを使用していないか</t>
  </si>
  <si>
    <t>著しい汚れ、変色があるものを使用していないか</t>
  </si>
  <si>
    <t>亀裂があるものを使用していないか</t>
  </si>
  <si>
    <t>著しく変形したものを使用していないか</t>
  </si>
  <si>
    <t>変形しているもの（口の開いたフック、楕円形となったリング、広がったシャックル）を</t>
    <phoneticPr fontId="9"/>
  </si>
  <si>
    <t>使用していないか</t>
  </si>
  <si>
    <t>磨耗の著しいものを使用していないか</t>
  </si>
  <si>
    <t>主任技術者の氏名を明示しているか</t>
  </si>
  <si>
    <t>立入禁止の囲いを設け、関係者以外の立入禁止を明示しているか</t>
  </si>
  <si>
    <t>屋外に設置する場合は防水型としているか</t>
  </si>
  <si>
    <t>主任技術者が兼務の場合は、その代理者、一般用電気工作物の場合は、</t>
    <phoneticPr fontId="9"/>
  </si>
  <si>
    <t>電気取扱者を明示しているか</t>
    <phoneticPr fontId="9"/>
  </si>
  <si>
    <t>取扱責任者を決めているか</t>
  </si>
  <si>
    <t>機械等修理中は“修理中”の表示をし、鍵をかけているか</t>
  </si>
  <si>
    <t>分電盤の前に材料等を置いていないか</t>
  </si>
  <si>
    <t>ケーブルの下部の貫通部を通して配線しているか</t>
  </si>
  <si>
    <t>漏電しゃ断機は正常に作動するか</t>
  </si>
  <si>
    <t>アースは正常に接続されているか</t>
  </si>
  <si>
    <t>回路表示をしているか</t>
  </si>
  <si>
    <t>定期的に接地抵抗値を測定し記録しているか</t>
  </si>
  <si>
    <t>安衛則：労働安全衛生規則、クレーン則：クレーン等安全規則</t>
    <rPh sb="0" eb="1">
      <t>アン</t>
    </rPh>
    <rPh sb="1" eb="2">
      <t>マモル</t>
    </rPh>
    <rPh sb="2" eb="3">
      <t>ノリ</t>
    </rPh>
    <rPh sb="4" eb="6">
      <t>ロウドウ</t>
    </rPh>
    <rPh sb="6" eb="8">
      <t>アンゼン</t>
    </rPh>
    <rPh sb="8" eb="10">
      <t>エイセイ</t>
    </rPh>
    <rPh sb="10" eb="12">
      <t>キソク</t>
    </rPh>
    <rPh sb="17" eb="18">
      <t>ソク</t>
    </rPh>
    <rPh sb="23" eb="24">
      <t>トウ</t>
    </rPh>
    <rPh sb="24" eb="26">
      <t>アンゼン</t>
    </rPh>
    <rPh sb="26" eb="28">
      <t>キソク</t>
    </rPh>
    <phoneticPr fontId="9"/>
  </si>
  <si>
    <t>電線の被覆に損傷はないか</t>
  </si>
  <si>
    <t>作業員が作業し、通行する場所から側面60ｃｍ以内又は高さ2ｍ以内に</t>
  </si>
  <si>
    <t>ある配線及び移動電線には防護を行っているか</t>
  </si>
  <si>
    <t>活線の端末を露出したまま放置していないか</t>
  </si>
  <si>
    <t>法令で定められた点検（使用前点検）を実施しているか</t>
  </si>
  <si>
    <t>電球やソケットが破損していないか</t>
  </si>
  <si>
    <t>配線の被覆に損傷はないか</t>
  </si>
  <si>
    <t>キャブタイヤをロープ代わりに使用していないか</t>
  </si>
  <si>
    <t>電線接続部が加熱しているところはないか</t>
  </si>
  <si>
    <t>手持型又は吊下げ型電灯にはガードが確実に取り付けられているか</t>
  </si>
  <si>
    <t>キャブタイヤは劣化、亀裂、損傷等のないものを使用し、平行ビニール線は</t>
    <phoneticPr fontId="9"/>
  </si>
  <si>
    <t>使用していないか</t>
    <phoneticPr fontId="9"/>
  </si>
  <si>
    <t>明暗差が大きく作業上危険である水平灯光は使用していないか</t>
  </si>
  <si>
    <t>粉塵障害防止規則</t>
    <rPh sb="0" eb="2">
      <t>フンジン</t>
    </rPh>
    <rPh sb="2" eb="4">
      <t>ショウガイ</t>
    </rPh>
    <rPh sb="4" eb="6">
      <t>ボウシ</t>
    </rPh>
    <rPh sb="6" eb="8">
      <t>キソク</t>
    </rPh>
    <phoneticPr fontId="9"/>
  </si>
  <si>
    <t>道路面のころがし配線は養生しているか</t>
  </si>
  <si>
    <t>自動電撃防止装置等について、使用開始前点検を行っているか</t>
  </si>
  <si>
    <t>アースを確実に接続しているか</t>
  </si>
  <si>
    <t>絶縁被覆が損傷又は老朽していないか</t>
  </si>
  <si>
    <t>湿った場所や身体で作業していないか</t>
  </si>
  <si>
    <t>火花の飛散防止並びに消化設備を設置しているか</t>
  </si>
  <si>
    <t>溶接棒ホルダーは、JIS規格に適合するもの又は同等以上の絶縁効力と耐熱性を</t>
    <phoneticPr fontId="9"/>
  </si>
  <si>
    <t>要するものを使用しているか</t>
    <phoneticPr fontId="9"/>
  </si>
  <si>
    <t>法令で定められた点検を実施しているか</t>
  </si>
  <si>
    <t>金属アーク溶接等作業についての健康障害防止措置は適切か</t>
    <rPh sb="0" eb="2">
      <t>キンゾク</t>
    </rPh>
    <rPh sb="5" eb="7">
      <t>ヨウセツ</t>
    </rPh>
    <rPh sb="7" eb="10">
      <t>トウサギョウ</t>
    </rPh>
    <rPh sb="15" eb="21">
      <t>ケンコウショウガイボウシ</t>
    </rPh>
    <rPh sb="21" eb="23">
      <t>ソチ</t>
    </rPh>
    <rPh sb="24" eb="26">
      <t>テキセツ</t>
    </rPh>
    <phoneticPr fontId="9"/>
  </si>
  <si>
    <t>特定化学物質障害予防規則</t>
    <phoneticPr fontId="9"/>
  </si>
  <si>
    <t>巻き込まれやすい手袋を使用していないか</t>
  </si>
  <si>
    <t>巻き込まれやすい作業服を着用していないか</t>
  </si>
  <si>
    <t>作業姿勢は適切か</t>
  </si>
  <si>
    <t>丸のこを使用して作業を行う場合は、アース・コードの破損、ブレーキ設置、</t>
    <phoneticPr fontId="9"/>
  </si>
  <si>
    <t>刃の締付け等を整備してから作業しているか</t>
    <phoneticPr fontId="9"/>
  </si>
  <si>
    <t>最高使用周速度をこえる運転はしていないか</t>
  </si>
  <si>
    <t>防じんメガネ、防じんマスクを使用しているか</t>
  </si>
  <si>
    <t>使用前の試運転を確実に実施しているか</t>
  </si>
  <si>
    <t>振動規正法、騒音規制法の基準値を超えていないか</t>
  </si>
  <si>
    <t>特定建設作業の届出の義務を守っているか</t>
  </si>
  <si>
    <t>特定建設作業以外の建設機械を使用した作業でも、近くに民家がある場合は、</t>
    <phoneticPr fontId="9"/>
  </si>
  <si>
    <t>騒音対策を実施しているか</t>
    <phoneticPr fontId="9"/>
  </si>
  <si>
    <t>埋設物管理者の立会いが行われているか</t>
  </si>
  <si>
    <t>埋設物の確認はしたか</t>
  </si>
  <si>
    <t>布掘り及びつぼ堀りの準備は適切か</t>
  </si>
  <si>
    <t>くい打機又はボーリングマシーンを使用して作業を行う場合、ガス導管、</t>
    <phoneticPr fontId="9"/>
  </si>
  <si>
    <t>地中電線路等の有無及び状況を確認し、それらに対して適応する措置を講じているか</t>
    <phoneticPr fontId="9"/>
  </si>
  <si>
    <t>ガス導管からガスが発散するおそれのある場合において作業を行う時、</t>
    <phoneticPr fontId="9"/>
  </si>
  <si>
    <t>爆発又は火災を防止するために必要な措置をとっているか</t>
    <phoneticPr fontId="9"/>
  </si>
  <si>
    <t>埋設物等の近接箇所で明り掘削作業を行う場合、埋設物を補強し、</t>
    <phoneticPr fontId="9"/>
  </si>
  <si>
    <t>又は移設する等、危険を防止する措置を講じているか</t>
    <phoneticPr fontId="9"/>
  </si>
  <si>
    <t>埋設物の維持、工事中の損傷及び損傷による公衆災害に関して、常に</t>
  </si>
  <si>
    <t>点検を実施する等の万全な対策をとっているか</t>
  </si>
  <si>
    <t>安衛則：労働安全衛生規則、騒規法：騒音規制法、振規法：振動規制法</t>
    <rPh sb="0" eb="1">
      <t>アン</t>
    </rPh>
    <rPh sb="1" eb="2">
      <t>マモル</t>
    </rPh>
    <rPh sb="2" eb="3">
      <t>ノリ</t>
    </rPh>
    <rPh sb="4" eb="6">
      <t>ロウドウ</t>
    </rPh>
    <rPh sb="6" eb="8">
      <t>アンゼン</t>
    </rPh>
    <rPh sb="8" eb="10">
      <t>エイセイ</t>
    </rPh>
    <rPh sb="10" eb="12">
      <t>キソク</t>
    </rPh>
    <rPh sb="13" eb="14">
      <t>サワ</t>
    </rPh>
    <rPh sb="14" eb="15">
      <t>キ</t>
    </rPh>
    <rPh sb="15" eb="16">
      <t>ホウ</t>
    </rPh>
    <rPh sb="17" eb="19">
      <t>ソウオン</t>
    </rPh>
    <rPh sb="19" eb="21">
      <t>キセイ</t>
    </rPh>
    <rPh sb="21" eb="22">
      <t>ホウ</t>
    </rPh>
    <rPh sb="23" eb="24">
      <t>オサム</t>
    </rPh>
    <rPh sb="24" eb="25">
      <t>タダシ</t>
    </rPh>
    <rPh sb="25" eb="26">
      <t>ホウ</t>
    </rPh>
    <rPh sb="27" eb="29">
      <t>シンドウ</t>
    </rPh>
    <rPh sb="29" eb="31">
      <t>キセイ</t>
    </rPh>
    <rPh sb="31" eb="32">
      <t>ホウ</t>
    </rPh>
    <phoneticPr fontId="9"/>
  </si>
  <si>
    <t>立入禁止、火気厳禁の標示等管理状況は適正か</t>
  </si>
  <si>
    <t>作業指揮者を定めているか</t>
  </si>
  <si>
    <t>逆火防止装置は整備されているか</t>
  </si>
  <si>
    <t>取扱責任者の標示をしているか</t>
  </si>
  <si>
    <t>空充の標示をしているか</t>
  </si>
  <si>
    <t>消火器は設置しているか</t>
  </si>
  <si>
    <t>ガス等を貯蔵する容器は、換気が不十分、火気を使用する危険物を取扱う場所には</t>
    <phoneticPr fontId="9"/>
  </si>
  <si>
    <t>設置、貯蔵、放置をしないなど保管方法は適切か</t>
    <phoneticPr fontId="9"/>
  </si>
  <si>
    <t>石鹸水を備えているか</t>
  </si>
  <si>
    <t>安全弁及び圧力計の破損・不調はないか</t>
  </si>
  <si>
    <t>有資格者が作業しているか</t>
  </si>
  <si>
    <t>作業服に油汚れはないか又、保護メガネ、保護手袋は適切か</t>
  </si>
  <si>
    <t>溶接火花に対する防護措置は適切か</t>
  </si>
  <si>
    <t>ガス又は粉じんによる爆発又は火災を防止するため、通風、換気、除じん等の</t>
    <phoneticPr fontId="9"/>
  </si>
  <si>
    <t>措置を講じているか</t>
    <phoneticPr fontId="9"/>
  </si>
  <si>
    <t>火災又は爆発の危険がある場所では、火気の使用を禁止する標示をしているか、</t>
    <phoneticPr fontId="9"/>
  </si>
  <si>
    <t>また、特に危険な場所に関しては、関係者以外立入を禁止しているか</t>
    <phoneticPr fontId="9"/>
  </si>
  <si>
    <t>防じんマスクを使用しているか</t>
  </si>
  <si>
    <t>必要な換気を行い作業しているか</t>
  </si>
  <si>
    <t>保護具（防振手袋、耳栓等）の使用は適切か</t>
  </si>
  <si>
    <t>低振動、低騒音機械の使用をしているか</t>
  </si>
  <si>
    <t>作業者は、特殊健康診断を受診しているか</t>
  </si>
  <si>
    <t>振動工具取扱作業者に対する安全教育を実施しているか</t>
  </si>
  <si>
    <t>振動工具の作業時間について制限を守っているか</t>
  </si>
  <si>
    <t>緊急事態発生時の連絡網の掲示、安全対策事項の掲示は適切か　（掲示場所：　　　　　）</t>
    <rPh sb="0" eb="2">
      <t>キンキュウ</t>
    </rPh>
    <rPh sb="2" eb="4">
      <t>ジタイ</t>
    </rPh>
    <rPh sb="4" eb="6">
      <t>ハッセイ</t>
    </rPh>
    <rPh sb="6" eb="7">
      <t>ジ</t>
    </rPh>
    <rPh sb="8" eb="11">
      <t>レンラクモウ</t>
    </rPh>
    <rPh sb="12" eb="14">
      <t>ケイジ</t>
    </rPh>
    <rPh sb="15" eb="17">
      <t>アンゼン</t>
    </rPh>
    <rPh sb="17" eb="19">
      <t>タイサク</t>
    </rPh>
    <rPh sb="19" eb="21">
      <t>ジコウ</t>
    </rPh>
    <rPh sb="22" eb="24">
      <t>ケイジ</t>
    </rPh>
    <rPh sb="25" eb="27">
      <t>テキセツ</t>
    </rPh>
    <rPh sb="30" eb="32">
      <t>ケイジ</t>
    </rPh>
    <rPh sb="32" eb="34">
      <t>バショ</t>
    </rPh>
    <phoneticPr fontId="9"/>
  </si>
  <si>
    <t>工　事　安　全　点　検　表　（　報　告　版　）</t>
    <phoneticPr fontId="9"/>
  </si>
  <si>
    <t>（毎日）</t>
    <phoneticPr fontId="86"/>
  </si>
  <si>
    <t>監理技術者を置かなければならないこととされている特定建設業者を除くすべての建設業者は、その請け負った建設工事を施工するとき、工事現場における建設工事の施工の技術上の管理をつかさどるものとして、主任技術者を置かなければならない。</t>
    <phoneticPr fontId="9"/>
  </si>
  <si>
    <t>許可を受けようとする建設業に係る建設工事に関し、学校教育法による高等学校（旧中等学校令による実業学校を含む）を卒業した後５年以上、又は同法による大学（旧大学令による大学を含む）若しくは高等専門学校（旧専門学校令による専門学校を含む）を卒業した後３年以上実務の経験を有する者で，在学中に国土交通省令で定める学科を修めたもの。</t>
    <phoneticPr fontId="9"/>
  </si>
  <si>
    <t>国，地方公共団体等が発注者である工作物に関する工事で、工事1件の請負代金の額が4,000万円以上（但し，建築一式工事の場合は8,000万円以上）については、工事現場ごとに専任の「主任技術者」又は「監理技術者」を置かなければならない。専任の「監理技術者」を要する工事においては、監理技術者資格者証の交付を受けた者であり、かつ過去５年以内に監理技術者講習を修了した者でなければならない。</t>
    <rPh sb="54" eb="56">
      <t>イッシキ</t>
    </rPh>
    <phoneticPr fontId="9"/>
  </si>
  <si>
    <t>主任技術者の資格要件を満たし，かつ、次の (イ) (ロ) (ハ) のいずれかに該当しなければならない。但し、土木工事、建築工事、電気工事、管工事、鋼構造物工事、舗装工事、造園工事の場合は、（イ）に該当する者又は（ハ）の規定により国土交通大臣が（イ）に掲げる者と同等以上の能力を有するものと認定した者。</t>
    <phoneticPr fontId="9"/>
  </si>
  <si>
    <t>主任技術者に該当する者のうち、許可を受けようとする建設業に係る建設工事で、発注者から直接請け負い、その請負代金の額が政令で定める金額以上であるものに関し２年以上指導監督的な実務の経験を有する者。</t>
    <phoneticPr fontId="9"/>
  </si>
  <si>
    <t xml:space="preserve">次の１号又は２号のいずれかに該当しなければならない。
〈建設業法施行令第28条第１号〉
建設業法第7条第２号イ、ロ又はハに該当する者のうち、建設業法第26条の４第１項に規定する技術上の管理及び指導監督であって監理技術者がその職務として行うべきものに係る基礎的な知識及び能力を有すると認められる者として，建設工事の種類に応じ国土交通大臣が定める要件に該当する者
〈建設業法施行令第28条第２号〉
国土交通大臣が前号に掲げる者と同等以上の能力を有するものと認定した者
</t>
    <phoneticPr fontId="12"/>
  </si>
  <si>
    <t xml:space="preserve">※監理技術者補佐を専任で置いた場合、監理技術者は２つの工事まで兼任で配置することができる。
</t>
    <phoneticPr fontId="12"/>
  </si>
  <si>
    <t>　なお、上記主任技術者又は監理技術者は建設業法</t>
    <phoneticPr fontId="9"/>
  </si>
  <si>
    <t>　第７条第２号</t>
    <rPh sb="4" eb="5">
      <t>ダイ</t>
    </rPh>
    <rPh sb="6" eb="7">
      <t>ゴウ</t>
    </rPh>
    <phoneticPr fontId="9"/>
  </si>
  <si>
    <t>法令等に
よる免許※</t>
    <rPh sb="0" eb="3">
      <t>ホウレイトウ</t>
    </rPh>
    <phoneticPr fontId="16"/>
  </si>
  <si>
    <t>○ 本人が作成してください。</t>
    <rPh sb="2" eb="4">
      <t>ホンニン</t>
    </rPh>
    <rPh sb="5" eb="7">
      <t>サクセイ</t>
    </rPh>
    <phoneticPr fontId="16"/>
  </si>
  <si>
    <t>神戸市行財政局契約監理課（R5.4）</t>
    <phoneticPr fontId="16"/>
  </si>
  <si>
    <t>巾は40cm以上あるか</t>
    <phoneticPr fontId="9"/>
  </si>
  <si>
    <t>20度以上にしているか、また隣地、第３者通行部分に対しても設置されているか</t>
    <rPh sb="14" eb="16">
      <t>リンチ</t>
    </rPh>
    <rPh sb="17" eb="18">
      <t>ダイ</t>
    </rPh>
    <rPh sb="19" eb="20">
      <t>シャ</t>
    </rPh>
    <rPh sb="20" eb="22">
      <t>ツウコウ</t>
    </rPh>
    <rPh sb="22" eb="24">
      <t>ブブン</t>
    </rPh>
    <rPh sb="25" eb="26">
      <t>タイ</t>
    </rPh>
    <rPh sb="29" eb="31">
      <t>セッチ</t>
    </rPh>
    <phoneticPr fontId="9"/>
  </si>
  <si>
    <t>アウトリガーは最大に張り出しているか、そうでなければ定格重量の検討を行っているか</t>
    <rPh sb="26" eb="30">
      <t>テイカクジュウリョウ</t>
    </rPh>
    <rPh sb="31" eb="33">
      <t>ケントウ</t>
    </rPh>
    <rPh sb="34" eb="35">
      <t>オコナ</t>
    </rPh>
    <phoneticPr fontId="9"/>
  </si>
  <si>
    <t>一次下請金額（税込）</t>
    <rPh sb="0" eb="2">
      <t>イチジ</t>
    </rPh>
    <rPh sb="2" eb="4">
      <t>シタウ</t>
    </rPh>
    <rPh sb="4" eb="6">
      <t>キンガク</t>
    </rPh>
    <rPh sb="7" eb="9">
      <t>ゼイコ</t>
    </rPh>
    <phoneticPr fontId="71"/>
  </si>
  <si>
    <t>写しを契約監理課及び工事担当課</t>
    <rPh sb="3" eb="8">
      <t>ケイヤクカンリカ</t>
    </rPh>
    <rPh sb="8" eb="9">
      <t>オヨ</t>
    </rPh>
    <phoneticPr fontId="71"/>
  </si>
  <si>
    <t>中</t>
    <rPh sb="0" eb="1">
      <t>ナカ</t>
    </rPh>
    <phoneticPr fontId="86"/>
  </si>
  <si>
    <t>発注者と請負者の設計変更に関する手引き</t>
    <phoneticPr fontId="71"/>
  </si>
  <si>
    <t>発注者と請負者が設計変更をｽﾑｰｽﾞに且つ相互の合意が得られるように作成したもの</t>
    <phoneticPr fontId="86"/>
  </si>
  <si>
    <t>建設工事</t>
    <rPh sb="0" eb="2">
      <t>ケンセツ</t>
    </rPh>
    <rPh sb="2" eb="4">
      <t>コウジ</t>
    </rPh>
    <phoneticPr fontId="9"/>
  </si>
  <si>
    <t>計　画　届</t>
    <rPh sb="0" eb="1">
      <t>ケイ</t>
    </rPh>
    <rPh sb="2" eb="3">
      <t>ガ</t>
    </rPh>
    <rPh sb="4" eb="5">
      <t>トド</t>
    </rPh>
    <phoneticPr fontId="9"/>
  </si>
  <si>
    <t>土石採取</t>
    <rPh sb="0" eb="2">
      <t>ドセキ</t>
    </rPh>
    <rPh sb="2" eb="4">
      <t>サイシュ</t>
    </rPh>
    <phoneticPr fontId="9"/>
  </si>
  <si>
    <r>
      <t>様式第21号</t>
    </r>
    <r>
      <rPr>
        <sz val="10"/>
        <rFont val="ＭＳ Ｐ明朝"/>
        <family val="1"/>
        <charset val="128"/>
      </rPr>
      <t>（第91条、第92条関係）</t>
    </r>
    <rPh sb="0" eb="2">
      <t>ヨウシキ</t>
    </rPh>
    <rPh sb="2" eb="3">
      <t>ダイ</t>
    </rPh>
    <rPh sb="5" eb="6">
      <t>ゴウ</t>
    </rPh>
    <rPh sb="7" eb="8">
      <t>ダイ</t>
    </rPh>
    <rPh sb="10" eb="11">
      <t>ジョウ</t>
    </rPh>
    <rPh sb="12" eb="13">
      <t>ダイ</t>
    </rPh>
    <rPh sb="15" eb="16">
      <t>ジョウ</t>
    </rPh>
    <rPh sb="16" eb="18">
      <t>カンケイ</t>
    </rPh>
    <phoneticPr fontId="9"/>
  </si>
  <si>
    <t>事業の種類</t>
    <rPh sb="0" eb="2">
      <t>ジギョウ</t>
    </rPh>
    <rPh sb="3" eb="5">
      <t>シュルイ</t>
    </rPh>
    <phoneticPr fontId="9"/>
  </si>
  <si>
    <t>事業場の名称</t>
    <rPh sb="0" eb="2">
      <t>ジギョウ</t>
    </rPh>
    <rPh sb="2" eb="3">
      <t>バ</t>
    </rPh>
    <rPh sb="4" eb="6">
      <t>メイショウ</t>
    </rPh>
    <phoneticPr fontId="9"/>
  </si>
  <si>
    <t>仕事を行う場所の地名番号</t>
    <rPh sb="0" eb="2">
      <t>シゴト</t>
    </rPh>
    <rPh sb="3" eb="4">
      <t>オコナ</t>
    </rPh>
    <rPh sb="5" eb="7">
      <t>バショ</t>
    </rPh>
    <rPh sb="8" eb="10">
      <t>チメイ</t>
    </rPh>
    <rPh sb="10" eb="12">
      <t>バンゴウ</t>
    </rPh>
    <phoneticPr fontId="9"/>
  </si>
  <si>
    <t>電話　　　　　　（　　　　　　）</t>
    <rPh sb="0" eb="2">
      <t>デンワ</t>
    </rPh>
    <phoneticPr fontId="9"/>
  </si>
  <si>
    <t>仕事の範囲</t>
    <rPh sb="0" eb="2">
      <t>シゴト</t>
    </rPh>
    <rPh sb="3" eb="5">
      <t>ハンイ</t>
    </rPh>
    <phoneticPr fontId="9"/>
  </si>
  <si>
    <t>採取する土石の種類</t>
    <rPh sb="0" eb="2">
      <t>サイシュ</t>
    </rPh>
    <rPh sb="4" eb="6">
      <t>ドセキ</t>
    </rPh>
    <rPh sb="7" eb="9">
      <t>シュルイ</t>
    </rPh>
    <phoneticPr fontId="9"/>
  </si>
  <si>
    <t>工事請負
金額</t>
    <rPh sb="0" eb="2">
      <t>コウジ</t>
    </rPh>
    <rPh sb="2" eb="4">
      <t>ウケオイ</t>
    </rPh>
    <rPh sb="5" eb="7">
      <t>キンガク</t>
    </rPh>
    <phoneticPr fontId="9"/>
  </si>
  <si>
    <t>仕事の開始
予定年月日</t>
    <rPh sb="0" eb="2">
      <t>シゴト</t>
    </rPh>
    <rPh sb="3" eb="5">
      <t>カイシ</t>
    </rPh>
    <rPh sb="6" eb="8">
      <t>ヨテイ</t>
    </rPh>
    <rPh sb="8" eb="11">
      <t>ネンガッピ</t>
    </rPh>
    <phoneticPr fontId="9"/>
  </si>
  <si>
    <t>令和　　　年　　　月　　　日</t>
    <rPh sb="0" eb="2">
      <t>レイワ</t>
    </rPh>
    <rPh sb="5" eb="6">
      <t>ネン</t>
    </rPh>
    <rPh sb="9" eb="10">
      <t>ゲツ</t>
    </rPh>
    <rPh sb="13" eb="14">
      <t>ニチ</t>
    </rPh>
    <phoneticPr fontId="9"/>
  </si>
  <si>
    <t>仕事の終了
予定年月日</t>
    <rPh sb="0" eb="2">
      <t>シゴト</t>
    </rPh>
    <rPh sb="3" eb="5">
      <t>シュウリョウ</t>
    </rPh>
    <rPh sb="6" eb="8">
      <t>ヨテイ</t>
    </rPh>
    <rPh sb="8" eb="11">
      <t>ネンガッピ</t>
    </rPh>
    <phoneticPr fontId="9"/>
  </si>
  <si>
    <t>令和 　　年 　　月 　　日</t>
    <rPh sb="0" eb="2">
      <t>レイワ</t>
    </rPh>
    <rPh sb="5" eb="6">
      <t>ネン</t>
    </rPh>
    <rPh sb="9" eb="10">
      <t>ゲツ</t>
    </rPh>
    <rPh sb="13" eb="14">
      <t>ニチ</t>
    </rPh>
    <phoneticPr fontId="9"/>
  </si>
  <si>
    <t>計画の概要</t>
    <rPh sb="0" eb="2">
      <t>ケイカク</t>
    </rPh>
    <rPh sb="3" eb="5">
      <t>ガイヨウ</t>
    </rPh>
    <phoneticPr fontId="9"/>
  </si>
  <si>
    <t>参画者の氏名</t>
    <rPh sb="0" eb="1">
      <t>サンカイ</t>
    </rPh>
    <rPh sb="1" eb="2">
      <t>カク</t>
    </rPh>
    <rPh sb="2" eb="3">
      <t>シャ</t>
    </rPh>
    <rPh sb="4" eb="6">
      <t>シメイ</t>
    </rPh>
    <phoneticPr fontId="9"/>
  </si>
  <si>
    <t>参画者の
経歴の概要</t>
    <rPh sb="0" eb="2">
      <t>サンカク</t>
    </rPh>
    <rPh sb="2" eb="3">
      <t>シャ</t>
    </rPh>
    <rPh sb="5" eb="7">
      <t>ケイレキ</t>
    </rPh>
    <rPh sb="8" eb="10">
      <t>ガイヨウ</t>
    </rPh>
    <phoneticPr fontId="9"/>
  </si>
  <si>
    <t>主たるの事務所
の所在地</t>
    <rPh sb="0" eb="1">
      <t>シュ</t>
    </rPh>
    <rPh sb="4" eb="7">
      <t>ジムショ</t>
    </rPh>
    <rPh sb="9" eb="12">
      <t>ショザイチ</t>
    </rPh>
    <phoneticPr fontId="9"/>
  </si>
  <si>
    <t>使用予定
労働者数</t>
    <rPh sb="0" eb="2">
      <t>シヨウ</t>
    </rPh>
    <rPh sb="2" eb="4">
      <t>ヨテイ</t>
    </rPh>
    <rPh sb="5" eb="8">
      <t>ロウドウシャ</t>
    </rPh>
    <rPh sb="8" eb="9">
      <t>スウ</t>
    </rPh>
    <phoneticPr fontId="9"/>
  </si>
  <si>
    <t>関係請負人
の予定数</t>
    <rPh sb="0" eb="2">
      <t>カンケイ</t>
    </rPh>
    <rPh sb="2" eb="4">
      <t>ウケオイ</t>
    </rPh>
    <rPh sb="4" eb="5">
      <t>ニン</t>
    </rPh>
    <rPh sb="7" eb="9">
      <t>ヨテイ</t>
    </rPh>
    <rPh sb="9" eb="10">
      <t>カズ</t>
    </rPh>
    <phoneticPr fontId="9"/>
  </si>
  <si>
    <t>関係請負人の使用する労働者の予定数の合計</t>
    <rPh sb="0" eb="2">
      <t>カンケイ</t>
    </rPh>
    <rPh sb="2" eb="4">
      <t>ウケオイ</t>
    </rPh>
    <rPh sb="4" eb="5">
      <t>ニン</t>
    </rPh>
    <rPh sb="6" eb="8">
      <t>シヨウ</t>
    </rPh>
    <rPh sb="10" eb="13">
      <t>ロウドウシャ</t>
    </rPh>
    <rPh sb="14" eb="16">
      <t>ヨテイ</t>
    </rPh>
    <rPh sb="16" eb="17">
      <t>カズ</t>
    </rPh>
    <rPh sb="18" eb="20">
      <t>ゴウケイ</t>
    </rPh>
    <phoneticPr fontId="9"/>
  </si>
  <si>
    <t>人</t>
    <rPh sb="0" eb="1">
      <t>ニン</t>
    </rPh>
    <phoneticPr fontId="9"/>
  </si>
  <si>
    <t>事業者職氏名</t>
    <rPh sb="0" eb="3">
      <t>ジギョウシャ</t>
    </rPh>
    <rPh sb="3" eb="4">
      <t>ショク</t>
    </rPh>
    <rPh sb="4" eb="6">
      <t>シメイ</t>
    </rPh>
    <phoneticPr fontId="9"/>
  </si>
  <si>
    <t>厚 生 労 働 大 臣</t>
    <rPh sb="0" eb="1">
      <t>アツシ</t>
    </rPh>
    <rPh sb="2" eb="3">
      <t>セイ</t>
    </rPh>
    <rPh sb="4" eb="5">
      <t>ロウ</t>
    </rPh>
    <rPh sb="6" eb="7">
      <t>ドウ</t>
    </rPh>
    <rPh sb="8" eb="9">
      <t>ダイ</t>
    </rPh>
    <rPh sb="10" eb="11">
      <t>シン</t>
    </rPh>
    <phoneticPr fontId="9"/>
  </si>
  <si>
    <t>殿</t>
    <rPh sb="0" eb="1">
      <t>ドノ</t>
    </rPh>
    <phoneticPr fontId="9"/>
  </si>
  <si>
    <t>労働基準監督署長</t>
    <rPh sb="0" eb="2">
      <t>ロウドウ</t>
    </rPh>
    <rPh sb="2" eb="4">
      <t>キジュン</t>
    </rPh>
    <rPh sb="4" eb="6">
      <t>カントク</t>
    </rPh>
    <rPh sb="6" eb="8">
      <t>ショチョウ</t>
    </rPh>
    <phoneticPr fontId="9"/>
  </si>
  <si>
    <t>備考</t>
    <rPh sb="0" eb="2">
      <t>ビコウ</t>
    </rPh>
    <phoneticPr fontId="9"/>
  </si>
  <si>
    <t>表題の「建設工事」及び「土石採取」のうち、該当しない文字を抹消すること。</t>
    <phoneticPr fontId="9"/>
  </si>
  <si>
    <t>｢事業の種類｣の欄は、次の区分により記入すること。</t>
    <phoneticPr fontId="9"/>
  </si>
  <si>
    <t>建  設  業</t>
    <rPh sb="0" eb="1">
      <t>タツル</t>
    </rPh>
    <rPh sb="3" eb="4">
      <t>セツ</t>
    </rPh>
    <rPh sb="6" eb="7">
      <t>ギョウ</t>
    </rPh>
    <phoneticPr fontId="9"/>
  </si>
  <si>
    <t>　水力発電所等建設工事　ずい道建設工事　地下鉄建設工事　鉄道軌道建設工事</t>
    <phoneticPr fontId="9"/>
  </si>
  <si>
    <t>　橋梁建設工事　道路建設工事　河川土木工事　砂防工事　土地整理土木工事</t>
    <phoneticPr fontId="9"/>
  </si>
  <si>
    <t>　その他の土木工事　鉄骨鉄筋コンクリート造家屋建築工事　鉄筋造家屋建築工事</t>
    <phoneticPr fontId="9"/>
  </si>
  <si>
    <t>　建築設備工事　その他の建築工事　電気工事業　機械器具設置工事　その他の設備工事</t>
    <phoneticPr fontId="9"/>
  </si>
  <si>
    <t>土石採取業</t>
    <rPh sb="0" eb="2">
      <t>ドセキ</t>
    </rPh>
    <rPh sb="2" eb="4">
      <t>サイシュ</t>
    </rPh>
    <rPh sb="4" eb="5">
      <t>ギョウ</t>
    </rPh>
    <phoneticPr fontId="9"/>
  </si>
  <si>
    <t>　採石業　砂利採取業　その他土石採取業</t>
    <phoneticPr fontId="9"/>
  </si>
  <si>
    <t>「仕事の範囲」の欄は、労働安全衛生規則第90条各号の区分により記入すること。</t>
    <phoneticPr fontId="9"/>
  </si>
  <si>
    <t>「発注者名」及び「工事請負金額」の欄は、建設工事の場合に記入すること。</t>
    <phoneticPr fontId="9"/>
  </si>
  <si>
    <t>「計画の概要」の欄は、届け出る仕事の主な内容について、簡潔に記入すること。</t>
  </si>
  <si>
    <t>「使用予定労働者数」の欄は、届出事業者が直接雇用する労働者数を記入すること。</t>
  </si>
  <si>
    <t>「関係請負人の使用する労働者の予定数の合計」の欄は、延数で記入すること。</t>
    <phoneticPr fontId="9"/>
  </si>
  <si>
    <t>「参画者の経歴の概要」の欄には、参画者の資格に関する学歴、職歴、勤務年数等を記入すること。</t>
    <phoneticPr fontId="9"/>
  </si>
  <si>
    <t>環境局環境保全課</t>
    <rPh sb="0" eb="3">
      <t>カンキョウキョク</t>
    </rPh>
    <rPh sb="3" eb="5">
      <t>カンキョウ</t>
    </rPh>
    <rPh sb="5" eb="7">
      <t>ホゼン</t>
    </rPh>
    <rPh sb="7" eb="8">
      <t>カ</t>
    </rPh>
    <phoneticPr fontId="9"/>
  </si>
  <si>
    <t>電話　078-595-6180</t>
    <rPh sb="0" eb="2">
      <t>デンワ</t>
    </rPh>
    <phoneticPr fontId="9"/>
  </si>
  <si>
    <t>対象工事について不明な点等がありましたら、工事（設計）担当課又は環境局環境保全課までお問い合わせください。</t>
    <rPh sb="0" eb="2">
      <t>タイショウ</t>
    </rPh>
    <rPh sb="2" eb="4">
      <t>コウジ</t>
    </rPh>
    <rPh sb="8" eb="10">
      <t>フメイ</t>
    </rPh>
    <rPh sb="11" eb="13">
      <t>テントウ</t>
    </rPh>
    <rPh sb="21" eb="22">
      <t>コウ</t>
    </rPh>
    <rPh sb="22" eb="23">
      <t>ジ</t>
    </rPh>
    <rPh sb="24" eb="26">
      <t>セッケイ</t>
    </rPh>
    <rPh sb="27" eb="29">
      <t>タントウ</t>
    </rPh>
    <rPh sb="29" eb="30">
      <t>カ</t>
    </rPh>
    <rPh sb="30" eb="31">
      <t>マタ</t>
    </rPh>
    <rPh sb="32" eb="34">
      <t>カンキョウ</t>
    </rPh>
    <rPh sb="34" eb="35">
      <t>キョク</t>
    </rPh>
    <rPh sb="35" eb="37">
      <t>カンキョウ</t>
    </rPh>
    <rPh sb="37" eb="39">
      <t>ホゼン</t>
    </rPh>
    <rPh sb="39" eb="40">
      <t>カ</t>
    </rPh>
    <rPh sb="43" eb="44">
      <t>ト</t>
    </rPh>
    <rPh sb="45" eb="46">
      <t>ア</t>
    </rPh>
    <phoneticPr fontId="9"/>
  </si>
  <si>
    <t>休日等取得計画・実績書</t>
    <rPh sb="0" eb="2">
      <t>キュウジツ</t>
    </rPh>
    <rPh sb="2" eb="3">
      <t>トウ</t>
    </rPh>
    <rPh sb="3" eb="5">
      <t>シュトク</t>
    </rPh>
    <rPh sb="5" eb="7">
      <t>ケイカク</t>
    </rPh>
    <rPh sb="8" eb="10">
      <t>ジッセキ</t>
    </rPh>
    <rPh sb="10" eb="11">
      <t>ショ</t>
    </rPh>
    <phoneticPr fontId="86"/>
  </si>
  <si>
    <t>工事件名</t>
    <rPh sb="0" eb="2">
      <t>コウジ</t>
    </rPh>
    <rPh sb="2" eb="4">
      <t>ケンメイ</t>
    </rPh>
    <phoneticPr fontId="86"/>
  </si>
  <si>
    <t>請負人名</t>
    <rPh sb="0" eb="2">
      <t>ウケオイ</t>
    </rPh>
    <rPh sb="2" eb="3">
      <t>ニン</t>
    </rPh>
    <rPh sb="3" eb="4">
      <t>メイ</t>
    </rPh>
    <phoneticPr fontId="86"/>
  </si>
  <si>
    <t>工期</t>
    <rPh sb="0" eb="2">
      <t>コウキ</t>
    </rPh>
    <phoneticPr fontId="86"/>
  </si>
  <si>
    <t>令和</t>
    <rPh sb="0" eb="2">
      <t>レイワ</t>
    </rPh>
    <phoneticPr fontId="86"/>
  </si>
  <si>
    <t>年</t>
    <rPh sb="0" eb="1">
      <t>ネン</t>
    </rPh>
    <phoneticPr fontId="86"/>
  </si>
  <si>
    <t>月</t>
    <rPh sb="0" eb="1">
      <t>ガツ</t>
    </rPh>
    <phoneticPr fontId="86"/>
  </si>
  <si>
    <t>日～</t>
    <rPh sb="0" eb="1">
      <t>ニチ</t>
    </rPh>
    <phoneticPr fontId="86"/>
  </si>
  <si>
    <t>日</t>
    <rPh sb="0" eb="1">
      <t>ニチ</t>
    </rPh>
    <phoneticPr fontId="86"/>
  </si>
  <si>
    <t>提出日</t>
    <rPh sb="0" eb="2">
      <t>テイシュツ</t>
    </rPh>
    <rPh sb="2" eb="3">
      <t>ビ</t>
    </rPh>
    <phoneticPr fontId="86"/>
  </si>
  <si>
    <t>計画</t>
    <rPh sb="0" eb="2">
      <t>ケイカク</t>
    </rPh>
    <phoneticPr fontId="86"/>
  </si>
  <si>
    <t>実績</t>
    <rPh sb="0" eb="2">
      <t>ジッセキ</t>
    </rPh>
    <phoneticPr fontId="86"/>
  </si>
  <si>
    <t>（</t>
    <phoneticPr fontId="86"/>
  </si>
  <si>
    <t>／</t>
    <phoneticPr fontId="86"/>
  </si>
  <si>
    <t>枚のうち）</t>
    <rPh sb="0" eb="1">
      <t>マイ</t>
    </rPh>
    <phoneticPr fontId="86"/>
  </si>
  <si>
    <t>曜日</t>
    <rPh sb="0" eb="2">
      <t>ヨウビ</t>
    </rPh>
    <phoneticPr fontId="71"/>
  </si>
  <si>
    <t>休日取得</t>
    <rPh sb="0" eb="2">
      <t>キュウジツ</t>
    </rPh>
    <rPh sb="2" eb="4">
      <t>シュトク</t>
    </rPh>
    <phoneticPr fontId="86"/>
  </si>
  <si>
    <t>備考</t>
    <rPh sb="0" eb="2">
      <t>ビコウ</t>
    </rPh>
    <phoneticPr fontId="86"/>
  </si>
  <si>
    <t>火</t>
  </si>
  <si>
    <t>水</t>
  </si>
  <si>
    <t>木</t>
  </si>
  <si>
    <t>金</t>
  </si>
  <si>
    <t>土</t>
  </si>
  <si>
    <t>日</t>
  </si>
  <si>
    <t>月</t>
  </si>
  <si>
    <t>当月</t>
    <rPh sb="0" eb="2">
      <t>トウゲツ</t>
    </rPh>
    <phoneticPr fontId="86"/>
  </si>
  <si>
    <t>対象
土日数</t>
    <rPh sb="0" eb="2">
      <t>タイショウ</t>
    </rPh>
    <rPh sb="3" eb="6">
      <t>ドニチスウ</t>
    </rPh>
    <phoneticPr fontId="86"/>
  </si>
  <si>
    <t>土日数＜28.5%の場合、
閉所等の日数＞土日数で達成</t>
    <rPh sb="0" eb="2">
      <t>ドニチ</t>
    </rPh>
    <rPh sb="2" eb="3">
      <t>スウ</t>
    </rPh>
    <rPh sb="10" eb="12">
      <t>バアイ</t>
    </rPh>
    <rPh sb="14" eb="16">
      <t>ヘイショ</t>
    </rPh>
    <rPh sb="16" eb="17">
      <t>ナド</t>
    </rPh>
    <rPh sb="18" eb="20">
      <t>ニッスウ</t>
    </rPh>
    <rPh sb="21" eb="23">
      <t>ドニチ</t>
    </rPh>
    <rPh sb="23" eb="24">
      <t>スウ</t>
    </rPh>
    <rPh sb="25" eb="27">
      <t>タッセイ</t>
    </rPh>
    <phoneticPr fontId="86"/>
  </si>
  <si>
    <t>閉所等</t>
    <rPh sb="0" eb="2">
      <t>ヘイショ</t>
    </rPh>
    <rPh sb="2" eb="3">
      <t>トウ</t>
    </rPh>
    <phoneticPr fontId="86"/>
  </si>
  <si>
    <t>実績累計</t>
    <rPh sb="0" eb="4">
      <t>ジッセキルイケイ</t>
    </rPh>
    <phoneticPr fontId="86"/>
  </si>
  <si>
    <t>日数</t>
    <rPh sb="0" eb="2">
      <t>ニッスウ</t>
    </rPh>
    <phoneticPr fontId="86"/>
  </si>
  <si>
    <t>達成</t>
  </si>
  <si>
    <t>月単位
閉所率</t>
    <rPh sb="0" eb="3">
      <t>ツキタンイ</t>
    </rPh>
    <rPh sb="4" eb="6">
      <t>ヘイショ</t>
    </rPh>
    <rPh sb="6" eb="7">
      <t>リツ</t>
    </rPh>
    <phoneticPr fontId="86"/>
  </si>
  <si>
    <t>累計
閉所率</t>
    <rPh sb="0" eb="2">
      <t>ルイケイ</t>
    </rPh>
    <rPh sb="3" eb="5">
      <t>ヘイショ</t>
    </rPh>
    <rPh sb="5" eb="6">
      <t>リツ</t>
    </rPh>
    <phoneticPr fontId="86"/>
  </si>
  <si>
    <t>凡例　■：現場閉所　▲：現場休息　外：対象外　／：工期外（対象期間に計上しない日を示す※必ず入力してください。）</t>
    <rPh sb="0" eb="2">
      <t>ハンレイ</t>
    </rPh>
    <rPh sb="5" eb="7">
      <t>ゲンバ</t>
    </rPh>
    <rPh sb="7" eb="9">
      <t>ヘイショ</t>
    </rPh>
    <rPh sb="12" eb="14">
      <t>ゲンバ</t>
    </rPh>
    <rPh sb="14" eb="16">
      <t>キュウソク</t>
    </rPh>
    <rPh sb="17" eb="18">
      <t>ガイ</t>
    </rPh>
    <rPh sb="19" eb="22">
      <t>タイショウガイ</t>
    </rPh>
    <rPh sb="25" eb="27">
      <t>コウキ</t>
    </rPh>
    <rPh sb="27" eb="28">
      <t>ガイ</t>
    </rPh>
    <rPh sb="29" eb="31">
      <t>タイショウ</t>
    </rPh>
    <rPh sb="31" eb="33">
      <t>キカン</t>
    </rPh>
    <rPh sb="34" eb="36">
      <t>ケイジョウ</t>
    </rPh>
    <rPh sb="39" eb="40">
      <t>ヒ</t>
    </rPh>
    <rPh sb="41" eb="42">
      <t>シメ</t>
    </rPh>
    <rPh sb="44" eb="45">
      <t>カナラ</t>
    </rPh>
    <rPh sb="46" eb="48">
      <t>ニュウリョク</t>
    </rPh>
    <phoneticPr fontId="86"/>
  </si>
  <si>
    <t>閉所率（＝現場閉所（現場休息）率）：28.5%以上→４週８休以上</t>
    <rPh sb="0" eb="2">
      <t>ヘイショ</t>
    </rPh>
    <rPh sb="2" eb="3">
      <t>リツ</t>
    </rPh>
    <rPh sb="5" eb="7">
      <t>ゲンバ</t>
    </rPh>
    <rPh sb="7" eb="9">
      <t>ヘイショ</t>
    </rPh>
    <rPh sb="10" eb="12">
      <t>ゲンバ</t>
    </rPh>
    <rPh sb="12" eb="14">
      <t>キュウソク</t>
    </rPh>
    <rPh sb="15" eb="16">
      <t>リツ</t>
    </rPh>
    <rPh sb="23" eb="25">
      <t>イジョウ</t>
    </rPh>
    <rPh sb="27" eb="28">
      <t>シュウ</t>
    </rPh>
    <rPh sb="29" eb="30">
      <t>キュウ</t>
    </rPh>
    <rPh sb="30" eb="32">
      <t>イジョウ</t>
    </rPh>
    <phoneticPr fontId="86"/>
  </si>
  <si>
    <t>対象外期間：①年末年始6日間（12月29日から1月3日）②夏季休暇3日間（8月14日から8月16日）③工場製作のみを実施している期間
④工事全体を一時中止している期間⑤災害等への対応期間⑥その他</t>
    <rPh sb="0" eb="3">
      <t>タイショウガイ</t>
    </rPh>
    <rPh sb="3" eb="5">
      <t>キカン</t>
    </rPh>
    <rPh sb="7" eb="9">
      <t>ネンマツ</t>
    </rPh>
    <rPh sb="9" eb="11">
      <t>ネンシ</t>
    </rPh>
    <rPh sb="12" eb="14">
      <t>カカン</t>
    </rPh>
    <rPh sb="17" eb="18">
      <t>ガツ</t>
    </rPh>
    <rPh sb="20" eb="21">
      <t>ニチ</t>
    </rPh>
    <rPh sb="24" eb="25">
      <t>ガツ</t>
    </rPh>
    <rPh sb="26" eb="27">
      <t>カ</t>
    </rPh>
    <rPh sb="29" eb="31">
      <t>カキ</t>
    </rPh>
    <rPh sb="31" eb="33">
      <t>キュウカ</t>
    </rPh>
    <rPh sb="34" eb="36">
      <t>カカン</t>
    </rPh>
    <rPh sb="38" eb="39">
      <t>ガツ</t>
    </rPh>
    <rPh sb="41" eb="42">
      <t>カ</t>
    </rPh>
    <rPh sb="45" eb="46">
      <t>ガツ</t>
    </rPh>
    <rPh sb="48" eb="49">
      <t>ニチ</t>
    </rPh>
    <rPh sb="51" eb="53">
      <t>コウジョウ</t>
    </rPh>
    <rPh sb="53" eb="55">
      <t>セイサク</t>
    </rPh>
    <rPh sb="58" eb="60">
      <t>ジッシ</t>
    </rPh>
    <rPh sb="64" eb="66">
      <t>キカン</t>
    </rPh>
    <rPh sb="68" eb="70">
      <t>コウジ</t>
    </rPh>
    <rPh sb="70" eb="72">
      <t>ゼンタイ</t>
    </rPh>
    <rPh sb="73" eb="75">
      <t>イチジ</t>
    </rPh>
    <rPh sb="75" eb="77">
      <t>チュウシ</t>
    </rPh>
    <rPh sb="81" eb="83">
      <t>キカン</t>
    </rPh>
    <rPh sb="84" eb="86">
      <t>サイガイ</t>
    </rPh>
    <rPh sb="86" eb="87">
      <t>トウ</t>
    </rPh>
    <rPh sb="89" eb="91">
      <t>タイオウ</t>
    </rPh>
    <rPh sb="91" eb="93">
      <t>キカン</t>
    </rPh>
    <rPh sb="96" eb="97">
      <t>タ</t>
    </rPh>
    <phoneticPr fontId="86"/>
  </si>
  <si>
    <t>（工事監督課・事務所あて）</t>
  </si>
  <si>
    <t>様</t>
  </si>
  <si>
    <t>受注者</t>
    <phoneticPr fontId="86"/>
  </si>
  <si>
    <t>（社名）</t>
    <phoneticPr fontId="86"/>
  </si>
  <si>
    <t>（現場代理人氏名）</t>
    <phoneticPr fontId="86"/>
  </si>
  <si>
    <t>週休２日制工事実施意向届出書</t>
  </si>
  <si>
    <t>週休２日制工事の実施の意向について、次の通り届け出ます。</t>
  </si>
  <si>
    <t>工事件名</t>
  </si>
  <si>
    <t>週休２制工事の実施</t>
  </si>
  <si>
    <r>
      <t>□　</t>
    </r>
    <r>
      <rPr>
        <b/>
        <sz val="14"/>
        <color theme="1"/>
        <rFont val="游明朝"/>
        <family val="1"/>
        <charset val="128"/>
      </rPr>
      <t>次の通り実施します</t>
    </r>
  </si>
  <si>
    <t>　　　対象期間において</t>
  </si>
  <si>
    <t>　　　の現場閉所（現場休息）を行う。　※</t>
  </si>
  <si>
    <r>
      <t>□　</t>
    </r>
    <r>
      <rPr>
        <b/>
        <sz val="14"/>
        <color theme="1"/>
        <rFont val="游明朝"/>
        <family val="1"/>
        <charset val="128"/>
      </rPr>
      <t>実施しません</t>
    </r>
  </si>
  <si>
    <t>※　４週８休以上：現場閉所（現場休息）率28.5%（8日/28日）以上</t>
  </si>
  <si>
    <t>　　</t>
  </si>
  <si>
    <t>／その他「神戸市週休２日制工事実施要領」参照のこと。</t>
  </si>
  <si>
    <t>　　　　　□　月単位の４週８休以上</t>
    <phoneticPr fontId="71"/>
  </si>
  <si>
    <t>　　　　　□　通期の4週8休以上</t>
    <phoneticPr fontId="71"/>
  </si>
  <si>
    <t>令和　　　年　　月　　日</t>
    <phoneticPr fontId="71"/>
  </si>
  <si>
    <t xml:space="preserve"> </t>
    <phoneticPr fontId="71"/>
  </si>
  <si>
    <t>週休2日制工事実施要領</t>
    <rPh sb="0" eb="2">
      <t>シュウキュウ</t>
    </rPh>
    <rPh sb="3" eb="7">
      <t>ニチセイコウジ</t>
    </rPh>
    <rPh sb="7" eb="11">
      <t>ジッシヨウリョウ</t>
    </rPh>
    <phoneticPr fontId="71"/>
  </si>
  <si>
    <t>様式1</t>
    <rPh sb="0" eb="2">
      <t>ヨウシキ</t>
    </rPh>
    <phoneticPr fontId="71"/>
  </si>
  <si>
    <t>様式2</t>
    <rPh sb="0" eb="2">
      <t>ヨウシキ</t>
    </rPh>
    <phoneticPr fontId="71"/>
  </si>
  <si>
    <t>工事着手まで</t>
    <phoneticPr fontId="71"/>
  </si>
  <si>
    <t>毎月末</t>
    <rPh sb="2" eb="3">
      <t>マツ</t>
    </rPh>
    <phoneticPr fontId="71"/>
  </si>
  <si>
    <t>対象工事：受注者希望方式</t>
    <rPh sb="0" eb="2">
      <t>タイショウ</t>
    </rPh>
    <rPh sb="2" eb="4">
      <t>コウジ</t>
    </rPh>
    <rPh sb="5" eb="10">
      <t>ジュチュウシャキボウ</t>
    </rPh>
    <rPh sb="10" eb="12">
      <t>ホウシキ</t>
    </rPh>
    <phoneticPr fontId="71"/>
  </si>
  <si>
    <t>中間前払</t>
    <rPh sb="0" eb="4">
      <t>チュウカンマエバラ</t>
    </rPh>
    <phoneticPr fontId="86"/>
  </si>
  <si>
    <t>変更契約後</t>
    <rPh sb="0" eb="2">
      <t>ヘンコウ</t>
    </rPh>
    <rPh sb="2" eb="4">
      <t>ケイヤク</t>
    </rPh>
    <rPh sb="4" eb="5">
      <t>ゴ</t>
    </rPh>
    <phoneticPr fontId="86"/>
  </si>
  <si>
    <t>部分払</t>
    <rPh sb="0" eb="3">
      <t>ブブンバラ</t>
    </rPh>
    <phoneticPr fontId="86"/>
  </si>
  <si>
    <t>休日等取得計画・実績書（R6.7）</t>
    <phoneticPr fontId="71"/>
  </si>
  <si>
    <t>週休2日制工事実施意向届出書（R6.7）</t>
    <phoneticPr fontId="71"/>
  </si>
  <si>
    <t>３部</t>
    <phoneticPr fontId="71"/>
  </si>
  <si>
    <t>甲乙各1部</t>
    <rPh sb="0" eb="2">
      <t>コウオツ</t>
    </rPh>
    <rPh sb="2" eb="3">
      <t>カク</t>
    </rPh>
    <rPh sb="4" eb="5">
      <t>ブ</t>
    </rPh>
    <phoneticPr fontId="71"/>
  </si>
  <si>
    <t>工事実績情報システム</t>
    <rPh sb="2" eb="4">
      <t>ジッセキ</t>
    </rPh>
    <rPh sb="4" eb="6">
      <t>ジョウホウ</t>
    </rPh>
    <phoneticPr fontId="71"/>
  </si>
  <si>
    <t>PDFを電子メールで提出可</t>
    <rPh sb="4" eb="6">
      <t>デンシ</t>
    </rPh>
    <rPh sb="10" eb="12">
      <t>テイシュツ</t>
    </rPh>
    <rPh sb="12" eb="13">
      <t>カ</t>
    </rPh>
    <phoneticPr fontId="71"/>
  </si>
  <si>
    <r>
      <t>大気汚染防止法施行規則別表第7
1の項　建築物等の解体作業（次項又は5の項を除く）
2の項　建築物等の解体作業のうち、石綿を含有する断熱材、保温材又は耐火被覆材を除去する作業（掻き落とし、切断、又は破砕以外の方法で特定建築材料を除去するもの）（5の項を除く）
5の項　特定建築材料の事前除去が著しく困難な解体作業
6の項　改造・補修作業　　　　</t>
    </r>
    <r>
      <rPr>
        <u/>
        <sz val="11"/>
        <rFont val="ＭＳ 明朝"/>
        <family val="1"/>
        <charset val="128"/>
      </rPr>
      <t>　　　　　　　　　　(件)</t>
    </r>
    <phoneticPr fontId="71"/>
  </si>
  <si>
    <t>着手前</t>
    <rPh sb="0" eb="3">
      <t>チャクシュマエ</t>
    </rPh>
    <phoneticPr fontId="86"/>
  </si>
  <si>
    <t>13-1</t>
    <phoneticPr fontId="71"/>
  </si>
  <si>
    <t>13-2</t>
    <phoneticPr fontId="71"/>
  </si>
  <si>
    <t>特定工作物解体等工事実施届〔アスベスト処理〕</t>
    <phoneticPr fontId="71"/>
  </si>
  <si>
    <t>特定粉じん排出等作業実施届〔アスベスト処理〕</t>
    <phoneticPr fontId="86"/>
  </si>
  <si>
    <t>２部</t>
    <phoneticPr fontId="71"/>
  </si>
  <si>
    <t>事前調査の結果の掲示板</t>
    <rPh sb="0" eb="2">
      <t>ジゼン</t>
    </rPh>
    <rPh sb="2" eb="4">
      <t>チョウサ</t>
    </rPh>
    <rPh sb="5" eb="7">
      <t>ケッカ</t>
    </rPh>
    <rPh sb="8" eb="11">
      <t>ケイジバン</t>
    </rPh>
    <phoneticPr fontId="86"/>
  </si>
  <si>
    <t xml:space="preserve">神戸市環境局環境保全課 </t>
    <rPh sb="0" eb="1">
      <t>カミ</t>
    </rPh>
    <rPh sb="1" eb="2">
      <t>ト</t>
    </rPh>
    <rPh sb="2" eb="3">
      <t>シ</t>
    </rPh>
    <rPh sb="3" eb="4">
      <t>ワ</t>
    </rPh>
    <rPh sb="4" eb="5">
      <t>サカイ</t>
    </rPh>
    <rPh sb="5" eb="6">
      <t>キョク</t>
    </rPh>
    <rPh sb="6" eb="7">
      <t>ワ</t>
    </rPh>
    <rPh sb="7" eb="8">
      <t>サカイ</t>
    </rPh>
    <rPh sb="8" eb="9">
      <t>タモツ</t>
    </rPh>
    <rPh sb="9" eb="10">
      <t>ゼン</t>
    </rPh>
    <rPh sb="10" eb="11">
      <t>カ</t>
    </rPh>
    <phoneticPr fontId="71"/>
  </si>
  <si>
    <t>神戸市発注工事請負業務　共通事項</t>
    <rPh sb="0" eb="5">
      <t>コウベシハッチュウ</t>
    </rPh>
    <rPh sb="5" eb="7">
      <t>コウジ</t>
    </rPh>
    <rPh sb="7" eb="9">
      <t>ウケオイ</t>
    </rPh>
    <rPh sb="9" eb="11">
      <t>ギョウム</t>
    </rPh>
    <rPh sb="12" eb="14">
      <t>キョウツウ</t>
    </rPh>
    <rPh sb="14" eb="16">
      <t>ジコウ</t>
    </rPh>
    <phoneticPr fontId="71"/>
  </si>
  <si>
    <t>変契後</t>
    <rPh sb="0" eb="1">
      <t>ヘン</t>
    </rPh>
    <rPh sb="1" eb="2">
      <t>ケイ</t>
    </rPh>
    <rPh sb="2" eb="3">
      <t>ゴ</t>
    </rPh>
    <phoneticPr fontId="86"/>
  </si>
  <si>
    <t>：</t>
    <phoneticPr fontId="71"/>
  </si>
  <si>
    <t>提出先：神戸市環境局環境保全課建設リサイクル対象（三宮プラザEAST２階）</t>
    <rPh sb="10" eb="15">
      <t>カンキョウホゼンカ</t>
    </rPh>
    <rPh sb="15" eb="17">
      <t>ケンセツ</t>
    </rPh>
    <rPh sb="22" eb="24">
      <t>タイショウ</t>
    </rPh>
    <rPh sb="25" eb="26">
      <t>サン</t>
    </rPh>
    <rPh sb="26" eb="27">
      <t>ミヤ</t>
    </rPh>
    <rPh sb="35" eb="36">
      <t>カイ</t>
    </rPh>
    <phoneticPr fontId="71"/>
  </si>
  <si>
    <t>建設リサイクル法対象工事のうち、建築物または工作物の解体を行う工事。マニュフェスト（B2票）の写し、搬出車両記録表、再生資源利用〔促進〕実施書を添付</t>
    <rPh sb="0" eb="2">
      <t>ケンセツ</t>
    </rPh>
    <rPh sb="7" eb="8">
      <t>ホウ</t>
    </rPh>
    <rPh sb="8" eb="12">
      <t>タイショウコウジ</t>
    </rPh>
    <rPh sb="16" eb="19">
      <t>ケンチクブツ</t>
    </rPh>
    <rPh sb="22" eb="24">
      <t>コウサク</t>
    </rPh>
    <rPh sb="24" eb="25">
      <t>ブツ</t>
    </rPh>
    <rPh sb="26" eb="28">
      <t>カイタイ</t>
    </rPh>
    <rPh sb="29" eb="30">
      <t>オコナ</t>
    </rPh>
    <rPh sb="31" eb="33">
      <t>コウジ</t>
    </rPh>
    <rPh sb="50" eb="54">
      <t>ハンシュツシャリョウ</t>
    </rPh>
    <rPh sb="54" eb="57">
      <t>キロクヒョウ</t>
    </rPh>
    <rPh sb="58" eb="62">
      <t>サイセイシゲン</t>
    </rPh>
    <rPh sb="62" eb="64">
      <t>リヨウ</t>
    </rPh>
    <rPh sb="65" eb="67">
      <t>ソクシン</t>
    </rPh>
    <rPh sb="68" eb="71">
      <t>ジッシショ</t>
    </rPh>
    <phoneticPr fontId="71"/>
  </si>
  <si>
    <t>環境局　建設工事に伴う規制</t>
    <rPh sb="0" eb="3">
      <t>カンキョウキョク</t>
    </rPh>
    <rPh sb="4" eb="8">
      <t>ケンセツコウジ</t>
    </rPh>
    <rPh sb="9" eb="10">
      <t>トモナ</t>
    </rPh>
    <rPh sb="11" eb="13">
      <t>キセイ</t>
    </rPh>
    <phoneticPr fontId="71"/>
  </si>
  <si>
    <r>
      <t>様式第１号</t>
    </r>
    <r>
      <rPr>
        <sz val="11"/>
        <color indexed="8"/>
        <rFont val="ＭＳ 明朝"/>
        <family val="1"/>
        <charset val="128"/>
      </rPr>
      <t>（第５条関係）</t>
    </r>
    <phoneticPr fontId="9"/>
  </si>
  <si>
    <t>建築物解体等作業届</t>
    <phoneticPr fontId="9"/>
  </si>
  <si>
    <t>事業場の名称</t>
  </si>
  <si>
    <t>作業場の所在地</t>
  </si>
  <si>
    <t>仕事の範囲</t>
  </si>
  <si>
    <t>解体する部材の種類</t>
    <phoneticPr fontId="9"/>
  </si>
  <si>
    <t>発注者名</t>
  </si>
  <si>
    <t>工事請負金額</t>
    <rPh sb="4" eb="6">
      <t>キンガク</t>
    </rPh>
    <phoneticPr fontId="9"/>
  </si>
  <si>
    <t>仕事の開始
予定年月日</t>
    <phoneticPr fontId="9"/>
  </si>
  <si>
    <t>仕事の終了
予定年月日</t>
    <rPh sb="3" eb="5">
      <t>シュウリョウ</t>
    </rPh>
    <phoneticPr fontId="9"/>
  </si>
  <si>
    <t>主たる事務所
の所在地</t>
    <phoneticPr fontId="9"/>
  </si>
  <si>
    <t>電話</t>
    <phoneticPr fontId="9"/>
  </si>
  <si>
    <t>使用予定
労働者数</t>
    <phoneticPr fontId="9"/>
  </si>
  <si>
    <t>人</t>
  </si>
  <si>
    <t>関係請負人の予定数</t>
    <phoneticPr fontId="9"/>
  </si>
  <si>
    <t>関係請負人の使用する労働者の予定数の合計</t>
    <phoneticPr fontId="9"/>
  </si>
  <si>
    <t>作業主任者
の氏名</t>
    <phoneticPr fontId="9"/>
  </si>
  <si>
    <t>石綿ばく露防止のための措置の概要</t>
    <phoneticPr fontId="9"/>
  </si>
  <si>
    <t>・除去する石綿等の種類</t>
    <phoneticPr fontId="9"/>
  </si>
  <si>
    <t>・使用する機器や保護具</t>
    <phoneticPr fontId="9"/>
  </si>
  <si>
    <t>・隔離・立入禁止の措置</t>
    <phoneticPr fontId="9"/>
  </si>
  <si>
    <t>・粉じんの発散防止、抑制方法</t>
    <phoneticPr fontId="9"/>
  </si>
  <si>
    <t>・換気方法</t>
    <phoneticPr fontId="9"/>
  </si>
  <si>
    <t>・石綿濃度の測定</t>
    <phoneticPr fontId="9"/>
  </si>
  <si>
    <t>・解体廃棄物の処理方法</t>
    <phoneticPr fontId="9"/>
  </si>
  <si>
    <t>などを記載します。</t>
    <phoneticPr fontId="9"/>
  </si>
  <si>
    <t>建築物又は工作物の概要を示す図面を添付して下さい。</t>
    <phoneticPr fontId="9"/>
  </si>
  <si>
    <t>事業者職氏名</t>
    <phoneticPr fontId="9"/>
  </si>
  <si>
    <t>㊞</t>
    <phoneticPr fontId="9"/>
  </si>
  <si>
    <t>労働基準監督署長　殿</t>
    <phoneticPr fontId="9"/>
  </si>
  <si>
    <t>管轄労働基準監督署名を選択してください。</t>
    <rPh sb="0" eb="2">
      <t>カンカツ</t>
    </rPh>
    <rPh sb="2" eb="4">
      <t>ロウドウ</t>
    </rPh>
    <rPh sb="4" eb="6">
      <t>キジュン</t>
    </rPh>
    <rPh sb="6" eb="8">
      <t>カントク</t>
    </rPh>
    <rPh sb="8" eb="9">
      <t>ショ</t>
    </rPh>
    <rPh sb="9" eb="10">
      <t>メイ</t>
    </rPh>
    <rPh sb="11" eb="13">
      <t>センタク</t>
    </rPh>
    <phoneticPr fontId="9"/>
  </si>
  <si>
    <t>備考
　１　「使用予定労働者数」の欄は、届出事業者が直接雇用する労働者数を記入すること。
　２　「関係請負人の使用する労働者の予定数の合計」の欄は、延数で記入すること。
　３　「石綿ばく露防止のための措置の概要」の欄は、工事に当たって行う石綿ばく露防止対
　　　策を講ずる措置の内容について、簡潔に記入すること。
　４　氏名を記載し、押印することに代えて、署名することができる。</t>
    <rPh sb="136" eb="138">
      <t>ソチ</t>
    </rPh>
    <phoneticPr fontId="9"/>
  </si>
  <si>
    <t>建築物解体等作業届</t>
    <rPh sb="0" eb="3">
      <t>ケンチクブツ</t>
    </rPh>
    <rPh sb="3" eb="5">
      <t>カイタイ</t>
    </rPh>
    <rPh sb="5" eb="6">
      <t>ナド</t>
    </rPh>
    <rPh sb="6" eb="9">
      <t>サギョウトドケ</t>
    </rPh>
    <phoneticPr fontId="86"/>
  </si>
  <si>
    <t>12-2</t>
  </si>
  <si>
    <t>労働安全衛生法第88条第3項</t>
    <rPh sb="0" eb="4">
      <t>ロウドウアンゼン</t>
    </rPh>
    <rPh sb="4" eb="7">
      <t>エイセイホウ</t>
    </rPh>
    <rPh sb="7" eb="8">
      <t>ダイ</t>
    </rPh>
    <rPh sb="10" eb="11">
      <t>ジョウ</t>
    </rPh>
    <rPh sb="11" eb="12">
      <t>ダイ</t>
    </rPh>
    <rPh sb="13" eb="14">
      <t>コウ</t>
    </rPh>
    <phoneticPr fontId="71"/>
  </si>
  <si>
    <t>078</t>
    <phoneticPr fontId="71"/>
  </si>
  <si>
    <t>所定（環境局HP）</t>
    <rPh sb="0" eb="2">
      <t>ショテイ</t>
    </rPh>
    <rPh sb="3" eb="6">
      <t>カンキョウキョク</t>
    </rPh>
    <phoneticPr fontId="71"/>
  </si>
  <si>
    <t>環境局環境保全課、神戸市スマート申請システム（e-KOBE)</t>
    <phoneticPr fontId="86"/>
  </si>
  <si>
    <t>石綿障害予防規則第5条</t>
    <rPh sb="0" eb="2">
      <t>セキメン</t>
    </rPh>
    <rPh sb="2" eb="4">
      <t>ショウガイ</t>
    </rPh>
    <rPh sb="4" eb="6">
      <t>ヨボウ</t>
    </rPh>
    <rPh sb="6" eb="8">
      <t>キソク</t>
    </rPh>
    <rPh sb="8" eb="9">
      <t>ダイ</t>
    </rPh>
    <rPh sb="10" eb="11">
      <t>ジョウ</t>
    </rPh>
    <phoneticPr fontId="71"/>
  </si>
  <si>
    <t>建設工事・土砂採取計画届</t>
    <rPh sb="0" eb="4">
      <t>ケンセツコウジ</t>
    </rPh>
    <rPh sb="5" eb="9">
      <t>ドシャサイシュ</t>
    </rPh>
    <rPh sb="9" eb="12">
      <t>ケイカクトドケ</t>
    </rPh>
    <phoneticPr fontId="86"/>
  </si>
  <si>
    <t>建設工事計画届のポイント</t>
    <rPh sb="0" eb="4">
      <t>ケンセツコウジ</t>
    </rPh>
    <rPh sb="4" eb="7">
      <t>ケイカクトドケ</t>
    </rPh>
    <phoneticPr fontId="71"/>
  </si>
  <si>
    <t>12-1</t>
    <phoneticPr fontId="71"/>
  </si>
  <si>
    <t>石綿を含有する建築物の解体等に係る届出について</t>
    <rPh sb="0" eb="2">
      <t>セキメン</t>
    </rPh>
    <rPh sb="3" eb="5">
      <t>ガンユウ</t>
    </rPh>
    <rPh sb="7" eb="10">
      <t>ケンチクブツ</t>
    </rPh>
    <rPh sb="11" eb="13">
      <t>カイタイ</t>
    </rPh>
    <rPh sb="13" eb="14">
      <t>ナド</t>
    </rPh>
    <rPh sb="15" eb="16">
      <t>カカ</t>
    </rPh>
    <rPh sb="17" eb="19">
      <t>トドケデ</t>
    </rPh>
    <phoneticPr fontId="71"/>
  </si>
  <si>
    <t>主任技術者・監理技術者（補佐）経歴書（当初）</t>
    <rPh sb="12" eb="14">
      <t>ホサ</t>
    </rPh>
    <rPh sb="19" eb="21">
      <t>トウショ</t>
    </rPh>
    <phoneticPr fontId="71"/>
  </si>
  <si>
    <t>公共工事前払金交付申請書・通知書</t>
    <rPh sb="13" eb="16">
      <t>ツウチショ</t>
    </rPh>
    <phoneticPr fontId="71"/>
  </si>
  <si>
    <t>「建設工事に係る資材の再資源化等に関する法律」第13条に基づく書面（当初）</t>
    <rPh sb="15" eb="16">
      <t>ナド</t>
    </rPh>
    <phoneticPr fontId="71"/>
  </si>
  <si>
    <t>工事担当課→契約監理課</t>
    <rPh sb="6" eb="11">
      <t>ケイヤクカンリカ</t>
    </rPh>
    <phoneticPr fontId="71"/>
  </si>
  <si>
    <t>建設リサイクル法対象工事
甲・乙それぞれ2枚以上になる場合、割印が必要
書面提出日より概ね2週間後に契約監理課まで受け取りにお越しください</t>
    <phoneticPr fontId="71"/>
  </si>
  <si>
    <t>中間前金払認定請求書兼認定調書</t>
    <rPh sb="3" eb="4">
      <t>カネ</t>
    </rPh>
    <phoneticPr fontId="71"/>
  </si>
  <si>
    <t>e-KOBE、郵送、環境局環境保全課窓口（要予約）工事担当課</t>
    <rPh sb="7" eb="9">
      <t>ユウソウ</t>
    </rPh>
    <rPh sb="13" eb="15">
      <t>カンキョウ</t>
    </rPh>
    <rPh sb="15" eb="17">
      <t>ホゼン</t>
    </rPh>
    <rPh sb="17" eb="18">
      <t>カ</t>
    </rPh>
    <rPh sb="18" eb="20">
      <t>マドグチ</t>
    </rPh>
    <rPh sb="21" eb="22">
      <t>ヨウ</t>
    </rPh>
    <rPh sb="22" eb="24">
      <t>ヨヤク</t>
    </rPh>
    <phoneticPr fontId="86"/>
  </si>
  <si>
    <t>タイミング : 契→契約時、着手前→着手の一定期間前（規定による）、中→工事中、変契→設計変更契約後、完→完成時</t>
    <rPh sb="12" eb="13">
      <t>ジ</t>
    </rPh>
    <rPh sb="14" eb="17">
      <t>チャクシュマエ</t>
    </rPh>
    <rPh sb="18" eb="20">
      <t>チャクシュ</t>
    </rPh>
    <rPh sb="21" eb="26">
      <t>イッテイキカンマエ</t>
    </rPh>
    <rPh sb="27" eb="29">
      <t>キテイ</t>
    </rPh>
    <rPh sb="40" eb="41">
      <t>ヘン</t>
    </rPh>
    <rPh sb="41" eb="42">
      <t>ケイ</t>
    </rPh>
    <rPh sb="43" eb="45">
      <t>セッケイ</t>
    </rPh>
    <rPh sb="45" eb="47">
      <t>ヘンコウ</t>
    </rPh>
    <rPh sb="47" eb="49">
      <t>ケイヤク</t>
    </rPh>
    <rPh sb="49" eb="50">
      <t>ゴ</t>
    </rPh>
    <rPh sb="51" eb="52">
      <t>カン</t>
    </rPh>
    <phoneticPr fontId="86"/>
  </si>
  <si>
    <t>人員の配置を示す計画書</t>
    <rPh sb="0" eb="2">
      <t>ジンイン</t>
    </rPh>
    <rPh sb="3" eb="5">
      <t>ハイチ</t>
    </rPh>
    <rPh sb="6" eb="7">
      <t>シメ</t>
    </rPh>
    <rPh sb="8" eb="10">
      <t>ケイカク</t>
    </rPh>
    <rPh sb="10" eb="11">
      <t>ショ</t>
    </rPh>
    <phoneticPr fontId="71"/>
  </si>
  <si>
    <t>1部</t>
    <rPh sb="1" eb="2">
      <t>ブ</t>
    </rPh>
    <phoneticPr fontId="71"/>
  </si>
  <si>
    <t>月</t>
    <rPh sb="0" eb="1">
      <t>ゲツ</t>
    </rPh>
    <phoneticPr fontId="9"/>
  </si>
  <si>
    <r>
      <t>省令</t>
    </r>
    <r>
      <rPr>
        <vertAlign val="superscript"/>
        <sz val="12"/>
        <rFont val="ＭＳ 明朝"/>
        <family val="1"/>
        <charset val="128"/>
      </rPr>
      <t>※1</t>
    </r>
    <r>
      <rPr>
        <sz val="12"/>
        <rFont val="ＭＳ 明朝"/>
        <family val="1"/>
        <charset val="128"/>
      </rPr>
      <t>17条の2又は17条の5に基づく人員の配置を示す計画書</t>
    </r>
    <rPh sb="0" eb="2">
      <t>ショウレイ</t>
    </rPh>
    <rPh sb="6" eb="7">
      <t>ジョウ</t>
    </rPh>
    <rPh sb="9" eb="10">
      <t>マタ</t>
    </rPh>
    <rPh sb="13" eb="14">
      <t>ジョウ</t>
    </rPh>
    <rPh sb="17" eb="18">
      <t>モト</t>
    </rPh>
    <rPh sb="20" eb="22">
      <t>ジンイン</t>
    </rPh>
    <rPh sb="23" eb="25">
      <t>ハイチ</t>
    </rPh>
    <rPh sb="26" eb="27">
      <t>シメ</t>
    </rPh>
    <rPh sb="28" eb="31">
      <t>ケイカクショ</t>
    </rPh>
    <phoneticPr fontId="9"/>
  </si>
  <si>
    <t>対象期間</t>
    <rPh sb="0" eb="2">
      <t>タイショウ</t>
    </rPh>
    <rPh sb="2" eb="4">
      <t>キカン</t>
    </rPh>
    <phoneticPr fontId="9"/>
  </si>
  <si>
    <t>～</t>
    <phoneticPr fontId="9"/>
  </si>
  <si>
    <t>建設業者</t>
    <rPh sb="0" eb="2">
      <t>ケンセツ</t>
    </rPh>
    <rPh sb="2" eb="4">
      <t>ギョウシャ</t>
    </rPh>
    <phoneticPr fontId="9"/>
  </si>
  <si>
    <r>
      <t>名称</t>
    </r>
    <r>
      <rPr>
        <sz val="8"/>
        <rFont val="ＭＳ 明朝"/>
        <family val="1"/>
        <charset val="128"/>
      </rPr>
      <t>（イ</t>
    </r>
    <r>
      <rPr>
        <vertAlign val="superscript"/>
        <sz val="8"/>
        <rFont val="ＭＳ 明朝"/>
        <family val="1"/>
        <charset val="128"/>
      </rPr>
      <t>※2</t>
    </r>
    <r>
      <rPr>
        <sz val="8"/>
        <rFont val="ＭＳ 明朝"/>
        <family val="1"/>
        <charset val="128"/>
      </rPr>
      <t>）</t>
    </r>
    <rPh sb="0" eb="2">
      <t>メイショウ</t>
    </rPh>
    <phoneticPr fontId="9"/>
  </si>
  <si>
    <r>
      <t>所在地</t>
    </r>
    <r>
      <rPr>
        <sz val="8"/>
        <rFont val="ＭＳ 明朝"/>
        <family val="1"/>
        <charset val="128"/>
      </rPr>
      <t>（イ）</t>
    </r>
    <rPh sb="0" eb="3">
      <t>ショザイチ</t>
    </rPh>
    <phoneticPr fontId="9"/>
  </si>
  <si>
    <r>
      <t>主任技術者又は監理技術者</t>
    </r>
    <r>
      <rPr>
        <sz val="7"/>
        <rFont val="ＭＳ 明朝"/>
        <family val="1"/>
        <charset val="128"/>
      </rPr>
      <t>（営業所技術者又は特定営業所技術者）</t>
    </r>
    <rPh sb="0" eb="2">
      <t>シュニン</t>
    </rPh>
    <rPh sb="2" eb="5">
      <t>ギジュツシャ</t>
    </rPh>
    <rPh sb="5" eb="6">
      <t>マタ</t>
    </rPh>
    <rPh sb="7" eb="9">
      <t>カンリ</t>
    </rPh>
    <rPh sb="9" eb="12">
      <t>ギジュツシャ</t>
    </rPh>
    <rPh sb="13" eb="16">
      <t>エイギョウショ</t>
    </rPh>
    <rPh sb="16" eb="19">
      <t>ギジュツシャ</t>
    </rPh>
    <rPh sb="19" eb="20">
      <t>マタ</t>
    </rPh>
    <rPh sb="21" eb="23">
      <t>トクテイ</t>
    </rPh>
    <rPh sb="23" eb="26">
      <t>エイギョウショ</t>
    </rPh>
    <rPh sb="26" eb="29">
      <t>ギジュツシャ</t>
    </rPh>
    <phoneticPr fontId="9"/>
  </si>
  <si>
    <r>
      <t>氏名</t>
    </r>
    <r>
      <rPr>
        <sz val="8"/>
        <rFont val="ＭＳ 明朝"/>
        <family val="1"/>
        <charset val="128"/>
      </rPr>
      <t>（ロ）</t>
    </r>
    <rPh sb="0" eb="2">
      <t>シメイ</t>
    </rPh>
    <phoneticPr fontId="9"/>
  </si>
  <si>
    <r>
      <t>所属営業所名</t>
    </r>
    <r>
      <rPr>
        <sz val="8"/>
        <rFont val="ＭＳ 明朝"/>
        <family val="1"/>
        <charset val="128"/>
      </rPr>
      <t>（ロ）</t>
    </r>
    <rPh sb="0" eb="2">
      <t>ショゾク</t>
    </rPh>
    <rPh sb="2" eb="5">
      <t>エイギョウショ</t>
    </rPh>
    <rPh sb="5" eb="6">
      <t>メイ</t>
    </rPh>
    <phoneticPr fontId="9"/>
  </si>
  <si>
    <t>※17条の5の場合のみ記載</t>
    <phoneticPr fontId="9"/>
  </si>
  <si>
    <r>
      <t>一日平均の
法定外労働時間</t>
    </r>
    <r>
      <rPr>
        <sz val="8"/>
        <rFont val="ＭＳ 明朝"/>
        <family val="1"/>
        <charset val="128"/>
      </rPr>
      <t>（ハ）</t>
    </r>
    <phoneticPr fontId="9"/>
  </si>
  <si>
    <t>見込み時間</t>
    <rPh sb="0" eb="2">
      <t>ミコ</t>
    </rPh>
    <rPh sb="3" eb="5">
      <t>ジカン</t>
    </rPh>
    <phoneticPr fontId="9"/>
  </si>
  <si>
    <t>実績時間</t>
    <rPh sb="0" eb="2">
      <t>ジッセキ</t>
    </rPh>
    <rPh sb="2" eb="4">
      <t>ジカン</t>
    </rPh>
    <phoneticPr fontId="9"/>
  </si>
  <si>
    <t>建設工事１</t>
    <rPh sb="0" eb="2">
      <t>ケンセツ</t>
    </rPh>
    <rPh sb="2" eb="4">
      <t>コウジ</t>
    </rPh>
    <phoneticPr fontId="9"/>
  </si>
  <si>
    <r>
      <t>工事名称</t>
    </r>
    <r>
      <rPr>
        <sz val="8"/>
        <rFont val="ＭＳ 明朝"/>
        <family val="1"/>
        <charset val="128"/>
      </rPr>
      <t>（ニ(1)）</t>
    </r>
    <rPh sb="0" eb="2">
      <t>コウジ</t>
    </rPh>
    <rPh sb="2" eb="4">
      <t>メイショウ</t>
    </rPh>
    <phoneticPr fontId="9"/>
  </si>
  <si>
    <r>
      <t>工事現場所在地</t>
    </r>
    <r>
      <rPr>
        <sz val="8"/>
        <rFont val="ＭＳ 明朝"/>
        <family val="1"/>
        <charset val="128"/>
      </rPr>
      <t>（ニ(1)）</t>
    </r>
    <rPh sb="0" eb="2">
      <t>コウジ</t>
    </rPh>
    <rPh sb="2" eb="4">
      <t>ゲンバ</t>
    </rPh>
    <rPh sb="4" eb="7">
      <t>ショザイチ</t>
    </rPh>
    <phoneticPr fontId="9"/>
  </si>
  <si>
    <r>
      <t xml:space="preserve">契約締結営業所
</t>
    </r>
    <r>
      <rPr>
        <sz val="8"/>
        <rFont val="ＭＳ 明朝"/>
        <family val="1"/>
        <charset val="128"/>
      </rPr>
      <t>（ニ(1)）</t>
    </r>
    <rPh sb="0" eb="2">
      <t>ケイヤク</t>
    </rPh>
    <rPh sb="2" eb="4">
      <t>テイケツ</t>
    </rPh>
    <rPh sb="4" eb="7">
      <t>エイギョウショ</t>
    </rPh>
    <phoneticPr fontId="9"/>
  </si>
  <si>
    <t>※17条の5の場合のみ記載
※上記所属営業所と同じである必要</t>
    <rPh sb="3" eb="4">
      <t>ジョウ</t>
    </rPh>
    <rPh sb="7" eb="9">
      <t>バアイ</t>
    </rPh>
    <rPh sb="11" eb="13">
      <t>キサイ</t>
    </rPh>
    <rPh sb="15" eb="17">
      <t>ジョウキ</t>
    </rPh>
    <rPh sb="17" eb="19">
      <t>ショゾク</t>
    </rPh>
    <rPh sb="19" eb="22">
      <t>エイギョウショ</t>
    </rPh>
    <rPh sb="23" eb="24">
      <t>オナ</t>
    </rPh>
    <rPh sb="28" eb="30">
      <t>ヒツヨウ</t>
    </rPh>
    <phoneticPr fontId="9"/>
  </si>
  <si>
    <t>所在地</t>
    <rPh sb="0" eb="3">
      <t>ショザイチ</t>
    </rPh>
    <phoneticPr fontId="9"/>
  </si>
  <si>
    <r>
      <t>建設工事の内容</t>
    </r>
    <r>
      <rPr>
        <sz val="8"/>
        <rFont val="ＭＳ 明朝"/>
        <family val="1"/>
        <charset val="128"/>
      </rPr>
      <t>（ニ(2)）</t>
    </r>
    <rPh sb="0" eb="2">
      <t>ケンセツ</t>
    </rPh>
    <rPh sb="2" eb="4">
      <t>コウジ</t>
    </rPh>
    <rPh sb="5" eb="7">
      <t>ナイヨウ</t>
    </rPh>
    <phoneticPr fontId="9"/>
  </si>
  <si>
    <t>※法別表第1上段のどれか</t>
    <rPh sb="1" eb="2">
      <t>ホウ</t>
    </rPh>
    <rPh sb="2" eb="4">
      <t>ベッピョウ</t>
    </rPh>
    <rPh sb="4" eb="5">
      <t>ダイ</t>
    </rPh>
    <rPh sb="6" eb="8">
      <t>ジョウダン</t>
    </rPh>
    <phoneticPr fontId="9"/>
  </si>
  <si>
    <r>
      <t>請負代金の額</t>
    </r>
    <r>
      <rPr>
        <sz val="8"/>
        <rFont val="ＭＳ 明朝"/>
        <family val="1"/>
        <charset val="128"/>
      </rPr>
      <t>（ニ(3)）</t>
    </r>
    <rPh sb="0" eb="2">
      <t>ウケオイ</t>
    </rPh>
    <rPh sb="2" eb="4">
      <t>ダイキン</t>
    </rPh>
    <rPh sb="5" eb="6">
      <t>ガク</t>
    </rPh>
    <phoneticPr fontId="9"/>
  </si>
  <si>
    <t>※1億円未満（建築一式工事の場合
は２億円未満）である必要</t>
    <rPh sb="2" eb="4">
      <t>オクエン</t>
    </rPh>
    <rPh sb="4" eb="6">
      <t>ミマン</t>
    </rPh>
    <rPh sb="7" eb="9">
      <t>ケンチク</t>
    </rPh>
    <rPh sb="9" eb="11">
      <t>イッシキ</t>
    </rPh>
    <rPh sb="11" eb="13">
      <t>コウジ</t>
    </rPh>
    <rPh sb="14" eb="16">
      <t>バアイ</t>
    </rPh>
    <rPh sb="19" eb="21">
      <t>オクエン</t>
    </rPh>
    <rPh sb="21" eb="23">
      <t>ミマン</t>
    </rPh>
    <rPh sb="27" eb="29">
      <t>ヒツヨウ</t>
    </rPh>
    <phoneticPr fontId="9"/>
  </si>
  <si>
    <r>
      <t>移動時間</t>
    </r>
    <r>
      <rPr>
        <sz val="8"/>
        <rFont val="ＭＳ 明朝"/>
        <family val="1"/>
        <charset val="128"/>
      </rPr>
      <t>（ニ(4)）</t>
    </r>
    <rPh sb="0" eb="2">
      <t>イドウ</t>
    </rPh>
    <rPh sb="2" eb="4">
      <t>ジカン</t>
    </rPh>
    <phoneticPr fontId="9"/>
  </si>
  <si>
    <t>※１日で巡回可能かつ概ね２時間以内である必要</t>
    <rPh sb="2" eb="3">
      <t>ニチ</t>
    </rPh>
    <rPh sb="4" eb="6">
      <t>ジュンカイ</t>
    </rPh>
    <rPh sb="6" eb="8">
      <t>カノウ</t>
    </rPh>
    <rPh sb="10" eb="11">
      <t>オオム</t>
    </rPh>
    <rPh sb="13" eb="15">
      <t>ジカン</t>
    </rPh>
    <rPh sb="15" eb="17">
      <t>イナイ</t>
    </rPh>
    <rPh sb="20" eb="22">
      <t>ヒツヨウ</t>
    </rPh>
    <phoneticPr fontId="9"/>
  </si>
  <si>
    <r>
      <t>下請次数</t>
    </r>
    <r>
      <rPr>
        <sz val="8"/>
        <rFont val="ＭＳ 明朝"/>
        <family val="1"/>
        <charset val="128"/>
      </rPr>
      <t>（ニ(5)）</t>
    </r>
    <rPh sb="0" eb="2">
      <t>シタウ</t>
    </rPh>
    <rPh sb="2" eb="4">
      <t>ジスウ</t>
    </rPh>
    <phoneticPr fontId="9"/>
  </si>
  <si>
    <t>※３次以内である必要</t>
    <rPh sb="2" eb="3">
      <t>ジ</t>
    </rPh>
    <rPh sb="3" eb="5">
      <t>イナイ</t>
    </rPh>
    <rPh sb="8" eb="10">
      <t>ヒツヨウ</t>
    </rPh>
    <phoneticPr fontId="9"/>
  </si>
  <si>
    <r>
      <t>工事現場の施工体制の確認方法</t>
    </r>
    <r>
      <rPr>
        <sz val="8"/>
        <rFont val="ＭＳ 明朝"/>
        <family val="1"/>
        <charset val="128"/>
      </rPr>
      <t>（ニ(7)）</t>
    </r>
    <rPh sb="0" eb="2">
      <t>コウジ</t>
    </rPh>
    <rPh sb="2" eb="4">
      <t>ゲンバ</t>
    </rPh>
    <rPh sb="5" eb="7">
      <t>セコウ</t>
    </rPh>
    <rPh sb="7" eb="9">
      <t>タイセイ</t>
    </rPh>
    <rPh sb="10" eb="12">
      <t>カクニン</t>
    </rPh>
    <rPh sb="12" eb="14">
      <t>ホウホウ</t>
    </rPh>
    <phoneticPr fontId="9"/>
  </si>
  <si>
    <r>
      <t>情報通信機器</t>
    </r>
    <r>
      <rPr>
        <sz val="8"/>
        <rFont val="ＭＳ 明朝"/>
        <family val="1"/>
        <charset val="128"/>
      </rPr>
      <t>（ニ(8)）</t>
    </r>
    <rPh sb="0" eb="4">
      <t>ジョウホウツウシン</t>
    </rPh>
    <rPh sb="4" eb="6">
      <t>キキ</t>
    </rPh>
    <phoneticPr fontId="9"/>
  </si>
  <si>
    <r>
      <t>連絡員</t>
    </r>
    <r>
      <rPr>
        <sz val="8"/>
        <rFont val="ＭＳ 明朝"/>
        <family val="1"/>
        <charset val="128"/>
      </rPr>
      <t>（ニ(6)）</t>
    </r>
    <rPh sb="0" eb="2">
      <t>レンラク</t>
    </rPh>
    <phoneticPr fontId="9"/>
  </si>
  <si>
    <t>所属会社</t>
    <rPh sb="0" eb="2">
      <t>ショゾク</t>
    </rPh>
    <rPh sb="2" eb="4">
      <t>カイシャ</t>
    </rPh>
    <phoneticPr fontId="9"/>
  </si>
  <si>
    <r>
      <rPr>
        <sz val="10"/>
        <rFont val="ＭＳ 明朝"/>
        <family val="1"/>
        <charset val="128"/>
      </rPr>
      <t xml:space="preserve">実務の経験
</t>
    </r>
    <r>
      <rPr>
        <sz val="6"/>
        <rFont val="ＭＳ 明朝"/>
        <family val="1"/>
        <charset val="128"/>
      </rPr>
      <t xml:space="preserve">
※土木一式工事又は建築一式工事の場合に記載
※実務の経験は１年以上である必要</t>
    </r>
    <rPh sb="0" eb="2">
      <t>ジツム</t>
    </rPh>
    <rPh sb="3" eb="5">
      <t>ケイケン</t>
    </rPh>
    <rPh sb="8" eb="10">
      <t>ドボク</t>
    </rPh>
    <rPh sb="10" eb="12">
      <t>イッシキ</t>
    </rPh>
    <rPh sb="12" eb="14">
      <t>コウジ</t>
    </rPh>
    <rPh sb="14" eb="15">
      <t>マタ</t>
    </rPh>
    <rPh sb="16" eb="18">
      <t>ケンチク</t>
    </rPh>
    <rPh sb="18" eb="20">
      <t>イッシキ</t>
    </rPh>
    <rPh sb="20" eb="22">
      <t>コウジ</t>
    </rPh>
    <rPh sb="23" eb="25">
      <t>バアイ</t>
    </rPh>
    <rPh sb="26" eb="28">
      <t>キサイ</t>
    </rPh>
    <rPh sb="30" eb="32">
      <t>ジツム</t>
    </rPh>
    <rPh sb="33" eb="35">
      <t>ケイケン</t>
    </rPh>
    <rPh sb="37" eb="38">
      <t>ネン</t>
    </rPh>
    <rPh sb="38" eb="40">
      <t>イジョウ</t>
    </rPh>
    <rPh sb="43" eb="45">
      <t>ヒツヨウ</t>
    </rPh>
    <phoneticPr fontId="9"/>
  </si>
  <si>
    <t>期間</t>
    <rPh sb="0" eb="2">
      <t>キカン</t>
    </rPh>
    <phoneticPr fontId="9"/>
  </si>
  <si>
    <t>合計</t>
    <rPh sb="0" eb="2">
      <t>ゴウケイ</t>
    </rPh>
    <phoneticPr fontId="9"/>
  </si>
  <si>
    <t>建設工事２</t>
    <rPh sb="0" eb="2">
      <t>ケンセツ</t>
    </rPh>
    <rPh sb="2" eb="4">
      <t>コウジ</t>
    </rPh>
    <phoneticPr fontId="9"/>
  </si>
  <si>
    <r>
      <t>所在地</t>
    </r>
    <r>
      <rPr>
        <sz val="8"/>
        <rFont val="ＭＳ 明朝"/>
        <family val="1"/>
        <charset val="128"/>
      </rPr>
      <t>（ニ(1)）</t>
    </r>
    <rPh sb="0" eb="3">
      <t>ショザイチ</t>
    </rPh>
    <phoneticPr fontId="9"/>
  </si>
  <si>
    <t>※1：建設業法施行規則（昭和24年建設省令第14号）</t>
    <rPh sb="3" eb="6">
      <t>ケンセツギョウ</t>
    </rPh>
    <rPh sb="6" eb="7">
      <t>ホウ</t>
    </rPh>
    <rPh sb="7" eb="9">
      <t>セコウ</t>
    </rPh>
    <rPh sb="9" eb="11">
      <t>キソク</t>
    </rPh>
    <rPh sb="12" eb="14">
      <t>ショウワ</t>
    </rPh>
    <rPh sb="16" eb="17">
      <t>ネン</t>
    </rPh>
    <rPh sb="17" eb="21">
      <t>ケンセツショウレイ</t>
    </rPh>
    <rPh sb="21" eb="22">
      <t>ダイ</t>
    </rPh>
    <rPh sb="24" eb="25">
      <t>ゴウ</t>
    </rPh>
    <phoneticPr fontId="9"/>
  </si>
  <si>
    <t>※2：省令（17条の2第1項第5号又は省令17条の5第1項第5号）の該当する号等、他同じ</t>
    <rPh sb="3" eb="5">
      <t>ショウレイ</t>
    </rPh>
    <rPh sb="34" eb="36">
      <t>ガイトウ</t>
    </rPh>
    <rPh sb="38" eb="39">
      <t>ゴウ</t>
    </rPh>
    <rPh sb="39" eb="40">
      <t>トウ</t>
    </rPh>
    <rPh sb="41" eb="42">
      <t>ホカ</t>
    </rPh>
    <rPh sb="42" eb="43">
      <t>オナ</t>
    </rPh>
    <phoneticPr fontId="9"/>
  </si>
  <si>
    <t>以上</t>
    <rPh sb="0" eb="2">
      <t>イジョウ</t>
    </rPh>
    <phoneticPr fontId="9"/>
  </si>
  <si>
    <t>建設業法施行規則第17条の2</t>
    <rPh sb="8" eb="9">
      <t>ダイ</t>
    </rPh>
    <rPh sb="11" eb="12">
      <t>ジョウ</t>
    </rPh>
    <phoneticPr fontId="71"/>
  </si>
  <si>
    <t>（ 当初 ）</t>
    <rPh sb="2" eb="3">
      <t>トウ</t>
    </rPh>
    <rPh sb="3" eb="4">
      <t>ショ</t>
    </rPh>
    <phoneticPr fontId="9"/>
  </si>
  <si>
    <t>本工事常駐</t>
    <rPh sb="3" eb="5">
      <t>ジョウチュウ</t>
    </rPh>
    <phoneticPr fontId="71"/>
  </si>
  <si>
    <t>代表者又は
受任者名</t>
    <rPh sb="0" eb="3">
      <t>ダイヒョウシャ</t>
    </rPh>
    <rPh sb="3" eb="4">
      <t>マタ</t>
    </rPh>
    <rPh sb="6" eb="8">
      <t>ジュニン</t>
    </rPh>
    <rPh sb="8" eb="9">
      <t>シャ</t>
    </rPh>
    <rPh sb="9" eb="10">
      <t>メイ</t>
    </rPh>
    <phoneticPr fontId="9"/>
  </si>
  <si>
    <t>　建設業法第２９条</t>
    <phoneticPr fontId="9"/>
  </si>
  <si>
    <t>発注者から直接建設工事を請け負った特定建設業者で，5,000万円以上（建築一式工事の場合は8,000万円以上）の工事を下請施工させるものは，工事現場における建設工事の施工の技術上の管理をつかさどるものとして、「監理技術者」を置かなければならない。</t>
    <rPh sb="37" eb="39">
      <t>イッシキ</t>
    </rPh>
    <phoneticPr fontId="9"/>
  </si>
  <si>
    <t>※詳しくは建設業法や「監理技術者制度運用マニュアルについて」等を参照すること。</t>
    <rPh sb="1" eb="2">
      <t>クワ</t>
    </rPh>
    <rPh sb="5" eb="8">
      <t>ケンセツギョウ</t>
    </rPh>
    <rPh sb="8" eb="9">
      <t>ホウ</t>
    </rPh>
    <rPh sb="11" eb="13">
      <t>カンリ</t>
    </rPh>
    <rPh sb="13" eb="16">
      <t>ギジュツシャ</t>
    </rPh>
    <rPh sb="16" eb="18">
      <t>セイド</t>
    </rPh>
    <rPh sb="18" eb="20">
      <t>ウンヨウ</t>
    </rPh>
    <rPh sb="30" eb="31">
      <t>ナド</t>
    </rPh>
    <rPh sb="32" eb="34">
      <t>サンショウ</t>
    </rPh>
    <phoneticPr fontId="9"/>
  </si>
  <si>
    <t>【建設業法第26条第３項第１号により主任技術者又は監理技術者の専任を要する工事を兼務できる要件】</t>
    <phoneticPr fontId="12"/>
  </si>
  <si>
    <t>※請負人の責により確実に要件を満たすこと</t>
  </si>
  <si>
    <t xml:space="preserve">１）各工事の請負代金の額が、１億円未満（建築一式工事の場合は２億円未満）であること。
２）当該工事現場と他の工事現場との間の移動時間がおおむね２時間以内であること。
３）下請次数が３を超えていないこと。
４）主任技術者又は監理技術者との連絡その他必要な措置を講ずるための者（以下「連絡員」という。）を置いていること。
　（土木一式工事又は建築一式工事の場合の連絡員は、同業種の建設工事に関し１年以上の実務の経験を有する者であること）
５）当該工事現場の施工体制を主任技術者又は監理技術者が情報通信技術を利用する方法により確認するための措置を講じてい
　　ること。
６）人員の配置の計画書を作成し、工事現場毎に備え置くこと。
７）当該工事現場以外の場所から当該工事現場の状況の確認をするために必要な映像及び音声の送受信が可能な情報通信機器が
　　設置され、かつ当該機器を用いた通信を利用することが可能な環境が確保されていること。
８）兼務する建設工事の数は、２を超えないこと
</t>
    <phoneticPr fontId="12"/>
  </si>
  <si>
    <t>（選任したときのみ記載）</t>
  </si>
  <si>
    <t>連絡員</t>
    <rPh sb="0" eb="3">
      <t>レンラクイン</t>
    </rPh>
    <phoneticPr fontId="9"/>
  </si>
  <si>
    <t>他の工事に連絡員として兼務</t>
    <rPh sb="5" eb="8">
      <t>レンラクイン</t>
    </rPh>
    <phoneticPr fontId="71"/>
  </si>
  <si>
    <t>※連絡員は複数配置することも可能</t>
    <rPh sb="1" eb="4">
      <t>レンラクイン</t>
    </rPh>
    <rPh sb="5" eb="7">
      <t>フクスウ</t>
    </rPh>
    <rPh sb="7" eb="9">
      <t>ハイチ</t>
    </rPh>
    <rPh sb="14" eb="16">
      <t>カノウ</t>
    </rPh>
    <phoneticPr fontId="12"/>
  </si>
  <si>
    <t>※ 印は該当する方の□に を各１つのみ入れてください。(裏面及び建設業法参照)　神戸市行財政局契約監理課(R7.4)</t>
    <phoneticPr fontId="12"/>
  </si>
  <si>
    <t>・監理技術者を選任するときは、資格者証のコピー等</t>
    <rPh sb="1" eb="3">
      <t>カンリ</t>
    </rPh>
    <rPh sb="3" eb="5">
      <t>ギジュツ</t>
    </rPh>
    <rPh sb="5" eb="6">
      <t>シャ</t>
    </rPh>
    <rPh sb="7" eb="9">
      <t>センニン</t>
    </rPh>
    <rPh sb="15" eb="18">
      <t>シカクシャ</t>
    </rPh>
    <rPh sb="18" eb="19">
      <t>ショウ</t>
    </rPh>
    <rPh sb="23" eb="24">
      <t>ナド</t>
    </rPh>
    <phoneticPr fontId="9"/>
  </si>
  <si>
    <t>　を貼付してください。</t>
    <rPh sb="2" eb="4">
      <t>ハリツ</t>
    </rPh>
    <phoneticPr fontId="9"/>
  </si>
  <si>
    <t>連絡員 　氏名</t>
    <rPh sb="0" eb="3">
      <t>レンラクイン</t>
    </rPh>
    <rPh sb="5" eb="7">
      <t>シメイ</t>
    </rPh>
    <phoneticPr fontId="71"/>
  </si>
  <si>
    <t>・監理技術者補佐を選任するときは有資格者証であるこ</t>
    <rPh sb="1" eb="3">
      <t>カンリ</t>
    </rPh>
    <rPh sb="3" eb="5">
      <t>ギジュツ</t>
    </rPh>
    <rPh sb="5" eb="6">
      <t>シャ</t>
    </rPh>
    <rPh sb="6" eb="8">
      <t>ホサ</t>
    </rPh>
    <rPh sb="9" eb="11">
      <t>センニン</t>
    </rPh>
    <rPh sb="16" eb="17">
      <t>ア</t>
    </rPh>
    <rPh sb="17" eb="20">
      <t>シカクシャ</t>
    </rPh>
    <rPh sb="20" eb="21">
      <t>ショウ</t>
    </rPh>
    <phoneticPr fontId="9"/>
  </si>
  <si>
    <t>　とを証するもの及び経歴書を貼付してください。</t>
    <rPh sb="3" eb="4">
      <t>ショウ</t>
    </rPh>
    <rPh sb="8" eb="9">
      <t>オヨ</t>
    </rPh>
    <rPh sb="10" eb="13">
      <t>ケイレキショ</t>
    </rPh>
    <rPh sb="14" eb="16">
      <t>ハリツ</t>
    </rPh>
    <phoneticPr fontId="9"/>
  </si>
  <si>
    <t>監理技術者補佐</t>
    <rPh sb="0" eb="2">
      <t>カンリ</t>
    </rPh>
    <rPh sb="2" eb="4">
      <t>ギジュツ</t>
    </rPh>
    <rPh sb="4" eb="5">
      <t>シャ</t>
    </rPh>
    <rPh sb="5" eb="7">
      <t>ホサ</t>
    </rPh>
    <phoneticPr fontId="9"/>
  </si>
  <si>
    <t>監理技術者補佐 　氏名</t>
    <rPh sb="0" eb="2">
      <t>カンリ</t>
    </rPh>
    <rPh sb="2" eb="5">
      <t>ギジュツシャ</t>
    </rPh>
    <rPh sb="5" eb="7">
      <t>ホサ</t>
    </rPh>
    <rPh sb="9" eb="11">
      <t>シメイ</t>
    </rPh>
    <phoneticPr fontId="71"/>
  </si>
  <si>
    <t>現場代理人及び主任技術者、監理技術者（補佐）又は連絡員設置通知書（変更）</t>
    <rPh sb="13" eb="15">
      <t>カンリ</t>
    </rPh>
    <rPh sb="19" eb="21">
      <t>ホサ</t>
    </rPh>
    <rPh sb="22" eb="23">
      <t>マタ</t>
    </rPh>
    <rPh sb="24" eb="27">
      <t>レンラクイン</t>
    </rPh>
    <phoneticPr fontId="71"/>
  </si>
  <si>
    <t>現場代理人及び主任技術者、監理技術者（補佐）又は連絡員設置通知書（当初）</t>
    <rPh sb="19" eb="21">
      <t>ホサ</t>
    </rPh>
    <rPh sb="22" eb="23">
      <t>マタ</t>
    </rPh>
    <rPh sb="24" eb="27">
      <t>レンラクイン</t>
    </rPh>
    <rPh sb="33" eb="35">
      <t>トウショ</t>
    </rPh>
    <phoneticPr fontId="71"/>
  </si>
  <si>
    <t>主 任 技 術 者、
監理技術者(補佐)
又は連絡員</t>
    <rPh sb="0" eb="1">
      <t>シュ</t>
    </rPh>
    <rPh sb="2" eb="3">
      <t>ニン</t>
    </rPh>
    <rPh sb="4" eb="5">
      <t>ワザ</t>
    </rPh>
    <rPh sb="6" eb="7">
      <t>ジュツ</t>
    </rPh>
    <rPh sb="8" eb="9">
      <t>シャ</t>
    </rPh>
    <rPh sb="11" eb="13">
      <t>カンリ</t>
    </rPh>
    <rPh sb="13" eb="16">
      <t>ギジュツシャ</t>
    </rPh>
    <rPh sb="17" eb="18">
      <t>ホ</t>
    </rPh>
    <rPh sb="18" eb="19">
      <t>タスク</t>
    </rPh>
    <rPh sb="21" eb="22">
      <t>マタ</t>
    </rPh>
    <rPh sb="23" eb="26">
      <t>レンラクイン</t>
    </rPh>
    <phoneticPr fontId="9"/>
  </si>
  <si>
    <t>（注）この表は，工事完成届の場合に記載（神戸市との契約金額が400 万円以下の
　　　場合及び単価契約を除く）。</t>
    <rPh sb="8" eb="10">
      <t>コウジ</t>
    </rPh>
    <rPh sb="20" eb="22">
      <t>コウベ</t>
    </rPh>
    <phoneticPr fontId="71"/>
  </si>
  <si>
    <t>工事着手届・工程表（当初）</t>
    <phoneticPr fontId="71"/>
  </si>
  <si>
    <t>工事完成届（一部完成届）</t>
    <phoneticPr fontId="71"/>
  </si>
  <si>
    <t>国，地方公共団体等が発注者である工作物に関する工事で、工事1件の請負代金の額が4,500万円以上（但し，建築一式工事の場合は9,000万円以上）については、工事現場ごとに専任の「主任技術者」又は「監理技術者」を置かなければならない。専任の「監理技術者」を要する工事においては、監理技術者資格者証の交付を受けた者であり、かつ過去５年以内に監理技術者講習を修了した者でなければならない。</t>
    <rPh sb="54" eb="56">
      <t>イッシキ</t>
    </rPh>
    <phoneticPr fontId="9"/>
  </si>
  <si>
    <t>No.</t>
    <phoneticPr fontId="86"/>
  </si>
  <si>
    <t>元請業者名</t>
    <rPh sb="0" eb="2">
      <t>モトウケ</t>
    </rPh>
    <rPh sb="2" eb="4">
      <t>ギョウシャ</t>
    </rPh>
    <rPh sb="4" eb="5">
      <t>メイ</t>
    </rPh>
    <phoneticPr fontId="86"/>
  </si>
  <si>
    <t>工事請負契約書</t>
    <rPh sb="0" eb="2">
      <t>コウジ</t>
    </rPh>
    <rPh sb="2" eb="4">
      <t>ウケオイ</t>
    </rPh>
    <rPh sb="4" eb="7">
      <t>ケイヤクショ</t>
    </rPh>
    <phoneticPr fontId="86"/>
  </si>
  <si>
    <t>主任技術者（監理技術者）
資格証明</t>
    <phoneticPr fontId="86"/>
  </si>
  <si>
    <t>専門技術者等
資格証明（国家資格等）</t>
    <rPh sb="0" eb="2">
      <t>センモン</t>
    </rPh>
    <rPh sb="5" eb="6">
      <t>トウ</t>
    </rPh>
    <rPh sb="12" eb="14">
      <t>コッカ</t>
    </rPh>
    <rPh sb="14" eb="16">
      <t>シカク</t>
    </rPh>
    <rPh sb="16" eb="17">
      <t>トウ</t>
    </rPh>
    <phoneticPr fontId="86"/>
  </si>
  <si>
    <t>配置技術者（監理技術者）
雇用証明（健康保険証等）</t>
    <rPh sb="0" eb="2">
      <t>ハイチ</t>
    </rPh>
    <rPh sb="13" eb="15">
      <t>コヨウ</t>
    </rPh>
    <rPh sb="18" eb="20">
      <t>ケンコウ</t>
    </rPh>
    <rPh sb="20" eb="23">
      <t>ホケンショウ</t>
    </rPh>
    <rPh sb="23" eb="24">
      <t>トウ</t>
    </rPh>
    <phoneticPr fontId="86"/>
  </si>
  <si>
    <t>作業員名簿</t>
    <rPh sb="0" eb="5">
      <t>サギョウインメイボ</t>
    </rPh>
    <phoneticPr fontId="86"/>
  </si>
  <si>
    <t>○○○○㈱</t>
    <phoneticPr fontId="86"/>
  </si>
  <si>
    <t>○</t>
    <phoneticPr fontId="86"/>
  </si>
  <si>
    <t>1次下請業者名</t>
    <rPh sb="1" eb="2">
      <t>ジ</t>
    </rPh>
    <rPh sb="2" eb="4">
      <t>シタウケ</t>
    </rPh>
    <rPh sb="4" eb="6">
      <t>ギョウシャ</t>
    </rPh>
    <rPh sb="6" eb="7">
      <t>メイ</t>
    </rPh>
    <phoneticPr fontId="86"/>
  </si>
  <si>
    <r>
      <t>2次（以下）下請業者名</t>
    </r>
    <r>
      <rPr>
        <vertAlign val="superscript"/>
        <sz val="11"/>
        <color theme="1"/>
        <rFont val="ＭＳ Ｐゴシック"/>
        <family val="3"/>
        <charset val="128"/>
        <scheme val="minor"/>
      </rPr>
      <t>＊1</t>
    </r>
    <rPh sb="1" eb="2">
      <t>ジ</t>
    </rPh>
    <rPh sb="3" eb="5">
      <t>イカ</t>
    </rPh>
    <rPh sb="6" eb="8">
      <t>シタウケ</t>
    </rPh>
    <rPh sb="8" eb="10">
      <t>ギョウシャ</t>
    </rPh>
    <rPh sb="10" eb="11">
      <t>メイ</t>
    </rPh>
    <phoneticPr fontId="86"/>
  </si>
  <si>
    <t>担当工事内容</t>
    <rPh sb="0" eb="2">
      <t>タントウ</t>
    </rPh>
    <rPh sb="2" eb="4">
      <t>コウジ</t>
    </rPh>
    <rPh sb="4" eb="6">
      <t>ナイヨウ</t>
    </rPh>
    <phoneticPr fontId="86"/>
  </si>
  <si>
    <t>請負代金額［円］</t>
    <rPh sb="0" eb="2">
      <t>ウケオイ</t>
    </rPh>
    <rPh sb="2" eb="3">
      <t>ダイ</t>
    </rPh>
    <rPh sb="3" eb="5">
      <t>キンガク</t>
    </rPh>
    <rPh sb="6" eb="7">
      <t>エン</t>
    </rPh>
    <phoneticPr fontId="86"/>
  </si>
  <si>
    <t>主任技術者</t>
    <rPh sb="0" eb="2">
      <t>シュニン</t>
    </rPh>
    <rPh sb="2" eb="5">
      <t>ギジュツシャ</t>
    </rPh>
    <phoneticPr fontId="86"/>
  </si>
  <si>
    <t>再下請負
通知書</t>
    <rPh sb="0" eb="1">
      <t>サイ</t>
    </rPh>
    <rPh sb="1" eb="2">
      <t>シタ</t>
    </rPh>
    <rPh sb="2" eb="4">
      <t>ウケオイ</t>
    </rPh>
    <rPh sb="5" eb="7">
      <t>ツウチ</t>
    </rPh>
    <rPh sb="7" eb="8">
      <t>ショ</t>
    </rPh>
    <phoneticPr fontId="86"/>
  </si>
  <si>
    <t>建設業許可</t>
    <rPh sb="0" eb="3">
      <t>ケンセツギョウ</t>
    </rPh>
    <rPh sb="3" eb="5">
      <t>キョカ</t>
    </rPh>
    <phoneticPr fontId="86"/>
  </si>
  <si>
    <t>作業員
名簿</t>
    <rPh sb="0" eb="3">
      <t>サギョウイン</t>
    </rPh>
    <rPh sb="4" eb="6">
      <t>メイボ</t>
    </rPh>
    <phoneticPr fontId="86"/>
  </si>
  <si>
    <t>建設業退職金共済制度
加入労働者数報告書</t>
    <rPh sb="0" eb="3">
      <t>ケンセツギョウ</t>
    </rPh>
    <rPh sb="3" eb="5">
      <t>タイショク</t>
    </rPh>
    <rPh sb="5" eb="6">
      <t>キン</t>
    </rPh>
    <rPh sb="6" eb="8">
      <t>キョウサイ</t>
    </rPh>
    <rPh sb="8" eb="10">
      <t>セイド</t>
    </rPh>
    <rPh sb="11" eb="13">
      <t>カニュウ</t>
    </rPh>
    <rPh sb="13" eb="16">
      <t>ロウドウシャ</t>
    </rPh>
    <rPh sb="16" eb="17">
      <t>スウ</t>
    </rPh>
    <rPh sb="17" eb="20">
      <t>ホウコクショ</t>
    </rPh>
    <phoneticPr fontId="86"/>
  </si>
  <si>
    <r>
      <t>保険</t>
    </r>
    <r>
      <rPr>
        <vertAlign val="superscript"/>
        <sz val="11"/>
        <color theme="1"/>
        <rFont val="ＭＳ Ｐゴシック"/>
        <family val="3"/>
        <charset val="128"/>
        <scheme val="minor"/>
      </rPr>
      <t>＊4</t>
    </r>
    <rPh sb="0" eb="2">
      <t>ホケン</t>
    </rPh>
    <phoneticPr fontId="86"/>
  </si>
  <si>
    <t>資格等
の確認</t>
    <rPh sb="0" eb="2">
      <t>シカク</t>
    </rPh>
    <rPh sb="2" eb="3">
      <t>トウ</t>
    </rPh>
    <rPh sb="5" eb="7">
      <t>カクニン</t>
    </rPh>
    <phoneticPr fontId="86"/>
  </si>
  <si>
    <t>有効期限
（年月日）</t>
    <phoneticPr fontId="86"/>
  </si>
  <si>
    <t>有効確認</t>
    <phoneticPr fontId="86"/>
  </si>
  <si>
    <t>請負
契約書</t>
    <phoneticPr fontId="86"/>
  </si>
  <si>
    <t>基本契約書 又は 基本契約約款</t>
    <rPh sb="0" eb="2">
      <t>キホン</t>
    </rPh>
    <rPh sb="2" eb="5">
      <t>ケイヤクショ</t>
    </rPh>
    <rPh sb="6" eb="7">
      <t>マタ</t>
    </rPh>
    <phoneticPr fontId="86"/>
  </si>
  <si>
    <t>健康</t>
    <rPh sb="0" eb="2">
      <t>ケンコウ</t>
    </rPh>
    <phoneticPr fontId="86"/>
  </si>
  <si>
    <t>厚生
年金</t>
    <rPh sb="0" eb="2">
      <t>コウセイ</t>
    </rPh>
    <rPh sb="3" eb="5">
      <t>ネンキン</t>
    </rPh>
    <phoneticPr fontId="86"/>
  </si>
  <si>
    <t>雇用</t>
    <rPh sb="0" eb="2">
      <t>コヨウ</t>
    </rPh>
    <phoneticPr fontId="86"/>
  </si>
  <si>
    <t>（税込）</t>
    <phoneticPr fontId="86"/>
  </si>
  <si>
    <t>注文書</t>
    <phoneticPr fontId="86"/>
  </si>
  <si>
    <t>注文請書</t>
    <phoneticPr fontId="86"/>
  </si>
  <si>
    <t>有</t>
    <rPh sb="0" eb="1">
      <t>アリ</t>
    </rPh>
    <phoneticPr fontId="86"/>
  </si>
  <si>
    <t>〇</t>
    <phoneticPr fontId="86"/>
  </si>
  <si>
    <t>－</t>
  </si>
  <si>
    <t>②</t>
    <phoneticPr fontId="86"/>
  </si>
  <si>
    <t>無</t>
  </si>
  <si>
    <t>〇×工業㈱</t>
    <rPh sb="2" eb="4">
      <t>コウギョウ</t>
    </rPh>
    <phoneticPr fontId="86"/>
  </si>
  <si>
    <t>無</t>
    <rPh sb="0" eb="1">
      <t>ナシ</t>
    </rPh>
    <phoneticPr fontId="86"/>
  </si>
  <si>
    <t>③</t>
    <phoneticPr fontId="86"/>
  </si>
  <si>
    <t>適除</t>
    <rPh sb="0" eb="1">
      <t>テキ</t>
    </rPh>
    <rPh sb="1" eb="2">
      <t>ジョ</t>
    </rPh>
    <phoneticPr fontId="86"/>
  </si>
  <si>
    <t>労災保険有</t>
    <rPh sb="0" eb="2">
      <t>ロウサイ</t>
    </rPh>
    <rPh sb="2" eb="4">
      <t>ホケン</t>
    </rPh>
    <rPh sb="4" eb="5">
      <t>アリ</t>
    </rPh>
    <phoneticPr fontId="86"/>
  </si>
  <si>
    <t>１部</t>
    <phoneticPr fontId="71"/>
  </si>
  <si>
    <t>施工体制台帳に添付し自主点検を行うもの</t>
    <rPh sb="0" eb="2">
      <t>セコウ</t>
    </rPh>
    <rPh sb="2" eb="4">
      <t>タイセイ</t>
    </rPh>
    <rPh sb="4" eb="6">
      <t>ダイチョウ</t>
    </rPh>
    <rPh sb="7" eb="9">
      <t>テンプ</t>
    </rPh>
    <rPh sb="10" eb="12">
      <t>ジシュ</t>
    </rPh>
    <rPh sb="12" eb="14">
      <t>テンケン</t>
    </rPh>
    <rPh sb="15" eb="16">
      <t>オコナ</t>
    </rPh>
    <phoneticPr fontId="71"/>
  </si>
  <si>
    <t>工事履行報告書</t>
    <phoneticPr fontId="71"/>
  </si>
  <si>
    <t>適除</t>
  </si>
  <si>
    <r>
      <t>契約書</t>
    </r>
    <r>
      <rPr>
        <vertAlign val="superscript"/>
        <sz val="11"/>
        <color theme="1"/>
        <rFont val="ＭＳ Ｐゴシック"/>
        <family val="3"/>
        <charset val="128"/>
        <scheme val="minor"/>
      </rPr>
      <t>＊3</t>
    </r>
    <rPh sb="0" eb="3">
      <t>ケイヤクショ</t>
    </rPh>
    <phoneticPr fontId="86"/>
  </si>
  <si>
    <r>
      <t>専任</t>
    </r>
    <r>
      <rPr>
        <vertAlign val="superscript"/>
        <sz val="11"/>
        <color theme="1"/>
        <rFont val="ＭＳ Ｐゴシック"/>
        <family val="3"/>
        <charset val="128"/>
        <scheme val="minor"/>
      </rPr>
      <t>＊2</t>
    </r>
    <phoneticPr fontId="86"/>
  </si>
  <si>
    <r>
      <t>備考</t>
    </r>
    <r>
      <rPr>
        <vertAlign val="superscript"/>
        <sz val="11"/>
        <color theme="1"/>
        <rFont val="ＭＳ Ｐゴシック"/>
        <family val="3"/>
        <charset val="128"/>
        <scheme val="minor"/>
      </rPr>
      <t>＊5</t>
    </r>
    <rPh sb="0" eb="2">
      <t>ビコウ</t>
    </rPh>
    <phoneticPr fontId="86"/>
  </si>
  <si>
    <t>暴力団排除
誓約書
（任意）</t>
    <rPh sb="0" eb="3">
      <t>ボウリョクダン</t>
    </rPh>
    <rPh sb="3" eb="5">
      <t>ハイジョ</t>
    </rPh>
    <rPh sb="6" eb="9">
      <t>セイヤクショ</t>
    </rPh>
    <rPh sb="11" eb="13">
      <t>ニンイ</t>
    </rPh>
    <phoneticPr fontId="86"/>
  </si>
  <si>
    <t>【施工体制台帳等チェックリスト】　</t>
  </si>
  <si>
    <t>工期　　　自：令和</t>
    <rPh sb="0" eb="2">
      <t>コウキ</t>
    </rPh>
    <rPh sb="5" eb="6">
      <t>ジ</t>
    </rPh>
    <rPh sb="7" eb="9">
      <t>レイワ</t>
    </rPh>
    <phoneticPr fontId="71"/>
  </si>
  <si>
    <t>至：令和</t>
    <rPh sb="0" eb="1">
      <t>イタ</t>
    </rPh>
    <rPh sb="2" eb="4">
      <t>レイワ</t>
    </rPh>
    <phoneticPr fontId="71"/>
  </si>
  <si>
    <t xml:space="preserve">＊1　下請け次数を丸数字で記載する。警備業者（交通誘導警備員）も作成対象とする。
＊2　請負額が4500万（建築一式工事の場合9000万）円以上の場合、主任技術者の専任要
＊3　いずれかの組み合わせを提出する。
＊4　適除（適用除外）の場合、備考に理由を記載し、必要に応じて根拠資料を添付する。
＊5　1：自社に退職金制度がある（根拠資料を添付）。
　　  2：従業員が中小企業退職金共済事業の被保険者（加入証明書写しを添付）。
　　  3：従業員がその他の退職金制度に加入（制度名及び根拠資料を添付）。
　　  4：その他（理由及び必要に応じて根拠資料を添付）。
</t>
    <rPh sb="6" eb="8">
      <t>ジスウ</t>
    </rPh>
    <rPh sb="9" eb="10">
      <t>マル</t>
    </rPh>
    <rPh sb="10" eb="12">
      <t>スウジ</t>
    </rPh>
    <rPh sb="13" eb="15">
      <t>キサイ</t>
    </rPh>
    <rPh sb="18" eb="20">
      <t>ケイビ</t>
    </rPh>
    <rPh sb="20" eb="22">
      <t>ギョウシャ</t>
    </rPh>
    <rPh sb="23" eb="30">
      <t>コウツウユウドウケイビイン</t>
    </rPh>
    <rPh sb="32" eb="34">
      <t>サクセイ</t>
    </rPh>
    <rPh sb="34" eb="36">
      <t>タイショウ</t>
    </rPh>
    <rPh sb="94" eb="95">
      <t>ク</t>
    </rPh>
    <rPh sb="96" eb="97">
      <t>ア</t>
    </rPh>
    <rPh sb="100" eb="102">
      <t>テイシュツ</t>
    </rPh>
    <rPh sb="189" eb="191">
      <t>タイショク</t>
    </rPh>
    <phoneticPr fontId="86"/>
  </si>
  <si>
    <r>
      <rPr>
        <b/>
        <sz val="11"/>
        <rFont val="ＭＳ Ｐゴシック"/>
        <family val="3"/>
        <charset val="128"/>
        <scheme val="minor"/>
      </rPr>
      <t>注意事項チェック欄</t>
    </r>
    <r>
      <rPr>
        <sz val="11"/>
        <rFont val="ＭＳ Ｐゴシック"/>
        <family val="2"/>
        <charset val="128"/>
        <scheme val="minor"/>
      </rPr>
      <t>　　　　</t>
    </r>
    <r>
      <rPr>
        <sz val="11"/>
        <color rgb="FFFF0000"/>
        <rFont val="ＭＳ Ｐゴシック"/>
        <family val="3"/>
        <charset val="128"/>
        <scheme val="minor"/>
      </rPr>
      <t>※チェックの上、提出すること。</t>
    </r>
    <r>
      <rPr>
        <sz val="11"/>
        <rFont val="ＭＳ Ｐゴシック"/>
        <family val="2"/>
        <charset val="128"/>
        <scheme val="minor"/>
      </rPr>
      <t xml:space="preserve">
　□  主任技術者（監理技術者）の資格証明は、その写しを添付する。
　　　※ただし、実務経験の場合は、それが分かるものを添付する。
　　　※契約時に、契約監理課に提出したものと同じでよい。
　□  専門技術者を置く場合は、資格証明（国家資格等）の写しを添付する。
　□  健康保険証を添付する場合は、番号などの個人情報にマスキングする。
　□  保険の有効期限が失効している場合は、更新書類を追加添付する。</t>
    </r>
    <rPh sb="8" eb="9">
      <t>ラン</t>
    </rPh>
    <rPh sb="19" eb="20">
      <t>ウエ</t>
    </rPh>
    <rPh sb="21" eb="23">
      <t>テイシュツ</t>
    </rPh>
    <rPh sb="83" eb="84">
      <t>ワ</t>
    </rPh>
    <rPh sb="89" eb="91">
      <t>テンプ</t>
    </rPh>
    <rPh sb="99" eb="101">
      <t>ケイヤク</t>
    </rPh>
    <rPh sb="101" eb="102">
      <t>ジ</t>
    </rPh>
    <rPh sb="134" eb="135">
      <t>オ</t>
    </rPh>
    <rPh sb="184" eb="186">
      <t>コジン</t>
    </rPh>
    <rPh sb="186" eb="188">
      <t>ジョウホウ</t>
    </rPh>
    <rPh sb="227" eb="229">
      <t>テンプ</t>
    </rPh>
    <phoneticPr fontId="86"/>
  </si>
  <si>
    <t>施工体制台帳等チェックリスト</t>
    <rPh sb="0" eb="2">
      <t>セコウ</t>
    </rPh>
    <rPh sb="2" eb="4">
      <t>タイセイ</t>
    </rPh>
    <rPh sb="4" eb="6">
      <t>ダイチョウ</t>
    </rPh>
    <rPh sb="6" eb="7">
      <t>ナド</t>
    </rPh>
    <phoneticPr fontId="71"/>
  </si>
  <si>
    <t>改定　令和7年5月</t>
    <rPh sb="3" eb="5">
      <t>レイワ</t>
    </rPh>
    <rPh sb="6" eb="7">
      <t>ネン</t>
    </rPh>
    <rPh sb="8" eb="9">
      <t>ガツ</t>
    </rPh>
    <phoneticPr fontId="86"/>
  </si>
  <si>
    <t>防水工事</t>
    <rPh sb="0" eb="2">
      <t>ボウスイ</t>
    </rPh>
    <rPh sb="2" eb="4">
      <t>コウジ</t>
    </rPh>
    <phoneticPr fontId="86"/>
  </si>
  <si>
    <t>シート防水工事</t>
    <rPh sb="3" eb="5">
      <t>ボウスイ</t>
    </rPh>
    <rPh sb="5" eb="7">
      <t>コウジ</t>
    </rPh>
    <phoneticPr fontId="86"/>
  </si>
  <si>
    <t>シーリング工事</t>
    <rPh sb="5" eb="7">
      <t>コウジ</t>
    </rPh>
    <phoneticPr fontId="86"/>
  </si>
  <si>
    <t>㈱〇△防水</t>
    <rPh sb="3" eb="5">
      <t>ボウスイ</t>
    </rPh>
    <phoneticPr fontId="86"/>
  </si>
  <si>
    <t>塗膜防水工事</t>
    <rPh sb="0" eb="2">
      <t>トマク</t>
    </rPh>
    <rPh sb="2" eb="4">
      <t>ボウスイ</t>
    </rPh>
    <rPh sb="4" eb="6">
      <t>コウジ</t>
    </rPh>
    <phoneticPr fontId="71"/>
  </si>
  <si>
    <t>㈱××工業</t>
    <rPh sb="3" eb="5">
      <t>コウギョウ</t>
    </rPh>
    <phoneticPr fontId="86"/>
  </si>
  <si>
    <t>〇△技研</t>
    <rPh sb="2" eb="4">
      <t>ギケン</t>
    </rPh>
    <phoneticPr fontId="86"/>
  </si>
  <si>
    <t>電話</t>
    <rPh sb="0" eb="2">
      <t>デンワ</t>
    </rPh>
    <phoneticPr fontId="71"/>
  </si>
  <si>
    <t>コブリス・プラス</t>
    <phoneticPr fontId="71"/>
  </si>
  <si>
    <t>コブリス・プラス
工事担当課</t>
    <phoneticPr fontId="71"/>
  </si>
  <si>
    <t>週休2日制工事実施意向届出書（R8.1）</t>
    <phoneticPr fontId="71"/>
  </si>
  <si>
    <t>42改</t>
    <rPh sb="2" eb="3">
      <t>カイ</t>
    </rPh>
    <phoneticPr fontId="71"/>
  </si>
  <si>
    <t>43改</t>
    <rPh sb="2" eb="3">
      <t>カイ</t>
    </rPh>
    <phoneticPr fontId="71"/>
  </si>
  <si>
    <t>休日等取得計画・実績書（R8.1）</t>
    <phoneticPr fontId="71"/>
  </si>
  <si>
    <t>※２　４週８休以上：現場閉所（現場休息）率28.5%（8日/28日）以上</t>
  </si>
  <si>
    <t>＜詳細は「神戸市週休２日制工事実施要領」参照のこと。＞</t>
    <phoneticPr fontId="71"/>
  </si>
  <si>
    <t>※１　対象期間内の全ての週（原則として、土曜日から金曜日までの7日間とする。以下同じ。）ごとに
　　　現場閉所（現場休息）日数が2日以上</t>
    <phoneticPr fontId="71"/>
  </si>
  <si>
    <t>次の通り実施します</t>
    <phoneticPr fontId="71"/>
  </si>
  <si>
    <t>実施しません</t>
    <phoneticPr fontId="71"/>
  </si>
  <si>
    <t>通期の4週8休以上</t>
    <phoneticPr fontId="71"/>
  </si>
  <si>
    <r>
      <t>完全週休2日（土日）</t>
    </r>
    <r>
      <rPr>
        <vertAlign val="superscript"/>
        <sz val="12"/>
        <color theme="1"/>
        <rFont val="UD デジタル 教科書体 NK-R"/>
        <family val="1"/>
        <charset val="128"/>
      </rPr>
      <t>※１</t>
    </r>
    <rPh sb="0" eb="2">
      <t>カンゼン</t>
    </rPh>
    <rPh sb="2" eb="4">
      <t>シュウキュウ</t>
    </rPh>
    <rPh sb="5" eb="6">
      <t>ニチ</t>
    </rPh>
    <rPh sb="7" eb="8">
      <t>ド</t>
    </rPh>
    <rPh sb="8" eb="9">
      <t>ニチ</t>
    </rPh>
    <phoneticPr fontId="71"/>
  </si>
  <si>
    <r>
      <t>月単位の４週８休以上</t>
    </r>
    <r>
      <rPr>
        <vertAlign val="superscript"/>
        <sz val="12"/>
        <color theme="1"/>
        <rFont val="UD デジタル 教科書体 NK-R"/>
        <family val="1"/>
        <charset val="128"/>
      </rPr>
      <t>※２</t>
    </r>
    <phoneticPr fontId="71"/>
  </si>
  <si>
    <t>対象期間において</t>
    <phoneticPr fontId="71"/>
  </si>
  <si>
    <t>の現場閉所（現場休息）を行う。</t>
    <phoneticPr fontId="71"/>
  </si>
  <si>
    <t>工事名</t>
    <phoneticPr fontId="71"/>
  </si>
  <si>
    <t>週　休　２　日　制　工　事　実　施　意　向　届　出　書</t>
    <phoneticPr fontId="71"/>
  </si>
  <si>
    <t>工事名</t>
    <rPh sb="0" eb="2">
      <t>コウジ</t>
    </rPh>
    <rPh sb="2" eb="3">
      <t>メイ</t>
    </rPh>
    <phoneticPr fontId="86"/>
  </si>
  <si>
    <t>凡例　■：現場閉所，▲：現場休息，外：対象外，／：工期外（対象期間に計上しない日を示す※必ず入力してください。）</t>
    <rPh sb="0" eb="2">
      <t>ハンレイ</t>
    </rPh>
    <rPh sb="5" eb="7">
      <t>ゲンバ</t>
    </rPh>
    <rPh sb="7" eb="9">
      <t>ヘイショ</t>
    </rPh>
    <rPh sb="12" eb="14">
      <t>ゲンバ</t>
    </rPh>
    <rPh sb="14" eb="16">
      <t>キュウソク</t>
    </rPh>
    <rPh sb="17" eb="18">
      <t>ガイ</t>
    </rPh>
    <rPh sb="19" eb="22">
      <t>タイショウガイ</t>
    </rPh>
    <rPh sb="25" eb="27">
      <t>コウキ</t>
    </rPh>
    <rPh sb="27" eb="28">
      <t>ガイ</t>
    </rPh>
    <rPh sb="29" eb="31">
      <t>タイショウ</t>
    </rPh>
    <rPh sb="31" eb="33">
      <t>キカン</t>
    </rPh>
    <rPh sb="34" eb="36">
      <t>ケイジョウ</t>
    </rPh>
    <rPh sb="39" eb="40">
      <t>ヒ</t>
    </rPh>
    <rPh sb="41" eb="42">
      <t>シメ</t>
    </rPh>
    <rPh sb="44" eb="45">
      <t>カナラ</t>
    </rPh>
    <rPh sb="46" eb="48">
      <t>ニュウリョク</t>
    </rPh>
    <phoneticPr fontId="86"/>
  </si>
  <si>
    <r>
      <t>対象外期間</t>
    </r>
    <r>
      <rPr>
        <b/>
        <sz val="7"/>
        <color rgb="FFFF0000"/>
        <rFont val="ＭＳ Ｐゴシック"/>
        <family val="3"/>
        <charset val="128"/>
        <scheme val="minor"/>
      </rPr>
      <t>（要修正）</t>
    </r>
    <r>
      <rPr>
        <b/>
        <sz val="7"/>
        <color theme="1"/>
        <rFont val="ＭＳ Ｐゴシック"/>
        <family val="3"/>
        <charset val="128"/>
        <scheme val="minor"/>
      </rPr>
      <t>：①年末年始6日間（12月29日から1月3日）②夏季休暇3日間（8月14日から8月16日）③工場製作のみを実施している期間
④工事全体を一時中止している期間⑤災害等への対応期間⑥その他</t>
    </r>
    <rPh sb="0" eb="3">
      <t>タイショウガイ</t>
    </rPh>
    <rPh sb="3" eb="5">
      <t>キカン</t>
    </rPh>
    <rPh sb="6" eb="7">
      <t>ヨウ</t>
    </rPh>
    <rPh sb="7" eb="9">
      <t>シュウセイ</t>
    </rPh>
    <rPh sb="12" eb="14">
      <t>ネンマツ</t>
    </rPh>
    <rPh sb="14" eb="16">
      <t>ネンシ</t>
    </rPh>
    <rPh sb="17" eb="19">
      <t>カカン</t>
    </rPh>
    <rPh sb="22" eb="23">
      <t>ガツ</t>
    </rPh>
    <rPh sb="25" eb="26">
      <t>ニチ</t>
    </rPh>
    <rPh sb="29" eb="30">
      <t>ガツ</t>
    </rPh>
    <rPh sb="31" eb="32">
      <t>カ</t>
    </rPh>
    <rPh sb="34" eb="36">
      <t>カキ</t>
    </rPh>
    <rPh sb="36" eb="38">
      <t>キュウカ</t>
    </rPh>
    <rPh sb="39" eb="41">
      <t>カカン</t>
    </rPh>
    <rPh sb="43" eb="44">
      <t>ガツ</t>
    </rPh>
    <rPh sb="46" eb="47">
      <t>カ</t>
    </rPh>
    <rPh sb="50" eb="51">
      <t>ガツ</t>
    </rPh>
    <rPh sb="53" eb="54">
      <t>ニチ</t>
    </rPh>
    <rPh sb="56" eb="58">
      <t>コウジョウ</t>
    </rPh>
    <rPh sb="58" eb="60">
      <t>セイサク</t>
    </rPh>
    <rPh sb="63" eb="65">
      <t>ジッシ</t>
    </rPh>
    <rPh sb="69" eb="71">
      <t>キカン</t>
    </rPh>
    <rPh sb="73" eb="75">
      <t>コウジ</t>
    </rPh>
    <rPh sb="75" eb="77">
      <t>ゼンタイ</t>
    </rPh>
    <rPh sb="78" eb="80">
      <t>イチジ</t>
    </rPh>
    <rPh sb="80" eb="82">
      <t>チュウシ</t>
    </rPh>
    <rPh sb="86" eb="88">
      <t>キカン</t>
    </rPh>
    <rPh sb="89" eb="91">
      <t>サイガイ</t>
    </rPh>
    <rPh sb="91" eb="92">
      <t>トウ</t>
    </rPh>
    <rPh sb="94" eb="96">
      <t>タイオウ</t>
    </rPh>
    <rPh sb="96" eb="98">
      <t>キカン</t>
    </rPh>
    <rPh sb="101" eb="102">
      <t>タ</t>
    </rPh>
    <phoneticPr fontId="86"/>
  </si>
  <si>
    <t>入力内容</t>
    <rPh sb="0" eb="2">
      <t>ニュウリョク</t>
    </rPh>
    <rPh sb="2" eb="4">
      <t>ナイヨウ</t>
    </rPh>
    <phoneticPr fontId="86"/>
  </si>
  <si>
    <r>
      <t>日
(</t>
    </r>
    <r>
      <rPr>
        <sz val="6"/>
        <color theme="1"/>
        <rFont val="ＭＳ Ｐゴシック"/>
        <family val="3"/>
        <charset val="128"/>
        <scheme val="minor"/>
      </rPr>
      <t>入力)</t>
    </r>
    <rPh sb="0" eb="1">
      <t>ニチ</t>
    </rPh>
    <rPh sb="3" eb="5">
      <t>ニュウリョク</t>
    </rPh>
    <phoneticPr fontId="71"/>
  </si>
  <si>
    <r>
      <t>曜日</t>
    </r>
    <r>
      <rPr>
        <sz val="6"/>
        <color theme="1"/>
        <rFont val="ＭＳ Ｐゴシック"/>
        <family val="3"/>
        <charset val="128"/>
        <scheme val="minor"/>
      </rPr>
      <t xml:space="preserve">
(固定)</t>
    </r>
    <rPh sb="0" eb="2">
      <t>ヨウビ</t>
    </rPh>
    <rPh sb="4" eb="6">
      <t>コテイ</t>
    </rPh>
    <phoneticPr fontId="71"/>
  </si>
  <si>
    <t>休日等入力</t>
    <rPh sb="0" eb="2">
      <t>キュウジツ</t>
    </rPh>
    <rPh sb="2" eb="3">
      <t>ナド</t>
    </rPh>
    <rPh sb="3" eb="5">
      <t>ニュウリョク</t>
    </rPh>
    <phoneticPr fontId="86"/>
  </si>
  <si>
    <t>週判定</t>
    <rPh sb="0" eb="1">
      <t>シュウ</t>
    </rPh>
    <rPh sb="1" eb="3">
      <t>ハンテイ</t>
    </rPh>
    <phoneticPr fontId="86"/>
  </si>
  <si>
    <t>↓手入力</t>
    <rPh sb="1" eb="2">
      <t>テ</t>
    </rPh>
    <rPh sb="2" eb="4">
      <t>ニュウリョク</t>
    </rPh>
    <phoneticPr fontId="86"/>
  </si>
  <si>
    <t>月単位判定</t>
    <rPh sb="0" eb="2">
      <t>ツキタンイ</t>
    </rPh>
    <rPh sb="2" eb="4">
      <t>ハンテイ</t>
    </rPh>
    <phoneticPr fontId="86"/>
  </si>
  <si>
    <t>通期判定</t>
    <rPh sb="0" eb="2">
      <t>ツウキ</t>
    </rPh>
    <rPh sb="2" eb="4">
      <t>ハンテイ</t>
    </rPh>
    <phoneticPr fontId="86"/>
  </si>
  <si>
    <t>土日数</t>
    <rPh sb="0" eb="3">
      <t>ドニチスウ</t>
    </rPh>
    <phoneticPr fontId="86"/>
  </si>
  <si>
    <t>土日数割合</t>
    <rPh sb="0" eb="2">
      <t>ドニチ</t>
    </rPh>
    <rPh sb="2" eb="3">
      <t>スウ</t>
    </rPh>
    <rPh sb="3" eb="5">
      <t>ワリアイ</t>
    </rPh>
    <phoneticPr fontId="86"/>
  </si>
  <si>
    <t>土日数割合＜28.5%の場合、
閉所等の日数＞土日数で達成</t>
    <rPh sb="3" eb="5">
      <t>ワリアイ</t>
    </rPh>
    <phoneticPr fontId="86"/>
  </si>
  <si>
    <t>累計</t>
    <rPh sb="0" eb="2">
      <t>ルイケイ</t>
    </rPh>
    <phoneticPr fontId="86"/>
  </si>
  <si>
    <t>閉所等日数</t>
    <rPh sb="0" eb="2">
      <t>ヘイショ</t>
    </rPh>
    <rPh sb="2" eb="3">
      <t>ナド</t>
    </rPh>
    <rPh sb="3" eb="5">
      <t>ニッスウ</t>
    </rPh>
    <rPh sb="4" eb="5">
      <t>スウ</t>
    </rPh>
    <phoneticPr fontId="86"/>
  </si>
  <si>
    <t>対象日数</t>
    <rPh sb="0" eb="2">
      <t>タイショウ</t>
    </rPh>
    <rPh sb="2" eb="4">
      <t>ニッスウ</t>
    </rPh>
    <phoneticPr fontId="86"/>
  </si>
  <si>
    <t>閉所率</t>
    <rPh sb="0" eb="2">
      <t>ヘイショ</t>
    </rPh>
    <rPh sb="2" eb="3">
      <t>リツ</t>
    </rPh>
    <phoneticPr fontId="86"/>
  </si>
  <si>
    <t>●●小学校外壁改修工事</t>
    <rPh sb="2" eb="5">
      <t>ショウガッコウ</t>
    </rPh>
    <rPh sb="5" eb="7">
      <t>ガイヘキ</t>
    </rPh>
    <rPh sb="7" eb="9">
      <t>カイシュウ</t>
    </rPh>
    <rPh sb="9" eb="11">
      <t>コウジ</t>
    </rPh>
    <phoneticPr fontId="86"/>
  </si>
  <si>
    <t>□□建設</t>
    <rPh sb="2" eb="4">
      <t>ケンセツ</t>
    </rPh>
    <phoneticPr fontId="86"/>
  </si>
  <si>
    <t>実績</t>
  </si>
  <si>
    <t>／</t>
  </si>
  <si>
    <t>対象外</t>
  </si>
  <si>
    <t>現場着手</t>
    <rPh sb="0" eb="2">
      <t>ゲンバ</t>
    </rPh>
    <rPh sb="2" eb="4">
      <t>チャクシュ</t>
    </rPh>
    <phoneticPr fontId="86"/>
  </si>
  <si>
    <t>計画</t>
  </si>
  <si>
    <t>外</t>
  </si>
  <si>
    <t>夏季休暇</t>
    <rPh sb="0" eb="4">
      <t>カキキュウカ</t>
    </rPh>
    <phoneticPr fontId="86"/>
  </si>
  <si>
    <t>休日等取得計画・実績書（R8.1）入力例</t>
    <rPh sb="17" eb="19">
      <t>ニュウリョク</t>
    </rPh>
    <rPh sb="19" eb="20">
      <t>レイ</t>
    </rPh>
    <phoneticPr fontId="71"/>
  </si>
  <si>
    <t>43改入力例</t>
    <rPh sb="2" eb="3">
      <t>カイ</t>
    </rPh>
    <rPh sb="3" eb="5">
      <t>ニュウリョク</t>
    </rPh>
    <rPh sb="5" eb="6">
      <t>レイ</t>
    </rPh>
    <phoneticPr fontId="71"/>
  </si>
  <si>
    <t>実施拠量R8.1.1改定版適用工事用</t>
    <rPh sb="17" eb="18">
      <t>ヨウ</t>
    </rPh>
    <phoneticPr fontId="71"/>
  </si>
  <si>
    <t>対象工事：受注者希望方式（実施拠量R8.1.1改定版適用工事用）</t>
    <rPh sb="0" eb="2">
      <t>タイショウ</t>
    </rPh>
    <rPh sb="2" eb="4">
      <t>コウジ</t>
    </rPh>
    <rPh sb="5" eb="10">
      <t>ジュチュウシャキボウ</t>
    </rPh>
    <rPh sb="10" eb="12">
      <t>ホウシキ</t>
    </rPh>
    <rPh sb="13" eb="15">
      <t>ジッシ</t>
    </rPh>
    <rPh sb="15" eb="16">
      <t>ヨ</t>
    </rPh>
    <rPh sb="16" eb="17">
      <t>リョウ</t>
    </rPh>
    <rPh sb="23" eb="25">
      <t>カイテイ</t>
    </rPh>
    <rPh sb="25" eb="26">
      <t>バン</t>
    </rPh>
    <rPh sb="26" eb="28">
      <t>テキヨウ</t>
    </rPh>
    <rPh sb="28" eb="30">
      <t>コウジ</t>
    </rPh>
    <rPh sb="30" eb="31">
      <t>ヨウ</t>
    </rPh>
    <phoneticPr fontId="71"/>
  </si>
  <si>
    <t>※監理技術者補佐は他の工事と兼務できません。</t>
    <rPh sb="1" eb="3">
      <t>カンリ</t>
    </rPh>
    <rPh sb="3" eb="6">
      <t>ギジュツシャ</t>
    </rPh>
    <rPh sb="6" eb="8">
      <t>ホサ</t>
    </rPh>
    <rPh sb="9" eb="10">
      <t>ホカ</t>
    </rPh>
    <rPh sb="11" eb="13">
      <t>コウジ</t>
    </rPh>
    <rPh sb="14" eb="16">
      <t>ケンム</t>
    </rPh>
    <phoneticPr fontId="12"/>
  </si>
  <si>
    <r>
      <t xml:space="preserve">日
</t>
    </r>
    <r>
      <rPr>
        <sz val="6"/>
        <color theme="1"/>
        <rFont val="ＭＳ Ｐゴシック"/>
        <family val="3"/>
        <charset val="128"/>
        <scheme val="minor"/>
      </rPr>
      <t>(入力)</t>
    </r>
    <rPh sb="0" eb="1">
      <t>ニチ</t>
    </rPh>
    <rPh sb="3" eb="5">
      <t>ニュウリョク</t>
    </rPh>
    <phoneticPr fontId="71"/>
  </si>
  <si>
    <t>学校園での工事の場合。その他は施設管理者・監督員と協議</t>
    <phoneticPr fontId="86"/>
  </si>
  <si>
    <t>夜間（休日）に作業を行う場合</t>
    <rPh sb="0" eb="2">
      <t>ヤカン</t>
    </rPh>
    <rPh sb="3" eb="5">
      <t>キュウジツ</t>
    </rPh>
    <rPh sb="7" eb="9">
      <t>サギョウ</t>
    </rPh>
    <rPh sb="10" eb="11">
      <t>オコナ</t>
    </rPh>
    <rPh sb="12" eb="14">
      <t>バアイ</t>
    </rPh>
    <phoneticPr fontId="71"/>
  </si>
  <si>
    <t>工事特性・創意工夫・社会性等に関する実施状況について報告事項がある場合</t>
    <rPh sb="0" eb="2">
      <t>コウジ</t>
    </rPh>
    <rPh sb="2" eb="4">
      <t>トクセイ</t>
    </rPh>
    <rPh sb="5" eb="7">
      <t>ソウイ</t>
    </rPh>
    <rPh sb="7" eb="9">
      <t>クフウ</t>
    </rPh>
    <rPh sb="10" eb="14">
      <t>シャカイセイナド</t>
    </rPh>
    <rPh sb="15" eb="16">
      <t>カン</t>
    </rPh>
    <rPh sb="18" eb="20">
      <t>ジッシ</t>
    </rPh>
    <rPh sb="20" eb="22">
      <t>ジョウキョウ</t>
    </rPh>
    <rPh sb="26" eb="28">
      <t>ホウコク</t>
    </rPh>
    <rPh sb="28" eb="30">
      <t>ジコウ</t>
    </rPh>
    <rPh sb="33" eb="35">
      <t>バアイ</t>
    </rPh>
    <phoneticPr fontId="71"/>
  </si>
  <si>
    <t>改訂日</t>
    <rPh sb="0" eb="2">
      <t>カイテイ</t>
    </rPh>
    <rPh sb="2" eb="3">
      <t>ヒ</t>
    </rPh>
    <phoneticPr fontId="86"/>
  </si>
  <si>
    <t>改訂内容</t>
    <rPh sb="0" eb="2">
      <t>カイテイ</t>
    </rPh>
    <rPh sb="2" eb="4">
      <t>ナイヨウ</t>
    </rPh>
    <phoneticPr fontId="86"/>
  </si>
  <si>
    <t>シート№</t>
    <phoneticPr fontId="86"/>
  </si>
  <si>
    <t>・監理技術者補佐に関する記述の追加（様式名、下枠内）
・請負代金額税率の修正</t>
    <rPh sb="1" eb="3">
      <t>カンリ</t>
    </rPh>
    <rPh sb="3" eb="6">
      <t>ギジュツシャ</t>
    </rPh>
    <rPh sb="6" eb="8">
      <t>ホサ</t>
    </rPh>
    <rPh sb="9" eb="10">
      <t>カン</t>
    </rPh>
    <rPh sb="12" eb="14">
      <t>キジュツ</t>
    </rPh>
    <rPh sb="15" eb="17">
      <t>ツイカ</t>
    </rPh>
    <rPh sb="18" eb="20">
      <t>ヨウシキ</t>
    </rPh>
    <rPh sb="20" eb="21">
      <t>メイ</t>
    </rPh>
    <rPh sb="22" eb="23">
      <t>シタ</t>
    </rPh>
    <rPh sb="23" eb="24">
      <t>ワク</t>
    </rPh>
    <rPh sb="24" eb="25">
      <t>ナイ</t>
    </rPh>
    <rPh sb="28" eb="30">
      <t>ウケオイ</t>
    </rPh>
    <rPh sb="30" eb="32">
      <t>ダイキン</t>
    </rPh>
    <rPh sb="32" eb="33">
      <t>ガク</t>
    </rPh>
    <rPh sb="33" eb="35">
      <t>ゼイリツ</t>
    </rPh>
    <rPh sb="36" eb="38">
      <t>シュウセイ</t>
    </rPh>
    <phoneticPr fontId="86"/>
  </si>
  <si>
    <t>1</t>
    <phoneticPr fontId="86"/>
  </si>
  <si>
    <t>28</t>
    <phoneticPr fontId="86"/>
  </si>
  <si>
    <t>・監理技術者補佐に関する記述の追加（様式名、下枠内、枠下注釈）</t>
    <rPh sb="1" eb="3">
      <t>カンリ</t>
    </rPh>
    <rPh sb="3" eb="6">
      <t>ギジュツシャ</t>
    </rPh>
    <rPh sb="6" eb="8">
      <t>ホサ</t>
    </rPh>
    <rPh sb="9" eb="10">
      <t>カン</t>
    </rPh>
    <rPh sb="12" eb="14">
      <t>キジュツ</t>
    </rPh>
    <rPh sb="15" eb="17">
      <t>ツイカ</t>
    </rPh>
    <rPh sb="18" eb="20">
      <t>ヨウシキ</t>
    </rPh>
    <rPh sb="20" eb="21">
      <t>メイ</t>
    </rPh>
    <rPh sb="22" eb="23">
      <t>シタ</t>
    </rPh>
    <rPh sb="23" eb="24">
      <t>ワク</t>
    </rPh>
    <rPh sb="24" eb="25">
      <t>ナイ</t>
    </rPh>
    <rPh sb="26" eb="27">
      <t>ワク</t>
    </rPh>
    <rPh sb="27" eb="28">
      <t>シタ</t>
    </rPh>
    <rPh sb="28" eb="30">
      <t>チュウシャク</t>
    </rPh>
    <phoneticPr fontId="86"/>
  </si>
  <si>
    <t>3</t>
    <phoneticPr fontId="86"/>
  </si>
  <si>
    <t>29</t>
    <phoneticPr fontId="86"/>
  </si>
  <si>
    <t>・本文４行目表記の修正（「違約金」→「違約罰」）
・下記２(2)中表記の修正（事務処理要領の日付）</t>
    <rPh sb="1" eb="3">
      <t>ホンブン</t>
    </rPh>
    <rPh sb="4" eb="6">
      <t>ギョウメ</t>
    </rPh>
    <rPh sb="6" eb="8">
      <t>ヒョウキ</t>
    </rPh>
    <rPh sb="9" eb="11">
      <t>シュウセイ</t>
    </rPh>
    <rPh sb="32" eb="33">
      <t>チュウ</t>
    </rPh>
    <rPh sb="39" eb="41">
      <t>ジム</t>
    </rPh>
    <rPh sb="41" eb="43">
      <t>ショリ</t>
    </rPh>
    <rPh sb="43" eb="45">
      <t>ヨウリョウ</t>
    </rPh>
    <rPh sb="46" eb="48">
      <t>ヒヅケ</t>
    </rPh>
    <phoneticPr fontId="86"/>
  </si>
  <si>
    <t>16-1</t>
    <phoneticPr fontId="86"/>
  </si>
  <si>
    <t>37-1</t>
    <phoneticPr fontId="86"/>
  </si>
  <si>
    <t>・日付欄の追加</t>
    <rPh sb="1" eb="3">
      <t>ヒヅケ</t>
    </rPh>
    <rPh sb="3" eb="4">
      <t>ラン</t>
    </rPh>
    <rPh sb="5" eb="7">
      <t>ツイカ</t>
    </rPh>
    <phoneticPr fontId="86"/>
  </si>
  <si>
    <t>・再生資源利用促進計画書様式の削除、様式リンクの修正（シート10削除に伴い、以降シート№変更）</t>
    <rPh sb="1" eb="3">
      <t>サイセイ</t>
    </rPh>
    <rPh sb="3" eb="5">
      <t>シゲン</t>
    </rPh>
    <rPh sb="5" eb="7">
      <t>リヨウ</t>
    </rPh>
    <rPh sb="7" eb="9">
      <t>ソクシン</t>
    </rPh>
    <rPh sb="9" eb="11">
      <t>ケイカク</t>
    </rPh>
    <rPh sb="11" eb="12">
      <t>ショ</t>
    </rPh>
    <rPh sb="12" eb="14">
      <t>ヨウシキ</t>
    </rPh>
    <rPh sb="15" eb="17">
      <t>サクジョ</t>
    </rPh>
    <rPh sb="18" eb="20">
      <t>ヨウシキ</t>
    </rPh>
    <rPh sb="24" eb="26">
      <t>シュウセイ</t>
    </rPh>
    <rPh sb="32" eb="34">
      <t>サクジョ</t>
    </rPh>
    <rPh sb="35" eb="36">
      <t>トモナ</t>
    </rPh>
    <rPh sb="38" eb="40">
      <t>イコウ</t>
    </rPh>
    <rPh sb="44" eb="46">
      <t>ヘンコウ</t>
    </rPh>
    <phoneticPr fontId="86"/>
  </si>
  <si>
    <t>書類一覧</t>
    <rPh sb="0" eb="2">
      <t>ショルイ</t>
    </rPh>
    <rPh sb="2" eb="4">
      <t>イチラン</t>
    </rPh>
    <phoneticPr fontId="86"/>
  </si>
  <si>
    <t>・現場代理人の連絡先電話番号の追加</t>
    <rPh sb="1" eb="3">
      <t>ゲンバ</t>
    </rPh>
    <rPh sb="3" eb="6">
      <t>ダイリニン</t>
    </rPh>
    <rPh sb="7" eb="9">
      <t>レンラク</t>
    </rPh>
    <rPh sb="9" eb="10">
      <t>サキ</t>
    </rPh>
    <rPh sb="10" eb="12">
      <t>デンワ</t>
    </rPh>
    <rPh sb="12" eb="14">
      <t>バンゴウ</t>
    </rPh>
    <rPh sb="15" eb="17">
      <t>ツイカ</t>
    </rPh>
    <phoneticPr fontId="86"/>
  </si>
  <si>
    <t>一括入力</t>
    <rPh sb="0" eb="2">
      <t>イッカツ</t>
    </rPh>
    <rPh sb="2" eb="4">
      <t>ニュウリョク</t>
    </rPh>
    <phoneticPr fontId="86"/>
  </si>
  <si>
    <t>・押印欄の廃止及び連絡先欄の追加</t>
    <rPh sb="1" eb="3">
      <t>オウイン</t>
    </rPh>
    <rPh sb="3" eb="4">
      <t>ラン</t>
    </rPh>
    <rPh sb="5" eb="7">
      <t>ハイシ</t>
    </rPh>
    <rPh sb="7" eb="8">
      <t>オヨ</t>
    </rPh>
    <rPh sb="9" eb="12">
      <t>レンラクサキ</t>
    </rPh>
    <rPh sb="14" eb="16">
      <t>ツイカ</t>
    </rPh>
    <phoneticPr fontId="86"/>
  </si>
  <si>
    <t>2</t>
    <phoneticPr fontId="86"/>
  </si>
  <si>
    <t>5</t>
    <phoneticPr fontId="86"/>
  </si>
  <si>
    <t>6</t>
    <phoneticPr fontId="86"/>
  </si>
  <si>
    <t>17</t>
    <phoneticPr fontId="86"/>
  </si>
  <si>
    <t>18</t>
    <phoneticPr fontId="86"/>
  </si>
  <si>
    <t>19</t>
    <phoneticPr fontId="86"/>
  </si>
  <si>
    <t>27</t>
    <phoneticPr fontId="86"/>
  </si>
  <si>
    <t>30</t>
    <phoneticPr fontId="86"/>
  </si>
  <si>
    <t>32</t>
    <phoneticPr fontId="86"/>
  </si>
  <si>
    <t>38</t>
    <phoneticPr fontId="86"/>
  </si>
  <si>
    <t>39</t>
    <phoneticPr fontId="86"/>
  </si>
  <si>
    <t>41</t>
    <phoneticPr fontId="86"/>
  </si>
  <si>
    <t>・組織名の変更（行財政局財政部契約監理課→行財政局契約監理課）</t>
    <rPh sb="1" eb="4">
      <t>ソシキメイ</t>
    </rPh>
    <rPh sb="5" eb="7">
      <t>ヘンコウ</t>
    </rPh>
    <rPh sb="8" eb="11">
      <t>ギョウザイセイ</t>
    </rPh>
    <rPh sb="11" eb="12">
      <t>キョク</t>
    </rPh>
    <rPh sb="12" eb="14">
      <t>ザイセイ</t>
    </rPh>
    <rPh sb="14" eb="15">
      <t>ブ</t>
    </rPh>
    <rPh sb="15" eb="20">
      <t>ケイヤクカンリカ</t>
    </rPh>
    <rPh sb="21" eb="24">
      <t>ギョウザイセイ</t>
    </rPh>
    <rPh sb="24" eb="25">
      <t>キョク</t>
    </rPh>
    <rPh sb="25" eb="30">
      <t>ケイヤクカンリカ</t>
    </rPh>
    <phoneticPr fontId="86"/>
  </si>
  <si>
    <t>・押印欄の廃止及び現場代理人名、連絡先欄の追加</t>
    <rPh sb="1" eb="3">
      <t>オウイン</t>
    </rPh>
    <rPh sb="3" eb="4">
      <t>ラン</t>
    </rPh>
    <rPh sb="5" eb="7">
      <t>ハイシ</t>
    </rPh>
    <rPh sb="7" eb="8">
      <t>オヨ</t>
    </rPh>
    <rPh sb="9" eb="11">
      <t>ゲンバ</t>
    </rPh>
    <rPh sb="11" eb="14">
      <t>ダイリニン</t>
    </rPh>
    <rPh sb="14" eb="15">
      <t>メイ</t>
    </rPh>
    <rPh sb="16" eb="19">
      <t>レンラクサキ</t>
    </rPh>
    <rPh sb="19" eb="20">
      <t>ラン</t>
    </rPh>
    <rPh sb="21" eb="23">
      <t>ツイカ</t>
    </rPh>
    <phoneticPr fontId="86"/>
  </si>
  <si>
    <t>8</t>
    <phoneticPr fontId="86"/>
  </si>
  <si>
    <t>33</t>
    <phoneticPr fontId="86"/>
  </si>
  <si>
    <t>34</t>
    <phoneticPr fontId="86"/>
  </si>
  <si>
    <t>37</t>
    <phoneticPr fontId="86"/>
  </si>
  <si>
    <t>・社会保険料の事業主負担額欄の追加</t>
    <rPh sb="1" eb="3">
      <t>シャカイ</t>
    </rPh>
    <rPh sb="3" eb="6">
      <t>ホケンリョウ</t>
    </rPh>
    <rPh sb="7" eb="10">
      <t>ジギョウヌシ</t>
    </rPh>
    <rPh sb="10" eb="12">
      <t>フタン</t>
    </rPh>
    <rPh sb="12" eb="13">
      <t>ガク</t>
    </rPh>
    <rPh sb="13" eb="14">
      <t>ラン</t>
    </rPh>
    <rPh sb="15" eb="17">
      <t>ツイカ</t>
    </rPh>
    <phoneticPr fontId="86"/>
  </si>
  <si>
    <t>・建設業法改正に伴い修正</t>
    <rPh sb="1" eb="3">
      <t>ケンセツ</t>
    </rPh>
    <rPh sb="3" eb="4">
      <t>ギョウ</t>
    </rPh>
    <rPh sb="4" eb="7">
      <t>ホウカイセイ</t>
    </rPh>
    <rPh sb="8" eb="9">
      <t>トモナ</t>
    </rPh>
    <rPh sb="10" eb="12">
      <t>シュウセイ</t>
    </rPh>
    <phoneticPr fontId="86"/>
  </si>
  <si>
    <t>10</t>
    <phoneticPr fontId="86"/>
  </si>
  <si>
    <t>・押印欄の廃止</t>
    <rPh sb="1" eb="3">
      <t>オウイン</t>
    </rPh>
    <rPh sb="3" eb="4">
      <t>ラン</t>
    </rPh>
    <rPh sb="5" eb="7">
      <t>ハイシ</t>
    </rPh>
    <phoneticPr fontId="86"/>
  </si>
  <si>
    <t>13-1</t>
    <phoneticPr fontId="86"/>
  </si>
  <si>
    <t>13-2</t>
    <phoneticPr fontId="86"/>
  </si>
  <si>
    <t>20</t>
    <phoneticPr fontId="86"/>
  </si>
  <si>
    <t>24</t>
    <phoneticPr fontId="86"/>
  </si>
  <si>
    <t>・大気汚染防止法改正に伴う表記の修正</t>
    <phoneticPr fontId="86"/>
  </si>
  <si>
    <t>・チェックリスト改定に伴う修正</t>
    <rPh sb="8" eb="10">
      <t>カイテイ</t>
    </rPh>
    <rPh sb="11" eb="12">
      <t>トモナ</t>
    </rPh>
    <rPh sb="13" eb="15">
      <t>シュウセイ</t>
    </rPh>
    <phoneticPr fontId="86"/>
  </si>
  <si>
    <t>・法改正に伴い修正</t>
    <rPh sb="1" eb="4">
      <t>ホウカイセイ</t>
    </rPh>
    <rPh sb="5" eb="6">
      <t>トモナ</t>
    </rPh>
    <rPh sb="7" eb="9">
      <t>シュウセイ</t>
    </rPh>
    <phoneticPr fontId="86"/>
  </si>
  <si>
    <t>14-1</t>
    <phoneticPr fontId="86"/>
  </si>
  <si>
    <t>14-2</t>
    <phoneticPr fontId="86"/>
  </si>
  <si>
    <t>・シート15－3廃止（法改正に伴い15-1,2に統合）</t>
    <rPh sb="8" eb="10">
      <t>ハイシ</t>
    </rPh>
    <rPh sb="11" eb="14">
      <t>ホウカイセイ</t>
    </rPh>
    <rPh sb="15" eb="16">
      <t>トモナ</t>
    </rPh>
    <rPh sb="24" eb="26">
      <t>トウゴウ</t>
    </rPh>
    <phoneticPr fontId="86"/>
  </si>
  <si>
    <t>15-3</t>
    <phoneticPr fontId="86"/>
  </si>
  <si>
    <t>・備考４の追記</t>
    <rPh sb="1" eb="3">
      <t>ビコウ</t>
    </rPh>
    <rPh sb="5" eb="7">
      <t>ツイキ</t>
    </rPh>
    <phoneticPr fontId="86"/>
  </si>
  <si>
    <t>31</t>
    <phoneticPr fontId="86"/>
  </si>
  <si>
    <t>・押印欄の追記</t>
    <rPh sb="1" eb="3">
      <t>オウイン</t>
    </rPh>
    <rPh sb="3" eb="4">
      <t>ラン</t>
    </rPh>
    <rPh sb="5" eb="7">
      <t>ツイキ</t>
    </rPh>
    <phoneticPr fontId="86"/>
  </si>
  <si>
    <t>36-2</t>
    <phoneticPr fontId="86"/>
  </si>
  <si>
    <t>・シート追加</t>
    <rPh sb="4" eb="6">
      <t>ツイカ</t>
    </rPh>
    <phoneticPr fontId="86"/>
  </si>
  <si>
    <t>44</t>
    <phoneticPr fontId="86"/>
  </si>
  <si>
    <t>・校園設備等使用承認申請書兼承認書・使用量等確認書兼報告書の様式変更</t>
    <rPh sb="30" eb="32">
      <t>ヨウシキ</t>
    </rPh>
    <rPh sb="32" eb="34">
      <t>ヘンコウ</t>
    </rPh>
    <phoneticPr fontId="86"/>
  </si>
  <si>
    <t>・名称の修正</t>
    <rPh sb="1" eb="3">
      <t>メイショウ</t>
    </rPh>
    <rPh sb="4" eb="6">
      <t>シュウセイ</t>
    </rPh>
    <phoneticPr fontId="86"/>
  </si>
  <si>
    <t>・建築物等の解体等の作業に関するお知らせの修正</t>
    <rPh sb="1" eb="3">
      <t>ケンチク</t>
    </rPh>
    <rPh sb="3" eb="4">
      <t>ブツ</t>
    </rPh>
    <rPh sb="4" eb="5">
      <t>トウ</t>
    </rPh>
    <rPh sb="6" eb="8">
      <t>カイタイ</t>
    </rPh>
    <rPh sb="8" eb="9">
      <t>トウ</t>
    </rPh>
    <rPh sb="10" eb="12">
      <t>サギョウ</t>
    </rPh>
    <rPh sb="13" eb="14">
      <t>カン</t>
    </rPh>
    <rPh sb="17" eb="18">
      <t>シ</t>
    </rPh>
    <rPh sb="21" eb="23">
      <t>シュウセイ</t>
    </rPh>
    <phoneticPr fontId="86"/>
  </si>
  <si>
    <t>14-3</t>
  </si>
  <si>
    <t>・工期延期願の作成</t>
    <rPh sb="1" eb="3">
      <t>コウキ</t>
    </rPh>
    <rPh sb="3" eb="5">
      <t>エンキ</t>
    </rPh>
    <rPh sb="5" eb="6">
      <t>ネガ</t>
    </rPh>
    <rPh sb="7" eb="9">
      <t>サクセイ</t>
    </rPh>
    <phoneticPr fontId="86"/>
  </si>
  <si>
    <t>・上記に伴うシート番号の振り直し</t>
    <rPh sb="1" eb="3">
      <t>ジョウキ</t>
    </rPh>
    <rPh sb="4" eb="5">
      <t>トモナ</t>
    </rPh>
    <rPh sb="9" eb="11">
      <t>バンゴウ</t>
    </rPh>
    <rPh sb="12" eb="13">
      <t>フ</t>
    </rPh>
    <rPh sb="14" eb="15">
      <t>ナオ</t>
    </rPh>
    <phoneticPr fontId="86"/>
  </si>
  <si>
    <t>34～45</t>
    <phoneticPr fontId="86"/>
  </si>
  <si>
    <t>・着手日のリンク修正</t>
    <rPh sb="1" eb="3">
      <t>チャクシュ</t>
    </rPh>
    <rPh sb="3" eb="4">
      <t>ビ</t>
    </rPh>
    <rPh sb="8" eb="10">
      <t>シュウセイ</t>
    </rPh>
    <phoneticPr fontId="86"/>
  </si>
  <si>
    <t>・工事担当課名表示のため入力箇所修正</t>
    <rPh sb="1" eb="3">
      <t>コウジ</t>
    </rPh>
    <rPh sb="3" eb="6">
      <t>タントウカ</t>
    </rPh>
    <rPh sb="6" eb="7">
      <t>メイ</t>
    </rPh>
    <rPh sb="7" eb="9">
      <t>ヒョウジ</t>
    </rPh>
    <rPh sb="12" eb="14">
      <t>ニュウリョク</t>
    </rPh>
    <rPh sb="14" eb="16">
      <t>カショ</t>
    </rPh>
    <rPh sb="16" eb="18">
      <t>シュウセイ</t>
    </rPh>
    <phoneticPr fontId="86"/>
  </si>
  <si>
    <t>一括入力シート</t>
    <phoneticPr fontId="86"/>
  </si>
  <si>
    <t>・事業者ID入力箇所の追加</t>
    <rPh sb="1" eb="4">
      <t>ジギョウシャ</t>
    </rPh>
    <rPh sb="6" eb="8">
      <t>ニュウリョク</t>
    </rPh>
    <rPh sb="8" eb="10">
      <t>カショ</t>
    </rPh>
    <rPh sb="11" eb="13">
      <t>ツイカ</t>
    </rPh>
    <phoneticPr fontId="86"/>
  </si>
  <si>
    <t>・工事着手届出の提出日にある説明文修正</t>
    <rPh sb="1" eb="3">
      <t>コウジ</t>
    </rPh>
    <rPh sb="3" eb="5">
      <t>チャクシュ</t>
    </rPh>
    <rPh sb="5" eb="6">
      <t>トドケ</t>
    </rPh>
    <rPh sb="6" eb="7">
      <t>デ</t>
    </rPh>
    <rPh sb="8" eb="10">
      <t>テイシュツ</t>
    </rPh>
    <rPh sb="10" eb="11">
      <t>ビ</t>
    </rPh>
    <rPh sb="14" eb="16">
      <t>セツメイ</t>
    </rPh>
    <rPh sb="16" eb="17">
      <t>ブン</t>
    </rPh>
    <rPh sb="17" eb="19">
      <t>シュウセイ</t>
    </rPh>
    <phoneticPr fontId="86"/>
  </si>
  <si>
    <t>・提出先の修正</t>
    <rPh sb="1" eb="3">
      <t>テイシュツ</t>
    </rPh>
    <rPh sb="3" eb="4">
      <t>サキ</t>
    </rPh>
    <rPh sb="5" eb="7">
      <t>シュウセイ</t>
    </rPh>
    <phoneticPr fontId="86"/>
  </si>
  <si>
    <t>・その他リンク切れ等修正</t>
    <rPh sb="3" eb="4">
      <t>タ</t>
    </rPh>
    <rPh sb="7" eb="8">
      <t>キ</t>
    </rPh>
    <rPh sb="9" eb="10">
      <t>トウ</t>
    </rPh>
    <rPh sb="10" eb="12">
      <t>シュウセイ</t>
    </rPh>
    <phoneticPr fontId="86"/>
  </si>
  <si>
    <t>すべて</t>
    <phoneticPr fontId="86"/>
  </si>
  <si>
    <t>・事業者IDについて説明記載</t>
    <rPh sb="1" eb="3">
      <t>ジギョウ</t>
    </rPh>
    <rPh sb="3" eb="4">
      <t>シャ</t>
    </rPh>
    <rPh sb="10" eb="12">
      <t>セツメイ</t>
    </rPh>
    <rPh sb="12" eb="14">
      <t>キサイ</t>
    </rPh>
    <phoneticPr fontId="86"/>
  </si>
  <si>
    <t>・リンク切れ修正</t>
    <rPh sb="4" eb="5">
      <t>キ</t>
    </rPh>
    <rPh sb="6" eb="8">
      <t>シュウセイ</t>
    </rPh>
    <phoneticPr fontId="86"/>
  </si>
  <si>
    <t>・現場代理人の兼務件数の拡大に伴う様式変更
　①「現場代理人及び技術者設置通知書」に兼務工事名等の欄を記載
　②上記①の様式変更に伴い、「現場代理人兼務届」を廃止
　③「現場代理人兼務解除届」の廃止</t>
    <rPh sb="15" eb="16">
      <t>トモナ</t>
    </rPh>
    <rPh sb="17" eb="19">
      <t>ヨウシキ</t>
    </rPh>
    <rPh sb="19" eb="21">
      <t>ヘンコウ</t>
    </rPh>
    <rPh sb="47" eb="48">
      <t>トウ</t>
    </rPh>
    <rPh sb="49" eb="50">
      <t>ラン</t>
    </rPh>
    <rPh sb="56" eb="58">
      <t>ジョウキ</t>
    </rPh>
    <rPh sb="60" eb="62">
      <t>ヨウシキ</t>
    </rPh>
    <rPh sb="62" eb="64">
      <t>ヘンコウ</t>
    </rPh>
    <rPh sb="65" eb="66">
      <t>トモナ</t>
    </rPh>
    <rPh sb="79" eb="81">
      <t>ハイシ</t>
    </rPh>
    <rPh sb="97" eb="99">
      <t>ハイシ</t>
    </rPh>
    <phoneticPr fontId="86"/>
  </si>
  <si>
    <t xml:space="preserve">
1
2
39</t>
    <phoneticPr fontId="86"/>
  </si>
  <si>
    <t xml:space="preserve">
27</t>
    <phoneticPr fontId="86"/>
  </si>
  <si>
    <t>・派遣職員名の記載欄を追加（追加に伴い市からの通知文は廃止）</t>
    <rPh sb="1" eb="3">
      <t>ハケン</t>
    </rPh>
    <rPh sb="3" eb="5">
      <t>ショクイン</t>
    </rPh>
    <rPh sb="5" eb="6">
      <t>メイ</t>
    </rPh>
    <rPh sb="7" eb="9">
      <t>キサイ</t>
    </rPh>
    <rPh sb="9" eb="10">
      <t>ラン</t>
    </rPh>
    <rPh sb="11" eb="13">
      <t>ツイカ</t>
    </rPh>
    <rPh sb="14" eb="16">
      <t>ツイカ</t>
    </rPh>
    <rPh sb="17" eb="18">
      <t>トモナ</t>
    </rPh>
    <rPh sb="19" eb="20">
      <t>シ</t>
    </rPh>
    <rPh sb="23" eb="25">
      <t>ツウチ</t>
    </rPh>
    <rPh sb="25" eb="26">
      <t>ブン</t>
    </rPh>
    <rPh sb="27" eb="29">
      <t>ハイシ</t>
    </rPh>
    <phoneticPr fontId="86"/>
  </si>
  <si>
    <t>・一括入力システムからの削除（契約時ではなく入札参加申し込み時に提出するように変更されたため）</t>
    <rPh sb="1" eb="3">
      <t>イッカツ</t>
    </rPh>
    <rPh sb="3" eb="5">
      <t>ニュウリョク</t>
    </rPh>
    <rPh sb="12" eb="14">
      <t>サクジョ</t>
    </rPh>
    <rPh sb="15" eb="17">
      <t>ケイヤク</t>
    </rPh>
    <rPh sb="17" eb="18">
      <t>ジ</t>
    </rPh>
    <rPh sb="22" eb="24">
      <t>ニュウサツ</t>
    </rPh>
    <rPh sb="24" eb="26">
      <t>サンカ</t>
    </rPh>
    <rPh sb="26" eb="27">
      <t>モウ</t>
    </rPh>
    <rPh sb="28" eb="29">
      <t>コ</t>
    </rPh>
    <rPh sb="30" eb="31">
      <t>ジ</t>
    </rPh>
    <rPh sb="32" eb="34">
      <t>テイシュツ</t>
    </rPh>
    <rPh sb="39" eb="41">
      <t>ヘンコウ</t>
    </rPh>
    <phoneticPr fontId="86"/>
  </si>
  <si>
    <t>15-1，2</t>
    <phoneticPr fontId="86"/>
  </si>
  <si>
    <t xml:space="preserve">
3
4
1</t>
    <phoneticPr fontId="86"/>
  </si>
  <si>
    <t xml:space="preserve">
28
29
27</t>
    <phoneticPr fontId="86"/>
  </si>
  <si>
    <t>・技術者の配置及び専任等の要件の変更に伴う様式変更</t>
    <rPh sb="19" eb="20">
      <t>トモナ</t>
    </rPh>
    <rPh sb="21" eb="23">
      <t>ヨウシキ</t>
    </rPh>
    <rPh sb="23" eb="25">
      <t>ヘンコウ</t>
    </rPh>
    <phoneticPr fontId="86"/>
  </si>
  <si>
    <t>・主任技術者・監理技術者経歴書の文言修正</t>
    <rPh sb="16" eb="18">
      <t>モンゴン</t>
    </rPh>
    <rPh sb="18" eb="20">
      <t>シュウセイ</t>
    </rPh>
    <phoneticPr fontId="86"/>
  </si>
  <si>
    <t>・市内下請事業者の受注状況把握のための工事完成届の様式変更</t>
    <rPh sb="19" eb="21">
      <t>コウジ</t>
    </rPh>
    <rPh sb="21" eb="23">
      <t>カンセイ</t>
    </rPh>
    <rPh sb="23" eb="24">
      <t>トドケ</t>
    </rPh>
    <phoneticPr fontId="86"/>
  </si>
  <si>
    <t>・安全点検項目の改定に伴う修正</t>
    <rPh sb="1" eb="3">
      <t>アンゼン</t>
    </rPh>
    <rPh sb="3" eb="5">
      <t>テンケン</t>
    </rPh>
    <rPh sb="5" eb="7">
      <t>コウモク</t>
    </rPh>
    <rPh sb="8" eb="10">
      <t>カイテイ</t>
    </rPh>
    <rPh sb="11" eb="12">
      <t>トモナ</t>
    </rPh>
    <rPh sb="13" eb="15">
      <t>シュウセイ</t>
    </rPh>
    <phoneticPr fontId="86"/>
  </si>
  <si>
    <t>・神戸市債権者登録制度の廃止に伴う請求書の様式変更</t>
    <rPh sb="12" eb="14">
      <t>ハイシ</t>
    </rPh>
    <rPh sb="15" eb="16">
      <t>トモナ</t>
    </rPh>
    <rPh sb="17" eb="20">
      <t>セイキュウショ</t>
    </rPh>
    <rPh sb="21" eb="23">
      <t>ヨウシキ</t>
    </rPh>
    <rPh sb="23" eb="25">
      <t>ヘンコウ</t>
    </rPh>
    <phoneticPr fontId="86"/>
  </si>
  <si>
    <t>・「電子契約」に伴う「契約時」書面の電子メール提出可否の追記</t>
    <rPh sb="2" eb="4">
      <t>デンシ</t>
    </rPh>
    <rPh sb="4" eb="6">
      <t>ケイヤク</t>
    </rPh>
    <rPh sb="8" eb="9">
      <t>トモナ</t>
    </rPh>
    <rPh sb="11" eb="13">
      <t>ケイヤク</t>
    </rPh>
    <rPh sb="13" eb="14">
      <t>ジ</t>
    </rPh>
    <rPh sb="15" eb="17">
      <t>ショメン</t>
    </rPh>
    <rPh sb="18" eb="20">
      <t>デンシ</t>
    </rPh>
    <rPh sb="23" eb="25">
      <t>テイシュツ</t>
    </rPh>
    <rPh sb="25" eb="27">
      <t>カヒ</t>
    </rPh>
    <rPh sb="28" eb="30">
      <t>ツイキ</t>
    </rPh>
    <phoneticPr fontId="86"/>
  </si>
  <si>
    <t>・施工体系図の提出先の追加</t>
    <rPh sb="1" eb="3">
      <t>セコウ</t>
    </rPh>
    <rPh sb="3" eb="6">
      <t>タイケイズ</t>
    </rPh>
    <rPh sb="7" eb="9">
      <t>テイシュツ</t>
    </rPh>
    <rPh sb="9" eb="10">
      <t>サキ</t>
    </rPh>
    <rPh sb="11" eb="13">
      <t>ツイカ</t>
    </rPh>
    <phoneticPr fontId="86"/>
  </si>
  <si>
    <t>・「神戸市契約等からの暴力団関係者排除に係る誓約書（下請用）」を参考様式に変更</t>
    <rPh sb="32" eb="34">
      <t>サンコウ</t>
    </rPh>
    <rPh sb="34" eb="36">
      <t>ヨウシキ</t>
    </rPh>
    <rPh sb="37" eb="39">
      <t>ヘンコウ</t>
    </rPh>
    <phoneticPr fontId="86"/>
  </si>
  <si>
    <t>・インボイス制度開始に伴い「請求書」の様式を廃止</t>
    <rPh sb="14" eb="17">
      <t>セイキュウショ</t>
    </rPh>
    <rPh sb="19" eb="21">
      <t>ヨウシキ</t>
    </rPh>
    <rPh sb="22" eb="24">
      <t>ハイシ</t>
    </rPh>
    <phoneticPr fontId="86"/>
  </si>
  <si>
    <t>・発注者と請負者が設計変更をｽﾑｰｽﾞに且つ相互の合意が得られるように作成した「発注者と請負者の設計変更に関する手引き」を参考資料として追加</t>
    <rPh sb="61" eb="63">
      <t>サンコウ</t>
    </rPh>
    <rPh sb="63" eb="65">
      <t>シリョウ</t>
    </rPh>
    <rPh sb="68" eb="70">
      <t>ツイカ</t>
    </rPh>
    <phoneticPr fontId="86"/>
  </si>
  <si>
    <t>・アスベスト処理に関する届出様式の変更</t>
    <rPh sb="6" eb="8">
      <t>ショリ</t>
    </rPh>
    <rPh sb="9" eb="10">
      <t>カン</t>
    </rPh>
    <rPh sb="12" eb="14">
      <t>トドケデ</t>
    </rPh>
    <rPh sb="14" eb="16">
      <t>ヨウシキ</t>
    </rPh>
    <rPh sb="17" eb="19">
      <t>ヘンコウ</t>
    </rPh>
    <phoneticPr fontId="86"/>
  </si>
  <si>
    <t>・週休2日制関連様式追加</t>
    <rPh sb="1" eb="3">
      <t>シュウキュウ</t>
    </rPh>
    <rPh sb="4" eb="6">
      <t>ニチセイ</t>
    </rPh>
    <rPh sb="6" eb="8">
      <t>カンレン</t>
    </rPh>
    <rPh sb="8" eb="10">
      <t>ヨウシキ</t>
    </rPh>
    <rPh sb="10" eb="12">
      <t>ツイカ</t>
    </rPh>
    <phoneticPr fontId="86"/>
  </si>
  <si>
    <t>・タイミング欄修正</t>
    <rPh sb="6" eb="7">
      <t>ラン</t>
    </rPh>
    <rPh sb="7" eb="9">
      <t>シュウセイ</t>
    </rPh>
    <phoneticPr fontId="86"/>
  </si>
  <si>
    <t>13</t>
    <phoneticPr fontId="86"/>
  </si>
  <si>
    <t>14</t>
  </si>
  <si>
    <t>・契約監理課提出書類の情報整理</t>
    <rPh sb="1" eb="6">
      <t>ケイヤクカンリカ</t>
    </rPh>
    <rPh sb="6" eb="10">
      <t>テイシュツショルイ</t>
    </rPh>
    <rPh sb="11" eb="15">
      <t>ジョウホウセイリ</t>
    </rPh>
    <phoneticPr fontId="86"/>
  </si>
  <si>
    <t>・書類名称、様式、提出先、期限、備考欄の追記修正</t>
    <rPh sb="1" eb="5">
      <t>ショルイメイショウ</t>
    </rPh>
    <rPh sb="6" eb="8">
      <t>ヨウシキ</t>
    </rPh>
    <rPh sb="9" eb="11">
      <t>テイシュツ</t>
    </rPh>
    <rPh sb="11" eb="12">
      <t>サキ</t>
    </rPh>
    <rPh sb="13" eb="15">
      <t>キゲン</t>
    </rPh>
    <rPh sb="16" eb="18">
      <t>ビコウ</t>
    </rPh>
    <rPh sb="18" eb="19">
      <t>ラン</t>
    </rPh>
    <rPh sb="20" eb="22">
      <t>ツイキ</t>
    </rPh>
    <rPh sb="22" eb="24">
      <t>シュウセイ</t>
    </rPh>
    <phoneticPr fontId="86"/>
  </si>
  <si>
    <t>・建築物解体等作業届　　復活</t>
    <rPh sb="1" eb="4">
      <t>ケンチクブツ</t>
    </rPh>
    <rPh sb="4" eb="6">
      <t>カイタイ</t>
    </rPh>
    <rPh sb="6" eb="7">
      <t>ナド</t>
    </rPh>
    <rPh sb="7" eb="10">
      <t>サギョウトドケ</t>
    </rPh>
    <rPh sb="12" eb="14">
      <t>フッカツ</t>
    </rPh>
    <phoneticPr fontId="86"/>
  </si>
  <si>
    <t>12-2</t>
    <phoneticPr fontId="86"/>
  </si>
  <si>
    <t>・様式元データ等掲載ホームページへのリンクを設定</t>
    <rPh sb="1" eb="3">
      <t>ヨウシキ</t>
    </rPh>
    <rPh sb="3" eb="4">
      <t>モト</t>
    </rPh>
    <rPh sb="7" eb="8">
      <t>ナド</t>
    </rPh>
    <rPh sb="8" eb="10">
      <t>ケイサイ</t>
    </rPh>
    <rPh sb="22" eb="24">
      <t>セッテイ</t>
    </rPh>
    <phoneticPr fontId="86"/>
  </si>
  <si>
    <t>・産業廃棄物等処分申請書　　削除</t>
    <rPh sb="1" eb="5">
      <t>サンギョウハイキ</t>
    </rPh>
    <rPh sb="5" eb="6">
      <t>ブツ</t>
    </rPh>
    <rPh sb="6" eb="7">
      <t>ナド</t>
    </rPh>
    <rPh sb="7" eb="9">
      <t>ショブン</t>
    </rPh>
    <rPh sb="9" eb="12">
      <t>シンセイショ</t>
    </rPh>
    <rPh sb="14" eb="16">
      <t>サクジョ</t>
    </rPh>
    <phoneticPr fontId="86"/>
  </si>
  <si>
    <t>－</t>
    <phoneticPr fontId="86"/>
  </si>
  <si>
    <t>・様式30　2枚目、3枚目　今年度の出来高予定額（※）の数式修正　</t>
    <rPh sb="1" eb="3">
      <t>ヨウシキ</t>
    </rPh>
    <rPh sb="7" eb="9">
      <t>マイメ</t>
    </rPh>
    <rPh sb="11" eb="13">
      <t>マイメ</t>
    </rPh>
    <rPh sb="28" eb="30">
      <t>スウシキ</t>
    </rPh>
    <rPh sb="30" eb="32">
      <t>シュウセイ</t>
    </rPh>
    <phoneticPr fontId="86"/>
  </si>
  <si>
    <t>・人員の配置を示す計画書　追加（「専任特例1号」適用時）</t>
    <rPh sb="13" eb="15">
      <t>ツイカ</t>
    </rPh>
    <rPh sb="17" eb="19">
      <t>センニン</t>
    </rPh>
    <rPh sb="19" eb="21">
      <t>トクレイ</t>
    </rPh>
    <rPh sb="22" eb="23">
      <t>ゴウ</t>
    </rPh>
    <rPh sb="24" eb="26">
      <t>テキヨウ</t>
    </rPh>
    <rPh sb="26" eb="27">
      <t>ジ</t>
    </rPh>
    <phoneticPr fontId="86"/>
  </si>
  <si>
    <t>・現場代理人及び主任技術者又は監理技術者（補佐）設置通知書（当初）
→現場代理人及び主任技術者、監理技術者（補佐）又は連絡員設置通知書（当初）</t>
    <rPh sb="57" eb="58">
      <t>マタ</t>
    </rPh>
    <rPh sb="59" eb="62">
      <t>レンラクイン</t>
    </rPh>
    <phoneticPr fontId="86"/>
  </si>
  <si>
    <t>・現場代理人及び主任技術者又は監理技術者（補佐）設置通知書（変更）
→現場代理人及び主任技術者、監理技術者（補佐）又は連絡員設置通知書（変更）</t>
    <rPh sb="30" eb="32">
      <t>ヘンコウ</t>
    </rPh>
    <rPh sb="57" eb="58">
      <t>マタ</t>
    </rPh>
    <rPh sb="59" eb="62">
      <t>レンラクイン</t>
    </rPh>
    <rPh sb="68" eb="70">
      <t>ヘンコウ</t>
    </rPh>
    <phoneticPr fontId="86"/>
  </si>
  <si>
    <t>・工事着手届・工程表（当初）、工事工程表（第　　回）、工事完成届（一部完成届）
　一次下請金額記入対象工事の請負金額の変更（250万円→400万円）</t>
    <rPh sb="41" eb="43">
      <t>イチジ</t>
    </rPh>
    <rPh sb="43" eb="45">
      <t>シタウ</t>
    </rPh>
    <rPh sb="45" eb="47">
      <t>キンガク</t>
    </rPh>
    <rPh sb="47" eb="49">
      <t>キニュウ</t>
    </rPh>
    <rPh sb="49" eb="51">
      <t>タイショウ</t>
    </rPh>
    <rPh sb="51" eb="53">
      <t>コウジ</t>
    </rPh>
    <rPh sb="54" eb="56">
      <t>ウケオイ</t>
    </rPh>
    <rPh sb="56" eb="58">
      <t>キンガク</t>
    </rPh>
    <rPh sb="59" eb="61">
      <t>ヘンコウ</t>
    </rPh>
    <rPh sb="65" eb="67">
      <t>マンエン</t>
    </rPh>
    <rPh sb="71" eb="73">
      <t>マンエン</t>
    </rPh>
    <phoneticPr fontId="86"/>
  </si>
  <si>
    <t>・施工体制台帳チェックリスト　　追加</t>
    <rPh sb="1" eb="3">
      <t>セコウ</t>
    </rPh>
    <rPh sb="3" eb="5">
      <t>タイセイ</t>
    </rPh>
    <rPh sb="5" eb="7">
      <t>ダイチョウ</t>
    </rPh>
    <rPh sb="16" eb="18">
      <t>ツイカ</t>
    </rPh>
    <phoneticPr fontId="86"/>
  </si>
  <si>
    <t>・シート番号の整理、再配番　（旧16～46、38～44）→新20～43、51～56）</t>
    <rPh sb="4" eb="6">
      <t>バンゴウ</t>
    </rPh>
    <rPh sb="7" eb="9">
      <t>セイリ</t>
    </rPh>
    <rPh sb="10" eb="12">
      <t>サイハイ</t>
    </rPh>
    <rPh sb="12" eb="13">
      <t>バン</t>
    </rPh>
    <rPh sb="15" eb="16">
      <t>キュウ</t>
    </rPh>
    <rPh sb="29" eb="30">
      <t>シン</t>
    </rPh>
    <phoneticPr fontId="86"/>
  </si>
  <si>
    <t>・コブリスがコブリスプラスへ移行されたため、リンク先、提出先を修正</t>
    <rPh sb="14" eb="16">
      <t>イコウ</t>
    </rPh>
    <rPh sb="25" eb="26">
      <t>サキ</t>
    </rPh>
    <rPh sb="27" eb="29">
      <t>テイシュツ</t>
    </rPh>
    <rPh sb="29" eb="30">
      <t>サキ</t>
    </rPh>
    <rPh sb="31" eb="33">
      <t>シュウセイ</t>
    </rPh>
    <phoneticPr fontId="86"/>
  </si>
  <si>
    <t>・休日等取得計画・実績書のセルC41、L41、G41～42の参照範囲修正</t>
    <rPh sb="30" eb="32">
      <t>サンショウ</t>
    </rPh>
    <rPh sb="32" eb="34">
      <t>ハンイ</t>
    </rPh>
    <rPh sb="34" eb="36">
      <t>シュウセイ</t>
    </rPh>
    <phoneticPr fontId="86"/>
  </si>
  <si>
    <t>・週休2日制工事実施要領改定に伴う様式改定版（R8.1.1版）を追加</t>
    <rPh sb="1" eb="3">
      <t>シュウキュウ</t>
    </rPh>
    <rPh sb="4" eb="5">
      <t>ニチ</t>
    </rPh>
    <rPh sb="5" eb="6">
      <t>セイ</t>
    </rPh>
    <rPh sb="6" eb="8">
      <t>コウジ</t>
    </rPh>
    <rPh sb="8" eb="10">
      <t>ジッシ</t>
    </rPh>
    <rPh sb="10" eb="12">
      <t>ヨウリョウ</t>
    </rPh>
    <rPh sb="12" eb="14">
      <t>カイテイ</t>
    </rPh>
    <rPh sb="15" eb="16">
      <t>トモナ</t>
    </rPh>
    <rPh sb="17" eb="19">
      <t>ヨウシキ</t>
    </rPh>
    <rPh sb="19" eb="21">
      <t>カイテイ</t>
    </rPh>
    <rPh sb="21" eb="22">
      <t>バン</t>
    </rPh>
    <rPh sb="29" eb="30">
      <t>バン</t>
    </rPh>
    <rPh sb="32" eb="34">
      <t>ツイカ</t>
    </rPh>
    <phoneticPr fontId="86"/>
  </si>
  <si>
    <t>42改</t>
    <rPh sb="2" eb="3">
      <t>カイ</t>
    </rPh>
    <phoneticPr fontId="86"/>
  </si>
  <si>
    <t>43改</t>
    <rPh sb="2" eb="3">
      <t>カイ</t>
    </rPh>
    <phoneticPr fontId="86"/>
  </si>
  <si>
    <t>・現場代理人及び主任技術者、監理技術者（補佐）又は連絡員設置通知書
　セルS41「監理技術者は～」→「監理技術者補佐は～」に修正</t>
    <rPh sb="62" eb="64">
      <t>シュウセイ</t>
    </rPh>
    <phoneticPr fontId="86"/>
  </si>
  <si>
    <t>・表を追加する方法、追加する表の数式、シート全体の印刷設定の修正</t>
    <rPh sb="1" eb="2">
      <t>ヒョウ</t>
    </rPh>
    <rPh sb="3" eb="5">
      <t>ツイカ</t>
    </rPh>
    <rPh sb="7" eb="9">
      <t>ホウホウ</t>
    </rPh>
    <rPh sb="10" eb="12">
      <t>ツイカ</t>
    </rPh>
    <rPh sb="14" eb="15">
      <t>ヒョウ</t>
    </rPh>
    <rPh sb="16" eb="18">
      <t>スウシキ</t>
    </rPh>
    <rPh sb="22" eb="24">
      <t>ゼンタイ</t>
    </rPh>
    <rPh sb="25" eb="27">
      <t>インサツ</t>
    </rPh>
    <rPh sb="27" eb="29">
      <t>セッテイ</t>
    </rPh>
    <rPh sb="30" eb="32">
      <t>シュウセイ</t>
    </rPh>
    <phoneticPr fontId="86"/>
  </si>
  <si>
    <t>・請負人提出書類一覧　完了時「使用量等確認書兼報告書（工事用電力・水道の使用申請）」のシート番号、リンク先を修正</t>
    <rPh sb="1" eb="3">
      <t>ウケオイ</t>
    </rPh>
    <rPh sb="3" eb="4">
      <t>ニン</t>
    </rPh>
    <rPh sb="4" eb="6">
      <t>テイシュツ</t>
    </rPh>
    <rPh sb="6" eb="8">
      <t>ショルイ</t>
    </rPh>
    <rPh sb="8" eb="10">
      <t>イチラン</t>
    </rPh>
    <rPh sb="11" eb="13">
      <t>カンリョウ</t>
    </rPh>
    <rPh sb="13" eb="14">
      <t>ジ</t>
    </rPh>
    <rPh sb="46" eb="48">
      <t>バンゴウ</t>
    </rPh>
    <rPh sb="52" eb="53">
      <t>サキ</t>
    </rPh>
    <rPh sb="54" eb="56">
      <t>シュウセイ</t>
    </rPh>
    <phoneticPr fontId="86"/>
  </si>
  <si>
    <t>・請負人提出書類一覧の修正
　①K列『任意』削除　②備考欄に適用等を追記（シート№22,29,54）</t>
    <rPh sb="1" eb="3">
      <t>ウケオイ</t>
    </rPh>
    <rPh sb="3" eb="4">
      <t>ニン</t>
    </rPh>
    <rPh sb="4" eb="6">
      <t>テイシュツ</t>
    </rPh>
    <rPh sb="6" eb="8">
      <t>ショルイ</t>
    </rPh>
    <rPh sb="8" eb="10">
      <t>イチラン</t>
    </rPh>
    <rPh sb="11" eb="13">
      <t>シュウセイ</t>
    </rPh>
    <rPh sb="17" eb="18">
      <t>レツ</t>
    </rPh>
    <rPh sb="19" eb="21">
      <t>ニンイ</t>
    </rPh>
    <rPh sb="22" eb="24">
      <t>サクジョ</t>
    </rPh>
    <rPh sb="26" eb="28">
      <t>ビコウ</t>
    </rPh>
    <rPh sb="28" eb="29">
      <t>ラン</t>
    </rPh>
    <rPh sb="30" eb="32">
      <t>テキヨウ</t>
    </rPh>
    <rPh sb="32" eb="33">
      <t>ナド</t>
    </rPh>
    <rPh sb="34" eb="36">
      <t>ツイキ</t>
    </rPh>
    <phoneticPr fontId="86"/>
  </si>
  <si>
    <r>
      <t>・事務の簡素化のための様式変更
　①「主任技術者・監理技術者（補佐）経歴書」の現住所欄を削除
　②「「 監理技術者資格者証 」 貼付用紙」の様式を廃止</t>
    </r>
    <r>
      <rPr>
        <vertAlign val="superscript"/>
        <sz val="9"/>
        <rFont val="UD デジタル 教科書体 NP-R"/>
        <family val="1"/>
        <charset val="128"/>
      </rPr>
      <t>※</t>
    </r>
    <r>
      <rPr>
        <sz val="9"/>
        <rFont val="UD デジタル 教科書体 NP-R"/>
        <family val="1"/>
        <charset val="128"/>
      </rPr>
      <t>。
　　廃止に伴い、「現場代理人及び技術者設置通知書」の関連記述を削除
　　</t>
    </r>
    <r>
      <rPr>
        <sz val="8"/>
        <rFont val="UD デジタル 教科書体 NP-R"/>
        <family val="1"/>
        <charset val="128"/>
      </rPr>
      <t>※代わりに請負人には監理技術者資格者証の写し（両面）の提出を求めます</t>
    </r>
    <rPh sb="11" eb="13">
      <t>ヨウシキ</t>
    </rPh>
    <rPh sb="13" eb="15">
      <t>ヘンコウ</t>
    </rPh>
    <rPh sb="39" eb="42">
      <t>ゲンジュウショ</t>
    </rPh>
    <rPh sb="42" eb="43">
      <t>ラン</t>
    </rPh>
    <rPh sb="44" eb="46">
      <t>サクジョ</t>
    </rPh>
    <rPh sb="70" eb="72">
      <t>ヨウシキ</t>
    </rPh>
    <rPh sb="73" eb="75">
      <t>ハイシ</t>
    </rPh>
    <rPh sb="80" eb="82">
      <t>ハイシ</t>
    </rPh>
    <rPh sb="83" eb="84">
      <t>トモナ</t>
    </rPh>
    <rPh sb="104" eb="106">
      <t>カンレン</t>
    </rPh>
    <rPh sb="106" eb="108">
      <t>キジュツ</t>
    </rPh>
    <rPh sb="109" eb="111">
      <t>サクジョ</t>
    </rPh>
    <phoneticPr fontId="86"/>
  </si>
  <si>
    <r>
      <t xml:space="preserve">部数
</t>
    </r>
    <r>
      <rPr>
        <sz val="9"/>
        <rFont val="BIZ UDPゴシック"/>
        <family val="3"/>
        <charset val="128"/>
      </rPr>
      <t>(紙の場合)</t>
    </r>
    <rPh sb="4" eb="5">
      <t>カミ</t>
    </rPh>
    <rPh sb="6" eb="8">
      <t>バアイ</t>
    </rPh>
    <phoneticPr fontId="71"/>
  </si>
  <si>
    <r>
      <t>契約締結後</t>
    </r>
    <r>
      <rPr>
        <sz val="11"/>
        <color rgb="FFFF0000"/>
        <rFont val="BIZ UDPゴシック"/>
        <family val="3"/>
        <charset val="128"/>
      </rPr>
      <t>速やかに</t>
    </r>
    <phoneticPr fontId="71"/>
  </si>
  <si>
    <r>
      <t>証紙貼付方式の場合：契約締結後</t>
    </r>
    <r>
      <rPr>
        <sz val="11"/>
        <color rgb="FFFF0000"/>
        <rFont val="BIZ UDPゴシック"/>
        <family val="3"/>
        <charset val="128"/>
      </rPr>
      <t>1ヶ月以内</t>
    </r>
    <r>
      <rPr>
        <sz val="11"/>
        <rFont val="BIZ UDPゴシック"/>
        <family val="3"/>
        <charset val="128"/>
      </rPr>
      <t xml:space="preserve">
電子申請方式の場合：契約締結後</t>
    </r>
    <r>
      <rPr>
        <sz val="11"/>
        <color rgb="FFFF0000"/>
        <rFont val="BIZ UDPゴシック"/>
        <family val="3"/>
        <charset val="128"/>
      </rPr>
      <t>40日以内</t>
    </r>
    <phoneticPr fontId="71"/>
  </si>
  <si>
    <r>
      <t>契約締結後</t>
    </r>
    <r>
      <rPr>
        <sz val="11"/>
        <color rgb="FFFF0000"/>
        <rFont val="BIZ UDPゴシック"/>
        <family val="3"/>
        <charset val="128"/>
      </rPr>
      <t>1ヶ月以内</t>
    </r>
    <phoneticPr fontId="71"/>
  </si>
  <si>
    <r>
      <t>契約締結後</t>
    </r>
    <r>
      <rPr>
        <sz val="11"/>
        <color rgb="FFFF0000"/>
        <rFont val="BIZ UDPゴシック"/>
        <family val="3"/>
        <charset val="128"/>
      </rPr>
      <t>14日以内</t>
    </r>
    <phoneticPr fontId="71"/>
  </si>
  <si>
    <r>
      <t>契約後、土日祝を除く</t>
    </r>
    <r>
      <rPr>
        <sz val="11"/>
        <color rgb="FFFF0000"/>
        <rFont val="BIZ UDPゴシック"/>
        <family val="3"/>
        <charset val="128"/>
      </rPr>
      <t>10日以内</t>
    </r>
    <r>
      <rPr>
        <sz val="11"/>
        <rFont val="BIZ UDPゴシック"/>
        <family val="3"/>
        <charset val="128"/>
      </rPr>
      <t>に登録</t>
    </r>
    <phoneticPr fontId="71"/>
  </si>
  <si>
    <r>
      <t>作成後、</t>
    </r>
    <r>
      <rPr>
        <sz val="11"/>
        <color rgb="FFFF0000"/>
        <rFont val="BIZ UDPゴシック"/>
        <family val="3"/>
        <charset val="128"/>
      </rPr>
      <t>速やかに</t>
    </r>
    <phoneticPr fontId="71"/>
  </si>
  <si>
    <r>
      <t>現場説明後</t>
    </r>
    <r>
      <rPr>
        <sz val="11"/>
        <color rgb="FFFF0000"/>
        <rFont val="BIZ UDPゴシック"/>
        <family val="3"/>
        <charset val="128"/>
      </rPr>
      <t>速やかに</t>
    </r>
    <phoneticPr fontId="71"/>
  </si>
  <si>
    <r>
      <t>作業開始の</t>
    </r>
    <r>
      <rPr>
        <sz val="11"/>
        <color rgb="FFFF0000"/>
        <rFont val="BIZ UDPゴシック"/>
        <family val="3"/>
        <charset val="128"/>
      </rPr>
      <t>14日前</t>
    </r>
    <rPh sb="0" eb="2">
      <t>サギョウ</t>
    </rPh>
    <rPh sb="2" eb="4">
      <t>カイシ</t>
    </rPh>
    <phoneticPr fontId="86"/>
  </si>
  <si>
    <r>
      <t>作業開始</t>
    </r>
    <r>
      <rPr>
        <sz val="11"/>
        <color rgb="FFFF0000"/>
        <rFont val="BIZ UDPゴシック"/>
        <family val="3"/>
        <charset val="128"/>
      </rPr>
      <t>前日</t>
    </r>
    <rPh sb="0" eb="2">
      <t>サギョウ</t>
    </rPh>
    <rPh sb="2" eb="4">
      <t>カイシ</t>
    </rPh>
    <rPh sb="5" eb="6">
      <t>ヒ</t>
    </rPh>
    <phoneticPr fontId="86"/>
  </si>
  <si>
    <r>
      <t>除去作業のための余剰を開始する日の</t>
    </r>
    <r>
      <rPr>
        <sz val="11"/>
        <color rgb="FFFF0000"/>
        <rFont val="BIZ UDPゴシック"/>
        <family val="3"/>
        <charset val="128"/>
      </rPr>
      <t>15日前</t>
    </r>
    <rPh sb="0" eb="4">
      <t>ジョキョサギョウ</t>
    </rPh>
    <rPh sb="8" eb="10">
      <t>ヨジョウ</t>
    </rPh>
    <rPh sb="11" eb="13">
      <t>カイシ</t>
    </rPh>
    <rPh sb="15" eb="16">
      <t>ヒ</t>
    </rPh>
    <rPh sb="19" eb="21">
      <t>ニチマエ</t>
    </rPh>
    <phoneticPr fontId="86"/>
  </si>
  <si>
    <r>
      <t>解体工事、改修工事開始の</t>
    </r>
    <r>
      <rPr>
        <sz val="11"/>
        <color rgb="FFFF0000"/>
        <rFont val="BIZ UDPゴシック"/>
        <family val="3"/>
        <charset val="128"/>
      </rPr>
      <t>8日前</t>
    </r>
    <rPh sb="0" eb="4">
      <t>カイタイコウジ</t>
    </rPh>
    <rPh sb="5" eb="7">
      <t>カイシュウ</t>
    </rPh>
    <rPh sb="7" eb="9">
      <t>コウジ</t>
    </rPh>
    <rPh sb="9" eb="11">
      <t>カイシ</t>
    </rPh>
    <rPh sb="13" eb="15">
      <t>ニチマエ</t>
    </rPh>
    <phoneticPr fontId="71"/>
  </si>
  <si>
    <r>
      <rPr>
        <sz val="11"/>
        <color rgb="FFFF0000"/>
        <rFont val="BIZ UDPゴシック"/>
        <family val="3"/>
        <charset val="128"/>
      </rPr>
      <t>届出前</t>
    </r>
    <r>
      <rPr>
        <sz val="11"/>
        <rFont val="BIZ UDPゴシック"/>
        <family val="3"/>
        <charset val="128"/>
      </rPr>
      <t>（届出不要の場合は着手前）</t>
    </r>
    <phoneticPr fontId="86"/>
  </si>
  <si>
    <r>
      <t>変更後、土日祝を除く</t>
    </r>
    <r>
      <rPr>
        <sz val="11"/>
        <color rgb="FFFF0000"/>
        <rFont val="BIZ UDPゴシック"/>
        <family val="3"/>
        <charset val="128"/>
      </rPr>
      <t>10日以内</t>
    </r>
    <r>
      <rPr>
        <sz val="11"/>
        <rFont val="BIZ UDPゴシック"/>
        <family val="3"/>
        <charset val="128"/>
      </rPr>
      <t>に登録</t>
    </r>
    <rPh sb="0" eb="2">
      <t>ヘンコウ</t>
    </rPh>
    <phoneticPr fontId="71"/>
  </si>
  <si>
    <r>
      <rPr>
        <sz val="9"/>
        <rFont val="BIZ UDPゴシック"/>
        <family val="3"/>
        <charset val="128"/>
      </rPr>
      <t>（提出前に工事担当課にて認定）</t>
    </r>
    <r>
      <rPr>
        <sz val="11"/>
        <rFont val="BIZ UDPゴシック"/>
        <family val="3"/>
        <charset val="128"/>
      </rPr>
      <t xml:space="preserve">
行財政局契約監理課</t>
    </r>
    <rPh sb="1" eb="4">
      <t>テイシュツマエ</t>
    </rPh>
    <rPh sb="5" eb="10">
      <t>コウジタントウカ</t>
    </rPh>
    <rPh sb="12" eb="14">
      <t>ニンテイ</t>
    </rPh>
    <phoneticPr fontId="71"/>
  </si>
  <si>
    <r>
      <t>完成後、土日祝を除く</t>
    </r>
    <r>
      <rPr>
        <sz val="11"/>
        <color rgb="FFFF0000"/>
        <rFont val="BIZ UDPゴシック"/>
        <family val="3"/>
        <charset val="128"/>
      </rPr>
      <t>10日以内</t>
    </r>
    <phoneticPr fontId="71"/>
  </si>
  <si>
    <r>
      <t>すべての産業廃棄物を処分業者へ引渡し完了から</t>
    </r>
    <r>
      <rPr>
        <sz val="11"/>
        <color rgb="FFFF0000"/>
        <rFont val="BIZ UDPゴシック"/>
        <family val="3"/>
        <charset val="128"/>
      </rPr>
      <t>15日以内</t>
    </r>
    <rPh sb="10" eb="14">
      <t>ショブンギョウシャ</t>
    </rPh>
    <phoneticPr fontId="86"/>
  </si>
  <si>
    <t xml:space="preserve">
□  契約書には、建設業法第19条第1項に定める内容をすべて記載する。
　　（「建設業法に基づく適正な施工体制と配置技術者」参照）
□  契約変更に伴い、下請けとの変更契約を結ぶ際は、変更の注文書・注文請書を添付する。
□  建設業許可無しの場合は、請負代金と支給材料の市場価格（運送費含む）の合計が軽微な建設工事に限る。
　　（その他の建設工事で 税込500万円未満）
□　電気工事を行う場合は、電気工事を行う全ての下請負人が工事内容に応じた電気工事業法に基づく工事業者の登録または
　　通知がなされていることを確認する。（自家用電気工作物、一般用電気工作物の区分に注意すること）
</t>
    <rPh sb="41" eb="44">
      <t>ケンセツギョウ</t>
    </rPh>
    <rPh sb="44" eb="45">
      <t>ホウ</t>
    </rPh>
    <rPh sb="46" eb="47">
      <t>モト</t>
    </rPh>
    <rPh sb="49" eb="51">
      <t>テキセイ</t>
    </rPh>
    <rPh sb="52" eb="54">
      <t>セコウ</t>
    </rPh>
    <rPh sb="54" eb="56">
      <t>タイセイ</t>
    </rPh>
    <rPh sb="57" eb="59">
      <t>ハイチ</t>
    </rPh>
    <rPh sb="59" eb="62">
      <t>ギジュツシャ</t>
    </rPh>
    <rPh sb="63" eb="65">
      <t>サンショウ</t>
    </rPh>
    <rPh sb="105" eb="107">
      <t>テンプ</t>
    </rPh>
    <phoneticPr fontId="86"/>
  </si>
  <si>
    <t>電子メール(keiyaku-kouji@city.kobe.lg.jp)で提出可</t>
    <rPh sb="0" eb="2">
      <t>デンシ</t>
    </rPh>
    <rPh sb="37" eb="39">
      <t>テイシュツ</t>
    </rPh>
    <rPh sb="39" eb="40">
      <t>カ</t>
    </rPh>
    <phoneticPr fontId="71"/>
  </si>
  <si>
    <t>電子申請方式の場合電子メール(keiyaku-kouji@city.kobe.lg.jp)で提出可</t>
    <rPh sb="0" eb="2">
      <t>デンシ</t>
    </rPh>
    <rPh sb="2" eb="4">
      <t>シンセイ</t>
    </rPh>
    <rPh sb="4" eb="6">
      <t>ホウシキ</t>
    </rPh>
    <rPh sb="7" eb="9">
      <t>バアイ</t>
    </rPh>
    <rPh sb="9" eb="11">
      <t>デンシ</t>
    </rPh>
    <rPh sb="46" eb="48">
      <t>テイシュツ</t>
    </rPh>
    <rPh sb="48" eb="49">
      <t>カ</t>
    </rPh>
    <phoneticPr fontId="71"/>
  </si>
  <si>
    <t>電子メール(keiyaku-kouji@city.kobe.lg.jp)で提出可
請求書・保証事業会社の保証証書（正本、副本）と併せて提出</t>
    <rPh sb="0" eb="2">
      <t>デンシ</t>
    </rPh>
    <rPh sb="37" eb="39">
      <t>テイシュツ</t>
    </rPh>
    <rPh sb="39" eb="40">
      <t>カ</t>
    </rPh>
    <phoneticPr fontId="71"/>
  </si>
  <si>
    <t>「専任特令1号」適用時
PDFを電子メールで提出可</t>
    <rPh sb="1" eb="3">
      <t>センニン</t>
    </rPh>
    <rPh sb="3" eb="4">
      <t>トク</t>
    </rPh>
    <rPh sb="4" eb="5">
      <t>レイ</t>
    </rPh>
    <rPh sb="6" eb="7">
      <t>ゴウ</t>
    </rPh>
    <rPh sb="8" eb="10">
      <t>テキヨウ</t>
    </rPh>
    <rPh sb="10" eb="11">
      <t>ジ</t>
    </rPh>
    <phoneticPr fontId="71"/>
  </si>
  <si>
    <t>・欄外⑤注意事項チェック欄に項目を追加</t>
    <rPh sb="1" eb="3">
      <t>ランガイ</t>
    </rPh>
    <rPh sb="14" eb="16">
      <t>コウモク</t>
    </rPh>
    <rPh sb="17" eb="19">
      <t>ツイカ</t>
    </rPh>
    <phoneticPr fontId="86"/>
  </si>
  <si>
    <t>契約に必要な書類等</t>
    <rPh sb="0" eb="2">
      <t>ケイヤク</t>
    </rPh>
    <rPh sb="3" eb="5">
      <t>ヒツヨウ</t>
    </rPh>
    <rPh sb="6" eb="8">
      <t>ショルイ</t>
    </rPh>
    <rPh sb="8" eb="9">
      <t>ナド</t>
    </rPh>
    <phoneticPr fontId="71"/>
  </si>
  <si>
    <t>神　戸　市　長　様</t>
    <rPh sb="0" eb="1">
      <t>カミ</t>
    </rPh>
    <rPh sb="2" eb="3">
      <t>ト</t>
    </rPh>
    <rPh sb="4" eb="5">
      <t>シ</t>
    </rPh>
    <rPh sb="6" eb="7">
      <t>チョウ</t>
    </rPh>
    <rPh sb="8" eb="9">
      <t>サマ</t>
    </rPh>
    <phoneticPr fontId="9"/>
  </si>
  <si>
    <r>
      <t>(</t>
    </r>
    <r>
      <rPr>
        <b/>
        <sz val="11"/>
        <color rgb="FF000000"/>
        <rFont val="ＭＳ Ｐゴシック"/>
        <family val="3"/>
        <charset val="128"/>
        <scheme val="minor"/>
      </rPr>
      <t>様式第</t>
    </r>
    <r>
      <rPr>
        <b/>
        <sz val="11"/>
        <color rgb="FF000000"/>
        <rFont val="Calibri"/>
        <family val="2"/>
      </rPr>
      <t>6</t>
    </r>
    <r>
      <rPr>
        <b/>
        <sz val="11"/>
        <color rgb="FF000000"/>
        <rFont val="ＭＳ Ｐゴシック"/>
        <family val="3"/>
        <charset val="128"/>
        <scheme val="minor"/>
      </rPr>
      <t>号</t>
    </r>
    <r>
      <rPr>
        <b/>
        <sz val="11"/>
        <color rgb="FF000000"/>
        <rFont val="Calibri"/>
        <family val="2"/>
      </rPr>
      <t>)</t>
    </r>
  </si>
  <si>
    <t>様式-8</t>
    <rPh sb="0" eb="2">
      <t>ヨウシキ</t>
    </rPh>
    <phoneticPr fontId="9"/>
  </si>
  <si>
    <t>工事価格（税込）のうち、以下の項目を記入</t>
    <rPh sb="12" eb="14">
      <t>イカ</t>
    </rPh>
    <rPh sb="15" eb="17">
      <t>コウモク</t>
    </rPh>
    <rPh sb="18" eb="20">
      <t>キニュウ</t>
    </rPh>
    <phoneticPr fontId="9"/>
  </si>
  <si>
    <t>円</t>
    <rPh sb="0" eb="1">
      <t>エン</t>
    </rPh>
    <phoneticPr fontId="9"/>
  </si>
  <si>
    <t>材料費</t>
    <rPh sb="0" eb="3">
      <t>ザイリョウヒ</t>
    </rPh>
    <phoneticPr fontId="9"/>
  </si>
  <si>
    <t>労務費</t>
    <rPh sb="0" eb="3">
      <t>ロウムヒ</t>
    </rPh>
    <phoneticPr fontId="9"/>
  </si>
  <si>
    <t>法定福利費</t>
    <rPh sb="0" eb="2">
      <t>ホウテイ</t>
    </rPh>
    <rPh sb="2" eb="4">
      <t>フクリ</t>
    </rPh>
    <rPh sb="4" eb="5">
      <t>ヒ</t>
    </rPh>
    <phoneticPr fontId="9"/>
  </si>
  <si>
    <t>建設業退職金共済
契約に係る掛金</t>
    <rPh sb="0" eb="3">
      <t>ケンセツギョウ</t>
    </rPh>
    <rPh sb="3" eb="5">
      <t>タイショク</t>
    </rPh>
    <rPh sb="5" eb="6">
      <t>キン</t>
    </rPh>
    <rPh sb="6" eb="8">
      <t>キョウサイ</t>
    </rPh>
    <rPh sb="9" eb="11">
      <t>ケイヤク</t>
    </rPh>
    <rPh sb="12" eb="13">
      <t>カカ</t>
    </rPh>
    <rPh sb="14" eb="16">
      <t>カケキン</t>
    </rPh>
    <phoneticPr fontId="9"/>
  </si>
  <si>
    <t>安全衛生経費</t>
    <rPh sb="0" eb="2">
      <t>アンゼン</t>
    </rPh>
    <rPh sb="2" eb="4">
      <t>エイセイ</t>
    </rPh>
    <rPh sb="4" eb="6">
      <t>ケイヒ</t>
    </rPh>
    <phoneticPr fontId="9"/>
  </si>
  <si>
    <t>子ども・子育て拠出金、雇用保険料及び労働者災害補償保険料の法廷事業主負担額をいう。</t>
    <rPh sb="0" eb="1">
      <t>コ</t>
    </rPh>
    <rPh sb="4" eb="6">
      <t>コソダ</t>
    </rPh>
    <rPh sb="7" eb="10">
      <t>キョシュツキン</t>
    </rPh>
    <rPh sb="11" eb="13">
      <t>コヨウ</t>
    </rPh>
    <rPh sb="13" eb="16">
      <t>ホケンリョウ</t>
    </rPh>
    <rPh sb="16" eb="17">
      <t>オヨ</t>
    </rPh>
    <rPh sb="18" eb="21">
      <t>ロウドウシャ</t>
    </rPh>
    <rPh sb="21" eb="23">
      <t>サイガイ</t>
    </rPh>
    <rPh sb="23" eb="25">
      <t>ホショウ</t>
    </rPh>
    <rPh sb="25" eb="27">
      <t>ホケン</t>
    </rPh>
    <rPh sb="27" eb="28">
      <t>リョウ</t>
    </rPh>
    <rPh sb="29" eb="31">
      <t>ホウテイ</t>
    </rPh>
    <rPh sb="31" eb="34">
      <t>ジギョウヌシ</t>
    </rPh>
    <rPh sb="34" eb="36">
      <t>フタン</t>
    </rPh>
    <rPh sb="36" eb="37">
      <t>ガク</t>
    </rPh>
    <phoneticPr fontId="9"/>
  </si>
  <si>
    <t>様式-7</t>
    <rPh sb="0" eb="2">
      <t>ヨウシキ</t>
    </rPh>
    <phoneticPr fontId="9"/>
  </si>
  <si>
    <r>
      <t>(</t>
    </r>
    <r>
      <rPr>
        <b/>
        <sz val="11"/>
        <color rgb="FF000000"/>
        <rFont val="ＭＳ Ｐゴシック"/>
        <family val="3"/>
        <charset val="128"/>
        <scheme val="minor"/>
      </rPr>
      <t>様式第</t>
    </r>
    <r>
      <rPr>
        <b/>
        <sz val="11"/>
        <color rgb="FF000000"/>
        <rFont val="Calibri"/>
        <family val="2"/>
      </rPr>
      <t>7</t>
    </r>
    <r>
      <rPr>
        <b/>
        <sz val="11"/>
        <color rgb="FF000000"/>
        <rFont val="ＭＳ Ｐゴシック"/>
        <family val="3"/>
        <charset val="128"/>
        <scheme val="minor"/>
      </rPr>
      <t>号</t>
    </r>
    <r>
      <rPr>
        <b/>
        <sz val="11"/>
        <color rgb="FF000000"/>
        <rFont val="Calibri"/>
        <family val="2"/>
      </rPr>
      <t>)</t>
    </r>
    <phoneticPr fontId="12"/>
  </si>
  <si>
    <t>・請負人提出書類一覧
出典根拠、根拠など：e-ひょうご掲載⇒契約に必要な書類等（契約監理課HPアドレスへハイパーリンクを修正）
備考欄：契約監理課電子メールアドレスの修正
　　　：№4,10　提出方法追記</t>
    <rPh sb="1" eb="3">
      <t>ウケオイ</t>
    </rPh>
    <rPh sb="3" eb="4">
      <t>ニン</t>
    </rPh>
    <rPh sb="4" eb="6">
      <t>テイシュツ</t>
    </rPh>
    <rPh sb="6" eb="8">
      <t>ショルイ</t>
    </rPh>
    <rPh sb="8" eb="10">
      <t>イチラン</t>
    </rPh>
    <rPh sb="11" eb="13">
      <t>シュッテン</t>
    </rPh>
    <rPh sb="13" eb="15">
      <t>コンキョ</t>
    </rPh>
    <rPh sb="16" eb="18">
      <t>コンキョ</t>
    </rPh>
    <rPh sb="40" eb="42">
      <t>ケイヤク</t>
    </rPh>
    <rPh sb="42" eb="44">
      <t>カンリ</t>
    </rPh>
    <rPh sb="44" eb="45">
      <t>カ</t>
    </rPh>
    <rPh sb="60" eb="62">
      <t>シュウセイ</t>
    </rPh>
    <rPh sb="64" eb="66">
      <t>ビコウ</t>
    </rPh>
    <rPh sb="66" eb="67">
      <t>ラン</t>
    </rPh>
    <rPh sb="68" eb="70">
      <t>ケイヤク</t>
    </rPh>
    <rPh sb="70" eb="72">
      <t>カンリ</t>
    </rPh>
    <rPh sb="72" eb="73">
      <t>カ</t>
    </rPh>
    <rPh sb="73" eb="75">
      <t>デンシ</t>
    </rPh>
    <rPh sb="75" eb="76">
      <t>デサキ</t>
    </rPh>
    <rPh sb="83" eb="85">
      <t>シュウセイ</t>
    </rPh>
    <rPh sb="96" eb="98">
      <t>テイシュツ</t>
    </rPh>
    <rPh sb="98" eb="100">
      <t>ホウホウ</t>
    </rPh>
    <rPh sb="100" eb="102">
      <t>ツイキ</t>
    </rPh>
    <phoneticPr fontId="71"/>
  </si>
  <si>
    <t>電子メール(keiyaku-kouji@city.kobe.lg.jp)で提出可
途中交代の協議事項に関する「工事打合せ簿の写し」と併せて提出</t>
    <rPh sb="0" eb="2">
      <t>デンシ</t>
    </rPh>
    <rPh sb="37" eb="39">
      <t>テイシュツ</t>
    </rPh>
    <rPh sb="39" eb="40">
      <t>カ</t>
    </rPh>
    <phoneticPr fontId="71"/>
  </si>
  <si>
    <t>前払金の対象工事
電子メール(keiyaku-kouji@city.kobe.lg.jp)で提出可
工事履行報告書・公共工事前払金交付申請書・通知書・請求書・保証事業会社の保証証書（正本、副本）と併せて提出</t>
    <rPh sb="46" eb="48">
      <t>テイシュツ</t>
    </rPh>
    <phoneticPr fontId="71"/>
  </si>
  <si>
    <t>下請契約を締結する全ての工事（下請契約金額に関わらず必要）
PDFを各課に電子メールで提出可</t>
    <rPh sb="34" eb="36">
      <t>カクカ</t>
    </rPh>
    <phoneticPr fontId="86"/>
  </si>
  <si>
    <t>（参考）神戸市契約等からの暴力団関係者排除、労働者の適正な労働条件に係る誓約書(下請用)を削除</t>
    <rPh sb="1" eb="3">
      <t>サンコウ</t>
    </rPh>
    <rPh sb="45" eb="47">
      <t>サクジョ</t>
    </rPh>
    <phoneticPr fontId="71"/>
  </si>
  <si>
    <t>20-1</t>
    <phoneticPr fontId="71"/>
  </si>
  <si>
    <t>所定※</t>
    <phoneticPr fontId="71"/>
  </si>
  <si>
    <t>・現場代理人の「印」を削除</t>
    <rPh sb="1" eb="3">
      <t>ゲンバ</t>
    </rPh>
    <rPh sb="3" eb="6">
      <t>ダイリニン</t>
    </rPh>
    <rPh sb="8" eb="9">
      <t>イン</t>
    </rPh>
    <rPh sb="11" eb="13">
      <t>サクジョ</t>
    </rPh>
    <phoneticPr fontId="71"/>
  </si>
  <si>
    <t>平成24年11月9日適用
令和5年2月追記・修正</t>
  </si>
  <si>
    <t>神戸市建築住宅局</t>
  </si>
  <si>
    <t>・請負人提出書類一覧
№26,27備考欄：監督員の承諾のもと自社様式の使用が可能である旨を追記
№26,27　右肩の神戸市部署名更新</t>
    <rPh sb="17" eb="19">
      <t>ビコウ</t>
    </rPh>
    <rPh sb="19" eb="20">
      <t>ラン</t>
    </rPh>
    <rPh sb="21" eb="24">
      <t>カントクイン</t>
    </rPh>
    <rPh sb="25" eb="27">
      <t>ショウダク</t>
    </rPh>
    <rPh sb="30" eb="32">
      <t>ジシャ</t>
    </rPh>
    <rPh sb="32" eb="34">
      <t>ヨウシキ</t>
    </rPh>
    <rPh sb="35" eb="37">
      <t>シヨウ</t>
    </rPh>
    <rPh sb="38" eb="40">
      <t>カノウ</t>
    </rPh>
    <rPh sb="43" eb="44">
      <t>ムネ</t>
    </rPh>
    <rPh sb="45" eb="47">
      <t>ツイキ</t>
    </rPh>
    <rPh sb="55" eb="57">
      <t>ミギカタ</t>
    </rPh>
    <rPh sb="58" eb="61">
      <t>コウベシ</t>
    </rPh>
    <rPh sb="61" eb="63">
      <t>ブショ</t>
    </rPh>
    <rPh sb="63" eb="64">
      <t>メイ</t>
    </rPh>
    <rPh sb="64" eb="66">
      <t>コウシン</t>
    </rPh>
    <phoneticPr fontId="71"/>
  </si>
  <si>
    <t>(注)「法定福利費」とは、建設工事に従事する者の健康保険料、介護保険料、厚生年金保険料、</t>
    <rPh sb="1" eb="2">
      <t>チュウ</t>
    </rPh>
    <rPh sb="4" eb="6">
      <t>ホウテイ</t>
    </rPh>
    <rPh sb="6" eb="8">
      <t>フクリ</t>
    </rPh>
    <rPh sb="8" eb="9">
      <t>ヒ</t>
    </rPh>
    <rPh sb="13" eb="15">
      <t>ケンセツ</t>
    </rPh>
    <rPh sb="15" eb="17">
      <t>コウジ</t>
    </rPh>
    <rPh sb="18" eb="20">
      <t>ジュウジ</t>
    </rPh>
    <rPh sb="22" eb="23">
      <t>モノ</t>
    </rPh>
    <rPh sb="24" eb="26">
      <t>ケンコウ</t>
    </rPh>
    <rPh sb="26" eb="29">
      <t>ホケンリョウ</t>
    </rPh>
    <rPh sb="30" eb="32">
      <t>カイゴ</t>
    </rPh>
    <rPh sb="32" eb="35">
      <t>ホケンリョウ</t>
    </rPh>
    <rPh sb="36" eb="38">
      <t>コウセイ</t>
    </rPh>
    <rPh sb="38" eb="40">
      <t>ネンキン</t>
    </rPh>
    <rPh sb="40" eb="43">
      <t>ホケンリョウ</t>
    </rPh>
    <phoneticPr fontId="9"/>
  </si>
  <si>
    <r>
      <t>※下地の色は飛散性アスベストは</t>
    </r>
    <r>
      <rPr>
        <b/>
        <sz val="11"/>
        <color rgb="FFFF0000"/>
        <rFont val="ＭＳ Ｐゴシック"/>
        <family val="3"/>
        <charset val="128"/>
        <scheme val="minor"/>
      </rPr>
      <t>黄色</t>
    </r>
    <r>
      <rPr>
        <b/>
        <sz val="11"/>
        <color rgb="FFC00000"/>
        <rFont val="ＭＳ Ｐゴシック"/>
        <family val="3"/>
        <charset val="128"/>
        <scheme val="minor"/>
      </rPr>
      <t>、非飛散性アスベストは</t>
    </r>
    <r>
      <rPr>
        <b/>
        <sz val="11"/>
        <color rgb="FFFF0000"/>
        <rFont val="ＭＳ Ｐゴシック"/>
        <family val="3"/>
        <charset val="128"/>
        <scheme val="minor"/>
      </rPr>
      <t>白色</t>
    </r>
    <rPh sb="1" eb="3">
      <t>シタジ</t>
    </rPh>
    <rPh sb="4" eb="5">
      <t>イロ</t>
    </rPh>
    <rPh sb="6" eb="8">
      <t>ヒサン</t>
    </rPh>
    <rPh sb="8" eb="9">
      <t>セイ</t>
    </rPh>
    <rPh sb="15" eb="17">
      <t>キイロ</t>
    </rPh>
    <rPh sb="18" eb="19">
      <t>ヒ</t>
    </rPh>
    <rPh sb="19" eb="21">
      <t>ヒサン</t>
    </rPh>
    <rPh sb="21" eb="22">
      <t>セイ</t>
    </rPh>
    <rPh sb="28" eb="30">
      <t>シロイロ</t>
    </rPh>
    <phoneticPr fontId="71"/>
  </si>
  <si>
    <t>石綿障害予防規則第4条の2及び大気汚染防止法第18条の15第6項の規定による事前調査結果の報告を行っております。</t>
    <rPh sb="0" eb="2">
      <t>セキメン</t>
    </rPh>
    <rPh sb="2" eb="4">
      <t>ショウガイ</t>
    </rPh>
    <rPh sb="4" eb="6">
      <t>ヨボウ</t>
    </rPh>
    <rPh sb="6" eb="8">
      <t>キソク</t>
    </rPh>
    <rPh sb="8" eb="9">
      <t>ダイ</t>
    </rPh>
    <rPh sb="10" eb="11">
      <t>ジョウ</t>
    </rPh>
    <rPh sb="13" eb="14">
      <t>オヨ</t>
    </rPh>
    <rPh sb="15" eb="17">
      <t>タイキ</t>
    </rPh>
    <rPh sb="17" eb="19">
      <t>オセン</t>
    </rPh>
    <rPh sb="19" eb="22">
      <t>ボウシホウ</t>
    </rPh>
    <rPh sb="22" eb="23">
      <t>ダイ</t>
    </rPh>
    <rPh sb="25" eb="26">
      <t>ジョウ</t>
    </rPh>
    <rPh sb="29" eb="30">
      <t>ダイ</t>
    </rPh>
    <rPh sb="31" eb="32">
      <t>コウ</t>
    </rPh>
    <rPh sb="33" eb="35">
      <t>キテイ</t>
    </rPh>
    <rPh sb="38" eb="40">
      <t>ジゼン</t>
    </rPh>
    <rPh sb="40" eb="42">
      <t>チョウサ</t>
    </rPh>
    <rPh sb="42" eb="44">
      <t>ケッカ</t>
    </rPh>
    <rPh sb="45" eb="47">
      <t>ホウコク</t>
    </rPh>
    <rPh sb="48" eb="49">
      <t>オコナ</t>
    </rPh>
    <phoneticPr fontId="71"/>
  </si>
  <si>
    <t>また、</t>
    <phoneticPr fontId="71"/>
  </si>
  <si>
    <t>　発注者または自主施工者</t>
    <rPh sb="1" eb="2">
      <t>ハツ</t>
    </rPh>
    <rPh sb="2" eb="3">
      <t>チュウ</t>
    </rPh>
    <rPh sb="3" eb="4">
      <t>モノ</t>
    </rPh>
    <rPh sb="7" eb="9">
      <t>ジシュ</t>
    </rPh>
    <rPh sb="9" eb="12">
      <t>セコウシャ</t>
    </rPh>
    <phoneticPr fontId="71"/>
  </si>
  <si>
    <t>看　板　表　示　日</t>
    <rPh sb="0" eb="1">
      <t>ミ</t>
    </rPh>
    <rPh sb="2" eb="3">
      <t>イタ</t>
    </rPh>
    <rPh sb="4" eb="5">
      <t>オモテ</t>
    </rPh>
    <rPh sb="6" eb="7">
      <t>シメス</t>
    </rPh>
    <rPh sb="8" eb="9">
      <t>ヒ</t>
    </rPh>
    <phoneticPr fontId="71"/>
  </si>
  <si>
    <t>解体等工事期間</t>
    <rPh sb="0" eb="2">
      <t>カイタイ</t>
    </rPh>
    <rPh sb="2" eb="3">
      <t>トウ</t>
    </rPh>
    <rPh sb="3" eb="5">
      <t>コウジ</t>
    </rPh>
    <rPh sb="5" eb="7">
      <t>キカン</t>
    </rPh>
    <phoneticPr fontId="71"/>
  </si>
  <si>
    <t>調査方法：</t>
    <rPh sb="0" eb="2">
      <t>チョウサ</t>
    </rPh>
    <rPh sb="2" eb="4">
      <t>ホウホウ</t>
    </rPh>
    <phoneticPr fontId="71"/>
  </si>
  <si>
    <t>設計図書等による確認</t>
    <rPh sb="0" eb="2">
      <t>セッケイ</t>
    </rPh>
    <rPh sb="2" eb="4">
      <t>トショ</t>
    </rPh>
    <rPh sb="4" eb="5">
      <t>ナド</t>
    </rPh>
    <rPh sb="8" eb="10">
      <t>カクニン</t>
    </rPh>
    <phoneticPr fontId="71"/>
  </si>
  <si>
    <t>氏名または名称（法人にあっては代表者の氏名）：</t>
    <rPh sb="0" eb="2">
      <t>シメイ</t>
    </rPh>
    <rPh sb="5" eb="7">
      <t>メイショウ</t>
    </rPh>
    <rPh sb="8" eb="10">
      <t>ホウジン</t>
    </rPh>
    <rPh sb="15" eb="18">
      <t>ダイヒョウシャ</t>
    </rPh>
    <rPh sb="19" eb="21">
      <t>シメイ</t>
    </rPh>
    <phoneticPr fontId="71"/>
  </si>
  <si>
    <t>分析による確認</t>
    <rPh sb="0" eb="2">
      <t>ブンセキ</t>
    </rPh>
    <rPh sb="5" eb="7">
      <t>カクニン</t>
    </rPh>
    <phoneticPr fontId="71"/>
  </si>
  <si>
    <t>調査箇所：</t>
    <rPh sb="0" eb="2">
      <t>チョウサ</t>
    </rPh>
    <rPh sb="2" eb="4">
      <t>カショ</t>
    </rPh>
    <phoneticPr fontId="71"/>
  </si>
  <si>
    <t>住所：</t>
    <rPh sb="0" eb="2">
      <t>ジュウショ</t>
    </rPh>
    <phoneticPr fontId="71"/>
  </si>
  <si>
    <t>調 査 結 果 の 概 要 （ 部分と石綿含有建材（特定建築材料）の種類、判断根拠 ）</t>
    <rPh sb="0" eb="1">
      <t>チョウ</t>
    </rPh>
    <rPh sb="2" eb="3">
      <t>サ</t>
    </rPh>
    <rPh sb="4" eb="5">
      <t>ムスビ</t>
    </rPh>
    <rPh sb="6" eb="7">
      <t>ハテ</t>
    </rPh>
    <rPh sb="10" eb="11">
      <t>ガイ</t>
    </rPh>
    <rPh sb="12" eb="13">
      <t>ヨウ</t>
    </rPh>
    <rPh sb="16" eb="17">
      <t>ブ</t>
    </rPh>
    <rPh sb="17" eb="18">
      <t>ブン</t>
    </rPh>
    <rPh sb="19" eb="21">
      <t>セキメン</t>
    </rPh>
    <rPh sb="21" eb="23">
      <t>ガンユウ</t>
    </rPh>
    <rPh sb="23" eb="25">
      <t>ケンザイ</t>
    </rPh>
    <rPh sb="26" eb="27">
      <t>トク</t>
    </rPh>
    <rPh sb="27" eb="28">
      <t>サダム</t>
    </rPh>
    <rPh sb="28" eb="29">
      <t>ケン</t>
    </rPh>
    <rPh sb="29" eb="30">
      <t>チク</t>
    </rPh>
    <rPh sb="30" eb="31">
      <t>ザイ</t>
    </rPh>
    <rPh sb="31" eb="32">
      <t>リョウ</t>
    </rPh>
    <rPh sb="34" eb="35">
      <t>シュ</t>
    </rPh>
    <rPh sb="35" eb="36">
      <t>タグイ</t>
    </rPh>
    <rPh sb="37" eb="39">
      <t>ハンダン</t>
    </rPh>
    <rPh sb="39" eb="41">
      <t>コンキョ</t>
    </rPh>
    <phoneticPr fontId="71"/>
  </si>
  <si>
    <t>現場責任者氏名</t>
    <rPh sb="0" eb="2">
      <t>ゲンバ</t>
    </rPh>
    <rPh sb="2" eb="5">
      <t>セキニンシャ</t>
    </rPh>
    <rPh sb="5" eb="7">
      <t>シメイ</t>
    </rPh>
    <phoneticPr fontId="71"/>
  </si>
  <si>
    <t>連絡場所(TEL)</t>
    <rPh sb="0" eb="2">
      <t>レンラク</t>
    </rPh>
    <rPh sb="2" eb="4">
      <t>バショ</t>
    </rPh>
    <phoneticPr fontId="71"/>
  </si>
  <si>
    <t>現場責任者の連絡場所（TEL）</t>
    <rPh sb="0" eb="2">
      <t>ゲンバ</t>
    </rPh>
    <rPh sb="2" eb="5">
      <t>セキニンシャ</t>
    </rPh>
    <rPh sb="6" eb="8">
      <t>レンラク</t>
    </rPh>
    <rPh sb="8" eb="10">
      <t>バショ</t>
    </rPh>
    <phoneticPr fontId="71"/>
  </si>
  <si>
    <t>氏名または名称及び住所</t>
    <rPh sb="0" eb="2">
      <t>シメイ</t>
    </rPh>
    <rPh sb="5" eb="7">
      <t>メイショウ</t>
    </rPh>
    <rPh sb="7" eb="8">
      <t>オヨ</t>
    </rPh>
    <rPh sb="9" eb="11">
      <t>ジュウショ</t>
    </rPh>
    <phoneticPr fontId="71"/>
  </si>
  <si>
    <t>・事前調査・試料採取を実施した者：</t>
    <rPh sb="1" eb="3">
      <t>ジゼン</t>
    </rPh>
    <rPh sb="3" eb="5">
      <t>チョウサ</t>
    </rPh>
    <rPh sb="6" eb="8">
      <t>シリョウ</t>
    </rPh>
    <rPh sb="8" eb="10">
      <t>サイシュ</t>
    </rPh>
    <rPh sb="11" eb="13">
      <t>ジッシ</t>
    </rPh>
    <rPh sb="15" eb="16">
      <t>モノ</t>
    </rPh>
    <phoneticPr fontId="71"/>
  </si>
  <si>
    <t xml:space="preserve">石 綿 除 去 等 作 業 （ 特 定 粉 じ ん 排 出 等 作 業） の 方 法 </t>
    <rPh sb="0" eb="1">
      <t>イシ</t>
    </rPh>
    <rPh sb="2" eb="3">
      <t>ワタ</t>
    </rPh>
    <rPh sb="4" eb="5">
      <t>ジョ</t>
    </rPh>
    <rPh sb="6" eb="7">
      <t>キョ</t>
    </rPh>
    <rPh sb="8" eb="9">
      <t>トウ</t>
    </rPh>
    <rPh sb="10" eb="11">
      <t>サク</t>
    </rPh>
    <rPh sb="12" eb="13">
      <t>ギョウ</t>
    </rPh>
    <rPh sb="16" eb="17">
      <t>トク</t>
    </rPh>
    <rPh sb="18" eb="19">
      <t>サダム</t>
    </rPh>
    <rPh sb="20" eb="21">
      <t>フン</t>
    </rPh>
    <rPh sb="26" eb="27">
      <t>ハイ</t>
    </rPh>
    <rPh sb="28" eb="29">
      <t>デ</t>
    </rPh>
    <rPh sb="30" eb="31">
      <t>トウ</t>
    </rPh>
    <rPh sb="32" eb="33">
      <t>サク</t>
    </rPh>
    <rPh sb="34" eb="35">
      <t>ギョウ</t>
    </rPh>
    <rPh sb="39" eb="40">
      <t>カタ</t>
    </rPh>
    <rPh sb="41" eb="42">
      <t>ホウ</t>
    </rPh>
    <phoneticPr fontId="71"/>
  </si>
  <si>
    <t>集じん・
排気装置</t>
    <phoneticPr fontId="71"/>
  </si>
  <si>
    <t>・分析を実施した者：</t>
    <rPh sb="1" eb="3">
      <t>ブンセキ</t>
    </rPh>
    <rPh sb="4" eb="6">
      <t>ジッシ</t>
    </rPh>
    <rPh sb="8" eb="9">
      <t>モノ</t>
    </rPh>
    <phoneticPr fontId="71"/>
  </si>
  <si>
    <t>使用するフィルタの種類及び
その集じん効果　　（％）</t>
    <rPh sb="0" eb="2">
      <t>シヨウ</t>
    </rPh>
    <rPh sb="9" eb="11">
      <t>シュルイ</t>
    </rPh>
    <rPh sb="11" eb="12">
      <t>オヨ</t>
    </rPh>
    <phoneticPr fontId="71"/>
  </si>
  <si>
    <t>その他の石綿（特定粉じん）の排出
又は飛散の抑制方法</t>
    <rPh sb="2" eb="3">
      <t>タ</t>
    </rPh>
    <rPh sb="4" eb="6">
      <t>セキメン</t>
    </rPh>
    <rPh sb="7" eb="9">
      <t>トクテイ</t>
    </rPh>
    <rPh sb="9" eb="10">
      <t>フン</t>
    </rPh>
    <rPh sb="14" eb="16">
      <t>ハイシュツ</t>
    </rPh>
    <rPh sb="17" eb="18">
      <t>マタ</t>
    </rPh>
    <rPh sb="19" eb="21">
      <t>ヒサン</t>
    </rPh>
    <rPh sb="22" eb="24">
      <t>ヨクセイ</t>
    </rPh>
    <rPh sb="24" eb="26">
      <t>ホウホウ</t>
    </rPh>
    <phoneticPr fontId="71"/>
  </si>
  <si>
    <t>特定粉じんの排出又は飛散の抑制方法</t>
    <rPh sb="0" eb="2">
      <t>トクテイ</t>
    </rPh>
    <rPh sb="2" eb="3">
      <t>フン</t>
    </rPh>
    <rPh sb="6" eb="8">
      <t>ハイシュツ</t>
    </rPh>
    <rPh sb="8" eb="9">
      <t>マタ</t>
    </rPh>
    <rPh sb="10" eb="12">
      <t>ヒサン</t>
    </rPh>
    <rPh sb="13" eb="15">
      <t>ヨクセイ</t>
    </rPh>
    <rPh sb="15" eb="17">
      <t>ホウホウ</t>
    </rPh>
    <phoneticPr fontId="71"/>
  </si>
  <si>
    <t>この建物には石綿含有建材はありませんでした、（特定工事に該当しません）</t>
    <rPh sb="2" eb="4">
      <t>タテモノ</t>
    </rPh>
    <rPh sb="6" eb="8">
      <t>セキメン</t>
    </rPh>
    <rPh sb="8" eb="10">
      <t>ガンユウ</t>
    </rPh>
    <rPh sb="10" eb="12">
      <t>ケンザイ</t>
    </rPh>
    <rPh sb="23" eb="25">
      <t>トクテイ</t>
    </rPh>
    <rPh sb="25" eb="27">
      <t>コウジ</t>
    </rPh>
    <rPh sb="28" eb="30">
      <t>ガイトウ</t>
    </rPh>
    <phoneticPr fontId="71"/>
  </si>
  <si>
    <t>14-1～4</t>
    <phoneticPr fontId="71"/>
  </si>
  <si>
    <t>14-1</t>
    <phoneticPr fontId="71"/>
  </si>
  <si>
    <t>14-2</t>
  </si>
  <si>
    <t>14-4</t>
  </si>
  <si>
    <t>グリーン調達（建築）実績個別調査票（請負人用）</t>
    <phoneticPr fontId="71"/>
  </si>
  <si>
    <t>年度分）</t>
    <rPh sb="0" eb="2">
      <t>ネンド</t>
    </rPh>
    <rPh sb="2" eb="3">
      <t>ブン</t>
    </rPh>
    <phoneticPr fontId="80"/>
  </si>
  <si>
    <t>グリーン調達（建築）　実績個別調査票（令和</t>
    <rPh sb="7" eb="9">
      <t>ケンチク</t>
    </rPh>
    <rPh sb="13" eb="15">
      <t>コベツ</t>
    </rPh>
    <rPh sb="19" eb="21">
      <t>レイワ</t>
    </rPh>
    <phoneticPr fontId="80"/>
  </si>
  <si>
    <t>完成年度を直接入力してください</t>
    <rPh sb="0" eb="2">
      <t>カンセイ</t>
    </rPh>
    <rPh sb="2" eb="4">
      <t>ネンド</t>
    </rPh>
    <rPh sb="5" eb="7">
      <t>チョクセツ</t>
    </rPh>
    <rPh sb="7" eb="9">
      <t>ニュウリョク</t>
    </rPh>
    <phoneticPr fontId="71"/>
  </si>
  <si>
    <t>・工事内訳明細書の　78行の誤字修正（法廷　→　法定）</t>
    <rPh sb="1" eb="3">
      <t>コウジ</t>
    </rPh>
    <rPh sb="3" eb="5">
      <t>ウチワケ</t>
    </rPh>
    <rPh sb="5" eb="8">
      <t>メイサイショ</t>
    </rPh>
    <rPh sb="12" eb="13">
      <t>ギョウ</t>
    </rPh>
    <rPh sb="14" eb="16">
      <t>ゴジ</t>
    </rPh>
    <rPh sb="16" eb="18">
      <t>シュウセイ</t>
    </rPh>
    <rPh sb="19" eb="21">
      <t>ホウテイ</t>
    </rPh>
    <rPh sb="24" eb="26">
      <t>ホウテイ</t>
    </rPh>
    <phoneticPr fontId="71"/>
  </si>
  <si>
    <t>・工事内訳明細書の様式改訂（材料費、労務費等記載欄追加）</t>
    <rPh sb="1" eb="3">
      <t>コウジ</t>
    </rPh>
    <rPh sb="3" eb="5">
      <t>ウチワケ</t>
    </rPh>
    <rPh sb="5" eb="8">
      <t>メイサイショ</t>
    </rPh>
    <rPh sb="9" eb="11">
      <t>ヨウシキ</t>
    </rPh>
    <rPh sb="11" eb="13">
      <t>カイテイ</t>
    </rPh>
    <rPh sb="14" eb="17">
      <t>ザイリョウヒ</t>
    </rPh>
    <rPh sb="18" eb="21">
      <t>ロウムヒ</t>
    </rPh>
    <rPh sb="21" eb="22">
      <t>ナド</t>
    </rPh>
    <rPh sb="22" eb="24">
      <t>キサイ</t>
    </rPh>
    <rPh sb="24" eb="25">
      <t>ラン</t>
    </rPh>
    <rPh sb="25" eb="27">
      <t>ツイカ</t>
    </rPh>
    <phoneticPr fontId="71"/>
  </si>
  <si>
    <t>・石綿事前調査の結果の掲示板　様式の更新（環境局HPと整合）</t>
    <rPh sb="1" eb="3">
      <t>セキメン</t>
    </rPh>
    <rPh sb="15" eb="17">
      <t>ヨウシキ</t>
    </rPh>
    <rPh sb="18" eb="20">
      <t>コウシン</t>
    </rPh>
    <rPh sb="21" eb="23">
      <t>カンキョウ</t>
    </rPh>
    <rPh sb="23" eb="24">
      <t>キョク</t>
    </rPh>
    <rPh sb="27" eb="29">
      <t>セイゴウ</t>
    </rPh>
    <phoneticPr fontId="71"/>
  </si>
  <si>
    <t>重点品目は該当年度のグリーン調達方針『公共工事』を参照</t>
    <rPh sb="0" eb="2">
      <t>ジュウテン</t>
    </rPh>
    <rPh sb="2" eb="4">
      <t>ヒンモク</t>
    </rPh>
    <rPh sb="5" eb="9">
      <t>ガイトウネンド</t>
    </rPh>
    <rPh sb="19" eb="21">
      <t>コウキョウ</t>
    </rPh>
    <rPh sb="21" eb="23">
      <t>コウジ</t>
    </rPh>
    <phoneticPr fontId="71"/>
  </si>
  <si>
    <t>元号年</t>
    <rPh sb="0" eb="2">
      <t>ゲンゴウ</t>
    </rPh>
    <rPh sb="2" eb="3">
      <t>ネン</t>
    </rPh>
    <phoneticPr fontId="71"/>
  </si>
  <si>
    <t>・元号年入力セルに西暦を入力した場合、エラーとなるよう修正</t>
    <rPh sb="1" eb="3">
      <t>ゲンゴウ</t>
    </rPh>
    <rPh sb="3" eb="4">
      <t>ネン</t>
    </rPh>
    <rPh sb="4" eb="6">
      <t>ニュウリョク</t>
    </rPh>
    <rPh sb="9" eb="11">
      <t>セイレキ</t>
    </rPh>
    <rPh sb="12" eb="14">
      <t>ニュウリョク</t>
    </rPh>
    <rPh sb="16" eb="18">
      <t>バアイ</t>
    </rPh>
    <rPh sb="27" eb="29">
      <t>シュウセイ</t>
    </rPh>
    <phoneticPr fontId="71"/>
  </si>
  <si>
    <t>「建設工事に係る資材の再資源化等に関する法律」第11条に基づく通知</t>
    <rPh sb="15" eb="16">
      <t>ナド</t>
    </rPh>
    <rPh sb="31" eb="33">
      <t>ツウチ</t>
    </rPh>
    <phoneticPr fontId="71"/>
  </si>
  <si>
    <r>
      <t>工事着手の</t>
    </r>
    <r>
      <rPr>
        <sz val="11"/>
        <color rgb="FFFF0000"/>
        <rFont val="BIZ UDPゴシック"/>
        <family val="3"/>
        <charset val="128"/>
      </rPr>
      <t>前まで</t>
    </r>
    <phoneticPr fontId="71"/>
  </si>
  <si>
    <t>神戸市工事監督員が申請する</t>
    <rPh sb="0" eb="3">
      <t>コウベシ</t>
    </rPh>
    <rPh sb="3" eb="5">
      <t>コウジ</t>
    </rPh>
    <rPh sb="5" eb="7">
      <t>カントク</t>
    </rPh>
    <rPh sb="7" eb="8">
      <t>イン</t>
    </rPh>
    <rPh sb="9" eb="11">
      <t>シンセイ</t>
    </rPh>
    <phoneticPr fontId="71"/>
  </si>
  <si>
    <t>所定</t>
    <rPh sb="0" eb="2">
      <t>ショテイ</t>
    </rPh>
    <phoneticPr fontId="71"/>
  </si>
  <si>
    <t>環境局環境保全課
（電子申請又はメール）</t>
    <rPh sb="10" eb="12">
      <t>デンシ</t>
    </rPh>
    <rPh sb="12" eb="14">
      <t>シンセイ</t>
    </rPh>
    <rPh sb="14" eb="15">
      <t>マタ</t>
    </rPh>
    <phoneticPr fontId="86"/>
  </si>
  <si>
    <t>請負人チェック用
※自社様式を使用する場合は、事前に監督員の承諾を得ること</t>
    <rPh sb="10" eb="12">
      <t>ジシャ</t>
    </rPh>
    <rPh sb="12" eb="14">
      <t>ヨウシキ</t>
    </rPh>
    <rPh sb="15" eb="17">
      <t>シヨウ</t>
    </rPh>
    <rPh sb="19" eb="21">
      <t>バアイ</t>
    </rPh>
    <rPh sb="23" eb="25">
      <t>ジゼン</t>
    </rPh>
    <rPh sb="26" eb="29">
      <t>カントクイン</t>
    </rPh>
    <rPh sb="30" eb="32">
      <t>ショウダク</t>
    </rPh>
    <rPh sb="33" eb="34">
      <t>エ</t>
    </rPh>
    <phoneticPr fontId="71"/>
  </si>
  <si>
    <t>監督員提出用（指示による）
※自社様式を使用する場合は、事前に監督員の承諾を得ること</t>
    <rPh sb="7" eb="9">
      <t>シジ</t>
    </rPh>
    <rPh sb="15" eb="17">
      <t>ジシャ</t>
    </rPh>
    <rPh sb="17" eb="19">
      <t>ヨウシキ</t>
    </rPh>
    <rPh sb="20" eb="22">
      <t>シヨウ</t>
    </rPh>
    <rPh sb="24" eb="26">
      <t>バアイ</t>
    </rPh>
    <rPh sb="28" eb="30">
      <t>ジゼン</t>
    </rPh>
    <rPh sb="31" eb="34">
      <t>カントクイン</t>
    </rPh>
    <rPh sb="35" eb="37">
      <t>ショウダク</t>
    </rPh>
    <rPh sb="38" eb="39">
      <t>エ</t>
    </rPh>
    <phoneticPr fontId="71"/>
  </si>
  <si>
    <t>中間前払金認定請求書兼認定調書の添付資料
電子メール(keiyaku-kouji@city.kobe.lg.jp)で提出可</t>
    <rPh sb="58" eb="60">
      <t>テイシュツ</t>
    </rPh>
    <phoneticPr fontId="71"/>
  </si>
  <si>
    <t>請負業者の責に帰すことができない事由により工期内に工事を完成する見込みがない場合、その理由を明示する</t>
    <phoneticPr fontId="86"/>
  </si>
  <si>
    <t>学校園での工事の場合
その他は施設管理者・監督員と協議</t>
    <phoneticPr fontId="86"/>
  </si>
  <si>
    <t>コリンズ</t>
    <phoneticPr fontId="71"/>
  </si>
  <si>
    <t>500万円以上の工事。監督員の内容確認が必要</t>
    <phoneticPr fontId="86"/>
  </si>
  <si>
    <t>登録内容の変更時</t>
    <rPh sb="0" eb="2">
      <t>トウロク</t>
    </rPh>
    <rPh sb="2" eb="4">
      <t>ナイヨウ</t>
    </rPh>
    <rPh sb="5" eb="7">
      <t>ヘンコウ</t>
    </rPh>
    <rPh sb="7" eb="8">
      <t>ジ</t>
    </rPh>
    <phoneticPr fontId="86"/>
  </si>
  <si>
    <t>工事実績情報システムへの登録（受注時）、登録内容確認書</t>
    <rPh sb="0" eb="2">
      <t>コウジ</t>
    </rPh>
    <rPh sb="2" eb="4">
      <t>ジッセキ</t>
    </rPh>
    <rPh sb="4" eb="6">
      <t>ジョウホウ</t>
    </rPh>
    <rPh sb="12" eb="14">
      <t>トウロク</t>
    </rPh>
    <rPh sb="15" eb="17">
      <t>ジュチュウ</t>
    </rPh>
    <rPh sb="17" eb="18">
      <t>ジ</t>
    </rPh>
    <rPh sb="20" eb="22">
      <t>トウロク</t>
    </rPh>
    <rPh sb="22" eb="24">
      <t>ナイヨウ</t>
    </rPh>
    <rPh sb="24" eb="27">
      <t>カクニンショ</t>
    </rPh>
    <phoneticPr fontId="71"/>
  </si>
  <si>
    <t>工事実績情報システムへの登録（変更時）、登録内容確認書</t>
    <rPh sb="0" eb="2">
      <t>コウジ</t>
    </rPh>
    <rPh sb="2" eb="4">
      <t>ジッセキ</t>
    </rPh>
    <rPh sb="4" eb="6">
      <t>ジョウホウ</t>
    </rPh>
    <rPh sb="12" eb="14">
      <t>トウロク</t>
    </rPh>
    <rPh sb="15" eb="17">
      <t>ヘンコウ</t>
    </rPh>
    <rPh sb="17" eb="18">
      <t>ジ</t>
    </rPh>
    <rPh sb="20" eb="22">
      <t>トウロク</t>
    </rPh>
    <rPh sb="22" eb="24">
      <t>ナイヨウ</t>
    </rPh>
    <rPh sb="24" eb="27">
      <t>カクニンショ</t>
    </rPh>
    <phoneticPr fontId="71"/>
  </si>
  <si>
    <t>工事実績情報システムへの登録（完成時）、登録内容確認書</t>
    <rPh sb="0" eb="2">
      <t>コウジ</t>
    </rPh>
    <rPh sb="2" eb="4">
      <t>ジッセキ</t>
    </rPh>
    <rPh sb="4" eb="6">
      <t>ジョウホウ</t>
    </rPh>
    <rPh sb="12" eb="14">
      <t>トウロク</t>
    </rPh>
    <rPh sb="15" eb="17">
      <t>カンセイ</t>
    </rPh>
    <rPh sb="17" eb="18">
      <t>ジ</t>
    </rPh>
    <rPh sb="20" eb="22">
      <t>トウロク</t>
    </rPh>
    <rPh sb="22" eb="24">
      <t>ナイヨウ</t>
    </rPh>
    <rPh sb="24" eb="27">
      <t>カクニンショ</t>
    </rPh>
    <phoneticPr fontId="71"/>
  </si>
  <si>
    <t>（参考）</t>
    <rPh sb="1" eb="3">
      <t>サンコウ</t>
    </rPh>
    <phoneticPr fontId="71"/>
  </si>
  <si>
    <t>・欄外⑤注意事項チェック欄に項目を修正
□　電気工事を行う場合は、電気工事を行う全ての下請負人が工事内容に応じた電気工事業法に基づく工事業者の登録または通知がなされていることを確認する。（自家用電気工作物、一般用電気工作物の区分に注意すること）</t>
    <rPh sb="17" eb="19">
      <t>シュウセイ</t>
    </rPh>
    <phoneticPr fontId="71"/>
  </si>
  <si>
    <t>・グリーン調達（建築）実績個別調査票（請負人用）を完成年度を入力できる様式に改訂</t>
    <rPh sb="25" eb="27">
      <t>カンセイ</t>
    </rPh>
    <rPh sb="27" eb="29">
      <t>ネンド</t>
    </rPh>
    <rPh sb="30" eb="32">
      <t>ニュウリョク</t>
    </rPh>
    <rPh sb="35" eb="37">
      <t>ヨウシキ</t>
    </rPh>
    <rPh sb="38" eb="40">
      <t>カイテイ</t>
    </rPh>
    <phoneticPr fontId="71"/>
  </si>
  <si>
    <t>・工事実績情報システム（着手時、変更時、完成時）の記載内容（名称、備考欄）を適正化</t>
    <rPh sb="1" eb="3">
      <t>コウジ</t>
    </rPh>
    <rPh sb="3" eb="5">
      <t>ジッセキ</t>
    </rPh>
    <rPh sb="5" eb="7">
      <t>ジョウホウ</t>
    </rPh>
    <rPh sb="12" eb="14">
      <t>チャクシュ</t>
    </rPh>
    <rPh sb="14" eb="15">
      <t>ジ</t>
    </rPh>
    <rPh sb="16" eb="18">
      <t>ヘンコウ</t>
    </rPh>
    <rPh sb="18" eb="19">
      <t>ジ</t>
    </rPh>
    <rPh sb="20" eb="23">
      <t>カンセイジ</t>
    </rPh>
    <rPh sb="25" eb="27">
      <t>キサイ</t>
    </rPh>
    <rPh sb="27" eb="29">
      <t>ナイヨウ</t>
    </rPh>
    <rPh sb="30" eb="32">
      <t>メイショウ</t>
    </rPh>
    <rPh sb="33" eb="35">
      <t>ビコウ</t>
    </rPh>
    <rPh sb="35" eb="36">
      <t>ラン</t>
    </rPh>
    <rPh sb="38" eb="41">
      <t>テキセイカ</t>
    </rPh>
    <phoneticPr fontId="71"/>
  </si>
  <si>
    <t>・（契約時）再生資源利用（促進）計画書を削除（ﾘｻｲｸﾙ通知書添付書類から削除されたため）</t>
    <rPh sb="2" eb="4">
      <t>ケイヤク</t>
    </rPh>
    <rPh sb="4" eb="5">
      <t>ジ</t>
    </rPh>
    <rPh sb="20" eb="22">
      <t>サクジョ</t>
    </rPh>
    <rPh sb="28" eb="31">
      <t>ツウチショ</t>
    </rPh>
    <rPh sb="31" eb="33">
      <t>テンプ</t>
    </rPh>
    <rPh sb="33" eb="35">
      <t>ショルイ</t>
    </rPh>
    <rPh sb="37" eb="39">
      <t>サクジョ</t>
    </rPh>
    <phoneticPr fontId="71"/>
  </si>
  <si>
    <t>・上記削除部に（参考）建設リサイクル法第11条に基づく通知を追記（工事監督員が提出するもの）</t>
    <rPh sb="1" eb="3">
      <t>ジョウキ</t>
    </rPh>
    <rPh sb="3" eb="5">
      <t>サクジョ</t>
    </rPh>
    <rPh sb="5" eb="6">
      <t>ブ</t>
    </rPh>
    <rPh sb="8" eb="10">
      <t>サンコウ</t>
    </rPh>
    <rPh sb="11" eb="13">
      <t>ケンセツ</t>
    </rPh>
    <rPh sb="18" eb="19">
      <t>ホウ</t>
    </rPh>
    <rPh sb="19" eb="20">
      <t>ダイ</t>
    </rPh>
    <rPh sb="22" eb="23">
      <t>ジョウ</t>
    </rPh>
    <rPh sb="24" eb="25">
      <t>モト</t>
    </rPh>
    <rPh sb="27" eb="29">
      <t>ツウチ</t>
    </rPh>
    <rPh sb="30" eb="32">
      <t>ツイキ</t>
    </rPh>
    <rPh sb="33" eb="35">
      <t>コウジ</t>
    </rPh>
    <rPh sb="35" eb="37">
      <t>カントク</t>
    </rPh>
    <rPh sb="37" eb="38">
      <t>イン</t>
    </rPh>
    <rPh sb="39" eb="41">
      <t>テイシュツ</t>
    </rPh>
    <phoneticPr fontId="7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</si>
</sst>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176" formatCode="0;[Red]0"/>
    <numFmt numFmtId="177" formatCode="&quot;¥&quot;#,##0;[Red]&quot;¥&quot;#,##0"/>
    <numFmt numFmtId="178" formatCode="#,##0;[Red]#,##0"/>
    <numFmt numFmtId="179" formatCode="#,##0_ "/>
    <numFmt numFmtId="180" formatCode="#,##0&quot;－&quot;\ "/>
    <numFmt numFmtId="181" formatCode="0.000_ "/>
    <numFmt numFmtId="182" formatCode="[$-411]gee/mm/dd;@"/>
    <numFmt numFmtId="183" formatCode="#,##0.0_);\(#,##0.0\)"/>
    <numFmt numFmtId="184" formatCode="#,##0.000_);\(#,##0.000\)"/>
    <numFmt numFmtId="185" formatCode="0.0\ %\ "/>
    <numFmt numFmtId="186" formatCode="0_);[Red]\(0\)"/>
    <numFmt numFmtId="187" formatCode="0_ "/>
    <numFmt numFmtId="188" formatCode="#"/>
    <numFmt numFmtId="189" formatCode="0.0000_ "/>
    <numFmt numFmtId="190" formatCode="0.0_);[Red]\(0.0\)"/>
    <numFmt numFmtId="191" formatCode="#,##0;&quot;△ &quot;#,##0"/>
    <numFmt numFmtId="192" formatCode="#,##0_)&quot;　円&quot;;\(#,##0\)"/>
    <numFmt numFmtId="193" formatCode="#,##0.000_ "/>
    <numFmt numFmtId="194" formatCode="#,##0_);[Red]\(#,##0\)"/>
    <numFmt numFmtId="195" formatCode="0.0_ "/>
    <numFmt numFmtId="196" formatCode="[$-411]ggge&quot;年&quot;m&quot;月&quot;d&quot;日&quot;;@"/>
    <numFmt numFmtId="197" formatCode="ggge"/>
    <numFmt numFmtId="198" formatCode="0.0%"/>
    <numFmt numFmtId="199" formatCode="0&quot;日&quot;"/>
  </numFmts>
  <fonts count="25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11"/>
      <color indexed="8"/>
      <name val="ＭＳ 明朝"/>
      <family val="1"/>
      <charset val="128"/>
    </font>
    <font>
      <sz val="14"/>
      <color indexed="8"/>
      <name val="ＭＳ 明朝"/>
      <family val="1"/>
      <charset val="128"/>
    </font>
    <font>
      <sz val="6"/>
      <name val="ＭＳ Ｐゴシック"/>
      <family val="3"/>
      <charset val="128"/>
    </font>
    <font>
      <sz val="18"/>
      <color indexed="8"/>
      <name val="ＭＳ 明朝"/>
      <family val="1"/>
      <charset val="128"/>
    </font>
    <font>
      <sz val="6"/>
      <name val="ＭＳ Ｐゴシック"/>
      <family val="3"/>
      <charset val="128"/>
    </font>
    <font>
      <u/>
      <sz val="10"/>
      <name val="ＭＳ Ｐ明朝"/>
      <family val="1"/>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0"/>
      <color indexed="8"/>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6"/>
      <name val="ＭＳ Ｐゴシック"/>
      <family val="3"/>
      <charset val="128"/>
    </font>
    <font>
      <vertAlign val="superscript"/>
      <sz val="11"/>
      <color indexed="60"/>
      <name val="ＭＳ 明朝"/>
      <family val="1"/>
      <charset val="128"/>
    </font>
    <font>
      <sz val="6"/>
      <name val="ＭＳ Ｐゴシック"/>
      <family val="3"/>
      <charset val="128"/>
    </font>
    <font>
      <sz val="10"/>
      <name val="ＭＳ ゴシック"/>
      <family val="3"/>
      <charset val="128"/>
    </font>
    <font>
      <sz val="6"/>
      <name val="ＭＳ Ｐゴシック"/>
      <family val="3"/>
      <charset val="128"/>
    </font>
    <font>
      <sz val="16"/>
      <name val="HGS創英角ｺﾞｼｯｸUB"/>
      <family val="3"/>
      <charset val="128"/>
    </font>
    <font>
      <b/>
      <sz val="14"/>
      <name val="ＭＳ ゴシック"/>
      <family val="3"/>
      <charset val="128"/>
    </font>
    <font>
      <sz val="12"/>
      <name val="HGS創英角ｺﾞｼｯｸUB"/>
      <family val="3"/>
      <charset val="128"/>
    </font>
    <font>
      <sz val="6"/>
      <name val="ＭＳ 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1"/>
      <color theme="1"/>
      <name val="ＭＳ 明朝"/>
      <family val="1"/>
      <charset val="128"/>
    </font>
    <font>
      <sz val="10"/>
      <color theme="1"/>
      <name val="ＭＳ 明朝"/>
      <family val="1"/>
      <charset val="128"/>
    </font>
    <font>
      <sz val="12"/>
      <color theme="1"/>
      <name val="ＭＳ 明朝"/>
      <family val="1"/>
      <charset val="128"/>
    </font>
    <font>
      <sz val="14"/>
      <color theme="1"/>
      <name val="ＭＳ ゴシック"/>
      <family val="3"/>
      <charset val="128"/>
    </font>
    <font>
      <sz val="9"/>
      <color theme="1"/>
      <name val="ＭＳ 明朝"/>
      <family val="1"/>
      <charset val="128"/>
    </font>
    <font>
      <sz val="11"/>
      <color theme="1"/>
      <name val="ＭＳ Ｐゴシック"/>
      <family val="3"/>
      <charset val="128"/>
    </font>
    <font>
      <sz val="9"/>
      <color theme="1"/>
      <name val="ＭＳ Ｐゴシック"/>
      <family val="3"/>
      <charset val="128"/>
    </font>
    <font>
      <sz val="11"/>
      <color theme="1"/>
      <name val="ＭＳ ゴシック"/>
      <family val="3"/>
      <charset val="128"/>
    </font>
    <font>
      <sz val="8"/>
      <color theme="1"/>
      <name val="ＭＳ 明朝"/>
      <family val="1"/>
      <charset val="128"/>
    </font>
    <font>
      <sz val="14"/>
      <color theme="1"/>
      <name val="ＭＳ 明朝"/>
      <family val="1"/>
      <charset val="128"/>
    </font>
    <font>
      <sz val="12"/>
      <color theme="1"/>
      <name val="ＭＳ ゴシック"/>
      <family val="3"/>
      <charset val="128"/>
    </font>
    <font>
      <sz val="11"/>
      <color theme="1" tint="0.499984740745262"/>
      <name val="ＭＳ 明朝"/>
      <family val="1"/>
      <charset val="128"/>
    </font>
    <font>
      <sz val="16"/>
      <color theme="1"/>
      <name val="ＭＳ 明朝"/>
      <family val="1"/>
      <charset val="128"/>
    </font>
    <font>
      <sz val="11"/>
      <color theme="1"/>
      <name val="ＭＳ Ｐ明朝"/>
      <family val="1"/>
      <charset val="128"/>
    </font>
    <font>
      <u/>
      <sz val="11"/>
      <color theme="1"/>
      <name val="ＭＳ 明朝"/>
      <family val="1"/>
      <charset val="128"/>
    </font>
    <font>
      <sz val="11"/>
      <color rgb="FF993300"/>
      <name val="ＭＳ 明朝"/>
      <family val="1"/>
      <charset val="128"/>
    </font>
    <font>
      <sz val="11"/>
      <color rgb="FF993300"/>
      <name val="ＭＳ Ｐゴシック"/>
      <family val="3"/>
      <charset val="128"/>
      <scheme val="minor"/>
    </font>
    <font>
      <sz val="16"/>
      <color rgb="FF993300"/>
      <name val="ＭＳ 明朝"/>
      <family val="1"/>
      <charset val="128"/>
    </font>
    <font>
      <b/>
      <sz val="14"/>
      <color theme="1"/>
      <name val="ＭＳ ゴシック"/>
      <family val="3"/>
      <charset val="128"/>
    </font>
    <font>
      <sz val="10.5"/>
      <color theme="1"/>
      <name val="ＭＳ 明朝"/>
      <family val="1"/>
      <charset val="128"/>
    </font>
    <font>
      <sz val="18"/>
      <color theme="1"/>
      <name val="ＭＳ 明朝"/>
      <family val="1"/>
      <charset val="128"/>
    </font>
    <font>
      <sz val="22"/>
      <color theme="1"/>
      <name val="ＭＳ 明朝"/>
      <family val="1"/>
      <charset val="128"/>
    </font>
    <font>
      <sz val="28"/>
      <color theme="1"/>
      <name val="ＭＳ 明朝"/>
      <family val="1"/>
      <charset val="128"/>
    </font>
    <font>
      <sz val="14"/>
      <color theme="1"/>
      <name val="ＭＳ Ｐゴシック"/>
      <family val="3"/>
      <charset val="128"/>
    </font>
    <font>
      <b/>
      <sz val="18"/>
      <color theme="1"/>
      <name val="ＭＳ ゴシック"/>
      <family val="3"/>
      <charset val="128"/>
    </font>
    <font>
      <b/>
      <sz val="16"/>
      <color theme="1"/>
      <name val="ＭＳ ゴシック"/>
      <family val="3"/>
      <charset val="128"/>
    </font>
    <font>
      <sz val="6"/>
      <name val="ＭＳ Ｐゴシック"/>
      <family val="3"/>
      <charset val="128"/>
      <scheme val="minor"/>
    </font>
    <font>
      <sz val="12"/>
      <name val="ＭＳ 明朝"/>
      <family val="1"/>
      <charset val="128"/>
    </font>
    <font>
      <b/>
      <sz val="11"/>
      <name val="ＭＳ 明朝"/>
      <family val="1"/>
      <charset val="128"/>
    </font>
    <font>
      <u/>
      <sz val="11"/>
      <name val="ＭＳ 明朝"/>
      <family val="1"/>
      <charset val="128"/>
    </font>
    <font>
      <sz val="14"/>
      <name val="ＭＳ ゴシック"/>
      <family val="3"/>
      <charset val="128"/>
    </font>
    <font>
      <sz val="16"/>
      <color theme="1"/>
      <name val="ＭＳ ゴシック"/>
      <family val="3"/>
      <charset val="128"/>
    </font>
    <font>
      <sz val="11"/>
      <color rgb="FF000000"/>
      <name val="ＭＳ 明朝"/>
      <family val="1"/>
      <charset val="128"/>
    </font>
    <font>
      <u/>
      <sz val="11"/>
      <color rgb="FF000000"/>
      <name val="ＭＳ 明朝"/>
      <family val="1"/>
      <charset val="128"/>
    </font>
    <font>
      <sz val="11"/>
      <color rgb="FF000000"/>
      <name val="ＭＳ ゴシック"/>
      <family val="3"/>
      <charset val="128"/>
    </font>
    <font>
      <sz val="6"/>
      <name val="ＭＳ Ｐ明朝"/>
      <family val="1"/>
      <charset val="128"/>
    </font>
    <font>
      <sz val="8"/>
      <name val="ＭＳ 明朝"/>
      <family val="1"/>
      <charset val="128"/>
    </font>
    <font>
      <b/>
      <u/>
      <sz val="11"/>
      <name val="ＭＳ 明朝"/>
      <family val="1"/>
      <charset val="128"/>
    </font>
    <font>
      <b/>
      <sz val="12"/>
      <name val="ＭＳ ゴシック"/>
      <family val="3"/>
      <charset val="128"/>
    </font>
    <font>
      <sz val="10"/>
      <name val="MS UI Gothic"/>
      <family val="3"/>
      <charset val="128"/>
    </font>
    <font>
      <b/>
      <sz val="11"/>
      <name val="ＭＳ ゴシック"/>
      <family val="3"/>
      <charset val="128"/>
    </font>
    <font>
      <sz val="6"/>
      <name val="ＭＳ Ｐゴシック"/>
      <family val="2"/>
      <charset val="128"/>
      <scheme val="minor"/>
    </font>
    <font>
      <sz val="12"/>
      <color theme="1"/>
      <name val="ＭＳ Ｐゴシック"/>
      <family val="3"/>
      <charset val="128"/>
    </font>
    <font>
      <sz val="10"/>
      <color theme="1"/>
      <name val="ＭＳ Ｐゴシック"/>
      <family val="3"/>
      <charset val="128"/>
    </font>
    <font>
      <sz val="11"/>
      <color theme="1"/>
      <name val="Meiryo UI"/>
      <family val="3"/>
      <charset val="128"/>
    </font>
    <font>
      <sz val="10"/>
      <color theme="1"/>
      <name val="Meiryo UI"/>
      <family val="3"/>
      <charset val="128"/>
    </font>
    <font>
      <sz val="9"/>
      <color theme="1"/>
      <name val="ＭＳ Ｐゴシック"/>
      <family val="3"/>
      <charset val="128"/>
      <scheme val="minor"/>
    </font>
    <font>
      <sz val="9"/>
      <color rgb="FFFF0000"/>
      <name val="ＭＳ Ｐゴシック"/>
      <family val="3"/>
      <charset val="128"/>
      <scheme val="minor"/>
    </font>
    <font>
      <b/>
      <sz val="10"/>
      <color theme="1"/>
      <name val="Meiryo UI"/>
      <family val="3"/>
      <charset val="128"/>
    </font>
    <font>
      <sz val="12"/>
      <name val="ＭＳ Ｐゴシック"/>
      <family val="3"/>
      <charset val="128"/>
    </font>
    <font>
      <sz val="11"/>
      <name val="ＭＳ Ｐゴシック"/>
      <family val="3"/>
      <charset val="128"/>
      <scheme val="minor"/>
    </font>
    <font>
      <sz val="10"/>
      <name val="ＭＳ Ｐ明朝"/>
      <family val="1"/>
      <charset val="128"/>
    </font>
    <font>
      <sz val="9"/>
      <color rgb="FFC00000"/>
      <name val="ＭＳ Ｐゴシック"/>
      <family val="3"/>
      <charset val="128"/>
    </font>
    <font>
      <sz val="11"/>
      <color rgb="FFC00000"/>
      <name val="ＭＳ Ｐゴシック"/>
      <family val="3"/>
      <charset val="128"/>
    </font>
    <font>
      <sz val="10"/>
      <color rgb="FFC00000"/>
      <name val="ＭＳ Ｐゴシック"/>
      <family val="3"/>
      <charset val="128"/>
    </font>
    <font>
      <sz val="10"/>
      <color theme="1"/>
      <name val="ＭＳ Ｐゴシック"/>
      <family val="3"/>
      <charset val="128"/>
      <scheme val="minor"/>
    </font>
    <font>
      <sz val="18"/>
      <color theme="1"/>
      <name val="ＭＳ Ｐゴシック"/>
      <family val="3"/>
      <charset val="128"/>
    </font>
    <font>
      <sz val="12"/>
      <color rgb="FFC00000"/>
      <name val="ＭＳ Ｐゴシック"/>
      <family val="3"/>
      <charset val="128"/>
    </font>
    <font>
      <sz val="11"/>
      <color rgb="FFC00000"/>
      <name val="ＭＳ 明朝"/>
      <family val="1"/>
      <charset val="128"/>
    </font>
    <font>
      <sz val="10"/>
      <color rgb="FFFF0000"/>
      <name val="Meiryo UI"/>
      <family val="3"/>
      <charset val="128"/>
    </font>
    <font>
      <sz val="11"/>
      <color rgb="FFC00000"/>
      <name val="ＭＳ Ｐゴシック"/>
      <family val="3"/>
      <charset val="128"/>
      <scheme val="minor"/>
    </font>
    <font>
      <sz val="9"/>
      <color theme="1"/>
      <name val="ＭＳ Ｐ明朝"/>
      <family val="1"/>
      <charset val="128"/>
    </font>
    <font>
      <sz val="11"/>
      <color theme="0" tint="-0.34998626667073579"/>
      <name val="ＭＳ Ｐゴシック"/>
      <family val="3"/>
      <charset val="128"/>
    </font>
    <font>
      <sz val="11"/>
      <color rgb="FFC00000"/>
      <name val="ＭＳ Ｐ明朝"/>
      <family val="1"/>
      <charset val="128"/>
    </font>
    <font>
      <sz val="11"/>
      <color rgb="FFC00000"/>
      <name val="ＭＳ ゴシック"/>
      <family val="3"/>
      <charset val="128"/>
    </font>
    <font>
      <sz val="9"/>
      <color rgb="FFC00000"/>
      <name val="ＭＳ Ｐ明朝"/>
      <family val="1"/>
      <charset val="128"/>
    </font>
    <font>
      <sz val="24"/>
      <color theme="1"/>
      <name val="ＭＳ Ｐゴシック"/>
      <family val="3"/>
      <charset val="128"/>
    </font>
    <font>
      <sz val="10"/>
      <color theme="0" tint="-0.34998626667073579"/>
      <name val="ＭＳ Ｐゴシック"/>
      <family val="3"/>
      <charset val="128"/>
      <scheme val="minor"/>
    </font>
    <font>
      <sz val="14"/>
      <color rgb="FFC00000"/>
      <name val="ＭＳ Ｐゴシック"/>
      <family val="3"/>
      <charset val="128"/>
    </font>
    <font>
      <sz val="12"/>
      <color rgb="FF000000"/>
      <name val="ＭＳ 明朝"/>
      <family val="1"/>
      <charset val="128"/>
    </font>
    <font>
      <sz val="11"/>
      <color rgb="FF000000"/>
      <name val="ＭＳ Ｐゴシック"/>
      <family val="3"/>
      <charset val="128"/>
    </font>
    <font>
      <sz val="8"/>
      <color rgb="FF000000"/>
      <name val="ＭＳ 明朝"/>
      <family val="1"/>
      <charset val="128"/>
    </font>
    <font>
      <sz val="10"/>
      <color theme="1"/>
      <name val="ＭＳ Ｐ明朝"/>
      <family val="1"/>
      <charset val="128"/>
    </font>
    <font>
      <sz val="11"/>
      <color rgb="FF993300"/>
      <name val="ＭＳ Ｐゴシック"/>
      <family val="3"/>
      <charset val="128"/>
    </font>
    <font>
      <b/>
      <sz val="16"/>
      <color rgb="FF993300"/>
      <name val="ＭＳ Ｐゴシック"/>
      <family val="3"/>
      <charset val="128"/>
      <scheme val="minor"/>
    </font>
    <font>
      <sz val="11"/>
      <color rgb="FFC00000"/>
      <name val="ＭＳ Ｐゴシック"/>
      <family val="3"/>
      <charset val="128"/>
      <scheme val="major"/>
    </font>
    <font>
      <sz val="12"/>
      <color theme="1"/>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sz val="13"/>
      <color theme="1"/>
      <name val="ＭＳ Ｐゴシック"/>
      <family val="3"/>
      <charset val="128"/>
      <scheme val="minor"/>
    </font>
    <font>
      <sz val="24"/>
      <color theme="1"/>
      <name val="HGS創英角ｺﾞｼｯｸUB"/>
      <family val="3"/>
      <charset val="128"/>
    </font>
    <font>
      <sz val="10"/>
      <color theme="1"/>
      <name val="ＭＳ ゴシック"/>
      <family val="3"/>
      <charset val="128"/>
    </font>
    <font>
      <sz val="9"/>
      <color theme="1"/>
      <name val="ＭＳ ゴシック"/>
      <family val="3"/>
      <charset val="128"/>
    </font>
    <font>
      <sz val="10"/>
      <name val="ＭＳ Ｐゴシック"/>
      <family val="3"/>
      <charset val="128"/>
      <scheme val="minor"/>
    </font>
    <font>
      <sz val="10"/>
      <color rgb="FFC00000"/>
      <name val="ＭＳ Ｐゴシック"/>
      <family val="3"/>
      <charset val="128"/>
      <scheme val="minor"/>
    </font>
    <font>
      <sz val="10"/>
      <color rgb="FFC00000"/>
      <name val="ＭＳ Ｐ明朝"/>
      <family val="1"/>
      <charset val="128"/>
    </font>
    <font>
      <sz val="12"/>
      <name val="ＭＳ Ｐゴシック"/>
      <family val="3"/>
      <charset val="128"/>
      <scheme val="minor"/>
    </font>
    <font>
      <sz val="10"/>
      <color theme="0" tint="-0.14999847407452621"/>
      <name val="ＭＳ Ｐゴシック"/>
      <family val="3"/>
      <charset val="128"/>
      <scheme val="minor"/>
    </font>
    <font>
      <sz val="10"/>
      <color theme="0" tint="-0.499984740745262"/>
      <name val="ＭＳ Ｐゴシック"/>
      <family val="3"/>
      <charset val="128"/>
      <scheme val="minor"/>
    </font>
    <font>
      <u/>
      <sz val="12"/>
      <color theme="1"/>
      <name val="ＭＳ 明朝"/>
      <family val="1"/>
      <charset val="128"/>
    </font>
    <font>
      <b/>
      <sz val="16"/>
      <color theme="1"/>
      <name val="ＭＳ Ｐゴシック"/>
      <family val="3"/>
      <charset val="128"/>
    </font>
    <font>
      <sz val="18"/>
      <color theme="1"/>
      <name val="ＭＳ ゴシック"/>
      <family val="3"/>
      <charset val="128"/>
    </font>
    <font>
      <sz val="11"/>
      <color rgb="FFFFFF00"/>
      <name val="ＭＳ Ｐゴシック"/>
      <family val="3"/>
      <charset val="128"/>
      <scheme val="major"/>
    </font>
    <font>
      <sz val="9"/>
      <color rgb="FFC00000"/>
      <name val="Wingdings"/>
      <charset val="2"/>
    </font>
    <font>
      <sz val="10"/>
      <color rgb="FFC00000"/>
      <name val="Wingdings"/>
      <charset val="2"/>
    </font>
    <font>
      <sz val="10"/>
      <color rgb="FFC00000"/>
      <name val="ＭＳ Ｐゴシック"/>
      <family val="3"/>
      <charset val="128"/>
      <scheme val="major"/>
    </font>
    <font>
      <sz val="9"/>
      <color rgb="FFC00000"/>
      <name val="ＭＳ Ｐゴシック"/>
      <family val="3"/>
      <charset val="128"/>
      <scheme val="major"/>
    </font>
    <font>
      <sz val="7"/>
      <color theme="1"/>
      <name val="ＭＳ 明朝"/>
      <family val="1"/>
      <charset val="128"/>
    </font>
    <font>
      <b/>
      <sz val="8"/>
      <color theme="1"/>
      <name val="Meiryo UI"/>
      <family val="3"/>
      <charset val="128"/>
    </font>
    <font>
      <b/>
      <sz val="11"/>
      <color theme="1"/>
      <name val="ＭＳ Ｐゴシック"/>
      <family val="3"/>
      <charset val="128"/>
      <scheme val="minor"/>
    </font>
    <font>
      <b/>
      <sz val="11"/>
      <color rgb="FFC00000"/>
      <name val="ＭＳ Ｐゴシック"/>
      <family val="3"/>
      <charset val="128"/>
      <scheme val="minor"/>
    </font>
    <font>
      <sz val="16"/>
      <color theme="1"/>
      <name val="ＭＳ Ｐ明朝"/>
      <family val="1"/>
      <charset val="128"/>
    </font>
    <font>
      <sz val="12"/>
      <color theme="1"/>
      <name val="ＭＳ Ｐ明朝"/>
      <family val="1"/>
      <charset val="128"/>
    </font>
    <font>
      <sz val="8"/>
      <color theme="1"/>
      <name val="ＭＳ Ｐ明朝"/>
      <family val="1"/>
      <charset val="128"/>
    </font>
    <font>
      <sz val="28"/>
      <color theme="1"/>
      <name val="ＭＳ Ｐ明朝"/>
      <family val="1"/>
      <charset val="128"/>
    </font>
    <font>
      <sz val="11"/>
      <color rgb="FFFF0000"/>
      <name val="ＭＳ Ｐゴシック"/>
      <family val="3"/>
      <charset val="128"/>
    </font>
    <font>
      <b/>
      <sz val="24"/>
      <color theme="1"/>
      <name val="ＭＳ Ｐゴシック"/>
      <family val="3"/>
      <charset val="128"/>
    </font>
    <font>
      <sz val="9"/>
      <color rgb="FF993300"/>
      <name val="ＭＳ 明朝"/>
      <family val="1"/>
      <charset val="128"/>
    </font>
    <font>
      <sz val="8"/>
      <color theme="1"/>
      <name val="ＭＳ ゴシック"/>
      <family val="3"/>
      <charset val="128"/>
    </font>
    <font>
      <u/>
      <sz val="11"/>
      <color indexed="8"/>
      <name val="ＭＳ ゴシック"/>
      <family val="3"/>
      <charset val="128"/>
    </font>
    <font>
      <sz val="11"/>
      <name val="ＭＳ ゴシック"/>
      <family val="3"/>
      <charset val="128"/>
    </font>
    <font>
      <u/>
      <sz val="11"/>
      <color theme="1"/>
      <name val="ＭＳ ゴシック"/>
      <family val="3"/>
      <charset val="128"/>
    </font>
    <font>
      <sz val="12"/>
      <color indexed="8"/>
      <name val="ＭＳ Ｐ明朝"/>
      <family val="1"/>
      <charset val="128"/>
    </font>
    <font>
      <b/>
      <sz val="16"/>
      <color indexed="8"/>
      <name val="ＭＳ Ｐゴシック"/>
      <family val="3"/>
      <charset val="128"/>
      <scheme val="minor"/>
    </font>
    <font>
      <sz val="8"/>
      <color indexed="8"/>
      <name val="ＭＳ Ｐ明朝"/>
      <family val="1"/>
      <charset val="128"/>
    </font>
    <font>
      <sz val="8"/>
      <name val="ＭＳ Ｐ明朝"/>
      <family val="1"/>
      <charset val="128"/>
    </font>
    <font>
      <sz val="9"/>
      <name val="ＭＳ Ｐ明朝"/>
      <family val="1"/>
      <charset val="128"/>
    </font>
    <font>
      <sz val="9"/>
      <color indexed="8"/>
      <name val="ＭＳ Ｐ明朝"/>
      <family val="1"/>
      <charset val="128"/>
    </font>
    <font>
      <sz val="11"/>
      <color theme="0"/>
      <name val="ＭＳ Ｐゴシック"/>
      <family val="3"/>
      <charset val="128"/>
      <scheme val="minor"/>
    </font>
    <font>
      <sz val="6"/>
      <color theme="1"/>
      <name val="ＭＳ 明朝"/>
      <family val="1"/>
      <charset val="128"/>
    </font>
    <font>
      <sz val="11"/>
      <color theme="1"/>
      <name val="MS明朝"/>
      <family val="3"/>
      <charset val="128"/>
    </font>
    <font>
      <sz val="9"/>
      <name val="ＭＳ Ｐゴシック"/>
      <family val="3"/>
      <charset val="128"/>
      <scheme val="minor"/>
    </font>
    <font>
      <sz val="18"/>
      <name val="ＭＳ Ｐゴシック"/>
      <family val="3"/>
      <charset val="128"/>
    </font>
    <font>
      <sz val="12"/>
      <name val="ＭＳ Ｐ明朝"/>
      <family val="1"/>
      <charset val="128"/>
    </font>
    <font>
      <sz val="9"/>
      <name val="ＭＳ Ｐゴシック"/>
      <family val="3"/>
      <charset val="128"/>
    </font>
    <font>
      <b/>
      <sz val="16"/>
      <color indexed="9"/>
      <name val="ＭＳ Ｐゴシック"/>
      <family val="3"/>
      <charset val="128"/>
    </font>
    <font>
      <sz val="11"/>
      <name val="ＭＳ Ｐ明朝"/>
      <family val="1"/>
      <charset val="128"/>
    </font>
    <font>
      <sz val="7"/>
      <name val="ＭＳ Ｐ明朝"/>
      <family val="1"/>
      <charset val="128"/>
    </font>
    <font>
      <sz val="9"/>
      <color indexed="12"/>
      <name val="ＭＳ Ｐ明朝"/>
      <family val="1"/>
      <charset val="128"/>
    </font>
    <font>
      <sz val="10"/>
      <color indexed="12"/>
      <name val="ＭＳ Ｐ明朝"/>
      <family val="1"/>
      <charset val="128"/>
    </font>
    <font>
      <b/>
      <sz val="10"/>
      <name val="ＭＳ Ｐ明朝"/>
      <family val="1"/>
      <charset val="128"/>
    </font>
    <font>
      <sz val="16"/>
      <name val="ＭＳ Ｐ明朝"/>
      <family val="1"/>
      <charset val="128"/>
    </font>
    <font>
      <b/>
      <sz val="16"/>
      <name val="ＭＳ Ｐ明朝"/>
      <family val="1"/>
      <charset val="128"/>
    </font>
    <font>
      <b/>
      <sz val="14"/>
      <name val="ＭＳ Ｐ明朝"/>
      <family val="1"/>
      <charset val="128"/>
    </font>
    <font>
      <b/>
      <sz val="14"/>
      <name val="ＭＳ 明朝"/>
      <family val="1"/>
      <charset val="128"/>
    </font>
    <font>
      <b/>
      <sz val="10"/>
      <name val="ＭＳ 明朝"/>
      <family val="1"/>
      <charset val="128"/>
    </font>
    <font>
      <sz val="10"/>
      <color theme="1"/>
      <name val="ＭＳ Ｐゴシック"/>
      <family val="2"/>
      <charset val="128"/>
      <scheme val="minor"/>
    </font>
    <font>
      <sz val="9"/>
      <color theme="1"/>
      <name val="ＭＳ Ｐゴシック"/>
      <family val="2"/>
      <charset val="128"/>
      <scheme val="minor"/>
    </font>
    <font>
      <sz val="9"/>
      <color theme="1"/>
      <name val="HGP創英角ｺﾞｼｯｸUB"/>
      <family val="3"/>
      <charset val="128"/>
    </font>
    <font>
      <sz val="8"/>
      <color theme="1"/>
      <name val="ＭＳ Ｐゴシック"/>
      <family val="2"/>
      <charset val="128"/>
      <scheme val="minor"/>
    </font>
    <font>
      <sz val="7"/>
      <color theme="1"/>
      <name val="ＭＳ Ｐゴシック"/>
      <family val="2"/>
      <charset val="128"/>
      <scheme val="minor"/>
    </font>
    <font>
      <sz val="7"/>
      <color theme="1"/>
      <name val="ＭＳ Ｐゴシック"/>
      <family val="3"/>
      <charset val="128"/>
      <scheme val="minor"/>
    </font>
    <font>
      <sz val="8"/>
      <color theme="1"/>
      <name val="ＭＳ Ｐゴシック"/>
      <family val="3"/>
      <charset val="128"/>
      <scheme val="minor"/>
    </font>
    <font>
      <sz val="8"/>
      <color theme="1"/>
      <name val="HGPｺﾞｼｯｸE"/>
      <family val="3"/>
      <charset val="128"/>
    </font>
    <font>
      <b/>
      <sz val="8"/>
      <name val="ＭＳ Ｐゴシック"/>
      <family val="3"/>
      <charset val="128"/>
      <scheme val="minor"/>
    </font>
    <font>
      <sz val="6"/>
      <color theme="1"/>
      <name val="ＭＳ Ｐゴシック"/>
      <family val="3"/>
      <charset val="128"/>
      <scheme val="minor"/>
    </font>
    <font>
      <b/>
      <sz val="10"/>
      <color theme="1"/>
      <name val="ＭＳ Ｐゴシック"/>
      <family val="3"/>
      <charset val="128"/>
      <scheme val="minor"/>
    </font>
    <font>
      <b/>
      <sz val="7"/>
      <color theme="1"/>
      <name val="ＭＳ Ｐゴシック"/>
      <family val="3"/>
      <charset val="128"/>
      <scheme val="minor"/>
    </font>
    <font>
      <b/>
      <sz val="8"/>
      <color rgb="FFFF0000"/>
      <name val="ＭＳ Ｐゴシック"/>
      <family val="3"/>
      <charset val="128"/>
      <scheme val="minor"/>
    </font>
    <font>
      <b/>
      <sz val="9"/>
      <color theme="1"/>
      <name val="ＭＳ Ｐゴシック"/>
      <family val="3"/>
      <charset val="128"/>
      <scheme val="minor"/>
    </font>
    <font>
      <b/>
      <sz val="10"/>
      <color rgb="FFFF0000"/>
      <name val="ＭＳ Ｐゴシック"/>
      <family val="3"/>
      <charset val="128"/>
      <scheme val="minor"/>
    </font>
    <font>
      <b/>
      <sz val="9"/>
      <color indexed="81"/>
      <name val="MS P ゴシック"/>
      <family val="3"/>
      <charset val="128"/>
    </font>
    <font>
      <b/>
      <sz val="8"/>
      <color indexed="10"/>
      <name val="MS P ゴシック"/>
      <family val="3"/>
      <charset val="128"/>
    </font>
    <font>
      <sz val="12"/>
      <color theme="1"/>
      <name val="游明朝"/>
      <family val="1"/>
      <charset val="128"/>
    </font>
    <font>
      <sz val="12"/>
      <color theme="1"/>
      <name val="ＭＳ Ｐゴシック"/>
      <family val="2"/>
      <charset val="128"/>
      <scheme val="minor"/>
    </font>
    <font>
      <sz val="11"/>
      <color theme="1"/>
      <name val="游明朝"/>
      <family val="1"/>
      <charset val="128"/>
    </font>
    <font>
      <sz val="14"/>
      <color theme="1"/>
      <name val="游明朝"/>
      <family val="1"/>
      <charset val="128"/>
    </font>
    <font>
      <b/>
      <sz val="14"/>
      <color theme="1"/>
      <name val="游明朝"/>
      <family val="1"/>
      <charset val="128"/>
    </font>
    <font>
      <sz val="10"/>
      <color theme="1"/>
      <name val="游明朝"/>
      <family val="1"/>
      <charset val="128"/>
    </font>
    <font>
      <b/>
      <sz val="11"/>
      <color theme="1"/>
      <name val="ＭＳ 明朝"/>
      <family val="1"/>
      <charset val="128"/>
    </font>
    <font>
      <b/>
      <sz val="16"/>
      <color theme="1"/>
      <name val="ＭＳ 明朝"/>
      <family val="1"/>
      <charset val="128"/>
    </font>
    <font>
      <vertAlign val="superscript"/>
      <sz val="12"/>
      <name val="ＭＳ 明朝"/>
      <family val="1"/>
      <charset val="128"/>
    </font>
    <font>
      <sz val="6"/>
      <name val="ＭＳ 明朝"/>
      <family val="1"/>
      <charset val="128"/>
    </font>
    <font>
      <vertAlign val="superscript"/>
      <sz val="8"/>
      <name val="ＭＳ 明朝"/>
      <family val="1"/>
      <charset val="128"/>
    </font>
    <font>
      <sz val="7"/>
      <name val="ＭＳ 明朝"/>
      <family val="1"/>
      <charset val="128"/>
    </font>
    <font>
      <sz val="18"/>
      <color theme="1"/>
      <name val="ＭＳ Ｐゴシック"/>
      <family val="2"/>
      <charset val="128"/>
      <scheme val="minor"/>
    </font>
    <font>
      <vertAlign val="superscript"/>
      <sz val="11"/>
      <color theme="1"/>
      <name val="ＭＳ Ｐゴシック"/>
      <family val="3"/>
      <charset val="128"/>
      <scheme val="minor"/>
    </font>
    <font>
      <sz val="11"/>
      <name val="ＭＳ Ｐゴシック"/>
      <family val="2"/>
      <charset val="128"/>
      <scheme val="minor"/>
    </font>
    <font>
      <sz val="11"/>
      <color rgb="FFFF0000"/>
      <name val="ＭＳ Ｐゴシック"/>
      <family val="3"/>
      <charset val="128"/>
      <scheme val="minor"/>
    </font>
    <font>
      <sz val="20"/>
      <color theme="1"/>
      <name val="ＭＳ Ｐゴシック"/>
      <family val="3"/>
      <charset val="128"/>
      <scheme val="minor"/>
    </font>
    <font>
      <sz val="22"/>
      <color theme="1"/>
      <name val="ＭＳ Ｐゴシック"/>
      <family val="2"/>
      <charset val="128"/>
      <scheme val="minor"/>
    </font>
    <font>
      <sz val="22"/>
      <color theme="1"/>
      <name val="ＭＳ Ｐゴシック"/>
      <family val="3"/>
      <charset val="128"/>
      <scheme val="minor"/>
    </font>
    <font>
      <b/>
      <sz val="11"/>
      <name val="ＭＳ Ｐゴシック"/>
      <family val="3"/>
      <charset val="128"/>
      <scheme val="minor"/>
    </font>
    <font>
      <sz val="11"/>
      <color theme="1"/>
      <name val="HGP創英角ｺﾞｼｯｸUB"/>
      <family val="3"/>
      <charset val="128"/>
    </font>
    <font>
      <sz val="10"/>
      <color theme="1"/>
      <name val="UD デジタル 教科書体 NP-R"/>
      <family val="1"/>
      <charset val="128"/>
    </font>
    <font>
      <sz val="11"/>
      <color theme="1"/>
      <name val="UD デジタル 教科書体 NK-R"/>
      <family val="1"/>
      <charset val="128"/>
    </font>
    <font>
      <sz val="12"/>
      <color theme="1"/>
      <name val="UD デジタル 教科書体 NK-R"/>
      <family val="1"/>
      <charset val="128"/>
    </font>
    <font>
      <b/>
      <sz val="16"/>
      <color theme="1"/>
      <name val="UD デジタル 教科書体 NK-R"/>
      <family val="1"/>
      <charset val="128"/>
    </font>
    <font>
      <sz val="14"/>
      <color theme="1"/>
      <name val="UD デジタル 教科書体 NK-R"/>
      <family val="1"/>
      <charset val="128"/>
    </font>
    <font>
      <b/>
      <sz val="14"/>
      <color theme="1"/>
      <name val="UD デジタル 教科書体 NK-R"/>
      <family val="1"/>
      <charset val="128"/>
    </font>
    <font>
      <vertAlign val="superscript"/>
      <sz val="12"/>
      <color theme="1"/>
      <name val="UD デジタル 教科書体 NK-R"/>
      <family val="1"/>
      <charset val="128"/>
    </font>
    <font>
      <b/>
      <sz val="7"/>
      <color rgb="FFFF0000"/>
      <name val="ＭＳ Ｐゴシック"/>
      <family val="3"/>
      <charset val="128"/>
      <scheme val="minor"/>
    </font>
    <font>
      <b/>
      <sz val="6"/>
      <color theme="1"/>
      <name val="ＭＳ Ｐゴシック"/>
      <family val="3"/>
      <charset val="128"/>
      <scheme val="minor"/>
    </font>
    <font>
      <sz val="11"/>
      <color theme="1"/>
      <name val="ＭＳ Ｐゴシック"/>
      <family val="2"/>
      <scheme val="minor"/>
    </font>
    <font>
      <b/>
      <sz val="9"/>
      <name val="ＭＳ Ｐゴシック"/>
      <family val="3"/>
      <charset val="128"/>
      <scheme val="minor"/>
    </font>
    <font>
      <sz val="6"/>
      <color rgb="FFFF0000"/>
      <name val="ＭＳ Ｐゴシック"/>
      <family val="3"/>
      <charset val="128"/>
      <scheme val="minor"/>
    </font>
    <font>
      <b/>
      <sz val="8"/>
      <color theme="1"/>
      <name val="ＭＳ Ｐゴシック"/>
      <family val="3"/>
      <charset val="128"/>
      <scheme val="minor"/>
    </font>
    <font>
      <b/>
      <sz val="9"/>
      <color rgb="FFFF0000"/>
      <name val="ＭＳ Ｐゴシック"/>
      <family val="3"/>
      <charset val="128"/>
      <scheme val="minor"/>
    </font>
    <font>
      <sz val="9"/>
      <name val="UD デジタル 教科書体 NP-R"/>
      <family val="1"/>
      <charset val="128"/>
    </font>
    <font>
      <sz val="11"/>
      <color theme="1"/>
      <name val="UD デジタル 教科書体 NP-R"/>
      <family val="1"/>
      <charset val="128"/>
    </font>
    <font>
      <sz val="9"/>
      <color theme="1"/>
      <name val="UD デジタル 教科書体 NP-R"/>
      <family val="1"/>
      <charset val="128"/>
    </font>
    <font>
      <sz val="11"/>
      <name val="UD デジタル 教科書体 NP-R"/>
      <family val="1"/>
      <charset val="128"/>
    </font>
    <font>
      <vertAlign val="superscript"/>
      <sz val="9"/>
      <name val="UD デジタル 教科書体 NP-R"/>
      <family val="1"/>
      <charset val="128"/>
    </font>
    <font>
      <sz val="8"/>
      <name val="UD デジタル 教科書体 NP-R"/>
      <family val="1"/>
      <charset val="128"/>
    </font>
    <font>
      <sz val="9"/>
      <color rgb="FFFF0000"/>
      <name val="UD デジタル 教科書体 NP-R"/>
      <family val="1"/>
      <charset val="128"/>
    </font>
    <font>
      <b/>
      <sz val="16"/>
      <name val="BIZ UDPゴシック"/>
      <family val="3"/>
      <charset val="128"/>
    </font>
    <font>
      <sz val="11"/>
      <name val="BIZ UDPゴシック"/>
      <family val="3"/>
      <charset val="128"/>
    </font>
    <font>
      <u/>
      <sz val="14"/>
      <color theme="10"/>
      <name val="BIZ UDPゴシック"/>
      <family val="3"/>
      <charset val="128"/>
    </font>
    <font>
      <sz val="9"/>
      <name val="BIZ UDPゴシック"/>
      <family val="3"/>
      <charset val="128"/>
    </font>
    <font>
      <u/>
      <sz val="11"/>
      <name val="BIZ UDPゴシック"/>
      <family val="3"/>
      <charset val="128"/>
    </font>
    <font>
      <u/>
      <sz val="11"/>
      <color theme="10"/>
      <name val="BIZ UDPゴシック"/>
      <family val="3"/>
      <charset val="128"/>
    </font>
    <font>
      <sz val="11"/>
      <color rgb="FFFF0000"/>
      <name val="BIZ UDPゴシック"/>
      <family val="3"/>
      <charset val="128"/>
    </font>
    <font>
      <u/>
      <sz val="12"/>
      <name val="BIZ UDPゴシック"/>
      <family val="3"/>
      <charset val="128"/>
    </font>
    <font>
      <b/>
      <sz val="11"/>
      <color theme="1"/>
      <name val="ＭＳ Ｐゴシック"/>
      <family val="3"/>
      <charset val="128"/>
    </font>
    <font>
      <b/>
      <sz val="11"/>
      <color rgb="FF000000"/>
      <name val="Calibri"/>
      <family val="2"/>
    </font>
    <font>
      <b/>
      <sz val="11"/>
      <color rgb="FF000000"/>
      <name val="ＭＳ Ｐゴシック"/>
      <family val="3"/>
      <charset val="128"/>
      <scheme val="minor"/>
    </font>
    <font>
      <sz val="11"/>
      <color theme="1"/>
      <name val="BIZ UDPゴシック"/>
      <family val="3"/>
      <charset val="128"/>
    </font>
    <font>
      <b/>
      <sz val="11"/>
      <color rgb="FFFF0000"/>
      <name val="ＭＳ Ｐゴシック"/>
      <family val="3"/>
      <charset val="128"/>
      <scheme val="minor"/>
    </font>
    <font>
      <sz val="12"/>
      <color theme="1"/>
      <name val="HGS創英角ｺﾞｼｯｸUB"/>
      <family val="3"/>
      <charset val="128"/>
    </font>
    <font>
      <b/>
      <sz val="18"/>
      <color indexed="81"/>
      <name val="MS P ゴシック"/>
      <family val="3"/>
      <charset val="128"/>
    </font>
  </fonts>
  <fills count="20">
    <fill>
      <patternFill patternType="none"/>
    </fill>
    <fill>
      <patternFill patternType="gray125"/>
    </fill>
    <fill>
      <patternFill patternType="solid">
        <fgColor theme="3" tint="0.79998168889431442"/>
        <bgColor indexed="64"/>
      </patternFill>
    </fill>
    <fill>
      <patternFill patternType="solid">
        <fgColor indexed="23"/>
        <bgColor indexed="64"/>
      </patternFill>
    </fill>
    <fill>
      <patternFill patternType="solid">
        <fgColor rgb="FFDFDFDF"/>
        <bgColor indexed="64"/>
      </patternFill>
    </fill>
    <fill>
      <patternFill patternType="solid">
        <fgColor indexed="9"/>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s>
  <borders count="250">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diagonal/>
    </border>
    <border>
      <left style="dotted">
        <color indexed="64"/>
      </left>
      <right/>
      <top/>
      <bottom/>
      <diagonal/>
    </border>
    <border>
      <left style="dotted">
        <color indexed="64"/>
      </left>
      <right style="dotted">
        <color indexed="64"/>
      </right>
      <top/>
      <bottom/>
      <diagonal/>
    </border>
    <border>
      <left/>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bottom style="dotted">
        <color indexed="64"/>
      </bottom>
      <diagonal/>
    </border>
    <border>
      <left/>
      <right/>
      <top style="dotted">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double">
        <color indexed="64"/>
      </right>
      <top/>
      <bottom/>
      <diagonal/>
    </border>
    <border>
      <left/>
      <right/>
      <top/>
      <bottom style="dashed">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double">
        <color indexed="64"/>
      </right>
      <top style="thin">
        <color indexed="64"/>
      </top>
      <bottom/>
      <diagonal/>
    </border>
    <border>
      <left/>
      <right style="double">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top style="dotted">
        <color indexed="64"/>
      </top>
      <bottom/>
      <diagonal/>
    </border>
    <border>
      <left/>
      <right style="thin">
        <color indexed="64"/>
      </right>
      <top style="dotted">
        <color indexed="64"/>
      </top>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dotted">
        <color indexed="64"/>
      </left>
      <right/>
      <top/>
      <bottom style="dotted">
        <color indexed="64"/>
      </bottom>
      <diagonal/>
    </border>
    <border>
      <left/>
      <right style="dotted">
        <color indexed="64"/>
      </right>
      <top/>
      <bottom style="dotted">
        <color indexed="64"/>
      </bottom>
      <diagonal/>
    </border>
    <border>
      <left/>
      <right style="dotted">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style="medium">
        <color indexed="64"/>
      </left>
      <right/>
      <top style="double">
        <color indexed="64"/>
      </top>
      <bottom/>
      <diagonal/>
    </border>
    <border>
      <left/>
      <right style="medium">
        <color indexed="64"/>
      </right>
      <top/>
      <bottom style="thin">
        <color indexed="64"/>
      </bottom>
      <diagonal/>
    </border>
    <border>
      <left/>
      <right style="double">
        <color indexed="64"/>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thin">
        <color rgb="FF993300"/>
      </top>
      <bottom/>
      <diagonal/>
    </border>
    <border>
      <left/>
      <right style="thin">
        <color rgb="FF993300"/>
      </right>
      <top style="thin">
        <color rgb="FF993300"/>
      </top>
      <bottom/>
      <diagonal/>
    </border>
    <border>
      <left style="thin">
        <color rgb="FF993300"/>
      </left>
      <right/>
      <top style="thin">
        <color rgb="FF993300"/>
      </top>
      <bottom/>
      <diagonal/>
    </border>
    <border>
      <left style="thin">
        <color rgb="FF993300"/>
      </left>
      <right/>
      <top/>
      <bottom/>
      <diagonal/>
    </border>
    <border>
      <left/>
      <right style="thin">
        <color rgb="FF993300"/>
      </right>
      <top/>
      <bottom/>
      <diagonal/>
    </border>
    <border>
      <left style="thin">
        <color rgb="FF993300"/>
      </left>
      <right/>
      <top/>
      <bottom style="thin">
        <color rgb="FF993300"/>
      </bottom>
      <diagonal/>
    </border>
    <border>
      <left/>
      <right/>
      <top/>
      <bottom style="thin">
        <color rgb="FF993300"/>
      </bottom>
      <diagonal/>
    </border>
    <border>
      <left/>
      <right style="thin">
        <color rgb="FF993300"/>
      </right>
      <top/>
      <bottom style="thin">
        <color rgb="FF993300"/>
      </bottom>
      <diagonal/>
    </border>
    <border>
      <left style="thin">
        <color rgb="FF993300"/>
      </left>
      <right style="thin">
        <color rgb="FF993300"/>
      </right>
      <top style="thin">
        <color rgb="FF993300"/>
      </top>
      <bottom style="thin">
        <color rgb="FF993300"/>
      </bottom>
      <diagonal/>
    </border>
    <border>
      <left style="thin">
        <color rgb="FF993300"/>
      </left>
      <right/>
      <top style="thin">
        <color rgb="FF993300"/>
      </top>
      <bottom style="thin">
        <color rgb="FF993300"/>
      </bottom>
      <diagonal/>
    </border>
    <border>
      <left/>
      <right/>
      <top style="thin">
        <color rgb="FF993300"/>
      </top>
      <bottom style="thin">
        <color rgb="FF993300"/>
      </bottom>
      <diagonal/>
    </border>
    <border>
      <left/>
      <right style="thin">
        <color rgb="FF993300"/>
      </right>
      <top style="thin">
        <color rgb="FF993300"/>
      </top>
      <bottom style="thin">
        <color rgb="FF993300"/>
      </bottom>
      <diagonal/>
    </border>
    <border>
      <left style="thin">
        <color rgb="FF993300"/>
      </left>
      <right style="thin">
        <color rgb="FF993300"/>
      </right>
      <top style="thin">
        <color rgb="FF993300"/>
      </top>
      <bottom/>
      <diagonal/>
    </border>
    <border>
      <left/>
      <right/>
      <top style="dotted">
        <color rgb="FF993300"/>
      </top>
      <bottom/>
      <diagonal/>
    </border>
    <border>
      <left/>
      <right/>
      <top/>
      <bottom style="dotted">
        <color rgb="FF993300"/>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hair">
        <color indexed="64"/>
      </left>
      <right style="hair">
        <color indexed="64"/>
      </right>
      <top/>
      <bottom style="thin">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style="hair">
        <color indexed="64"/>
      </right>
      <top style="double">
        <color indexed="64"/>
      </top>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top/>
      <bottom style="double">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right/>
      <top style="dotted">
        <color indexed="64"/>
      </top>
      <bottom style="dotted">
        <color indexed="64"/>
      </bottom>
      <diagonal/>
    </border>
    <border>
      <left style="thin">
        <color indexed="64"/>
      </left>
      <right/>
      <top style="thin">
        <color rgb="FF000000"/>
      </top>
      <bottom/>
      <diagonal/>
    </border>
    <border>
      <left/>
      <right style="thin">
        <color indexed="64"/>
      </right>
      <top style="thin">
        <color rgb="FF000000"/>
      </top>
      <bottom/>
      <diagonal/>
    </border>
    <border>
      <left style="thin">
        <color rgb="FFC00000"/>
      </left>
      <right/>
      <top/>
      <bottom/>
      <diagonal/>
    </border>
    <border>
      <left style="thin">
        <color rgb="FFC00000"/>
      </left>
      <right/>
      <top/>
      <bottom style="thin">
        <color rgb="FFC00000"/>
      </bottom>
      <diagonal/>
    </border>
    <border>
      <left/>
      <right/>
      <top/>
      <bottom style="thin">
        <color rgb="FFC00000"/>
      </bottom>
      <diagonal/>
    </border>
    <border>
      <left/>
      <right style="thin">
        <color rgb="FFC00000"/>
      </right>
      <top/>
      <bottom style="thin">
        <color rgb="FFC00000"/>
      </bottom>
      <diagonal/>
    </border>
    <border>
      <left/>
      <right/>
      <top style="thin">
        <color rgb="FFC00000"/>
      </top>
      <bottom/>
      <diagonal/>
    </border>
    <border>
      <left/>
      <right style="thin">
        <color rgb="FFC00000"/>
      </right>
      <top style="thin">
        <color rgb="FFC00000"/>
      </top>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diagonal/>
    </border>
    <border>
      <left/>
      <right style="thin">
        <color rgb="FFC00000"/>
      </right>
      <top/>
      <bottom/>
      <diagonal/>
    </border>
    <border>
      <left style="thin">
        <color auto="1"/>
      </left>
      <right style="thin">
        <color auto="1"/>
      </right>
      <top style="thin">
        <color auto="1"/>
      </top>
      <bottom style="thin">
        <color rgb="FF993300"/>
      </bottom>
      <diagonal/>
    </border>
    <border>
      <left style="thin">
        <color auto="1"/>
      </left>
      <right style="thin">
        <color auto="1"/>
      </right>
      <top style="thin">
        <color rgb="FF993300"/>
      </top>
      <bottom style="thin">
        <color rgb="FF993300"/>
      </bottom>
      <diagonal/>
    </border>
    <border>
      <left style="thin">
        <color auto="1"/>
      </left>
      <right style="thin">
        <color auto="1"/>
      </right>
      <top style="thin">
        <color rgb="FF993300"/>
      </top>
      <bottom style="thin">
        <color auto="1"/>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right style="thin">
        <color indexed="64"/>
      </right>
      <top/>
      <bottom style="dashed">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auto="1"/>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auto="1"/>
      </left>
      <right style="medium">
        <color indexed="64"/>
      </right>
      <top style="medium">
        <color indexed="64"/>
      </top>
      <bottom style="thin">
        <color indexed="64"/>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s>
  <cellStyleXfs count="14">
    <xf numFmtId="0" fontId="0" fillId="0" borderId="0">
      <alignment vertical="center"/>
    </xf>
    <xf numFmtId="9" fontId="43" fillId="0" borderId="0" applyFont="0" applyFill="0" applyBorder="0" applyAlignment="0" applyProtection="0">
      <alignment vertical="center"/>
    </xf>
    <xf numFmtId="0" fontId="44" fillId="0" borderId="0" applyNumberFormat="0" applyFill="0" applyBorder="0" applyAlignment="0" applyProtection="0">
      <alignment vertical="center"/>
    </xf>
    <xf numFmtId="38" fontId="43" fillId="0" borderId="0" applyFont="0" applyFill="0" applyBorder="0" applyAlignment="0" applyProtection="0">
      <alignment vertical="center"/>
    </xf>
    <xf numFmtId="0" fontId="18" fillId="0" borderId="0">
      <alignment vertical="center"/>
    </xf>
    <xf numFmtId="0" fontId="18" fillId="0" borderId="0"/>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0" fontId="2" fillId="0" borderId="0">
      <alignment vertical="center"/>
    </xf>
    <xf numFmtId="0" fontId="228" fillId="0" borderId="0"/>
    <xf numFmtId="0" fontId="1" fillId="0" borderId="0">
      <alignment vertical="center"/>
    </xf>
  </cellStyleXfs>
  <cellXfs count="5055">
    <xf numFmtId="0" fontId="0" fillId="0" borderId="0" xfId="0">
      <alignment vertical="center"/>
    </xf>
    <xf numFmtId="0" fontId="45" fillId="0" borderId="0" xfId="0" applyFont="1">
      <alignment vertical="center"/>
    </xf>
    <xf numFmtId="0" fontId="45" fillId="0" borderId="1" xfId="0" applyFont="1" applyBorder="1">
      <alignment vertical="center"/>
    </xf>
    <xf numFmtId="0" fontId="45" fillId="0" borderId="0" xfId="0" applyFont="1" applyBorder="1">
      <alignment vertical="center"/>
    </xf>
    <xf numFmtId="0" fontId="45" fillId="0" borderId="2" xfId="0" applyFont="1" applyBorder="1">
      <alignment vertical="center"/>
    </xf>
    <xf numFmtId="0" fontId="45" fillId="0" borderId="3" xfId="0" applyFont="1" applyBorder="1">
      <alignment vertical="center"/>
    </xf>
    <xf numFmtId="0" fontId="45" fillId="0" borderId="4" xfId="0" applyFont="1" applyBorder="1">
      <alignment vertical="center"/>
    </xf>
    <xf numFmtId="0" fontId="45" fillId="0" borderId="5" xfId="0" applyFont="1" applyBorder="1">
      <alignment vertical="center"/>
    </xf>
    <xf numFmtId="0" fontId="45" fillId="0" borderId="6" xfId="0" applyFont="1" applyBorder="1">
      <alignment vertical="center"/>
    </xf>
    <xf numFmtId="0" fontId="45" fillId="0" borderId="7" xfId="0" applyFont="1" applyBorder="1">
      <alignment vertical="center"/>
    </xf>
    <xf numFmtId="0" fontId="45" fillId="0" borderId="8" xfId="0" applyFont="1" applyBorder="1">
      <alignment vertical="center"/>
    </xf>
    <xf numFmtId="0" fontId="45" fillId="0" borderId="9" xfId="0" applyFont="1" applyBorder="1">
      <alignment vertical="center"/>
    </xf>
    <xf numFmtId="0" fontId="45" fillId="0" borderId="10" xfId="0" applyFont="1" applyBorder="1">
      <alignment vertical="center"/>
    </xf>
    <xf numFmtId="0" fontId="45" fillId="0" borderId="11" xfId="0" applyFont="1" applyBorder="1">
      <alignment vertical="center"/>
    </xf>
    <xf numFmtId="0" fontId="45" fillId="0" borderId="12" xfId="0" applyFont="1" applyBorder="1">
      <alignment vertical="center"/>
    </xf>
    <xf numFmtId="0" fontId="45" fillId="0" borderId="13" xfId="0" applyFont="1" applyBorder="1">
      <alignment vertical="center"/>
    </xf>
    <xf numFmtId="0" fontId="46" fillId="0" borderId="0" xfId="0" applyFont="1">
      <alignment vertical="center"/>
    </xf>
    <xf numFmtId="0" fontId="45" fillId="0" borderId="0" xfId="0" applyFont="1" applyBorder="1" applyAlignment="1">
      <alignment vertical="center"/>
    </xf>
    <xf numFmtId="0" fontId="45" fillId="0" borderId="2" xfId="0" applyFont="1" applyBorder="1" applyAlignment="1">
      <alignment vertical="center"/>
    </xf>
    <xf numFmtId="0" fontId="45" fillId="0" borderId="4" xfId="0" applyFont="1" applyBorder="1" applyAlignment="1">
      <alignment vertical="center"/>
    </xf>
    <xf numFmtId="0" fontId="45" fillId="0" borderId="5" xfId="0" applyFont="1" applyBorder="1" applyAlignment="1">
      <alignment vertical="center"/>
    </xf>
    <xf numFmtId="0" fontId="45" fillId="0" borderId="1" xfId="0" applyFont="1" applyBorder="1" applyAlignment="1">
      <alignment vertical="center"/>
    </xf>
    <xf numFmtId="0" fontId="45" fillId="0" borderId="7" xfId="0" applyFont="1" applyBorder="1" applyAlignment="1">
      <alignment vertical="center"/>
    </xf>
    <xf numFmtId="0" fontId="45" fillId="0" borderId="8" xfId="0" applyFont="1" applyBorder="1" applyAlignment="1">
      <alignment vertical="center"/>
    </xf>
    <xf numFmtId="0" fontId="45" fillId="0" borderId="3" xfId="0" applyFont="1" applyBorder="1" applyAlignment="1">
      <alignment vertical="center"/>
    </xf>
    <xf numFmtId="0" fontId="45" fillId="0" borderId="14" xfId="0" applyFont="1" applyBorder="1">
      <alignment vertical="center"/>
    </xf>
    <xf numFmtId="0" fontId="45" fillId="0" borderId="15" xfId="0" applyFont="1" applyBorder="1">
      <alignment vertical="center"/>
    </xf>
    <xf numFmtId="0" fontId="45" fillId="0" borderId="16" xfId="0" applyFont="1" applyBorder="1">
      <alignment vertical="center"/>
    </xf>
    <xf numFmtId="0" fontId="48" fillId="0" borderId="0" xfId="0" applyFont="1" applyAlignment="1">
      <alignment vertical="center"/>
    </xf>
    <xf numFmtId="0" fontId="49" fillId="0" borderId="7" xfId="0" applyFont="1" applyBorder="1" applyAlignment="1">
      <alignment vertical="center"/>
    </xf>
    <xf numFmtId="0" fontId="49" fillId="0" borderId="8" xfId="0" applyFont="1" applyBorder="1" applyAlignment="1">
      <alignment vertical="center"/>
    </xf>
    <xf numFmtId="0" fontId="49" fillId="0" borderId="0" xfId="0" applyFont="1" applyBorder="1">
      <alignment vertical="center"/>
    </xf>
    <xf numFmtId="0" fontId="49" fillId="0" borderId="1" xfId="0" applyFont="1" applyBorder="1" applyAlignment="1">
      <alignment horizontal="left" vertical="center"/>
    </xf>
    <xf numFmtId="0" fontId="49" fillId="0" borderId="0" xfId="0" applyFont="1" applyBorder="1" applyAlignment="1">
      <alignment horizontal="left" vertical="center"/>
    </xf>
    <xf numFmtId="0" fontId="51" fillId="0" borderId="0" xfId="0" applyFont="1" applyBorder="1" applyAlignment="1">
      <alignment vertical="center"/>
    </xf>
    <xf numFmtId="0" fontId="49" fillId="0" borderId="3" xfId="0" applyFont="1" applyBorder="1">
      <alignment vertical="center"/>
    </xf>
    <xf numFmtId="0" fontId="46" fillId="0" borderId="1" xfId="0" applyFont="1" applyBorder="1">
      <alignment vertical="center"/>
    </xf>
    <xf numFmtId="0" fontId="46" fillId="0" borderId="3" xfId="0" applyFont="1" applyBorder="1">
      <alignment vertical="center"/>
    </xf>
    <xf numFmtId="0" fontId="49" fillId="0" borderId="1" xfId="0" applyFont="1" applyBorder="1">
      <alignment vertical="center"/>
    </xf>
    <xf numFmtId="0" fontId="51" fillId="0" borderId="0" xfId="0" applyFont="1" applyBorder="1" applyAlignment="1">
      <alignment vertical="center" shrinkToFit="1"/>
    </xf>
    <xf numFmtId="0" fontId="45" fillId="0" borderId="1" xfId="0" applyFont="1" applyBorder="1" applyAlignment="1">
      <alignment vertical="center" wrapText="1"/>
    </xf>
    <xf numFmtId="0" fontId="45" fillId="0" borderId="0" xfId="0" applyFont="1" applyBorder="1" applyAlignment="1">
      <alignment vertical="center" wrapText="1"/>
    </xf>
    <xf numFmtId="0" fontId="45" fillId="0" borderId="6" xfId="0" applyFont="1" applyBorder="1" applyAlignment="1">
      <alignment vertical="center"/>
    </xf>
    <xf numFmtId="0" fontId="46" fillId="0" borderId="0" xfId="0" applyFont="1" applyBorder="1" applyAlignment="1">
      <alignment vertical="center"/>
    </xf>
    <xf numFmtId="0" fontId="49" fillId="0" borderId="6" xfId="0" applyFont="1" applyBorder="1" applyAlignment="1">
      <alignment vertical="center"/>
    </xf>
    <xf numFmtId="0" fontId="46" fillId="0" borderId="7" xfId="0" applyFont="1" applyBorder="1" applyAlignment="1">
      <alignment vertical="center"/>
    </xf>
    <xf numFmtId="0" fontId="49" fillId="0" borderId="17" xfId="0" applyFont="1" applyBorder="1" applyAlignment="1">
      <alignment vertical="center"/>
    </xf>
    <xf numFmtId="0" fontId="45" fillId="0" borderId="23" xfId="0" applyFont="1" applyBorder="1" applyAlignment="1">
      <alignment vertical="center"/>
    </xf>
    <xf numFmtId="0" fontId="45" fillId="0" borderId="24" xfId="0" applyFont="1" applyBorder="1" applyAlignment="1">
      <alignment vertical="center"/>
    </xf>
    <xf numFmtId="0" fontId="45" fillId="0" borderId="0" xfId="0" applyFont="1" applyFill="1" applyBorder="1">
      <alignment vertical="center"/>
    </xf>
    <xf numFmtId="0" fontId="52" fillId="0" borderId="6" xfId="0" applyFont="1" applyFill="1" applyBorder="1" applyAlignment="1">
      <alignment vertical="center"/>
    </xf>
    <xf numFmtId="0" fontId="45" fillId="0" borderId="7" xfId="0" applyFont="1" applyFill="1" applyBorder="1" applyAlignment="1">
      <alignment vertical="center"/>
    </xf>
    <xf numFmtId="0" fontId="45" fillId="0" borderId="8" xfId="0" applyFont="1" applyFill="1" applyBorder="1" applyAlignment="1">
      <alignment vertical="center"/>
    </xf>
    <xf numFmtId="0" fontId="45" fillId="0" borderId="6" xfId="0" applyFont="1" applyFill="1" applyBorder="1" applyAlignment="1">
      <alignment vertical="center"/>
    </xf>
    <xf numFmtId="0" fontId="45" fillId="0" borderId="1" xfId="0" applyFont="1" applyFill="1" applyBorder="1" applyAlignment="1">
      <alignment vertical="center"/>
    </xf>
    <xf numFmtId="0" fontId="45" fillId="0" borderId="0" xfId="0" applyFont="1" applyFill="1" applyBorder="1" applyAlignment="1">
      <alignment vertical="center"/>
    </xf>
    <xf numFmtId="0" fontId="45" fillId="0" borderId="2" xfId="0" applyFont="1" applyFill="1" applyBorder="1" applyAlignment="1">
      <alignment vertical="center"/>
    </xf>
    <xf numFmtId="0" fontId="45" fillId="0" borderId="3" xfId="0" applyFont="1" applyFill="1" applyBorder="1" applyAlignment="1">
      <alignment vertical="center"/>
    </xf>
    <xf numFmtId="0" fontId="45" fillId="0" borderId="4" xfId="0" applyFont="1" applyFill="1" applyBorder="1" applyAlignment="1">
      <alignment vertical="center"/>
    </xf>
    <xf numFmtId="0" fontId="45" fillId="0" borderId="5" xfId="0" applyFont="1" applyFill="1" applyBorder="1" applyAlignment="1">
      <alignment vertical="center"/>
    </xf>
    <xf numFmtId="0" fontId="45" fillId="0" borderId="7" xfId="0" applyFont="1" applyFill="1" applyBorder="1" applyAlignment="1">
      <alignment vertical="center" wrapText="1"/>
    </xf>
    <xf numFmtId="0" fontId="45" fillId="0" borderId="8" xfId="0" applyFont="1" applyFill="1" applyBorder="1" applyAlignment="1">
      <alignment vertical="center" wrapText="1"/>
    </xf>
    <xf numFmtId="0" fontId="45" fillId="0" borderId="0" xfId="0" applyFont="1" applyFill="1" applyBorder="1" applyAlignment="1">
      <alignment vertical="center" wrapText="1"/>
    </xf>
    <xf numFmtId="0" fontId="45" fillId="0" borderId="2" xfId="0" applyFont="1" applyFill="1" applyBorder="1" applyAlignment="1">
      <alignment vertical="center" wrapText="1"/>
    </xf>
    <xf numFmtId="0" fontId="45" fillId="0" borderId="1" xfId="0" applyFont="1" applyFill="1" applyBorder="1">
      <alignment vertical="center"/>
    </xf>
    <xf numFmtId="0" fontId="52" fillId="0" borderId="0" xfId="0" applyFont="1" applyFill="1" applyBorder="1" applyAlignment="1">
      <alignment vertical="center"/>
    </xf>
    <xf numFmtId="0" fontId="52" fillId="0" borderId="2" xfId="0" applyFont="1" applyFill="1" applyBorder="1" applyAlignment="1">
      <alignment vertical="center"/>
    </xf>
    <xf numFmtId="0" fontId="52" fillId="0" borderId="1" xfId="0" applyFont="1" applyFill="1" applyBorder="1" applyAlignment="1">
      <alignment vertical="center"/>
    </xf>
    <xf numFmtId="0" fontId="52" fillId="0" borderId="1" xfId="0" applyFont="1" applyFill="1" applyBorder="1" applyAlignment="1">
      <alignment horizontal="left" vertical="center"/>
    </xf>
    <xf numFmtId="0" fontId="52" fillId="0" borderId="0" xfId="0" applyFont="1" applyFill="1" applyBorder="1" applyAlignment="1">
      <alignment horizontal="left" vertical="center"/>
    </xf>
    <xf numFmtId="0" fontId="52" fillId="0" borderId="2" xfId="0" applyFont="1" applyFill="1" applyBorder="1" applyAlignment="1">
      <alignment horizontal="left" vertical="center"/>
    </xf>
    <xf numFmtId="0" fontId="50" fillId="0" borderId="0" xfId="0" applyFont="1" applyFill="1" applyBorder="1" applyAlignment="1">
      <alignment vertical="center"/>
    </xf>
    <xf numFmtId="0" fontId="50" fillId="0" borderId="2" xfId="0" applyFont="1" applyFill="1" applyBorder="1" applyAlignment="1">
      <alignment vertical="center"/>
    </xf>
    <xf numFmtId="0" fontId="45" fillId="0" borderId="1" xfId="0" applyFont="1" applyFill="1" applyBorder="1" applyAlignment="1">
      <alignment vertical="center" textRotation="255" shrinkToFit="1"/>
    </xf>
    <xf numFmtId="0" fontId="45" fillId="0" borderId="0" xfId="0" applyFont="1" applyFill="1" applyBorder="1" applyAlignment="1">
      <alignment horizontal="left" vertical="center"/>
    </xf>
    <xf numFmtId="0" fontId="45" fillId="0" borderId="2" xfId="0" applyFont="1" applyFill="1" applyBorder="1" applyAlignment="1">
      <alignment horizontal="left" vertical="center"/>
    </xf>
    <xf numFmtId="176" fontId="45" fillId="0" borderId="0" xfId="0" applyNumberFormat="1" applyFont="1" applyFill="1" applyBorder="1" applyAlignment="1">
      <alignment vertical="center"/>
    </xf>
    <xf numFmtId="178" fontId="45" fillId="0" borderId="0" xfId="0" applyNumberFormat="1" applyFont="1" applyFill="1" applyBorder="1" applyAlignment="1">
      <alignment vertical="center"/>
    </xf>
    <xf numFmtId="177" fontId="45" fillId="0" borderId="0" xfId="0" applyNumberFormat="1" applyFont="1" applyFill="1" applyBorder="1" applyAlignment="1">
      <alignment vertical="center"/>
    </xf>
    <xf numFmtId="176" fontId="45" fillId="0" borderId="4" xfId="0" applyNumberFormat="1" applyFont="1" applyFill="1" applyBorder="1" applyAlignment="1">
      <alignment vertical="center"/>
    </xf>
    <xf numFmtId="178" fontId="45" fillId="0" borderId="4" xfId="0" applyNumberFormat="1" applyFont="1" applyFill="1" applyBorder="1" applyAlignment="1">
      <alignment vertical="center"/>
    </xf>
    <xf numFmtId="177" fontId="45" fillId="0" borderId="4" xfId="0" applyNumberFormat="1" applyFont="1" applyFill="1" applyBorder="1" applyAlignment="1">
      <alignment vertical="center"/>
    </xf>
    <xf numFmtId="176" fontId="45" fillId="0" borderId="7" xfId="0" applyNumberFormat="1" applyFont="1" applyFill="1" applyBorder="1" applyAlignment="1">
      <alignment vertical="center"/>
    </xf>
    <xf numFmtId="178" fontId="45" fillId="0" borderId="7" xfId="0" applyNumberFormat="1" applyFont="1" applyFill="1" applyBorder="1" applyAlignment="1">
      <alignment vertical="center"/>
    </xf>
    <xf numFmtId="177" fontId="45" fillId="0" borderId="7" xfId="0" applyNumberFormat="1" applyFont="1" applyFill="1" applyBorder="1" applyAlignment="1">
      <alignment vertical="center"/>
    </xf>
    <xf numFmtId="0" fontId="45" fillId="0" borderId="0" xfId="0" applyFont="1" applyFill="1">
      <alignment vertical="center"/>
    </xf>
    <xf numFmtId="0" fontId="45" fillId="0" borderId="1" xfId="0" applyFont="1" applyFill="1" applyBorder="1" applyAlignment="1">
      <alignment vertical="center" wrapText="1"/>
    </xf>
    <xf numFmtId="0" fontId="45" fillId="0" borderId="0" xfId="0" applyFont="1" applyFill="1" applyBorder="1" applyAlignment="1">
      <alignment horizontal="left" vertical="center"/>
    </xf>
    <xf numFmtId="0" fontId="46" fillId="0" borderId="1" xfId="0" applyFont="1" applyFill="1" applyBorder="1">
      <alignment vertical="center"/>
    </xf>
    <xf numFmtId="0" fontId="45" fillId="0" borderId="7" xfId="0" applyFont="1" applyFill="1" applyBorder="1">
      <alignment vertical="center"/>
    </xf>
    <xf numFmtId="0" fontId="53" fillId="0" borderId="0" xfId="0" applyFont="1" applyFill="1">
      <alignment vertical="center"/>
    </xf>
    <xf numFmtId="0" fontId="48" fillId="0" borderId="0" xfId="0" applyFont="1" applyFill="1" applyBorder="1" applyAlignment="1">
      <alignment vertical="center"/>
    </xf>
    <xf numFmtId="0" fontId="54" fillId="0" borderId="0" xfId="0" applyFont="1" applyFill="1" applyBorder="1" applyAlignment="1">
      <alignment vertical="center"/>
    </xf>
    <xf numFmtId="0" fontId="45" fillId="0" borderId="4" xfId="0" applyFont="1" applyFill="1" applyBorder="1" applyAlignment="1">
      <alignment vertical="center" wrapText="1"/>
    </xf>
    <xf numFmtId="0" fontId="45" fillId="0" borderId="1" xfId="0" applyFont="1" applyFill="1" applyBorder="1" applyAlignment="1">
      <alignment horizontal="left" vertical="center"/>
    </xf>
    <xf numFmtId="0" fontId="45"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47" fillId="0" borderId="1" xfId="0" applyFont="1" applyFill="1" applyBorder="1" applyAlignment="1">
      <alignment vertical="center"/>
    </xf>
    <xf numFmtId="0" fontId="47" fillId="0" borderId="0" xfId="0" applyFont="1" applyFill="1" applyBorder="1" applyAlignment="1">
      <alignment vertical="center"/>
    </xf>
    <xf numFmtId="0" fontId="47" fillId="0" borderId="2" xfId="0" applyFont="1" applyFill="1" applyBorder="1" applyAlignment="1">
      <alignment vertical="center"/>
    </xf>
    <xf numFmtId="0" fontId="47" fillId="0" borderId="0" xfId="0" applyFont="1" applyFill="1" applyBorder="1">
      <alignment vertical="center"/>
    </xf>
    <xf numFmtId="0" fontId="45" fillId="0" borderId="6" xfId="0" applyFont="1" applyFill="1" applyBorder="1">
      <alignment vertical="center"/>
    </xf>
    <xf numFmtId="0" fontId="45" fillId="0" borderId="6" xfId="0" applyFont="1" applyFill="1" applyBorder="1" applyAlignment="1">
      <alignment vertical="center" wrapText="1"/>
    </xf>
    <xf numFmtId="0" fontId="45" fillId="0" borderId="3" xfId="0" applyFont="1" applyFill="1" applyBorder="1" applyAlignment="1">
      <alignment vertical="center" wrapText="1"/>
    </xf>
    <xf numFmtId="0" fontId="45" fillId="0" borderId="5" xfId="0" applyFont="1" applyFill="1" applyBorder="1" applyAlignment="1">
      <alignment vertical="center" wrapText="1"/>
    </xf>
    <xf numFmtId="0" fontId="54" fillId="0" borderId="1" xfId="0" applyFont="1" applyFill="1" applyBorder="1" applyAlignment="1">
      <alignment horizontal="left" vertical="center" indent="1"/>
    </xf>
    <xf numFmtId="0" fontId="54" fillId="0" borderId="0" xfId="0" applyFont="1" applyFill="1" applyBorder="1" applyAlignment="1">
      <alignment horizontal="left" vertical="center" indent="1"/>
    </xf>
    <xf numFmtId="0" fontId="54" fillId="0" borderId="2" xfId="0" applyFont="1" applyFill="1" applyBorder="1" applyAlignment="1">
      <alignment horizontal="left" vertical="center" indent="1"/>
    </xf>
    <xf numFmtId="0" fontId="45" fillId="0" borderId="26" xfId="0" applyFont="1" applyFill="1" applyBorder="1" applyAlignment="1">
      <alignment vertical="center"/>
    </xf>
    <xf numFmtId="0" fontId="45" fillId="0" borderId="29" xfId="0" applyFont="1" applyFill="1" applyBorder="1" applyAlignment="1">
      <alignment vertical="center"/>
    </xf>
    <xf numFmtId="178" fontId="45" fillId="0" borderId="29" xfId="0" applyNumberFormat="1" applyFont="1" applyFill="1" applyBorder="1" applyAlignment="1">
      <alignment vertical="center"/>
    </xf>
    <xf numFmtId="177" fontId="45" fillId="0" borderId="29" xfId="0" applyNumberFormat="1" applyFont="1" applyFill="1" applyBorder="1" applyAlignment="1">
      <alignment vertical="center"/>
    </xf>
    <xf numFmtId="0" fontId="45" fillId="0" borderId="30" xfId="0" applyFont="1" applyFill="1" applyBorder="1" applyAlignment="1">
      <alignment vertical="center"/>
    </xf>
    <xf numFmtId="0" fontId="45" fillId="0" borderId="31" xfId="0" applyFont="1" applyFill="1" applyBorder="1" applyAlignment="1">
      <alignment vertical="center"/>
    </xf>
    <xf numFmtId="0" fontId="47" fillId="0" borderId="4" xfId="0" applyFont="1" applyFill="1" applyBorder="1" applyAlignment="1">
      <alignment vertical="center"/>
    </xf>
    <xf numFmtId="0" fontId="45" fillId="0" borderId="32" xfId="0" applyFont="1" applyBorder="1" applyAlignment="1">
      <alignment vertical="center"/>
    </xf>
    <xf numFmtId="0" fontId="45" fillId="0" borderId="33" xfId="0" applyFont="1" applyBorder="1" applyAlignment="1">
      <alignment vertical="center"/>
    </xf>
    <xf numFmtId="0" fontId="54" fillId="0" borderId="0" xfId="0" applyFont="1" applyFill="1" applyBorder="1" applyAlignment="1">
      <alignment vertical="center" shrinkToFit="1"/>
    </xf>
    <xf numFmtId="0" fontId="47" fillId="0" borderId="3" xfId="0" applyFont="1" applyFill="1" applyBorder="1" applyAlignment="1">
      <alignment vertical="center"/>
    </xf>
    <xf numFmtId="0" fontId="47" fillId="0" borderId="5" xfId="0" applyFont="1" applyFill="1" applyBorder="1" applyAlignment="1">
      <alignment vertical="center"/>
    </xf>
    <xf numFmtId="0" fontId="45" fillId="0" borderId="14" xfId="0" applyFont="1" applyFill="1" applyBorder="1" applyAlignment="1">
      <alignment vertical="center" textRotation="255"/>
    </xf>
    <xf numFmtId="0" fontId="45" fillId="0" borderId="15" xfId="0" applyFont="1" applyFill="1" applyBorder="1" applyAlignment="1">
      <alignment vertical="center" textRotation="255"/>
    </xf>
    <xf numFmtId="0" fontId="45" fillId="0" borderId="0" xfId="0" applyFont="1" applyFill="1" applyBorder="1" applyAlignment="1">
      <alignment horizontal="left" vertical="center"/>
    </xf>
    <xf numFmtId="0" fontId="45" fillId="0" borderId="0" xfId="0" applyFont="1" applyBorder="1" applyAlignment="1">
      <alignment horizontal="center" vertical="center"/>
    </xf>
    <xf numFmtId="0" fontId="50" fillId="0" borderId="0" xfId="0" applyFont="1" applyFill="1" applyBorder="1" applyAlignment="1">
      <alignment vertical="center" wrapText="1"/>
    </xf>
    <xf numFmtId="0" fontId="50" fillId="0" borderId="2" xfId="0" applyFont="1" applyFill="1" applyBorder="1" applyAlignment="1">
      <alignment vertical="center" wrapText="1"/>
    </xf>
    <xf numFmtId="0" fontId="55" fillId="0" borderId="0" xfId="0" applyFont="1" applyFill="1" applyBorder="1" applyAlignment="1">
      <alignment vertical="center"/>
    </xf>
    <xf numFmtId="0" fontId="55" fillId="0" borderId="0" xfId="0" applyFont="1" applyFill="1" applyBorder="1" applyAlignment="1">
      <alignment horizontal="right" vertical="center"/>
    </xf>
    <xf numFmtId="0" fontId="48" fillId="0" borderId="6" xfId="0" applyFont="1" applyFill="1" applyBorder="1" applyAlignment="1">
      <alignment vertical="center"/>
    </xf>
    <xf numFmtId="0" fontId="48" fillId="0" borderId="7" xfId="0" applyFont="1" applyFill="1" applyBorder="1" applyAlignment="1">
      <alignment vertical="center"/>
    </xf>
    <xf numFmtId="0" fontId="48" fillId="0" borderId="8" xfId="0" applyFont="1" applyFill="1" applyBorder="1" applyAlignment="1">
      <alignment vertical="center"/>
    </xf>
    <xf numFmtId="0" fontId="54" fillId="0" borderId="0" xfId="0" applyFont="1" applyFill="1" applyBorder="1" applyAlignment="1">
      <alignment vertical="center" wrapText="1"/>
    </xf>
    <xf numFmtId="0" fontId="45" fillId="0" borderId="0" xfId="0" applyFont="1" applyFill="1" applyBorder="1" applyAlignment="1">
      <alignment vertical="center" textRotation="255" shrinkToFit="1"/>
    </xf>
    <xf numFmtId="0" fontId="46" fillId="0" borderId="0" xfId="0" applyFont="1" applyFill="1" applyBorder="1">
      <alignment vertical="center"/>
    </xf>
    <xf numFmtId="0" fontId="15" fillId="0" borderId="0" xfId="2" applyFont="1" applyFill="1" applyBorder="1" applyAlignment="1">
      <alignment vertical="center"/>
    </xf>
    <xf numFmtId="0" fontId="48" fillId="0" borderId="1" xfId="0" applyFont="1" applyFill="1" applyBorder="1" applyAlignment="1">
      <alignment vertical="center"/>
    </xf>
    <xf numFmtId="0" fontId="48" fillId="0" borderId="2" xfId="0" applyFont="1" applyFill="1" applyBorder="1" applyAlignment="1">
      <alignment vertical="center"/>
    </xf>
    <xf numFmtId="0" fontId="46" fillId="0" borderId="36" xfId="0" applyFont="1" applyBorder="1" applyAlignment="1">
      <alignment vertical="center"/>
    </xf>
    <xf numFmtId="0" fontId="46" fillId="0" borderId="37" xfId="0" applyFont="1" applyBorder="1" applyAlignment="1">
      <alignment vertical="center"/>
    </xf>
    <xf numFmtId="0" fontId="46" fillId="0" borderId="23" xfId="0" applyFont="1" applyBorder="1" applyAlignment="1">
      <alignment vertical="center"/>
    </xf>
    <xf numFmtId="0" fontId="46" fillId="0" borderId="24" xfId="0" applyFont="1" applyBorder="1" applyAlignment="1">
      <alignment vertical="center"/>
    </xf>
    <xf numFmtId="0" fontId="45" fillId="0" borderId="21" xfId="0" applyFont="1" applyBorder="1" applyAlignment="1">
      <alignment vertical="center"/>
    </xf>
    <xf numFmtId="0" fontId="45" fillId="0" borderId="17" xfId="0" applyFont="1" applyBorder="1" applyAlignment="1">
      <alignment vertical="center"/>
    </xf>
    <xf numFmtId="0" fontId="45" fillId="0" borderId="22" xfId="0" applyFont="1" applyBorder="1" applyAlignment="1">
      <alignment vertical="center"/>
    </xf>
    <xf numFmtId="0" fontId="55" fillId="0" borderId="0" xfId="0" applyFont="1" applyAlignment="1">
      <alignment vertical="center"/>
    </xf>
    <xf numFmtId="0" fontId="48" fillId="0" borderId="4" xfId="0" applyFont="1" applyBorder="1" applyAlignment="1">
      <alignment vertical="center"/>
    </xf>
    <xf numFmtId="0" fontId="55" fillId="0" borderId="4" xfId="0" applyFont="1" applyBorder="1" applyAlignment="1">
      <alignment vertical="center"/>
    </xf>
    <xf numFmtId="0" fontId="49" fillId="0" borderId="1" xfId="0" applyFont="1" applyBorder="1" applyAlignment="1">
      <alignment horizontal="center" vertical="center"/>
    </xf>
    <xf numFmtId="0" fontId="49" fillId="0" borderId="0" xfId="0" applyFont="1" applyBorder="1" applyAlignment="1">
      <alignment horizontal="center" vertical="center"/>
    </xf>
    <xf numFmtId="0" fontId="49" fillId="0" borderId="2" xfId="0" applyFont="1" applyBorder="1" applyAlignment="1">
      <alignment horizontal="center" vertical="center"/>
    </xf>
    <xf numFmtId="0" fontId="45" fillId="0" borderId="0" xfId="0" applyFont="1" applyBorder="1" applyAlignment="1">
      <alignment vertical="top"/>
    </xf>
    <xf numFmtId="0" fontId="45" fillId="0" borderId="0" xfId="0" applyFont="1" applyBorder="1" applyAlignment="1">
      <alignment horizontal="center" vertical="center"/>
    </xf>
    <xf numFmtId="0" fontId="45" fillId="0" borderId="1" xfId="0" applyFont="1" applyBorder="1" applyAlignment="1">
      <alignment vertical="top"/>
    </xf>
    <xf numFmtId="0" fontId="56" fillId="0" borderId="0" xfId="0" applyFont="1" applyBorder="1" applyAlignment="1">
      <alignment vertical="center"/>
    </xf>
    <xf numFmtId="0" fontId="46" fillId="0" borderId="7" xfId="0" applyFont="1" applyBorder="1" applyAlignment="1">
      <alignment vertical="center" shrinkToFit="1"/>
    </xf>
    <xf numFmtId="0" fontId="46" fillId="0" borderId="0" xfId="0" applyFont="1" applyBorder="1" applyAlignment="1">
      <alignment vertical="center" shrinkToFit="1"/>
    </xf>
    <xf numFmtId="0" fontId="45" fillId="0" borderId="0" xfId="0" applyFont="1" applyBorder="1" applyAlignment="1">
      <alignment horizontal="left" vertical="center"/>
    </xf>
    <xf numFmtId="0" fontId="45" fillId="0" borderId="4" xfId="0" applyFont="1" applyBorder="1" applyAlignment="1">
      <alignment horizontal="left" vertical="center"/>
    </xf>
    <xf numFmtId="0" fontId="45" fillId="0" borderId="0" xfId="0" applyFont="1" applyAlignment="1">
      <alignment horizontal="left" vertical="center"/>
    </xf>
    <xf numFmtId="0" fontId="45" fillId="0" borderId="0" xfId="0" applyFont="1" applyBorder="1" applyAlignment="1">
      <alignment horizontal="left" vertical="center" wrapText="1"/>
    </xf>
    <xf numFmtId="0" fontId="49" fillId="0" borderId="0" xfId="0" applyFont="1" applyFill="1">
      <alignment vertical="center"/>
    </xf>
    <xf numFmtId="0" fontId="45" fillId="0" borderId="0" xfId="0" applyFont="1" applyFill="1" applyAlignment="1">
      <alignment horizontal="right" vertical="center"/>
    </xf>
    <xf numFmtId="0" fontId="49" fillId="0" borderId="0" xfId="0" applyFont="1" applyAlignment="1">
      <alignment horizontal="right" vertical="center"/>
    </xf>
    <xf numFmtId="0" fontId="46" fillId="0" borderId="0" xfId="0" applyFont="1" applyFill="1">
      <alignment vertical="center"/>
    </xf>
    <xf numFmtId="0" fontId="48" fillId="0" borderId="0" xfId="0" applyFont="1" applyFill="1" applyBorder="1" applyAlignment="1">
      <alignment horizontal="left" vertical="center"/>
    </xf>
    <xf numFmtId="0" fontId="49" fillId="0" borderId="0" xfId="0" applyFont="1" applyAlignment="1">
      <alignment horizontal="left" vertical="center"/>
    </xf>
    <xf numFmtId="0" fontId="45" fillId="0" borderId="24" xfId="0" applyFont="1" applyBorder="1" applyAlignment="1">
      <alignment horizontal="left" vertical="center" wrapText="1"/>
    </xf>
    <xf numFmtId="0" fontId="48" fillId="0" borderId="24" xfId="0" applyFont="1" applyFill="1" applyBorder="1" applyAlignment="1">
      <alignment horizontal="left" vertical="center"/>
    </xf>
    <xf numFmtId="0" fontId="45" fillId="0" borderId="33" xfId="0" applyFont="1" applyBorder="1" applyAlignment="1">
      <alignment horizontal="left" vertical="center"/>
    </xf>
    <xf numFmtId="0" fontId="54" fillId="0" borderId="0" xfId="0" applyFont="1" applyBorder="1" applyAlignment="1">
      <alignment vertical="center"/>
    </xf>
    <xf numFmtId="0" fontId="57" fillId="0" borderId="0" xfId="0" applyFont="1" applyFill="1" applyBorder="1" applyAlignment="1">
      <alignment vertical="center"/>
    </xf>
    <xf numFmtId="0" fontId="0" fillId="0" borderId="0" xfId="0" applyFont="1">
      <alignment vertical="center"/>
    </xf>
    <xf numFmtId="0" fontId="0" fillId="0" borderId="0" xfId="0" applyFont="1" applyAlignment="1">
      <alignment vertical="center"/>
    </xf>
    <xf numFmtId="0" fontId="45" fillId="0" borderId="0" xfId="0" applyFont="1" applyBorder="1" applyAlignment="1">
      <alignment vertical="center" shrinkToFit="1"/>
    </xf>
    <xf numFmtId="0" fontId="45" fillId="0" borderId="0" xfId="0" applyFont="1">
      <alignment vertical="center"/>
    </xf>
    <xf numFmtId="0" fontId="45" fillId="0" borderId="0" xfId="0" applyFont="1" applyAlignment="1">
      <alignment horizontal="center" vertical="center"/>
    </xf>
    <xf numFmtId="0" fontId="45" fillId="0" borderId="0" xfId="0" applyFont="1" applyAlignment="1">
      <alignment vertical="center" wrapText="1"/>
    </xf>
    <xf numFmtId="0" fontId="45" fillId="0" borderId="0" xfId="0" applyFont="1" applyAlignment="1">
      <alignment horizontal="justify" vertical="center"/>
    </xf>
    <xf numFmtId="0" fontId="60" fillId="0" borderId="0" xfId="0" applyFont="1" applyAlignment="1">
      <alignment horizontal="justify" vertical="center"/>
    </xf>
    <xf numFmtId="0" fontId="60" fillId="0" borderId="0" xfId="0" applyFont="1" applyAlignment="1">
      <alignment vertical="center" wrapText="1"/>
    </xf>
    <xf numFmtId="0" fontId="60" fillId="0" borderId="0" xfId="0" applyFont="1" applyBorder="1" applyAlignment="1">
      <alignment vertical="center" wrapText="1"/>
    </xf>
    <xf numFmtId="0" fontId="60" fillId="0" borderId="109" xfId="0" applyFont="1" applyBorder="1" applyAlignment="1">
      <alignment vertical="center" wrapText="1"/>
    </xf>
    <xf numFmtId="0" fontId="60" fillId="0" borderId="110" xfId="0" applyFont="1" applyBorder="1" applyAlignment="1">
      <alignment vertical="center" wrapText="1"/>
    </xf>
    <xf numFmtId="0" fontId="61" fillId="0" borderId="0" xfId="0" applyFont="1" applyAlignment="1">
      <alignment vertical="center"/>
    </xf>
    <xf numFmtId="0" fontId="61" fillId="0" borderId="0" xfId="0" applyFont="1">
      <alignment vertical="center"/>
    </xf>
    <xf numFmtId="0" fontId="62" fillId="0" borderId="0" xfId="0" applyFont="1" applyBorder="1" applyAlignment="1">
      <alignment vertical="center"/>
    </xf>
    <xf numFmtId="0" fontId="62" fillId="0" borderId="0" xfId="0" applyFont="1" applyBorder="1" applyAlignment="1">
      <alignment horizontal="left" wrapText="1" shrinkToFit="1"/>
    </xf>
    <xf numFmtId="0" fontId="60" fillId="0" borderId="0" xfId="0" applyFont="1" applyBorder="1" applyAlignment="1">
      <alignment vertical="center"/>
    </xf>
    <xf numFmtId="0" fontId="60" fillId="0" borderId="0" xfId="0" applyFont="1" applyBorder="1" applyAlignment="1">
      <alignment vertical="center" shrinkToFit="1"/>
    </xf>
    <xf numFmtId="0" fontId="61" fillId="0" borderId="111" xfId="0" applyFont="1" applyBorder="1" applyAlignment="1">
      <alignment vertical="center"/>
    </xf>
    <xf numFmtId="0" fontId="61" fillId="0" borderId="109" xfId="0" applyFont="1" applyBorder="1" applyAlignment="1">
      <alignment vertical="center"/>
    </xf>
    <xf numFmtId="0" fontId="61" fillId="0" borderId="109" xfId="0" applyFont="1" applyBorder="1">
      <alignment vertical="center"/>
    </xf>
    <xf numFmtId="0" fontId="61" fillId="0" borderId="112" xfId="0" applyFont="1" applyBorder="1" applyAlignment="1">
      <alignment vertical="center"/>
    </xf>
    <xf numFmtId="0" fontId="61" fillId="0" borderId="0" xfId="0" applyFont="1" applyBorder="1" applyAlignment="1">
      <alignment vertical="center"/>
    </xf>
    <xf numFmtId="0" fontId="61" fillId="0" borderId="0" xfId="0" applyFont="1" applyBorder="1">
      <alignment vertical="center"/>
    </xf>
    <xf numFmtId="0" fontId="61" fillId="0" borderId="113" xfId="0" applyFont="1" applyBorder="1">
      <alignment vertical="center"/>
    </xf>
    <xf numFmtId="0" fontId="61" fillId="0" borderId="115" xfId="0" applyFont="1" applyBorder="1">
      <alignment vertical="center"/>
    </xf>
    <xf numFmtId="0" fontId="61" fillId="0" borderId="116" xfId="0" applyFont="1" applyBorder="1">
      <alignment vertical="center"/>
    </xf>
    <xf numFmtId="0" fontId="61" fillId="0" borderId="111" xfId="0" applyFont="1" applyBorder="1">
      <alignment vertical="center"/>
    </xf>
    <xf numFmtId="0" fontId="61" fillId="0" borderId="110" xfId="0" applyFont="1" applyBorder="1">
      <alignment vertical="center"/>
    </xf>
    <xf numFmtId="0" fontId="61" fillId="0" borderId="112" xfId="0" applyFont="1" applyBorder="1">
      <alignment vertical="center"/>
    </xf>
    <xf numFmtId="0" fontId="61" fillId="0" borderId="114" xfId="0" applyFont="1" applyBorder="1">
      <alignment vertical="center"/>
    </xf>
    <xf numFmtId="0" fontId="45" fillId="0" borderId="0" xfId="0" applyFont="1" applyBorder="1" applyAlignment="1">
      <alignment horizontal="center" vertical="center" shrinkToFit="1"/>
    </xf>
    <xf numFmtId="0" fontId="45" fillId="0" borderId="0" xfId="0" applyFont="1" applyAlignment="1">
      <alignment vertical="center"/>
    </xf>
    <xf numFmtId="0" fontId="45" fillId="0" borderId="0" xfId="0" applyFont="1" applyAlignment="1">
      <alignment horizontal="center" vertical="center" wrapText="1"/>
    </xf>
    <xf numFmtId="0" fontId="45" fillId="0" borderId="0" xfId="0" applyFont="1" applyAlignment="1">
      <alignment horizontal="left" vertical="center" wrapText="1"/>
    </xf>
    <xf numFmtId="0" fontId="45" fillId="0" borderId="0" xfId="0" applyFont="1" applyAlignment="1">
      <alignment horizontal="center" vertical="center"/>
    </xf>
    <xf numFmtId="0" fontId="29" fillId="0" borderId="1" xfId="0" applyFont="1" applyBorder="1" applyAlignment="1">
      <alignment vertical="center"/>
    </xf>
    <xf numFmtId="0" fontId="29" fillId="0" borderId="0" xfId="0" applyFont="1" applyBorder="1" applyAlignment="1">
      <alignment vertical="center"/>
    </xf>
    <xf numFmtId="0" fontId="29" fillId="0" borderId="2" xfId="0" applyFont="1" applyBorder="1" applyAlignment="1">
      <alignment vertical="center"/>
    </xf>
    <xf numFmtId="0" fontId="45" fillId="0" borderId="0" xfId="0" applyFont="1" applyAlignment="1">
      <alignment horizontal="right" vertical="center"/>
    </xf>
    <xf numFmtId="0" fontId="63" fillId="0" borderId="0" xfId="0" applyFont="1" applyAlignment="1">
      <alignment horizontal="center" vertical="center" wrapText="1"/>
    </xf>
    <xf numFmtId="0" fontId="35" fillId="0" borderId="0" xfId="0" applyFont="1">
      <alignment vertical="center"/>
    </xf>
    <xf numFmtId="0" fontId="35" fillId="0" borderId="0" xfId="0" applyFont="1" applyBorder="1">
      <alignment vertical="center"/>
    </xf>
    <xf numFmtId="0" fontId="35" fillId="0" borderId="0" xfId="0" applyFont="1" applyBorder="1" applyAlignment="1">
      <alignment vertical="center"/>
    </xf>
    <xf numFmtId="0" fontId="29" fillId="0" borderId="0" xfId="0" applyFont="1" applyAlignment="1">
      <alignment vertical="center"/>
    </xf>
    <xf numFmtId="0" fontId="29" fillId="0" borderId="0" xfId="0" applyFont="1">
      <alignment vertical="center"/>
    </xf>
    <xf numFmtId="0" fontId="29" fillId="0" borderId="0" xfId="0" applyFont="1" applyAlignment="1">
      <alignment horizontal="center" vertical="center"/>
    </xf>
    <xf numFmtId="0" fontId="29" fillId="0" borderId="0" xfId="0" applyFont="1" applyAlignment="1" applyProtection="1">
      <alignment horizontal="center" vertical="center"/>
      <protection locked="0"/>
    </xf>
    <xf numFmtId="0" fontId="29" fillId="0" borderId="0" xfId="0" applyFont="1" applyAlignment="1">
      <alignment horizontal="left" vertical="center"/>
    </xf>
    <xf numFmtId="0" fontId="29" fillId="0" borderId="34" xfId="0" applyFont="1" applyBorder="1" applyAlignment="1">
      <alignment horizontal="center" vertical="center"/>
    </xf>
    <xf numFmtId="49" fontId="29" fillId="0" borderId="0" xfId="0" applyNumberFormat="1" applyFont="1" applyAlignment="1">
      <alignment horizontal="center" vertical="center"/>
    </xf>
    <xf numFmtId="0" fontId="29" fillId="0" borderId="0" xfId="0" applyFont="1" applyBorder="1" applyAlignment="1">
      <alignment horizontal="center" vertical="center"/>
    </xf>
    <xf numFmtId="0" fontId="29" fillId="0" borderId="0" xfId="0" applyFont="1" applyBorder="1" applyAlignment="1">
      <alignment horizontal="left" vertical="center"/>
    </xf>
    <xf numFmtId="49" fontId="29" fillId="0" borderId="0" xfId="0" applyNumberFormat="1" applyFont="1">
      <alignment vertical="center"/>
    </xf>
    <xf numFmtId="0" fontId="29" fillId="0" borderId="58" xfId="0" applyFont="1" applyBorder="1" applyAlignment="1">
      <alignment horizontal="center" vertical="center"/>
    </xf>
    <xf numFmtId="0" fontId="29" fillId="0" borderId="0" xfId="0" applyFont="1" applyAlignment="1">
      <alignment vertical="center" shrinkToFit="1"/>
    </xf>
    <xf numFmtId="0" fontId="29" fillId="0" borderId="35" xfId="0" applyFont="1" applyBorder="1" applyAlignment="1">
      <alignment vertical="center" shrinkToFit="1"/>
    </xf>
    <xf numFmtId="0" fontId="29" fillId="0" borderId="34" xfId="0" applyFont="1" applyBorder="1" applyAlignment="1">
      <alignment vertical="center" shrinkToFit="1"/>
    </xf>
    <xf numFmtId="0" fontId="29" fillId="0" borderId="17" xfId="0" applyFont="1" applyBorder="1" applyAlignment="1">
      <alignment vertical="center"/>
    </xf>
    <xf numFmtId="0" fontId="40" fillId="0" borderId="0" xfId="0" applyFont="1" applyBorder="1" applyAlignment="1">
      <alignment horizontal="center" vertical="center"/>
    </xf>
    <xf numFmtId="0" fontId="29" fillId="0" borderId="0" xfId="0" applyFont="1" applyBorder="1" applyAlignment="1">
      <alignment vertical="center" shrinkToFit="1"/>
    </xf>
    <xf numFmtId="0" fontId="35" fillId="0" borderId="1" xfId="0" applyFont="1" applyBorder="1">
      <alignment vertical="center"/>
    </xf>
    <xf numFmtId="0" fontId="35" fillId="0" borderId="1" xfId="0" applyFont="1" applyBorder="1" applyAlignment="1">
      <alignment horizontal="right" vertical="center"/>
    </xf>
    <xf numFmtId="0" fontId="25" fillId="0" borderId="1" xfId="0" applyFont="1" applyBorder="1" applyAlignment="1">
      <alignment horizontal="center" vertical="center"/>
    </xf>
    <xf numFmtId="0" fontId="25" fillId="0" borderId="3" xfId="0" applyFont="1" applyBorder="1" applyAlignment="1">
      <alignment horizontal="center" vertical="center"/>
    </xf>
    <xf numFmtId="0" fontId="25" fillId="0" borderId="0" xfId="0" applyFont="1" applyBorder="1" applyAlignment="1">
      <alignment vertical="top" wrapText="1"/>
    </xf>
    <xf numFmtId="0" fontId="25" fillId="0" borderId="0" xfId="0" applyFont="1" applyBorder="1">
      <alignment vertical="center"/>
    </xf>
    <xf numFmtId="0" fontId="25" fillId="0" borderId="4" xfId="0" applyFont="1" applyBorder="1" applyAlignment="1">
      <alignment vertical="top" wrapText="1"/>
    </xf>
    <xf numFmtId="0" fontId="25" fillId="0" borderId="4" xfId="0" applyFont="1" applyBorder="1">
      <alignment vertical="center"/>
    </xf>
    <xf numFmtId="0" fontId="29" fillId="0" borderId="4" xfId="0" applyFont="1" applyBorder="1" applyAlignment="1">
      <alignment vertical="center" shrinkToFit="1"/>
    </xf>
    <xf numFmtId="0" fontId="45" fillId="0" borderId="0" xfId="0" applyFont="1" applyBorder="1" applyAlignment="1">
      <alignment horizontal="left" vertical="center"/>
    </xf>
    <xf numFmtId="0" fontId="45" fillId="0" borderId="2" xfId="0" applyFont="1" applyBorder="1" applyAlignment="1">
      <alignment horizontal="left" vertical="center"/>
    </xf>
    <xf numFmtId="0" fontId="45" fillId="0" borderId="1"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0" xfId="0" applyFont="1" applyBorder="1">
      <alignment vertical="center"/>
    </xf>
    <xf numFmtId="0" fontId="45" fillId="0" borderId="0" xfId="0" applyFont="1" applyAlignment="1">
      <alignment horizontal="left" vertical="center"/>
    </xf>
    <xf numFmtId="0" fontId="45" fillId="0" borderId="0" xfId="0" applyFont="1" applyBorder="1" applyAlignment="1">
      <alignment horizontal="center" vertical="center" shrinkToFit="1"/>
    </xf>
    <xf numFmtId="0" fontId="45" fillId="0" borderId="0" xfId="0" applyFont="1" applyAlignment="1">
      <alignment vertical="center"/>
    </xf>
    <xf numFmtId="0" fontId="45" fillId="0" borderId="0" xfId="0" applyFont="1" applyBorder="1">
      <alignment vertical="center"/>
    </xf>
    <xf numFmtId="0" fontId="45" fillId="0" borderId="0" xfId="0" applyFont="1" applyBorder="1" applyAlignment="1">
      <alignment vertical="top" wrapText="1"/>
    </xf>
    <xf numFmtId="0" fontId="45" fillId="0" borderId="0" xfId="0" applyFont="1" applyBorder="1" applyAlignment="1">
      <alignment horizontal="center" vertical="top" wrapText="1"/>
    </xf>
    <xf numFmtId="0" fontId="45" fillId="0" borderId="6" xfId="0" applyFont="1" applyBorder="1" applyAlignment="1">
      <alignment vertical="top" wrapText="1"/>
    </xf>
    <xf numFmtId="0" fontId="45" fillId="0" borderId="7" xfId="0" applyFont="1" applyBorder="1" applyAlignment="1">
      <alignment vertical="top" wrapText="1"/>
    </xf>
    <xf numFmtId="0" fontId="45" fillId="0" borderId="1" xfId="0" applyFont="1" applyBorder="1" applyAlignment="1">
      <alignment vertical="top" wrapText="1"/>
    </xf>
    <xf numFmtId="0" fontId="45" fillId="0" borderId="6" xfId="0" applyFont="1" applyBorder="1" applyAlignment="1">
      <alignment horizontal="justify" vertical="center"/>
    </xf>
    <xf numFmtId="0" fontId="45" fillId="0" borderId="1" xfId="0" applyFont="1" applyBorder="1" applyAlignment="1">
      <alignment horizontal="justify" vertical="top" wrapText="1"/>
    </xf>
    <xf numFmtId="0" fontId="45" fillId="0" borderId="2" xfId="0" applyFont="1" applyBorder="1" applyAlignment="1">
      <alignment vertical="top" wrapText="1"/>
    </xf>
    <xf numFmtId="0" fontId="29" fillId="0" borderId="0" xfId="0" applyFont="1" applyBorder="1">
      <alignment vertical="center"/>
    </xf>
    <xf numFmtId="0" fontId="29" fillId="0" borderId="7" xfId="0" applyFont="1" applyBorder="1">
      <alignment vertical="center"/>
    </xf>
    <xf numFmtId="0" fontId="29" fillId="0" borderId="8" xfId="0" applyFont="1" applyBorder="1">
      <alignment vertical="center"/>
    </xf>
    <xf numFmtId="0" fontId="29" fillId="0" borderId="4" xfId="0" applyFont="1" applyBorder="1">
      <alignment vertical="center"/>
    </xf>
    <xf numFmtId="0" fontId="29" fillId="0" borderId="5" xfId="0" applyFont="1" applyBorder="1">
      <alignment vertical="center"/>
    </xf>
    <xf numFmtId="0" fontId="29" fillId="0" borderId="3" xfId="0" applyFont="1" applyBorder="1">
      <alignment vertical="center"/>
    </xf>
    <xf numFmtId="0" fontId="31" fillId="0" borderId="0" xfId="0" applyFont="1">
      <alignment vertical="center"/>
    </xf>
    <xf numFmtId="0" fontId="31" fillId="0" borderId="0" xfId="0" applyFont="1" applyBorder="1" applyAlignment="1">
      <alignment vertical="center"/>
    </xf>
    <xf numFmtId="0" fontId="31" fillId="0" borderId="0" xfId="0" applyFont="1" applyAlignment="1">
      <alignment horizontal="right" vertical="center"/>
    </xf>
    <xf numFmtId="0" fontId="45" fillId="0" borderId="0" xfId="0" applyFont="1" applyBorder="1" applyAlignment="1">
      <alignment horizontal="center" vertical="center"/>
    </xf>
    <xf numFmtId="0" fontId="45" fillId="0" borderId="0" xfId="0" applyFont="1" applyBorder="1" applyAlignment="1">
      <alignment horizontal="center" vertical="center" wrapText="1"/>
    </xf>
    <xf numFmtId="0" fontId="45" fillId="0" borderId="0" xfId="0" applyFont="1" applyAlignment="1">
      <alignment vertical="center"/>
    </xf>
    <xf numFmtId="0" fontId="45" fillId="0" borderId="0" xfId="0" applyFont="1" applyAlignment="1">
      <alignment horizontal="center" vertical="center"/>
    </xf>
    <xf numFmtId="0" fontId="55" fillId="0" borderId="0" xfId="0" applyFont="1" applyAlignment="1">
      <alignment vertical="center" wrapText="1"/>
    </xf>
    <xf numFmtId="0" fontId="45" fillId="0" borderId="0" xfId="0" applyFont="1" applyAlignment="1">
      <alignment vertical="top" wrapText="1"/>
    </xf>
    <xf numFmtId="0" fontId="0" fillId="0" borderId="7" xfId="0" applyFont="1" applyBorder="1">
      <alignment vertical="center"/>
    </xf>
    <xf numFmtId="0" fontId="0" fillId="0" borderId="8" xfId="0" applyFont="1" applyBorder="1">
      <alignment vertical="center"/>
    </xf>
    <xf numFmtId="0" fontId="0" fillId="0" borderId="0" xfId="0" applyFont="1" applyBorder="1">
      <alignment vertical="center"/>
    </xf>
    <xf numFmtId="0" fontId="0" fillId="0" borderId="2" xfId="0" applyFont="1" applyBorder="1">
      <alignment vertical="center"/>
    </xf>
    <xf numFmtId="0" fontId="45" fillId="0" borderId="0" xfId="0" applyFont="1" applyBorder="1">
      <alignment vertical="center"/>
    </xf>
    <xf numFmtId="0" fontId="29" fillId="0" borderId="0" xfId="0" applyFont="1" applyBorder="1" applyAlignment="1">
      <alignment horizontal="center" vertical="center"/>
    </xf>
    <xf numFmtId="0" fontId="45" fillId="0" borderId="0" xfId="0" applyFont="1" applyBorder="1" applyAlignment="1">
      <alignment horizontal="right" vertical="center" wrapText="1"/>
    </xf>
    <xf numFmtId="0" fontId="45" fillId="0" borderId="0" xfId="0" applyFont="1" applyBorder="1" applyAlignment="1">
      <alignment horizontal="justify" vertical="center" wrapText="1"/>
    </xf>
    <xf numFmtId="0" fontId="45" fillId="0" borderId="0" xfId="0" applyFont="1" applyFill="1" applyBorder="1" applyAlignment="1">
      <alignment horizontal="center" vertical="center"/>
    </xf>
    <xf numFmtId="0" fontId="45" fillId="0" borderId="0" xfId="0" applyFont="1" applyAlignment="1">
      <alignment vertical="center"/>
    </xf>
    <xf numFmtId="0" fontId="29" fillId="0" borderId="0" xfId="0" applyFont="1" applyBorder="1" applyAlignment="1">
      <alignment horizontal="left" vertical="top"/>
    </xf>
    <xf numFmtId="0" fontId="45" fillId="0" borderId="0" xfId="0" applyFont="1" applyAlignment="1">
      <alignment vertical="top"/>
    </xf>
    <xf numFmtId="0" fontId="45" fillId="0" borderId="0" xfId="0" applyFont="1" applyFill="1" applyBorder="1" applyAlignment="1">
      <alignment horizontal="justify" vertical="center"/>
    </xf>
    <xf numFmtId="0" fontId="45" fillId="0" borderId="0" xfId="0" applyFont="1" applyFill="1" applyBorder="1" applyAlignment="1">
      <alignment horizontal="right" vertical="center"/>
    </xf>
    <xf numFmtId="0" fontId="77" fillId="0" borderId="0" xfId="0" applyFont="1" applyAlignment="1">
      <alignment vertical="center" wrapText="1"/>
    </xf>
    <xf numFmtId="0" fontId="45" fillId="0" borderId="0" xfId="0" applyFont="1" applyBorder="1" applyAlignment="1">
      <alignment vertical="top" shrinkToFit="1"/>
    </xf>
    <xf numFmtId="0" fontId="29" fillId="0" borderId="25" xfId="0" applyFont="1" applyBorder="1" applyAlignment="1">
      <alignment horizontal="left" vertical="center"/>
    </xf>
    <xf numFmtId="0" fontId="29" fillId="0" borderId="26" xfId="0" applyFont="1" applyBorder="1" applyAlignment="1">
      <alignment horizontal="center" vertical="center"/>
    </xf>
    <xf numFmtId="0" fontId="30" fillId="0" borderId="26" xfId="0" applyFont="1" applyBorder="1" applyAlignment="1">
      <alignment horizontal="right"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45" fillId="0" borderId="27" xfId="0" applyFont="1" applyBorder="1">
      <alignment vertical="center"/>
    </xf>
    <xf numFmtId="0" fontId="29" fillId="0" borderId="0" xfId="0" applyFont="1" applyAlignment="1"/>
    <xf numFmtId="0" fontId="29" fillId="0" borderId="63" xfId="0" applyFont="1" applyBorder="1" applyAlignment="1">
      <alignment vertical="center"/>
    </xf>
    <xf numFmtId="0" fontId="29" fillId="0" borderId="98" xfId="0" applyFont="1" applyBorder="1" applyAlignment="1">
      <alignment vertical="center"/>
    </xf>
    <xf numFmtId="0" fontId="52" fillId="0" borderId="0" xfId="0" applyFont="1" applyBorder="1" applyAlignment="1">
      <alignment vertical="center"/>
    </xf>
    <xf numFmtId="0" fontId="45" fillId="0" borderId="0" xfId="0" applyFont="1" applyBorder="1">
      <alignment vertical="center"/>
    </xf>
    <xf numFmtId="0" fontId="18" fillId="0" borderId="1" xfId="0" applyFont="1" applyBorder="1" applyAlignment="1">
      <alignment vertical="center"/>
    </xf>
    <xf numFmtId="0" fontId="18" fillId="0" borderId="2" xfId="0" applyFont="1" applyBorder="1" applyAlignment="1">
      <alignment vertical="center"/>
    </xf>
    <xf numFmtId="0" fontId="89" fillId="0" borderId="0" xfId="0" applyFont="1">
      <alignment vertical="center"/>
    </xf>
    <xf numFmtId="0" fontId="90" fillId="0" borderId="0" xfId="0" applyFont="1">
      <alignment vertical="center"/>
    </xf>
    <xf numFmtId="0" fontId="91" fillId="0" borderId="0" xfId="0" applyFont="1">
      <alignment vertical="center"/>
    </xf>
    <xf numFmtId="0" fontId="92" fillId="0" borderId="0" xfId="0" applyFont="1" applyAlignment="1">
      <alignment horizontal="center"/>
    </xf>
    <xf numFmtId="0" fontId="0" fillId="7" borderId="41" xfId="0" applyFont="1" applyFill="1" applyBorder="1">
      <alignment vertical="center"/>
    </xf>
    <xf numFmtId="0" fontId="0" fillId="2" borderId="41" xfId="0" applyFont="1" applyFill="1" applyBorder="1">
      <alignment vertical="center"/>
    </xf>
    <xf numFmtId="0" fontId="0" fillId="0" borderId="0" xfId="0" applyFont="1" applyFill="1" applyBorder="1">
      <alignment vertical="center"/>
    </xf>
    <xf numFmtId="0" fontId="89" fillId="8" borderId="0" xfId="0" applyFont="1" applyFill="1">
      <alignment vertical="center"/>
    </xf>
    <xf numFmtId="0" fontId="90" fillId="8" borderId="0" xfId="0" applyFont="1" applyFill="1">
      <alignment vertical="center"/>
    </xf>
    <xf numFmtId="49" fontId="0" fillId="0" borderId="41" xfId="0" applyNumberFormat="1" applyFont="1" applyBorder="1" applyAlignment="1">
      <alignment horizontal="center" vertical="center"/>
    </xf>
    <xf numFmtId="0" fontId="89" fillId="0" borderId="0" xfId="0" applyFont="1" applyFill="1">
      <alignment vertical="center"/>
    </xf>
    <xf numFmtId="0" fontId="93" fillId="0" borderId="0" xfId="0" applyFont="1">
      <alignment vertical="center"/>
    </xf>
    <xf numFmtId="0" fontId="93" fillId="0" borderId="0" xfId="0" applyFont="1" applyAlignment="1">
      <alignment horizontal="left" vertical="center"/>
    </xf>
    <xf numFmtId="0" fontId="90" fillId="0" borderId="0" xfId="0" applyFont="1" applyAlignment="1">
      <alignment horizontal="right" vertical="center"/>
    </xf>
    <xf numFmtId="0" fontId="50" fillId="0" borderId="0" xfId="0" applyFont="1" applyBorder="1" applyAlignment="1">
      <alignment vertical="center"/>
    </xf>
    <xf numFmtId="0" fontId="88" fillId="0" borderId="0" xfId="0" applyFont="1" applyBorder="1" applyAlignment="1">
      <alignment vertical="center"/>
    </xf>
    <xf numFmtId="0" fontId="0" fillId="0" borderId="0" xfId="0" applyFont="1" applyAlignment="1">
      <alignment horizontal="center" vertical="center"/>
    </xf>
    <xf numFmtId="0" fontId="29" fillId="0" borderId="6" xfId="0" applyFont="1" applyBorder="1" applyAlignment="1">
      <alignment vertical="center"/>
    </xf>
    <xf numFmtId="0" fontId="29" fillId="0" borderId="7" xfId="0" applyFont="1" applyBorder="1" applyAlignment="1">
      <alignment vertical="center"/>
    </xf>
    <xf numFmtId="0" fontId="29" fillId="0" borderId="8" xfId="0" applyFont="1" applyBorder="1" applyAlignment="1">
      <alignment vertical="center"/>
    </xf>
    <xf numFmtId="0" fontId="50" fillId="0" borderId="6" xfId="0" applyFont="1" applyBorder="1">
      <alignment vertical="center"/>
    </xf>
    <xf numFmtId="0" fontId="50" fillId="0" borderId="7" xfId="0" applyFont="1" applyBorder="1">
      <alignment vertical="center"/>
    </xf>
    <xf numFmtId="0" fontId="50" fillId="0" borderId="8" xfId="0" applyFont="1" applyBorder="1">
      <alignment vertical="center"/>
    </xf>
    <xf numFmtId="0" fontId="50" fillId="0" borderId="1" xfId="0" applyFont="1" applyBorder="1">
      <alignment vertical="center"/>
    </xf>
    <xf numFmtId="0" fontId="50" fillId="0" borderId="0" xfId="0" applyFont="1" applyBorder="1">
      <alignment vertical="center"/>
    </xf>
    <xf numFmtId="0" fontId="50" fillId="0" borderId="2" xfId="0" applyFont="1" applyBorder="1">
      <alignment vertical="center"/>
    </xf>
    <xf numFmtId="0" fontId="0" fillId="0" borderId="41" xfId="0" applyNumberFormat="1" applyFont="1" applyBorder="1" applyAlignment="1">
      <alignment horizontal="center" vertical="center"/>
    </xf>
    <xf numFmtId="0" fontId="51" fillId="0" borderId="0" xfId="0" applyFont="1" applyBorder="1" applyAlignment="1">
      <alignment horizontal="center" vertical="center" shrinkToFit="1"/>
    </xf>
    <xf numFmtId="0" fontId="51" fillId="0" borderId="7" xfId="0" applyFont="1" applyBorder="1" applyAlignment="1">
      <alignment horizontal="center" vertical="center" shrinkToFit="1"/>
    </xf>
    <xf numFmtId="0" fontId="51" fillId="0" borderId="4" xfId="0" applyFont="1" applyBorder="1" applyAlignment="1">
      <alignment horizontal="center" vertical="center" shrinkToFit="1"/>
    </xf>
    <xf numFmtId="0" fontId="45" fillId="0" borderId="0" xfId="0" applyFont="1" applyFill="1" applyAlignment="1">
      <alignment horizontal="center" vertical="center"/>
    </xf>
    <xf numFmtId="0" fontId="0" fillId="0" borderId="0" xfId="0" applyFont="1" applyBorder="1" applyAlignment="1">
      <alignment horizontal="left" vertical="center"/>
    </xf>
    <xf numFmtId="0" fontId="0" fillId="0" borderId="0" xfId="0" applyFont="1" applyBorder="1" applyAlignment="1">
      <alignment horizontal="center" vertical="center"/>
    </xf>
    <xf numFmtId="0" fontId="50" fillId="0" borderId="3" xfId="0" applyFont="1" applyBorder="1">
      <alignment vertical="center"/>
    </xf>
    <xf numFmtId="0" fontId="50" fillId="0" borderId="4" xfId="0" applyFont="1" applyBorder="1">
      <alignment vertical="center"/>
    </xf>
    <xf numFmtId="0" fontId="50" fillId="0" borderId="5" xfId="0" applyFont="1" applyBorder="1">
      <alignment vertical="center"/>
    </xf>
    <xf numFmtId="0" fontId="50" fillId="0" borderId="4" xfId="0" applyFont="1" applyBorder="1" applyAlignment="1">
      <alignment vertical="center"/>
    </xf>
    <xf numFmtId="0" fontId="50" fillId="0" borderId="5" xfId="0" applyFont="1" applyBorder="1" applyAlignment="1">
      <alignment vertical="center"/>
    </xf>
    <xf numFmtId="0" fontId="50" fillId="0" borderId="1" xfId="0" applyFont="1" applyBorder="1" applyAlignment="1">
      <alignment vertical="center"/>
    </xf>
    <xf numFmtId="0" fontId="50" fillId="0" borderId="2" xfId="0" applyFont="1" applyBorder="1" applyAlignment="1">
      <alignment vertical="center"/>
    </xf>
    <xf numFmtId="0" fontId="50" fillId="0" borderId="3" xfId="0" applyFont="1" applyBorder="1" applyAlignment="1">
      <alignment vertical="center"/>
    </xf>
    <xf numFmtId="0" fontId="50" fillId="0" borderId="1" xfId="0" applyFont="1" applyBorder="1" applyAlignment="1">
      <alignment horizontal="center" vertical="center" wrapText="1"/>
    </xf>
    <xf numFmtId="0" fontId="50" fillId="0" borderId="0"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0" xfId="0" applyFont="1" applyBorder="1" applyAlignment="1">
      <alignment horizontal="left" vertical="center"/>
    </xf>
    <xf numFmtId="0" fontId="50" fillId="0" borderId="2" xfId="0" applyFont="1" applyBorder="1" applyAlignment="1">
      <alignment horizontal="left" vertical="center"/>
    </xf>
    <xf numFmtId="0" fontId="50" fillId="0" borderId="71" xfId="0" applyFont="1" applyBorder="1" applyAlignment="1">
      <alignment horizontal="center" vertical="center"/>
    </xf>
    <xf numFmtId="0" fontId="50" fillId="0" borderId="1" xfId="0" applyFont="1" applyBorder="1" applyAlignment="1">
      <alignment horizontal="center" vertical="center"/>
    </xf>
    <xf numFmtId="0" fontId="50" fillId="0" borderId="0" xfId="0" applyFont="1" applyBorder="1" applyAlignment="1">
      <alignment horizontal="center" vertical="center"/>
    </xf>
    <xf numFmtId="0" fontId="50" fillId="0" borderId="2" xfId="0" applyFont="1" applyBorder="1" applyAlignment="1">
      <alignment horizontal="center" vertical="center"/>
    </xf>
    <xf numFmtId="177" fontId="50" fillId="0" borderId="0" xfId="0" applyNumberFormat="1" applyFont="1" applyBorder="1" applyAlignment="1">
      <alignment horizontal="left" vertical="center"/>
    </xf>
    <xf numFmtId="177" fontId="50" fillId="0" borderId="2" xfId="0" applyNumberFormat="1" applyFont="1" applyBorder="1" applyAlignment="1">
      <alignment horizontal="left" vertical="center"/>
    </xf>
    <xf numFmtId="176" fontId="50" fillId="0" borderId="1" xfId="0" applyNumberFormat="1" applyFont="1" applyBorder="1" applyAlignment="1">
      <alignment horizontal="right" vertical="center"/>
    </xf>
    <xf numFmtId="176" fontId="50" fillId="0" borderId="0" xfId="0" applyNumberFormat="1" applyFont="1" applyBorder="1" applyAlignment="1">
      <alignment horizontal="right" vertical="center"/>
    </xf>
    <xf numFmtId="0" fontId="50" fillId="0" borderId="16" xfId="0" applyFont="1" applyBorder="1" applyAlignment="1">
      <alignment horizontal="center" vertical="center"/>
    </xf>
    <xf numFmtId="0" fontId="50" fillId="0" borderId="15" xfId="0" applyFont="1" applyBorder="1" applyAlignment="1">
      <alignment horizontal="left" vertical="center" wrapText="1"/>
    </xf>
    <xf numFmtId="0" fontId="50" fillId="0" borderId="0" xfId="0" applyFont="1" applyBorder="1" applyAlignment="1">
      <alignment horizontal="left" vertical="center" wrapText="1"/>
    </xf>
    <xf numFmtId="0" fontId="50" fillId="0" borderId="2" xfId="0" applyFont="1" applyBorder="1" applyAlignment="1">
      <alignment horizontal="left" vertical="center" wrapText="1"/>
    </xf>
    <xf numFmtId="0" fontId="50" fillId="0" borderId="1" xfId="0" applyFont="1" applyBorder="1" applyAlignment="1">
      <alignment horizontal="left" vertical="center" wrapText="1"/>
    </xf>
    <xf numFmtId="0" fontId="95" fillId="0" borderId="41" xfId="0" applyFont="1" applyBorder="1" applyAlignment="1">
      <alignment horizontal="left" vertical="center"/>
    </xf>
    <xf numFmtId="178" fontId="50" fillId="0" borderId="1" xfId="0" applyNumberFormat="1" applyFont="1" applyBorder="1" applyAlignment="1">
      <alignment horizontal="right" vertical="center"/>
    </xf>
    <xf numFmtId="178" fontId="50" fillId="0" borderId="0" xfId="0" applyNumberFormat="1" applyFont="1" applyBorder="1" applyAlignment="1">
      <alignment horizontal="right" vertical="center"/>
    </xf>
    <xf numFmtId="0" fontId="46" fillId="0" borderId="0" xfId="0" applyFont="1" applyBorder="1" applyAlignment="1">
      <alignment horizontal="left" vertical="center"/>
    </xf>
    <xf numFmtId="0" fontId="96" fillId="0" borderId="46" xfId="0" applyFont="1" applyBorder="1" applyAlignment="1">
      <alignment horizontal="center" vertical="center"/>
    </xf>
    <xf numFmtId="0" fontId="96" fillId="0" borderId="18" xfId="0" applyFont="1" applyBorder="1" applyAlignment="1">
      <alignment horizontal="center" vertical="center"/>
    </xf>
    <xf numFmtId="0" fontId="96" fillId="0" borderId="175" xfId="0" applyFont="1" applyBorder="1" applyAlignment="1">
      <alignment horizontal="center" vertical="center"/>
    </xf>
    <xf numFmtId="0" fontId="96" fillId="0" borderId="183" xfId="0" applyFont="1" applyBorder="1" applyAlignment="1">
      <alignment horizontal="center" vertical="center"/>
    </xf>
    <xf numFmtId="0" fontId="96" fillId="0" borderId="188" xfId="0" applyFont="1" applyBorder="1" applyAlignment="1">
      <alignment horizontal="center" vertical="center"/>
    </xf>
    <xf numFmtId="0" fontId="50" fillId="0" borderId="6" xfId="0" applyFont="1" applyBorder="1" applyAlignment="1">
      <alignment vertical="center" shrinkToFit="1"/>
    </xf>
    <xf numFmtId="0" fontId="50" fillId="0" borderId="7" xfId="0" applyFont="1" applyBorder="1" applyAlignment="1">
      <alignment vertical="center" shrinkToFit="1"/>
    </xf>
    <xf numFmtId="0" fontId="50" fillId="0" borderId="8" xfId="0" applyFont="1" applyBorder="1" applyAlignment="1">
      <alignment vertical="center" shrinkToFit="1"/>
    </xf>
    <xf numFmtId="0" fontId="50" fillId="0" borderId="1" xfId="0" applyFont="1" applyBorder="1" applyAlignment="1">
      <alignment vertical="center" shrinkToFit="1"/>
    </xf>
    <xf numFmtId="0" fontId="50" fillId="0" borderId="0" xfId="0" applyFont="1" applyBorder="1" applyAlignment="1">
      <alignment vertical="center" shrinkToFit="1"/>
    </xf>
    <xf numFmtId="0" fontId="50" fillId="0" borderId="2" xfId="0" applyFont="1" applyBorder="1" applyAlignment="1">
      <alignment vertical="center" shrinkToFit="1"/>
    </xf>
    <xf numFmtId="0" fontId="50" fillId="0" borderId="3" xfId="0" applyFont="1" applyBorder="1" applyAlignment="1">
      <alignment vertical="center" shrinkToFit="1"/>
    </xf>
    <xf numFmtId="0" fontId="50" fillId="0" borderId="4" xfId="0" applyFont="1" applyBorder="1" applyAlignment="1">
      <alignment vertical="center" shrinkToFit="1"/>
    </xf>
    <xf numFmtId="0" fontId="50" fillId="0" borderId="5" xfId="0" applyFont="1" applyBorder="1" applyAlignment="1">
      <alignment vertical="center" shrinkToFit="1"/>
    </xf>
    <xf numFmtId="0" fontId="51" fillId="0" borderId="0" xfId="0" applyFont="1">
      <alignment vertical="center"/>
    </xf>
    <xf numFmtId="0" fontId="97" fillId="0" borderId="0" xfId="0" applyFont="1">
      <alignment vertical="center"/>
    </xf>
    <xf numFmtId="0" fontId="29" fillId="0" borderId="6" xfId="0" applyFont="1" applyBorder="1">
      <alignment vertical="center"/>
    </xf>
    <xf numFmtId="0" fontId="29" fillId="0" borderId="9" xfId="0" applyFont="1" applyBorder="1">
      <alignment vertical="center"/>
    </xf>
    <xf numFmtId="0" fontId="29" fillId="0" borderId="10" xfId="0" applyFont="1" applyBorder="1">
      <alignment vertical="center"/>
    </xf>
    <xf numFmtId="0" fontId="29" fillId="0" borderId="11" xfId="0" applyFont="1" applyBorder="1">
      <alignment vertical="center"/>
    </xf>
    <xf numFmtId="0" fontId="29" fillId="0" borderId="13" xfId="0" applyFont="1" applyBorder="1">
      <alignment vertical="center"/>
    </xf>
    <xf numFmtId="0" fontId="98" fillId="0" borderId="0" xfId="0" applyFont="1">
      <alignment vertical="center"/>
    </xf>
    <xf numFmtId="0" fontId="45" fillId="0" borderId="0" xfId="0" applyFont="1" applyBorder="1" applyAlignment="1">
      <alignment horizontal="center" vertical="center"/>
    </xf>
    <xf numFmtId="0" fontId="45" fillId="0" borderId="0" xfId="0" applyFont="1" applyFill="1" applyBorder="1" applyAlignment="1">
      <alignment horizontal="center" vertical="center"/>
    </xf>
    <xf numFmtId="0" fontId="45" fillId="0" borderId="1" xfId="0" applyFont="1" applyBorder="1" applyAlignment="1">
      <alignment horizontal="center" vertical="center" wrapText="1"/>
    </xf>
    <xf numFmtId="0" fontId="45" fillId="0" borderId="0" xfId="0" applyFont="1" applyBorder="1" applyAlignment="1">
      <alignment horizontal="center" vertical="center" shrinkToFit="1"/>
    </xf>
    <xf numFmtId="0" fontId="45" fillId="0" borderId="0" xfId="0" applyFont="1" applyBorder="1">
      <alignment vertical="center"/>
    </xf>
    <xf numFmtId="38" fontId="45" fillId="0" borderId="0" xfId="3" applyFont="1" applyBorder="1" applyAlignment="1">
      <alignment horizontal="center" vertical="center"/>
    </xf>
    <xf numFmtId="0" fontId="50" fillId="0" borderId="0" xfId="0" applyFont="1">
      <alignment vertical="center"/>
    </xf>
    <xf numFmtId="0" fontId="46" fillId="0" borderId="0" xfId="0" applyFont="1" applyBorder="1" applyAlignment="1">
      <alignment vertical="top" wrapText="1"/>
    </xf>
    <xf numFmtId="0" fontId="99" fillId="0" borderId="0" xfId="0" applyFont="1">
      <alignment vertical="center"/>
    </xf>
    <xf numFmtId="0" fontId="99" fillId="0" borderId="0" xfId="0" applyFont="1" applyBorder="1" applyAlignment="1">
      <alignment vertical="center"/>
    </xf>
    <xf numFmtId="0" fontId="97" fillId="0" borderId="0" xfId="0" applyFont="1" applyBorder="1" applyAlignment="1">
      <alignment vertical="center"/>
    </xf>
    <xf numFmtId="0" fontId="99" fillId="0" borderId="0" xfId="0" applyFont="1" applyBorder="1" applyAlignment="1">
      <alignment vertical="top" wrapText="1"/>
    </xf>
    <xf numFmtId="0" fontId="99" fillId="0" borderId="0" xfId="0" applyFont="1" applyBorder="1" applyAlignment="1">
      <alignment vertical="top"/>
    </xf>
    <xf numFmtId="0" fontId="98" fillId="0" borderId="0" xfId="0" applyFont="1" applyBorder="1" applyAlignment="1">
      <alignment vertical="center"/>
    </xf>
    <xf numFmtId="38" fontId="100" fillId="0" borderId="0" xfId="3" applyFont="1">
      <alignment vertical="center"/>
    </xf>
    <xf numFmtId="0" fontId="49" fillId="0" borderId="7" xfId="0" applyFont="1" applyFill="1" applyBorder="1" applyAlignment="1">
      <alignment vertical="center"/>
    </xf>
    <xf numFmtId="0" fontId="49" fillId="0" borderId="9" xfId="0" applyFont="1" applyFill="1" applyBorder="1" applyAlignment="1">
      <alignment vertical="center"/>
    </xf>
    <xf numFmtId="0" fontId="49" fillId="0" borderId="10" xfId="0" applyFont="1" applyFill="1" applyBorder="1" applyAlignment="1">
      <alignment vertical="center"/>
    </xf>
    <xf numFmtId="0" fontId="49" fillId="0" borderId="9" xfId="0" applyFont="1" applyFill="1" applyBorder="1" applyAlignment="1">
      <alignment horizontal="right" vertical="center"/>
    </xf>
    <xf numFmtId="0" fontId="49" fillId="0" borderId="8" xfId="0" applyFont="1" applyFill="1" applyBorder="1" applyAlignment="1">
      <alignment vertical="center"/>
    </xf>
    <xf numFmtId="0" fontId="45" fillId="0" borderId="0" xfId="0" applyFont="1" applyFill="1" applyBorder="1" applyAlignment="1">
      <alignment horizontal="center" vertical="center"/>
    </xf>
    <xf numFmtId="0" fontId="45" fillId="0" borderId="0" xfId="0" applyFont="1" applyFill="1" applyBorder="1">
      <alignment vertical="center"/>
    </xf>
    <xf numFmtId="0" fontId="98" fillId="0" borderId="1" xfId="0" applyFont="1" applyBorder="1" applyAlignment="1">
      <alignment vertical="center"/>
    </xf>
    <xf numFmtId="0" fontId="98" fillId="0" borderId="0" xfId="0" applyFont="1" applyFill="1" applyBorder="1" applyAlignment="1">
      <alignment horizontal="center" vertical="center"/>
    </xf>
    <xf numFmtId="0" fontId="98" fillId="0" borderId="0" xfId="0" applyFont="1" applyAlignment="1">
      <alignment vertical="center"/>
    </xf>
    <xf numFmtId="0" fontId="104" fillId="0" borderId="0" xfId="0" applyFont="1" applyAlignment="1">
      <alignment horizontal="right" vertical="center"/>
    </xf>
    <xf numFmtId="188" fontId="98" fillId="0" borderId="0" xfId="0" applyNumberFormat="1" applyFont="1" applyAlignment="1"/>
    <xf numFmtId="0" fontId="98" fillId="0" borderId="0" xfId="0" applyFont="1" applyAlignment="1"/>
    <xf numFmtId="0" fontId="18" fillId="0" borderId="0" xfId="0" applyFont="1" applyAlignment="1">
      <alignment vertical="center"/>
    </xf>
    <xf numFmtId="0" fontId="29" fillId="0" borderId="0" xfId="0" applyFont="1" applyFill="1" applyAlignment="1">
      <alignment vertical="center"/>
    </xf>
    <xf numFmtId="0" fontId="74" fillId="0" borderId="29" xfId="0" applyFont="1" applyFill="1" applyBorder="1" applyAlignment="1">
      <alignment vertical="center"/>
    </xf>
    <xf numFmtId="0" fontId="98" fillId="0" borderId="0" xfId="0" applyFont="1" applyFill="1" applyBorder="1">
      <alignment vertical="center"/>
    </xf>
    <xf numFmtId="0" fontId="98" fillId="0" borderId="0" xfId="0" applyFont="1" applyFill="1" applyBorder="1" applyAlignment="1">
      <alignment horizontal="justify" vertical="center"/>
    </xf>
    <xf numFmtId="0" fontId="29" fillId="0" borderId="24" xfId="0" applyFont="1" applyBorder="1" applyAlignment="1">
      <alignment vertical="center"/>
    </xf>
    <xf numFmtId="0" fontId="29" fillId="0" borderId="23" xfId="0" applyFont="1" applyBorder="1" applyAlignment="1">
      <alignment vertical="center"/>
    </xf>
    <xf numFmtId="0" fontId="98" fillId="0" borderId="1" xfId="0" applyFont="1" applyBorder="1">
      <alignment vertical="center"/>
    </xf>
    <xf numFmtId="0" fontId="48" fillId="0" borderId="0" xfId="0" applyFont="1" applyFill="1" applyBorder="1" applyAlignment="1">
      <alignment horizontal="center" vertical="center"/>
    </xf>
    <xf numFmtId="0" fontId="45"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horizontal="left" vertical="center" indent="1"/>
    </xf>
    <xf numFmtId="0" fontId="50" fillId="0" borderId="0" xfId="0" applyFont="1" applyFill="1" applyBorder="1" applyAlignment="1">
      <alignment horizontal="left" vertical="center"/>
    </xf>
    <xf numFmtId="0" fontId="50" fillId="0" borderId="2" xfId="0" applyFont="1" applyFill="1" applyBorder="1" applyAlignment="1">
      <alignment horizontal="left" vertical="center"/>
    </xf>
    <xf numFmtId="0" fontId="45" fillId="0" borderId="0" xfId="0" applyFont="1" applyFill="1" applyBorder="1" applyAlignment="1">
      <alignment horizontal="left" vertical="center"/>
    </xf>
    <xf numFmtId="0" fontId="45" fillId="0" borderId="2" xfId="0" applyFont="1" applyFill="1" applyBorder="1" applyAlignment="1">
      <alignment horizontal="left" vertical="center"/>
    </xf>
    <xf numFmtId="0" fontId="45" fillId="0" borderId="4" xfId="0" applyFont="1" applyFill="1" applyBorder="1" applyAlignment="1">
      <alignment horizontal="left" vertical="center"/>
    </xf>
    <xf numFmtId="0" fontId="54" fillId="0" borderId="1" xfId="0" applyFont="1" applyFill="1" applyBorder="1" applyAlignment="1">
      <alignment horizontal="left" vertical="center" indent="1"/>
    </xf>
    <xf numFmtId="0" fontId="45" fillId="0" borderId="0" xfId="0" applyFont="1" applyFill="1" applyBorder="1">
      <alignment vertical="center"/>
    </xf>
    <xf numFmtId="0" fontId="105" fillId="0" borderId="0" xfId="0" applyFont="1" applyAlignment="1">
      <alignment vertical="center"/>
    </xf>
    <xf numFmtId="0" fontId="54" fillId="0" borderId="0" xfId="0" applyFont="1" applyFill="1" applyBorder="1" applyAlignment="1">
      <alignment horizontal="center" vertical="center"/>
    </xf>
    <xf numFmtId="0" fontId="45" fillId="0" borderId="0" xfId="0" applyFont="1" applyFill="1" applyBorder="1" applyAlignment="1">
      <alignment horizontal="center" vertical="center"/>
    </xf>
    <xf numFmtId="0" fontId="50" fillId="0" borderId="0" xfId="0" applyFont="1" applyFill="1" applyBorder="1">
      <alignment vertical="center"/>
    </xf>
    <xf numFmtId="0" fontId="50" fillId="0" borderId="0" xfId="0" applyFont="1" applyFill="1">
      <alignment vertical="center"/>
    </xf>
    <xf numFmtId="0" fontId="98" fillId="0" borderId="0" xfId="0" applyFont="1" applyFill="1">
      <alignment vertical="center"/>
    </xf>
    <xf numFmtId="0" fontId="52" fillId="0" borderId="3" xfId="0" applyFont="1" applyFill="1" applyBorder="1" applyAlignment="1">
      <alignment vertical="center"/>
    </xf>
    <xf numFmtId="0" fontId="58" fillId="0" borderId="1" xfId="0" applyFont="1" applyFill="1" applyBorder="1" applyAlignment="1">
      <alignment vertical="center"/>
    </xf>
    <xf numFmtId="0" fontId="58" fillId="0" borderId="0" xfId="0" applyFont="1" applyFill="1" applyBorder="1" applyAlignment="1">
      <alignment vertical="center"/>
    </xf>
    <xf numFmtId="0" fontId="106" fillId="0" borderId="0" xfId="0" applyFont="1" applyFill="1" applyBorder="1" applyAlignment="1">
      <alignment vertical="center"/>
    </xf>
    <xf numFmtId="0" fontId="106" fillId="0" borderId="2" xfId="0" applyFont="1" applyFill="1" applyBorder="1" applyAlignment="1">
      <alignment vertical="center"/>
    </xf>
    <xf numFmtId="0" fontId="58" fillId="0" borderId="1" xfId="0" applyFont="1" applyFill="1" applyBorder="1">
      <alignment vertical="center"/>
    </xf>
    <xf numFmtId="0" fontId="58" fillId="0" borderId="1" xfId="0" applyFont="1" applyFill="1" applyBorder="1" applyAlignment="1">
      <alignment horizontal="left" vertical="center"/>
    </xf>
    <xf numFmtId="0" fontId="58" fillId="0" borderId="0" xfId="0" applyFont="1" applyFill="1" applyBorder="1" applyAlignment="1">
      <alignment horizontal="left" vertical="center"/>
    </xf>
    <xf numFmtId="0" fontId="106" fillId="0" borderId="0" xfId="0" applyFont="1" applyFill="1" applyBorder="1" applyAlignment="1">
      <alignment horizontal="left" vertical="center"/>
    </xf>
    <xf numFmtId="0" fontId="106" fillId="0" borderId="2" xfId="0" applyFont="1" applyFill="1" applyBorder="1" applyAlignment="1">
      <alignment horizontal="left" vertical="center"/>
    </xf>
    <xf numFmtId="0" fontId="58" fillId="0" borderId="1" xfId="0" applyFont="1" applyFill="1" applyBorder="1" applyAlignment="1">
      <alignment vertical="center" textRotation="255" shrinkToFit="1"/>
    </xf>
    <xf numFmtId="0" fontId="58" fillId="0" borderId="0" xfId="0" applyFont="1" applyFill="1" applyBorder="1">
      <alignment vertical="center"/>
    </xf>
    <xf numFmtId="178" fontId="106" fillId="0" borderId="0" xfId="0" applyNumberFormat="1" applyFont="1" applyFill="1" applyBorder="1" applyAlignment="1">
      <alignment vertical="center"/>
    </xf>
    <xf numFmtId="177" fontId="106" fillId="0" borderId="0" xfId="0" applyNumberFormat="1" applyFont="1" applyFill="1" applyBorder="1" applyAlignment="1">
      <alignment vertical="center"/>
    </xf>
    <xf numFmtId="0" fontId="58" fillId="0" borderId="1" xfId="0" applyFont="1" applyFill="1" applyBorder="1" applyAlignment="1">
      <alignment vertical="center" wrapText="1"/>
    </xf>
    <xf numFmtId="0" fontId="58" fillId="0" borderId="0" xfId="0" applyFont="1" applyFill="1" applyBorder="1" applyAlignment="1">
      <alignment vertical="center" wrapText="1"/>
    </xf>
    <xf numFmtId="0" fontId="58" fillId="0" borderId="3" xfId="0" applyFont="1" applyFill="1" applyBorder="1" applyAlignment="1">
      <alignment vertical="center"/>
    </xf>
    <xf numFmtId="0" fontId="58" fillId="0" borderId="4" xfId="0" applyFont="1" applyFill="1" applyBorder="1" applyAlignment="1">
      <alignment vertical="center"/>
    </xf>
    <xf numFmtId="0" fontId="106" fillId="0" borderId="4" xfId="0" applyFont="1" applyFill="1" applyBorder="1" applyAlignment="1">
      <alignment vertical="center"/>
    </xf>
    <xf numFmtId="178" fontId="106" fillId="0" borderId="4" xfId="0" applyNumberFormat="1" applyFont="1" applyFill="1" applyBorder="1" applyAlignment="1">
      <alignment vertical="center"/>
    </xf>
    <xf numFmtId="177" fontId="106" fillId="0" borderId="4" xfId="0" applyNumberFormat="1" applyFont="1" applyFill="1" applyBorder="1" applyAlignment="1">
      <alignment vertical="center"/>
    </xf>
    <xf numFmtId="0" fontId="106" fillId="0" borderId="5" xfId="0" applyFont="1" applyFill="1" applyBorder="1" applyAlignment="1">
      <alignment vertical="center"/>
    </xf>
    <xf numFmtId="0" fontId="106" fillId="0" borderId="7" xfId="0" applyFont="1" applyFill="1" applyBorder="1" applyAlignment="1">
      <alignment vertical="center"/>
    </xf>
    <xf numFmtId="0" fontId="106" fillId="0" borderId="8" xfId="0" applyFont="1" applyFill="1" applyBorder="1" applyAlignment="1">
      <alignment vertical="center"/>
    </xf>
    <xf numFmtId="0" fontId="106" fillId="0" borderId="7" xfId="0" applyFont="1" applyFill="1" applyBorder="1" applyAlignment="1">
      <alignment horizontal="left" vertical="center"/>
    </xf>
    <xf numFmtId="0" fontId="106" fillId="0" borderId="8" xfId="0" applyFont="1" applyFill="1" applyBorder="1" applyAlignment="1">
      <alignment horizontal="left" vertical="center"/>
    </xf>
    <xf numFmtId="178" fontId="106" fillId="0" borderId="7" xfId="0" applyNumberFormat="1" applyFont="1" applyFill="1" applyBorder="1" applyAlignment="1">
      <alignment vertical="center"/>
    </xf>
    <xf numFmtId="177" fontId="106" fillId="0" borderId="7" xfId="0" applyNumberFormat="1" applyFont="1" applyFill="1" applyBorder="1" applyAlignment="1">
      <alignment vertical="center"/>
    </xf>
    <xf numFmtId="0" fontId="58" fillId="0" borderId="2" xfId="0" applyFont="1" applyFill="1" applyBorder="1" applyAlignment="1">
      <alignment vertical="center"/>
    </xf>
    <xf numFmtId="0" fontId="58" fillId="0" borderId="2" xfId="0" applyFont="1" applyFill="1" applyBorder="1" applyAlignment="1">
      <alignment horizontal="left" vertical="center"/>
    </xf>
    <xf numFmtId="0" fontId="58" fillId="0" borderId="5" xfId="0" applyFont="1" applyFill="1" applyBorder="1" applyAlignment="1">
      <alignment vertical="center"/>
    </xf>
    <xf numFmtId="0" fontId="58" fillId="0" borderId="2" xfId="0" applyFont="1" applyFill="1" applyBorder="1" applyAlignment="1">
      <alignment vertical="center" wrapText="1"/>
    </xf>
    <xf numFmtId="0" fontId="106" fillId="0" borderId="4" xfId="0" applyFont="1" applyFill="1" applyBorder="1" applyAlignment="1">
      <alignment horizontal="left" vertical="center"/>
    </xf>
    <xf numFmtId="0" fontId="58" fillId="0" borderId="4" xfId="0" applyFont="1" applyFill="1" applyBorder="1" applyAlignment="1">
      <alignment horizontal="left" vertical="center"/>
    </xf>
    <xf numFmtId="0" fontId="58" fillId="0" borderId="5" xfId="0" applyFont="1" applyFill="1" applyBorder="1" applyAlignment="1">
      <alignment horizontal="left" vertical="center"/>
    </xf>
    <xf numFmtId="176" fontId="58" fillId="0" borderId="2" xfId="0" applyNumberFormat="1" applyFont="1" applyFill="1" applyBorder="1" applyAlignment="1">
      <alignment horizontal="left" vertical="center"/>
    </xf>
    <xf numFmtId="176" fontId="106" fillId="0" borderId="0" xfId="0" applyNumberFormat="1" applyFont="1" applyFill="1" applyBorder="1" applyAlignment="1">
      <alignment horizontal="left" vertical="center"/>
    </xf>
    <xf numFmtId="0" fontId="45" fillId="0" borderId="3" xfId="0" applyFont="1" applyFill="1" applyBorder="1" applyAlignment="1">
      <alignment horizontal="left" vertical="center"/>
    </xf>
    <xf numFmtId="176" fontId="58" fillId="0" borderId="5" xfId="0" applyNumberFormat="1" applyFont="1" applyFill="1" applyBorder="1" applyAlignment="1">
      <alignment horizontal="left" vertical="center"/>
    </xf>
    <xf numFmtId="176" fontId="106" fillId="0" borderId="4" xfId="0" applyNumberFormat="1" applyFont="1" applyFill="1" applyBorder="1" applyAlignment="1">
      <alignment horizontal="left" vertical="center"/>
    </xf>
    <xf numFmtId="176" fontId="106" fillId="0" borderId="7" xfId="0" applyNumberFormat="1" applyFont="1" applyFill="1" applyBorder="1" applyAlignment="1">
      <alignment horizontal="left" vertical="center"/>
    </xf>
    <xf numFmtId="0" fontId="58" fillId="0" borderId="3" xfId="0" applyFont="1" applyFill="1" applyBorder="1" applyAlignment="1">
      <alignment horizontal="left" vertical="center"/>
    </xf>
    <xf numFmtId="0" fontId="107" fillId="0" borderId="0" xfId="0" applyFont="1" applyFill="1">
      <alignment vertical="center"/>
    </xf>
    <xf numFmtId="0" fontId="68" fillId="0" borderId="0" xfId="0" applyFont="1" applyFill="1" applyBorder="1" applyAlignment="1">
      <alignment vertical="center"/>
    </xf>
    <xf numFmtId="0" fontId="98" fillId="0" borderId="0" xfId="0" applyFont="1" applyFill="1" applyBorder="1" applyAlignment="1">
      <alignment vertical="center"/>
    </xf>
    <xf numFmtId="0" fontId="52" fillId="0" borderId="3" xfId="0" applyFont="1" applyFill="1" applyBorder="1" applyAlignment="1">
      <alignment horizontal="left" vertical="center"/>
    </xf>
    <xf numFmtId="0" fontId="52" fillId="0" borderId="5" xfId="0" applyFont="1" applyFill="1" applyBorder="1" applyAlignment="1">
      <alignment horizontal="left" vertical="center"/>
    </xf>
    <xf numFmtId="0" fontId="52" fillId="0" borderId="6" xfId="0" applyFont="1" applyFill="1" applyBorder="1" applyAlignment="1">
      <alignment horizontal="left" vertical="center"/>
    </xf>
    <xf numFmtId="0" fontId="52" fillId="0" borderId="8" xfId="0" applyFont="1" applyFill="1" applyBorder="1" applyAlignment="1">
      <alignment horizontal="left" vertical="center"/>
    </xf>
    <xf numFmtId="0" fontId="110" fillId="0" borderId="8" xfId="0" applyFont="1" applyFill="1" applyBorder="1" applyAlignment="1">
      <alignment vertical="center"/>
    </xf>
    <xf numFmtId="0" fontId="110" fillId="0" borderId="5" xfId="0" applyFont="1" applyFill="1" applyBorder="1" applyAlignment="1">
      <alignment vertical="center"/>
    </xf>
    <xf numFmtId="0" fontId="50" fillId="0" borderId="1" xfId="0" applyFont="1" applyFill="1" applyBorder="1" applyAlignment="1">
      <alignment vertical="center"/>
    </xf>
    <xf numFmtId="0" fontId="50" fillId="0" borderId="1" xfId="0" applyFont="1" applyFill="1" applyBorder="1" applyAlignment="1">
      <alignment vertical="center" textRotation="255" shrinkToFit="1"/>
    </xf>
    <xf numFmtId="0" fontId="68" fillId="0" borderId="0" xfId="0" applyFont="1" applyFill="1" applyBorder="1" applyAlignment="1">
      <alignment vertical="center" wrapText="1"/>
    </xf>
    <xf numFmtId="176" fontId="50" fillId="0" borderId="0" xfId="0" applyNumberFormat="1" applyFont="1" applyFill="1" applyBorder="1" applyAlignment="1">
      <alignment vertical="center"/>
    </xf>
    <xf numFmtId="178" fontId="50" fillId="0" borderId="0" xfId="0" applyNumberFormat="1" applyFont="1" applyFill="1" applyBorder="1" applyAlignment="1">
      <alignment vertical="center"/>
    </xf>
    <xf numFmtId="177" fontId="50" fillId="0" borderId="0" xfId="0" applyNumberFormat="1" applyFont="1" applyFill="1" applyBorder="1" applyAlignment="1">
      <alignment vertical="center"/>
    </xf>
    <xf numFmtId="0" fontId="50" fillId="0" borderId="1" xfId="0" applyFont="1" applyFill="1" applyBorder="1" applyAlignment="1">
      <alignment vertical="center" wrapText="1"/>
    </xf>
    <xf numFmtId="0" fontId="88" fillId="0" borderId="1" xfId="0" applyFont="1" applyFill="1" applyBorder="1">
      <alignment vertical="center"/>
    </xf>
    <xf numFmtId="0" fontId="50" fillId="0" borderId="1" xfId="0" applyFont="1" applyFill="1" applyBorder="1">
      <alignment vertical="center"/>
    </xf>
    <xf numFmtId="0" fontId="50" fillId="0" borderId="3" xfId="0" applyFont="1" applyFill="1" applyBorder="1" applyAlignment="1">
      <alignment vertical="center"/>
    </xf>
    <xf numFmtId="0" fontId="50" fillId="0" borderId="4" xfId="0" applyFont="1" applyFill="1" applyBorder="1" applyAlignment="1">
      <alignment vertical="center"/>
    </xf>
    <xf numFmtId="176" fontId="50" fillId="0" borderId="4" xfId="0" applyNumberFormat="1" applyFont="1" applyFill="1" applyBorder="1" applyAlignment="1">
      <alignment vertical="center"/>
    </xf>
    <xf numFmtId="178" fontId="50" fillId="0" borderId="4" xfId="0" applyNumberFormat="1" applyFont="1" applyFill="1" applyBorder="1" applyAlignment="1">
      <alignment vertical="center"/>
    </xf>
    <xf numFmtId="177" fontId="50" fillId="0" borderId="4" xfId="0" applyNumberFormat="1" applyFont="1" applyFill="1" applyBorder="1" applyAlignment="1">
      <alignment vertical="center"/>
    </xf>
    <xf numFmtId="0" fontId="50" fillId="0" borderId="5" xfId="0" applyFont="1" applyFill="1" applyBorder="1" applyAlignment="1">
      <alignment vertical="center"/>
    </xf>
    <xf numFmtId="0" fontId="50" fillId="0" borderId="0" xfId="0" applyFont="1" applyBorder="1" applyAlignment="1">
      <alignment horizontal="left" vertical="center"/>
    </xf>
    <xf numFmtId="0" fontId="45" fillId="0" borderId="0" xfId="0" applyFont="1" applyBorder="1" applyAlignment="1">
      <alignment horizontal="center" vertical="center"/>
    </xf>
    <xf numFmtId="0" fontId="45" fillId="0" borderId="0" xfId="0" applyFont="1" applyFill="1" applyBorder="1" applyAlignment="1">
      <alignment horizontal="left" vertical="center"/>
    </xf>
    <xf numFmtId="0" fontId="45" fillId="0" borderId="2" xfId="0" applyFont="1" applyFill="1" applyBorder="1" applyAlignment="1">
      <alignment horizontal="left" vertical="center"/>
    </xf>
    <xf numFmtId="0" fontId="45" fillId="0" borderId="0" xfId="0" applyFont="1" applyBorder="1" applyAlignment="1">
      <alignment horizontal="left" vertical="center"/>
    </xf>
    <xf numFmtId="0" fontId="50" fillId="0" borderId="0" xfId="0" applyFont="1" applyBorder="1" applyAlignment="1">
      <alignment horizontal="center" vertical="center"/>
    </xf>
    <xf numFmtId="0" fontId="49" fillId="0" borderId="3" xfId="0" applyFont="1" applyBorder="1" applyAlignment="1">
      <alignment horizontal="center" vertical="center"/>
    </xf>
    <xf numFmtId="0" fontId="49" fillId="0" borderId="4" xfId="0" applyFont="1" applyBorder="1" applyAlignment="1">
      <alignment horizontal="center" vertical="center"/>
    </xf>
    <xf numFmtId="0" fontId="49" fillId="0" borderId="5" xfId="0" applyFont="1" applyBorder="1" applyAlignment="1">
      <alignment horizontal="center" vertical="center"/>
    </xf>
    <xf numFmtId="0" fontId="45" fillId="0" borderId="0" xfId="0" applyFont="1" applyBorder="1" applyAlignment="1">
      <alignment horizontal="center" vertical="center" shrinkToFit="1"/>
    </xf>
    <xf numFmtId="49" fontId="50" fillId="0" borderId="0" xfId="0" applyNumberFormat="1" applyFont="1" applyBorder="1" applyAlignment="1">
      <alignment horizontal="center" vertical="center" shrinkToFit="1"/>
    </xf>
    <xf numFmtId="0" fontId="45" fillId="0" borderId="0" xfId="0" applyFont="1" applyAlignment="1">
      <alignment vertical="center"/>
    </xf>
    <xf numFmtId="0" fontId="49" fillId="0" borderId="0" xfId="0" applyFont="1" applyBorder="1" applyAlignment="1">
      <alignment horizontal="center" vertical="center"/>
    </xf>
    <xf numFmtId="0" fontId="51" fillId="0" borderId="7" xfId="0" applyFont="1" applyBorder="1" applyAlignment="1">
      <alignment horizontal="center" vertical="center" shrinkToFit="1"/>
    </xf>
    <xf numFmtId="0" fontId="45" fillId="0" borderId="0" xfId="0" applyFont="1" applyBorder="1">
      <alignment vertical="center"/>
    </xf>
    <xf numFmtId="0" fontId="45" fillId="0" borderId="0" xfId="0" applyFont="1" applyFill="1" applyBorder="1">
      <alignment vertical="center"/>
    </xf>
    <xf numFmtId="0" fontId="77" fillId="0" borderId="0" xfId="0" applyFont="1" applyAlignment="1">
      <alignment horizontal="justify" vertical="top" wrapText="1"/>
    </xf>
    <xf numFmtId="0" fontId="46" fillId="0" borderId="4" xfId="0" applyFont="1" applyFill="1" applyBorder="1" applyAlignment="1">
      <alignment vertical="center"/>
    </xf>
    <xf numFmtId="0" fontId="46" fillId="0" borderId="5" xfId="0" applyFont="1" applyFill="1" applyBorder="1" applyAlignment="1">
      <alignment vertical="center"/>
    </xf>
    <xf numFmtId="0" fontId="46" fillId="0" borderId="4" xfId="0" applyFont="1" applyFill="1" applyBorder="1" applyAlignment="1">
      <alignment horizontal="right" vertical="center"/>
    </xf>
    <xf numFmtId="0" fontId="102" fillId="0" borderId="0" xfId="0" applyFont="1" applyFill="1" applyBorder="1">
      <alignment vertical="center"/>
    </xf>
    <xf numFmtId="0" fontId="98" fillId="0" borderId="0" xfId="0" applyFont="1" applyBorder="1" applyAlignment="1">
      <alignment horizontal="center" vertical="center"/>
    </xf>
    <xf numFmtId="0" fontId="29" fillId="0" borderId="34" xfId="0" applyFont="1" applyBorder="1" applyAlignment="1">
      <alignment horizontal="center" vertical="center"/>
    </xf>
    <xf numFmtId="0" fontId="35" fillId="0" borderId="0" xfId="0" applyFont="1" applyBorder="1" applyAlignment="1">
      <alignment vertical="center"/>
    </xf>
    <xf numFmtId="0" fontId="99" fillId="0" borderId="0" xfId="0" applyFont="1" applyFill="1">
      <alignment vertical="center"/>
    </xf>
    <xf numFmtId="0" fontId="97" fillId="0" borderId="7" xfId="0" applyFont="1" applyBorder="1" applyAlignment="1">
      <alignment horizontal="center" vertical="center" shrinkToFit="1"/>
    </xf>
    <xf numFmtId="0" fontId="97" fillId="0" borderId="0" xfId="0" applyFont="1" applyBorder="1" applyAlignment="1">
      <alignment horizontal="center" vertical="center" shrinkToFit="1"/>
    </xf>
    <xf numFmtId="38" fontId="112" fillId="0" borderId="0" xfId="3" applyFont="1">
      <alignment vertical="center"/>
    </xf>
    <xf numFmtId="0" fontId="98" fillId="0" borderId="1" xfId="0" applyFont="1" applyFill="1" applyBorder="1" applyAlignment="1">
      <alignment vertical="center"/>
    </xf>
    <xf numFmtId="0" fontId="98" fillId="0" borderId="3" xfId="0" applyFont="1" applyFill="1" applyBorder="1" applyAlignment="1">
      <alignment vertical="center"/>
    </xf>
    <xf numFmtId="0" fontId="98" fillId="0" borderId="4" xfId="0" applyFont="1" applyFill="1" applyBorder="1" applyAlignment="1">
      <alignment vertical="center"/>
    </xf>
    <xf numFmtId="0" fontId="113" fillId="0" borderId="0" xfId="0" applyFont="1" applyFill="1" applyBorder="1" applyAlignment="1">
      <alignment vertical="center"/>
    </xf>
    <xf numFmtId="0" fontId="90" fillId="0" borderId="0" xfId="0" applyFont="1" applyAlignment="1">
      <alignment horizontal="left" vertical="center"/>
    </xf>
    <xf numFmtId="0" fontId="50" fillId="0" borderId="0" xfId="0" applyFont="1" applyAlignment="1">
      <alignment vertical="center"/>
    </xf>
    <xf numFmtId="0" fontId="58" fillId="0" borderId="0" xfId="0" applyFont="1" applyAlignment="1">
      <alignment vertical="center" wrapText="1"/>
    </xf>
    <xf numFmtId="0" fontId="58" fillId="0" borderId="0" xfId="0" applyFont="1" applyAlignment="1">
      <alignment vertical="center"/>
    </xf>
    <xf numFmtId="0" fontId="79" fillId="0" borderId="0" xfId="0" applyFont="1" applyAlignment="1">
      <alignment vertical="center"/>
    </xf>
    <xf numFmtId="0" fontId="77" fillId="0" borderId="0" xfId="0" applyFont="1" applyAlignment="1">
      <alignment vertical="top" wrapText="1"/>
    </xf>
    <xf numFmtId="0" fontId="50" fillId="0" borderId="0" xfId="0" applyFont="1" applyAlignment="1">
      <alignment vertical="top" shrinkToFit="1"/>
    </xf>
    <xf numFmtId="49" fontId="50" fillId="0" borderId="0" xfId="0" applyNumberFormat="1" applyFont="1" applyBorder="1" applyAlignment="1">
      <alignment vertical="center" shrinkToFit="1"/>
    </xf>
    <xf numFmtId="0" fontId="45" fillId="0" borderId="201" xfId="0" applyFont="1" applyBorder="1" applyAlignment="1">
      <alignment vertical="center" shrinkToFit="1"/>
    </xf>
    <xf numFmtId="49" fontId="50" fillId="0" borderId="201" xfId="0" applyNumberFormat="1" applyFont="1" applyBorder="1" applyAlignment="1">
      <alignment vertical="center" shrinkToFit="1"/>
    </xf>
    <xf numFmtId="0" fontId="50" fillId="0" borderId="201" xfId="0" applyFont="1" applyBorder="1" applyAlignment="1">
      <alignment vertical="center" shrinkToFit="1"/>
    </xf>
    <xf numFmtId="38" fontId="50" fillId="0" borderId="160" xfId="3" applyFont="1" applyBorder="1" applyAlignment="1">
      <alignment vertical="center"/>
    </xf>
    <xf numFmtId="38" fontId="50" fillId="0" borderId="162" xfId="3" applyFont="1" applyBorder="1" applyAlignment="1">
      <alignment vertical="center"/>
    </xf>
    <xf numFmtId="0" fontId="50" fillId="0" borderId="160" xfId="0" applyFont="1" applyBorder="1" applyAlignment="1">
      <alignment vertical="center"/>
    </xf>
    <xf numFmtId="0" fontId="50" fillId="0" borderId="162" xfId="0" applyFont="1" applyBorder="1" applyAlignment="1">
      <alignment vertical="center"/>
    </xf>
    <xf numFmtId="49" fontId="50" fillId="0" borderId="201" xfId="0" applyNumberFormat="1" applyFont="1" applyBorder="1" applyAlignment="1">
      <alignment horizontal="center" vertical="center" shrinkToFit="1"/>
    </xf>
    <xf numFmtId="0" fontId="45" fillId="0" borderId="162" xfId="0" applyFont="1" applyBorder="1" applyAlignment="1">
      <alignment horizontal="center" vertical="center" shrinkToFit="1"/>
    </xf>
    <xf numFmtId="0" fontId="50" fillId="0" borderId="162" xfId="0" applyFont="1" applyBorder="1" applyAlignment="1">
      <alignment horizontal="center" vertical="center" shrinkToFit="1"/>
    </xf>
    <xf numFmtId="0" fontId="77" fillId="0" borderId="160" xfId="0" applyFont="1" applyBorder="1" applyAlignment="1">
      <alignment vertical="center" wrapText="1"/>
    </xf>
    <xf numFmtId="0" fontId="77" fillId="0" borderId="203" xfId="0" applyFont="1" applyBorder="1" applyAlignment="1">
      <alignment vertical="center" wrapText="1"/>
    </xf>
    <xf numFmtId="0" fontId="77" fillId="0" borderId="0" xfId="0" applyFont="1" applyBorder="1" applyAlignment="1">
      <alignment vertical="center" wrapText="1"/>
    </xf>
    <xf numFmtId="0" fontId="77" fillId="0" borderId="2" xfId="0" applyFont="1" applyBorder="1" applyAlignment="1">
      <alignment vertical="center" wrapText="1"/>
    </xf>
    <xf numFmtId="0" fontId="77" fillId="0" borderId="162" xfId="0" applyFont="1" applyBorder="1" applyAlignment="1">
      <alignment vertical="center" wrapText="1"/>
    </xf>
    <xf numFmtId="0" fontId="77" fillId="0" borderId="200" xfId="0" applyFont="1" applyBorder="1" applyAlignment="1">
      <alignment vertical="center" wrapText="1"/>
    </xf>
    <xf numFmtId="49" fontId="77" fillId="0" borderId="202" xfId="0" applyNumberFormat="1" applyFont="1" applyBorder="1" applyAlignment="1">
      <alignment vertical="center"/>
    </xf>
    <xf numFmtId="49" fontId="77" fillId="0" borderId="199" xfId="0" applyNumberFormat="1" applyFont="1" applyBorder="1" applyAlignment="1">
      <alignment vertical="center"/>
    </xf>
    <xf numFmtId="0" fontId="45" fillId="0" borderId="201" xfId="0" applyFont="1" applyBorder="1" applyAlignment="1">
      <alignment horizontal="center" vertical="center"/>
    </xf>
    <xf numFmtId="0" fontId="25" fillId="0" borderId="4" xfId="0" applyFont="1" applyBorder="1" applyAlignment="1">
      <alignment vertical="center" shrinkToFit="1"/>
    </xf>
    <xf numFmtId="0" fontId="45" fillId="0" borderId="8" xfId="0" applyFont="1" applyFill="1" applyBorder="1">
      <alignment vertical="center"/>
    </xf>
    <xf numFmtId="0" fontId="45" fillId="0" borderId="2" xfId="0" applyFont="1" applyFill="1" applyBorder="1">
      <alignment vertical="center"/>
    </xf>
    <xf numFmtId="0" fontId="45" fillId="0" borderId="4" xfId="0" applyFont="1" applyFill="1" applyBorder="1">
      <alignment vertical="center"/>
    </xf>
    <xf numFmtId="0" fontId="45" fillId="0" borderId="5" xfId="0" applyFont="1" applyFill="1" applyBorder="1">
      <alignment vertical="center"/>
    </xf>
    <xf numFmtId="0" fontId="35" fillId="0" borderId="1" xfId="0" applyFont="1" applyBorder="1" applyAlignment="1">
      <alignment vertical="center"/>
    </xf>
    <xf numFmtId="0" fontId="25" fillId="0" borderId="0" xfId="0" applyFont="1" applyBorder="1" applyAlignment="1">
      <alignment vertical="center" shrinkToFit="1"/>
    </xf>
    <xf numFmtId="0" fontId="35" fillId="0" borderId="3" xfId="0" applyFont="1" applyBorder="1" applyAlignment="1">
      <alignment vertical="center"/>
    </xf>
    <xf numFmtId="0" fontId="35" fillId="0" borderId="4" xfId="0" applyFont="1" applyBorder="1" applyAlignment="1">
      <alignment vertical="center"/>
    </xf>
    <xf numFmtId="49" fontId="98" fillId="0" borderId="0" xfId="0" applyNumberFormat="1" applyFont="1" applyBorder="1" applyAlignment="1">
      <alignment horizontal="center" vertical="center"/>
    </xf>
    <xf numFmtId="0" fontId="99" fillId="0" borderId="0" xfId="0" applyFont="1" applyAlignment="1">
      <alignment vertical="center"/>
    </xf>
    <xf numFmtId="0" fontId="98" fillId="0" borderId="0" xfId="0" applyFont="1" applyAlignment="1">
      <alignment horizontal="center" vertical="center"/>
    </xf>
    <xf numFmtId="0" fontId="120" fillId="0" borderId="0" xfId="0" applyFont="1">
      <alignment vertical="center"/>
    </xf>
    <xf numFmtId="0" fontId="105" fillId="0" borderId="0" xfId="0" applyFont="1">
      <alignment vertical="center"/>
    </xf>
    <xf numFmtId="0" fontId="0" fillId="0" borderId="1" xfId="0" applyFill="1" applyBorder="1">
      <alignment vertical="center"/>
    </xf>
    <xf numFmtId="0" fontId="0" fillId="0" borderId="0" xfId="0" applyFill="1" applyBorder="1">
      <alignment vertical="center"/>
    </xf>
    <xf numFmtId="0" fontId="0" fillId="0" borderId="2" xfId="0" applyFill="1" applyBorder="1">
      <alignment vertical="center"/>
    </xf>
    <xf numFmtId="0" fontId="0" fillId="0" borderId="4" xfId="0" applyFill="1" applyBorder="1">
      <alignment vertical="center"/>
    </xf>
    <xf numFmtId="0" fontId="0" fillId="0" borderId="5" xfId="0" applyFill="1" applyBorder="1">
      <alignment vertical="center"/>
    </xf>
    <xf numFmtId="0" fontId="0" fillId="0" borderId="1" xfId="0" applyFill="1" applyBorder="1" applyAlignment="1">
      <alignment vertical="center"/>
    </xf>
    <xf numFmtId="0" fontId="0" fillId="0" borderId="2" xfId="0" applyFill="1" applyBorder="1" applyAlignment="1">
      <alignment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7" xfId="0" applyFill="1" applyBorder="1">
      <alignment vertical="center"/>
    </xf>
    <xf numFmtId="0" fontId="0" fillId="0" borderId="25" xfId="0" applyFill="1" applyBorder="1">
      <alignment vertical="center"/>
    </xf>
    <xf numFmtId="0" fontId="0" fillId="0" borderId="26" xfId="0" applyFill="1" applyBorder="1">
      <alignment vertical="center"/>
    </xf>
    <xf numFmtId="0" fontId="0" fillId="0" borderId="95" xfId="0" applyFill="1" applyBorder="1">
      <alignment vertical="center"/>
    </xf>
    <xf numFmtId="0" fontId="0" fillId="0" borderId="27" xfId="0" applyFill="1" applyBorder="1">
      <alignment vertical="center"/>
    </xf>
    <xf numFmtId="0" fontId="0" fillId="0" borderId="64" xfId="0" applyFill="1" applyBorder="1">
      <alignment vertical="center"/>
    </xf>
    <xf numFmtId="0" fontId="0" fillId="0" borderId="28" xfId="0" applyFill="1" applyBorder="1">
      <alignment vertical="center"/>
    </xf>
    <xf numFmtId="0" fontId="0" fillId="0" borderId="29" xfId="0" applyFill="1" applyBorder="1">
      <alignment vertical="center"/>
    </xf>
    <xf numFmtId="0" fontId="0" fillId="0" borderId="65" xfId="0" applyFill="1" applyBorder="1">
      <alignment vertical="center"/>
    </xf>
    <xf numFmtId="0" fontId="123" fillId="0" borderId="1" xfId="0" applyFont="1" applyFill="1" applyBorder="1" applyAlignment="1">
      <alignment vertical="center"/>
    </xf>
    <xf numFmtId="0" fontId="122" fillId="0" borderId="26" xfId="0" applyFont="1" applyFill="1" applyBorder="1">
      <alignment vertical="center"/>
    </xf>
    <xf numFmtId="0" fontId="122" fillId="0" borderId="0" xfId="0" applyFont="1" applyFill="1" applyBorder="1">
      <alignment vertical="center"/>
    </xf>
    <xf numFmtId="0" fontId="122" fillId="0" borderId="29" xfId="0" applyFont="1" applyFill="1" applyBorder="1">
      <alignment vertical="center"/>
    </xf>
    <xf numFmtId="0" fontId="122" fillId="0" borderId="95" xfId="0" applyFont="1" applyFill="1" applyBorder="1">
      <alignment vertical="center"/>
    </xf>
    <xf numFmtId="0" fontId="122" fillId="0" borderId="64" xfId="0" applyFont="1" applyFill="1" applyBorder="1">
      <alignment vertical="center"/>
    </xf>
    <xf numFmtId="0" fontId="122" fillId="0" borderId="65" xfId="0" applyFont="1" applyFill="1" applyBorder="1">
      <alignment vertical="center"/>
    </xf>
    <xf numFmtId="0" fontId="0" fillId="0" borderId="63" xfId="0" applyFill="1" applyBorder="1">
      <alignment vertical="center"/>
    </xf>
    <xf numFmtId="0" fontId="0" fillId="0" borderId="98" xfId="0" applyFill="1" applyBorder="1">
      <alignment vertical="center"/>
    </xf>
    <xf numFmtId="0" fontId="121" fillId="0" borderId="0" xfId="0" applyFont="1" applyFill="1" applyBorder="1" applyAlignment="1">
      <alignment vertical="center"/>
    </xf>
    <xf numFmtId="0" fontId="0" fillId="0" borderId="145" xfId="0" applyFill="1" applyBorder="1">
      <alignment vertical="center"/>
    </xf>
    <xf numFmtId="0" fontId="0" fillId="0" borderId="146" xfId="0" applyFill="1" applyBorder="1">
      <alignment vertical="center"/>
    </xf>
    <xf numFmtId="0" fontId="121" fillId="0" borderId="28" xfId="0" applyFont="1" applyFill="1" applyBorder="1" applyAlignment="1">
      <alignment vertical="center"/>
    </xf>
    <xf numFmtId="0" fontId="121" fillId="0" borderId="29" xfId="0" applyFont="1" applyFill="1" applyBorder="1" applyAlignment="1">
      <alignment vertical="center"/>
    </xf>
    <xf numFmtId="0" fontId="121" fillId="0" borderId="31" xfId="0" applyFont="1" applyFill="1" applyBorder="1" applyAlignment="1">
      <alignment vertical="center"/>
    </xf>
    <xf numFmtId="0" fontId="121" fillId="0" borderId="25" xfId="0" applyFont="1" applyFill="1" applyBorder="1" applyAlignment="1">
      <alignment vertical="center"/>
    </xf>
    <xf numFmtId="0" fontId="121" fillId="0" borderId="26" xfId="0" applyFont="1" applyFill="1" applyBorder="1" applyAlignment="1">
      <alignment vertical="center"/>
    </xf>
    <xf numFmtId="0" fontId="121" fillId="0" borderId="27" xfId="0" applyFont="1" applyFill="1" applyBorder="1" applyAlignment="1">
      <alignment vertical="center"/>
    </xf>
    <xf numFmtId="0" fontId="0" fillId="0" borderId="64" xfId="0" applyFill="1" applyBorder="1" applyAlignment="1">
      <alignment vertical="center"/>
    </xf>
    <xf numFmtId="0" fontId="121" fillId="0" borderId="30" xfId="0" applyFont="1" applyFill="1" applyBorder="1" applyAlignment="1">
      <alignment vertical="center"/>
    </xf>
    <xf numFmtId="0" fontId="122" fillId="0" borderId="95" xfId="0" applyFont="1" applyFill="1" applyBorder="1" applyAlignment="1">
      <alignment vertical="center"/>
    </xf>
    <xf numFmtId="0" fontId="122" fillId="0" borderId="64" xfId="0" applyFont="1" applyFill="1" applyBorder="1" applyAlignment="1">
      <alignment vertical="center"/>
    </xf>
    <xf numFmtId="0" fontId="122" fillId="0" borderId="65" xfId="0" applyFont="1" applyFill="1" applyBorder="1" applyAlignment="1">
      <alignment vertical="center"/>
    </xf>
    <xf numFmtId="0" fontId="121" fillId="0" borderId="7" xfId="0" applyFont="1" applyFill="1" applyBorder="1" applyAlignment="1">
      <alignment vertical="center"/>
    </xf>
    <xf numFmtId="0" fontId="123" fillId="0" borderId="0" xfId="0" applyFont="1" applyFill="1" applyBorder="1" applyAlignment="1">
      <alignment vertical="center"/>
    </xf>
    <xf numFmtId="0" fontId="0" fillId="0" borderId="65" xfId="0" applyFill="1" applyBorder="1" applyAlignment="1">
      <alignment vertical="center"/>
    </xf>
    <xf numFmtId="0" fontId="51" fillId="0" borderId="0" xfId="0" applyFont="1" applyBorder="1" applyAlignment="1">
      <alignment horizontal="left" vertical="center"/>
    </xf>
    <xf numFmtId="0" fontId="51" fillId="0" borderId="4" xfId="0" applyFont="1" applyBorder="1" applyAlignment="1">
      <alignment horizontal="left" vertical="center"/>
    </xf>
    <xf numFmtId="0" fontId="51" fillId="0" borderId="2" xfId="0" applyFont="1" applyBorder="1" applyAlignment="1">
      <alignment horizontal="center" vertical="center"/>
    </xf>
    <xf numFmtId="0" fontId="45" fillId="0" borderId="0" xfId="0" applyFont="1" applyAlignment="1">
      <alignment vertical="center"/>
    </xf>
    <xf numFmtId="0" fontId="121" fillId="0" borderId="2" xfId="0" applyFont="1" applyFill="1" applyBorder="1" applyAlignment="1">
      <alignment vertical="center"/>
    </xf>
    <xf numFmtId="0" fontId="50" fillId="0" borderId="0" xfId="0" applyFont="1" applyBorder="1" applyAlignment="1">
      <alignment horizontal="left" vertical="center"/>
    </xf>
    <xf numFmtId="0" fontId="45" fillId="0" borderId="0" xfId="0" applyFont="1" applyBorder="1" applyAlignment="1">
      <alignment horizontal="left" vertical="center"/>
    </xf>
    <xf numFmtId="0" fontId="46" fillId="0" borderId="0" xfId="0" applyFont="1" applyBorder="1" applyAlignment="1">
      <alignment horizontal="left" vertical="center"/>
    </xf>
    <xf numFmtId="0" fontId="88" fillId="0" borderId="0" xfId="0" applyFont="1" applyBorder="1" applyAlignment="1">
      <alignment horizontal="center" vertical="center"/>
    </xf>
    <xf numFmtId="0" fontId="52" fillId="0" borderId="0" xfId="0" applyFont="1" applyBorder="1" applyAlignment="1">
      <alignment horizontal="left" vertical="center"/>
    </xf>
    <xf numFmtId="49" fontId="52" fillId="0" borderId="0" xfId="0" applyNumberFormat="1" applyFont="1" applyBorder="1" applyAlignment="1">
      <alignment vertical="center"/>
    </xf>
    <xf numFmtId="176" fontId="52" fillId="0" borderId="0" xfId="0" applyNumberFormat="1" applyFont="1" applyBorder="1" applyAlignment="1">
      <alignment vertical="center"/>
    </xf>
    <xf numFmtId="178" fontId="52" fillId="0" borderId="0" xfId="0" applyNumberFormat="1" applyFont="1" applyBorder="1" applyAlignment="1">
      <alignment vertical="center"/>
    </xf>
    <xf numFmtId="177" fontId="52" fillId="0" borderId="0" xfId="0" applyNumberFormat="1" applyFont="1" applyBorder="1" applyAlignment="1">
      <alignment vertical="center"/>
    </xf>
    <xf numFmtId="38" fontId="52" fillId="0" borderId="0" xfId="3" applyFont="1" applyBorder="1" applyAlignment="1">
      <alignment vertical="center"/>
    </xf>
    <xf numFmtId="0" fontId="126" fillId="0" borderId="0" xfId="0" applyFont="1" applyBorder="1" applyAlignment="1">
      <alignment vertical="center"/>
    </xf>
    <xf numFmtId="0" fontId="127" fillId="0" borderId="0" xfId="0" applyFont="1" applyBorder="1" applyAlignment="1">
      <alignment vertical="center"/>
    </xf>
    <xf numFmtId="0" fontId="52" fillId="0" borderId="0" xfId="0" applyFont="1" applyBorder="1" applyAlignment="1">
      <alignment horizontal="center" vertical="center"/>
    </xf>
    <xf numFmtId="0" fontId="52" fillId="0" borderId="0" xfId="0" applyFont="1" applyBorder="1" applyAlignment="1">
      <alignment horizontal="left" vertical="center"/>
    </xf>
    <xf numFmtId="0" fontId="55" fillId="0" borderId="0" xfId="0" applyFont="1" applyBorder="1" applyAlignment="1">
      <alignment horizontal="center" vertical="center"/>
    </xf>
    <xf numFmtId="0" fontId="117" fillId="0" borderId="0" xfId="0" applyFont="1" applyBorder="1" applyAlignment="1">
      <alignment vertical="center"/>
    </xf>
    <xf numFmtId="0" fontId="126" fillId="0" borderId="0" xfId="0" applyFont="1" applyBorder="1" applyAlignment="1">
      <alignment vertical="center" wrapText="1"/>
    </xf>
    <xf numFmtId="0" fontId="51" fillId="0" borderId="89" xfId="0" applyFont="1" applyBorder="1" applyAlignment="1">
      <alignment horizontal="left" vertical="center"/>
    </xf>
    <xf numFmtId="0" fontId="51" fillId="0" borderId="39" xfId="0" applyFont="1" applyBorder="1" applyAlignment="1">
      <alignment horizontal="left" vertical="center"/>
    </xf>
    <xf numFmtId="0" fontId="51" fillId="0" borderId="6" xfId="0" applyFont="1" applyBorder="1" applyAlignment="1">
      <alignment vertical="center"/>
    </xf>
    <xf numFmtId="0" fontId="51" fillId="0" borderId="7" xfId="0" applyFont="1" applyBorder="1" applyAlignment="1">
      <alignment vertical="center"/>
    </xf>
    <xf numFmtId="0" fontId="51" fillId="0" borderId="8" xfId="0" applyFont="1" applyBorder="1" applyAlignment="1">
      <alignment vertical="center"/>
    </xf>
    <xf numFmtId="0" fontId="51" fillId="0" borderId="3" xfId="0" applyFont="1" applyBorder="1" applyAlignment="1">
      <alignment vertical="center"/>
    </xf>
    <xf numFmtId="0" fontId="51" fillId="0" borderId="4" xfId="0" applyFont="1" applyBorder="1" applyAlignment="1">
      <alignment vertical="center"/>
    </xf>
    <xf numFmtId="0" fontId="51" fillId="0" borderId="5" xfId="0" applyFont="1" applyBorder="1" applyAlignment="1">
      <alignment vertical="center"/>
    </xf>
    <xf numFmtId="0" fontId="51" fillId="0" borderId="1" xfId="0" applyFont="1" applyBorder="1" applyAlignment="1">
      <alignment horizontal="left" vertical="center"/>
    </xf>
    <xf numFmtId="0" fontId="51" fillId="0" borderId="39" xfId="0" applyFont="1" applyBorder="1" applyAlignment="1">
      <alignment vertical="center"/>
    </xf>
    <xf numFmtId="0" fontId="51" fillId="0" borderId="0" xfId="0" applyFont="1" applyBorder="1" applyAlignment="1">
      <alignment vertical="center" textRotation="255" shrinkToFit="1"/>
    </xf>
    <xf numFmtId="0" fontId="51" fillId="0" borderId="89" xfId="0" applyFont="1" applyBorder="1" applyAlignment="1">
      <alignment horizontal="center" vertical="center"/>
    </xf>
    <xf numFmtId="0" fontId="51" fillId="0" borderId="39" xfId="0" applyFont="1" applyBorder="1" applyAlignment="1">
      <alignment horizontal="center" vertical="center"/>
    </xf>
    <xf numFmtId="0" fontId="51" fillId="0" borderId="44" xfId="0" applyFont="1" applyBorder="1" applyAlignment="1">
      <alignment horizontal="center" vertical="center"/>
    </xf>
    <xf numFmtId="0" fontId="51" fillId="0" borderId="0" xfId="0" applyFont="1" applyBorder="1" applyAlignment="1">
      <alignment vertical="center" wrapText="1"/>
    </xf>
    <xf numFmtId="0" fontId="51" fillId="0" borderId="2" xfId="0" applyFont="1" applyBorder="1" applyAlignment="1">
      <alignment vertical="center"/>
    </xf>
    <xf numFmtId="0" fontId="51" fillId="0" borderId="44" xfId="0" applyFont="1" applyBorder="1" applyAlignment="1">
      <alignment vertical="center"/>
    </xf>
    <xf numFmtId="0" fontId="55" fillId="0" borderId="0" xfId="0" applyFont="1" applyBorder="1" applyAlignment="1">
      <alignment horizontal="left" vertical="center"/>
    </xf>
    <xf numFmtId="0" fontId="51" fillId="0" borderId="6" xfId="0" applyFont="1" applyBorder="1" applyAlignment="1">
      <alignment horizontal="center" vertical="center"/>
    </xf>
    <xf numFmtId="0" fontId="51" fillId="0" borderId="7" xfId="0" applyFont="1" applyBorder="1" applyAlignment="1">
      <alignment horizontal="left" vertical="center"/>
    </xf>
    <xf numFmtId="0" fontId="51" fillId="0" borderId="4" xfId="0" applyFont="1" applyBorder="1" applyAlignment="1">
      <alignment horizontal="center" vertical="center"/>
    </xf>
    <xf numFmtId="0" fontId="51" fillId="0" borderId="7" xfId="0" applyFont="1" applyBorder="1" applyAlignment="1">
      <alignment horizontal="center" vertical="center"/>
    </xf>
    <xf numFmtId="0" fontId="51" fillId="0" borderId="8" xfId="0" applyFont="1" applyBorder="1" applyAlignment="1">
      <alignment horizontal="center" vertical="center"/>
    </xf>
    <xf numFmtId="0" fontId="51" fillId="0" borderId="3" xfId="0" applyFont="1" applyBorder="1" applyAlignment="1">
      <alignment horizontal="center" vertical="center"/>
    </xf>
    <xf numFmtId="0" fontId="51" fillId="0" borderId="5" xfId="0" applyFont="1" applyBorder="1" applyAlignment="1">
      <alignment horizontal="center" vertical="center"/>
    </xf>
    <xf numFmtId="0" fontId="51" fillId="0" borderId="39" xfId="0" applyFont="1" applyBorder="1" applyAlignment="1">
      <alignment vertical="center" shrinkToFit="1"/>
    </xf>
    <xf numFmtId="0" fontId="106" fillId="0" borderId="0" xfId="0" applyFont="1" applyBorder="1" applyAlignment="1">
      <alignment vertical="center" wrapText="1"/>
    </xf>
    <xf numFmtId="0" fontId="52" fillId="0" borderId="0" xfId="0" applyFont="1" applyBorder="1" applyAlignment="1">
      <alignment horizontal="left" vertical="center" wrapText="1"/>
    </xf>
    <xf numFmtId="0" fontId="98" fillId="0" borderId="204" xfId="0" applyFont="1" applyBorder="1" applyAlignment="1">
      <alignment vertical="center"/>
    </xf>
    <xf numFmtId="0" fontId="98" fillId="0" borderId="205" xfId="0" applyFont="1" applyBorder="1" applyAlignment="1">
      <alignment vertical="center"/>
    </xf>
    <xf numFmtId="0" fontId="98" fillId="0" borderId="206" xfId="0" applyFont="1" applyBorder="1" applyAlignment="1">
      <alignment vertical="center"/>
    </xf>
    <xf numFmtId="0" fontId="98" fillId="0" borderId="207" xfId="0" applyFont="1" applyBorder="1" applyAlignment="1">
      <alignment vertical="center"/>
    </xf>
    <xf numFmtId="0" fontId="98" fillId="0" borderId="208" xfId="0" applyFont="1" applyBorder="1" applyAlignment="1">
      <alignment vertical="center"/>
    </xf>
    <xf numFmtId="0" fontId="98" fillId="0" borderId="209" xfId="0" applyFont="1" applyBorder="1" applyAlignment="1">
      <alignment vertical="center"/>
    </xf>
    <xf numFmtId="0" fontId="98" fillId="0" borderId="210" xfId="0" applyFont="1" applyBorder="1" applyAlignment="1">
      <alignment vertical="center"/>
    </xf>
    <xf numFmtId="0" fontId="98" fillId="0" borderId="211" xfId="0" applyFont="1" applyBorder="1" applyAlignment="1">
      <alignment vertical="center"/>
    </xf>
    <xf numFmtId="0" fontId="98" fillId="0" borderId="212" xfId="0" applyFont="1" applyBorder="1" applyAlignment="1">
      <alignment vertical="center"/>
    </xf>
    <xf numFmtId="0" fontId="98" fillId="0" borderId="213" xfId="0" applyFont="1" applyBorder="1" applyAlignment="1">
      <alignment vertical="center"/>
    </xf>
    <xf numFmtId="0" fontId="98" fillId="0" borderId="214" xfId="0" applyFont="1" applyBorder="1" applyAlignment="1">
      <alignment vertical="center"/>
    </xf>
    <xf numFmtId="0" fontId="18" fillId="0" borderId="0" xfId="5" applyFont="1"/>
    <xf numFmtId="0" fontId="98" fillId="0" borderId="0" xfId="5" applyFont="1" applyAlignment="1"/>
    <xf numFmtId="0" fontId="120" fillId="0" borderId="210" xfId="0" applyFont="1" applyBorder="1">
      <alignment vertical="center"/>
    </xf>
    <xf numFmtId="0" fontId="120" fillId="0" borderId="211" xfId="0" applyFont="1" applyBorder="1">
      <alignment vertical="center"/>
    </xf>
    <xf numFmtId="0" fontId="120" fillId="0" borderId="212" xfId="0" applyFont="1" applyBorder="1">
      <alignment vertical="center"/>
    </xf>
    <xf numFmtId="0" fontId="120" fillId="0" borderId="213" xfId="0" applyFont="1" applyBorder="1">
      <alignment vertical="center"/>
    </xf>
    <xf numFmtId="0" fontId="120" fillId="0" borderId="208" xfId="0" applyFont="1" applyBorder="1">
      <alignment vertical="center"/>
    </xf>
    <xf numFmtId="0" fontId="120" fillId="0" borderId="209" xfId="0" applyFont="1" applyBorder="1">
      <alignment vertical="center"/>
    </xf>
    <xf numFmtId="0" fontId="120" fillId="0" borderId="0" xfId="0" applyFont="1" applyBorder="1">
      <alignment vertical="center"/>
    </xf>
    <xf numFmtId="0" fontId="120" fillId="0" borderId="211" xfId="0" applyFont="1" applyBorder="1" applyAlignment="1">
      <alignment vertical="center" shrinkToFit="1"/>
    </xf>
    <xf numFmtId="0" fontId="120" fillId="0" borderId="211" xfId="0" applyFont="1" applyBorder="1" applyAlignment="1">
      <alignment horizontal="center" vertical="center" shrinkToFit="1"/>
    </xf>
    <xf numFmtId="0" fontId="120" fillId="0" borderId="204" xfId="0" applyFont="1" applyBorder="1">
      <alignment vertical="center"/>
    </xf>
    <xf numFmtId="0" fontId="120" fillId="0" borderId="214" xfId="0" applyFont="1" applyBorder="1">
      <alignment vertical="center"/>
    </xf>
    <xf numFmtId="0" fontId="120" fillId="0" borderId="205" xfId="0" applyFont="1" applyBorder="1">
      <alignment vertical="center"/>
    </xf>
    <xf numFmtId="0" fontId="120" fillId="0" borderId="206" xfId="0" applyFont="1" applyBorder="1">
      <alignment vertical="center"/>
    </xf>
    <xf numFmtId="0" fontId="120" fillId="0" borderId="207" xfId="0" applyFont="1" applyBorder="1">
      <alignment vertical="center"/>
    </xf>
    <xf numFmtId="0" fontId="120" fillId="0" borderId="0" xfId="0" applyFont="1" applyAlignment="1">
      <alignment vertical="center"/>
    </xf>
    <xf numFmtId="0" fontId="95" fillId="0" borderId="111" xfId="0" applyFont="1" applyBorder="1" applyAlignment="1">
      <alignment vertical="center"/>
    </xf>
    <xf numFmtId="0" fontId="95" fillId="0" borderId="109" xfId="0" applyFont="1" applyBorder="1" applyAlignment="1">
      <alignment vertical="center"/>
    </xf>
    <xf numFmtId="0" fontId="95" fillId="0" borderId="110" xfId="0" applyFont="1" applyBorder="1" applyAlignment="1">
      <alignment vertical="center"/>
    </xf>
    <xf numFmtId="0" fontId="95" fillId="0" borderId="112" xfId="0" applyFont="1" applyBorder="1" applyAlignment="1">
      <alignment vertical="center"/>
    </xf>
    <xf numFmtId="0" fontId="95" fillId="0" borderId="0" xfId="0" applyFont="1" applyBorder="1" applyAlignment="1">
      <alignment vertical="center"/>
    </xf>
    <xf numFmtId="0" fontId="95" fillId="0" borderId="113" xfId="0" applyFont="1" applyBorder="1" applyAlignment="1">
      <alignment vertical="center"/>
    </xf>
    <xf numFmtId="0" fontId="105" fillId="0" borderId="0" xfId="0" applyFont="1" applyBorder="1" applyAlignment="1">
      <alignment horizontal="left" vertical="center"/>
    </xf>
    <xf numFmtId="0" fontId="109" fillId="0" borderId="0" xfId="0" applyFont="1" applyBorder="1" applyAlignment="1">
      <alignment horizontal="left" vertical="center"/>
    </xf>
    <xf numFmtId="0" fontId="100" fillId="0" borderId="0" xfId="0" applyFont="1" applyBorder="1" applyAlignment="1">
      <alignment horizontal="left" vertical="center"/>
    </xf>
    <xf numFmtId="0" fontId="129" fillId="0" borderId="0" xfId="0" applyFont="1" applyBorder="1" applyAlignment="1">
      <alignment horizontal="left" vertical="center"/>
    </xf>
    <xf numFmtId="0" fontId="100" fillId="0" borderId="0" xfId="0" applyFont="1" applyBorder="1" applyAlignment="1">
      <alignment horizontal="right" vertical="center"/>
    </xf>
    <xf numFmtId="0" fontId="117" fillId="0" borderId="0" xfId="0" applyFont="1" applyBorder="1" applyAlignment="1">
      <alignment horizontal="left" vertical="center"/>
    </xf>
    <xf numFmtId="0" fontId="117" fillId="0" borderId="6" xfId="0" applyFont="1" applyBorder="1" applyAlignment="1">
      <alignment horizontal="left" vertical="center"/>
    </xf>
    <xf numFmtId="0" fontId="117" fillId="0" borderId="7" xfId="0" applyFont="1" applyBorder="1" applyAlignment="1">
      <alignment horizontal="left" vertical="center"/>
    </xf>
    <xf numFmtId="0" fontId="117" fillId="0" borderId="8" xfId="0" applyFont="1" applyBorder="1" applyAlignment="1">
      <alignment horizontal="left" vertical="center"/>
    </xf>
    <xf numFmtId="0" fontId="130" fillId="0" borderId="0" xfId="0" applyFont="1" applyBorder="1" applyAlignment="1">
      <alignment horizontal="left" vertical="center"/>
    </xf>
    <xf numFmtId="0" fontId="117" fillId="0" borderId="3" xfId="0" applyFont="1" applyBorder="1" applyAlignment="1">
      <alignment horizontal="left" vertical="center"/>
    </xf>
    <xf numFmtId="0" fontId="117" fillId="0" borderId="4" xfId="0" applyFont="1" applyBorder="1" applyAlignment="1">
      <alignment horizontal="left" vertical="center"/>
    </xf>
    <xf numFmtId="0" fontId="117" fillId="0" borderId="5" xfId="0" applyFont="1" applyBorder="1" applyAlignment="1">
      <alignment horizontal="left" vertical="center"/>
    </xf>
    <xf numFmtId="0" fontId="117" fillId="0" borderId="39" xfId="0" applyFont="1" applyBorder="1" applyAlignment="1">
      <alignment horizontal="left" vertical="center"/>
    </xf>
    <xf numFmtId="0" fontId="117" fillId="0" borderId="0" xfId="0" applyFont="1" applyFill="1" applyBorder="1" applyAlignment="1">
      <alignment horizontal="left" vertical="center"/>
    </xf>
    <xf numFmtId="0" fontId="117" fillId="0" borderId="0" xfId="0" applyFont="1" applyBorder="1" applyAlignment="1">
      <alignment horizontal="left"/>
    </xf>
    <xf numFmtId="0" fontId="117" fillId="0" borderId="0" xfId="0" applyFont="1" applyBorder="1" applyAlignment="1">
      <alignment horizontal="left" vertical="top"/>
    </xf>
    <xf numFmtId="0" fontId="117" fillId="0" borderId="7" xfId="0" applyFont="1" applyFill="1" applyBorder="1" applyAlignment="1">
      <alignment horizontal="left" vertical="center"/>
    </xf>
    <xf numFmtId="0" fontId="117" fillId="0" borderId="8" xfId="0" applyFont="1" applyFill="1" applyBorder="1" applyAlignment="1">
      <alignment horizontal="left" vertical="center"/>
    </xf>
    <xf numFmtId="0" fontId="117" fillId="0" borderId="1" xfId="0" applyFont="1" applyBorder="1" applyAlignment="1">
      <alignment horizontal="left" vertical="center"/>
    </xf>
    <xf numFmtId="0" fontId="117" fillId="0" borderId="2" xfId="0" applyFont="1" applyFill="1" applyBorder="1" applyAlignment="1">
      <alignment horizontal="left" vertical="center"/>
    </xf>
    <xf numFmtId="0" fontId="117" fillId="0" borderId="2" xfId="0" applyFont="1" applyBorder="1" applyAlignment="1">
      <alignment horizontal="left" vertical="center"/>
    </xf>
    <xf numFmtId="0" fontId="117" fillId="0" borderId="1" xfId="0" applyFont="1" applyBorder="1" applyAlignment="1">
      <alignment horizontal="left" vertical="top"/>
    </xf>
    <xf numFmtId="0" fontId="117" fillId="0" borderId="2" xfId="0" applyFont="1" applyBorder="1" applyAlignment="1">
      <alignment horizontal="left" vertical="top"/>
    </xf>
    <xf numFmtId="0" fontId="117" fillId="0" borderId="39" xfId="0" applyFont="1" applyBorder="1" applyAlignment="1">
      <alignment horizontal="center" vertical="center"/>
    </xf>
    <xf numFmtId="0" fontId="117" fillId="0" borderId="7" xfId="0" applyFont="1" applyBorder="1" applyAlignment="1">
      <alignment horizontal="left"/>
    </xf>
    <xf numFmtId="0" fontId="117" fillId="0" borderId="8" xfId="0" applyFont="1" applyBorder="1" applyAlignment="1">
      <alignment horizontal="left"/>
    </xf>
    <xf numFmtId="0" fontId="117" fillId="0" borderId="2" xfId="0" applyFont="1" applyBorder="1" applyAlignment="1">
      <alignment horizontal="left"/>
    </xf>
    <xf numFmtId="0" fontId="117" fillId="0" borderId="4" xfId="0" applyFont="1" applyBorder="1" applyAlignment="1">
      <alignment horizontal="left"/>
    </xf>
    <xf numFmtId="0" fontId="117" fillId="0" borderId="39" xfId="0" applyFont="1" applyBorder="1" applyAlignment="1">
      <alignment vertical="center"/>
    </xf>
    <xf numFmtId="0" fontId="117" fillId="0" borderId="7" xfId="0" applyFont="1" applyBorder="1" applyAlignment="1">
      <alignment horizontal="center" vertical="center"/>
    </xf>
    <xf numFmtId="0" fontId="117" fillId="0" borderId="2" xfId="0" applyFont="1" applyBorder="1" applyAlignment="1">
      <alignment horizontal="right" vertical="top"/>
    </xf>
    <xf numFmtId="0" fontId="117" fillId="0" borderId="39" xfId="0" applyFont="1" applyFill="1" applyBorder="1" applyAlignment="1">
      <alignment horizontal="left" vertical="center"/>
    </xf>
    <xf numFmtId="0" fontId="117" fillId="0" borderId="44" xfId="0" applyFont="1" applyFill="1" applyBorder="1" applyAlignment="1">
      <alignment horizontal="left" vertical="center"/>
    </xf>
    <xf numFmtId="192" fontId="117" fillId="0" borderId="7" xfId="3" applyNumberFormat="1" applyFont="1" applyBorder="1" applyAlignment="1">
      <alignment horizontal="left" vertical="center"/>
    </xf>
    <xf numFmtId="192" fontId="117" fillId="0" borderId="8" xfId="3" applyNumberFormat="1" applyFont="1" applyBorder="1" applyAlignment="1">
      <alignment horizontal="left" vertical="center"/>
    </xf>
    <xf numFmtId="192" fontId="117" fillId="0" borderId="4" xfId="3" applyNumberFormat="1" applyFont="1" applyBorder="1" applyAlignment="1">
      <alignment horizontal="left" vertical="center"/>
    </xf>
    <xf numFmtId="192" fontId="117" fillId="0" borderId="5" xfId="3" applyNumberFormat="1" applyFont="1" applyBorder="1" applyAlignment="1">
      <alignment horizontal="left" vertical="center"/>
    </xf>
    <xf numFmtId="0" fontId="88" fillId="0" borderId="0" xfId="0" applyFont="1" applyBorder="1" applyAlignment="1">
      <alignment horizontal="left"/>
    </xf>
    <xf numFmtId="0" fontId="88" fillId="0" borderId="5" xfId="0" applyFont="1" applyBorder="1" applyAlignment="1">
      <alignment horizontal="center"/>
    </xf>
    <xf numFmtId="192" fontId="117" fillId="0" borderId="7" xfId="3" applyNumberFormat="1" applyFont="1" applyBorder="1" applyAlignment="1">
      <alignment horizontal="center" vertical="center"/>
    </xf>
    <xf numFmtId="192" fontId="117" fillId="0" borderId="4" xfId="3" applyNumberFormat="1" applyFont="1" applyBorder="1" applyAlignment="1">
      <alignment horizontal="center" vertical="center"/>
    </xf>
    <xf numFmtId="0" fontId="130" fillId="0" borderId="7" xfId="0" applyFont="1" applyBorder="1" applyAlignment="1">
      <alignment horizontal="center" vertical="center"/>
    </xf>
    <xf numFmtId="0" fontId="130" fillId="0" borderId="7" xfId="0" applyFont="1" applyBorder="1" applyAlignment="1">
      <alignment horizontal="left" vertical="center"/>
    </xf>
    <xf numFmtId="192" fontId="130" fillId="0" borderId="7" xfId="3" applyNumberFormat="1" applyFont="1" applyBorder="1" applyAlignment="1">
      <alignment horizontal="left" vertical="center"/>
    </xf>
    <xf numFmtId="0" fontId="130" fillId="0" borderId="6" xfId="0" applyFont="1" applyBorder="1" applyAlignment="1">
      <alignment horizontal="left" vertical="center"/>
    </xf>
    <xf numFmtId="0" fontId="130" fillId="0" borderId="39" xfId="0" applyFont="1" applyBorder="1" applyAlignment="1">
      <alignment horizontal="left" vertical="center"/>
    </xf>
    <xf numFmtId="0" fontId="130" fillId="0" borderId="39" xfId="0" applyFont="1" applyBorder="1" applyAlignment="1">
      <alignment horizontal="center" vertical="center"/>
    </xf>
    <xf numFmtId="0" fontId="130" fillId="0" borderId="39" xfId="0" applyFont="1" applyFill="1" applyBorder="1" applyAlignment="1">
      <alignment horizontal="left" vertical="center"/>
    </xf>
    <xf numFmtId="0" fontId="130" fillId="0" borderId="0" xfId="0" applyFont="1" applyBorder="1" applyAlignment="1">
      <alignment horizontal="left" vertical="top"/>
    </xf>
    <xf numFmtId="0" fontId="45" fillId="0" borderId="0" xfId="0" applyFont="1" applyAlignment="1">
      <alignment horizontal="center" vertical="center"/>
    </xf>
    <xf numFmtId="38" fontId="132" fillId="0" borderId="0" xfId="3" applyFont="1">
      <alignment vertical="center"/>
    </xf>
    <xf numFmtId="38" fontId="133" fillId="0" borderId="0" xfId="3" applyFont="1">
      <alignment vertical="center"/>
    </xf>
    <xf numFmtId="0" fontId="45" fillId="0" borderId="0" xfId="0" applyFont="1" applyFill="1" applyBorder="1">
      <alignment vertical="center"/>
    </xf>
    <xf numFmtId="0" fontId="45" fillId="0" borderId="0" xfId="0" applyFont="1" applyBorder="1">
      <alignment vertical="center"/>
    </xf>
    <xf numFmtId="0" fontId="45" fillId="0" borderId="0" xfId="0" applyFont="1" applyFill="1" applyBorder="1">
      <alignment vertical="center"/>
    </xf>
    <xf numFmtId="0" fontId="52" fillId="0" borderId="0" xfId="0" applyFont="1">
      <alignment vertical="center"/>
    </xf>
    <xf numFmtId="0" fontId="52" fillId="0" borderId="36" xfId="0" applyFont="1" applyBorder="1">
      <alignment vertical="center"/>
    </xf>
    <xf numFmtId="0" fontId="52" fillId="0" borderId="17" xfId="0" applyFont="1" applyBorder="1">
      <alignment vertical="center"/>
    </xf>
    <xf numFmtId="0" fontId="52" fillId="0" borderId="0" xfId="0" applyFont="1" applyFill="1" applyBorder="1">
      <alignment vertical="center"/>
    </xf>
    <xf numFmtId="0" fontId="52" fillId="0" borderId="0" xfId="0" applyFont="1" applyFill="1" applyBorder="1" applyAlignment="1">
      <alignment horizontal="justify" vertical="center"/>
    </xf>
    <xf numFmtId="0" fontId="52" fillId="0" borderId="36" xfId="0" applyFont="1" applyBorder="1" applyAlignment="1">
      <alignment vertical="center"/>
    </xf>
    <xf numFmtId="0" fontId="52" fillId="0" borderId="17" xfId="0" applyFont="1" applyBorder="1" applyAlignment="1">
      <alignment vertical="center"/>
    </xf>
    <xf numFmtId="0" fontId="52" fillId="0" borderId="37" xfId="0" applyFont="1" applyBorder="1">
      <alignment vertical="center"/>
    </xf>
    <xf numFmtId="0" fontId="52" fillId="0" borderId="22" xfId="0" applyFont="1" applyBorder="1">
      <alignment vertical="center"/>
    </xf>
    <xf numFmtId="0" fontId="52" fillId="0" borderId="37" xfId="0" applyFont="1" applyBorder="1" applyAlignment="1">
      <alignment vertical="center"/>
    </xf>
    <xf numFmtId="0" fontId="52" fillId="0" borderId="22" xfId="0" applyFont="1" applyBorder="1" applyAlignment="1">
      <alignment vertical="center"/>
    </xf>
    <xf numFmtId="0" fontId="52" fillId="0" borderId="0" xfId="0" applyFont="1" applyAlignment="1">
      <alignment vertical="center"/>
    </xf>
    <xf numFmtId="0" fontId="52" fillId="0" borderId="0" xfId="0" applyFont="1" applyBorder="1">
      <alignment vertical="center"/>
    </xf>
    <xf numFmtId="0" fontId="52" fillId="0" borderId="0" xfId="0" applyFont="1" applyBorder="1" applyAlignment="1">
      <alignment vertical="center" shrinkToFit="1"/>
    </xf>
    <xf numFmtId="0" fontId="35" fillId="0" borderId="2" xfId="0" applyFont="1" applyBorder="1" applyAlignment="1">
      <alignment horizontal="left" vertical="center"/>
    </xf>
    <xf numFmtId="0" fontId="25" fillId="0" borderId="0" xfId="0" applyFont="1" applyBorder="1" applyAlignment="1">
      <alignment vertical="center"/>
    </xf>
    <xf numFmtId="178" fontId="0" fillId="0" borderId="0" xfId="0" applyNumberFormat="1" applyFont="1" applyBorder="1" applyAlignment="1">
      <alignment horizontal="right" vertical="center"/>
    </xf>
    <xf numFmtId="0" fontId="18" fillId="0" borderId="0" xfId="0" applyFont="1" applyBorder="1" applyAlignment="1">
      <alignment horizontal="center" vertical="center"/>
    </xf>
    <xf numFmtId="0" fontId="18" fillId="0" borderId="4" xfId="0" applyFont="1" applyBorder="1" applyAlignment="1">
      <alignment horizontal="center" vertical="center"/>
    </xf>
    <xf numFmtId="0" fontId="29" fillId="0" borderId="0" xfId="0" applyFont="1" applyAlignment="1">
      <alignment horizontal="left" vertical="center"/>
    </xf>
    <xf numFmtId="0" fontId="29" fillId="0" borderId="0" xfId="0" applyFont="1" applyAlignment="1">
      <alignment horizontal="center" vertical="center"/>
    </xf>
    <xf numFmtId="0" fontId="29" fillId="0" borderId="0" xfId="0" applyFont="1" applyBorder="1" applyAlignment="1">
      <alignment horizontal="center" vertical="center"/>
    </xf>
    <xf numFmtId="0" fontId="29" fillId="0" borderId="4" xfId="0" applyFont="1" applyBorder="1" applyAlignment="1">
      <alignment horizontal="center" vertical="center"/>
    </xf>
    <xf numFmtId="38" fontId="18" fillId="0" borderId="4" xfId="3" applyFont="1" applyBorder="1" applyAlignment="1">
      <alignment horizontal="center" vertical="center"/>
    </xf>
    <xf numFmtId="38" fontId="98" fillId="0" borderId="0" xfId="3" applyFont="1" applyBorder="1" applyAlignment="1">
      <alignment horizontal="right" vertical="center"/>
    </xf>
    <xf numFmtId="38" fontId="98" fillId="0" borderId="4" xfId="3" applyFont="1" applyBorder="1" applyAlignment="1">
      <alignment horizontal="right" vertical="center"/>
    </xf>
    <xf numFmtId="38" fontId="98" fillId="0" borderId="0" xfId="3" applyFont="1" applyBorder="1" applyAlignment="1">
      <alignment horizontal="center" vertical="center"/>
    </xf>
    <xf numFmtId="0" fontId="29" fillId="0" borderId="0" xfId="0" applyFont="1" applyBorder="1" applyAlignment="1">
      <alignment horizontal="distributed" vertical="center"/>
    </xf>
    <xf numFmtId="0" fontId="29" fillId="0" borderId="4" xfId="0" applyFont="1" applyBorder="1" applyAlignment="1">
      <alignment horizontal="distributed" vertical="center"/>
    </xf>
    <xf numFmtId="0" fontId="15" fillId="0" borderId="0" xfId="2" applyFont="1" applyFill="1" applyBorder="1" applyAlignment="1">
      <alignment horizontal="left" vertical="center"/>
    </xf>
    <xf numFmtId="0" fontId="58" fillId="0" borderId="0" xfId="0" applyFont="1" applyFill="1" applyBorder="1" applyAlignment="1">
      <alignment horizontal="left" vertical="center"/>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xf>
    <xf numFmtId="186" fontId="18" fillId="0" borderId="0" xfId="3" applyNumberFormat="1" applyFont="1" applyFill="1" applyBorder="1" applyAlignment="1" applyProtection="1">
      <alignment horizontal="right" vertical="center"/>
    </xf>
    <xf numFmtId="0" fontId="25" fillId="0" borderId="0" xfId="0" applyFont="1" applyFill="1" applyBorder="1" applyAlignment="1" applyProtection="1">
      <alignment horizontal="left" vertical="top" wrapText="1"/>
      <protection locked="0"/>
    </xf>
    <xf numFmtId="0" fontId="81" fillId="0" borderId="0" xfId="0" applyFont="1" applyFill="1" applyBorder="1" applyAlignment="1">
      <alignment horizontal="left" vertical="top" wrapText="1"/>
    </xf>
    <xf numFmtId="0" fontId="27" fillId="0" borderId="4" xfId="0" applyFont="1" applyBorder="1">
      <alignment vertical="center"/>
    </xf>
    <xf numFmtId="0" fontId="27" fillId="0" borderId="39" xfId="0" applyFont="1" applyBorder="1" applyAlignment="1">
      <alignment vertical="center"/>
    </xf>
    <xf numFmtId="0" fontId="27" fillId="0" borderId="39" xfId="0" applyFont="1" applyBorder="1" applyAlignment="1">
      <alignment horizontal="right" vertical="center"/>
    </xf>
    <xf numFmtId="0" fontId="27" fillId="0" borderId="0" xfId="0" applyFont="1" applyBorder="1" applyAlignment="1">
      <alignment vertical="center"/>
    </xf>
    <xf numFmtId="0" fontId="27" fillId="0" borderId="0" xfId="0" applyFont="1" applyBorder="1" applyAlignment="1">
      <alignment horizontal="right" vertical="center"/>
    </xf>
    <xf numFmtId="0" fontId="100" fillId="0" borderId="6" xfId="0" applyFont="1" applyBorder="1">
      <alignment vertical="center"/>
    </xf>
    <xf numFmtId="0" fontId="100" fillId="0" borderId="8" xfId="0" applyFont="1" applyBorder="1" applyAlignment="1">
      <alignment horizontal="right" vertical="center"/>
    </xf>
    <xf numFmtId="0" fontId="27" fillId="0" borderId="44" xfId="0" applyFont="1" applyBorder="1" applyAlignment="1">
      <alignment vertical="center" wrapText="1"/>
    </xf>
    <xf numFmtId="0" fontId="27" fillId="0" borderId="41" xfId="0" applyFont="1" applyBorder="1" applyAlignment="1">
      <alignment vertical="center" wrapText="1"/>
    </xf>
    <xf numFmtId="0" fontId="27" fillId="0" borderId="41" xfId="0" applyFont="1" applyBorder="1" applyAlignment="1">
      <alignment vertical="center"/>
    </xf>
    <xf numFmtId="0" fontId="100" fillId="0" borderId="1" xfId="0" applyFont="1" applyBorder="1">
      <alignment vertical="center"/>
    </xf>
    <xf numFmtId="0" fontId="100" fillId="0" borderId="2" xfId="0" applyFont="1" applyBorder="1" applyAlignment="1">
      <alignment horizontal="right" vertical="top" wrapText="1"/>
    </xf>
    <xf numFmtId="0" fontId="100" fillId="0" borderId="3" xfId="0" applyFont="1" applyBorder="1" applyAlignment="1"/>
    <xf numFmtId="0" fontId="100" fillId="0" borderId="5" xfId="0" applyFont="1" applyBorder="1" applyAlignment="1"/>
    <xf numFmtId="0" fontId="99" fillId="0" borderId="39" xfId="0" applyFont="1" applyBorder="1" applyAlignment="1">
      <alignment vertical="center"/>
    </xf>
    <xf numFmtId="0" fontId="99" fillId="0" borderId="44" xfId="0" applyFont="1" applyBorder="1" applyAlignment="1">
      <alignment vertical="center" wrapText="1"/>
    </xf>
    <xf numFmtId="0" fontId="100" fillId="0" borderId="0" xfId="0" applyFont="1">
      <alignment vertical="center"/>
    </xf>
    <xf numFmtId="0" fontId="129" fillId="0" borderId="0" xfId="0" applyFont="1">
      <alignment vertical="center"/>
    </xf>
    <xf numFmtId="182" fontId="100" fillId="0" borderId="43" xfId="0" applyNumberFormat="1" applyFont="1" applyBorder="1" applyAlignment="1">
      <alignment horizontal="left" vertical="center"/>
    </xf>
    <xf numFmtId="49" fontId="100" fillId="0" borderId="43" xfId="0" applyNumberFormat="1" applyFont="1" applyBorder="1">
      <alignment vertical="center"/>
    </xf>
    <xf numFmtId="184" fontId="100" fillId="0" borderId="5" xfId="0" applyNumberFormat="1" applyFont="1" applyBorder="1">
      <alignment vertical="center"/>
    </xf>
    <xf numFmtId="184" fontId="100" fillId="0" borderId="43" xfId="0" applyNumberFormat="1" applyFont="1" applyBorder="1">
      <alignment vertical="center"/>
    </xf>
    <xf numFmtId="182" fontId="129" fillId="0" borderId="43" xfId="0" applyNumberFormat="1" applyFont="1" applyBorder="1" applyAlignment="1">
      <alignment horizontal="left" vertical="center"/>
    </xf>
    <xf numFmtId="49" fontId="129" fillId="0" borderId="41" xfId="0" applyNumberFormat="1" applyFont="1" applyBorder="1" applyAlignment="1">
      <alignment horizontal="right" vertical="center"/>
    </xf>
    <xf numFmtId="193" fontId="129" fillId="0" borderId="41" xfId="0" applyNumberFormat="1" applyFont="1" applyBorder="1">
      <alignment vertical="center"/>
    </xf>
    <xf numFmtId="193" fontId="129" fillId="0" borderId="43" xfId="0" applyNumberFormat="1" applyFont="1" applyBorder="1">
      <alignment vertical="center"/>
    </xf>
    <xf numFmtId="49" fontId="100" fillId="0" borderId="41" xfId="0" applyNumberFormat="1" applyFont="1" applyBorder="1">
      <alignment vertical="center"/>
    </xf>
    <xf numFmtId="184" fontId="100" fillId="0" borderId="44" xfId="0" applyNumberFormat="1" applyFont="1" applyBorder="1">
      <alignment vertical="center"/>
    </xf>
    <xf numFmtId="184" fontId="100" fillId="0" borderId="41" xfId="0" applyNumberFormat="1" applyFont="1" applyBorder="1">
      <alignment vertical="center"/>
    </xf>
    <xf numFmtId="179" fontId="100" fillId="0" borderId="44" xfId="0" applyNumberFormat="1" applyFont="1" applyBorder="1">
      <alignment vertical="center"/>
    </xf>
    <xf numFmtId="179" fontId="129" fillId="0" borderId="44" xfId="0" applyNumberFormat="1" applyFont="1" applyBorder="1">
      <alignment vertical="center"/>
    </xf>
    <xf numFmtId="181" fontId="100" fillId="0" borderId="5" xfId="0" applyNumberFormat="1" applyFont="1" applyBorder="1">
      <alignment vertical="center"/>
    </xf>
    <xf numFmtId="181" fontId="129" fillId="0" borderId="5" xfId="0" applyNumberFormat="1" applyFont="1" applyBorder="1">
      <alignment vertical="center"/>
    </xf>
    <xf numFmtId="185" fontId="100" fillId="0" borderId="44" xfId="0" applyNumberFormat="1" applyFont="1" applyBorder="1">
      <alignment vertical="center"/>
    </xf>
    <xf numFmtId="185" fontId="129" fillId="0" borderId="44" xfId="0" applyNumberFormat="1" applyFont="1" applyBorder="1">
      <alignment vertical="center"/>
    </xf>
    <xf numFmtId="185" fontId="100" fillId="0" borderId="44" xfId="1" applyNumberFormat="1" applyFont="1" applyBorder="1">
      <alignment vertical="center"/>
    </xf>
    <xf numFmtId="185" fontId="129" fillId="0" borderId="44" xfId="1" applyNumberFormat="1" applyFont="1" applyBorder="1">
      <alignment vertical="center"/>
    </xf>
    <xf numFmtId="176" fontId="58" fillId="0" borderId="0" xfId="0" applyNumberFormat="1" applyFont="1" applyFill="1" applyBorder="1" applyAlignment="1">
      <alignment horizontal="left" vertical="center"/>
    </xf>
    <xf numFmtId="0" fontId="45" fillId="0" borderId="0" xfId="0" applyFont="1" applyAlignment="1">
      <alignment vertical="center"/>
    </xf>
    <xf numFmtId="0" fontId="45" fillId="0" borderId="0" xfId="0" applyFont="1" applyAlignment="1">
      <alignment horizontal="left" vertical="center"/>
    </xf>
    <xf numFmtId="0" fontId="53" fillId="0" borderId="38" xfId="0" applyFont="1" applyBorder="1" applyAlignment="1">
      <alignment vertical="center"/>
    </xf>
    <xf numFmtId="0" fontId="137" fillId="0" borderId="0" xfId="0" applyFont="1" applyBorder="1">
      <alignment vertical="center"/>
    </xf>
    <xf numFmtId="0" fontId="137" fillId="0" borderId="214" xfId="0" applyFont="1" applyBorder="1">
      <alignment vertical="center"/>
    </xf>
    <xf numFmtId="0" fontId="137" fillId="0" borderId="206" xfId="0" applyFont="1" applyBorder="1">
      <alignment vertical="center"/>
    </xf>
    <xf numFmtId="0" fontId="137" fillId="0" borderId="207" xfId="0" applyFont="1" applyBorder="1">
      <alignment vertical="center"/>
    </xf>
    <xf numFmtId="0" fontId="29" fillId="0" borderId="4" xfId="0" applyFont="1" applyBorder="1" applyAlignment="1">
      <alignment horizontal="center" vertical="center"/>
    </xf>
    <xf numFmtId="0" fontId="26" fillId="0" borderId="0" xfId="0" applyFont="1" applyAlignment="1">
      <alignment horizontal="center" vertical="center"/>
    </xf>
    <xf numFmtId="0" fontId="95" fillId="0" borderId="0" xfId="0" applyFont="1">
      <alignment vertical="center"/>
    </xf>
    <xf numFmtId="0" fontId="95" fillId="0" borderId="201" xfId="0" applyFont="1" applyBorder="1" applyAlignment="1">
      <alignment horizontal="center" vertical="center"/>
    </xf>
    <xf numFmtId="0" fontId="29" fillId="0" borderId="89" xfId="0" applyFont="1" applyBorder="1" applyAlignment="1">
      <alignment vertical="center"/>
    </xf>
    <xf numFmtId="0" fontId="29" fillId="0" borderId="39" xfId="0" applyFont="1" applyBorder="1" applyAlignment="1">
      <alignment vertical="center"/>
    </xf>
    <xf numFmtId="0" fontId="29" fillId="0" borderId="44" xfId="0" applyFont="1" applyBorder="1" applyAlignment="1">
      <alignment vertical="center"/>
    </xf>
    <xf numFmtId="0" fontId="29" fillId="0" borderId="4" xfId="0" applyFont="1" applyBorder="1" applyAlignment="1">
      <alignment vertical="center"/>
    </xf>
    <xf numFmtId="0" fontId="29" fillId="0" borderId="3" xfId="0" applyFont="1" applyBorder="1" applyAlignment="1">
      <alignment vertical="center"/>
    </xf>
    <xf numFmtId="0" fontId="29" fillId="0" borderId="5" xfId="0" applyFont="1" applyBorder="1" applyAlignment="1">
      <alignment vertical="center"/>
    </xf>
    <xf numFmtId="0" fontId="120" fillId="0" borderId="213" xfId="0" applyFont="1" applyFill="1" applyBorder="1">
      <alignment vertical="center"/>
    </xf>
    <xf numFmtId="0" fontId="120" fillId="0" borderId="204" xfId="0" applyFont="1" applyFill="1" applyBorder="1">
      <alignment vertical="center"/>
    </xf>
    <xf numFmtId="0" fontId="137" fillId="0" borderId="0" xfId="0" applyFont="1" applyFill="1" applyBorder="1">
      <alignment vertical="center"/>
    </xf>
    <xf numFmtId="0" fontId="120" fillId="0" borderId="205" xfId="0" applyFont="1" applyFill="1" applyBorder="1">
      <alignment vertical="center"/>
    </xf>
    <xf numFmtId="0" fontId="137" fillId="0" borderId="206" xfId="0" applyFont="1" applyFill="1" applyBorder="1">
      <alignment vertical="center"/>
    </xf>
    <xf numFmtId="0" fontId="137" fillId="0" borderId="208" xfId="0" applyFont="1" applyFill="1" applyBorder="1">
      <alignment vertical="center"/>
    </xf>
    <xf numFmtId="0" fontId="138" fillId="0" borderId="0" xfId="0" applyFont="1" applyBorder="1" applyAlignment="1">
      <alignment vertical="center"/>
    </xf>
    <xf numFmtId="0" fontId="29" fillId="0" borderId="0" xfId="0" applyFont="1" applyFill="1" applyBorder="1" applyAlignment="1">
      <alignment horizontal="left" vertical="top"/>
    </xf>
    <xf numFmtId="0" fontId="73" fillId="0" borderId="0" xfId="0" applyFont="1" applyFill="1" applyBorder="1" applyAlignment="1">
      <alignment vertical="center"/>
    </xf>
    <xf numFmtId="0" fontId="30" fillId="0" borderId="0" xfId="0" applyFont="1" applyFill="1" applyAlignment="1">
      <alignment vertical="center"/>
    </xf>
    <xf numFmtId="0" fontId="30" fillId="0" borderId="0" xfId="0" applyFont="1" applyFill="1" applyAlignment="1">
      <alignment vertical="top"/>
    </xf>
    <xf numFmtId="0" fontId="30" fillId="0" borderId="0" xfId="0" applyFont="1" applyFill="1" applyAlignment="1">
      <alignment vertical="top" wrapText="1"/>
    </xf>
    <xf numFmtId="0" fontId="30" fillId="0" borderId="0" xfId="0" applyFont="1" applyFill="1" applyAlignment="1">
      <alignment horizontal="left" vertical="center"/>
    </xf>
    <xf numFmtId="0" fontId="29" fillId="0" borderId="0" xfId="0" applyFont="1" applyAlignment="1">
      <alignment vertical="center"/>
    </xf>
    <xf numFmtId="0" fontId="0" fillId="0" borderId="0" xfId="0" applyAlignment="1"/>
    <xf numFmtId="0" fontId="0" fillId="0" borderId="0" xfId="0" applyAlignment="1">
      <alignment horizontal="center"/>
    </xf>
    <xf numFmtId="0" fontId="0" fillId="0" borderId="0" xfId="0" applyBorder="1" applyAlignment="1">
      <alignment horizontal="center" vertical="center"/>
    </xf>
    <xf numFmtId="0" fontId="0" fillId="0" borderId="0" xfId="0" applyBorder="1" applyAlignment="1">
      <alignment horizontal="center"/>
    </xf>
    <xf numFmtId="0" fontId="85" fillId="0" borderId="0" xfId="0" applyFont="1" applyBorder="1" applyAlignment="1">
      <alignment horizontal="left"/>
    </xf>
    <xf numFmtId="0" fontId="83" fillId="0" borderId="0" xfId="0" applyFont="1" applyBorder="1" applyAlignment="1">
      <alignment horizontal="left"/>
    </xf>
    <xf numFmtId="0" fontId="0" fillId="0" borderId="0" xfId="0" applyFill="1" applyBorder="1" applyAlignment="1">
      <alignment horizontal="center"/>
    </xf>
    <xf numFmtId="0" fontId="0" fillId="0" borderId="0" xfId="0" applyBorder="1" applyAlignment="1"/>
    <xf numFmtId="0" fontId="0" fillId="0" borderId="0" xfId="0" applyFill="1" applyBorder="1" applyAlignment="1"/>
    <xf numFmtId="0" fontId="85" fillId="0" borderId="0" xfId="0" applyFont="1" applyBorder="1" applyAlignment="1"/>
    <xf numFmtId="0" fontId="83" fillId="0" borderId="0" xfId="0" applyFont="1" applyBorder="1" applyAlignment="1"/>
    <xf numFmtId="188" fontId="0" fillId="0" borderId="0" xfId="0" applyNumberFormat="1" applyAlignment="1"/>
    <xf numFmtId="0" fontId="30" fillId="0" borderId="0" xfId="0" applyFont="1" applyFill="1" applyBorder="1" applyAlignment="1">
      <alignment horizontal="left"/>
    </xf>
    <xf numFmtId="0" fontId="85" fillId="0" borderId="0" xfId="0" applyFont="1" applyFill="1" applyBorder="1" applyAlignment="1">
      <alignment horizontal="left"/>
    </xf>
    <xf numFmtId="0" fontId="83" fillId="0" borderId="0" xfId="0" applyFont="1" applyFill="1" applyBorder="1" applyAlignment="1">
      <alignment horizontal="left"/>
    </xf>
    <xf numFmtId="3" fontId="0" fillId="0" borderId="0" xfId="0" applyNumberFormat="1" applyBorder="1" applyAlignment="1">
      <alignment horizontal="center"/>
    </xf>
    <xf numFmtId="0" fontId="45" fillId="0" borderId="0" xfId="0" applyFont="1" applyBorder="1">
      <alignment vertical="center"/>
    </xf>
    <xf numFmtId="0" fontId="46" fillId="0" borderId="0" xfId="0" applyFont="1" applyBorder="1" applyAlignment="1">
      <alignment vertical="top" wrapText="1"/>
    </xf>
    <xf numFmtId="0" fontId="49" fillId="0" borderId="0" xfId="0" applyFont="1">
      <alignment vertical="center"/>
    </xf>
    <xf numFmtId="0" fontId="45" fillId="0" borderId="1" xfId="0" applyFont="1" applyBorder="1" applyAlignment="1">
      <alignment vertical="center"/>
    </xf>
    <xf numFmtId="0" fontId="49" fillId="0" borderId="0" xfId="0" applyFont="1" applyAlignment="1">
      <alignment vertical="center"/>
    </xf>
    <xf numFmtId="0" fontId="50" fillId="0" borderId="0" xfId="0" applyFont="1" applyBorder="1" applyAlignment="1">
      <alignment horizontal="center" vertical="center"/>
    </xf>
    <xf numFmtId="0" fontId="50" fillId="0" borderId="4" xfId="0" applyFont="1" applyBorder="1" applyAlignment="1">
      <alignment horizontal="center" vertical="center"/>
    </xf>
    <xf numFmtId="0" fontId="50" fillId="0" borderId="1" xfId="0" applyFont="1" applyBorder="1" applyAlignment="1">
      <alignment horizontal="center" vertical="center"/>
    </xf>
    <xf numFmtId="0" fontId="45" fillId="0" borderId="0" xfId="0" applyFont="1" applyFill="1" applyBorder="1" applyAlignment="1">
      <alignment horizontal="left" vertical="center"/>
    </xf>
    <xf numFmtId="0" fontId="50" fillId="0" borderId="3" xfId="0" applyFont="1" applyBorder="1" applyAlignment="1">
      <alignment horizontal="center" vertical="center"/>
    </xf>
    <xf numFmtId="0" fontId="51" fillId="0" borderId="4" xfId="0" applyFont="1" applyBorder="1" applyAlignment="1">
      <alignment horizontal="center" vertical="center"/>
    </xf>
    <xf numFmtId="38" fontId="51" fillId="0" borderId="4" xfId="3" applyFont="1" applyBorder="1" applyAlignment="1">
      <alignment horizontal="right"/>
    </xf>
    <xf numFmtId="38" fontId="51" fillId="0" borderId="4" xfId="3" applyFont="1" applyBorder="1" applyAlignment="1">
      <alignment horizontal="right" vertical="center"/>
    </xf>
    <xf numFmtId="0" fontId="51" fillId="0" borderId="0" xfId="0" applyFont="1" applyBorder="1" applyAlignment="1">
      <alignment horizontal="center" vertical="center" shrinkToFit="1"/>
    </xf>
    <xf numFmtId="0" fontId="117" fillId="0" borderId="7" xfId="0" applyFont="1" applyBorder="1" applyAlignment="1">
      <alignment horizontal="left" vertical="center"/>
    </xf>
    <xf numFmtId="0" fontId="117" fillId="0" borderId="1" xfId="0" applyFont="1" applyBorder="1" applyAlignment="1">
      <alignment horizontal="left" vertical="center"/>
    </xf>
    <xf numFmtId="0" fontId="117" fillId="0" borderId="0" xfId="0" applyFont="1" applyBorder="1" applyAlignment="1">
      <alignment horizontal="left" vertical="center"/>
    </xf>
    <xf numFmtId="0" fontId="117" fillId="0" borderId="2" xfId="0" applyFont="1" applyBorder="1" applyAlignment="1">
      <alignment horizontal="left" vertical="center"/>
    </xf>
    <xf numFmtId="0" fontId="117" fillId="0" borderId="3" xfId="0" applyFont="1" applyBorder="1" applyAlignment="1">
      <alignment horizontal="left" vertical="center"/>
    </xf>
    <xf numFmtId="0" fontId="117" fillId="0" borderId="4" xfId="0" applyFont="1" applyBorder="1" applyAlignment="1">
      <alignment horizontal="left" vertical="center"/>
    </xf>
    <xf numFmtId="0" fontId="117" fillId="0" borderId="5" xfId="0" applyFont="1" applyBorder="1" applyAlignment="1">
      <alignment horizontal="left" vertical="center"/>
    </xf>
    <xf numFmtId="0" fontId="46" fillId="0" borderId="0" xfId="0" applyFont="1" applyBorder="1" applyAlignment="1">
      <alignment vertical="top" wrapText="1"/>
    </xf>
    <xf numFmtId="0" fontId="51" fillId="0" borderId="0" xfId="0" applyFont="1" applyBorder="1" applyAlignment="1">
      <alignment horizontal="left" vertical="center"/>
    </xf>
    <xf numFmtId="0" fontId="45" fillId="0" borderId="0" xfId="0" applyFont="1" applyFill="1" applyBorder="1">
      <alignment vertical="center"/>
    </xf>
    <xf numFmtId="0" fontId="0" fillId="0" borderId="0" xfId="0" applyBorder="1" applyAlignment="1">
      <alignment vertical="center"/>
    </xf>
    <xf numFmtId="0" fontId="0" fillId="0" borderId="2" xfId="0" applyBorder="1" applyAlignment="1">
      <alignment vertical="center"/>
    </xf>
    <xf numFmtId="0" fontId="45" fillId="0" borderId="0" xfId="0" applyFont="1" applyAlignment="1">
      <alignment vertical="center"/>
    </xf>
    <xf numFmtId="0" fontId="45" fillId="0" borderId="1" xfId="0" applyFont="1" applyBorder="1" applyAlignment="1">
      <alignment horizontal="right" vertical="center"/>
    </xf>
    <xf numFmtId="0" fontId="45" fillId="0" borderId="0" xfId="0" applyFont="1" applyBorder="1">
      <alignment vertical="center"/>
    </xf>
    <xf numFmtId="0" fontId="45" fillId="0" borderId="0" xfId="0" applyFont="1" applyBorder="1" applyAlignment="1">
      <alignment horizontal="center" vertical="center" wrapText="1" shrinkToFit="1"/>
    </xf>
    <xf numFmtId="0" fontId="45" fillId="0" borderId="2" xfId="0" applyFont="1" applyBorder="1" applyAlignment="1">
      <alignment horizontal="center" vertical="center" wrapText="1" shrinkToFit="1"/>
    </xf>
    <xf numFmtId="38" fontId="51" fillId="0" borderId="0" xfId="3" applyFont="1" applyBorder="1" applyAlignment="1">
      <alignment horizontal="right" vertical="center"/>
    </xf>
    <xf numFmtId="0" fontId="130" fillId="0" borderId="1" xfId="0" applyFont="1" applyBorder="1" applyAlignment="1">
      <alignment horizontal="left" vertical="center"/>
    </xf>
    <xf numFmtId="0" fontId="117" fillId="0" borderId="0" xfId="0" applyFont="1" applyBorder="1" applyAlignment="1">
      <alignment horizontal="right" vertical="top"/>
    </xf>
    <xf numFmtId="0" fontId="45" fillId="0" borderId="0" xfId="0" applyFont="1" applyAlignment="1">
      <alignment vertical="center"/>
    </xf>
    <xf numFmtId="0" fontId="45" fillId="0" borderId="0" xfId="0" applyFont="1" applyFill="1" applyBorder="1" applyAlignment="1">
      <alignment horizontal="left" vertical="center"/>
    </xf>
    <xf numFmtId="0" fontId="45" fillId="0" borderId="0" xfId="0" applyFont="1" applyFill="1" applyBorder="1">
      <alignment vertical="center"/>
    </xf>
    <xf numFmtId="0" fontId="0" fillId="0" borderId="1" xfId="0" applyBorder="1" applyAlignment="1">
      <alignment horizontal="right" vertical="center"/>
    </xf>
    <xf numFmtId="0" fontId="50" fillId="0" borderId="0" xfId="0" applyFont="1" applyBorder="1" applyAlignment="1">
      <alignment horizontal="center" vertical="center"/>
    </xf>
    <xf numFmtId="0" fontId="50" fillId="0" borderId="4" xfId="0" applyFont="1" applyBorder="1" applyAlignment="1">
      <alignment horizontal="center" vertical="center"/>
    </xf>
    <xf numFmtId="0" fontId="50" fillId="0" borderId="1" xfId="0" applyFont="1" applyBorder="1" applyAlignment="1">
      <alignment horizontal="center" vertical="center"/>
    </xf>
    <xf numFmtId="0" fontId="50" fillId="0" borderId="3" xfId="0" applyFont="1" applyBorder="1" applyAlignment="1">
      <alignment horizontal="center" vertical="center"/>
    </xf>
    <xf numFmtId="0" fontId="143" fillId="0" borderId="0" xfId="0" applyFont="1" applyAlignment="1">
      <alignment horizontal="right" vertical="center" wrapText="1"/>
    </xf>
    <xf numFmtId="0" fontId="50" fillId="0" borderId="1" xfId="0" applyFont="1" applyBorder="1" applyAlignment="1">
      <alignment horizontal="center" vertical="center"/>
    </xf>
    <xf numFmtId="0" fontId="50" fillId="0" borderId="3" xfId="0" applyFont="1" applyBorder="1" applyAlignment="1">
      <alignment horizontal="center" vertical="center"/>
    </xf>
    <xf numFmtId="0" fontId="45" fillId="0" borderId="0" xfId="0" applyFont="1" applyBorder="1">
      <alignment vertical="center"/>
    </xf>
    <xf numFmtId="0" fontId="144" fillId="0" borderId="0" xfId="0" applyFont="1" applyFill="1">
      <alignment vertical="center"/>
    </xf>
    <xf numFmtId="0" fontId="145" fillId="0" borderId="0" xfId="0" applyFont="1">
      <alignment vertical="center"/>
    </xf>
    <xf numFmtId="0" fontId="144" fillId="0" borderId="0" xfId="0" applyFont="1">
      <alignment vertical="center"/>
    </xf>
    <xf numFmtId="0" fontId="123" fillId="9" borderId="1" xfId="0" applyFont="1" applyFill="1" applyBorder="1" applyAlignment="1">
      <alignment vertical="center"/>
    </xf>
    <xf numFmtId="0" fontId="123" fillId="9" borderId="0" xfId="0" applyFont="1" applyFill="1" applyBorder="1" applyAlignment="1">
      <alignment vertical="center"/>
    </xf>
    <xf numFmtId="0" fontId="121" fillId="9" borderId="2" xfId="0" applyFont="1" applyFill="1" applyBorder="1" applyAlignment="1">
      <alignment vertical="center"/>
    </xf>
    <xf numFmtId="0" fontId="0" fillId="9" borderId="1" xfId="0" applyFill="1" applyBorder="1" applyAlignment="1">
      <alignment vertical="center"/>
    </xf>
    <xf numFmtId="0" fontId="0" fillId="9" borderId="2" xfId="0" applyFill="1" applyBorder="1" applyAlignment="1">
      <alignment vertical="center"/>
    </xf>
    <xf numFmtId="0" fontId="124" fillId="9" borderId="0" xfId="0" applyFont="1" applyFill="1" applyBorder="1" applyAlignment="1">
      <alignment vertical="center"/>
    </xf>
    <xf numFmtId="0" fontId="124" fillId="9" borderId="2" xfId="0" applyFont="1" applyFill="1" applyBorder="1" applyAlignment="1">
      <alignment vertical="center"/>
    </xf>
    <xf numFmtId="0" fontId="0" fillId="9" borderId="1" xfId="0" applyFill="1" applyBorder="1" applyAlignment="1">
      <alignment vertical="center" wrapText="1"/>
    </xf>
    <xf numFmtId="0" fontId="0" fillId="9" borderId="0" xfId="0" applyFill="1" applyBorder="1" applyAlignment="1">
      <alignment vertical="center" wrapText="1"/>
    </xf>
    <xf numFmtId="0" fontId="0" fillId="9" borderId="2" xfId="0" applyFill="1" applyBorder="1" applyAlignment="1">
      <alignment vertical="center" wrapText="1"/>
    </xf>
    <xf numFmtId="0" fontId="0" fillId="9" borderId="1" xfId="0" applyFill="1" applyBorder="1">
      <alignment vertical="center"/>
    </xf>
    <xf numFmtId="0" fontId="0" fillId="9" borderId="25" xfId="0" applyFill="1" applyBorder="1">
      <alignment vertical="center"/>
    </xf>
    <xf numFmtId="0" fontId="122" fillId="9" borderId="95" xfId="0" applyFont="1" applyFill="1" applyBorder="1">
      <alignment vertical="center"/>
    </xf>
    <xf numFmtId="0" fontId="122" fillId="9" borderId="26" xfId="0" applyFont="1" applyFill="1" applyBorder="1">
      <alignment vertical="center"/>
    </xf>
    <xf numFmtId="0" fontId="122" fillId="9" borderId="95" xfId="0" applyFont="1" applyFill="1" applyBorder="1" applyAlignment="1">
      <alignment vertical="center"/>
    </xf>
    <xf numFmtId="0" fontId="0" fillId="9" borderId="2" xfId="0" applyFill="1" applyBorder="1">
      <alignment vertical="center"/>
    </xf>
    <xf numFmtId="0" fontId="0" fillId="9" borderId="27" xfId="0" applyFill="1" applyBorder="1">
      <alignment vertical="center"/>
    </xf>
    <xf numFmtId="0" fontId="122" fillId="9" borderId="64" xfId="0" applyFont="1" applyFill="1" applyBorder="1">
      <alignment vertical="center"/>
    </xf>
    <xf numFmtId="0" fontId="122" fillId="9" borderId="0" xfId="0" applyFont="1" applyFill="1" applyBorder="1">
      <alignment vertical="center"/>
    </xf>
    <xf numFmtId="0" fontId="122" fillId="9" borderId="64" xfId="0" applyFont="1" applyFill="1" applyBorder="1" applyAlignment="1">
      <alignment vertical="center"/>
    </xf>
    <xf numFmtId="0" fontId="0" fillId="9" borderId="28" xfId="0" applyFill="1" applyBorder="1">
      <alignment vertical="center"/>
    </xf>
    <xf numFmtId="0" fontId="122" fillId="9" borderId="65" xfId="0" applyFont="1" applyFill="1" applyBorder="1">
      <alignment vertical="center"/>
    </xf>
    <xf numFmtId="0" fontId="122" fillId="9" borderId="29" xfId="0" applyFont="1" applyFill="1" applyBorder="1">
      <alignment vertical="center"/>
    </xf>
    <xf numFmtId="0" fontId="122" fillId="9" borderId="65" xfId="0" applyFont="1" applyFill="1" applyBorder="1" applyAlignment="1">
      <alignment vertical="center"/>
    </xf>
    <xf numFmtId="0" fontId="121" fillId="9" borderId="25" xfId="0" applyFont="1" applyFill="1" applyBorder="1" applyAlignment="1">
      <alignment vertical="center"/>
    </xf>
    <xf numFmtId="0" fontId="121" fillId="9" borderId="26" xfId="0" applyFont="1" applyFill="1" applyBorder="1" applyAlignment="1">
      <alignment vertical="center"/>
    </xf>
    <xf numFmtId="0" fontId="121" fillId="9" borderId="30" xfId="0" applyFont="1" applyFill="1" applyBorder="1" applyAlignment="1">
      <alignment vertical="center"/>
    </xf>
    <xf numFmtId="0" fontId="121" fillId="9" borderId="27" xfId="0" applyFont="1" applyFill="1" applyBorder="1" applyAlignment="1">
      <alignment vertical="center"/>
    </xf>
    <xf numFmtId="0" fontId="121" fillId="9" borderId="0" xfId="0" applyFont="1" applyFill="1" applyBorder="1" applyAlignment="1">
      <alignment vertical="center"/>
    </xf>
    <xf numFmtId="0" fontId="121" fillId="9" borderId="28" xfId="0" applyFont="1" applyFill="1" applyBorder="1" applyAlignment="1">
      <alignment vertical="center"/>
    </xf>
    <xf numFmtId="0" fontId="121" fillId="9" borderId="29" xfId="0" applyFont="1" applyFill="1" applyBorder="1" applyAlignment="1">
      <alignment vertical="center"/>
    </xf>
    <xf numFmtId="0" fontId="121" fillId="9" borderId="31" xfId="0" applyFont="1" applyFill="1" applyBorder="1" applyAlignment="1">
      <alignment vertical="center"/>
    </xf>
    <xf numFmtId="0" fontId="0" fillId="9" borderId="64" xfId="0" applyFill="1" applyBorder="1">
      <alignment vertical="center"/>
    </xf>
    <xf numFmtId="0" fontId="0" fillId="9" borderId="64" xfId="0" applyFill="1" applyBorder="1" applyAlignment="1">
      <alignment vertical="center"/>
    </xf>
    <xf numFmtId="0" fontId="0" fillId="9" borderId="0" xfId="0" applyFill="1" applyBorder="1">
      <alignment vertical="center"/>
    </xf>
    <xf numFmtId="0" fontId="0" fillId="9" borderId="145" xfId="0" applyFill="1" applyBorder="1">
      <alignment vertical="center"/>
    </xf>
    <xf numFmtId="0" fontId="0" fillId="9" borderId="7" xfId="0" applyFill="1" applyBorder="1">
      <alignment vertical="center"/>
    </xf>
    <xf numFmtId="0" fontId="0" fillId="9" borderId="63" xfId="0" applyFill="1" applyBorder="1">
      <alignment vertical="center"/>
    </xf>
    <xf numFmtId="0" fontId="0" fillId="9" borderId="146" xfId="0" applyFill="1" applyBorder="1">
      <alignment vertical="center"/>
    </xf>
    <xf numFmtId="0" fontId="0" fillId="9" borderId="4" xfId="0" applyFill="1" applyBorder="1">
      <alignment vertical="center"/>
    </xf>
    <xf numFmtId="0" fontId="0" fillId="9" borderId="98" xfId="0" applyFill="1" applyBorder="1">
      <alignment vertical="center"/>
    </xf>
    <xf numFmtId="0" fontId="0" fillId="9" borderId="26" xfId="0" applyFill="1" applyBorder="1">
      <alignment vertical="center"/>
    </xf>
    <xf numFmtId="0" fontId="0" fillId="9" borderId="95" xfId="0" applyFill="1" applyBorder="1">
      <alignment vertical="center"/>
    </xf>
    <xf numFmtId="0" fontId="0" fillId="9" borderId="0" xfId="0" applyFill="1">
      <alignment vertical="center"/>
    </xf>
    <xf numFmtId="0" fontId="0" fillId="9" borderId="65" xfId="0" applyFill="1" applyBorder="1" applyAlignment="1">
      <alignment vertical="center"/>
    </xf>
    <xf numFmtId="0" fontId="0" fillId="9" borderId="29" xfId="0" applyFill="1" applyBorder="1">
      <alignment vertical="center"/>
    </xf>
    <xf numFmtId="0" fontId="0" fillId="9" borderId="65" xfId="0" applyFill="1" applyBorder="1">
      <alignment vertical="center"/>
    </xf>
    <xf numFmtId="0" fontId="0" fillId="9" borderId="3" xfId="0" applyFill="1" applyBorder="1">
      <alignment vertical="center"/>
    </xf>
    <xf numFmtId="0" fontId="0" fillId="9" borderId="5" xfId="0" applyFill="1" applyBorder="1">
      <alignment vertical="center"/>
    </xf>
    <xf numFmtId="0" fontId="0" fillId="9" borderId="8" xfId="0" applyFill="1" applyBorder="1" applyAlignment="1">
      <alignment vertical="center"/>
    </xf>
    <xf numFmtId="0" fontId="121" fillId="9" borderId="65" xfId="0" applyFont="1" applyFill="1" applyBorder="1" applyAlignment="1">
      <alignment vertical="center"/>
    </xf>
    <xf numFmtId="0" fontId="121" fillId="9" borderId="95" xfId="0" applyFont="1" applyFill="1" applyBorder="1" applyAlignment="1">
      <alignment vertical="center"/>
    </xf>
    <xf numFmtId="0" fontId="121" fillId="9" borderId="7" xfId="0" applyFont="1" applyFill="1" applyBorder="1" applyAlignment="1">
      <alignment vertical="center"/>
    </xf>
    <xf numFmtId="0" fontId="121" fillId="9" borderId="145" xfId="0" applyFont="1" applyFill="1" applyBorder="1" applyAlignment="1">
      <alignment vertical="center" textRotation="255" wrapText="1"/>
    </xf>
    <xf numFmtId="0" fontId="121" fillId="9" borderId="146" xfId="0" applyFont="1" applyFill="1" applyBorder="1" applyAlignment="1">
      <alignment vertical="center" textRotation="255" wrapText="1"/>
    </xf>
    <xf numFmtId="0" fontId="0" fillId="9" borderId="6" xfId="0" applyFill="1" applyBorder="1" applyAlignment="1">
      <alignment vertical="center"/>
    </xf>
    <xf numFmtId="0" fontId="0" fillId="9" borderId="3" xfId="0" applyFill="1" applyBorder="1" applyAlignment="1">
      <alignment vertical="center"/>
    </xf>
    <xf numFmtId="0" fontId="0" fillId="9" borderId="5" xfId="0" applyFill="1" applyBorder="1" applyAlignment="1">
      <alignment vertical="center"/>
    </xf>
    <xf numFmtId="0" fontId="0" fillId="9" borderId="4" xfId="0" applyFill="1" applyBorder="1" applyAlignment="1">
      <alignment vertical="center"/>
    </xf>
    <xf numFmtId="0" fontId="0" fillId="9" borderId="6" xfId="0" applyFont="1" applyFill="1" applyBorder="1" applyAlignment="1">
      <alignment vertical="center"/>
    </xf>
    <xf numFmtId="0" fontId="0" fillId="9" borderId="8" xfId="0" applyFont="1" applyFill="1" applyBorder="1" applyAlignment="1">
      <alignment vertical="center"/>
    </xf>
    <xf numFmtId="0" fontId="0" fillId="9" borderId="1" xfId="0" applyFont="1" applyFill="1" applyBorder="1" applyAlignment="1">
      <alignment vertical="center"/>
    </xf>
    <xf numFmtId="0" fontId="0" fillId="9" borderId="2" xfId="0" applyFont="1" applyFill="1" applyBorder="1" applyAlignment="1">
      <alignment vertical="center"/>
    </xf>
    <xf numFmtId="0" fontId="0" fillId="9" borderId="3" xfId="0" applyFont="1" applyFill="1" applyBorder="1" applyAlignment="1">
      <alignment vertical="center"/>
    </xf>
    <xf numFmtId="0" fontId="0" fillId="9" borderId="5" xfId="0" applyFont="1" applyFill="1" applyBorder="1" applyAlignment="1">
      <alignment vertical="center"/>
    </xf>
    <xf numFmtId="0" fontId="121" fillId="9" borderId="8" xfId="0" applyFont="1" applyFill="1" applyBorder="1" applyAlignment="1">
      <alignment vertical="center"/>
    </xf>
    <xf numFmtId="0" fontId="121" fillId="9" borderId="60" xfId="0" applyFont="1" applyFill="1" applyBorder="1" applyAlignment="1">
      <alignment vertical="center"/>
    </xf>
    <xf numFmtId="0" fontId="121" fillId="9" borderId="59" xfId="0" applyFont="1" applyFill="1" applyBorder="1" applyAlignment="1">
      <alignment vertical="center"/>
    </xf>
    <xf numFmtId="0" fontId="0" fillId="9" borderId="63" xfId="0" applyFill="1" applyBorder="1" applyAlignment="1">
      <alignment vertical="center"/>
    </xf>
    <xf numFmtId="0" fontId="0" fillId="0" borderId="63" xfId="0" applyFill="1" applyBorder="1" applyAlignment="1">
      <alignment vertical="center"/>
    </xf>
    <xf numFmtId="0" fontId="45" fillId="0" borderId="87" xfId="0" applyFont="1" applyBorder="1">
      <alignment vertical="center"/>
    </xf>
    <xf numFmtId="0" fontId="45" fillId="0" borderId="17" xfId="0" applyFont="1" applyBorder="1">
      <alignment vertical="center"/>
    </xf>
    <xf numFmtId="0" fontId="146" fillId="0" borderId="0" xfId="5" applyFont="1"/>
    <xf numFmtId="0" fontId="147" fillId="0" borderId="0" xfId="5" applyFont="1"/>
    <xf numFmtId="0" fontId="148" fillId="0" borderId="0" xfId="5" applyFont="1"/>
    <xf numFmtId="0" fontId="106" fillId="0" borderId="0" xfId="5" applyFont="1"/>
    <xf numFmtId="0" fontId="149" fillId="0" borderId="0" xfId="5" applyFont="1" applyAlignment="1">
      <alignment horizontal="left" vertical="center"/>
    </xf>
    <xf numFmtId="0" fontId="117" fillId="0" borderId="0" xfId="5" applyFont="1" applyAlignment="1">
      <alignment horizontal="center"/>
    </xf>
    <xf numFmtId="0" fontId="147" fillId="0" borderId="0" xfId="5" applyFont="1" applyBorder="1" applyAlignment="1">
      <alignment horizontal="center"/>
    </xf>
    <xf numFmtId="0" fontId="147" fillId="0" borderId="41" xfId="5" applyFont="1" applyBorder="1"/>
    <xf numFmtId="0" fontId="117" fillId="0" borderId="41" xfId="5" applyFont="1" applyBorder="1" applyAlignment="1">
      <alignment horizontal="center"/>
    </xf>
    <xf numFmtId="0" fontId="117" fillId="0" borderId="41" xfId="5" applyFont="1" applyBorder="1" applyAlignment="1">
      <alignment horizontal="center" vertical="center"/>
    </xf>
    <xf numFmtId="0" fontId="147" fillId="0" borderId="43" xfId="5" applyFont="1" applyBorder="1" applyAlignment="1">
      <alignment horizontal="center"/>
    </xf>
    <xf numFmtId="0" fontId="147" fillId="0" borderId="41" xfId="5" applyFont="1" applyBorder="1" applyAlignment="1">
      <alignment horizontal="distributed" vertical="center"/>
    </xf>
    <xf numFmtId="0" fontId="117" fillId="0" borderId="0" xfId="5" applyFont="1" applyBorder="1" applyAlignment="1">
      <alignment horizontal="distributed" vertical="center"/>
    </xf>
    <xf numFmtId="0" fontId="147" fillId="0" borderId="0" xfId="5" applyFont="1" applyBorder="1" applyAlignment="1">
      <alignment horizontal="distributed" vertical="center"/>
    </xf>
    <xf numFmtId="0" fontId="117" fillId="0" borderId="43" xfId="5" applyFont="1" applyBorder="1" applyAlignment="1">
      <alignment horizontal="center" vertical="center"/>
    </xf>
    <xf numFmtId="0" fontId="147" fillId="0" borderId="0" xfId="5" applyFont="1" applyBorder="1"/>
    <xf numFmtId="0" fontId="117" fillId="0" borderId="0" xfId="5" applyFont="1" applyBorder="1" applyAlignment="1">
      <alignment horizontal="center"/>
    </xf>
    <xf numFmtId="0" fontId="147" fillId="0" borderId="0" xfId="5" applyFont="1" applyBorder="1" applyAlignment="1">
      <alignment horizontal="center" vertical="center"/>
    </xf>
    <xf numFmtId="0" fontId="117" fillId="0" borderId="0" xfId="5" applyFont="1" applyBorder="1" applyAlignment="1">
      <alignment textRotation="255" wrapText="1"/>
    </xf>
    <xf numFmtId="0" fontId="117" fillId="0" borderId="0" xfId="5" applyFont="1"/>
    <xf numFmtId="0" fontId="117" fillId="0" borderId="0" xfId="5" applyFont="1" applyBorder="1" applyAlignment="1">
      <alignment horizontal="left" vertical="center"/>
    </xf>
    <xf numFmtId="0" fontId="117" fillId="0" borderId="39" xfId="5" applyFont="1" applyBorder="1" applyAlignment="1">
      <alignment horizontal="left" vertical="center"/>
    </xf>
    <xf numFmtId="0" fontId="117" fillId="0" borderId="39" xfId="5" applyFont="1" applyBorder="1" applyAlignment="1">
      <alignment horizontal="distributed" vertical="center"/>
    </xf>
    <xf numFmtId="0" fontId="44" fillId="0" borderId="0" xfId="2" applyAlignment="1">
      <alignment vertical="top"/>
    </xf>
    <xf numFmtId="0" fontId="150" fillId="0" borderId="0" xfId="5" applyFont="1"/>
    <xf numFmtId="0" fontId="98" fillId="0" borderId="0" xfId="0" applyFont="1" applyAlignment="1">
      <alignment vertical="center" wrapText="1"/>
    </xf>
    <xf numFmtId="0" fontId="45" fillId="0" borderId="0" xfId="0" applyFont="1" applyAlignment="1">
      <alignment horizontal="left" vertical="center"/>
    </xf>
    <xf numFmtId="0" fontId="98" fillId="0" borderId="0"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0" xfId="0" applyFont="1" applyFill="1" applyBorder="1">
      <alignment vertical="center"/>
    </xf>
    <xf numFmtId="0" fontId="52" fillId="0" borderId="0" xfId="0" applyFont="1" applyBorder="1" applyAlignment="1">
      <alignment horizontal="center" vertical="center"/>
    </xf>
    <xf numFmtId="0" fontId="52" fillId="0" borderId="0" xfId="0" applyFont="1" applyAlignment="1">
      <alignment horizontal="center" vertical="center"/>
    </xf>
    <xf numFmtId="0" fontId="103" fillId="0" borderId="1" xfId="0" applyFont="1" applyBorder="1" applyAlignment="1">
      <alignment vertical="center"/>
    </xf>
    <xf numFmtId="0" fontId="52" fillId="0" borderId="0" xfId="0" applyFont="1" applyAlignment="1">
      <alignment vertical="top"/>
    </xf>
    <xf numFmtId="0" fontId="52" fillId="0" borderId="4" xfId="0" applyFont="1" applyBorder="1" applyAlignment="1">
      <alignment vertical="top" wrapText="1"/>
    </xf>
    <xf numFmtId="0" fontId="52" fillId="0" borderId="39" xfId="0" applyFont="1" applyBorder="1" applyAlignment="1">
      <alignment vertical="top"/>
    </xf>
    <xf numFmtId="0" fontId="52" fillId="0" borderId="4" xfId="0" applyFont="1" applyBorder="1" applyAlignment="1">
      <alignment vertical="top"/>
    </xf>
    <xf numFmtId="0" fontId="45" fillId="6" borderId="0" xfId="0" applyFont="1" applyFill="1" applyBorder="1">
      <alignment vertical="center"/>
    </xf>
    <xf numFmtId="0" fontId="126" fillId="6" borderId="17" xfId="0" applyFont="1" applyFill="1" applyBorder="1">
      <alignment vertical="center"/>
    </xf>
    <xf numFmtId="0" fontId="126" fillId="6" borderId="22" xfId="0" applyFont="1" applyFill="1" applyBorder="1">
      <alignment vertical="center"/>
    </xf>
    <xf numFmtId="0" fontId="126" fillId="6" borderId="17" xfId="0" applyFont="1" applyFill="1" applyBorder="1" applyAlignment="1">
      <alignment vertical="center"/>
    </xf>
    <xf numFmtId="0" fontId="126" fillId="6" borderId="7" xfId="0" applyFont="1" applyFill="1" applyBorder="1">
      <alignment vertical="center"/>
    </xf>
    <xf numFmtId="0" fontId="126" fillId="6" borderId="51" xfId="0" applyFont="1" applyFill="1" applyBorder="1">
      <alignment vertical="center"/>
    </xf>
    <xf numFmtId="0" fontId="126" fillId="6" borderId="7" xfId="0" applyFont="1" applyFill="1" applyBorder="1" applyAlignment="1">
      <alignment vertical="center"/>
    </xf>
    <xf numFmtId="0" fontId="126" fillId="6" borderId="49" xfId="0" applyFont="1" applyFill="1" applyBorder="1">
      <alignment vertical="center"/>
    </xf>
    <xf numFmtId="0" fontId="52" fillId="0" borderId="0" xfId="0" applyFont="1" applyBorder="1" applyAlignment="1">
      <alignment vertical="center" wrapText="1"/>
    </xf>
    <xf numFmtId="0" fontId="52" fillId="0" borderId="0" xfId="0" applyFont="1" applyBorder="1" applyAlignment="1">
      <alignment horizontal="center" vertical="center" wrapText="1"/>
    </xf>
    <xf numFmtId="0" fontId="52" fillId="0" borderId="7" xfId="0" applyFont="1" applyBorder="1">
      <alignment vertical="center"/>
    </xf>
    <xf numFmtId="0" fontId="52" fillId="0" borderId="8" xfId="0" applyFont="1" applyBorder="1">
      <alignment vertical="center"/>
    </xf>
    <xf numFmtId="0" fontId="52" fillId="0" borderId="2" xfId="0" applyFont="1" applyBorder="1">
      <alignment vertical="center"/>
    </xf>
    <xf numFmtId="0" fontId="52" fillId="0" borderId="1" xfId="0" applyFont="1" applyBorder="1" applyAlignment="1">
      <alignment vertical="center"/>
    </xf>
    <xf numFmtId="0" fontId="126" fillId="0" borderId="0" xfId="0" applyFont="1" applyBorder="1" applyAlignment="1">
      <alignment vertical="top"/>
    </xf>
    <xf numFmtId="0" fontId="126" fillId="0" borderId="0" xfId="0" applyFont="1" applyBorder="1" applyAlignment="1">
      <alignment horizontal="left" vertical="top"/>
    </xf>
    <xf numFmtId="0" fontId="126" fillId="0" borderId="2" xfId="0" applyFont="1" applyBorder="1" applyAlignment="1">
      <alignment vertical="top"/>
    </xf>
    <xf numFmtId="0" fontId="126" fillId="0" borderId="0" xfId="0" applyFont="1" applyBorder="1" applyAlignment="1">
      <alignment vertical="top" shrinkToFit="1"/>
    </xf>
    <xf numFmtId="0" fontId="126" fillId="0" borderId="0" xfId="0" applyFont="1" applyBorder="1" applyAlignment="1">
      <alignment horizontal="center" vertical="top"/>
    </xf>
    <xf numFmtId="0" fontId="52" fillId="0" borderId="3" xfId="0" applyFont="1" applyBorder="1" applyAlignment="1">
      <alignment vertical="center"/>
    </xf>
    <xf numFmtId="0" fontId="52" fillId="0" borderId="4" xfId="0" applyFont="1" applyBorder="1" applyAlignment="1">
      <alignment vertical="center"/>
    </xf>
    <xf numFmtId="0" fontId="126" fillId="0" borderId="4" xfId="0" applyFont="1" applyBorder="1" applyAlignment="1">
      <alignment vertical="top" shrinkToFit="1"/>
    </xf>
    <xf numFmtId="0" fontId="126" fillId="0" borderId="4" xfId="0" applyFont="1" applyBorder="1" applyAlignment="1">
      <alignment horizontal="center" vertical="top"/>
    </xf>
    <xf numFmtId="0" fontId="126" fillId="0" borderId="4" xfId="0" applyFont="1" applyBorder="1" applyAlignment="1">
      <alignment vertical="top"/>
    </xf>
    <xf numFmtId="0" fontId="126" fillId="0" borderId="5" xfId="0" applyFont="1" applyBorder="1" applyAlignment="1">
      <alignment vertical="top"/>
    </xf>
    <xf numFmtId="0" fontId="52" fillId="0" borderId="4" xfId="0" applyFont="1" applyBorder="1">
      <alignment vertical="center"/>
    </xf>
    <xf numFmtId="0" fontId="52" fillId="0" borderId="5" xfId="0" applyFont="1" applyBorder="1">
      <alignment vertical="center"/>
    </xf>
    <xf numFmtId="0" fontId="52" fillId="0" borderId="7" xfId="0" applyFont="1" applyBorder="1" applyAlignment="1">
      <alignment vertical="center" shrinkToFit="1"/>
    </xf>
    <xf numFmtId="0" fontId="52" fillId="0" borderId="58" xfId="0" applyFont="1" applyBorder="1">
      <alignment vertical="center"/>
    </xf>
    <xf numFmtId="0" fontId="155" fillId="0" borderId="58" xfId="5" applyFont="1" applyBorder="1" applyAlignment="1">
      <alignment vertical="center" wrapText="1"/>
    </xf>
    <xf numFmtId="0" fontId="155" fillId="0" borderId="0" xfId="5" applyFont="1" applyBorder="1" applyAlignment="1">
      <alignment vertical="center" wrapText="1"/>
    </xf>
    <xf numFmtId="0" fontId="156" fillId="0" borderId="0" xfId="0" applyFont="1" applyAlignment="1">
      <alignment horizontal="justify" vertical="center" wrapText="1"/>
    </xf>
    <xf numFmtId="0" fontId="155" fillId="0" borderId="0" xfId="5" applyFont="1" applyBorder="1" applyAlignment="1">
      <alignment vertical="center" shrinkToFit="1"/>
    </xf>
    <xf numFmtId="0" fontId="52" fillId="0" borderId="0" xfId="0" applyFont="1" applyAlignment="1">
      <alignment horizontal="left" vertical="top" wrapText="1"/>
    </xf>
    <xf numFmtId="0" fontId="52" fillId="0" borderId="0" xfId="0" applyFont="1" applyAlignment="1">
      <alignment horizontal="center" vertical="center"/>
    </xf>
    <xf numFmtId="0" fontId="124" fillId="0" borderId="0" xfId="0" applyFont="1" applyFill="1" applyBorder="1" applyAlignment="1">
      <alignment vertical="center"/>
    </xf>
    <xf numFmtId="0" fontId="124" fillId="0" borderId="2" xfId="0" applyFont="1" applyFill="1" applyBorder="1" applyAlignment="1">
      <alignment vertical="center"/>
    </xf>
    <xf numFmtId="0" fontId="0" fillId="0" borderId="8" xfId="0" applyFill="1" applyBorder="1" applyAlignment="1">
      <alignment vertical="center"/>
    </xf>
    <xf numFmtId="0" fontId="0" fillId="0" borderId="5" xfId="0" applyFill="1" applyBorder="1" applyAlignment="1">
      <alignment vertical="center"/>
    </xf>
    <xf numFmtId="0" fontId="121" fillId="0" borderId="65" xfId="0" applyFont="1" applyFill="1" applyBorder="1" applyAlignment="1">
      <alignment vertical="center"/>
    </xf>
    <xf numFmtId="0" fontId="121" fillId="0" borderId="95" xfId="0" applyFont="1" applyFill="1" applyBorder="1" applyAlignment="1">
      <alignment vertical="center"/>
    </xf>
    <xf numFmtId="0" fontId="0" fillId="0" borderId="0" xfId="0" applyFill="1">
      <alignment vertical="center"/>
    </xf>
    <xf numFmtId="0" fontId="121" fillId="0" borderId="145" xfId="0" applyFont="1" applyFill="1" applyBorder="1" applyAlignment="1">
      <alignment vertical="center" textRotation="255" wrapText="1"/>
    </xf>
    <xf numFmtId="0" fontId="121" fillId="0" borderId="146" xfId="0" applyFont="1" applyFill="1" applyBorder="1" applyAlignment="1">
      <alignment vertical="center" textRotation="255" wrapText="1"/>
    </xf>
    <xf numFmtId="0" fontId="0" fillId="0" borderId="6" xfId="0" applyFill="1" applyBorder="1" applyAlignment="1">
      <alignment vertical="center"/>
    </xf>
    <xf numFmtId="0" fontId="0" fillId="0" borderId="3" xfId="0" applyFill="1" applyBorder="1" applyAlignment="1">
      <alignment vertical="center"/>
    </xf>
    <xf numFmtId="0" fontId="0" fillId="0" borderId="6" xfId="0" applyFont="1" applyFill="1" applyBorder="1" applyAlignment="1">
      <alignment vertical="center"/>
    </xf>
    <xf numFmtId="0" fontId="0" fillId="0" borderId="8" xfId="0" applyFont="1" applyFill="1" applyBorder="1" applyAlignment="1">
      <alignment vertical="center"/>
    </xf>
    <xf numFmtId="0" fontId="0" fillId="0" borderId="1"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5" xfId="0" applyFont="1" applyFill="1" applyBorder="1" applyAlignment="1">
      <alignment vertical="center"/>
    </xf>
    <xf numFmtId="0" fontId="121" fillId="0" borderId="8" xfId="0" applyFont="1" applyFill="1" applyBorder="1" applyAlignment="1">
      <alignment vertical="center"/>
    </xf>
    <xf numFmtId="0" fontId="121" fillId="0" borderId="60" xfId="0" applyFont="1" applyFill="1" applyBorder="1" applyAlignment="1">
      <alignment vertical="center"/>
    </xf>
    <xf numFmtId="0" fontId="121" fillId="0" borderId="59" xfId="0" applyFont="1" applyFill="1" applyBorder="1" applyAlignment="1">
      <alignment vertical="center"/>
    </xf>
    <xf numFmtId="0" fontId="0" fillId="0" borderId="3" xfId="0" applyFill="1" applyBorder="1">
      <alignment vertical="center"/>
    </xf>
    <xf numFmtId="0" fontId="121" fillId="0" borderId="0" xfId="0" applyFont="1" applyFill="1" applyBorder="1" applyAlignment="1">
      <alignment vertical="center" wrapText="1"/>
    </xf>
    <xf numFmtId="0" fontId="121" fillId="0" borderId="27" xfId="0" applyFont="1" applyFill="1" applyBorder="1" applyAlignment="1">
      <alignment vertical="center" textRotation="255" wrapText="1"/>
    </xf>
    <xf numFmtId="0" fontId="121" fillId="0" borderId="29" xfId="0" applyFont="1" applyFill="1" applyBorder="1" applyAlignment="1">
      <alignment vertical="center" wrapText="1"/>
    </xf>
    <xf numFmtId="0" fontId="121" fillId="0" borderId="63" xfId="0" applyFont="1" applyFill="1" applyBorder="1" applyAlignment="1">
      <alignment vertical="center"/>
    </xf>
    <xf numFmtId="0" fontId="121" fillId="0" borderId="64" xfId="0" applyFont="1" applyFill="1" applyBorder="1" applyAlignment="1">
      <alignment vertical="center"/>
    </xf>
    <xf numFmtId="0" fontId="157" fillId="0" borderId="0" xfId="4" applyFont="1">
      <alignment vertical="center"/>
    </xf>
    <xf numFmtId="0" fontId="157" fillId="0" borderId="0" xfId="4" applyFont="1" applyAlignment="1">
      <alignment horizontal="center" vertical="center"/>
    </xf>
    <xf numFmtId="0" fontId="157" fillId="0" borderId="0" xfId="4" applyFont="1" applyAlignment="1">
      <alignment vertical="center"/>
    </xf>
    <xf numFmtId="49" fontId="157" fillId="0" borderId="0" xfId="4" applyNumberFormat="1" applyFont="1" applyAlignment="1">
      <alignment horizontal="center" vertical="center"/>
    </xf>
    <xf numFmtId="0" fontId="157" fillId="0" borderId="0" xfId="4" applyFont="1" applyBorder="1" applyAlignment="1">
      <alignment vertical="center"/>
    </xf>
    <xf numFmtId="0" fontId="158" fillId="0" borderId="0" xfId="4" applyFont="1" applyAlignment="1">
      <alignment horizontal="center" vertical="center"/>
    </xf>
    <xf numFmtId="0" fontId="157" fillId="0" borderId="0" xfId="4" applyFont="1" applyBorder="1">
      <alignment vertical="center"/>
    </xf>
    <xf numFmtId="0" fontId="159" fillId="0" borderId="0" xfId="4" applyFont="1" applyBorder="1" applyAlignment="1">
      <alignment vertical="center"/>
    </xf>
    <xf numFmtId="0" fontId="160" fillId="0" borderId="0" xfId="4" applyFont="1" applyBorder="1" applyAlignment="1">
      <alignment vertical="center"/>
    </xf>
    <xf numFmtId="0" fontId="160" fillId="0" borderId="0" xfId="4" applyFont="1" applyBorder="1" applyAlignment="1">
      <alignment vertical="center" shrinkToFit="1"/>
    </xf>
    <xf numFmtId="0" fontId="161" fillId="0" borderId="0" xfId="4" applyFont="1" applyBorder="1" applyAlignment="1">
      <alignment vertical="center" textRotation="255"/>
    </xf>
    <xf numFmtId="0" fontId="162" fillId="0" borderId="0" xfId="4" applyFont="1" applyBorder="1" applyAlignment="1">
      <alignment vertical="center"/>
    </xf>
    <xf numFmtId="49" fontId="157" fillId="0" borderId="0" xfId="4" applyNumberFormat="1" applyFont="1" applyAlignment="1">
      <alignment vertical="center"/>
    </xf>
    <xf numFmtId="49" fontId="163" fillId="0" borderId="0" xfId="0" applyNumberFormat="1" applyFont="1">
      <alignment vertical="center"/>
    </xf>
    <xf numFmtId="0" fontId="91" fillId="0" borderId="0" xfId="0" applyFont="1" applyFill="1">
      <alignment vertical="center"/>
    </xf>
    <xf numFmtId="0" fontId="90" fillId="0" borderId="0" xfId="0" applyFont="1" applyFill="1">
      <alignment vertical="center"/>
    </xf>
    <xf numFmtId="0" fontId="104" fillId="0" borderId="0" xfId="0" applyFont="1" applyFill="1">
      <alignment vertical="center"/>
    </xf>
    <xf numFmtId="0" fontId="147" fillId="0" borderId="0" xfId="5" applyFont="1" applyFill="1"/>
    <xf numFmtId="0" fontId="147" fillId="0" borderId="41" xfId="5" applyNumberFormat="1" applyFont="1" applyFill="1" applyBorder="1" applyAlignment="1">
      <alignment vertical="center"/>
    </xf>
    <xf numFmtId="0" fontId="147" fillId="0" borderId="41" xfId="5" applyFont="1" applyFill="1" applyBorder="1"/>
    <xf numFmtId="196" fontId="163" fillId="0" borderId="0" xfId="0" applyNumberFormat="1" applyFont="1">
      <alignment vertical="center"/>
    </xf>
    <xf numFmtId="197" fontId="0" fillId="0" borderId="0" xfId="0" applyNumberFormat="1" applyFont="1">
      <alignment vertical="center"/>
    </xf>
    <xf numFmtId="0" fontId="49" fillId="0" borderId="4" xfId="0" applyFont="1" applyBorder="1">
      <alignment vertical="center"/>
    </xf>
    <xf numFmtId="0" fontId="51" fillId="0" borderId="2" xfId="0" applyFont="1" applyBorder="1" applyAlignment="1">
      <alignment vertical="center" shrinkToFit="1"/>
    </xf>
    <xf numFmtId="0" fontId="49" fillId="0" borderId="218" xfId="0" applyFont="1" applyBorder="1">
      <alignment vertical="center"/>
    </xf>
    <xf numFmtId="0" fontId="49" fillId="0" borderId="219" xfId="0" applyFont="1" applyBorder="1" applyAlignment="1">
      <alignment horizontal="center" vertical="center"/>
    </xf>
    <xf numFmtId="0" fontId="49" fillId="0" borderId="219" xfId="0" applyFont="1" applyBorder="1" applyAlignment="1">
      <alignment horizontal="right" vertical="center"/>
    </xf>
    <xf numFmtId="0" fontId="49" fillId="0" borderId="220" xfId="0" applyFont="1" applyBorder="1" applyAlignment="1">
      <alignment horizontal="right" vertical="center"/>
    </xf>
    <xf numFmtId="0" fontId="49" fillId="0" borderId="58" xfId="0" applyFont="1" applyBorder="1">
      <alignment vertical="center"/>
    </xf>
    <xf numFmtId="0" fontId="49" fillId="0" borderId="219" xfId="0" applyFont="1" applyBorder="1">
      <alignment vertical="center"/>
    </xf>
    <xf numFmtId="0" fontId="51" fillId="0" borderId="0" xfId="0" applyFont="1" applyBorder="1" applyAlignment="1">
      <alignment horizontal="left" vertical="center" indent="1"/>
    </xf>
    <xf numFmtId="0" fontId="51" fillId="0" borderId="4" xfId="0" applyFont="1" applyBorder="1" applyAlignment="1">
      <alignment horizontal="left" vertical="center" indent="1"/>
    </xf>
    <xf numFmtId="0" fontId="46" fillId="0" borderId="1" xfId="0" applyFont="1" applyBorder="1" applyAlignment="1">
      <alignment horizontal="left" vertical="center" wrapText="1"/>
    </xf>
    <xf numFmtId="0" fontId="0" fillId="0" borderId="0" xfId="0" applyBorder="1" applyAlignment="1">
      <alignment vertical="center"/>
    </xf>
    <xf numFmtId="0" fontId="46" fillId="0" borderId="0" xfId="0" applyFont="1" applyBorder="1" applyAlignment="1">
      <alignment horizontal="left" vertical="center" wrapText="1"/>
    </xf>
    <xf numFmtId="0" fontId="0" fillId="0" borderId="0" xfId="0" applyBorder="1" applyAlignment="1">
      <alignment horizontal="left" vertical="center"/>
    </xf>
    <xf numFmtId="0" fontId="46" fillId="0" borderId="0" xfId="0" applyFont="1" applyBorder="1" applyAlignment="1">
      <alignment horizontal="left" vertical="center"/>
    </xf>
    <xf numFmtId="0" fontId="49" fillId="0" borderId="0" xfId="0" applyFont="1" applyBorder="1" applyAlignment="1">
      <alignment horizontal="right" vertical="center"/>
    </xf>
    <xf numFmtId="0" fontId="49" fillId="0" borderId="1" xfId="0" applyFont="1" applyBorder="1" applyAlignment="1">
      <alignment vertical="center"/>
    </xf>
    <xf numFmtId="0" fontId="49" fillId="0" borderId="0" xfId="0" applyFont="1" applyBorder="1" applyAlignment="1">
      <alignment vertical="center"/>
    </xf>
    <xf numFmtId="0" fontId="46" fillId="0" borderId="0" xfId="0" applyFont="1" applyBorder="1" applyAlignment="1">
      <alignment vertical="top" wrapText="1"/>
    </xf>
    <xf numFmtId="0" fontId="46" fillId="0" borderId="0" xfId="0" applyFont="1" applyBorder="1" applyAlignment="1">
      <alignment horizontal="center" vertical="center"/>
    </xf>
    <xf numFmtId="0" fontId="46" fillId="0" borderId="2" xfId="0" applyFont="1" applyBorder="1" applyAlignment="1">
      <alignment horizontal="left" vertical="center" wrapText="1"/>
    </xf>
    <xf numFmtId="0" fontId="49" fillId="0" borderId="0" xfId="0" applyFont="1" applyBorder="1" applyAlignment="1">
      <alignment vertical="center" wrapText="1"/>
    </xf>
    <xf numFmtId="0" fontId="46" fillId="0" borderId="0" xfId="0" applyFont="1" applyBorder="1" applyAlignment="1">
      <alignment vertical="center"/>
    </xf>
    <xf numFmtId="0" fontId="45" fillId="0" borderId="0" xfId="6" applyFont="1">
      <alignment vertical="center"/>
    </xf>
    <xf numFmtId="0" fontId="7" fillId="0" borderId="0" xfId="6">
      <alignment vertical="center"/>
    </xf>
    <xf numFmtId="0" fontId="45" fillId="0" borderId="0" xfId="6" applyFont="1" applyAlignment="1">
      <alignment vertical="center"/>
    </xf>
    <xf numFmtId="0" fontId="45" fillId="0" borderId="0" xfId="6" applyFont="1" applyAlignment="1">
      <alignment vertical="center" wrapText="1"/>
    </xf>
    <xf numFmtId="0" fontId="45" fillId="0" borderId="0" xfId="6" applyFont="1" applyAlignment="1">
      <alignment horizontal="justify" vertical="center"/>
    </xf>
    <xf numFmtId="0" fontId="45" fillId="0" borderId="0" xfId="6" applyFont="1" applyAlignment="1">
      <alignment horizontal="right" vertical="center"/>
    </xf>
    <xf numFmtId="0" fontId="47" fillId="0" borderId="0" xfId="6" applyFont="1" applyAlignment="1">
      <alignment vertical="center" wrapText="1"/>
    </xf>
    <xf numFmtId="0" fontId="47" fillId="0" borderId="0" xfId="6" applyFont="1" applyAlignment="1">
      <alignment horizontal="justify" vertical="center"/>
    </xf>
    <xf numFmtId="0" fontId="65" fillId="0" borderId="0" xfId="6" applyFont="1" applyAlignment="1">
      <alignment vertical="center" wrapText="1"/>
    </xf>
    <xf numFmtId="0" fontId="64" fillId="0" borderId="0" xfId="6" applyFont="1" applyAlignment="1">
      <alignment horizontal="justify" vertical="center"/>
    </xf>
    <xf numFmtId="0" fontId="45" fillId="0" borderId="7" xfId="6" applyFont="1" applyBorder="1">
      <alignment vertical="center"/>
    </xf>
    <xf numFmtId="0" fontId="45" fillId="0" borderId="8" xfId="6" applyFont="1" applyBorder="1">
      <alignment vertical="center"/>
    </xf>
    <xf numFmtId="0" fontId="45" fillId="0" borderId="0" xfId="6" applyFont="1" applyBorder="1">
      <alignment vertical="center"/>
    </xf>
    <xf numFmtId="0" fontId="45" fillId="0" borderId="2" xfId="6" applyFont="1" applyBorder="1">
      <alignment vertical="center"/>
    </xf>
    <xf numFmtId="0" fontId="45" fillId="0" borderId="0" xfId="0" applyFont="1" applyAlignment="1">
      <alignment horizontal="left" vertical="center"/>
    </xf>
    <xf numFmtId="0" fontId="31" fillId="0" borderId="1" xfId="0" applyFont="1" applyBorder="1" applyAlignment="1">
      <alignment horizontal="left" vertical="top"/>
    </xf>
    <xf numFmtId="0" fontId="31" fillId="0" borderId="0" xfId="0" applyFont="1" applyBorder="1" applyAlignment="1">
      <alignment horizontal="left" vertical="top"/>
    </xf>
    <xf numFmtId="0" fontId="31" fillId="0" borderId="2" xfId="0" applyFont="1" applyBorder="1" applyAlignment="1">
      <alignment horizontal="left" vertical="top"/>
    </xf>
    <xf numFmtId="0" fontId="31" fillId="0" borderId="1" xfId="0" applyFont="1" applyBorder="1" applyAlignment="1">
      <alignment vertical="center"/>
    </xf>
    <xf numFmtId="0" fontId="31" fillId="0" borderId="3" xfId="0" applyFont="1" applyBorder="1" applyAlignment="1">
      <alignment vertical="center"/>
    </xf>
    <xf numFmtId="0" fontId="31" fillId="0" borderId="4" xfId="0" applyFont="1" applyBorder="1" applyAlignment="1">
      <alignment vertical="center"/>
    </xf>
    <xf numFmtId="0" fontId="31" fillId="0" borderId="5" xfId="0" applyFont="1" applyBorder="1" applyAlignment="1">
      <alignment vertical="center"/>
    </xf>
    <xf numFmtId="0" fontId="0" fillId="0" borderId="2" xfId="0" applyBorder="1" applyAlignment="1">
      <alignment vertical="center"/>
    </xf>
    <xf numFmtId="0" fontId="96" fillId="0" borderId="0" xfId="4" applyFont="1">
      <alignment vertical="center"/>
    </xf>
    <xf numFmtId="0" fontId="96" fillId="0" borderId="0" xfId="4" applyFont="1" applyAlignment="1">
      <alignment horizontal="center" vertical="center" shrinkToFit="1"/>
    </xf>
    <xf numFmtId="0" fontId="96" fillId="0" borderId="0" xfId="4" applyFont="1" applyAlignment="1">
      <alignment horizontal="center" vertical="center"/>
    </xf>
    <xf numFmtId="0" fontId="94" fillId="0" borderId="0" xfId="4" applyFont="1" applyAlignment="1">
      <alignment horizontal="right" vertical="center"/>
    </xf>
    <xf numFmtId="0" fontId="167" fillId="0" borderId="0" xfId="4" applyFont="1" applyAlignment="1">
      <alignment horizontal="center" vertical="center"/>
    </xf>
    <xf numFmtId="0" fontId="167" fillId="0" borderId="0" xfId="4" applyFont="1" applyAlignment="1">
      <alignment horizontal="center" vertical="center" shrinkToFit="1"/>
    </xf>
    <xf numFmtId="0" fontId="94" fillId="0" borderId="0" xfId="4" applyFont="1" applyAlignment="1">
      <alignment vertical="center"/>
    </xf>
    <xf numFmtId="0" fontId="168" fillId="0" borderId="0" xfId="4" applyFont="1" applyAlignment="1">
      <alignment horizontal="justify" vertical="center"/>
    </xf>
    <xf numFmtId="0" fontId="18" fillId="0" borderId="6" xfId="4" applyFont="1" applyBorder="1" applyAlignment="1">
      <alignment horizontal="left" vertical="center"/>
    </xf>
    <xf numFmtId="0" fontId="96" fillId="0" borderId="7" xfId="4" applyFont="1" applyBorder="1" applyAlignment="1">
      <alignment horizontal="center" vertical="center" shrinkToFit="1"/>
    </xf>
    <xf numFmtId="0" fontId="15" fillId="0" borderId="7" xfId="4" applyFont="1" applyBorder="1" applyAlignment="1">
      <alignment horizontal="center" vertical="center"/>
    </xf>
    <xf numFmtId="0" fontId="15" fillId="0" borderId="7" xfId="4" applyFont="1" applyBorder="1" applyAlignment="1">
      <alignment horizontal="center" vertical="center" shrinkToFit="1"/>
    </xf>
    <xf numFmtId="0" fontId="96" fillId="0" borderId="7" xfId="4" applyFont="1" applyBorder="1">
      <alignment vertical="center"/>
    </xf>
    <xf numFmtId="0" fontId="96" fillId="0" borderId="8" xfId="4" applyFont="1" applyBorder="1">
      <alignment vertical="center"/>
    </xf>
    <xf numFmtId="0" fontId="169" fillId="0" borderId="1" xfId="4" applyFont="1" applyBorder="1" applyAlignment="1">
      <alignment horizontal="left" vertical="center"/>
    </xf>
    <xf numFmtId="0" fontId="96" fillId="0" borderId="0" xfId="4" applyFont="1" applyBorder="1" applyAlignment="1">
      <alignment horizontal="center" vertical="center" shrinkToFit="1"/>
    </xf>
    <xf numFmtId="0" fontId="15" fillId="0" borderId="0" xfId="4" applyFont="1" applyBorder="1" applyAlignment="1">
      <alignment horizontal="center" vertical="center"/>
    </xf>
    <xf numFmtId="0" fontId="15" fillId="0" borderId="0" xfId="4" applyFont="1" applyBorder="1" applyAlignment="1">
      <alignment horizontal="center" vertical="center" shrinkToFit="1"/>
    </xf>
    <xf numFmtId="0" fontId="96" fillId="0" borderId="0" xfId="4" applyFont="1" applyBorder="1">
      <alignment vertical="center"/>
    </xf>
    <xf numFmtId="0" fontId="96" fillId="0" borderId="2" xfId="4" applyFont="1" applyBorder="1">
      <alignment vertical="center"/>
    </xf>
    <xf numFmtId="0" fontId="15" fillId="0" borderId="0" xfId="4" applyFont="1" applyBorder="1" applyAlignment="1">
      <alignment horizontal="left" vertical="center" shrinkToFit="1"/>
    </xf>
    <xf numFmtId="0" fontId="169" fillId="0" borderId="3" xfId="4" applyFont="1" applyBorder="1" applyAlignment="1">
      <alignment horizontal="left" vertical="center"/>
    </xf>
    <xf numFmtId="0" fontId="96" fillId="0" borderId="4" xfId="4" applyFont="1" applyBorder="1" applyAlignment="1">
      <alignment horizontal="center" vertical="center" shrinkToFit="1"/>
    </xf>
    <xf numFmtId="0" fontId="15" fillId="0" borderId="4" xfId="4" applyFont="1" applyBorder="1" applyAlignment="1">
      <alignment horizontal="center" vertical="center"/>
    </xf>
    <xf numFmtId="0" fontId="15" fillId="0" borderId="4" xfId="4" applyFont="1" applyBorder="1" applyAlignment="1">
      <alignment horizontal="center" vertical="center" shrinkToFit="1"/>
    </xf>
    <xf numFmtId="0" fontId="96" fillId="0" borderId="4" xfId="4" applyFont="1" applyBorder="1">
      <alignment vertical="center"/>
    </xf>
    <xf numFmtId="0" fontId="96" fillId="0" borderId="5" xfId="4" applyFont="1" applyBorder="1">
      <alignment vertical="center"/>
    </xf>
    <xf numFmtId="0" fontId="94" fillId="0" borderId="7" xfId="4" applyFont="1" applyBorder="1" applyAlignment="1">
      <alignment horizontal="left" vertical="center"/>
    </xf>
    <xf numFmtId="0" fontId="15" fillId="0" borderId="0" xfId="4" applyFont="1" applyAlignment="1">
      <alignment horizontal="center" vertical="center" shrinkToFit="1"/>
    </xf>
    <xf numFmtId="0" fontId="15" fillId="0" borderId="0" xfId="4" applyFont="1" applyAlignment="1">
      <alignment horizontal="center" vertical="center"/>
    </xf>
    <xf numFmtId="0" fontId="171" fillId="0" borderId="0" xfId="4" applyFont="1">
      <alignment vertical="center"/>
    </xf>
    <xf numFmtId="0" fontId="96" fillId="0" borderId="4" xfId="4" applyFont="1" applyBorder="1" applyAlignment="1">
      <alignment horizontal="center" vertical="center"/>
    </xf>
    <xf numFmtId="0" fontId="96" fillId="0" borderId="91" xfId="4" applyFont="1" applyBorder="1" applyAlignment="1">
      <alignment horizontal="center" vertical="center"/>
    </xf>
    <xf numFmtId="0" fontId="172" fillId="0" borderId="4" xfId="4" applyFont="1" applyBorder="1" applyAlignment="1">
      <alignment horizontal="center" vertical="center" shrinkToFit="1"/>
    </xf>
    <xf numFmtId="0" fontId="172" fillId="0" borderId="0" xfId="4" applyFont="1" applyAlignment="1">
      <alignment horizontal="center" vertical="center" wrapText="1"/>
    </xf>
    <xf numFmtId="0" fontId="96" fillId="0" borderId="1" xfId="4" applyFont="1" applyBorder="1">
      <alignment vertical="center"/>
    </xf>
    <xf numFmtId="0" fontId="96" fillId="0" borderId="42" xfId="4" applyFont="1" applyBorder="1" applyAlignment="1">
      <alignment horizontal="center" vertical="center" shrinkToFit="1"/>
    </xf>
    <xf numFmtId="0" fontId="96" fillId="0" borderId="0" xfId="4" applyFont="1" applyBorder="1" applyAlignment="1">
      <alignment horizontal="center" vertical="center"/>
    </xf>
    <xf numFmtId="0" fontId="96" fillId="0" borderId="52" xfId="4" applyFont="1" applyBorder="1" applyAlignment="1">
      <alignment horizontal="center" vertical="center"/>
    </xf>
    <xf numFmtId="0" fontId="96" fillId="0" borderId="42" xfId="4" applyFont="1" applyBorder="1">
      <alignment vertical="center"/>
    </xf>
    <xf numFmtId="0" fontId="96" fillId="0" borderId="88" xfId="4" applyFont="1" applyBorder="1">
      <alignment vertical="center"/>
    </xf>
    <xf numFmtId="0" fontId="96" fillId="0" borderId="18" xfId="4" applyFont="1" applyBorder="1">
      <alignment vertical="center"/>
    </xf>
    <xf numFmtId="0" fontId="96" fillId="0" borderId="124" xfId="4" applyFont="1" applyBorder="1" applyAlignment="1">
      <alignment horizontal="center" vertical="center" shrinkToFit="1"/>
    </xf>
    <xf numFmtId="0" fontId="96" fillId="0" borderId="18" xfId="4" applyFont="1" applyBorder="1" applyAlignment="1">
      <alignment horizontal="center" vertical="center"/>
    </xf>
    <xf numFmtId="0" fontId="96" fillId="0" borderId="77" xfId="4" applyFont="1" applyBorder="1" applyAlignment="1">
      <alignment horizontal="center" vertical="center"/>
    </xf>
    <xf numFmtId="0" fontId="96" fillId="0" borderId="18" xfId="4" applyFont="1" applyBorder="1" applyAlignment="1">
      <alignment horizontal="center" vertical="center" shrinkToFit="1"/>
    </xf>
    <xf numFmtId="0" fontId="96" fillId="0" borderId="124" xfId="4" applyFont="1" applyBorder="1">
      <alignment vertical="center"/>
    </xf>
    <xf numFmtId="0" fontId="96" fillId="0" borderId="86" xfId="4" applyFont="1" applyBorder="1">
      <alignment vertical="center"/>
    </xf>
    <xf numFmtId="0" fontId="96" fillId="0" borderId="125" xfId="4" applyFont="1" applyBorder="1">
      <alignment vertical="center"/>
    </xf>
    <xf numFmtId="0" fontId="96" fillId="0" borderId="38" xfId="4" applyFont="1" applyBorder="1">
      <alignment vertical="center"/>
    </xf>
    <xf numFmtId="0" fontId="96" fillId="0" borderId="68" xfId="4" applyFont="1" applyBorder="1">
      <alignment vertical="center"/>
    </xf>
    <xf numFmtId="0" fontId="96" fillId="0" borderId="19" xfId="4" applyFont="1" applyBorder="1">
      <alignment vertical="center"/>
    </xf>
    <xf numFmtId="0" fontId="96" fillId="0" borderId="108" xfId="4" applyFont="1" applyBorder="1">
      <alignment vertical="center"/>
    </xf>
    <xf numFmtId="0" fontId="96" fillId="0" borderId="17" xfId="4" applyFont="1" applyBorder="1" applyAlignment="1">
      <alignment horizontal="center" vertical="center" textRotation="255"/>
    </xf>
    <xf numFmtId="0" fontId="96" fillId="0" borderId="36" xfId="4" applyFont="1" applyBorder="1">
      <alignment vertical="center"/>
    </xf>
    <xf numFmtId="0" fontId="96" fillId="0" borderId="126" xfId="4" applyFont="1" applyBorder="1" applyAlignment="1">
      <alignment horizontal="center" vertical="center" shrinkToFit="1"/>
    </xf>
    <xf numFmtId="0" fontId="96" fillId="0" borderId="36" xfId="4" applyFont="1" applyBorder="1" applyAlignment="1">
      <alignment horizontal="center" vertical="center"/>
    </xf>
    <xf numFmtId="0" fontId="96" fillId="0" borderId="127" xfId="4" applyFont="1" applyBorder="1" applyAlignment="1">
      <alignment horizontal="center" vertical="center"/>
    </xf>
    <xf numFmtId="0" fontId="96" fillId="0" borderId="36" xfId="4" applyFont="1" applyBorder="1" applyAlignment="1">
      <alignment horizontal="center" vertical="center" shrinkToFit="1"/>
    </xf>
    <xf numFmtId="0" fontId="96" fillId="0" borderId="126" xfId="4" applyFont="1" applyBorder="1">
      <alignment vertical="center"/>
    </xf>
    <xf numFmtId="0" fontId="96" fillId="0" borderId="92" xfId="4" applyFont="1" applyBorder="1" applyAlignment="1">
      <alignment horizontal="center" vertical="center"/>
    </xf>
    <xf numFmtId="0" fontId="172" fillId="0" borderId="223" xfId="4" applyFont="1" applyBorder="1" applyAlignment="1">
      <alignment horizontal="center" vertical="center" shrinkToFit="1"/>
    </xf>
    <xf numFmtId="0" fontId="96" fillId="0" borderId="125" xfId="4" applyFont="1" applyBorder="1" applyAlignment="1">
      <alignment horizontal="center" vertical="center"/>
    </xf>
    <xf numFmtId="0" fontId="96" fillId="0" borderId="67" xfId="4" applyFont="1" applyBorder="1" applyAlignment="1">
      <alignment horizontal="center" vertical="center" shrinkToFit="1"/>
    </xf>
    <xf numFmtId="0" fontId="96" fillId="0" borderId="77" xfId="4" applyFont="1" applyBorder="1">
      <alignment vertical="center"/>
    </xf>
    <xf numFmtId="0" fontId="96" fillId="0" borderId="105" xfId="4" applyFont="1" applyBorder="1" applyAlignment="1">
      <alignment horizontal="center" vertical="center"/>
    </xf>
    <xf numFmtId="0" fontId="96" fillId="0" borderId="103" xfId="4" applyFont="1" applyBorder="1" applyAlignment="1">
      <alignment horizontal="center" vertical="center" shrinkToFit="1"/>
    </xf>
    <xf numFmtId="0" fontId="96" fillId="0" borderId="78" xfId="4" applyFont="1" applyBorder="1">
      <alignment vertical="center"/>
    </xf>
    <xf numFmtId="0" fontId="96" fillId="0" borderId="106" xfId="4" applyFont="1" applyBorder="1" applyAlignment="1">
      <alignment horizontal="center" vertical="center"/>
    </xf>
    <xf numFmtId="0" fontId="96" fillId="0" borderId="78" xfId="4" applyFont="1" applyBorder="1" applyAlignment="1">
      <alignment horizontal="center" vertical="center"/>
    </xf>
    <xf numFmtId="0" fontId="96" fillId="0" borderId="66" xfId="4" applyFont="1" applyBorder="1" applyAlignment="1">
      <alignment horizontal="center" vertical="center" shrinkToFit="1"/>
    </xf>
    <xf numFmtId="0" fontId="96" fillId="0" borderId="128" xfId="4" applyFont="1" applyBorder="1">
      <alignment vertical="center"/>
    </xf>
    <xf numFmtId="0" fontId="96" fillId="0" borderId="54" xfId="4" applyFont="1" applyBorder="1">
      <alignment vertical="center"/>
    </xf>
    <xf numFmtId="0" fontId="96" fillId="0" borderId="129" xfId="4" applyFont="1" applyBorder="1" applyAlignment="1">
      <alignment horizontal="center" vertical="center" shrinkToFit="1"/>
    </xf>
    <xf numFmtId="0" fontId="96" fillId="0" borderId="130" xfId="4" applyFont="1" applyBorder="1" applyAlignment="1">
      <alignment horizontal="center" vertical="center"/>
    </xf>
    <xf numFmtId="0" fontId="96" fillId="0" borderId="131" xfId="4" applyFont="1" applyBorder="1" applyAlignment="1">
      <alignment horizontal="center" vertical="center" shrinkToFit="1"/>
    </xf>
    <xf numFmtId="0" fontId="96" fillId="0" borderId="129" xfId="4" applyFont="1" applyBorder="1">
      <alignment vertical="center"/>
    </xf>
    <xf numFmtId="0" fontId="96" fillId="0" borderId="69" xfId="4" applyFont="1" applyBorder="1">
      <alignment vertical="center"/>
    </xf>
    <xf numFmtId="0" fontId="96" fillId="0" borderId="78" xfId="4" applyFont="1" applyBorder="1" applyAlignment="1"/>
    <xf numFmtId="0" fontId="96" fillId="0" borderId="79" xfId="4" applyFont="1" applyBorder="1" applyAlignment="1">
      <alignment vertical="top"/>
    </xf>
    <xf numFmtId="0" fontId="96" fillId="0" borderId="21" xfId="4" applyFont="1" applyBorder="1">
      <alignment vertical="center"/>
    </xf>
    <xf numFmtId="0" fontId="96" fillId="0" borderId="17" xfId="4" applyFont="1" applyBorder="1">
      <alignment vertical="center"/>
    </xf>
    <xf numFmtId="0" fontId="96" fillId="0" borderId="134" xfId="4" applyFont="1" applyBorder="1" applyAlignment="1">
      <alignment horizontal="center" vertical="center" shrinkToFit="1"/>
    </xf>
    <xf numFmtId="0" fontId="96" fillId="0" borderId="134" xfId="4" applyFont="1" applyBorder="1">
      <alignment vertical="center"/>
    </xf>
    <xf numFmtId="0" fontId="96" fillId="0" borderId="76" xfId="4" applyFont="1" applyBorder="1">
      <alignment vertical="center"/>
    </xf>
    <xf numFmtId="0" fontId="96" fillId="0" borderId="108" xfId="4" applyFont="1" applyBorder="1" applyAlignment="1">
      <alignment horizontal="center" vertical="center"/>
    </xf>
    <xf numFmtId="0" fontId="96" fillId="0" borderId="86" xfId="4" applyFont="1" applyBorder="1" applyAlignment="1">
      <alignment horizontal="center" vertical="center" shrinkToFit="1"/>
    </xf>
    <xf numFmtId="0" fontId="96" fillId="0" borderId="104" xfId="4" applyFont="1" applyBorder="1">
      <alignment vertical="center"/>
    </xf>
    <xf numFmtId="0" fontId="96" fillId="0" borderId="3" xfId="4" applyFont="1" applyBorder="1">
      <alignment vertical="center"/>
    </xf>
    <xf numFmtId="0" fontId="96" fillId="0" borderId="43" xfId="4" applyFont="1" applyBorder="1" applyAlignment="1">
      <alignment horizontal="center" vertical="center" shrinkToFit="1"/>
    </xf>
    <xf numFmtId="0" fontId="96" fillId="0" borderId="43" xfId="4" applyFont="1" applyBorder="1">
      <alignment vertical="center"/>
    </xf>
    <xf numFmtId="0" fontId="96" fillId="0" borderId="93" xfId="4" applyFont="1" applyBorder="1">
      <alignment vertical="center"/>
    </xf>
    <xf numFmtId="0" fontId="96" fillId="0" borderId="93" xfId="4" applyFont="1" applyBorder="1" applyAlignment="1">
      <alignment horizontal="center" vertical="center"/>
    </xf>
    <xf numFmtId="0" fontId="96" fillId="0" borderId="69" xfId="4" applyFont="1" applyBorder="1" applyAlignment="1">
      <alignment horizontal="center" vertical="center" shrinkToFit="1"/>
    </xf>
    <xf numFmtId="0" fontId="96" fillId="0" borderId="0" xfId="4" applyFont="1" applyAlignment="1">
      <alignment vertical="center" shrinkToFit="1"/>
    </xf>
    <xf numFmtId="0" fontId="96" fillId="0" borderId="38" xfId="4" applyFont="1" applyBorder="1" applyAlignment="1"/>
    <xf numFmtId="0" fontId="96" fillId="0" borderId="21" xfId="4" applyFont="1" applyBorder="1" applyAlignment="1">
      <alignment vertical="top"/>
    </xf>
    <xf numFmtId="0" fontId="96" fillId="0" borderId="3" xfId="4" applyFont="1" applyBorder="1" applyAlignment="1">
      <alignment horizontal="left" vertical="center"/>
    </xf>
    <xf numFmtId="0" fontId="96" fillId="0" borderId="23" xfId="4" applyFont="1" applyBorder="1">
      <alignment vertical="center"/>
    </xf>
    <xf numFmtId="0" fontId="96" fillId="0" borderId="68" xfId="4" applyFont="1" applyBorder="1" applyAlignment="1"/>
    <xf numFmtId="0" fontId="96" fillId="0" borderId="76" xfId="4" applyFont="1" applyBorder="1" applyAlignment="1">
      <alignment vertical="top"/>
    </xf>
    <xf numFmtId="0" fontId="96" fillId="0" borderId="17" xfId="4" applyFont="1" applyBorder="1" applyAlignment="1">
      <alignment vertical="top"/>
    </xf>
    <xf numFmtId="0" fontId="96" fillId="0" borderId="93" xfId="4" applyFont="1" applyBorder="1" applyAlignment="1">
      <alignment horizontal="left" vertical="center"/>
    </xf>
    <xf numFmtId="0" fontId="96" fillId="0" borderId="1" xfId="4" applyFont="1" applyBorder="1" applyAlignment="1">
      <alignment vertical="center"/>
    </xf>
    <xf numFmtId="0" fontId="96" fillId="0" borderId="108" xfId="4" applyFont="1" applyBorder="1" applyAlignment="1">
      <alignment vertical="center"/>
    </xf>
    <xf numFmtId="0" fontId="161" fillId="0" borderId="126" xfId="4" applyFont="1" applyBorder="1" applyAlignment="1">
      <alignment horizontal="center" vertical="center" shrinkToFit="1"/>
    </xf>
    <xf numFmtId="0" fontId="96" fillId="0" borderId="88" xfId="4" applyFont="1" applyBorder="1" applyAlignment="1"/>
    <xf numFmtId="0" fontId="96" fillId="0" borderId="87" xfId="4" applyFont="1" applyBorder="1" applyAlignment="1">
      <alignment vertical="top"/>
    </xf>
    <xf numFmtId="0" fontId="96" fillId="0" borderId="36" xfId="4" applyFont="1" applyBorder="1" applyAlignment="1">
      <alignment horizontal="left"/>
    </xf>
    <xf numFmtId="0" fontId="96" fillId="0" borderId="36" xfId="4" applyFont="1" applyBorder="1" applyAlignment="1">
      <alignment vertical="center"/>
    </xf>
    <xf numFmtId="0" fontId="96" fillId="0" borderId="0" xfId="4" applyFont="1" applyBorder="1" applyAlignment="1">
      <alignment vertical="center"/>
    </xf>
    <xf numFmtId="0" fontId="96" fillId="0" borderId="17" xfId="4" applyFont="1" applyBorder="1" applyAlignment="1">
      <alignment horizontal="left" vertical="top"/>
    </xf>
    <xf numFmtId="0" fontId="96" fillId="0" borderId="36" xfId="4" applyFont="1" applyBorder="1" applyAlignment="1"/>
    <xf numFmtId="0" fontId="96" fillId="0" borderId="93" xfId="4" applyFont="1" applyBorder="1" applyAlignment="1">
      <alignment horizontal="center" vertical="center" textRotation="255"/>
    </xf>
    <xf numFmtId="0" fontId="96" fillId="0" borderId="20" xfId="4" applyFont="1" applyBorder="1">
      <alignment vertical="center"/>
    </xf>
    <xf numFmtId="0" fontId="96" fillId="0" borderId="0" xfId="4" applyFont="1" applyBorder="1" applyAlignment="1"/>
    <xf numFmtId="0" fontId="96" fillId="0" borderId="23" xfId="4" applyFont="1" applyBorder="1" applyAlignment="1">
      <alignment vertical="center"/>
    </xf>
    <xf numFmtId="0" fontId="96" fillId="0" borderId="17" xfId="4" applyFont="1" applyBorder="1" applyAlignment="1">
      <alignment vertical="center"/>
    </xf>
    <xf numFmtId="0" fontId="172" fillId="0" borderId="126" xfId="4" applyFont="1" applyBorder="1" applyAlignment="1">
      <alignment horizontal="center" vertical="center" shrinkToFit="1"/>
    </xf>
    <xf numFmtId="0" fontId="96" fillId="0" borderId="19" xfId="4" applyFont="1" applyBorder="1" applyAlignment="1">
      <alignment vertical="center"/>
    </xf>
    <xf numFmtId="0" fontId="96" fillId="0" borderId="18" xfId="4" applyFont="1" applyBorder="1" applyAlignment="1">
      <alignment vertical="center"/>
    </xf>
    <xf numFmtId="0" fontId="96" fillId="0" borderId="3" xfId="4" applyFont="1" applyBorder="1" applyAlignment="1">
      <alignment horizontal="center" vertical="center" textRotation="255"/>
    </xf>
    <xf numFmtId="0" fontId="96" fillId="0" borderId="77" xfId="4" applyFont="1" applyBorder="1" applyAlignment="1">
      <alignment horizontal="left" vertical="center"/>
    </xf>
    <xf numFmtId="0" fontId="96" fillId="0" borderId="88" xfId="4" applyFont="1" applyBorder="1" applyAlignment="1">
      <alignment horizontal="left"/>
    </xf>
    <xf numFmtId="0" fontId="96" fillId="0" borderId="87" xfId="4" applyFont="1" applyBorder="1" applyAlignment="1">
      <alignment horizontal="left" vertical="top"/>
    </xf>
    <xf numFmtId="0" fontId="96" fillId="0" borderId="88" xfId="4" applyFont="1" applyBorder="1" applyAlignment="1">
      <alignment horizontal="left" vertical="center"/>
    </xf>
    <xf numFmtId="0" fontId="96" fillId="0" borderId="126" xfId="4" applyFont="1" applyBorder="1" applyAlignment="1">
      <alignment vertical="center" shrinkToFit="1"/>
    </xf>
    <xf numFmtId="0" fontId="96" fillId="0" borderId="37" xfId="4" applyFont="1" applyBorder="1">
      <alignment vertical="center"/>
    </xf>
    <xf numFmtId="0" fontId="96" fillId="0" borderId="52" xfId="4" applyFont="1" applyBorder="1">
      <alignment vertical="center"/>
    </xf>
    <xf numFmtId="0" fontId="96" fillId="0" borderId="79" xfId="4" applyFont="1" applyBorder="1">
      <alignment vertical="center"/>
    </xf>
    <xf numFmtId="0" fontId="172" fillId="0" borderId="124" xfId="4" applyFont="1" applyBorder="1" applyAlignment="1">
      <alignment horizontal="center" vertical="center" shrinkToFit="1"/>
    </xf>
    <xf numFmtId="0" fontId="96" fillId="0" borderId="125" xfId="4" applyFont="1" applyBorder="1" applyAlignment="1">
      <alignment horizontal="left" vertical="center"/>
    </xf>
    <xf numFmtId="0" fontId="96" fillId="0" borderId="104" xfId="4" applyFont="1" applyBorder="1" applyAlignment="1">
      <alignment horizontal="left" vertical="center"/>
    </xf>
    <xf numFmtId="0" fontId="96" fillId="0" borderId="108" xfId="4" applyFont="1" applyBorder="1" applyAlignment="1">
      <alignment horizontal="left" vertical="center"/>
    </xf>
    <xf numFmtId="0" fontId="96" fillId="0" borderId="38" xfId="4" applyFont="1" applyBorder="1" applyAlignment="1">
      <alignment horizontal="left" vertical="center"/>
    </xf>
    <xf numFmtId="0" fontId="96" fillId="0" borderId="19" xfId="4" applyFont="1" applyBorder="1" applyAlignment="1">
      <alignment horizontal="left" vertical="center"/>
    </xf>
    <xf numFmtId="0" fontId="96" fillId="0" borderId="1" xfId="4" applyFont="1" applyBorder="1" applyAlignment="1">
      <alignment horizontal="left"/>
    </xf>
    <xf numFmtId="0" fontId="18" fillId="0" borderId="0" xfId="4" applyFont="1" applyBorder="1" applyAlignment="1">
      <alignment horizontal="center" vertical="center"/>
    </xf>
    <xf numFmtId="0" fontId="18" fillId="0" borderId="42" xfId="4" applyFont="1" applyBorder="1" applyAlignment="1">
      <alignment horizontal="center" vertical="center" shrinkToFit="1"/>
    </xf>
    <xf numFmtId="0" fontId="18" fillId="0" borderId="42" xfId="4" applyFont="1" applyBorder="1" applyAlignment="1">
      <alignment horizontal="center" vertical="center"/>
    </xf>
    <xf numFmtId="0" fontId="18" fillId="0" borderId="2" xfId="4" applyFont="1" applyBorder="1" applyAlignment="1">
      <alignment horizontal="center" vertical="center" wrapText="1"/>
    </xf>
    <xf numFmtId="0" fontId="96" fillId="0" borderId="1" xfId="4" applyFont="1" applyBorder="1" applyAlignment="1">
      <alignment horizontal="left" vertical="top"/>
    </xf>
    <xf numFmtId="0" fontId="96" fillId="0" borderId="88" xfId="4" applyFont="1" applyBorder="1" applyAlignment="1">
      <alignment vertical="center"/>
    </xf>
    <xf numFmtId="0" fontId="96" fillId="0" borderId="1" xfId="4" applyFont="1" applyBorder="1" applyAlignment="1"/>
    <xf numFmtId="0" fontId="161" fillId="0" borderId="124" xfId="4" applyFont="1" applyBorder="1" applyAlignment="1">
      <alignment horizontal="center" vertical="center" shrinkToFit="1"/>
    </xf>
    <xf numFmtId="0" fontId="173" fillId="0" borderId="126" xfId="4" applyFont="1" applyBorder="1" applyAlignment="1">
      <alignment horizontal="center" vertical="center" shrinkToFit="1"/>
    </xf>
    <xf numFmtId="0" fontId="174" fillId="0" borderId="126" xfId="4" applyFont="1" applyBorder="1" applyAlignment="1">
      <alignment horizontal="center" vertical="center" shrinkToFit="1"/>
    </xf>
    <xf numFmtId="0" fontId="96" fillId="0" borderId="87" xfId="4" applyFont="1" applyBorder="1" applyAlignment="1">
      <alignment vertical="center"/>
    </xf>
    <xf numFmtId="0" fontId="96" fillId="0" borderId="3" xfId="4" applyFont="1" applyBorder="1" applyAlignment="1">
      <alignment vertical="center"/>
    </xf>
    <xf numFmtId="0" fontId="96" fillId="0" borderId="93" xfId="4" applyFont="1" applyBorder="1" applyAlignment="1">
      <alignment vertical="center"/>
    </xf>
    <xf numFmtId="0" fontId="168" fillId="0" borderId="2" xfId="4" applyFont="1" applyBorder="1" applyAlignment="1">
      <alignment horizontal="justify" vertical="center"/>
    </xf>
    <xf numFmtId="0" fontId="168" fillId="0" borderId="5" xfId="4" applyFont="1" applyBorder="1" applyAlignment="1">
      <alignment horizontal="justify" vertical="center"/>
    </xf>
    <xf numFmtId="0" fontId="168" fillId="0" borderId="44" xfId="4" applyFont="1" applyBorder="1" applyAlignment="1">
      <alignment horizontal="justify" vertical="center"/>
    </xf>
    <xf numFmtId="0" fontId="96" fillId="0" borderId="0" xfId="4" applyFont="1" applyAlignment="1">
      <alignment vertical="center"/>
    </xf>
    <xf numFmtId="0" fontId="96" fillId="0" borderId="38" xfId="4" applyFont="1" applyBorder="1" applyAlignment="1">
      <alignment vertical="center"/>
    </xf>
    <xf numFmtId="0" fontId="96" fillId="0" borderId="54" xfId="4" applyFont="1" applyBorder="1" applyAlignment="1">
      <alignment vertical="center"/>
    </xf>
    <xf numFmtId="0" fontId="96" fillId="0" borderId="21" xfId="4" applyFont="1" applyBorder="1" applyAlignment="1">
      <alignment vertical="center"/>
    </xf>
    <xf numFmtId="0" fontId="96" fillId="0" borderId="4" xfId="4" applyFont="1" applyBorder="1" applyAlignment="1">
      <alignment vertical="center"/>
    </xf>
    <xf numFmtId="0" fontId="96" fillId="0" borderId="77" xfId="4" applyFont="1" applyBorder="1" applyAlignment="1">
      <alignment horizontal="center" vertical="center"/>
    </xf>
    <xf numFmtId="0" fontId="96" fillId="0" borderId="52" xfId="4" applyFont="1" applyBorder="1" applyAlignment="1">
      <alignment horizontal="center" vertical="center"/>
    </xf>
    <xf numFmtId="0" fontId="167" fillId="0" borderId="0" xfId="4" applyFont="1" applyAlignment="1">
      <alignment horizontal="center" vertical="center"/>
    </xf>
    <xf numFmtId="0" fontId="96" fillId="0" borderId="105" xfId="4" applyFont="1" applyBorder="1" applyAlignment="1">
      <alignment horizontal="center" vertical="center"/>
    </xf>
    <xf numFmtId="0" fontId="96" fillId="0" borderId="77" xfId="4" applyFont="1" applyBorder="1" applyAlignment="1">
      <alignment horizontal="center" vertical="center"/>
    </xf>
    <xf numFmtId="0" fontId="96" fillId="0" borderId="103" xfId="4" applyFont="1" applyBorder="1" applyAlignment="1">
      <alignment horizontal="center" vertical="center" shrinkToFit="1"/>
    </xf>
    <xf numFmtId="0" fontId="96" fillId="0" borderId="126" xfId="4" applyFont="1" applyBorder="1" applyAlignment="1">
      <alignment horizontal="center" vertical="center" shrinkToFit="1"/>
    </xf>
    <xf numFmtId="0" fontId="96" fillId="0" borderId="42" xfId="4" applyFont="1" applyBorder="1" applyAlignment="1">
      <alignment horizontal="center" vertical="center" shrinkToFit="1"/>
    </xf>
    <xf numFmtId="0" fontId="96" fillId="0" borderId="52" xfId="4" applyFont="1" applyBorder="1" applyAlignment="1">
      <alignment horizontal="center" vertical="center"/>
    </xf>
    <xf numFmtId="0" fontId="161" fillId="0" borderId="126" xfId="4" applyFont="1" applyBorder="1" applyAlignment="1">
      <alignment horizontal="center" vertical="center" shrinkToFit="1"/>
    </xf>
    <xf numFmtId="0" fontId="96" fillId="0" borderId="88" xfId="4" applyFont="1" applyFill="1" applyBorder="1">
      <alignment vertical="center"/>
    </xf>
    <xf numFmtId="0" fontId="96" fillId="0" borderId="18" xfId="4" applyFont="1" applyFill="1" applyBorder="1">
      <alignment vertical="center"/>
    </xf>
    <xf numFmtId="0" fontId="96" fillId="0" borderId="18" xfId="4" applyFont="1" applyFill="1" applyBorder="1" applyAlignment="1">
      <alignment vertical="center"/>
    </xf>
    <xf numFmtId="0" fontId="96" fillId="0" borderId="124" xfId="4" applyFont="1" applyFill="1" applyBorder="1" applyAlignment="1">
      <alignment horizontal="center" vertical="center" shrinkToFit="1"/>
    </xf>
    <xf numFmtId="0" fontId="96" fillId="0" borderId="18" xfId="4" applyFont="1" applyFill="1" applyBorder="1" applyAlignment="1">
      <alignment horizontal="center" vertical="center"/>
    </xf>
    <xf numFmtId="0" fontId="96" fillId="0" borderId="77" xfId="4" applyFont="1" applyFill="1" applyBorder="1" applyAlignment="1">
      <alignment horizontal="center" vertical="center"/>
    </xf>
    <xf numFmtId="0" fontId="96" fillId="0" borderId="18" xfId="4" applyFont="1" applyFill="1" applyBorder="1" applyAlignment="1">
      <alignment horizontal="center" vertical="center" shrinkToFit="1"/>
    </xf>
    <xf numFmtId="0" fontId="96" fillId="0" borderId="124" xfId="4" applyFont="1" applyFill="1" applyBorder="1">
      <alignment vertical="center"/>
    </xf>
    <xf numFmtId="0" fontId="96" fillId="0" borderId="86" xfId="4" applyFont="1" applyFill="1" applyBorder="1">
      <alignment vertical="center"/>
    </xf>
    <xf numFmtId="0" fontId="96" fillId="0" borderId="0" xfId="4" applyFont="1" applyFill="1">
      <alignment vertical="center"/>
    </xf>
    <xf numFmtId="0" fontId="96" fillId="0" borderId="1" xfId="4" applyFont="1" applyFill="1" applyBorder="1">
      <alignment vertical="center"/>
    </xf>
    <xf numFmtId="0" fontId="96" fillId="0" borderId="19" xfId="4" applyFont="1" applyFill="1" applyBorder="1" applyAlignment="1">
      <alignment vertical="center"/>
    </xf>
    <xf numFmtId="0" fontId="96" fillId="0" borderId="108" xfId="4" applyFont="1" applyFill="1" applyBorder="1">
      <alignment vertical="center"/>
    </xf>
    <xf numFmtId="0" fontId="96" fillId="0" borderId="17" xfId="4" applyFont="1" applyFill="1" applyBorder="1" applyAlignment="1">
      <alignment horizontal="center" vertical="center" textRotation="255"/>
    </xf>
    <xf numFmtId="0" fontId="96" fillId="0" borderId="0" xfId="4" applyFont="1" applyFill="1" applyBorder="1">
      <alignment vertical="center"/>
    </xf>
    <xf numFmtId="0" fontId="96" fillId="0" borderId="0" xfId="4" applyFont="1" applyFill="1" applyBorder="1" applyAlignment="1">
      <alignment vertical="center"/>
    </xf>
    <xf numFmtId="0" fontId="96" fillId="0" borderId="42" xfId="4" applyFont="1" applyFill="1" applyBorder="1" applyAlignment="1">
      <alignment horizontal="center" vertical="center" shrinkToFit="1"/>
    </xf>
    <xf numFmtId="0" fontId="96" fillId="0" borderId="0" xfId="4" applyFont="1" applyFill="1" applyBorder="1" applyAlignment="1">
      <alignment horizontal="center" vertical="center"/>
    </xf>
    <xf numFmtId="0" fontId="96" fillId="0" borderId="52" xfId="4" applyFont="1" applyFill="1" applyBorder="1" applyAlignment="1">
      <alignment horizontal="center" vertical="center"/>
    </xf>
    <xf numFmtId="0" fontId="96" fillId="0" borderId="0" xfId="4" applyFont="1" applyFill="1" applyBorder="1" applyAlignment="1">
      <alignment horizontal="center" vertical="center" shrinkToFit="1"/>
    </xf>
    <xf numFmtId="0" fontId="96" fillId="0" borderId="42" xfId="4" applyFont="1" applyFill="1" applyBorder="1">
      <alignment vertical="center"/>
    </xf>
    <xf numFmtId="0" fontId="96" fillId="0" borderId="2" xfId="4" applyFont="1" applyFill="1" applyBorder="1">
      <alignment vertical="center"/>
    </xf>
    <xf numFmtId="0" fontId="96" fillId="0" borderId="125" xfId="4" applyFont="1" applyFill="1" applyBorder="1">
      <alignment vertical="center"/>
    </xf>
    <xf numFmtId="0" fontId="96" fillId="0" borderId="78" xfId="4" applyFont="1" applyFill="1" applyBorder="1" applyAlignment="1"/>
    <xf numFmtId="0" fontId="96" fillId="0" borderId="38" xfId="4" applyFont="1" applyFill="1" applyBorder="1" applyAlignment="1">
      <alignment vertical="center"/>
    </xf>
    <xf numFmtId="0" fontId="96" fillId="0" borderId="36" xfId="4" applyFont="1" applyFill="1" applyBorder="1">
      <alignment vertical="center"/>
    </xf>
    <xf numFmtId="0" fontId="96" fillId="0" borderId="126" xfId="4" applyFont="1" applyFill="1" applyBorder="1" applyAlignment="1">
      <alignment horizontal="center" vertical="center" shrinkToFit="1"/>
    </xf>
    <xf numFmtId="0" fontId="96" fillId="0" borderId="77" xfId="4" applyFont="1" applyFill="1" applyBorder="1" applyAlignment="1">
      <alignment horizontal="center" vertical="center"/>
    </xf>
    <xf numFmtId="0" fontId="96" fillId="0" borderId="126" xfId="4" applyFont="1" applyFill="1" applyBorder="1">
      <alignment vertical="center"/>
    </xf>
    <xf numFmtId="0" fontId="96" fillId="0" borderId="68" xfId="4" applyFont="1" applyFill="1" applyBorder="1">
      <alignment vertical="center"/>
    </xf>
    <xf numFmtId="0" fontId="96" fillId="0" borderId="79" xfId="4" applyFont="1" applyFill="1" applyBorder="1" applyAlignment="1">
      <alignment vertical="top"/>
    </xf>
    <xf numFmtId="0" fontId="96" fillId="0" borderId="21" xfId="4" applyFont="1" applyFill="1" applyBorder="1" applyAlignment="1">
      <alignment vertical="center"/>
    </xf>
    <xf numFmtId="0" fontId="96" fillId="0" borderId="17" xfId="4" applyFont="1" applyFill="1" applyBorder="1">
      <alignment vertical="center"/>
    </xf>
    <xf numFmtId="0" fontId="96" fillId="0" borderId="134" xfId="4" applyFont="1" applyFill="1" applyBorder="1" applyAlignment="1">
      <alignment horizontal="center" vertical="center" shrinkToFit="1"/>
    </xf>
    <xf numFmtId="0" fontId="96" fillId="0" borderId="134" xfId="4" applyFont="1" applyFill="1" applyBorder="1">
      <alignment vertical="center"/>
    </xf>
    <xf numFmtId="0" fontId="96" fillId="0" borderId="76" xfId="4" applyFont="1" applyFill="1" applyBorder="1">
      <alignment vertical="center"/>
    </xf>
    <xf numFmtId="0" fontId="96" fillId="0" borderId="77" xfId="4" applyFont="1" applyFill="1" applyBorder="1">
      <alignment vertical="center"/>
    </xf>
    <xf numFmtId="0" fontId="96" fillId="0" borderId="108" xfId="4" applyFont="1" applyFill="1" applyBorder="1" applyAlignment="1">
      <alignment horizontal="center" vertical="center"/>
    </xf>
    <xf numFmtId="0" fontId="96" fillId="0" borderId="86" xfId="4" applyFont="1" applyFill="1" applyBorder="1" applyAlignment="1">
      <alignment horizontal="center" vertical="center" shrinkToFit="1"/>
    </xf>
    <xf numFmtId="0" fontId="96" fillId="0" borderId="19" xfId="4" applyFont="1" applyFill="1" applyBorder="1">
      <alignment vertical="center"/>
    </xf>
    <xf numFmtId="0" fontId="96" fillId="0" borderId="104" xfId="4" applyFont="1" applyFill="1" applyBorder="1">
      <alignment vertical="center"/>
    </xf>
    <xf numFmtId="0" fontId="96" fillId="0" borderId="36" xfId="4" applyFont="1" applyFill="1" applyBorder="1" applyAlignment="1">
      <alignment vertical="center"/>
    </xf>
    <xf numFmtId="0" fontId="96" fillId="0" borderId="105" xfId="4" applyFont="1" applyFill="1" applyBorder="1" applyAlignment="1">
      <alignment horizontal="center" vertical="center"/>
    </xf>
    <xf numFmtId="0" fontId="96" fillId="0" borderId="103" xfId="4" applyFont="1" applyFill="1" applyBorder="1" applyAlignment="1">
      <alignment horizontal="center" vertical="center" shrinkToFit="1"/>
    </xf>
    <xf numFmtId="0" fontId="96" fillId="0" borderId="38" xfId="4" applyFont="1" applyFill="1" applyBorder="1" applyAlignment="1"/>
    <xf numFmtId="0" fontId="96" fillId="0" borderId="21" xfId="4" applyFont="1" applyFill="1" applyBorder="1" applyAlignment="1">
      <alignment vertical="top"/>
    </xf>
    <xf numFmtId="0" fontId="96" fillId="0" borderId="17" xfId="4" applyFont="1" applyFill="1" applyBorder="1" applyAlignment="1">
      <alignment vertical="center"/>
    </xf>
    <xf numFmtId="0" fontId="96" fillId="0" borderId="38" xfId="4" applyFont="1" applyFill="1" applyBorder="1">
      <alignment vertical="center"/>
    </xf>
    <xf numFmtId="0" fontId="96" fillId="0" borderId="23" xfId="4" applyFont="1" applyFill="1" applyBorder="1">
      <alignment vertical="center"/>
    </xf>
    <xf numFmtId="0" fontId="96" fillId="0" borderId="36" xfId="4" applyFont="1" applyFill="1" applyBorder="1" applyAlignment="1"/>
    <xf numFmtId="0" fontId="96" fillId="0" borderId="68" xfId="4" applyFont="1" applyFill="1" applyBorder="1" applyAlignment="1"/>
    <xf numFmtId="0" fontId="96" fillId="0" borderId="17" xfId="4" applyFont="1" applyFill="1" applyBorder="1" applyAlignment="1">
      <alignment vertical="top"/>
    </xf>
    <xf numFmtId="0" fontId="96" fillId="0" borderId="76" xfId="4" applyFont="1" applyFill="1" applyBorder="1" applyAlignment="1">
      <alignment vertical="top"/>
    </xf>
    <xf numFmtId="0" fontId="96" fillId="0" borderId="21" xfId="4" applyFont="1" applyFill="1" applyBorder="1">
      <alignment vertical="center"/>
    </xf>
    <xf numFmtId="0" fontId="96" fillId="0" borderId="108" xfId="4" applyFont="1" applyFill="1" applyBorder="1" applyAlignment="1">
      <alignment vertical="center"/>
    </xf>
    <xf numFmtId="0" fontId="96" fillId="0" borderId="20" xfId="4" applyFont="1" applyFill="1" applyBorder="1">
      <alignment vertical="center"/>
    </xf>
    <xf numFmtId="0" fontId="96" fillId="0" borderId="0" xfId="4" applyFont="1" applyFill="1" applyBorder="1" applyAlignment="1"/>
    <xf numFmtId="0" fontId="96" fillId="0" borderId="23" xfId="4" applyFont="1" applyFill="1" applyBorder="1" applyAlignment="1">
      <alignment vertical="center"/>
    </xf>
    <xf numFmtId="0" fontId="96" fillId="0" borderId="4" xfId="4" applyFont="1" applyFill="1" applyBorder="1" applyAlignment="1">
      <alignment vertical="center"/>
    </xf>
    <xf numFmtId="0" fontId="96" fillId="0" borderId="4" xfId="4" applyFont="1" applyFill="1" applyBorder="1">
      <alignment vertical="center"/>
    </xf>
    <xf numFmtId="0" fontId="96" fillId="0" borderId="43" xfId="4" applyFont="1" applyFill="1" applyBorder="1" applyAlignment="1">
      <alignment horizontal="center" vertical="center" shrinkToFit="1"/>
    </xf>
    <xf numFmtId="0" fontId="96" fillId="0" borderId="43" xfId="4" applyFont="1" applyFill="1" applyBorder="1">
      <alignment vertical="center"/>
    </xf>
    <xf numFmtId="0" fontId="96" fillId="0" borderId="5" xfId="4" applyFont="1" applyFill="1" applyBorder="1">
      <alignment vertical="center"/>
    </xf>
    <xf numFmtId="0" fontId="172" fillId="0" borderId="126" xfId="4" applyFont="1" applyFill="1" applyBorder="1" applyAlignment="1">
      <alignment horizontal="center" vertical="center" shrinkToFit="1"/>
    </xf>
    <xf numFmtId="0" fontId="96" fillId="0" borderId="88" xfId="4" applyFont="1" applyFill="1" applyBorder="1" applyAlignment="1">
      <alignment horizontal="center" vertical="center"/>
    </xf>
    <xf numFmtId="0" fontId="96" fillId="0" borderId="78" xfId="4" applyFont="1" applyFill="1" applyBorder="1" applyAlignment="1">
      <alignment horizontal="center" vertical="center"/>
    </xf>
    <xf numFmtId="0" fontId="96" fillId="0" borderId="68" xfId="4" applyFont="1" applyFill="1" applyBorder="1" applyAlignment="1">
      <alignment horizontal="center" vertical="center" shrinkToFit="1"/>
    </xf>
    <xf numFmtId="0" fontId="96" fillId="0" borderId="77" xfId="4" applyFont="1" applyFill="1" applyBorder="1" applyAlignment="1">
      <alignment horizontal="left" vertical="center"/>
    </xf>
    <xf numFmtId="0" fontId="96" fillId="0" borderId="88" xfId="4" applyFont="1" applyFill="1" applyBorder="1" applyAlignment="1">
      <alignment horizontal="left"/>
    </xf>
    <xf numFmtId="0" fontId="96" fillId="0" borderId="87" xfId="4" applyFont="1" applyFill="1" applyBorder="1" applyAlignment="1">
      <alignment horizontal="left" vertical="top"/>
    </xf>
    <xf numFmtId="0" fontId="96" fillId="0" borderId="88" xfId="4" applyFont="1" applyFill="1" applyBorder="1" applyAlignment="1">
      <alignment horizontal="left" vertical="center"/>
    </xf>
    <xf numFmtId="0" fontId="96" fillId="0" borderId="126" xfId="4" applyFont="1" applyFill="1" applyBorder="1" applyAlignment="1">
      <alignment vertical="center" shrinkToFit="1"/>
    </xf>
    <xf numFmtId="0" fontId="96" fillId="0" borderId="8" xfId="4" applyFont="1" applyFill="1" applyBorder="1">
      <alignment vertical="center"/>
    </xf>
    <xf numFmtId="0" fontId="96" fillId="0" borderId="37" xfId="4" applyFont="1" applyFill="1" applyBorder="1">
      <alignment vertical="center"/>
    </xf>
    <xf numFmtId="0" fontId="96" fillId="0" borderId="52" xfId="4" applyFont="1" applyFill="1" applyBorder="1">
      <alignment vertical="center"/>
    </xf>
    <xf numFmtId="0" fontId="96" fillId="0" borderId="79" xfId="4" applyFont="1" applyFill="1" applyBorder="1">
      <alignment vertical="center"/>
    </xf>
    <xf numFmtId="0" fontId="172" fillId="0" borderId="124" xfId="4" applyFont="1" applyFill="1" applyBorder="1" applyAlignment="1">
      <alignment horizontal="center" vertical="center" shrinkToFit="1"/>
    </xf>
    <xf numFmtId="0" fontId="96" fillId="0" borderId="125" xfId="4" applyFont="1" applyFill="1" applyBorder="1" applyAlignment="1">
      <alignment horizontal="left" vertical="center"/>
    </xf>
    <xf numFmtId="0" fontId="96" fillId="0" borderId="104" xfId="4" applyFont="1" applyFill="1" applyBorder="1" applyAlignment="1">
      <alignment horizontal="left" vertical="center"/>
    </xf>
    <xf numFmtId="0" fontId="96" fillId="0" borderId="38" xfId="4" applyFont="1" applyFill="1" applyBorder="1" applyAlignment="1">
      <alignment horizontal="left" vertical="center"/>
    </xf>
    <xf numFmtId="0" fontId="96" fillId="0" borderId="19" xfId="4" applyFont="1" applyFill="1" applyBorder="1" applyAlignment="1">
      <alignment horizontal="left" vertical="center"/>
    </xf>
    <xf numFmtId="0" fontId="96" fillId="0" borderId="1" xfId="4" applyFont="1" applyFill="1" applyBorder="1" applyAlignment="1">
      <alignment horizontal="left"/>
    </xf>
    <xf numFmtId="0" fontId="18" fillId="0" borderId="0" xfId="4" applyFont="1" applyFill="1" applyBorder="1" applyAlignment="1">
      <alignment horizontal="center" vertical="center"/>
    </xf>
    <xf numFmtId="0" fontId="18" fillId="0" borderId="42" xfId="4" applyFont="1" applyFill="1" applyBorder="1" applyAlignment="1">
      <alignment horizontal="center" vertical="center" shrinkToFit="1"/>
    </xf>
    <xf numFmtId="0" fontId="18" fillId="0" borderId="42" xfId="4" applyFont="1" applyFill="1" applyBorder="1" applyAlignment="1">
      <alignment horizontal="center" vertical="center"/>
    </xf>
    <xf numFmtId="0" fontId="18" fillId="0" borderId="2" xfId="4" applyFont="1" applyFill="1" applyBorder="1" applyAlignment="1">
      <alignment horizontal="center" vertical="center" wrapText="1"/>
    </xf>
    <xf numFmtId="0" fontId="96" fillId="0" borderId="1" xfId="4" applyFont="1" applyFill="1" applyBorder="1" applyAlignment="1">
      <alignment horizontal="left" vertical="top"/>
    </xf>
    <xf numFmtId="0" fontId="96" fillId="0" borderId="88" xfId="4" applyFont="1" applyFill="1" applyBorder="1" applyAlignment="1"/>
    <xf numFmtId="0" fontId="96" fillId="0" borderId="87" xfId="4" applyFont="1" applyFill="1" applyBorder="1" applyAlignment="1">
      <alignment vertical="top"/>
    </xf>
    <xf numFmtId="0" fontId="96" fillId="0" borderId="93" xfId="4" applyFont="1" applyFill="1" applyBorder="1">
      <alignment vertical="center"/>
    </xf>
    <xf numFmtId="0" fontId="96" fillId="0" borderId="54" xfId="4" applyFont="1" applyFill="1" applyBorder="1">
      <alignment vertical="center"/>
    </xf>
    <xf numFmtId="0" fontId="96" fillId="0" borderId="54" xfId="4" applyFont="1" applyFill="1" applyBorder="1" applyAlignment="1">
      <alignment vertical="center"/>
    </xf>
    <xf numFmtId="0" fontId="96" fillId="0" borderId="129" xfId="4" applyFont="1" applyFill="1" applyBorder="1" applyAlignment="1">
      <alignment horizontal="center" vertical="center" shrinkToFit="1"/>
    </xf>
    <xf numFmtId="0" fontId="96" fillId="0" borderId="93" xfId="4" applyFont="1" applyFill="1" applyBorder="1" applyAlignment="1">
      <alignment horizontal="center" vertical="center"/>
    </xf>
    <xf numFmtId="0" fontId="96" fillId="0" borderId="127" xfId="4" applyFont="1" applyFill="1" applyBorder="1" applyAlignment="1">
      <alignment horizontal="center" vertical="center"/>
    </xf>
    <xf numFmtId="0" fontId="96" fillId="0" borderId="69" xfId="4" applyFont="1" applyFill="1" applyBorder="1" applyAlignment="1">
      <alignment horizontal="center" vertical="center" shrinkToFit="1"/>
    </xf>
    <xf numFmtId="0" fontId="96" fillId="0" borderId="129" xfId="4" applyFont="1" applyFill="1" applyBorder="1">
      <alignment vertical="center"/>
    </xf>
    <xf numFmtId="0" fontId="96" fillId="0" borderId="69" xfId="4" applyFont="1" applyFill="1" applyBorder="1">
      <alignment vertical="center"/>
    </xf>
    <xf numFmtId="0" fontId="96" fillId="0" borderId="3" xfId="4" applyFont="1" applyFill="1" applyBorder="1" applyAlignment="1">
      <alignment horizontal="left" vertical="center"/>
    </xf>
    <xf numFmtId="0" fontId="96" fillId="0" borderId="3" xfId="4" applyFont="1" applyFill="1" applyBorder="1">
      <alignment vertical="center"/>
    </xf>
    <xf numFmtId="0" fontId="169" fillId="0" borderId="0" xfId="0" applyFont="1">
      <alignment vertical="center"/>
    </xf>
    <xf numFmtId="0" fontId="168" fillId="0" borderId="0" xfId="5" applyFont="1" applyProtection="1"/>
    <xf numFmtId="0" fontId="18" fillId="0" borderId="0" xfId="5"/>
    <xf numFmtId="0" fontId="175" fillId="0" borderId="0" xfId="5" applyFont="1" applyProtection="1"/>
    <xf numFmtId="0" fontId="177" fillId="0" borderId="0" xfId="5" applyFont="1" applyAlignment="1" applyProtection="1">
      <alignment horizontal="distributed"/>
    </xf>
    <xf numFmtId="0" fontId="176" fillId="0" borderId="0" xfId="5" applyFont="1" applyAlignment="1" applyProtection="1">
      <alignment horizontal="center"/>
    </xf>
    <xf numFmtId="0" fontId="177" fillId="0" borderId="0" xfId="5" applyFont="1" applyAlignment="1" applyProtection="1">
      <alignment horizontal="left"/>
    </xf>
    <xf numFmtId="0" fontId="35" fillId="0" borderId="0" xfId="5" applyFont="1" applyAlignment="1" applyProtection="1">
      <alignment vertical="center"/>
    </xf>
    <xf numFmtId="0" fontId="168" fillId="0" borderId="0" xfId="5" applyFont="1" applyAlignment="1" applyProtection="1">
      <alignment horizontal="left"/>
    </xf>
    <xf numFmtId="0" fontId="168" fillId="0" borderId="0" xfId="5" applyFont="1" applyProtection="1">
      <protection locked="0"/>
    </xf>
    <xf numFmtId="0" fontId="161" fillId="0" borderId="0" xfId="5" applyFont="1" applyBorder="1" applyAlignment="1" applyProtection="1">
      <alignment horizontal="distributed" vertical="center"/>
    </xf>
    <xf numFmtId="0" fontId="75" fillId="0" borderId="0" xfId="5" applyFont="1" applyAlignment="1" applyProtection="1"/>
    <xf numFmtId="0" fontId="75" fillId="0" borderId="0" xfId="5" applyFont="1" applyAlignment="1" applyProtection="1">
      <alignment vertical="center"/>
    </xf>
    <xf numFmtId="0" fontId="168" fillId="0" borderId="0" xfId="5" applyFont="1" applyAlignment="1" applyProtection="1">
      <alignment vertical="top" wrapText="1"/>
    </xf>
    <xf numFmtId="0" fontId="178" fillId="0" borderId="0" xfId="5" applyFont="1" applyAlignment="1" applyProtection="1">
      <alignment vertical="center"/>
    </xf>
    <xf numFmtId="0" fontId="178" fillId="0" borderId="0" xfId="5" applyFont="1" applyAlignment="1" applyProtection="1">
      <alignment horizontal="distributed"/>
    </xf>
    <xf numFmtId="0" fontId="171" fillId="0" borderId="0" xfId="5" applyFont="1" applyAlignment="1" applyProtection="1">
      <alignment horizontal="distributed"/>
    </xf>
    <xf numFmtId="0" fontId="168" fillId="0" borderId="0" xfId="5" applyFont="1" applyAlignment="1" applyProtection="1">
      <alignment horizontal="right"/>
    </xf>
    <xf numFmtId="0" fontId="168" fillId="0" borderId="0" xfId="5" applyFont="1" applyBorder="1" applyProtection="1"/>
    <xf numFmtId="0" fontId="161" fillId="0" borderId="0" xfId="5" applyFont="1" applyProtection="1"/>
    <xf numFmtId="0" fontId="30" fillId="0" borderId="0" xfId="5" applyFont="1" applyProtection="1"/>
    <xf numFmtId="0" fontId="72" fillId="0" borderId="0" xfId="5" applyFont="1" applyProtection="1"/>
    <xf numFmtId="0" fontId="179" fillId="0" borderId="0" xfId="5" applyFont="1" applyProtection="1"/>
    <xf numFmtId="0" fontId="30" fillId="0" borderId="0" xfId="5" applyFont="1" applyAlignment="1" applyProtection="1">
      <alignment horizontal="center"/>
    </xf>
    <xf numFmtId="0" fontId="180" fillId="0" borderId="0" xfId="5" applyFont="1" applyProtection="1"/>
    <xf numFmtId="0" fontId="96" fillId="0" borderId="0" xfId="5" applyFont="1" applyProtection="1"/>
    <xf numFmtId="0" fontId="30" fillId="0" borderId="0" xfId="5" applyFont="1" applyAlignment="1" applyProtection="1">
      <alignment wrapText="1"/>
    </xf>
    <xf numFmtId="0" fontId="96" fillId="0" borderId="0" xfId="5" applyFont="1" applyAlignment="1" applyProtection="1">
      <alignment wrapText="1"/>
    </xf>
    <xf numFmtId="0" fontId="30" fillId="0" borderId="0" xfId="5" applyFont="1" applyAlignment="1" applyProtection="1"/>
    <xf numFmtId="0" fontId="30" fillId="0" borderId="0" xfId="5" applyFont="1" applyAlignment="1" applyProtection="1">
      <alignment horizontal="left"/>
    </xf>
    <xf numFmtId="0" fontId="30" fillId="0" borderId="0" xfId="5" applyFont="1"/>
    <xf numFmtId="0" fontId="25" fillId="0" borderId="0" xfId="5" applyFont="1"/>
    <xf numFmtId="0" fontId="181" fillId="0" borderId="0" xfId="7" applyFont="1">
      <alignment vertical="center"/>
    </xf>
    <xf numFmtId="0" fontId="182" fillId="0" borderId="0" xfId="7" applyFont="1" applyAlignment="1">
      <alignment vertical="center"/>
    </xf>
    <xf numFmtId="0" fontId="182" fillId="0" borderId="89" xfId="7" applyFont="1" applyBorder="1" applyAlignment="1">
      <alignment vertical="center"/>
    </xf>
    <xf numFmtId="0" fontId="183" fillId="10" borderId="39" xfId="7" applyFont="1" applyFill="1" applyBorder="1">
      <alignment vertical="center"/>
    </xf>
    <xf numFmtId="0" fontId="182" fillId="0" borderId="39" xfId="7" applyFont="1" applyBorder="1" applyAlignment="1">
      <alignment vertical="center"/>
    </xf>
    <xf numFmtId="0" fontId="182" fillId="0" borderId="44" xfId="7" applyFont="1" applyBorder="1" applyAlignment="1">
      <alignment vertical="center"/>
    </xf>
    <xf numFmtId="0" fontId="182" fillId="0" borderId="41" xfId="7" applyFont="1" applyBorder="1" applyAlignment="1">
      <alignment horizontal="distributed" vertical="center"/>
    </xf>
    <xf numFmtId="0" fontId="183" fillId="10" borderId="39" xfId="7" applyFont="1" applyFill="1" applyBorder="1" applyAlignment="1">
      <alignment vertical="center"/>
    </xf>
    <xf numFmtId="0" fontId="181" fillId="0" borderId="0" xfId="7" applyFont="1" applyAlignment="1">
      <alignment horizontal="right" vertical="center"/>
    </xf>
    <xf numFmtId="0" fontId="181" fillId="10" borderId="0" xfId="7" applyFont="1" applyFill="1">
      <alignment vertical="center"/>
    </xf>
    <xf numFmtId="0" fontId="181" fillId="0" borderId="0" xfId="7" applyFont="1" applyAlignment="1">
      <alignment horizontal="center" vertical="center"/>
    </xf>
    <xf numFmtId="0" fontId="184" fillId="0" borderId="0" xfId="7" applyFont="1" applyAlignment="1">
      <alignment horizontal="right" vertical="center"/>
    </xf>
    <xf numFmtId="0" fontId="182" fillId="0" borderId="0" xfId="7" applyFont="1">
      <alignment vertical="center"/>
    </xf>
    <xf numFmtId="0" fontId="183" fillId="10" borderId="41" xfId="7" applyFont="1" applyFill="1" applyBorder="1">
      <alignment vertical="center"/>
    </xf>
    <xf numFmtId="0" fontId="185" fillId="0" borderId="4" xfId="7" applyFont="1" applyBorder="1" applyAlignment="1">
      <alignment horizontal="left" wrapText="1"/>
    </xf>
    <xf numFmtId="0" fontId="186" fillId="0" borderId="4" xfId="7" applyFont="1" applyBorder="1" applyAlignment="1">
      <alignment horizontal="left"/>
    </xf>
    <xf numFmtId="0" fontId="187" fillId="0" borderId="41" xfId="7" applyFont="1" applyBorder="1" applyAlignment="1">
      <alignment horizontal="center" vertical="center"/>
    </xf>
    <xf numFmtId="0" fontId="188" fillId="10" borderId="41" xfId="7" applyFont="1" applyFill="1" applyBorder="1" applyAlignment="1">
      <alignment horizontal="center" vertical="center"/>
    </xf>
    <xf numFmtId="0" fontId="189" fillId="10" borderId="41" xfId="7" applyFont="1" applyFill="1" applyBorder="1" applyAlignment="1">
      <alignment horizontal="center" vertical="center"/>
    </xf>
    <xf numFmtId="0" fontId="188" fillId="11" borderId="41" xfId="7" applyFont="1" applyFill="1" applyBorder="1" applyAlignment="1">
      <alignment horizontal="center" vertical="center"/>
    </xf>
    <xf numFmtId="0" fontId="188" fillId="0" borderId="41" xfId="7" applyFont="1" applyBorder="1" applyAlignment="1">
      <alignment horizontal="center" vertical="center"/>
    </xf>
    <xf numFmtId="0" fontId="188" fillId="0" borderId="41" xfId="7" applyFont="1" applyFill="1" applyBorder="1" applyAlignment="1">
      <alignment horizontal="center" vertical="center"/>
    </xf>
    <xf numFmtId="0" fontId="188" fillId="10" borderId="40" xfId="7" applyFont="1" applyFill="1" applyBorder="1" applyAlignment="1">
      <alignment horizontal="center" vertical="center"/>
    </xf>
    <xf numFmtId="0" fontId="189" fillId="10" borderId="40" xfId="7" applyFont="1" applyFill="1" applyBorder="1" applyAlignment="1">
      <alignment horizontal="center" vertical="center"/>
    </xf>
    <xf numFmtId="0" fontId="188" fillId="11" borderId="40" xfId="7" applyFont="1" applyFill="1" applyBorder="1" applyAlignment="1">
      <alignment horizontal="center" vertical="center"/>
    </xf>
    <xf numFmtId="0" fontId="188" fillId="0" borderId="40" xfId="7" applyFont="1" applyFill="1" applyBorder="1" applyAlignment="1">
      <alignment horizontal="center" vertical="center"/>
    </xf>
    <xf numFmtId="0" fontId="192" fillId="0" borderId="167" xfId="7" applyFont="1" applyFill="1" applyBorder="1" applyAlignment="1">
      <alignment horizontal="center" vertical="center" wrapText="1"/>
    </xf>
    <xf numFmtId="0" fontId="191" fillId="0" borderId="225" xfId="7" applyFont="1" applyFill="1" applyBorder="1">
      <alignment vertical="center"/>
    </xf>
    <xf numFmtId="198" fontId="144" fillId="0" borderId="157" xfId="7" applyNumberFormat="1" applyFont="1" applyFill="1" applyBorder="1">
      <alignment vertical="center"/>
    </xf>
    <xf numFmtId="0" fontId="181" fillId="0" borderId="0" xfId="7" applyFont="1" applyFill="1">
      <alignment vertical="center"/>
    </xf>
    <xf numFmtId="0" fontId="192" fillId="0" borderId="4" xfId="7" applyFont="1" applyBorder="1" applyAlignment="1">
      <alignment horizontal="center" vertical="center"/>
    </xf>
    <xf numFmtId="0" fontId="43" fillId="0" borderId="3" xfId="7" applyFont="1" applyFill="1" applyBorder="1">
      <alignment vertical="center"/>
    </xf>
    <xf numFmtId="199" fontId="194" fillId="12" borderId="225" xfId="7" applyNumberFormat="1" applyFont="1" applyFill="1" applyBorder="1">
      <alignment vertical="center"/>
    </xf>
    <xf numFmtId="0" fontId="192" fillId="0" borderId="142" xfId="7" applyFont="1" applyBorder="1" applyAlignment="1">
      <alignment horizontal="center" vertical="center"/>
    </xf>
    <xf numFmtId="199" fontId="181" fillId="0" borderId="0" xfId="7" applyNumberFormat="1" applyFont="1">
      <alignment vertical="center"/>
    </xf>
    <xf numFmtId="0" fontId="192" fillId="0" borderId="229" xfId="7" applyFont="1" applyBorder="1" applyAlignment="1">
      <alignment horizontal="center" vertical="center"/>
    </xf>
    <xf numFmtId="0" fontId="181" fillId="0" borderId="40" xfId="7" applyFont="1" applyBorder="1">
      <alignment vertical="center"/>
    </xf>
    <xf numFmtId="199" fontId="182" fillId="0" borderId="230" xfId="7" applyNumberFormat="1" applyFont="1" applyBorder="1">
      <alignment vertical="center"/>
    </xf>
    <xf numFmtId="0" fontId="192" fillId="0" borderId="40" xfId="7" applyFont="1" applyBorder="1" applyAlignment="1">
      <alignment horizontal="center" vertical="center"/>
    </xf>
    <xf numFmtId="199" fontId="182" fillId="0" borderId="0" xfId="7" applyNumberFormat="1" applyFont="1">
      <alignment vertical="center"/>
    </xf>
    <xf numFmtId="0" fontId="195" fillId="12" borderId="232" xfId="7" applyFont="1" applyFill="1" applyBorder="1" applyAlignment="1">
      <alignment horizontal="center" vertical="center"/>
    </xf>
    <xf numFmtId="0" fontId="192" fillId="0" borderId="233" xfId="7" applyFont="1" applyBorder="1" applyAlignment="1">
      <alignment horizontal="center" vertical="center" wrapText="1"/>
    </xf>
    <xf numFmtId="0" fontId="184" fillId="0" borderId="234" xfId="7" applyFont="1" applyFill="1" applyBorder="1">
      <alignment vertical="center"/>
    </xf>
    <xf numFmtId="198" fontId="144" fillId="0" borderId="235" xfId="7" applyNumberFormat="1" applyFont="1" applyFill="1" applyBorder="1">
      <alignment vertical="center"/>
    </xf>
    <xf numFmtId="0" fontId="195" fillId="10" borderId="236" xfId="7" applyFont="1" applyFill="1" applyBorder="1" applyAlignment="1">
      <alignment horizontal="center" vertical="center"/>
    </xf>
    <xf numFmtId="0" fontId="192" fillId="0" borderId="234" xfId="7" applyFont="1" applyBorder="1" applyAlignment="1">
      <alignment horizontal="center" vertical="center" wrapText="1"/>
    </xf>
    <xf numFmtId="0" fontId="195" fillId="10" borderId="232" xfId="7" applyFont="1" applyFill="1" applyBorder="1" applyAlignment="1">
      <alignment horizontal="center" vertical="center"/>
    </xf>
    <xf numFmtId="0" fontId="190" fillId="0" borderId="0" xfId="7" applyFont="1">
      <alignment vertical="center"/>
    </xf>
    <xf numFmtId="0" fontId="181" fillId="0" borderId="0" xfId="7" applyFont="1" applyAlignment="1">
      <alignment vertical="center"/>
    </xf>
    <xf numFmtId="0" fontId="5" fillId="0" borderId="0" xfId="8">
      <alignment vertical="center"/>
    </xf>
    <xf numFmtId="0" fontId="198" fillId="0" borderId="0" xfId="8" applyFont="1" applyAlignment="1">
      <alignment horizontal="justify" vertical="center" wrapText="1"/>
    </xf>
    <xf numFmtId="0" fontId="198" fillId="0" borderId="0" xfId="8" applyFont="1" applyAlignment="1">
      <alignment horizontal="justify" vertical="center"/>
    </xf>
    <xf numFmtId="0" fontId="198" fillId="0" borderId="0" xfId="8" applyFont="1" applyAlignment="1">
      <alignment vertical="center" wrapText="1"/>
    </xf>
    <xf numFmtId="0" fontId="200" fillId="0" borderId="0" xfId="8" applyFont="1" applyAlignment="1">
      <alignment horizontal="justify" vertical="center"/>
    </xf>
    <xf numFmtId="0" fontId="5" fillId="0" borderId="0" xfId="8" applyAlignment="1">
      <alignment vertical="center"/>
    </xf>
    <xf numFmtId="0" fontId="121" fillId="0" borderId="0" xfId="8" applyFont="1" applyAlignment="1">
      <alignment horizontal="right" vertical="center"/>
    </xf>
    <xf numFmtId="0" fontId="5" fillId="0" borderId="0" xfId="8" applyFill="1">
      <alignment vertical="center"/>
    </xf>
    <xf numFmtId="0" fontId="199" fillId="0" borderId="0" xfId="8" applyFont="1" applyFill="1" applyAlignment="1">
      <alignment horizontal="right" vertical="center"/>
    </xf>
    <xf numFmtId="0" fontId="121" fillId="0" borderId="0" xfId="8" applyFont="1" applyFill="1" applyAlignment="1">
      <alignment horizontal="right" vertical="center"/>
    </xf>
    <xf numFmtId="0" fontId="201" fillId="0" borderId="27" xfId="8" applyFont="1" applyBorder="1" applyAlignment="1">
      <alignment horizontal="justify" vertical="center" wrapText="1"/>
    </xf>
    <xf numFmtId="0" fontId="201" fillId="0" borderId="233" xfId="8" applyFont="1" applyBorder="1" applyAlignment="1">
      <alignment horizontal="center" vertical="center" wrapText="1"/>
    </xf>
    <xf numFmtId="0" fontId="5" fillId="0" borderId="64" xfId="8" applyBorder="1">
      <alignment vertical="center"/>
    </xf>
    <xf numFmtId="0" fontId="198" fillId="0" borderId="0" xfId="8" applyFont="1" applyAlignment="1">
      <alignment horizontal="right" vertical="center" wrapText="1"/>
    </xf>
    <xf numFmtId="0" fontId="201" fillId="0" borderId="0" xfId="8" applyFont="1" applyBorder="1" applyAlignment="1">
      <alignment horizontal="center" vertical="center" wrapText="1"/>
    </xf>
    <xf numFmtId="0" fontId="201" fillId="0" borderId="0" xfId="8" applyFont="1" applyBorder="1" applyAlignment="1">
      <alignment horizontal="left" vertical="center" wrapText="1"/>
    </xf>
    <xf numFmtId="0" fontId="5" fillId="0" borderId="0" xfId="8" applyAlignment="1">
      <alignment horizontal="center" vertical="center"/>
    </xf>
    <xf numFmtId="0" fontId="5" fillId="0" borderId="0" xfId="8" applyFill="1" applyAlignment="1">
      <alignment horizontal="center" vertical="center"/>
    </xf>
    <xf numFmtId="0" fontId="45" fillId="0" borderId="0" xfId="0" applyFont="1" applyAlignment="1">
      <alignment horizontal="center" vertical="center"/>
    </xf>
    <xf numFmtId="0" fontId="45" fillId="0" borderId="0" xfId="0" applyFont="1" applyAlignment="1">
      <alignment vertical="center"/>
    </xf>
    <xf numFmtId="0" fontId="204" fillId="0" borderId="0" xfId="0" applyFont="1" applyAlignment="1">
      <alignment horizontal="justify" vertical="center"/>
    </xf>
    <xf numFmtId="0" fontId="45" fillId="0" borderId="3" xfId="0" applyFont="1" applyBorder="1" applyAlignment="1">
      <alignment vertical="center" wrapText="1"/>
    </xf>
    <xf numFmtId="0" fontId="45" fillId="0" borderId="4" xfId="0" applyFont="1" applyBorder="1" applyAlignment="1">
      <alignment vertical="center" wrapText="1"/>
    </xf>
    <xf numFmtId="0" fontId="31" fillId="0" borderId="0" xfId="5" applyFont="1"/>
    <xf numFmtId="0" fontId="31" fillId="0" borderId="0" xfId="5" applyFont="1" applyAlignment="1">
      <alignment horizontal="right"/>
    </xf>
    <xf numFmtId="49" fontId="207" fillId="0" borderId="0" xfId="5" applyNumberFormat="1" applyFont="1" applyAlignment="1">
      <alignment horizontal="left" wrapText="1"/>
    </xf>
    <xf numFmtId="0" fontId="29" fillId="0" borderId="0" xfId="5" applyFont="1"/>
    <xf numFmtId="0" fontId="72" fillId="0" borderId="0" xfId="5" applyFont="1" applyAlignment="1">
      <alignment horizontal="center" vertical="center"/>
    </xf>
    <xf numFmtId="0" fontId="30" fillId="0" borderId="39" xfId="5" applyFont="1" applyBorder="1" applyAlignment="1">
      <alignment horizontal="left" vertical="center"/>
    </xf>
    <xf numFmtId="0" fontId="30" fillId="0" borderId="44" xfId="5" applyFont="1" applyBorder="1" applyAlignment="1">
      <alignment horizontal="left" vertical="center"/>
    </xf>
    <xf numFmtId="0" fontId="30" fillId="0" borderId="41" xfId="5" applyFont="1" applyBorder="1" applyAlignment="1"/>
    <xf numFmtId="0" fontId="30" fillId="0" borderId="41" xfId="5" applyFont="1" applyBorder="1" applyAlignment="1">
      <alignment horizontal="center"/>
    </xf>
    <xf numFmtId="0" fontId="81" fillId="0" borderId="0" xfId="5" applyFont="1"/>
    <xf numFmtId="0" fontId="30" fillId="0" borderId="0" xfId="5" applyFont="1" applyBorder="1" applyAlignment="1">
      <alignment horizontal="left" vertical="top"/>
    </xf>
    <xf numFmtId="0" fontId="30" fillId="0" borderId="0" xfId="5" applyFont="1" applyBorder="1" applyAlignment="1">
      <alignment horizontal="left" vertical="center"/>
    </xf>
    <xf numFmtId="0" fontId="30" fillId="0" borderId="0" xfId="5" applyFont="1" applyBorder="1" applyAlignment="1">
      <alignment horizontal="right"/>
    </xf>
    <xf numFmtId="0" fontId="30" fillId="0" borderId="0" xfId="5" applyFont="1" applyBorder="1" applyAlignment="1">
      <alignment horizontal="center"/>
    </xf>
    <xf numFmtId="0" fontId="30" fillId="0" borderId="7" xfId="5" applyFont="1" applyBorder="1" applyAlignment="1">
      <alignment horizontal="center"/>
    </xf>
    <xf numFmtId="0" fontId="30" fillId="0" borderId="0" xfId="5" applyFont="1" applyBorder="1"/>
    <xf numFmtId="0" fontId="30" fillId="0" borderId="39" xfId="5" applyFont="1" applyBorder="1"/>
    <xf numFmtId="0" fontId="31" fillId="0" borderId="1" xfId="0" applyFont="1" applyBorder="1" applyAlignment="1">
      <alignment vertical="center"/>
    </xf>
    <xf numFmtId="0" fontId="31" fillId="0" borderId="0" xfId="0" applyFont="1" applyBorder="1" applyAlignment="1">
      <alignment vertical="center"/>
    </xf>
    <xf numFmtId="0" fontId="31" fillId="0" borderId="3" xfId="0" applyFont="1" applyBorder="1" applyAlignment="1">
      <alignment vertical="center"/>
    </xf>
    <xf numFmtId="0" fontId="31" fillId="0" borderId="4" xfId="0" applyFont="1" applyBorder="1" applyAlignment="1">
      <alignment vertical="center"/>
    </xf>
    <xf numFmtId="0" fontId="31" fillId="0" borderId="5" xfId="0" applyFont="1" applyBorder="1" applyAlignment="1">
      <alignment vertical="center"/>
    </xf>
    <xf numFmtId="0" fontId="51" fillId="0" borderId="0" xfId="0" applyFont="1" applyBorder="1" applyAlignment="1">
      <alignment horizontal="left" vertical="center" shrinkToFit="1"/>
    </xf>
    <xf numFmtId="0" fontId="49" fillId="0" borderId="0" xfId="0" applyFont="1" applyBorder="1" applyAlignment="1">
      <alignment horizontal="right" vertical="center"/>
    </xf>
    <xf numFmtId="0" fontId="49" fillId="0" borderId="2" xfId="0" applyFont="1" applyBorder="1" applyAlignment="1">
      <alignment horizontal="right" vertical="center"/>
    </xf>
    <xf numFmtId="0" fontId="164" fillId="0" borderId="0" xfId="0" applyFont="1" applyBorder="1" applyAlignment="1">
      <alignment horizontal="left" vertical="center" wrapText="1"/>
    </xf>
    <xf numFmtId="0" fontId="164" fillId="0" borderId="2" xfId="0" applyFont="1" applyBorder="1" applyAlignment="1">
      <alignment horizontal="left" vertical="center" wrapText="1"/>
    </xf>
    <xf numFmtId="0" fontId="164" fillId="0" borderId="4" xfId="0" applyFont="1" applyBorder="1" applyAlignment="1">
      <alignment horizontal="left" vertical="center" wrapText="1"/>
    </xf>
    <xf numFmtId="0" fontId="31" fillId="0" borderId="1" xfId="0" applyFont="1" applyBorder="1" applyAlignment="1">
      <alignment horizontal="left" vertical="top"/>
    </xf>
    <xf numFmtId="0" fontId="45" fillId="0" borderId="1" xfId="0" applyFont="1" applyBorder="1" applyAlignment="1">
      <alignment vertical="center"/>
    </xf>
    <xf numFmtId="0" fontId="45" fillId="0" borderId="0" xfId="0" applyFont="1" applyBorder="1" applyAlignment="1">
      <alignment vertical="center"/>
    </xf>
    <xf numFmtId="0" fontId="46" fillId="0" borderId="1" xfId="0" applyFont="1" applyBorder="1" applyAlignment="1">
      <alignment horizontal="left" vertical="center" wrapText="1"/>
    </xf>
    <xf numFmtId="0" fontId="46" fillId="0" borderId="0" xfId="0" applyFont="1" applyBorder="1" applyAlignment="1">
      <alignment horizontal="left" vertical="center" wrapText="1"/>
    </xf>
    <xf numFmtId="0" fontId="46" fillId="0" borderId="2" xfId="0" applyFont="1" applyBorder="1" applyAlignment="1">
      <alignment horizontal="left" vertical="center" wrapText="1"/>
    </xf>
    <xf numFmtId="0" fontId="46" fillId="0" borderId="0" xfId="0" applyFont="1" applyBorder="1" applyAlignment="1">
      <alignment horizontal="left" vertical="center"/>
    </xf>
    <xf numFmtId="0" fontId="0" fillId="0" borderId="0" xfId="0" applyBorder="1" applyAlignment="1">
      <alignment vertical="center"/>
    </xf>
    <xf numFmtId="0" fontId="49" fillId="0" borderId="0" xfId="0" applyFont="1" applyBorder="1" applyAlignment="1">
      <alignment horizontal="center" vertical="center"/>
    </xf>
    <xf numFmtId="0" fontId="45" fillId="0" borderId="0" xfId="0" applyFont="1" applyBorder="1" applyAlignment="1">
      <alignment horizontal="left" vertical="center"/>
    </xf>
    <xf numFmtId="0" fontId="45" fillId="0" borderId="4" xfId="0" applyFont="1" applyBorder="1" applyAlignment="1">
      <alignment horizontal="left" vertical="center"/>
    </xf>
    <xf numFmtId="0" fontId="46" fillId="0" borderId="0" xfId="0" applyFont="1" applyBorder="1" applyAlignment="1">
      <alignment horizontal="center" vertical="center"/>
    </xf>
    <xf numFmtId="0" fontId="46" fillId="0" borderId="0" xfId="0" applyFont="1" applyBorder="1" applyAlignment="1">
      <alignment vertical="center"/>
    </xf>
    <xf numFmtId="0" fontId="46" fillId="0" borderId="0" xfId="0" applyFont="1" applyBorder="1" applyAlignment="1">
      <alignment vertical="top" wrapText="1"/>
    </xf>
    <xf numFmtId="0" fontId="166" fillId="0" borderId="0" xfId="0" applyFont="1" applyBorder="1" applyAlignment="1">
      <alignment horizontal="left" vertical="top"/>
    </xf>
    <xf numFmtId="0" fontId="81" fillId="0" borderId="0" xfId="0" applyFont="1">
      <alignment vertical="center"/>
    </xf>
    <xf numFmtId="0" fontId="49" fillId="0" borderId="221" xfId="0" applyFont="1" applyBorder="1">
      <alignment vertical="center"/>
    </xf>
    <xf numFmtId="0" fontId="51" fillId="0" borderId="58" xfId="0" applyFont="1" applyBorder="1" applyAlignment="1">
      <alignment horizontal="left" vertical="center" indent="1"/>
    </xf>
    <xf numFmtId="0" fontId="49" fillId="0" borderId="3" xfId="0" applyFont="1" applyBorder="1" applyAlignment="1">
      <alignment horizontal="left" vertical="center"/>
    </xf>
    <xf numFmtId="0" fontId="81" fillId="0" borderId="1" xfId="0" applyFont="1" applyBorder="1">
      <alignment vertical="center"/>
    </xf>
    <xf numFmtId="0" fontId="51" fillId="0" borderId="1" xfId="0" applyFont="1" applyBorder="1" applyAlignment="1">
      <alignment horizontal="left" vertical="center" indent="1"/>
    </xf>
    <xf numFmtId="0" fontId="51" fillId="0" borderId="1" xfId="0" applyFont="1" applyBorder="1" applyAlignment="1">
      <alignment vertical="center"/>
    </xf>
    <xf numFmtId="0" fontId="142" fillId="0" borderId="0" xfId="0" applyFont="1" applyBorder="1" applyAlignment="1">
      <alignment vertical="center"/>
    </xf>
    <xf numFmtId="0" fontId="4" fillId="0" borderId="0" xfId="9">
      <alignment vertical="center"/>
    </xf>
    <xf numFmtId="0" fontId="210" fillId="0" borderId="26" xfId="9" applyFont="1" applyBorder="1" applyAlignment="1">
      <alignment horizontal="left" vertical="center" indent="1"/>
    </xf>
    <xf numFmtId="0" fontId="210" fillId="0" borderId="0" xfId="9" applyFont="1" applyBorder="1" applyAlignment="1">
      <alignment horizontal="left" vertical="center" indent="1"/>
    </xf>
    <xf numFmtId="0" fontId="4" fillId="0" borderId="0" xfId="9" applyBorder="1" applyAlignment="1">
      <alignment horizontal="center" vertical="center"/>
    </xf>
    <xf numFmtId="0" fontId="4" fillId="0" borderId="0" xfId="9" applyAlignment="1">
      <alignment horizontal="center" vertical="center"/>
    </xf>
    <xf numFmtId="0" fontId="4" fillId="0" borderId="41" xfId="9" applyFill="1" applyBorder="1" applyAlignment="1">
      <alignment horizontal="center" vertical="center"/>
    </xf>
    <xf numFmtId="0" fontId="95" fillId="0" borderId="0" xfId="9" applyFont="1" applyFill="1" applyBorder="1" applyAlignment="1">
      <alignment horizontal="center" vertical="center" wrapText="1"/>
    </xf>
    <xf numFmtId="0" fontId="4" fillId="0" borderId="0" xfId="9" applyFill="1" applyBorder="1" applyAlignment="1">
      <alignment horizontal="center" vertical="center" wrapText="1"/>
    </xf>
    <xf numFmtId="0" fontId="4" fillId="0" borderId="0" xfId="9" applyFill="1" applyBorder="1" applyAlignment="1">
      <alignment horizontal="center" vertical="center"/>
    </xf>
    <xf numFmtId="0" fontId="4" fillId="0" borderId="64" xfId="9" applyFill="1" applyBorder="1" applyAlignment="1">
      <alignment horizontal="center" vertical="center"/>
    </xf>
    <xf numFmtId="0" fontId="210" fillId="0" borderId="27" xfId="9" applyFont="1" applyBorder="1" applyAlignment="1">
      <alignment horizontal="left" vertical="center" indent="1"/>
    </xf>
    <xf numFmtId="0" fontId="123" fillId="0" borderId="0" xfId="9" applyFont="1" applyBorder="1" applyAlignment="1">
      <alignment horizontal="right" vertical="center"/>
    </xf>
    <xf numFmtId="0" fontId="123" fillId="0" borderId="64" xfId="9" applyFont="1" applyBorder="1" applyAlignment="1">
      <alignment horizontal="right" vertical="center"/>
    </xf>
    <xf numFmtId="0" fontId="4" fillId="16" borderId="43" xfId="9" applyFill="1" applyBorder="1" applyAlignment="1">
      <alignment horizontal="right" vertical="center"/>
    </xf>
    <xf numFmtId="0" fontId="4" fillId="0" borderId="41" xfId="9" applyBorder="1" applyAlignment="1">
      <alignment horizontal="center" vertical="center"/>
    </xf>
    <xf numFmtId="0" fontId="4" fillId="8" borderId="41" xfId="9" applyFill="1" applyBorder="1" applyAlignment="1">
      <alignment horizontal="center" vertical="center"/>
    </xf>
    <xf numFmtId="57" fontId="4" fillId="8" borderId="41" xfId="9" applyNumberFormat="1" applyFill="1" applyBorder="1" applyAlignment="1">
      <alignment horizontal="center" vertical="center"/>
    </xf>
    <xf numFmtId="0" fontId="4" fillId="0" borderId="89" xfId="9" applyBorder="1" applyAlignment="1">
      <alignment horizontal="center" vertical="center"/>
    </xf>
    <xf numFmtId="57" fontId="4" fillId="0" borderId="41" xfId="9" applyNumberFormat="1" applyBorder="1" applyAlignment="1">
      <alignment horizontal="center" vertical="center"/>
    </xf>
    <xf numFmtId="0" fontId="4" fillId="0" borderId="40" xfId="9" applyBorder="1" applyAlignment="1">
      <alignment horizontal="center" vertical="center"/>
    </xf>
    <xf numFmtId="0" fontId="4" fillId="0" borderId="153" xfId="9" applyBorder="1" applyAlignment="1">
      <alignment horizontal="center" vertical="center"/>
    </xf>
    <xf numFmtId="0" fontId="4" fillId="0" borderId="153" xfId="9" applyBorder="1" applyAlignment="1">
      <alignment horizontal="left" vertical="center"/>
    </xf>
    <xf numFmtId="0" fontId="4" fillId="0" borderId="196" xfId="9" applyBorder="1" applyAlignment="1">
      <alignment horizontal="left" vertical="center"/>
    </xf>
    <xf numFmtId="0" fontId="4" fillId="0" borderId="195" xfId="9" applyBorder="1" applyAlignment="1">
      <alignment horizontal="left" vertical="center"/>
    </xf>
    <xf numFmtId="0" fontId="4" fillId="16" borderId="89" xfId="9" applyFill="1" applyBorder="1" applyAlignment="1">
      <alignment horizontal="center" vertical="center" wrapText="1"/>
    </xf>
    <xf numFmtId="0" fontId="4" fillId="8" borderId="89" xfId="9" applyFill="1" applyBorder="1" applyAlignment="1">
      <alignment horizontal="center" vertical="center"/>
    </xf>
    <xf numFmtId="0" fontId="4" fillId="0" borderId="6" xfId="9" applyBorder="1" applyAlignment="1">
      <alignment horizontal="center" vertical="center"/>
    </xf>
    <xf numFmtId="0" fontId="4" fillId="0" borderId="196" xfId="9" applyBorder="1" applyAlignment="1">
      <alignment horizontal="center" vertical="center"/>
    </xf>
    <xf numFmtId="0" fontId="4" fillId="16" borderId="223" xfId="9" applyFill="1" applyBorder="1" applyAlignment="1">
      <alignment horizontal="center" vertical="center" wrapText="1"/>
    </xf>
    <xf numFmtId="0" fontId="4" fillId="8" borderId="223" xfId="9" applyFill="1" applyBorder="1" applyAlignment="1">
      <alignment horizontal="center" vertical="center"/>
    </xf>
    <xf numFmtId="0" fontId="4" fillId="0" borderId="223" xfId="9" applyBorder="1" applyAlignment="1">
      <alignment horizontal="center" vertical="center"/>
    </xf>
    <xf numFmtId="0" fontId="4" fillId="0" borderId="133" xfId="9" applyBorder="1" applyAlignment="1">
      <alignment horizontal="center" vertical="center"/>
    </xf>
    <xf numFmtId="0" fontId="4" fillId="0" borderId="241" xfId="9" applyBorder="1" applyAlignment="1">
      <alignment horizontal="center" vertical="center"/>
    </xf>
    <xf numFmtId="0" fontId="210" fillId="0" borderId="25" xfId="9" applyFont="1" applyBorder="1" applyAlignment="1">
      <alignment vertical="center"/>
    </xf>
    <xf numFmtId="0" fontId="210" fillId="0" borderId="27" xfId="9" applyFont="1" applyBorder="1" applyAlignment="1">
      <alignment vertical="center"/>
    </xf>
    <xf numFmtId="0" fontId="123" fillId="0" borderId="0" xfId="9" applyNumberFormat="1" applyFont="1" applyBorder="1" applyAlignment="1">
      <alignment vertical="center"/>
    </xf>
    <xf numFmtId="0" fontId="123" fillId="0" borderId="64" xfId="9" applyNumberFormat="1" applyFont="1" applyBorder="1" applyAlignment="1">
      <alignment vertical="center"/>
    </xf>
    <xf numFmtId="49" fontId="214" fillId="0" borderId="0" xfId="9" applyNumberFormat="1" applyFont="1" applyBorder="1" applyAlignment="1">
      <alignment horizontal="center" vertical="center"/>
    </xf>
    <xf numFmtId="0" fontId="214" fillId="0" borderId="0" xfId="9" applyNumberFormat="1" applyFont="1" applyBorder="1" applyAlignment="1">
      <alignment horizontal="center" vertical="center"/>
    </xf>
    <xf numFmtId="0" fontId="123" fillId="0" borderId="0" xfId="9" applyNumberFormat="1" applyFont="1" applyBorder="1" applyAlignment="1">
      <alignment horizontal="right" vertical="center"/>
    </xf>
    <xf numFmtId="0" fontId="4" fillId="0" borderId="0" xfId="9" applyBorder="1" applyAlignment="1">
      <alignment horizontal="right" vertical="center"/>
    </xf>
    <xf numFmtId="0" fontId="4" fillId="0" borderId="0" xfId="9" applyBorder="1">
      <alignment vertical="center"/>
    </xf>
    <xf numFmtId="0" fontId="4" fillId="0" borderId="89" xfId="9" applyFill="1" applyBorder="1" applyAlignment="1">
      <alignment vertical="center" shrinkToFit="1"/>
    </xf>
    <xf numFmtId="38" fontId="122" fillId="8" borderId="41" xfId="10" applyFont="1" applyFill="1" applyBorder="1" applyAlignment="1">
      <alignment horizontal="right" vertical="center"/>
    </xf>
    <xf numFmtId="38" fontId="122" fillId="0" borderId="41" xfId="10" applyFont="1" applyBorder="1" applyAlignment="1">
      <alignment horizontal="right" vertical="center"/>
    </xf>
    <xf numFmtId="38" fontId="122" fillId="0" borderId="40" xfId="10" applyFont="1" applyBorder="1" applyAlignment="1">
      <alignment horizontal="right" vertical="center"/>
    </xf>
    <xf numFmtId="38" fontId="122" fillId="0" borderId="153" xfId="10" applyFont="1" applyBorder="1" applyAlignment="1">
      <alignment horizontal="right" vertical="center"/>
    </xf>
    <xf numFmtId="0" fontId="4" fillId="8" borderId="41" xfId="9" applyFill="1" applyBorder="1" applyAlignment="1">
      <alignment horizontal="left" vertical="center" shrinkToFit="1"/>
    </xf>
    <xf numFmtId="0" fontId="4" fillId="8" borderId="89" xfId="9" applyFill="1" applyBorder="1" applyAlignment="1">
      <alignment horizontal="left" vertical="center" shrinkToFit="1"/>
    </xf>
    <xf numFmtId="0" fontId="4" fillId="8" borderId="44" xfId="9" applyFill="1" applyBorder="1" applyAlignment="1">
      <alignment horizontal="left" vertical="center" shrinkToFit="1"/>
    </xf>
    <xf numFmtId="0" fontId="4" fillId="0" borderId="41" xfId="9" applyBorder="1" applyAlignment="1">
      <alignment horizontal="left" vertical="center" shrinkToFit="1"/>
    </xf>
    <xf numFmtId="0" fontId="4" fillId="0" borderId="89" xfId="9" applyBorder="1" applyAlignment="1">
      <alignment horizontal="center" vertical="center" shrinkToFit="1"/>
    </xf>
    <xf numFmtId="0" fontId="4" fillId="0" borderId="44" xfId="9" applyBorder="1" applyAlignment="1">
      <alignment horizontal="left" vertical="center" shrinkToFit="1"/>
    </xf>
    <xf numFmtId="0" fontId="4" fillId="0" borderId="89" xfId="9" applyBorder="1" applyAlignment="1">
      <alignment horizontal="left" vertical="center" shrinkToFit="1"/>
    </xf>
    <xf numFmtId="0" fontId="4" fillId="0" borderId="40" xfId="9" applyBorder="1" applyAlignment="1">
      <alignment horizontal="left" vertical="center" shrinkToFit="1"/>
    </xf>
    <xf numFmtId="0" fontId="4" fillId="0" borderId="6" xfId="9" applyBorder="1" applyAlignment="1">
      <alignment horizontal="left" vertical="center" shrinkToFit="1"/>
    </xf>
    <xf numFmtId="0" fontId="4" fillId="0" borderId="8" xfId="9" applyBorder="1" applyAlignment="1">
      <alignment horizontal="left" vertical="center" shrinkToFit="1"/>
    </xf>
    <xf numFmtId="0" fontId="3" fillId="0" borderId="44" xfId="9" applyFont="1" applyBorder="1" applyAlignment="1">
      <alignment horizontal="left" vertical="center" shrinkToFit="1"/>
    </xf>
    <xf numFmtId="0" fontId="3" fillId="8" borderId="41" xfId="9" applyFont="1" applyFill="1" applyBorder="1" applyAlignment="1">
      <alignment horizontal="left" vertical="center" shrinkToFit="1"/>
    </xf>
    <xf numFmtId="0" fontId="3" fillId="0" borderId="41" xfId="9" applyFont="1" applyBorder="1" applyAlignment="1">
      <alignment horizontal="left" vertical="center" shrinkToFit="1"/>
    </xf>
    <xf numFmtId="0" fontId="220" fillId="0" borderId="0" xfId="8" applyFont="1">
      <alignment vertical="center"/>
    </xf>
    <xf numFmtId="0" fontId="220" fillId="0" borderId="0" xfId="8" applyFont="1" applyAlignment="1">
      <alignment vertical="center"/>
    </xf>
    <xf numFmtId="0" fontId="221" fillId="0" borderId="0" xfId="8" applyFont="1" applyAlignment="1">
      <alignment horizontal="right" vertical="center" wrapText="1"/>
    </xf>
    <xf numFmtId="0" fontId="221" fillId="0" borderId="0" xfId="8" applyFont="1" applyAlignment="1">
      <alignment horizontal="justify" vertical="center" wrapText="1"/>
    </xf>
    <xf numFmtId="0" fontId="221" fillId="0" borderId="0" xfId="8" applyFont="1" applyAlignment="1">
      <alignment horizontal="justify" vertical="center"/>
    </xf>
    <xf numFmtId="0" fontId="221" fillId="0" borderId="0" xfId="8" applyFont="1" applyAlignment="1">
      <alignment vertical="center" wrapText="1"/>
    </xf>
    <xf numFmtId="0" fontId="221" fillId="0" borderId="0" xfId="8" applyFont="1" applyFill="1" applyAlignment="1">
      <alignment horizontal="right" vertical="center"/>
    </xf>
    <xf numFmtId="0" fontId="220" fillId="0" borderId="0" xfId="8" applyFont="1" applyFill="1">
      <alignment vertical="center"/>
    </xf>
    <xf numFmtId="0" fontId="221" fillId="0" borderId="0" xfId="8" applyFont="1" applyAlignment="1">
      <alignment horizontal="right" vertical="center"/>
    </xf>
    <xf numFmtId="0" fontId="220" fillId="0" borderId="0" xfId="8" applyFont="1" applyAlignment="1">
      <alignment horizontal="center" vertical="center"/>
    </xf>
    <xf numFmtId="0" fontId="220" fillId="0" borderId="0" xfId="8" applyFont="1" applyFill="1" applyAlignment="1">
      <alignment horizontal="center" vertical="center"/>
    </xf>
    <xf numFmtId="0" fontId="220" fillId="0" borderId="0" xfId="8" applyFont="1" applyAlignment="1">
      <alignment horizontal="justify" vertical="center"/>
    </xf>
    <xf numFmtId="0" fontId="220" fillId="0" borderId="64" xfId="8" applyFont="1" applyBorder="1">
      <alignment vertical="center"/>
    </xf>
    <xf numFmtId="0" fontId="223" fillId="0" borderId="0" xfId="8" applyFont="1" applyBorder="1" applyAlignment="1">
      <alignment horizontal="center" vertical="center" wrapText="1"/>
    </xf>
    <xf numFmtId="0" fontId="221" fillId="0" borderId="27" xfId="8" applyFont="1" applyBorder="1" applyAlignment="1">
      <alignment vertical="center" wrapText="1"/>
    </xf>
    <xf numFmtId="0" fontId="224" fillId="0" borderId="25" xfId="8" applyFont="1" applyBorder="1" applyAlignment="1">
      <alignment horizontal="center" vertical="center" wrapText="1"/>
    </xf>
    <xf numFmtId="0" fontId="224" fillId="0" borderId="26" xfId="8" applyFont="1" applyFill="1" applyBorder="1" applyAlignment="1">
      <alignment horizontal="center" vertical="center" wrapText="1"/>
    </xf>
    <xf numFmtId="0" fontId="223" fillId="0" borderId="27" xfId="8" applyFont="1" applyBorder="1" applyAlignment="1">
      <alignment vertical="center" wrapText="1"/>
    </xf>
    <xf numFmtId="0" fontId="221" fillId="0" borderId="0" xfId="8" applyFont="1" applyBorder="1" applyAlignment="1">
      <alignment vertical="center" wrapText="1"/>
    </xf>
    <xf numFmtId="0" fontId="224" fillId="0" borderId="95" xfId="8" applyFont="1" applyFill="1" applyBorder="1" applyAlignment="1">
      <alignment horizontal="center" vertical="center" wrapText="1"/>
    </xf>
    <xf numFmtId="0" fontId="220" fillId="0" borderId="65" xfId="8" applyFont="1" applyBorder="1">
      <alignment vertical="center"/>
    </xf>
    <xf numFmtId="0" fontId="223" fillId="0" borderId="28" xfId="8" applyFont="1" applyBorder="1" applyAlignment="1">
      <alignment horizontal="justify" vertical="center" wrapText="1"/>
    </xf>
    <xf numFmtId="0" fontId="220" fillId="0" borderId="29" xfId="8" applyFont="1" applyBorder="1">
      <alignment vertical="center"/>
    </xf>
    <xf numFmtId="0" fontId="224" fillId="0" borderId="26" xfId="8" applyFont="1" applyBorder="1" applyAlignment="1">
      <alignment horizontal="center" vertical="center" wrapText="1"/>
    </xf>
    <xf numFmtId="0" fontId="223" fillId="0" borderId="29" xfId="8" applyFont="1" applyBorder="1" applyAlignment="1">
      <alignment horizontal="justify" vertical="center" wrapText="1"/>
    </xf>
    <xf numFmtId="0" fontId="144" fillId="0" borderId="0" xfId="11" applyFont="1" applyAlignment="1">
      <alignment horizontal="centerContinuous" vertical="center"/>
    </xf>
    <xf numFmtId="0" fontId="100" fillId="0" borderId="0" xfId="11" applyFont="1" applyAlignment="1">
      <alignment horizontal="centerContinuous" vertical="center"/>
    </xf>
    <xf numFmtId="0" fontId="100" fillId="0" borderId="0" xfId="11" applyFont="1">
      <alignment vertical="center"/>
    </xf>
    <xf numFmtId="0" fontId="43" fillId="0" borderId="0" xfId="11" applyFont="1">
      <alignment vertical="center"/>
    </xf>
    <xf numFmtId="0" fontId="91" fillId="0" borderId="0" xfId="11" applyFont="1" applyAlignment="1">
      <alignment vertical="center"/>
    </xf>
    <xf numFmtId="0" fontId="91" fillId="0" borderId="89" xfId="11" applyFont="1" applyBorder="1" applyAlignment="1">
      <alignment horizontal="center" vertical="center"/>
    </xf>
    <xf numFmtId="0" fontId="91" fillId="0" borderId="39" xfId="11" applyFont="1" applyBorder="1" applyAlignment="1">
      <alignment vertical="center"/>
    </xf>
    <xf numFmtId="0" fontId="91" fillId="0" borderId="39" xfId="11" applyFont="1" applyBorder="1" applyAlignment="1">
      <alignment horizontal="center" vertical="center"/>
    </xf>
    <xf numFmtId="0" fontId="91" fillId="0" borderId="44" xfId="11" applyFont="1" applyBorder="1" applyAlignment="1">
      <alignment vertical="center"/>
    </xf>
    <xf numFmtId="0" fontId="190" fillId="0" borderId="0" xfId="11" applyFont="1">
      <alignment vertical="center"/>
    </xf>
    <xf numFmtId="0" fontId="91" fillId="0" borderId="29" xfId="11" applyFont="1" applyBorder="1" applyAlignment="1">
      <alignment vertical="center"/>
    </xf>
    <xf numFmtId="0" fontId="43" fillId="0" borderId="29" xfId="11" applyFont="1" applyBorder="1" applyAlignment="1">
      <alignment vertical="center"/>
    </xf>
    <xf numFmtId="0" fontId="43" fillId="0" borderId="0" xfId="11" applyFont="1" applyBorder="1" applyAlignment="1">
      <alignment vertical="center"/>
    </xf>
    <xf numFmtId="0" fontId="91" fillId="0" borderId="233" xfId="11" applyFont="1" applyBorder="1" applyAlignment="1">
      <alignment horizontal="center" vertical="center"/>
    </xf>
    <xf numFmtId="0" fontId="218" fillId="10" borderId="234" xfId="11" applyFont="1" applyFill="1" applyBorder="1" applyAlignment="1" applyProtection="1">
      <alignment horizontal="center" vertical="center"/>
      <protection locked="0"/>
    </xf>
    <xf numFmtId="0" fontId="182" fillId="0" borderId="167" xfId="11" applyFont="1" applyBorder="1">
      <alignment vertical="center"/>
    </xf>
    <xf numFmtId="0" fontId="91" fillId="0" borderId="167" xfId="11" applyFont="1" applyBorder="1">
      <alignment vertical="center"/>
    </xf>
    <xf numFmtId="0" fontId="190" fillId="0" borderId="236" xfId="11" applyFont="1" applyBorder="1" applyAlignment="1">
      <alignment horizontal="center" vertical="center" wrapText="1"/>
    </xf>
    <xf numFmtId="0" fontId="91" fillId="0" borderId="0" xfId="11" applyFont="1">
      <alignment vertical="center"/>
    </xf>
    <xf numFmtId="0" fontId="100" fillId="0" borderId="0" xfId="11" applyFont="1" applyAlignment="1">
      <alignment horizontal="center" vertical="center"/>
    </xf>
    <xf numFmtId="0" fontId="100" fillId="0" borderId="0" xfId="11" applyFont="1" applyAlignment="1">
      <alignment horizontal="left" vertical="center"/>
    </xf>
    <xf numFmtId="0" fontId="187" fillId="11" borderId="150" xfId="11" applyFont="1" applyFill="1" applyBorder="1" applyAlignment="1">
      <alignment horizontal="center" vertical="center"/>
    </xf>
    <xf numFmtId="0" fontId="227" fillId="11" borderId="153" xfId="11" applyFont="1" applyFill="1" applyBorder="1" applyAlignment="1">
      <alignment horizontal="center" vertical="center" wrapText="1"/>
    </xf>
    <xf numFmtId="0" fontId="187" fillId="17" borderId="153" xfId="11" applyFont="1" applyFill="1" applyBorder="1" applyAlignment="1">
      <alignment horizontal="center" vertical="center"/>
    </xf>
    <xf numFmtId="0" fontId="227" fillId="17" borderId="153" xfId="11" applyFont="1" applyFill="1" applyBorder="1" applyAlignment="1">
      <alignment horizontal="center" vertical="center" wrapText="1"/>
    </xf>
    <xf numFmtId="0" fontId="43" fillId="0" borderId="0" xfId="12" applyFont="1"/>
    <xf numFmtId="0" fontId="187" fillId="10" borderId="243" xfId="11" applyFont="1" applyFill="1" applyBorder="1" applyAlignment="1" applyProtection="1">
      <alignment horizontal="center" vertical="center"/>
      <protection locked="0"/>
    </xf>
    <xf numFmtId="0" fontId="189" fillId="10" borderId="228" xfId="11" applyFont="1" applyFill="1" applyBorder="1" applyAlignment="1">
      <alignment horizontal="center" vertical="center"/>
    </xf>
    <xf numFmtId="0" fontId="188" fillId="11" borderId="3" xfId="11" applyFont="1" applyFill="1" applyBorder="1" applyAlignment="1" applyProtection="1">
      <alignment horizontal="center" vertical="center"/>
      <protection locked="0"/>
    </xf>
    <xf numFmtId="0" fontId="181" fillId="0" borderId="1" xfId="11" applyFont="1" applyBorder="1" applyProtection="1">
      <alignment vertical="center"/>
      <protection locked="0"/>
    </xf>
    <xf numFmtId="0" fontId="188" fillId="11" borderId="43" xfId="11" applyFont="1" applyFill="1" applyBorder="1" applyAlignment="1" applyProtection="1">
      <alignment horizontal="center" vertical="center"/>
      <protection locked="0"/>
    </xf>
    <xf numFmtId="0" fontId="181" fillId="0" borderId="42" xfId="11" applyFont="1" applyBorder="1" applyProtection="1">
      <alignment vertical="center"/>
      <protection locked="0"/>
    </xf>
    <xf numFmtId="0" fontId="181" fillId="0" borderId="0" xfId="11" applyFont="1">
      <alignment vertical="center"/>
    </xf>
    <xf numFmtId="0" fontId="188" fillId="10" borderId="243" xfId="11" applyFont="1" applyFill="1" applyBorder="1" applyAlignment="1" applyProtection="1">
      <alignment horizontal="center" vertical="center"/>
      <protection locked="0"/>
    </xf>
    <xf numFmtId="0" fontId="187" fillId="10" borderId="244" xfId="11" applyFont="1" applyFill="1" applyBorder="1" applyAlignment="1" applyProtection="1">
      <alignment horizontal="center" vertical="center"/>
      <protection locked="0"/>
    </xf>
    <xf numFmtId="0" fontId="189" fillId="10" borderId="244" xfId="11" applyFont="1" applyFill="1" applyBorder="1" applyAlignment="1">
      <alignment horizontal="center" vertical="center"/>
    </xf>
    <xf numFmtId="0" fontId="188" fillId="11" borderId="89" xfId="11" applyFont="1" applyFill="1" applyBorder="1" applyAlignment="1" applyProtection="1">
      <alignment horizontal="center" vertical="center"/>
      <protection locked="0"/>
    </xf>
    <xf numFmtId="0" fontId="188" fillId="11" borderId="41" xfId="11" applyFont="1" applyFill="1" applyBorder="1" applyAlignment="1" applyProtection="1">
      <alignment horizontal="center" vertical="center"/>
      <protection locked="0"/>
    </xf>
    <xf numFmtId="0" fontId="188" fillId="10" borderId="244" xfId="11" applyFont="1" applyFill="1" applyBorder="1" applyAlignment="1" applyProtection="1">
      <alignment horizontal="center" vertical="center"/>
      <protection locked="0"/>
    </xf>
    <xf numFmtId="0" fontId="227" fillId="0" borderId="3" xfId="11" applyFont="1" applyBorder="1" applyAlignment="1" applyProtection="1">
      <alignment horizontal="center"/>
      <protection locked="0"/>
    </xf>
    <xf numFmtId="0" fontId="189" fillId="10" borderId="232" xfId="11" applyFont="1" applyFill="1" applyBorder="1" applyAlignment="1">
      <alignment horizontal="center" vertical="center"/>
    </xf>
    <xf numFmtId="0" fontId="188" fillId="11" borderId="240" xfId="11" applyFont="1" applyFill="1" applyBorder="1" applyAlignment="1" applyProtection="1">
      <alignment horizontal="center" vertical="center"/>
      <protection locked="0"/>
    </xf>
    <xf numFmtId="0" fontId="188" fillId="11" borderId="153" xfId="11" applyFont="1" applyFill="1" applyBorder="1" applyAlignment="1" applyProtection="1">
      <alignment horizontal="center" vertical="center"/>
      <protection locked="0"/>
    </xf>
    <xf numFmtId="0" fontId="188" fillId="10" borderId="232" xfId="11" applyFont="1" applyFill="1" applyBorder="1" applyAlignment="1" applyProtection="1">
      <alignment horizontal="center" vertical="center"/>
      <protection locked="0"/>
    </xf>
    <xf numFmtId="0" fontId="188" fillId="11" borderId="6" xfId="11" applyFont="1" applyFill="1" applyBorder="1" applyAlignment="1" applyProtection="1">
      <alignment horizontal="center" vertical="center"/>
      <protection locked="0"/>
    </xf>
    <xf numFmtId="0" fontId="100" fillId="0" borderId="0" xfId="11" applyFont="1" applyFill="1">
      <alignment vertical="center"/>
    </xf>
    <xf numFmtId="0" fontId="187" fillId="10" borderId="147" xfId="11" applyFont="1" applyFill="1" applyBorder="1" applyAlignment="1" applyProtection="1">
      <alignment horizontal="center" vertical="center"/>
      <protection locked="0"/>
    </xf>
    <xf numFmtId="198" fontId="229" fillId="9" borderId="140" xfId="11" quotePrefix="1" applyNumberFormat="1" applyFont="1" applyFill="1" applyBorder="1" applyAlignment="1">
      <alignment horizontal="centerContinuous" vertical="center"/>
    </xf>
    <xf numFmtId="198" fontId="230" fillId="9" borderId="142" xfId="11" quotePrefix="1" applyNumberFormat="1" applyFont="1" applyFill="1" applyBorder="1" applyAlignment="1">
      <alignment horizontal="centerContinuous" vertical="top"/>
    </xf>
    <xf numFmtId="198" fontId="230" fillId="9" borderId="245" xfId="11" quotePrefix="1" applyNumberFormat="1" applyFont="1" applyFill="1" applyBorder="1" applyAlignment="1">
      <alignment horizontal="centerContinuous" vertical="top"/>
    </xf>
    <xf numFmtId="198" fontId="195" fillId="9" borderId="143" xfId="11" applyNumberFormat="1" applyFont="1" applyFill="1" applyBorder="1" applyAlignment="1">
      <alignment horizontal="centerContinuous" vertical="center"/>
    </xf>
    <xf numFmtId="0" fontId="191" fillId="0" borderId="0" xfId="11" applyFont="1" applyFill="1">
      <alignment vertical="center"/>
    </xf>
    <xf numFmtId="0" fontId="227" fillId="0" borderId="43" xfId="11" applyFont="1" applyFill="1" applyBorder="1" applyAlignment="1">
      <alignment horizontal="center" vertical="center" wrapText="1"/>
    </xf>
    <xf numFmtId="198" fontId="144" fillId="0" borderId="246" xfId="11" applyNumberFormat="1" applyFont="1" applyFill="1" applyBorder="1">
      <alignment vertical="center"/>
    </xf>
    <xf numFmtId="198" fontId="229" fillId="0" borderId="144" xfId="11" quotePrefix="1" applyNumberFormat="1" applyFont="1" applyFill="1" applyBorder="1" applyAlignment="1">
      <alignment horizontal="centerContinuous" vertical="center" wrapText="1"/>
    </xf>
    <xf numFmtId="198" fontId="195" fillId="0" borderId="98" xfId="11" applyNumberFormat="1" applyFont="1" applyFill="1" applyBorder="1" applyAlignment="1">
      <alignment horizontal="centerContinuous" vertical="center"/>
    </xf>
    <xf numFmtId="0" fontId="181" fillId="0" borderId="0" xfId="11" applyFont="1" applyFill="1">
      <alignment vertical="center"/>
    </xf>
    <xf numFmtId="198" fontId="194" fillId="0" borderId="239" xfId="11" applyNumberFormat="1" applyFont="1" applyFill="1" applyBorder="1">
      <alignment vertical="center"/>
    </xf>
    <xf numFmtId="0" fontId="227" fillId="0" borderId="41" xfId="11" quotePrefix="1" applyFont="1" applyFill="1" applyBorder="1" applyAlignment="1">
      <alignment horizontal="centerContinuous" vertical="center" wrapText="1"/>
    </xf>
    <xf numFmtId="0" fontId="191" fillId="0" borderId="41" xfId="11" applyFont="1" applyFill="1" applyBorder="1" applyAlignment="1">
      <alignment horizontal="centerContinuous" vertical="center"/>
    </xf>
    <xf numFmtId="198" fontId="144" fillId="0" borderId="247" xfId="11" applyNumberFormat="1" applyFont="1" applyFill="1" applyBorder="1" applyAlignment="1">
      <alignment horizontal="centerContinuous" vertical="center"/>
    </xf>
    <xf numFmtId="0" fontId="231" fillId="0" borderId="27" xfId="11" applyFont="1" applyFill="1" applyBorder="1" applyAlignment="1">
      <alignment horizontal="centerContinuous"/>
    </xf>
    <xf numFmtId="198" fontId="232" fillId="0" borderId="138" xfId="11" applyNumberFormat="1" applyFont="1" applyFill="1" applyBorder="1" applyAlignment="1">
      <alignment horizontal="centerContinuous" vertical="center"/>
    </xf>
    <xf numFmtId="0" fontId="191" fillId="11" borderId="239" xfId="11" applyFont="1" applyFill="1" applyBorder="1">
      <alignment vertical="center"/>
    </xf>
    <xf numFmtId="0" fontId="187" fillId="0" borderId="41" xfId="11" applyFont="1" applyFill="1" applyBorder="1" applyAlignment="1">
      <alignment horizontal="center" vertical="center"/>
    </xf>
    <xf numFmtId="0" fontId="191" fillId="0" borderId="41" xfId="11" applyFont="1" applyFill="1" applyBorder="1">
      <alignment vertical="center"/>
    </xf>
    <xf numFmtId="0" fontId="194" fillId="18" borderId="247" xfId="11" applyFont="1" applyFill="1" applyBorder="1" applyAlignment="1">
      <alignment horizontal="center" vertical="center"/>
    </xf>
    <xf numFmtId="199" fontId="100" fillId="0" borderId="244" xfId="11" applyNumberFormat="1" applyFont="1" applyFill="1" applyBorder="1" applyAlignment="1">
      <alignment horizontal="centerContinuous" vertical="center"/>
    </xf>
    <xf numFmtId="0" fontId="181" fillId="0" borderId="138" xfId="11" applyFont="1" applyBorder="1" applyAlignment="1">
      <alignment horizontal="centerContinuous" vertical="center"/>
    </xf>
    <xf numFmtId="199" fontId="181" fillId="0" borderId="0" xfId="11" applyNumberFormat="1" applyFont="1">
      <alignment vertical="center"/>
    </xf>
    <xf numFmtId="0" fontId="2" fillId="0" borderId="0" xfId="11">
      <alignment vertical="center"/>
    </xf>
    <xf numFmtId="0" fontId="181" fillId="0" borderId="89" xfId="11" applyFont="1" applyBorder="1">
      <alignment vertical="center"/>
    </xf>
    <xf numFmtId="0" fontId="191" fillId="11" borderId="41" xfId="11" applyFont="1" applyFill="1" applyBorder="1">
      <alignment vertical="center"/>
    </xf>
    <xf numFmtId="0" fontId="184" fillId="0" borderId="247" xfId="11" applyNumberFormat="1" applyFont="1" applyBorder="1">
      <alignment vertical="center"/>
    </xf>
    <xf numFmtId="0" fontId="182" fillId="0" borderId="138" xfId="11" applyFont="1" applyBorder="1" applyAlignment="1">
      <alignment horizontal="centerContinuous" vertical="center"/>
    </xf>
    <xf numFmtId="0" fontId="182" fillId="0" borderId="0" xfId="11" applyFont="1">
      <alignment vertical="center"/>
    </xf>
    <xf numFmtId="199" fontId="182" fillId="0" borderId="0" xfId="11" applyNumberFormat="1" applyFont="1">
      <alignment vertical="center"/>
    </xf>
    <xf numFmtId="198" fontId="194" fillId="0" borderId="248" xfId="11" applyNumberFormat="1" applyFont="1" applyFill="1" applyBorder="1">
      <alignment vertical="center"/>
    </xf>
    <xf numFmtId="0" fontId="187" fillId="0" borderId="59" xfId="11" applyFont="1" applyFill="1" applyBorder="1" applyAlignment="1">
      <alignment horizontal="center" vertical="center" wrapText="1"/>
    </xf>
    <xf numFmtId="198" fontId="194" fillId="0" borderId="153" xfId="11" applyNumberFormat="1" applyFont="1" applyFill="1" applyBorder="1">
      <alignment vertical="center"/>
    </xf>
    <xf numFmtId="0" fontId="194" fillId="0" borderId="249" xfId="11" applyFont="1" applyFill="1" applyBorder="1" applyAlignment="1">
      <alignment horizontal="center" vertical="center" wrapText="1"/>
    </xf>
    <xf numFmtId="198" fontId="194" fillId="0" borderId="232" xfId="11" applyNumberFormat="1" applyFont="1" applyFill="1" applyBorder="1" applyAlignment="1">
      <alignment horizontal="centerContinuous" vertical="center"/>
    </xf>
    <xf numFmtId="0" fontId="181" fillId="0" borderId="154" xfId="11" applyFont="1" applyBorder="1" applyAlignment="1">
      <alignment horizontal="centerContinuous" vertical="center"/>
    </xf>
    <xf numFmtId="0" fontId="187" fillId="10" borderId="232" xfId="11" applyFont="1" applyFill="1" applyBorder="1" applyAlignment="1" applyProtection="1">
      <alignment horizontal="center" vertical="center"/>
      <protection locked="0"/>
    </xf>
    <xf numFmtId="0" fontId="181" fillId="0" borderId="0" xfId="11" applyFont="1" applyAlignment="1">
      <alignment horizontal="centerContinuous" vertical="center"/>
    </xf>
    <xf numFmtId="0" fontId="182" fillId="0" borderId="0" xfId="11" applyFont="1" applyAlignment="1">
      <alignment vertical="center"/>
    </xf>
    <xf numFmtId="0" fontId="182" fillId="0" borderId="89" xfId="11" applyFont="1" applyBorder="1" applyAlignment="1">
      <alignment horizontal="center" vertical="center"/>
    </xf>
    <xf numFmtId="0" fontId="182" fillId="0" borderId="39" xfId="11" applyFont="1" applyBorder="1" applyAlignment="1">
      <alignment vertical="center"/>
    </xf>
    <xf numFmtId="0" fontId="182" fillId="0" borderId="39" xfId="11" applyFont="1" applyBorder="1" applyAlignment="1">
      <alignment horizontal="center" vertical="center"/>
    </xf>
    <xf numFmtId="0" fontId="182" fillId="0" borderId="44" xfId="11" applyFont="1" applyBorder="1" applyAlignment="1">
      <alignment vertical="center"/>
    </xf>
    <xf numFmtId="0" fontId="182" fillId="0" borderId="29" xfId="11" applyFont="1" applyBorder="1" applyAlignment="1">
      <alignment vertical="center"/>
    </xf>
    <xf numFmtId="0" fontId="2" fillId="0" borderId="29" xfId="11" applyBorder="1" applyAlignment="1">
      <alignment vertical="center"/>
    </xf>
    <xf numFmtId="0" fontId="2" fillId="0" borderId="0" xfId="11" applyBorder="1" applyAlignment="1">
      <alignment vertical="center"/>
    </xf>
    <xf numFmtId="0" fontId="182" fillId="0" borderId="233" xfId="11" applyFont="1" applyBorder="1" applyAlignment="1">
      <alignment horizontal="center" vertical="center"/>
    </xf>
    <xf numFmtId="0" fontId="181" fillId="0" borderId="0" xfId="11" applyFont="1" applyAlignment="1">
      <alignment horizontal="center" vertical="center"/>
    </xf>
    <xf numFmtId="0" fontId="181" fillId="0" borderId="0" xfId="11" applyFont="1" applyAlignment="1">
      <alignment horizontal="left" vertical="center"/>
    </xf>
    <xf numFmtId="0" fontId="228" fillId="0" borderId="0" xfId="12"/>
    <xf numFmtId="0" fontId="188" fillId="11" borderId="147" xfId="11" applyFont="1" applyFill="1" applyBorder="1" applyAlignment="1" applyProtection="1">
      <alignment horizontal="center" vertical="center"/>
      <protection locked="0"/>
    </xf>
    <xf numFmtId="0" fontId="188" fillId="10" borderId="147" xfId="11" applyFont="1" applyFill="1" applyBorder="1" applyAlignment="1" applyProtection="1">
      <alignment horizontal="center" vertical="center"/>
      <protection locked="0"/>
    </xf>
    <xf numFmtId="49" fontId="183" fillId="10" borderId="39" xfId="7" applyNumberFormat="1" applyFont="1" applyFill="1" applyBorder="1" applyAlignment="1">
      <alignment horizontal="center" vertical="center"/>
    </xf>
    <xf numFmtId="49" fontId="194" fillId="10" borderId="39" xfId="11" applyNumberFormat="1" applyFont="1" applyFill="1" applyBorder="1" applyAlignment="1" applyProtection="1">
      <alignment horizontal="center" vertical="center"/>
      <protection locked="0"/>
    </xf>
    <xf numFmtId="0" fontId="183" fillId="10" borderId="39" xfId="11" applyFont="1" applyFill="1" applyBorder="1" applyAlignment="1" applyProtection="1">
      <alignment horizontal="center" vertical="center"/>
      <protection locked="0"/>
    </xf>
    <xf numFmtId="0" fontId="233" fillId="0" borderId="77" xfId="13" applyFont="1" applyBorder="1" applyAlignment="1">
      <alignment vertical="center"/>
    </xf>
    <xf numFmtId="0" fontId="233" fillId="0" borderId="77" xfId="13" applyNumberFormat="1" applyFont="1" applyBorder="1" applyAlignment="1">
      <alignment horizontal="center" vertical="center" shrinkToFit="1"/>
    </xf>
    <xf numFmtId="0" fontId="233" fillId="0" borderId="77" xfId="13" applyFont="1" applyBorder="1" applyAlignment="1">
      <alignment vertical="center" shrinkToFit="1"/>
    </xf>
    <xf numFmtId="0" fontId="239" fillId="0" borderId="77" xfId="13" applyFont="1" applyBorder="1" applyAlignment="1">
      <alignment vertical="center"/>
    </xf>
    <xf numFmtId="0" fontId="240" fillId="0" borderId="0" xfId="0" applyFont="1" applyAlignment="1">
      <alignment vertical="center"/>
    </xf>
    <xf numFmtId="0" fontId="241" fillId="0" borderId="0" xfId="0" applyFont="1" applyAlignment="1">
      <alignment vertical="center"/>
    </xf>
    <xf numFmtId="0" fontId="241" fillId="0" borderId="0" xfId="0" applyFont="1" applyAlignment="1"/>
    <xf numFmtId="0" fontId="241" fillId="0" borderId="0" xfId="0" applyFont="1" applyAlignment="1">
      <alignment horizontal="right" vertical="center"/>
    </xf>
    <xf numFmtId="0" fontId="241" fillId="6" borderId="41" xfId="0" applyFont="1" applyFill="1" applyBorder="1" applyAlignment="1">
      <alignment vertical="center"/>
    </xf>
    <xf numFmtId="0" fontId="241" fillId="6" borderId="41" xfId="0" applyFont="1" applyFill="1" applyBorder="1" applyAlignment="1">
      <alignment horizontal="left" vertical="center" wrapText="1"/>
    </xf>
    <xf numFmtId="0" fontId="241" fillId="15" borderId="41" xfId="0" applyFont="1" applyFill="1" applyBorder="1" applyAlignment="1">
      <alignment horizontal="center" vertical="center"/>
    </xf>
    <xf numFmtId="0" fontId="241" fillId="0" borderId="41" xfId="0" applyFont="1" applyFill="1" applyBorder="1" applyAlignment="1">
      <alignment horizontal="center" vertical="center"/>
    </xf>
    <xf numFmtId="0" fontId="244" fillId="0" borderId="0" xfId="2" applyFont="1" applyFill="1">
      <alignment vertical="center"/>
    </xf>
    <xf numFmtId="0" fontId="241" fillId="0" borderId="41" xfId="0" applyFont="1" applyFill="1" applyBorder="1" applyAlignment="1">
      <alignment horizontal="left" vertical="center" wrapText="1"/>
    </xf>
    <xf numFmtId="0" fontId="241" fillId="0" borderId="41" xfId="0" applyFont="1" applyFill="1" applyBorder="1">
      <alignment vertical="center"/>
    </xf>
    <xf numFmtId="0" fontId="244" fillId="0" borderId="44" xfId="2" applyFont="1" applyFill="1" applyBorder="1" applyAlignment="1">
      <alignment horizontal="left" vertical="center" wrapText="1"/>
    </xf>
    <xf numFmtId="0" fontId="241" fillId="0" borderId="0" xfId="0" applyFont="1" applyFill="1" applyAlignment="1">
      <alignment vertical="center"/>
    </xf>
    <xf numFmtId="0" fontId="241" fillId="0" borderId="89" xfId="0" applyFont="1" applyFill="1" applyBorder="1" applyAlignment="1">
      <alignment horizontal="center" vertical="center"/>
    </xf>
    <xf numFmtId="0" fontId="244" fillId="0" borderId="41" xfId="2" applyFont="1" applyFill="1" applyBorder="1">
      <alignment vertical="center"/>
    </xf>
    <xf numFmtId="0" fontId="245" fillId="0" borderId="41" xfId="2" applyFont="1" applyFill="1" applyBorder="1">
      <alignment vertical="center"/>
    </xf>
    <xf numFmtId="0" fontId="241" fillId="0" borderId="44" xfId="0" applyFont="1" applyFill="1" applyBorder="1" applyAlignment="1">
      <alignment horizontal="left" vertical="center" wrapText="1"/>
    </xf>
    <xf numFmtId="0" fontId="241" fillId="0" borderId="0" xfId="0" applyFont="1" applyFill="1">
      <alignment vertical="center"/>
    </xf>
    <xf numFmtId="0" fontId="241" fillId="0" borderId="89" xfId="0" quotePrefix="1" applyFont="1" applyFill="1" applyBorder="1" applyAlignment="1">
      <alignment horizontal="center" vertical="center"/>
    </xf>
    <xf numFmtId="0" fontId="244" fillId="0" borderId="41" xfId="2" applyFont="1" applyFill="1" applyBorder="1" applyAlignment="1">
      <alignment vertical="center" wrapText="1"/>
    </xf>
    <xf numFmtId="0" fontId="244" fillId="0" borderId="41" xfId="2" applyFont="1" applyFill="1" applyBorder="1" applyAlignment="1">
      <alignment horizontal="left" vertical="center" wrapText="1"/>
    </xf>
    <xf numFmtId="0" fontId="246" fillId="0" borderId="0" xfId="0" applyFont="1" applyFill="1" applyAlignment="1">
      <alignment vertical="center"/>
    </xf>
    <xf numFmtId="0" fontId="244" fillId="0" borderId="40" xfId="2" applyFont="1" applyFill="1" applyBorder="1" applyAlignment="1">
      <alignment horizontal="left" vertical="center" wrapText="1"/>
    </xf>
    <xf numFmtId="0" fontId="247" fillId="0" borderId="41" xfId="2" applyFont="1" applyFill="1" applyBorder="1" applyAlignment="1">
      <alignment vertical="center" wrapText="1"/>
    </xf>
    <xf numFmtId="0" fontId="241" fillId="14" borderId="41" xfId="0" applyFont="1" applyFill="1" applyBorder="1" applyAlignment="1">
      <alignment horizontal="center" vertical="center"/>
    </xf>
    <xf numFmtId="0" fontId="245" fillId="0" borderId="41" xfId="2" applyFont="1" applyFill="1" applyBorder="1" applyAlignment="1">
      <alignment vertical="center" wrapText="1"/>
    </xf>
    <xf numFmtId="0" fontId="245" fillId="0" borderId="43" xfId="2" applyFont="1" applyFill="1" applyBorder="1">
      <alignment vertical="center"/>
    </xf>
    <xf numFmtId="0" fontId="241" fillId="0" borderId="44" xfId="2" applyFont="1" applyFill="1" applyBorder="1" applyAlignment="1">
      <alignment horizontal="left" vertical="center" wrapText="1"/>
    </xf>
    <xf numFmtId="0" fontId="245" fillId="0" borderId="0" xfId="2" applyFont="1" applyFill="1">
      <alignment vertical="center"/>
    </xf>
    <xf numFmtId="0" fontId="241" fillId="0" borderId="41" xfId="0" applyFont="1" applyFill="1" applyBorder="1" applyAlignment="1">
      <alignment horizontal="left" vertical="top" wrapText="1"/>
    </xf>
    <xf numFmtId="0" fontId="245" fillId="0" borderId="41" xfId="2" applyFont="1" applyFill="1" applyBorder="1" applyAlignment="1">
      <alignment horizontal="left" vertical="center" wrapText="1"/>
    </xf>
    <xf numFmtId="0" fontId="245" fillId="0" borderId="39" xfId="2" applyFont="1" applyFill="1" applyBorder="1" applyAlignment="1">
      <alignment vertical="center"/>
    </xf>
    <xf numFmtId="0" fontId="245" fillId="0" borderId="41" xfId="2" applyFont="1" applyFill="1" applyBorder="1" applyAlignment="1">
      <alignment vertical="center"/>
    </xf>
    <xf numFmtId="0" fontId="241" fillId="13" borderId="41" xfId="0" applyFont="1" applyFill="1" applyBorder="1" applyAlignment="1">
      <alignment horizontal="center" vertical="center"/>
    </xf>
    <xf numFmtId="0" fontId="50" fillId="0" borderId="0" xfId="0" applyFont="1" applyBorder="1" applyAlignment="1">
      <alignment horizontal="center" vertical="center"/>
    </xf>
    <xf numFmtId="0" fontId="50" fillId="0" borderId="4" xfId="0" applyFont="1" applyBorder="1" applyAlignment="1">
      <alignment horizontal="center" vertical="center"/>
    </xf>
    <xf numFmtId="0" fontId="50" fillId="0" borderId="0" xfId="0" applyFont="1" applyBorder="1" applyAlignment="1">
      <alignment horizontal="left" vertical="center" wrapText="1"/>
    </xf>
    <xf numFmtId="0" fontId="50" fillId="0" borderId="0" xfId="0" applyFont="1" applyBorder="1" applyAlignment="1">
      <alignment horizontal="center" vertical="center" wrapText="1"/>
    </xf>
    <xf numFmtId="0" fontId="50" fillId="0" borderId="0" xfId="0" applyFont="1" applyBorder="1" applyAlignment="1">
      <alignment horizontal="left" vertical="center"/>
    </xf>
    <xf numFmtId="0" fontId="50" fillId="0" borderId="7" xfId="0" applyFont="1" applyBorder="1" applyAlignment="1">
      <alignment horizontal="center" vertical="center" shrinkToFit="1"/>
    </xf>
    <xf numFmtId="0" fontId="50" fillId="0" borderId="0" xfId="0" applyFont="1" applyBorder="1" applyAlignment="1">
      <alignment horizontal="center" vertical="center" shrinkToFit="1"/>
    </xf>
    <xf numFmtId="178" fontId="50" fillId="0" borderId="0" xfId="0" applyNumberFormat="1" applyFont="1" applyBorder="1" applyAlignment="1">
      <alignment horizontal="right" vertical="center" wrapText="1"/>
    </xf>
    <xf numFmtId="177" fontId="50" fillId="0" borderId="0" xfId="0" applyNumberFormat="1" applyFont="1" applyBorder="1" applyAlignment="1">
      <alignment horizontal="left" vertical="center" wrapText="1"/>
    </xf>
    <xf numFmtId="176" fontId="50" fillId="0" borderId="0" xfId="0" applyNumberFormat="1" applyFont="1" applyBorder="1" applyAlignment="1">
      <alignment horizontal="right" vertical="center" wrapText="1"/>
    </xf>
    <xf numFmtId="0" fontId="50" fillId="0" borderId="4" xfId="0" applyFont="1" applyBorder="1" applyAlignment="1">
      <alignment horizontal="center" vertical="center" shrinkToFit="1"/>
    </xf>
    <xf numFmtId="176" fontId="50" fillId="0" borderId="0" xfId="0" applyNumberFormat="1" applyFont="1" applyBorder="1" applyAlignment="1">
      <alignment horizontal="right" vertical="center"/>
    </xf>
    <xf numFmtId="178" fontId="50" fillId="0" borderId="0" xfId="0" applyNumberFormat="1" applyFont="1" applyBorder="1" applyAlignment="1">
      <alignment horizontal="right" vertical="center"/>
    </xf>
    <xf numFmtId="177" fontId="50" fillId="0" borderId="0" xfId="0" applyNumberFormat="1" applyFont="1" applyBorder="1" applyAlignment="1">
      <alignment horizontal="left" vertical="center"/>
    </xf>
    <xf numFmtId="0" fontId="241" fillId="0" borderId="0" xfId="0" applyFont="1" applyAlignment="1">
      <alignment horizontal="left" vertical="center"/>
    </xf>
    <xf numFmtId="0" fontId="248" fillId="0" borderId="0" xfId="0" applyFont="1">
      <alignment vertical="center"/>
    </xf>
    <xf numFmtId="0" fontId="249" fillId="0" borderId="0" xfId="0" applyFont="1">
      <alignment vertical="center"/>
    </xf>
    <xf numFmtId="0" fontId="245" fillId="0" borderId="41" xfId="2" applyFont="1" applyBorder="1">
      <alignment vertical="center"/>
    </xf>
    <xf numFmtId="0" fontId="251" fillId="0" borderId="41" xfId="0" applyFont="1" applyBorder="1">
      <alignment vertical="center"/>
    </xf>
    <xf numFmtId="0" fontId="0" fillId="0" borderId="29" xfId="0" applyFill="1" applyBorder="1" applyAlignment="1">
      <alignment vertical="center" wrapText="1"/>
    </xf>
    <xf numFmtId="0" fontId="125" fillId="0" borderId="1" xfId="0" applyFont="1" applyFill="1" applyBorder="1" applyAlignment="1">
      <alignment horizontal="center" vertical="center"/>
    </xf>
    <xf numFmtId="0" fontId="125" fillId="0" borderId="0" xfId="0" applyFont="1" applyFill="1" applyBorder="1" applyAlignment="1">
      <alignment horizontal="center" vertical="center"/>
    </xf>
    <xf numFmtId="0" fontId="125" fillId="0" borderId="2" xfId="0" applyFont="1" applyFill="1" applyBorder="1" applyAlignment="1">
      <alignment horizontal="center" vertical="center"/>
    </xf>
    <xf numFmtId="0" fontId="121" fillId="0" borderId="4" xfId="0" applyFont="1" applyFill="1" applyBorder="1" applyAlignment="1">
      <alignment horizontal="center" vertical="center"/>
    </xf>
    <xf numFmtId="0" fontId="121" fillId="0" borderId="7" xfId="0" applyFont="1" applyFill="1" applyBorder="1" applyAlignment="1">
      <alignment horizontal="center" vertical="center"/>
    </xf>
    <xf numFmtId="0" fontId="121" fillId="0" borderId="29" xfId="0" applyFont="1" applyFill="1" applyBorder="1" applyAlignment="1">
      <alignment horizontal="center" vertical="center"/>
    </xf>
    <xf numFmtId="0" fontId="0" fillId="0" borderId="4" xfId="0" applyFill="1" applyBorder="1" applyAlignment="1">
      <alignment vertical="center"/>
    </xf>
    <xf numFmtId="0" fontId="121" fillId="0" borderId="0" xfId="0" applyFont="1" applyFill="1" applyBorder="1" applyAlignment="1">
      <alignment horizontal="center" vertical="center"/>
    </xf>
    <xf numFmtId="0" fontId="121" fillId="0" borderId="0" xfId="0" applyFont="1" applyFill="1" applyBorder="1" applyAlignment="1">
      <alignment horizontal="left" vertical="center" wrapText="1"/>
    </xf>
    <xf numFmtId="0" fontId="0" fillId="0" borderId="29" xfId="0" applyFill="1" applyBorder="1" applyAlignment="1">
      <alignment vertical="center"/>
    </xf>
    <xf numFmtId="0" fontId="0" fillId="0" borderId="0" xfId="0" applyFill="1" applyBorder="1" applyAlignment="1">
      <alignment horizontal="left" vertical="center"/>
    </xf>
    <xf numFmtId="0" fontId="0" fillId="0" borderId="0" xfId="0" applyFill="1" applyBorder="1" applyAlignment="1">
      <alignment vertical="center"/>
    </xf>
    <xf numFmtId="0" fontId="0" fillId="0" borderId="7" xfId="0" applyFill="1" applyBorder="1" applyAlignment="1">
      <alignment vertical="center"/>
    </xf>
    <xf numFmtId="0" fontId="121" fillId="9" borderId="4" xfId="0" applyFont="1" applyFill="1" applyBorder="1" applyAlignment="1">
      <alignment horizontal="center" vertical="center"/>
    </xf>
    <xf numFmtId="0" fontId="121" fillId="9" borderId="0" xfId="0" applyFont="1" applyFill="1" applyBorder="1" applyAlignment="1">
      <alignment horizontal="left" vertical="center" wrapText="1"/>
    </xf>
    <xf numFmtId="0" fontId="0" fillId="9" borderId="7" xfId="0" applyFill="1" applyBorder="1" applyAlignment="1">
      <alignment vertical="center"/>
    </xf>
    <xf numFmtId="0" fontId="0" fillId="9" borderId="0" xfId="0" applyFill="1" applyBorder="1" applyAlignment="1">
      <alignment vertical="center"/>
    </xf>
    <xf numFmtId="0" fontId="121" fillId="9" borderId="0" xfId="0" applyFont="1" applyFill="1" applyBorder="1" applyAlignment="1">
      <alignment horizontal="center" vertical="center"/>
    </xf>
    <xf numFmtId="0" fontId="121" fillId="9" borderId="29" xfId="0" applyFont="1" applyFill="1" applyBorder="1" applyAlignment="1">
      <alignment horizontal="center" vertical="center"/>
    </xf>
    <xf numFmtId="0" fontId="121" fillId="9" borderId="7" xfId="0" applyFont="1" applyFill="1" applyBorder="1" applyAlignment="1">
      <alignment horizontal="center" vertical="center"/>
    </xf>
    <xf numFmtId="0" fontId="125" fillId="9" borderId="1" xfId="0" applyFont="1" applyFill="1" applyBorder="1" applyAlignment="1">
      <alignment horizontal="center" vertical="center"/>
    </xf>
    <xf numFmtId="0" fontId="125" fillId="9" borderId="0" xfId="0" applyFont="1" applyFill="1" applyBorder="1" applyAlignment="1">
      <alignment horizontal="center" vertical="center"/>
    </xf>
    <xf numFmtId="0" fontId="125" fillId="9" borderId="2" xfId="0" applyFont="1" applyFill="1" applyBorder="1" applyAlignment="1">
      <alignment horizontal="center" vertical="center"/>
    </xf>
    <xf numFmtId="0" fontId="0" fillId="9" borderId="29" xfId="0" applyFill="1" applyBorder="1" applyAlignment="1">
      <alignment vertical="center"/>
    </xf>
    <xf numFmtId="0" fontId="253" fillId="9" borderId="0" xfId="0" applyFont="1" applyFill="1" applyBorder="1" applyAlignment="1">
      <alignment horizontal="center" vertical="center"/>
    </xf>
    <xf numFmtId="0" fontId="121" fillId="9" borderId="0" xfId="0" applyFont="1" applyFill="1" applyAlignment="1">
      <alignment vertical="center" wrapText="1"/>
    </xf>
    <xf numFmtId="0" fontId="121" fillId="9" borderId="0" xfId="0" applyFont="1" applyFill="1" applyBorder="1" applyAlignment="1">
      <alignment vertical="center" wrapText="1"/>
    </xf>
    <xf numFmtId="0" fontId="105" fillId="9" borderId="0" xfId="0" applyFont="1" applyFill="1">
      <alignment vertical="center"/>
    </xf>
    <xf numFmtId="0" fontId="121" fillId="9" borderId="29" xfId="0" applyFont="1" applyFill="1" applyBorder="1" applyAlignment="1">
      <alignment vertical="center" wrapText="1"/>
    </xf>
    <xf numFmtId="0" fontId="0" fillId="9" borderId="146" xfId="0" applyFill="1" applyBorder="1" applyAlignment="1">
      <alignment vertical="center"/>
    </xf>
    <xf numFmtId="0" fontId="121" fillId="9" borderId="0" xfId="0" applyFont="1" applyFill="1" applyBorder="1" applyAlignment="1">
      <alignment vertical="center" shrinkToFit="1"/>
    </xf>
    <xf numFmtId="0" fontId="253" fillId="0" borderId="0" xfId="0" applyFont="1" applyFill="1" applyBorder="1" applyAlignment="1">
      <alignment horizontal="center" vertical="center"/>
    </xf>
    <xf numFmtId="0" fontId="121" fillId="0" borderId="0" xfId="0" applyFont="1" applyFill="1" applyAlignment="1">
      <alignment vertical="center" wrapText="1"/>
    </xf>
    <xf numFmtId="0" fontId="0" fillId="0" borderId="146" xfId="0" applyFill="1" applyBorder="1" applyAlignment="1">
      <alignment vertical="center"/>
    </xf>
    <xf numFmtId="0" fontId="121" fillId="0" borderId="0" xfId="0" applyFont="1" applyFill="1" applyBorder="1" applyAlignment="1">
      <alignment vertical="center" shrinkToFit="1"/>
    </xf>
    <xf numFmtId="0" fontId="0" fillId="0" borderId="7" xfId="0" applyFill="1" applyBorder="1" applyAlignment="1">
      <alignment vertical="center" wrapText="1"/>
    </xf>
    <xf numFmtId="0" fontId="0" fillId="0" borderId="63" xfId="0" applyFill="1" applyBorder="1" applyAlignment="1">
      <alignment vertical="center" wrapText="1"/>
    </xf>
    <xf numFmtId="0" fontId="0" fillId="0" borderId="64" xfId="0" applyFill="1" applyBorder="1" applyAlignment="1">
      <alignment vertical="center" wrapText="1"/>
    </xf>
    <xf numFmtId="0" fontId="0" fillId="0" borderId="4" xfId="0" applyFill="1" applyBorder="1" applyAlignment="1">
      <alignment vertical="center" wrapText="1"/>
    </xf>
    <xf numFmtId="0" fontId="0" fillId="0" borderId="27" xfId="0" applyFill="1" applyBorder="1" applyAlignment="1">
      <alignment vertical="center"/>
    </xf>
    <xf numFmtId="0" fontId="121" fillId="0" borderId="0" xfId="0" applyFont="1" applyFill="1" applyBorder="1" applyAlignment="1">
      <alignment vertical="center" wrapText="1" shrinkToFit="1"/>
    </xf>
    <xf numFmtId="0" fontId="121" fillId="0" borderId="29" xfId="0" applyFont="1" applyFill="1" applyBorder="1" applyAlignment="1">
      <alignment vertical="center" wrapText="1" shrinkToFit="1"/>
    </xf>
    <xf numFmtId="0" fontId="38" fillId="0" borderId="0" xfId="0" applyFont="1" applyFill="1" applyAlignment="1">
      <alignment vertical="center"/>
    </xf>
    <xf numFmtId="0" fontId="18" fillId="0" borderId="0" xfId="0" applyFont="1" applyAlignment="1">
      <alignment vertical="center" wrapText="1"/>
    </xf>
    <xf numFmtId="14" fontId="233" fillId="0" borderId="78" xfId="13" applyNumberFormat="1" applyFont="1" applyBorder="1" applyAlignment="1">
      <alignment horizontal="left" vertical="center"/>
    </xf>
    <xf numFmtId="14" fontId="233" fillId="0" borderId="79" xfId="13" applyNumberFormat="1" applyFont="1" applyBorder="1" applyAlignment="1">
      <alignment horizontal="left" vertical="center"/>
    </xf>
    <xf numFmtId="0" fontId="241" fillId="0" borderId="40" xfId="0" applyFont="1" applyFill="1" applyBorder="1" applyAlignment="1">
      <alignment horizontal="left" vertical="center"/>
    </xf>
    <xf numFmtId="0" fontId="244" fillId="0" borderId="40" xfId="2" applyFont="1" applyFill="1" applyBorder="1" applyAlignment="1">
      <alignment horizontal="center" vertical="center"/>
    </xf>
    <xf numFmtId="0" fontId="241" fillId="13" borderId="40" xfId="0" applyFont="1" applyFill="1" applyBorder="1" applyAlignment="1">
      <alignment horizontal="center" vertical="center"/>
    </xf>
    <xf numFmtId="0" fontId="241" fillId="0" borderId="40" xfId="0" applyFont="1" applyFill="1" applyBorder="1" applyAlignment="1">
      <alignment horizontal="center" vertical="center"/>
    </xf>
    <xf numFmtId="0" fontId="245" fillId="0" borderId="40" xfId="2" applyFont="1" applyFill="1" applyBorder="1" applyAlignment="1">
      <alignment horizontal="left" vertical="center"/>
    </xf>
    <xf numFmtId="0" fontId="241" fillId="0" borderId="40" xfId="0" applyFont="1" applyFill="1" applyBorder="1" applyAlignment="1">
      <alignment horizontal="left" vertical="center" wrapText="1"/>
    </xf>
    <xf numFmtId="0" fontId="241" fillId="19" borderId="40" xfId="0" applyFont="1" applyFill="1" applyBorder="1" applyAlignment="1">
      <alignment horizontal="center" vertical="center"/>
    </xf>
    <xf numFmtId="0" fontId="241" fillId="19" borderId="40" xfId="0" applyFont="1" applyFill="1" applyBorder="1" applyAlignment="1">
      <alignment vertical="center"/>
    </xf>
    <xf numFmtId="0" fontId="241" fillId="19" borderId="40" xfId="0" applyFont="1" applyFill="1" applyBorder="1" applyAlignment="1">
      <alignment vertical="center" wrapText="1"/>
    </xf>
    <xf numFmtId="0" fontId="244" fillId="19" borderId="0" xfId="2" applyFont="1" applyFill="1">
      <alignment vertical="center"/>
    </xf>
    <xf numFmtId="0" fontId="241" fillId="19" borderId="40" xfId="2" applyFont="1" applyFill="1" applyBorder="1" applyAlignment="1">
      <alignment vertical="center"/>
    </xf>
    <xf numFmtId="0" fontId="241" fillId="0" borderId="39" xfId="0" applyFont="1" applyFill="1" applyBorder="1" applyAlignment="1">
      <alignment vertical="center" wrapText="1"/>
    </xf>
    <xf numFmtId="0" fontId="241" fillId="0" borderId="0" xfId="0" applyFont="1" applyAlignment="1">
      <alignment horizontal="center" vertical="center"/>
    </xf>
    <xf numFmtId="0" fontId="241" fillId="6" borderId="41" xfId="0" applyFont="1" applyFill="1" applyBorder="1" applyAlignment="1">
      <alignment horizontal="center" vertical="center" wrapText="1"/>
    </xf>
    <xf numFmtId="0" fontId="241" fillId="0" borderId="41" xfId="0" applyFont="1" applyFill="1" applyBorder="1" applyAlignment="1">
      <alignment horizontal="center" vertical="center" wrapText="1"/>
    </xf>
    <xf numFmtId="0" fontId="241" fillId="0" borderId="43" xfId="0" applyFont="1" applyFill="1" applyBorder="1" applyAlignment="1">
      <alignment horizontal="center" vertical="center" wrapText="1"/>
    </xf>
    <xf numFmtId="0" fontId="242" fillId="0" borderId="0" xfId="2" applyFont="1" applyAlignment="1">
      <alignment horizontal="left" vertical="center"/>
    </xf>
    <xf numFmtId="14" fontId="233" fillId="0" borderId="77" xfId="13" applyNumberFormat="1" applyFont="1" applyBorder="1" applyAlignment="1">
      <alignment horizontal="center" vertical="center"/>
    </xf>
    <xf numFmtId="0" fontId="233" fillId="0" borderId="77" xfId="13" applyFont="1" applyBorder="1" applyAlignment="1">
      <alignment horizontal="center" vertical="center"/>
    </xf>
    <xf numFmtId="0" fontId="233" fillId="0" borderId="77" xfId="13" applyFont="1" applyBorder="1" applyAlignment="1">
      <alignment horizontal="left" vertical="center"/>
    </xf>
    <xf numFmtId="0" fontId="233" fillId="0" borderId="77" xfId="13" applyFont="1" applyBorder="1" applyAlignment="1">
      <alignment vertical="center" wrapText="1"/>
    </xf>
    <xf numFmtId="49" fontId="233" fillId="0" borderId="77" xfId="13" applyNumberFormat="1" applyFont="1" applyBorder="1" applyAlignment="1">
      <alignment horizontal="center" vertical="center" shrinkToFit="1"/>
    </xf>
    <xf numFmtId="0" fontId="233" fillId="0" borderId="78" xfId="13" applyFont="1" applyBorder="1" applyAlignment="1">
      <alignment vertical="center" wrapText="1"/>
    </xf>
    <xf numFmtId="49" fontId="233" fillId="0" borderId="77" xfId="13" applyNumberFormat="1" applyFont="1" applyBorder="1" applyAlignment="1">
      <alignment horizontal="center" vertical="center" wrapText="1" shrinkToFit="1"/>
    </xf>
    <xf numFmtId="0" fontId="233" fillId="0" borderId="77" xfId="13" applyFont="1" applyFill="1" applyBorder="1" applyAlignment="1">
      <alignment vertical="center" wrapText="1"/>
    </xf>
    <xf numFmtId="0" fontId="233" fillId="0" borderId="77" xfId="13" applyFont="1" applyFill="1" applyBorder="1" applyAlignment="1">
      <alignment horizontal="center" vertical="center"/>
    </xf>
    <xf numFmtId="49" fontId="233" fillId="0" borderId="77" xfId="13" applyNumberFormat="1" applyFont="1" applyFill="1" applyBorder="1" applyAlignment="1">
      <alignment horizontal="center" vertical="center" shrinkToFit="1"/>
    </xf>
    <xf numFmtId="0" fontId="233" fillId="0" borderId="77" xfId="13" applyFont="1" applyFill="1" applyBorder="1" applyAlignment="1">
      <alignment vertical="center"/>
    </xf>
    <xf numFmtId="49" fontId="233" fillId="0" borderId="77" xfId="13" applyNumberFormat="1" applyFont="1" applyFill="1" applyBorder="1" applyAlignment="1">
      <alignment horizontal="center" vertical="center" wrapText="1" shrinkToFit="1"/>
    </xf>
    <xf numFmtId="49" fontId="233" fillId="0" borderId="77" xfId="13" quotePrefix="1" applyNumberFormat="1" applyFont="1" applyBorder="1" applyAlignment="1">
      <alignment horizontal="center" vertical="center" shrinkToFit="1"/>
    </xf>
    <xf numFmtId="49" fontId="233" fillId="0" borderId="77" xfId="13" quotePrefix="1" applyNumberFormat="1" applyFont="1" applyFill="1" applyBorder="1" applyAlignment="1">
      <alignment horizontal="center" vertical="center" shrinkToFit="1"/>
    </xf>
    <xf numFmtId="14" fontId="233" fillId="0" borderId="77" xfId="13" applyNumberFormat="1" applyFont="1" applyBorder="1" applyAlignment="1">
      <alignment horizontal="left" vertical="center"/>
    </xf>
    <xf numFmtId="0" fontId="233" fillId="0" borderId="77" xfId="13" applyNumberFormat="1" applyFont="1" applyBorder="1" applyAlignment="1">
      <alignment horizontal="center" vertical="center" wrapText="1" shrinkToFit="1"/>
    </xf>
    <xf numFmtId="0" fontId="239" fillId="0" borderId="77" xfId="13" applyNumberFormat="1" applyFont="1" applyBorder="1" applyAlignment="1">
      <alignment horizontal="center" vertical="center" shrinkToFit="1"/>
    </xf>
    <xf numFmtId="0" fontId="233" fillId="0" borderId="77" xfId="13" quotePrefix="1" applyNumberFormat="1" applyFont="1" applyBorder="1" applyAlignment="1">
      <alignment horizontal="center" vertical="center" shrinkToFit="1"/>
    </xf>
    <xf numFmtId="56" fontId="233" fillId="0" borderId="77" xfId="13" quotePrefix="1" applyNumberFormat="1" applyFont="1" applyBorder="1" applyAlignment="1">
      <alignment horizontal="center" vertical="center" shrinkToFit="1"/>
    </xf>
    <xf numFmtId="0" fontId="238" fillId="0" borderId="77" xfId="13" applyFont="1" applyBorder="1" applyAlignment="1">
      <alignment vertical="center" wrapText="1"/>
    </xf>
    <xf numFmtId="0" fontId="238" fillId="0" borderId="79" xfId="13" applyFont="1" applyBorder="1" applyAlignment="1">
      <alignment vertical="center" wrapText="1"/>
    </xf>
    <xf numFmtId="0" fontId="238" fillId="0" borderId="78" xfId="13" applyFont="1" applyBorder="1" applyAlignment="1">
      <alignment horizontal="left" vertical="center" wrapText="1"/>
    </xf>
    <xf numFmtId="0" fontId="238" fillId="0" borderId="79" xfId="13" applyFont="1" applyBorder="1" applyAlignment="1">
      <alignment horizontal="left" vertical="center" wrapText="1"/>
    </xf>
    <xf numFmtId="0" fontId="233" fillId="0" borderId="77" xfId="13" applyFont="1" applyBorder="1" applyAlignment="1">
      <alignment horizontal="left" vertical="center" wrapText="1"/>
    </xf>
    <xf numFmtId="0" fontId="233" fillId="0" borderId="77" xfId="13" applyNumberFormat="1" applyFont="1" applyBorder="1" applyAlignment="1">
      <alignment horizontal="left" vertical="center"/>
    </xf>
    <xf numFmtId="0" fontId="233" fillId="0" borderId="19" xfId="13" applyNumberFormat="1" applyFont="1" applyBorder="1" applyAlignment="1">
      <alignment horizontal="left" vertical="center" shrinkToFit="1"/>
    </xf>
    <xf numFmtId="0" fontId="233" fillId="0" borderId="18" xfId="13" applyNumberFormat="1" applyFont="1" applyBorder="1" applyAlignment="1">
      <alignment horizontal="left" vertical="center" shrinkToFit="1"/>
    </xf>
    <xf numFmtId="0" fontId="233" fillId="0" borderId="20" xfId="13" applyNumberFormat="1" applyFont="1" applyBorder="1" applyAlignment="1">
      <alignment horizontal="left" vertical="center" shrinkToFit="1"/>
    </xf>
    <xf numFmtId="14" fontId="233" fillId="0" borderId="78" xfId="13" applyNumberFormat="1" applyFont="1" applyBorder="1" applyAlignment="1">
      <alignment horizontal="left" vertical="center"/>
    </xf>
    <xf numFmtId="14" fontId="233" fillId="0" borderId="52" xfId="13" applyNumberFormat="1" applyFont="1" applyBorder="1" applyAlignment="1">
      <alignment horizontal="left" vertical="center"/>
    </xf>
    <xf numFmtId="14" fontId="233" fillId="0" borderId="79" xfId="13" applyNumberFormat="1" applyFont="1" applyBorder="1" applyAlignment="1">
      <alignment horizontal="left" vertical="center"/>
    </xf>
    <xf numFmtId="0" fontId="233" fillId="0" borderId="78" xfId="13" applyFont="1" applyBorder="1" applyAlignment="1">
      <alignment horizontal="left" vertical="center" shrinkToFit="1"/>
    </xf>
    <xf numFmtId="0" fontId="233" fillId="0" borderId="79" xfId="13" applyFont="1" applyBorder="1" applyAlignment="1">
      <alignment horizontal="left" vertical="center" shrinkToFit="1"/>
    </xf>
    <xf numFmtId="0" fontId="233" fillId="0" borderId="78" xfId="13" applyFont="1" applyBorder="1" applyAlignment="1">
      <alignment horizontal="left" vertical="center"/>
    </xf>
    <xf numFmtId="0" fontId="233" fillId="0" borderId="79" xfId="13" applyFont="1" applyBorder="1" applyAlignment="1">
      <alignment horizontal="left" vertical="center"/>
    </xf>
    <xf numFmtId="0" fontId="233" fillId="0" borderId="52" xfId="13" applyFont="1" applyBorder="1" applyAlignment="1">
      <alignment horizontal="left" vertical="center"/>
    </xf>
    <xf numFmtId="0" fontId="238" fillId="0" borderId="78" xfId="13" applyFont="1" applyBorder="1" applyAlignment="1">
      <alignment horizontal="left" vertical="center" wrapText="1"/>
    </xf>
    <xf numFmtId="0" fontId="238" fillId="0" borderId="79" xfId="13" applyFont="1" applyBorder="1" applyAlignment="1">
      <alignment horizontal="left" vertical="center" wrapText="1"/>
    </xf>
    <xf numFmtId="0" fontId="233" fillId="0" borderId="19" xfId="13" applyNumberFormat="1" applyFont="1" applyBorder="1" applyAlignment="1">
      <alignment horizontal="center" vertical="center" shrinkToFit="1"/>
    </xf>
    <xf numFmtId="0" fontId="234" fillId="0" borderId="18" xfId="13" applyFont="1" applyBorder="1" applyAlignment="1">
      <alignment horizontal="center" vertical="center" shrinkToFit="1"/>
    </xf>
    <xf numFmtId="0" fontId="234" fillId="0" borderId="20" xfId="13" applyFont="1" applyBorder="1" applyAlignment="1">
      <alignment horizontal="center" vertical="center" shrinkToFit="1"/>
    </xf>
    <xf numFmtId="0" fontId="235" fillId="0" borderId="52" xfId="13" applyFont="1" applyBorder="1" applyAlignment="1">
      <alignment horizontal="left" vertical="center"/>
    </xf>
    <xf numFmtId="0" fontId="235" fillId="0" borderId="79" xfId="13" applyFont="1" applyBorder="1" applyAlignment="1">
      <alignment horizontal="left" vertical="center"/>
    </xf>
    <xf numFmtId="14" fontId="235" fillId="0" borderId="78" xfId="13" applyNumberFormat="1" applyFont="1" applyBorder="1" applyAlignment="1">
      <alignment horizontal="left" vertical="center"/>
    </xf>
    <xf numFmtId="14" fontId="235" fillId="0" borderId="52" xfId="13" applyNumberFormat="1" applyFont="1" applyBorder="1" applyAlignment="1">
      <alignment horizontal="left" vertical="center"/>
    </xf>
    <xf numFmtId="49" fontId="233" fillId="0" borderId="19" xfId="13" applyNumberFormat="1" applyFont="1" applyBorder="1" applyAlignment="1">
      <alignment horizontal="left" vertical="center" shrinkToFit="1"/>
    </xf>
    <xf numFmtId="0" fontId="234" fillId="0" borderId="18" xfId="13" applyFont="1" applyBorder="1" applyAlignment="1">
      <alignment horizontal="left" vertical="center" shrinkToFit="1"/>
    </xf>
    <xf numFmtId="0" fontId="234" fillId="0" borderId="20" xfId="13" applyFont="1" applyBorder="1" applyAlignment="1">
      <alignment horizontal="left" vertical="center" shrinkToFit="1"/>
    </xf>
    <xf numFmtId="0" fontId="236" fillId="0" borderId="18" xfId="13" applyFont="1" applyBorder="1" applyAlignment="1">
      <alignment horizontal="left" vertical="center" shrinkToFit="1"/>
    </xf>
    <xf numFmtId="0" fontId="236" fillId="0" borderId="20" xfId="13" applyFont="1" applyBorder="1" applyAlignment="1">
      <alignment horizontal="left" vertical="center" shrinkToFit="1"/>
    </xf>
    <xf numFmtId="0" fontId="233" fillId="0" borderId="78" xfId="13" applyFont="1" applyBorder="1" applyAlignment="1">
      <alignment vertical="center"/>
    </xf>
    <xf numFmtId="0" fontId="236" fillId="0" borderId="52" xfId="13" applyFont="1" applyBorder="1" applyAlignment="1">
      <alignment vertical="center"/>
    </xf>
    <xf numFmtId="0" fontId="236" fillId="0" borderId="79" xfId="13" applyFont="1" applyBorder="1" applyAlignment="1">
      <alignment vertical="center"/>
    </xf>
    <xf numFmtId="0" fontId="241" fillId="0" borderId="40" xfId="0" applyFont="1" applyFill="1" applyBorder="1" applyAlignment="1">
      <alignment horizontal="left" vertical="center" wrapText="1"/>
    </xf>
    <xf numFmtId="0" fontId="241" fillId="0" borderId="43" xfId="0" applyFont="1" applyFill="1" applyBorder="1" applyAlignment="1">
      <alignment horizontal="left" vertical="center" wrapText="1"/>
    </xf>
    <xf numFmtId="0" fontId="0" fillId="0" borderId="89" xfId="0" applyFont="1" applyBorder="1" applyAlignment="1">
      <alignment vertical="center"/>
    </xf>
    <xf numFmtId="0" fontId="0" fillId="0" borderId="39" xfId="0" applyFont="1" applyBorder="1" applyAlignment="1">
      <alignment vertical="center"/>
    </xf>
    <xf numFmtId="0" fontId="0" fillId="0" borderId="44" xfId="0" applyFont="1" applyBorder="1" applyAlignment="1">
      <alignment vertical="center"/>
    </xf>
    <xf numFmtId="0" fontId="90" fillId="0" borderId="1" xfId="0" applyFont="1" applyBorder="1" applyAlignment="1">
      <alignment horizontal="right" vertical="center"/>
    </xf>
    <xf numFmtId="0" fontId="90" fillId="0" borderId="0" xfId="0" applyFont="1" applyAlignment="1">
      <alignment horizontal="right" vertical="center"/>
    </xf>
    <xf numFmtId="178" fontId="0" fillId="0" borderId="89" xfId="0" applyNumberFormat="1" applyFont="1" applyBorder="1" applyAlignment="1">
      <alignment horizontal="right" vertical="center"/>
    </xf>
    <xf numFmtId="178" fontId="0" fillId="0" borderId="44" xfId="0" applyNumberFormat="1" applyFont="1" applyBorder="1" applyAlignment="1">
      <alignment horizontal="right" vertical="center"/>
    </xf>
    <xf numFmtId="0" fontId="0" fillId="0" borderId="89" xfId="0" applyFont="1" applyBorder="1" applyAlignment="1">
      <alignment horizontal="left" vertical="center"/>
    </xf>
    <xf numFmtId="0" fontId="0" fillId="0" borderId="39" xfId="0" applyFont="1" applyBorder="1" applyAlignment="1">
      <alignment horizontal="left" vertical="center"/>
    </xf>
    <xf numFmtId="0" fontId="0" fillId="0" borderId="44" xfId="0" applyFont="1" applyBorder="1" applyAlignment="1">
      <alignment horizontal="left" vertical="center"/>
    </xf>
    <xf numFmtId="49" fontId="0" fillId="0" borderId="89" xfId="0" applyNumberFormat="1" applyFont="1" applyFill="1" applyBorder="1" applyAlignment="1">
      <alignment horizontal="center" vertical="center"/>
    </xf>
    <xf numFmtId="49" fontId="0" fillId="0" borderId="44" xfId="0" applyNumberFormat="1" applyFont="1" applyFill="1" applyBorder="1" applyAlignment="1">
      <alignment horizontal="center" vertical="center"/>
    </xf>
    <xf numFmtId="0" fontId="90" fillId="0" borderId="1" xfId="0" applyFont="1" applyBorder="1" applyAlignment="1">
      <alignment horizontal="center" vertical="center"/>
    </xf>
    <xf numFmtId="0" fontId="90" fillId="0" borderId="0" xfId="0" applyFont="1" applyAlignment="1">
      <alignment horizontal="center" vertical="center"/>
    </xf>
    <xf numFmtId="0" fontId="31" fillId="0" borderId="6" xfId="0" applyFont="1" applyBorder="1" applyAlignment="1">
      <alignment horizontal="left" vertical="top" wrapText="1"/>
    </xf>
    <xf numFmtId="0" fontId="31" fillId="0" borderId="7" xfId="0" applyFont="1" applyBorder="1" applyAlignment="1">
      <alignment horizontal="left" vertical="top"/>
    </xf>
    <xf numFmtId="0" fontId="31" fillId="0" borderId="8" xfId="0" applyFont="1" applyBorder="1" applyAlignment="1">
      <alignment horizontal="left" vertical="top"/>
    </xf>
    <xf numFmtId="0" fontId="31" fillId="0" borderId="1" xfId="0" applyFont="1" applyBorder="1" applyAlignment="1">
      <alignment horizontal="left" vertical="top"/>
    </xf>
    <xf numFmtId="0" fontId="31" fillId="0" borderId="0" xfId="0" applyFont="1" applyBorder="1" applyAlignment="1">
      <alignment horizontal="left" vertical="top"/>
    </xf>
    <xf numFmtId="0" fontId="31" fillId="0" borderId="2" xfId="0" applyFont="1" applyBorder="1" applyAlignment="1">
      <alignment horizontal="left" vertical="top"/>
    </xf>
    <xf numFmtId="0" fontId="31" fillId="0" borderId="3" xfId="0" applyFont="1" applyBorder="1" applyAlignment="1">
      <alignment horizontal="left" vertical="top"/>
    </xf>
    <xf numFmtId="0" fontId="31" fillId="0" borderId="4" xfId="0" applyFont="1" applyBorder="1" applyAlignment="1">
      <alignment horizontal="left" vertical="top"/>
    </xf>
    <xf numFmtId="0" fontId="31" fillId="0" borderId="5" xfId="0" applyFont="1" applyBorder="1" applyAlignment="1">
      <alignment horizontal="left" vertical="top"/>
    </xf>
    <xf numFmtId="0" fontId="45" fillId="0" borderId="1" xfId="0" applyFont="1" applyBorder="1" applyAlignment="1">
      <alignment horizontal="center" vertical="center"/>
    </xf>
    <xf numFmtId="0" fontId="45" fillId="0" borderId="0" xfId="0" applyFont="1" applyBorder="1" applyAlignment="1">
      <alignment horizontal="center" vertical="center"/>
    </xf>
    <xf numFmtId="0" fontId="47" fillId="0" borderId="0" xfId="0" applyFont="1" applyBorder="1" applyAlignment="1">
      <alignment horizontal="center" vertical="center"/>
    </xf>
    <xf numFmtId="0" fontId="47" fillId="0" borderId="0" xfId="0" applyFont="1" applyBorder="1" applyAlignment="1">
      <alignment horizontal="left" vertical="center" shrinkToFit="1"/>
    </xf>
    <xf numFmtId="0" fontId="47" fillId="0" borderId="0" xfId="0" applyFont="1" applyBorder="1" applyAlignment="1">
      <alignment horizontal="left" vertical="center"/>
    </xf>
    <xf numFmtId="0" fontId="47" fillId="0" borderId="2" xfId="0" applyFont="1" applyBorder="1" applyAlignment="1">
      <alignment horizontal="left" vertical="center"/>
    </xf>
    <xf numFmtId="0" fontId="50" fillId="0" borderId="1" xfId="0" applyFont="1" applyBorder="1" applyAlignment="1">
      <alignment horizontal="left" vertical="center" indent="1"/>
    </xf>
    <xf numFmtId="0" fontId="50" fillId="0" borderId="0" xfId="0" applyFont="1" applyBorder="1" applyAlignment="1">
      <alignment horizontal="left" vertical="center" indent="1"/>
    </xf>
    <xf numFmtId="0" fontId="50" fillId="0" borderId="2" xfId="0" applyFont="1" applyBorder="1" applyAlignment="1">
      <alignment horizontal="left" vertical="center" indent="1"/>
    </xf>
    <xf numFmtId="0" fontId="51" fillId="0" borderId="0" xfId="0" applyFont="1" applyBorder="1" applyAlignment="1">
      <alignment horizontal="left" vertical="center" shrinkToFit="1"/>
    </xf>
    <xf numFmtId="0" fontId="49" fillId="0" borderId="0" xfId="0" applyFont="1" applyBorder="1" applyAlignment="1">
      <alignment horizontal="right" vertical="center"/>
    </xf>
    <xf numFmtId="0" fontId="49" fillId="0" borderId="2" xfId="0" applyFont="1" applyBorder="1" applyAlignment="1">
      <alignment horizontal="right" vertical="center"/>
    </xf>
    <xf numFmtId="0" fontId="45" fillId="0" borderId="0" xfId="0" applyFont="1" applyBorder="1" applyAlignment="1">
      <alignment horizontal="left" vertical="center" wrapText="1"/>
    </xf>
    <xf numFmtId="0" fontId="50" fillId="0" borderId="0" xfId="0" applyFont="1" applyBorder="1" applyAlignment="1">
      <alignment horizontal="center" vertical="center" wrapText="1"/>
    </xf>
    <xf numFmtId="0" fontId="50" fillId="0" borderId="2"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0" xfId="0" applyFont="1" applyBorder="1" applyAlignment="1">
      <alignment horizontal="center" vertical="center" wrapText="1"/>
    </xf>
    <xf numFmtId="0" fontId="54" fillId="0" borderId="1" xfId="0" applyFont="1" applyBorder="1" applyAlignment="1">
      <alignment horizontal="left" vertical="center" wrapText="1"/>
    </xf>
    <xf numFmtId="0" fontId="54" fillId="0" borderId="0" xfId="0" applyFont="1" applyBorder="1" applyAlignment="1">
      <alignment horizontal="left" vertical="center" wrapText="1"/>
    </xf>
    <xf numFmtId="0" fontId="54" fillId="0" borderId="2" xfId="0" applyFont="1" applyBorder="1" applyAlignment="1">
      <alignment horizontal="left" vertical="center" wrapText="1"/>
    </xf>
    <xf numFmtId="0" fontId="166" fillId="0" borderId="0" xfId="0" applyFont="1" applyAlignment="1">
      <alignment horizontal="left" vertical="top"/>
    </xf>
    <xf numFmtId="0" fontId="166" fillId="0" borderId="2" xfId="0" applyFont="1" applyBorder="1" applyAlignment="1">
      <alignment horizontal="left" vertical="top"/>
    </xf>
    <xf numFmtId="0" fontId="31" fillId="0" borderId="6" xfId="0" applyFont="1" applyBorder="1" applyAlignment="1">
      <alignment horizontal="center" vertical="center"/>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31" fillId="0" borderId="1" xfId="0" applyFont="1" applyBorder="1" applyAlignment="1">
      <alignment horizontal="center" vertical="center"/>
    </xf>
    <xf numFmtId="0" fontId="31" fillId="0" borderId="0" xfId="0" applyFont="1" applyBorder="1" applyAlignment="1">
      <alignment horizontal="center" vertical="center"/>
    </xf>
    <xf numFmtId="0" fontId="31" fillId="0" borderId="2" xfId="0" applyFont="1" applyBorder="1" applyAlignment="1">
      <alignment horizontal="center" vertical="center"/>
    </xf>
    <xf numFmtId="0" fontId="166" fillId="0" borderId="3" xfId="0" applyFont="1" applyBorder="1" applyAlignment="1">
      <alignment vertical="center"/>
    </xf>
    <xf numFmtId="0" fontId="166" fillId="0" borderId="4" xfId="0" applyFont="1" applyBorder="1" applyAlignment="1">
      <alignment vertical="center"/>
    </xf>
    <xf numFmtId="0" fontId="166" fillId="0" borderId="5" xfId="0" applyFont="1" applyBorder="1" applyAlignment="1">
      <alignment vertical="center"/>
    </xf>
    <xf numFmtId="0" fontId="31" fillId="0" borderId="7" xfId="0" applyFont="1" applyBorder="1" applyAlignment="1">
      <alignment horizontal="left" vertical="top" wrapText="1"/>
    </xf>
    <xf numFmtId="0" fontId="31" fillId="0" borderId="8" xfId="0" applyFont="1" applyBorder="1" applyAlignment="1">
      <alignment horizontal="left" vertical="top" wrapText="1"/>
    </xf>
    <xf numFmtId="0" fontId="31" fillId="0" borderId="1" xfId="0" applyFont="1" applyBorder="1" applyAlignment="1">
      <alignment horizontal="left" vertical="top" wrapText="1"/>
    </xf>
    <xf numFmtId="0" fontId="31" fillId="0" borderId="0" xfId="0" applyFont="1" applyBorder="1" applyAlignment="1">
      <alignment horizontal="left" vertical="top" wrapText="1"/>
    </xf>
    <xf numFmtId="0" fontId="31" fillId="0" borderId="2" xfId="0" applyFont="1" applyBorder="1" applyAlignment="1">
      <alignment horizontal="left" vertical="top" wrapText="1"/>
    </xf>
    <xf numFmtId="0" fontId="49" fillId="0" borderId="6" xfId="0" applyFont="1" applyBorder="1" applyAlignment="1">
      <alignment horizontal="center" vertical="center"/>
    </xf>
    <xf numFmtId="0" fontId="49" fillId="0" borderId="7" xfId="0" applyFont="1" applyBorder="1" applyAlignment="1">
      <alignment horizontal="center" vertical="center"/>
    </xf>
    <xf numFmtId="0" fontId="49" fillId="0" borderId="8" xfId="0" applyFont="1" applyBorder="1" applyAlignment="1">
      <alignment horizontal="center" vertical="center"/>
    </xf>
    <xf numFmtId="0" fontId="49" fillId="0" borderId="3" xfId="0" applyFont="1" applyBorder="1" applyAlignment="1">
      <alignment horizontal="center" vertical="center"/>
    </xf>
    <xf numFmtId="0" fontId="49" fillId="0" borderId="4" xfId="0" applyFont="1" applyBorder="1" applyAlignment="1">
      <alignment horizontal="center" vertical="center"/>
    </xf>
    <xf numFmtId="0" fontId="49" fillId="0" borderId="5" xfId="0" applyFont="1" applyBorder="1" applyAlignment="1">
      <alignment horizontal="center" vertical="center"/>
    </xf>
    <xf numFmtId="0" fontId="45" fillId="0" borderId="7" xfId="0" applyFont="1" applyBorder="1" applyAlignment="1">
      <alignment horizontal="left" vertical="top"/>
    </xf>
    <xf numFmtId="0" fontId="45" fillId="0" borderId="8" xfId="0" applyFont="1" applyBorder="1" applyAlignment="1">
      <alignment horizontal="left" vertical="top"/>
    </xf>
    <xf numFmtId="0" fontId="45" fillId="0" borderId="0" xfId="0" applyFont="1" applyBorder="1" applyAlignment="1">
      <alignment horizontal="left" vertical="top"/>
    </xf>
    <xf numFmtId="0" fontId="45" fillId="0" borderId="2" xfId="0" applyFont="1" applyBorder="1" applyAlignment="1">
      <alignment horizontal="left" vertical="top"/>
    </xf>
    <xf numFmtId="0" fontId="50" fillId="0" borderId="0" xfId="0" applyFont="1" applyBorder="1" applyAlignment="1">
      <alignment horizontal="center" vertical="center"/>
    </xf>
    <xf numFmtId="0" fontId="50" fillId="0" borderId="2" xfId="0" applyFont="1" applyBorder="1" applyAlignment="1">
      <alignment horizontal="center" vertical="center"/>
    </xf>
    <xf numFmtId="0" fontId="50" fillId="0" borderId="4" xfId="0" applyFont="1" applyBorder="1" applyAlignment="1">
      <alignment horizontal="center" vertical="center"/>
    </xf>
    <xf numFmtId="0" fontId="50" fillId="0" borderId="5" xfId="0" applyFont="1" applyBorder="1" applyAlignment="1">
      <alignment horizontal="center" vertical="center"/>
    </xf>
    <xf numFmtId="0" fontId="50" fillId="0" borderId="7" xfId="0" applyFont="1" applyBorder="1" applyAlignment="1">
      <alignment horizontal="left" vertical="center" wrapText="1"/>
    </xf>
    <xf numFmtId="0" fontId="50" fillId="0" borderId="0" xfId="0" applyFont="1" applyBorder="1" applyAlignment="1">
      <alignment horizontal="left" vertical="center" wrapText="1"/>
    </xf>
    <xf numFmtId="0" fontId="50" fillId="0" borderId="4" xfId="0" applyFont="1" applyBorder="1" applyAlignment="1">
      <alignment horizontal="left" vertical="center" wrapText="1"/>
    </xf>
    <xf numFmtId="0" fontId="31" fillId="0" borderId="6" xfId="0" applyFont="1" applyBorder="1" applyAlignment="1">
      <alignment vertical="center" wrapText="1"/>
    </xf>
    <xf numFmtId="0" fontId="31" fillId="0" borderId="7" xfId="0" applyFont="1" applyBorder="1" applyAlignment="1">
      <alignment vertical="center"/>
    </xf>
    <xf numFmtId="0" fontId="31" fillId="0" borderId="8" xfId="0" applyFont="1" applyBorder="1" applyAlignment="1">
      <alignment vertical="center"/>
    </xf>
    <xf numFmtId="0" fontId="31" fillId="0" borderId="1" xfId="0" applyFont="1" applyBorder="1" applyAlignment="1">
      <alignment vertical="center"/>
    </xf>
    <xf numFmtId="0" fontId="31" fillId="0" borderId="0" xfId="0" applyFont="1" applyBorder="1" applyAlignment="1">
      <alignment vertical="center"/>
    </xf>
    <xf numFmtId="0" fontId="31" fillId="0" borderId="2" xfId="0" applyFont="1" applyBorder="1" applyAlignment="1">
      <alignment vertical="center"/>
    </xf>
    <xf numFmtId="0" fontId="31" fillId="0" borderId="3" xfId="0" applyFont="1" applyBorder="1" applyAlignment="1">
      <alignment vertical="center"/>
    </xf>
    <xf numFmtId="0" fontId="31" fillId="0" borderId="4" xfId="0" applyFont="1" applyBorder="1" applyAlignment="1">
      <alignment vertical="center"/>
    </xf>
    <xf numFmtId="0" fontId="31" fillId="0" borderId="5" xfId="0" applyFont="1" applyBorder="1" applyAlignment="1">
      <alignment vertical="center"/>
    </xf>
    <xf numFmtId="0" fontId="31" fillId="0" borderId="40" xfId="0" applyFont="1" applyBorder="1" applyAlignment="1">
      <alignment horizontal="left" vertical="top" wrapText="1"/>
    </xf>
    <xf numFmtId="0" fontId="166" fillId="0" borderId="40" xfId="0" applyFont="1" applyBorder="1" applyAlignment="1">
      <alignment horizontal="left" vertical="top"/>
    </xf>
    <xf numFmtId="0" fontId="166" fillId="0" borderId="42" xfId="0" applyFont="1" applyBorder="1" applyAlignment="1">
      <alignment horizontal="left" vertical="top"/>
    </xf>
    <xf numFmtId="0" fontId="166" fillId="0" borderId="43" xfId="0" applyFont="1" applyBorder="1" applyAlignment="1">
      <alignment horizontal="left" vertical="top"/>
    </xf>
    <xf numFmtId="0" fontId="31" fillId="0" borderId="1" xfId="0" applyFont="1" applyBorder="1" applyAlignment="1">
      <alignment horizontal="center" vertical="top"/>
    </xf>
    <xf numFmtId="0" fontId="31" fillId="0" borderId="0" xfId="0" applyFont="1" applyBorder="1" applyAlignment="1">
      <alignment horizontal="center" vertical="top"/>
    </xf>
    <xf numFmtId="0" fontId="55" fillId="0" borderId="0" xfId="0" applyFont="1" applyAlignment="1">
      <alignment horizontal="center" vertical="center" wrapText="1"/>
    </xf>
    <xf numFmtId="0" fontId="55" fillId="0" borderId="0" xfId="0" applyFont="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applyAlignment="1">
      <alignment horizontal="center" vertical="center"/>
    </xf>
    <xf numFmtId="0" fontId="45" fillId="0" borderId="6" xfId="0" applyFont="1" applyBorder="1" applyAlignment="1">
      <alignment horizontal="left" vertical="top"/>
    </xf>
    <xf numFmtId="0" fontId="45" fillId="0" borderId="1" xfId="0" applyFont="1" applyBorder="1" applyAlignment="1">
      <alignment horizontal="left" vertical="top"/>
    </xf>
    <xf numFmtId="0" fontId="47" fillId="0" borderId="6" xfId="0" applyFont="1" applyBorder="1" applyAlignment="1">
      <alignment horizontal="center" vertical="center"/>
    </xf>
    <xf numFmtId="0" fontId="47" fillId="0" borderId="7" xfId="0" applyFont="1" applyBorder="1" applyAlignment="1">
      <alignment horizontal="center" vertical="center"/>
    </xf>
    <xf numFmtId="0" fontId="47" fillId="0" borderId="8" xfId="0" applyFont="1" applyBorder="1" applyAlignment="1">
      <alignment horizontal="center" vertical="center"/>
    </xf>
    <xf numFmtId="0" fontId="47" fillId="0" borderId="1" xfId="0" applyFont="1" applyBorder="1" applyAlignment="1">
      <alignment horizontal="center" vertical="center"/>
    </xf>
    <xf numFmtId="0" fontId="47" fillId="0" borderId="2" xfId="0" applyFont="1" applyBorder="1" applyAlignment="1">
      <alignment horizontal="center" vertical="center"/>
    </xf>
    <xf numFmtId="0" fontId="47" fillId="0" borderId="221" xfId="0" applyFont="1" applyBorder="1" applyAlignment="1">
      <alignment horizontal="center" vertical="center"/>
    </xf>
    <xf numFmtId="0" fontId="47" fillId="0" borderId="58" xfId="0" applyFont="1" applyBorder="1" applyAlignment="1">
      <alignment horizontal="center" vertical="center"/>
    </xf>
    <xf numFmtId="0" fontId="47" fillId="0" borderId="222" xfId="0" applyFont="1" applyBorder="1" applyAlignment="1">
      <alignment horizontal="center" vertical="center"/>
    </xf>
    <xf numFmtId="0" fontId="50" fillId="0" borderId="6" xfId="0" applyFont="1" applyBorder="1" applyAlignment="1">
      <alignment horizontal="left" vertical="center" indent="1"/>
    </xf>
    <xf numFmtId="0" fontId="50" fillId="0" borderId="7" xfId="0" applyFont="1" applyBorder="1" applyAlignment="1">
      <alignment horizontal="left" vertical="center" indent="1"/>
    </xf>
    <xf numFmtId="0" fontId="50" fillId="0" borderId="8" xfId="0" applyFont="1" applyBorder="1" applyAlignment="1">
      <alignment horizontal="left" vertical="center" indent="1"/>
    </xf>
    <xf numFmtId="0" fontId="50" fillId="0" borderId="221" xfId="0" applyFont="1" applyBorder="1" applyAlignment="1">
      <alignment horizontal="left" vertical="center" indent="1"/>
    </xf>
    <xf numFmtId="0" fontId="50" fillId="0" borderId="58" xfId="0" applyFont="1" applyBorder="1" applyAlignment="1">
      <alignment horizontal="left" vertical="center" indent="1"/>
    </xf>
    <xf numFmtId="0" fontId="50" fillId="0" borderId="222" xfId="0" applyFont="1" applyBorder="1" applyAlignment="1">
      <alignment horizontal="left" vertical="center" indent="1"/>
    </xf>
    <xf numFmtId="0" fontId="47" fillId="0" borderId="218" xfId="0" applyFont="1" applyBorder="1" applyAlignment="1">
      <alignment horizontal="center" vertical="center"/>
    </xf>
    <xf numFmtId="0" fontId="47" fillId="0" borderId="219" xfId="0" applyFont="1" applyBorder="1" applyAlignment="1">
      <alignment horizontal="center" vertical="center"/>
    </xf>
    <xf numFmtId="0" fontId="47" fillId="0" borderId="220" xfId="0" applyFont="1" applyBorder="1" applyAlignment="1">
      <alignment horizontal="center" vertical="center"/>
    </xf>
    <xf numFmtId="0" fontId="164" fillId="0" borderId="1" xfId="0" applyFont="1" applyBorder="1" applyAlignment="1">
      <alignment horizontal="left" vertical="center" wrapText="1"/>
    </xf>
    <xf numFmtId="0" fontId="164" fillId="0" borderId="0" xfId="0" applyFont="1" applyBorder="1" applyAlignment="1">
      <alignment horizontal="left" vertical="center" wrapText="1"/>
    </xf>
    <xf numFmtId="0" fontId="164" fillId="0" borderId="2" xfId="0" applyFont="1" applyBorder="1" applyAlignment="1">
      <alignment horizontal="left" vertical="center" wrapText="1"/>
    </xf>
    <xf numFmtId="0" fontId="164" fillId="0" borderId="221" xfId="0" applyFont="1" applyBorder="1" applyAlignment="1">
      <alignment horizontal="left" vertical="center" wrapText="1"/>
    </xf>
    <xf numFmtId="0" fontId="164" fillId="0" borderId="58" xfId="0" applyFont="1" applyBorder="1" applyAlignment="1">
      <alignment horizontal="left" vertical="center" wrapText="1"/>
    </xf>
    <xf numFmtId="0" fontId="164" fillId="0" borderId="222" xfId="0" applyFont="1" applyBorder="1" applyAlignment="1">
      <alignment horizontal="left" vertical="center" wrapText="1"/>
    </xf>
    <xf numFmtId="0" fontId="45" fillId="0" borderId="4" xfId="0" applyFont="1" applyBorder="1" applyAlignment="1">
      <alignment horizontal="right" vertical="center" wrapText="1"/>
    </xf>
    <xf numFmtId="0" fontId="50" fillId="0" borderId="4" xfId="0" applyFont="1" applyBorder="1" applyAlignment="1">
      <alignment horizontal="center" vertical="center" wrapText="1"/>
    </xf>
    <xf numFmtId="0" fontId="50" fillId="0" borderId="5" xfId="0" applyFont="1" applyBorder="1" applyAlignment="1">
      <alignment horizontal="center" vertical="center" wrapText="1"/>
    </xf>
    <xf numFmtId="0" fontId="31" fillId="0" borderId="4" xfId="0" applyFont="1" applyBorder="1" applyAlignment="1">
      <alignment horizontal="left" vertical="top" wrapText="1"/>
    </xf>
    <xf numFmtId="0" fontId="31" fillId="0" borderId="5" xfId="0" applyFont="1" applyBorder="1" applyAlignment="1">
      <alignment horizontal="left" vertical="top" wrapText="1"/>
    </xf>
    <xf numFmtId="0" fontId="166" fillId="0" borderId="0" xfId="0" applyFont="1" applyAlignment="1">
      <alignment horizontal="left" vertical="top" wrapText="1"/>
    </xf>
    <xf numFmtId="0" fontId="166" fillId="0" borderId="2" xfId="0" applyFont="1" applyBorder="1" applyAlignment="1">
      <alignment horizontal="left" vertical="top" wrapText="1"/>
    </xf>
    <xf numFmtId="0" fontId="101" fillId="0" borderId="15" xfId="0" applyFont="1" applyFill="1" applyBorder="1" applyAlignment="1">
      <alignment horizontal="center" vertical="center"/>
    </xf>
    <xf numFmtId="0" fontId="101" fillId="0" borderId="14" xfId="0" applyFont="1" applyFill="1" applyBorder="1" applyAlignment="1">
      <alignment horizontal="center" vertical="center"/>
    </xf>
    <xf numFmtId="0" fontId="101" fillId="0" borderId="13" xfId="0" applyFont="1" applyFill="1" applyBorder="1" applyAlignment="1">
      <alignment horizontal="center" vertical="center"/>
    </xf>
    <xf numFmtId="0" fontId="101" fillId="0" borderId="11" xfId="0" applyFont="1" applyFill="1" applyBorder="1" applyAlignment="1">
      <alignment horizontal="center" vertical="center"/>
    </xf>
    <xf numFmtId="0" fontId="101" fillId="0" borderId="2" xfId="0" applyFont="1" applyFill="1" applyBorder="1" applyAlignment="1">
      <alignment horizontal="center" vertical="center"/>
    </xf>
    <xf numFmtId="0" fontId="101" fillId="0" borderId="5" xfId="0" applyFont="1" applyFill="1" applyBorder="1" applyAlignment="1">
      <alignment horizontal="center" vertical="center"/>
    </xf>
    <xf numFmtId="0" fontId="49" fillId="0" borderId="1" xfId="0" applyFont="1" applyBorder="1" applyAlignment="1">
      <alignment horizontal="left" vertical="center" wrapText="1"/>
    </xf>
    <xf numFmtId="0" fontId="49" fillId="0" borderId="0" xfId="0" applyFont="1" applyBorder="1" applyAlignment="1">
      <alignment horizontal="left" vertical="center" wrapText="1"/>
    </xf>
    <xf numFmtId="0" fontId="49" fillId="0" borderId="2" xfId="0" applyFont="1" applyBorder="1" applyAlignment="1">
      <alignment horizontal="left" vertical="center" wrapText="1"/>
    </xf>
    <xf numFmtId="0" fontId="49" fillId="0" borderId="3" xfId="0" applyFont="1" applyBorder="1" applyAlignment="1">
      <alignment horizontal="left" vertical="center" wrapText="1"/>
    </xf>
    <xf numFmtId="0" fontId="49" fillId="0" borderId="4" xfId="0" applyFont="1" applyBorder="1" applyAlignment="1">
      <alignment horizontal="left" vertical="center" wrapText="1"/>
    </xf>
    <xf numFmtId="0" fontId="49" fillId="0" borderId="5" xfId="0" applyFont="1" applyBorder="1" applyAlignment="1">
      <alignment horizontal="left" vertical="center" wrapText="1"/>
    </xf>
    <xf numFmtId="0" fontId="51" fillId="0" borderId="4" xfId="0" applyFont="1" applyBorder="1" applyAlignment="1">
      <alignment horizontal="left" vertical="center" shrinkToFit="1"/>
    </xf>
    <xf numFmtId="0" fontId="49" fillId="0" borderId="4" xfId="0" applyFont="1" applyBorder="1" applyAlignment="1">
      <alignment horizontal="right" vertical="center"/>
    </xf>
    <xf numFmtId="0" fontId="49" fillId="0" borderId="5" xfId="0" applyFont="1" applyBorder="1" applyAlignment="1">
      <alignment horizontal="right" vertical="center"/>
    </xf>
    <xf numFmtId="0" fontId="69" fillId="0" borderId="6" xfId="0" applyFont="1" applyBorder="1" applyAlignment="1">
      <alignment horizontal="center" vertical="center"/>
    </xf>
    <xf numFmtId="0" fontId="69" fillId="0" borderId="7" xfId="0" applyFont="1" applyBorder="1" applyAlignment="1">
      <alignment horizontal="center" vertical="center"/>
    </xf>
    <xf numFmtId="0" fontId="69" fillId="0" borderId="8" xfId="0" applyFont="1" applyBorder="1" applyAlignment="1">
      <alignment horizontal="center" vertical="center"/>
    </xf>
    <xf numFmtId="0" fontId="69" fillId="0" borderId="1" xfId="0" applyFont="1" applyBorder="1" applyAlignment="1">
      <alignment horizontal="center" vertical="center"/>
    </xf>
    <xf numFmtId="0" fontId="69" fillId="0" borderId="0" xfId="0" applyFont="1" applyBorder="1" applyAlignment="1">
      <alignment horizontal="center" vertical="center"/>
    </xf>
    <xf numFmtId="0" fontId="69" fillId="0" borderId="2" xfId="0" applyFont="1" applyBorder="1" applyAlignment="1">
      <alignment horizontal="center" vertical="center"/>
    </xf>
    <xf numFmtId="0" fontId="69" fillId="0" borderId="3" xfId="0" applyFont="1" applyBorder="1" applyAlignment="1">
      <alignment horizontal="center" vertical="center"/>
    </xf>
    <xf numFmtId="0" fontId="69" fillId="0" borderId="4" xfId="0" applyFont="1" applyBorder="1" applyAlignment="1">
      <alignment horizontal="center" vertical="center"/>
    </xf>
    <xf numFmtId="0" fontId="69" fillId="0" borderId="5" xfId="0" applyFont="1" applyBorder="1" applyAlignment="1">
      <alignment horizontal="center" vertical="center"/>
    </xf>
    <xf numFmtId="0" fontId="101" fillId="0" borderId="1" xfId="0" applyFont="1" applyFill="1" applyBorder="1" applyAlignment="1">
      <alignment horizontal="center" vertical="center"/>
    </xf>
    <xf numFmtId="0" fontId="101" fillId="0" borderId="3" xfId="0" applyFont="1" applyFill="1" applyBorder="1" applyAlignment="1">
      <alignment horizontal="center" vertical="center"/>
    </xf>
    <xf numFmtId="0" fontId="51" fillId="0" borderId="0" xfId="0" applyFont="1" applyBorder="1" applyAlignment="1">
      <alignment horizontal="left" vertical="center"/>
    </xf>
    <xf numFmtId="0" fontId="49" fillId="0" borderId="0" xfId="0" applyFont="1" applyBorder="1" applyAlignment="1">
      <alignment vertical="center" shrinkToFit="1"/>
    </xf>
    <xf numFmtId="0" fontId="51" fillId="0" borderId="58" xfId="0" applyFont="1" applyBorder="1" applyAlignment="1">
      <alignment horizontal="left" vertical="center" shrinkToFit="1"/>
    </xf>
    <xf numFmtId="0" fontId="49" fillId="0" borderId="58" xfId="0" applyFont="1" applyBorder="1" applyAlignment="1">
      <alignment horizontal="right" vertical="center"/>
    </xf>
    <xf numFmtId="0" fontId="49" fillId="0" borderId="222" xfId="0" applyFont="1" applyBorder="1" applyAlignment="1">
      <alignment horizontal="right" vertical="center"/>
    </xf>
    <xf numFmtId="0" fontId="45" fillId="0" borderId="1" xfId="0" applyFont="1" applyBorder="1" applyAlignment="1">
      <alignment vertical="center"/>
    </xf>
    <xf numFmtId="0" fontId="45" fillId="0" borderId="0" xfId="0" applyFont="1" applyBorder="1" applyAlignment="1">
      <alignment vertical="center"/>
    </xf>
    <xf numFmtId="0" fontId="45" fillId="0" borderId="0" xfId="0" applyFont="1" applyFill="1" applyBorder="1" applyAlignment="1">
      <alignment horizontal="center" vertical="center"/>
    </xf>
    <xf numFmtId="49" fontId="45" fillId="0" borderId="0" xfId="0" applyNumberFormat="1" applyFont="1" applyFill="1" applyBorder="1" applyAlignment="1">
      <alignment horizontal="center" vertical="center"/>
    </xf>
    <xf numFmtId="0" fontId="45" fillId="0" borderId="2" xfId="0" applyFont="1" applyFill="1" applyBorder="1" applyAlignment="1">
      <alignment horizontal="center" vertical="center"/>
    </xf>
    <xf numFmtId="0" fontId="46" fillId="0" borderId="6" xfId="0" applyFont="1" applyBorder="1" applyAlignment="1">
      <alignment horizontal="left" vertical="center" wrapText="1"/>
    </xf>
    <xf numFmtId="0" fontId="46" fillId="0" borderId="7" xfId="0" applyFont="1" applyBorder="1" applyAlignment="1">
      <alignment horizontal="left" vertical="center" wrapText="1"/>
    </xf>
    <xf numFmtId="0" fontId="46" fillId="0" borderId="8" xfId="0" applyFont="1" applyBorder="1" applyAlignment="1">
      <alignment horizontal="left" vertical="center" wrapText="1"/>
    </xf>
    <xf numFmtId="0" fontId="46" fillId="0" borderId="1" xfId="0" applyFont="1" applyBorder="1" applyAlignment="1">
      <alignment horizontal="left" vertical="center" wrapText="1"/>
    </xf>
    <xf numFmtId="0" fontId="46" fillId="0" borderId="0" xfId="0" applyFont="1" applyBorder="1" applyAlignment="1">
      <alignment horizontal="left" vertical="center" wrapText="1"/>
    </xf>
    <xf numFmtId="0" fontId="46" fillId="0" borderId="2" xfId="0" applyFont="1" applyBorder="1" applyAlignment="1">
      <alignment horizontal="left" vertical="center" wrapText="1"/>
    </xf>
    <xf numFmtId="0" fontId="46" fillId="0" borderId="1" xfId="0" applyFont="1" applyBorder="1" applyAlignment="1">
      <alignment horizontal="right" vertical="center" wrapText="1"/>
    </xf>
    <xf numFmtId="0" fontId="46" fillId="0" borderId="0" xfId="0" applyFont="1" applyBorder="1" applyAlignment="1">
      <alignment horizontal="right" vertical="center" wrapText="1"/>
    </xf>
    <xf numFmtId="0" fontId="46" fillId="0" borderId="0" xfId="0" applyFont="1" applyBorder="1" applyAlignment="1">
      <alignment horizontal="left" vertical="center"/>
    </xf>
    <xf numFmtId="0" fontId="0" fillId="0" borderId="0" xfId="0" applyBorder="1" applyAlignment="1">
      <alignment vertical="center"/>
    </xf>
    <xf numFmtId="0" fontId="46" fillId="0" borderId="1" xfId="0" applyFont="1" applyBorder="1" applyAlignment="1">
      <alignment vertical="center" wrapText="1"/>
    </xf>
    <xf numFmtId="0" fontId="46" fillId="0" borderId="0" xfId="0" applyFont="1" applyBorder="1" applyAlignment="1">
      <alignment vertical="center" wrapText="1"/>
    </xf>
    <xf numFmtId="0" fontId="45" fillId="0" borderId="6" xfId="0" applyFont="1" applyBorder="1" applyAlignment="1">
      <alignment horizontal="left" vertical="center" indent="1"/>
    </xf>
    <xf numFmtId="0" fontId="45" fillId="0" borderId="7" xfId="0" applyFont="1" applyBorder="1" applyAlignment="1">
      <alignment horizontal="left" vertical="center" indent="1"/>
    </xf>
    <xf numFmtId="0" fontId="45" fillId="0" borderId="8" xfId="0" applyFont="1" applyBorder="1" applyAlignment="1">
      <alignment horizontal="left" vertical="center" indent="1"/>
    </xf>
    <xf numFmtId="0" fontId="45" fillId="0" borderId="3" xfId="0" applyFont="1" applyBorder="1" applyAlignment="1">
      <alignment horizontal="left" vertical="center" indent="1"/>
    </xf>
    <xf numFmtId="0" fontId="45" fillId="0" borderId="4" xfId="0" applyFont="1" applyBorder="1" applyAlignment="1">
      <alignment horizontal="left" vertical="center" indent="1"/>
    </xf>
    <xf numFmtId="0" fontId="45" fillId="0" borderId="5" xfId="0" applyFont="1" applyBorder="1" applyAlignment="1">
      <alignment horizontal="left" vertical="center" indent="1"/>
    </xf>
    <xf numFmtId="0" fontId="50" fillId="0" borderId="0" xfId="0" applyFont="1" applyBorder="1" applyAlignment="1">
      <alignment horizontal="right" vertical="center"/>
    </xf>
    <xf numFmtId="0" fontId="45" fillId="0" borderId="6" xfId="0" applyFont="1" applyBorder="1" applyAlignment="1">
      <alignment horizontal="center" vertical="top"/>
    </xf>
    <xf numFmtId="0" fontId="45" fillId="0" borderId="7" xfId="0" applyFont="1" applyBorder="1" applyAlignment="1">
      <alignment horizontal="center" vertical="top"/>
    </xf>
    <xf numFmtId="0" fontId="45" fillId="0" borderId="8" xfId="0" applyFont="1" applyBorder="1" applyAlignment="1">
      <alignment horizontal="center" vertical="top"/>
    </xf>
    <xf numFmtId="0" fontId="55" fillId="0" borderId="4" xfId="0" applyFont="1" applyBorder="1" applyAlignment="1">
      <alignment horizontal="center" vertical="center"/>
    </xf>
    <xf numFmtId="0" fontId="50" fillId="0" borderId="83" xfId="0" applyFont="1" applyBorder="1" applyAlignment="1">
      <alignment horizontal="center" vertical="center"/>
    </xf>
    <xf numFmtId="0" fontId="50" fillId="0" borderId="84" xfId="0" applyFont="1" applyBorder="1" applyAlignment="1">
      <alignment horizontal="center" vertical="center"/>
    </xf>
    <xf numFmtId="0" fontId="50" fillId="0" borderId="85" xfId="0" applyFont="1" applyBorder="1" applyAlignment="1">
      <alignment horizontal="left" vertical="center"/>
    </xf>
    <xf numFmtId="0" fontId="50" fillId="0" borderId="35" xfId="0" applyFont="1" applyBorder="1" applyAlignment="1">
      <alignment horizontal="left" vertical="center"/>
    </xf>
    <xf numFmtId="0" fontId="50" fillId="0" borderId="75" xfId="0" applyFont="1" applyBorder="1" applyAlignment="1">
      <alignment horizontal="left" vertical="center"/>
    </xf>
    <xf numFmtId="0" fontId="50" fillId="0" borderId="1" xfId="0" applyFont="1" applyBorder="1" applyAlignment="1">
      <alignment horizontal="left" vertical="center"/>
    </xf>
    <xf numFmtId="0" fontId="50" fillId="0" borderId="0" xfId="0" applyFont="1" applyBorder="1" applyAlignment="1">
      <alignment horizontal="left" vertical="center"/>
    </xf>
    <xf numFmtId="0" fontId="50" fillId="0" borderId="2" xfId="0" applyFont="1" applyBorder="1" applyAlignment="1">
      <alignment horizontal="left" vertical="center"/>
    </xf>
    <xf numFmtId="0" fontId="50" fillId="0" borderId="3" xfId="0" applyFont="1" applyBorder="1" applyAlignment="1">
      <alignment horizontal="left" vertical="center"/>
    </xf>
    <xf numFmtId="0" fontId="50" fillId="0" borderId="4" xfId="0" applyFont="1" applyBorder="1" applyAlignment="1">
      <alignment horizontal="left" vertical="center"/>
    </xf>
    <xf numFmtId="0" fontId="50" fillId="0" borderId="5" xfId="0" applyFont="1" applyBorder="1" applyAlignment="1">
      <alignment horizontal="left" vertical="center"/>
    </xf>
    <xf numFmtId="0" fontId="45" fillId="0" borderId="6" xfId="0" applyFont="1" applyBorder="1" applyAlignment="1">
      <alignment horizontal="left" vertical="center"/>
    </xf>
    <xf numFmtId="0" fontId="45" fillId="0" borderId="7" xfId="0" applyFont="1" applyBorder="1" applyAlignment="1">
      <alignment horizontal="left" vertical="center"/>
    </xf>
    <xf numFmtId="0" fontId="45" fillId="0" borderId="8" xfId="0" applyFont="1" applyBorder="1" applyAlignment="1">
      <alignment horizontal="left" vertical="center"/>
    </xf>
    <xf numFmtId="0" fontId="45" fillId="0" borderId="2" xfId="0" applyFont="1" applyBorder="1" applyAlignment="1">
      <alignment horizontal="center" vertical="center"/>
    </xf>
    <xf numFmtId="0" fontId="45" fillId="0" borderId="3" xfId="0" applyFont="1" applyBorder="1" applyAlignment="1">
      <alignment horizontal="center" vertical="center"/>
    </xf>
    <xf numFmtId="0" fontId="45" fillId="0" borderId="4" xfId="0" applyFont="1" applyBorder="1" applyAlignment="1">
      <alignment horizontal="center" vertical="center"/>
    </xf>
    <xf numFmtId="0" fontId="45" fillId="0" borderId="5" xfId="0" applyFont="1" applyBorder="1" applyAlignment="1">
      <alignment horizontal="center" vertical="center"/>
    </xf>
    <xf numFmtId="0" fontId="50" fillId="0" borderId="1" xfId="0" applyFont="1" applyBorder="1" applyAlignment="1">
      <alignment horizontal="center" vertical="center" wrapText="1"/>
    </xf>
    <xf numFmtId="0" fontId="50" fillId="0" borderId="6" xfId="0" applyFont="1" applyBorder="1" applyAlignment="1">
      <alignment horizontal="left" vertical="center" wrapText="1"/>
    </xf>
    <xf numFmtId="0" fontId="50" fillId="0" borderId="8" xfId="0" applyFont="1" applyBorder="1" applyAlignment="1">
      <alignment horizontal="left" vertical="center" wrapText="1"/>
    </xf>
    <xf numFmtId="0" fontId="50" fillId="0" borderId="1" xfId="0" applyFont="1" applyBorder="1" applyAlignment="1">
      <alignment horizontal="left" vertical="center" wrapText="1"/>
    </xf>
    <xf numFmtId="0" fontId="50" fillId="0" borderId="2" xfId="0" applyFont="1" applyBorder="1" applyAlignment="1">
      <alignment horizontal="left" vertical="center" wrapText="1"/>
    </xf>
    <xf numFmtId="0" fontId="50" fillId="0" borderId="3" xfId="0" applyFont="1" applyBorder="1" applyAlignment="1">
      <alignment horizontal="left" vertical="center" wrapText="1"/>
    </xf>
    <xf numFmtId="0" fontId="50" fillId="0" borderId="5" xfId="0" applyFont="1" applyBorder="1" applyAlignment="1">
      <alignment horizontal="left" vertical="center" wrapText="1"/>
    </xf>
    <xf numFmtId="0" fontId="55" fillId="0" borderId="6" xfId="0" applyFont="1" applyBorder="1" applyAlignment="1">
      <alignment horizontal="center" vertical="center"/>
    </xf>
    <xf numFmtId="0" fontId="55" fillId="0" borderId="7" xfId="0" applyFont="1" applyBorder="1" applyAlignment="1">
      <alignment horizontal="center" vertical="center"/>
    </xf>
    <xf numFmtId="0" fontId="55" fillId="0" borderId="8" xfId="0" applyFont="1" applyBorder="1" applyAlignment="1">
      <alignment horizontal="center" vertical="center"/>
    </xf>
    <xf numFmtId="0" fontId="55" fillId="0" borderId="3" xfId="0" applyFont="1" applyBorder="1" applyAlignment="1">
      <alignment horizontal="center" vertical="center"/>
    </xf>
    <xf numFmtId="0" fontId="55" fillId="0" borderId="5" xfId="0" applyFont="1" applyBorder="1" applyAlignment="1">
      <alignment horizontal="center" vertical="center"/>
    </xf>
    <xf numFmtId="0" fontId="88" fillId="0" borderId="6" xfId="0" applyFont="1" applyBorder="1" applyAlignment="1">
      <alignment horizontal="left" vertical="center" wrapText="1"/>
    </xf>
    <xf numFmtId="0" fontId="88" fillId="0" borderId="7" xfId="0" applyFont="1" applyBorder="1" applyAlignment="1">
      <alignment horizontal="left" vertical="center" wrapText="1"/>
    </xf>
    <xf numFmtId="0" fontId="88" fillId="0" borderId="8" xfId="0" applyFont="1" applyBorder="1" applyAlignment="1">
      <alignment horizontal="left" vertical="center" wrapText="1"/>
    </xf>
    <xf numFmtId="0" fontId="88" fillId="0" borderId="1" xfId="0" applyFont="1" applyBorder="1" applyAlignment="1">
      <alignment horizontal="left" vertical="center" wrapText="1"/>
    </xf>
    <xf numFmtId="0" fontId="88" fillId="0" borderId="0" xfId="0" applyFont="1" applyBorder="1" applyAlignment="1">
      <alignment horizontal="left" vertical="center" wrapText="1"/>
    </xf>
    <xf numFmtId="0" fontId="88" fillId="0" borderId="2" xfId="0" applyFont="1" applyBorder="1" applyAlignment="1">
      <alignment horizontal="left" vertical="center" wrapText="1"/>
    </xf>
    <xf numFmtId="0" fontId="88" fillId="0" borderId="3" xfId="0" applyFont="1" applyBorder="1" applyAlignment="1">
      <alignment horizontal="left" vertical="center" wrapText="1"/>
    </xf>
    <xf numFmtId="0" fontId="88" fillId="0" borderId="4" xfId="0" applyFont="1" applyBorder="1" applyAlignment="1">
      <alignment horizontal="left" vertical="center" wrapText="1"/>
    </xf>
    <xf numFmtId="0" fontId="88" fillId="0" borderId="5" xfId="0" applyFont="1" applyBorder="1" applyAlignment="1">
      <alignment horizontal="left" vertical="center" wrapText="1"/>
    </xf>
    <xf numFmtId="38" fontId="88" fillId="0" borderId="6" xfId="3" applyFont="1" applyBorder="1" applyAlignment="1">
      <alignment horizontal="right" vertical="center"/>
    </xf>
    <xf numFmtId="38" fontId="88" fillId="0" borderId="7" xfId="3" applyFont="1" applyBorder="1" applyAlignment="1">
      <alignment horizontal="right" vertical="center"/>
    </xf>
    <xf numFmtId="38" fontId="88" fillId="0" borderId="8" xfId="3" applyFont="1" applyBorder="1" applyAlignment="1">
      <alignment horizontal="right" vertical="center"/>
    </xf>
    <xf numFmtId="38" fontId="88" fillId="0" borderId="1" xfId="3" applyFont="1" applyBorder="1" applyAlignment="1">
      <alignment horizontal="right" vertical="center"/>
    </xf>
    <xf numFmtId="38" fontId="88" fillId="0" borderId="0" xfId="3" applyFont="1" applyBorder="1" applyAlignment="1">
      <alignment horizontal="right" vertical="center"/>
    </xf>
    <xf numFmtId="38" fontId="88" fillId="0" borderId="2" xfId="3" applyFont="1" applyBorder="1" applyAlignment="1">
      <alignment horizontal="right" vertical="center"/>
    </xf>
    <xf numFmtId="38" fontId="88" fillId="0" borderId="3" xfId="3" applyFont="1" applyBorder="1" applyAlignment="1">
      <alignment horizontal="right" vertical="center"/>
    </xf>
    <xf numFmtId="38" fontId="88" fillId="0" borderId="4" xfId="3" applyFont="1" applyBorder="1" applyAlignment="1">
      <alignment horizontal="right" vertical="center"/>
    </xf>
    <xf numFmtId="38" fontId="88" fillId="0" borderId="5" xfId="3" applyFont="1" applyBorder="1" applyAlignment="1">
      <alignment horizontal="right" vertical="center"/>
    </xf>
    <xf numFmtId="0" fontId="49" fillId="0" borderId="0" xfId="0" applyFont="1" applyBorder="1" applyAlignment="1">
      <alignment horizontal="center" vertical="center"/>
    </xf>
    <xf numFmtId="0" fontId="45" fillId="0" borderId="6" xfId="0" applyFont="1" applyBorder="1" applyAlignment="1">
      <alignment horizontal="center" vertical="center"/>
    </xf>
    <xf numFmtId="0" fontId="45" fillId="0" borderId="7" xfId="0" applyFont="1" applyBorder="1" applyAlignment="1">
      <alignment horizontal="center" vertical="center"/>
    </xf>
    <xf numFmtId="0" fontId="45" fillId="0" borderId="8" xfId="0" applyFont="1" applyBorder="1" applyAlignment="1">
      <alignment horizontal="center" vertical="center"/>
    </xf>
    <xf numFmtId="0" fontId="51" fillId="0" borderId="1" xfId="0" applyFont="1" applyBorder="1" applyAlignment="1">
      <alignment horizontal="center" vertical="center"/>
    </xf>
    <xf numFmtId="0" fontId="51" fillId="0" borderId="0" xfId="0" applyFont="1" applyBorder="1" applyAlignment="1">
      <alignment horizontal="center" vertical="center"/>
    </xf>
    <xf numFmtId="0" fontId="51" fillId="0" borderId="2" xfId="0" applyFont="1" applyBorder="1" applyAlignment="1">
      <alignment horizontal="center" vertical="center"/>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50" fillId="0" borderId="1" xfId="0" applyFont="1" applyBorder="1" applyAlignment="1">
      <alignment horizontal="center" vertical="center"/>
    </xf>
    <xf numFmtId="0" fontId="98" fillId="0" borderId="6" xfId="0" applyFont="1" applyBorder="1" applyAlignment="1">
      <alignment horizontal="left" vertical="center" wrapText="1"/>
    </xf>
    <xf numFmtId="0" fontId="98" fillId="0" borderId="7" xfId="0" applyFont="1" applyBorder="1" applyAlignment="1">
      <alignment horizontal="left" vertical="center" wrapText="1"/>
    </xf>
    <xf numFmtId="0" fontId="98" fillId="0" borderId="8" xfId="0" applyFont="1" applyBorder="1" applyAlignment="1">
      <alignment horizontal="left" vertical="center" wrapText="1"/>
    </xf>
    <xf numFmtId="0" fontId="98" fillId="0" borderId="1" xfId="0" applyFont="1" applyBorder="1" applyAlignment="1">
      <alignment horizontal="left" vertical="center" wrapText="1"/>
    </xf>
    <xf numFmtId="0" fontId="98" fillId="0" borderId="0" xfId="0" applyFont="1" applyBorder="1" applyAlignment="1">
      <alignment horizontal="left" vertical="center" wrapText="1"/>
    </xf>
    <xf numFmtId="0" fontId="98" fillId="0" borderId="2" xfId="0" applyFont="1" applyBorder="1" applyAlignment="1">
      <alignment horizontal="left" vertical="center" wrapText="1"/>
    </xf>
    <xf numFmtId="0" fontId="98" fillId="0" borderId="3" xfId="0" applyFont="1" applyBorder="1" applyAlignment="1">
      <alignment horizontal="left" vertical="center" wrapText="1"/>
    </xf>
    <xf numFmtId="0" fontId="98" fillId="0" borderId="4" xfId="0" applyFont="1" applyBorder="1" applyAlignment="1">
      <alignment horizontal="left" vertical="center" wrapText="1"/>
    </xf>
    <xf numFmtId="0" fontId="98" fillId="0" borderId="5" xfId="0" applyFont="1" applyBorder="1" applyAlignment="1">
      <alignment horizontal="left" vertical="center" wrapText="1"/>
    </xf>
    <xf numFmtId="0" fontId="97" fillId="0" borderId="1" xfId="0" applyFont="1" applyBorder="1" applyAlignment="1">
      <alignment horizontal="center" vertical="center"/>
    </xf>
    <xf numFmtId="0" fontId="97" fillId="0" borderId="0" xfId="0" applyFont="1" applyBorder="1" applyAlignment="1">
      <alignment horizontal="center" vertical="center"/>
    </xf>
    <xf numFmtId="0" fontId="97" fillId="0" borderId="2" xfId="0" applyFont="1" applyBorder="1" applyAlignment="1">
      <alignment horizontal="center" vertical="center"/>
    </xf>
    <xf numFmtId="0" fontId="30" fillId="0" borderId="39" xfId="5" applyFont="1" applyBorder="1" applyAlignment="1">
      <alignment horizontal="center" vertical="center"/>
    </xf>
    <xf numFmtId="0" fontId="30" fillId="0" borderId="89" xfId="5" applyFont="1" applyBorder="1" applyAlignment="1">
      <alignment horizontal="center" vertical="center"/>
    </xf>
    <xf numFmtId="0" fontId="30" fillId="0" borderId="44" xfId="5" applyFont="1" applyBorder="1" applyAlignment="1">
      <alignment horizontal="center" vertical="center"/>
    </xf>
    <xf numFmtId="0" fontId="30" fillId="0" borderId="6" xfId="5" applyFont="1" applyBorder="1" applyAlignment="1">
      <alignment horizontal="left" vertical="top"/>
    </xf>
    <xf numFmtId="0" fontId="30" fillId="0" borderId="7" xfId="5" applyFont="1" applyBorder="1" applyAlignment="1">
      <alignment horizontal="left" vertical="top"/>
    </xf>
    <xf numFmtId="0" fontId="30" fillId="0" borderId="8" xfId="5" applyFont="1" applyBorder="1" applyAlignment="1">
      <alignment horizontal="left" vertical="top"/>
    </xf>
    <xf numFmtId="0" fontId="30" fillId="0" borderId="3" xfId="5" applyFont="1" applyBorder="1" applyAlignment="1">
      <alignment horizontal="left" vertical="top"/>
    </xf>
    <xf numFmtId="0" fontId="30" fillId="0" borderId="4" xfId="5" applyFont="1" applyBorder="1" applyAlignment="1">
      <alignment horizontal="left" vertical="top"/>
    </xf>
    <xf numFmtId="0" fontId="30" fillId="0" borderId="5" xfId="5" applyFont="1" applyBorder="1" applyAlignment="1">
      <alignment horizontal="left" vertical="top"/>
    </xf>
    <xf numFmtId="0" fontId="30" fillId="0" borderId="89" xfId="5" applyFont="1" applyBorder="1" applyAlignment="1">
      <alignment horizontal="left" vertical="center"/>
    </xf>
    <xf numFmtId="0" fontId="30" fillId="0" borderId="39" xfId="5" applyFont="1" applyBorder="1" applyAlignment="1">
      <alignment horizontal="left" vertical="center"/>
    </xf>
    <xf numFmtId="0" fontId="30" fillId="0" borderId="44" xfId="5" applyFont="1" applyBorder="1" applyAlignment="1">
      <alignment horizontal="left" vertical="center"/>
    </xf>
    <xf numFmtId="0" fontId="30" fillId="0" borderId="39" xfId="5" applyFont="1" applyBorder="1" applyAlignment="1">
      <alignment horizontal="center"/>
    </xf>
    <xf numFmtId="0" fontId="30" fillId="0" borderId="44" xfId="5" applyFont="1" applyBorder="1" applyAlignment="1">
      <alignment horizontal="center"/>
    </xf>
    <xf numFmtId="0" fontId="30" fillId="0" borderId="89" xfId="5" applyFont="1" applyBorder="1" applyAlignment="1">
      <alignment horizontal="left"/>
    </xf>
    <xf numFmtId="0" fontId="30" fillId="0" borderId="39" xfId="5" applyFont="1" applyBorder="1" applyAlignment="1">
      <alignment horizontal="left"/>
    </xf>
    <xf numFmtId="0" fontId="30" fillId="0" borderId="44" xfId="5" applyFont="1" applyBorder="1" applyAlignment="1">
      <alignment horizontal="left"/>
    </xf>
    <xf numFmtId="0" fontId="72" fillId="0" borderId="0" xfId="5" applyFont="1" applyAlignment="1">
      <alignment horizontal="center" vertical="center"/>
    </xf>
    <xf numFmtId="0" fontId="30" fillId="0" borderId="41" xfId="5" applyFont="1" applyBorder="1" applyAlignment="1">
      <alignment horizontal="center"/>
    </xf>
    <xf numFmtId="0" fontId="30" fillId="0" borderId="41" xfId="5" applyFont="1" applyBorder="1" applyAlignment="1">
      <alignment horizontal="left" vertical="top"/>
    </xf>
    <xf numFmtId="0" fontId="30" fillId="0" borderId="41" xfId="5" applyFont="1" applyBorder="1" applyAlignment="1">
      <alignment horizontal="left" vertical="center"/>
    </xf>
    <xf numFmtId="0" fontId="30" fillId="0" borderId="6" xfId="5" applyFont="1" applyBorder="1" applyAlignment="1">
      <alignment horizontal="left" vertical="center" wrapText="1"/>
    </xf>
    <xf numFmtId="0" fontId="30" fillId="0" borderId="7" xfId="5" applyFont="1" applyBorder="1" applyAlignment="1">
      <alignment horizontal="left" vertical="center"/>
    </xf>
    <xf numFmtId="0" fontId="30" fillId="0" borderId="8" xfId="5" applyFont="1" applyBorder="1" applyAlignment="1">
      <alignment horizontal="left" vertical="center"/>
    </xf>
    <xf numFmtId="0" fontId="30" fillId="0" borderId="3" xfId="5" applyFont="1" applyBorder="1" applyAlignment="1">
      <alignment horizontal="left" vertical="center"/>
    </xf>
    <xf numFmtId="0" fontId="30" fillId="0" borderId="4" xfId="5" applyFont="1" applyBorder="1" applyAlignment="1">
      <alignment horizontal="left" vertical="center"/>
    </xf>
    <xf numFmtId="0" fontId="30" fillId="0" borderId="5" xfId="5" applyFont="1" applyBorder="1" applyAlignment="1">
      <alignment horizontal="left" vertical="center"/>
    </xf>
    <xf numFmtId="0" fontId="81" fillId="0" borderId="6" xfId="5" applyFont="1" applyBorder="1" applyAlignment="1">
      <alignment horizontal="left" vertical="center" wrapText="1"/>
    </xf>
    <xf numFmtId="0" fontId="81" fillId="0" borderId="7" xfId="5" applyFont="1" applyBorder="1" applyAlignment="1">
      <alignment horizontal="left" vertical="center"/>
    </xf>
    <xf numFmtId="0" fontId="81" fillId="0" borderId="8" xfId="5" applyFont="1" applyBorder="1" applyAlignment="1">
      <alignment horizontal="left" vertical="center"/>
    </xf>
    <xf numFmtId="0" fontId="81" fillId="0" borderId="3" xfId="5" applyFont="1" applyBorder="1" applyAlignment="1">
      <alignment horizontal="left" vertical="center"/>
    </xf>
    <xf numFmtId="0" fontId="81" fillId="0" borderId="4" xfId="5" applyFont="1" applyBorder="1" applyAlignment="1">
      <alignment horizontal="left" vertical="center"/>
    </xf>
    <xf numFmtId="0" fontId="81" fillId="0" borderId="5" xfId="5" applyFont="1" applyBorder="1" applyAlignment="1">
      <alignment horizontal="left" vertical="center"/>
    </xf>
    <xf numFmtId="0" fontId="30" fillId="0" borderId="41" xfId="5" applyFont="1" applyBorder="1" applyAlignment="1">
      <alignment horizontal="left" vertical="top" wrapText="1"/>
    </xf>
    <xf numFmtId="0" fontId="30" fillId="0" borderId="41" xfId="5" applyFont="1" applyBorder="1" applyAlignment="1">
      <alignment horizontal="left" vertical="center" wrapText="1"/>
    </xf>
    <xf numFmtId="0" fontId="30" fillId="0" borderId="41" xfId="5" applyFont="1" applyBorder="1" applyAlignment="1">
      <alignment horizontal="left"/>
    </xf>
    <xf numFmtId="0" fontId="81" fillId="0" borderId="89" xfId="5" applyFont="1" applyBorder="1" applyAlignment="1">
      <alignment horizontal="left" vertical="center"/>
    </xf>
    <xf numFmtId="0" fontId="81" fillId="0" borderId="39" xfId="5" applyFont="1" applyBorder="1" applyAlignment="1">
      <alignment horizontal="left" vertical="center"/>
    </xf>
    <xf numFmtId="0" fontId="81" fillId="0" borderId="44" xfId="5" applyFont="1" applyBorder="1" applyAlignment="1">
      <alignment horizontal="left" vertical="center"/>
    </xf>
    <xf numFmtId="0" fontId="30" fillId="0" borderId="41" xfId="5" applyFont="1" applyBorder="1" applyAlignment="1">
      <alignment horizontal="center" vertical="center"/>
    </xf>
    <xf numFmtId="0" fontId="207" fillId="0" borderId="89" xfId="5" applyFont="1" applyBorder="1" applyAlignment="1">
      <alignment horizontal="left" vertical="center" wrapText="1"/>
    </xf>
    <xf numFmtId="0" fontId="207" fillId="0" borderId="39" xfId="5" applyFont="1" applyBorder="1" applyAlignment="1">
      <alignment horizontal="left" vertical="center"/>
    </xf>
    <xf numFmtId="0" fontId="207" fillId="0" borderId="44" xfId="5" applyFont="1" applyBorder="1" applyAlignment="1">
      <alignment horizontal="left" vertical="center"/>
    </xf>
    <xf numFmtId="0" fontId="30" fillId="0" borderId="89" xfId="5" applyFont="1" applyBorder="1" applyAlignment="1">
      <alignment horizontal="center"/>
    </xf>
    <xf numFmtId="0" fontId="81" fillId="0" borderId="41" xfId="5" applyFont="1" applyBorder="1" applyAlignment="1">
      <alignment horizontal="left" vertical="top" wrapText="1"/>
    </xf>
    <xf numFmtId="0" fontId="81" fillId="0" borderId="41" xfId="5" applyFont="1" applyBorder="1" applyAlignment="1">
      <alignment horizontal="left" vertical="top"/>
    </xf>
    <xf numFmtId="0" fontId="30" fillId="0" borderId="89" xfId="5" applyFont="1" applyBorder="1" applyAlignment="1">
      <alignment horizontal="right"/>
    </xf>
    <xf numFmtId="0" fontId="30" fillId="0" borderId="39" xfId="5" applyFont="1" applyBorder="1" applyAlignment="1">
      <alignment horizontal="right"/>
    </xf>
    <xf numFmtId="0" fontId="30" fillId="0" borderId="44" xfId="5" applyFont="1" applyBorder="1" applyAlignment="1">
      <alignment horizontal="right"/>
    </xf>
    <xf numFmtId="0" fontId="30" fillId="0" borderId="0" xfId="5" applyFont="1" applyBorder="1" applyAlignment="1">
      <alignment horizontal="right"/>
    </xf>
    <xf numFmtId="0" fontId="48" fillId="0" borderId="0" xfId="0" applyFont="1" applyFill="1" applyBorder="1" applyAlignment="1">
      <alignment horizontal="center" vertical="center"/>
    </xf>
    <xf numFmtId="0" fontId="45" fillId="0" borderId="1" xfId="0" applyFont="1" applyFill="1" applyBorder="1" applyAlignment="1">
      <alignment horizontal="center" vertical="center"/>
    </xf>
    <xf numFmtId="0" fontId="45" fillId="0" borderId="1"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45" fillId="0" borderId="0" xfId="0" applyFont="1" applyFill="1" applyBorder="1" applyAlignment="1">
      <alignment horizontal="left" vertical="center" wrapText="1"/>
    </xf>
    <xf numFmtId="180" fontId="68" fillId="0" borderId="0" xfId="0" applyNumberFormat="1" applyFont="1" applyFill="1" applyBorder="1" applyAlignment="1">
      <alignment horizontal="left" vertical="center"/>
    </xf>
    <xf numFmtId="180" fontId="68" fillId="0" borderId="4" xfId="0" applyNumberFormat="1" applyFont="1" applyFill="1" applyBorder="1" applyAlignment="1">
      <alignment horizontal="left" vertical="center"/>
    </xf>
    <xf numFmtId="0" fontId="50" fillId="0" borderId="0" xfId="0" applyFont="1" applyFill="1" applyBorder="1" applyAlignment="1">
      <alignment horizontal="center" vertical="center" wrapText="1"/>
    </xf>
    <xf numFmtId="0" fontId="50" fillId="0" borderId="4" xfId="0" applyFont="1" applyFill="1" applyBorder="1" applyAlignment="1">
      <alignment horizontal="center" vertical="center" wrapText="1"/>
    </xf>
    <xf numFmtId="0" fontId="87" fillId="0" borderId="0" xfId="0" applyNumberFormat="1" applyFont="1" applyFill="1" applyBorder="1" applyAlignment="1">
      <alignment horizontal="center" vertical="center"/>
    </xf>
    <xf numFmtId="0" fontId="54" fillId="0" borderId="0" xfId="0" applyFont="1" applyFill="1" applyBorder="1" applyAlignment="1">
      <alignment horizontal="center" vertical="center"/>
    </xf>
    <xf numFmtId="0" fontId="54" fillId="0" borderId="4" xfId="0" applyFont="1" applyFill="1" applyBorder="1" applyAlignment="1">
      <alignment horizontal="center" vertical="center"/>
    </xf>
    <xf numFmtId="0" fontId="54" fillId="0" borderId="38" xfId="0" applyFont="1" applyFill="1" applyBorder="1" applyAlignment="1">
      <alignment horizontal="center" vertical="center" wrapText="1"/>
    </xf>
    <xf numFmtId="0" fontId="54" fillId="0" borderId="36" xfId="0" applyFont="1" applyFill="1" applyBorder="1" applyAlignment="1">
      <alignment horizontal="center" vertical="center"/>
    </xf>
    <xf numFmtId="0" fontId="54" fillId="0" borderId="37" xfId="0" applyFont="1" applyFill="1" applyBorder="1" applyAlignment="1">
      <alignment horizontal="center" vertical="center"/>
    </xf>
    <xf numFmtId="0" fontId="54" fillId="0" borderId="23" xfId="0" applyFont="1" applyFill="1" applyBorder="1" applyAlignment="1">
      <alignment horizontal="center" vertical="center"/>
    </xf>
    <xf numFmtId="0" fontId="54" fillId="0" borderId="24" xfId="0" applyFont="1" applyFill="1" applyBorder="1" applyAlignment="1">
      <alignment horizontal="center" vertical="center"/>
    </xf>
    <xf numFmtId="0" fontId="54" fillId="0" borderId="21" xfId="0" applyFont="1" applyFill="1" applyBorder="1" applyAlignment="1">
      <alignment horizontal="center" vertical="center"/>
    </xf>
    <xf numFmtId="0" fontId="54" fillId="0" borderId="17" xfId="0" applyFont="1" applyFill="1" applyBorder="1" applyAlignment="1">
      <alignment horizontal="center" vertical="center"/>
    </xf>
    <xf numFmtId="0" fontId="54" fillId="0" borderId="22" xfId="0" applyFont="1" applyFill="1" applyBorder="1" applyAlignment="1">
      <alignment horizontal="center" vertical="center"/>
    </xf>
    <xf numFmtId="0" fontId="98" fillId="0" borderId="1" xfId="0" applyFont="1" applyFill="1" applyBorder="1" applyAlignment="1">
      <alignment horizontal="center" vertical="center"/>
    </xf>
    <xf numFmtId="0" fontId="98" fillId="0" borderId="0" xfId="0" applyFont="1" applyFill="1" applyBorder="1" applyAlignment="1">
      <alignment horizontal="center" vertical="center"/>
    </xf>
    <xf numFmtId="0" fontId="102" fillId="0" borderId="0" xfId="0" applyNumberFormat="1" applyFont="1" applyFill="1" applyBorder="1" applyAlignment="1">
      <alignment horizontal="center" vertical="center"/>
    </xf>
    <xf numFmtId="0" fontId="113" fillId="0" borderId="0" xfId="0" applyFont="1" applyFill="1" applyBorder="1" applyAlignment="1">
      <alignment horizontal="center" vertical="center"/>
    </xf>
    <xf numFmtId="180" fontId="113" fillId="0" borderId="0" xfId="0" applyNumberFormat="1" applyFont="1" applyFill="1" applyBorder="1" applyAlignment="1">
      <alignment horizontal="left" vertical="center"/>
    </xf>
    <xf numFmtId="0" fontId="50" fillId="0" borderId="7" xfId="0" applyFont="1" applyFill="1" applyBorder="1" applyAlignment="1">
      <alignment horizontal="center" vertical="center" wrapText="1"/>
    </xf>
    <xf numFmtId="0" fontId="87" fillId="0" borderId="0" xfId="0" applyFont="1" applyFill="1" applyBorder="1" applyAlignment="1">
      <alignment horizontal="center" vertical="center"/>
    </xf>
    <xf numFmtId="0" fontId="47" fillId="0" borderId="0" xfId="0" applyFont="1" applyFill="1" applyBorder="1" applyAlignment="1">
      <alignment horizontal="center" vertical="center"/>
    </xf>
    <xf numFmtId="0" fontId="50" fillId="0" borderId="0" xfId="0" applyFont="1" applyFill="1" applyBorder="1" applyAlignment="1">
      <alignment horizontal="center" vertical="center"/>
    </xf>
    <xf numFmtId="0" fontId="50" fillId="0" borderId="2" xfId="0" applyFont="1" applyFill="1" applyBorder="1" applyAlignment="1">
      <alignment horizontal="center" vertical="center"/>
    </xf>
    <xf numFmtId="0" fontId="88" fillId="0" borderId="4" xfId="0" applyFont="1" applyFill="1" applyBorder="1" applyAlignment="1">
      <alignment horizontal="center" vertical="center"/>
    </xf>
    <xf numFmtId="0" fontId="47" fillId="0" borderId="6" xfId="0" applyFont="1" applyFill="1" applyBorder="1" applyAlignment="1">
      <alignment horizontal="center" vertical="center"/>
    </xf>
    <xf numFmtId="0" fontId="47" fillId="0" borderId="7" xfId="0" applyFont="1" applyFill="1" applyBorder="1" applyAlignment="1">
      <alignment horizontal="center" vertical="center"/>
    </xf>
    <xf numFmtId="0" fontId="47" fillId="0" borderId="1" xfId="0" applyFont="1" applyFill="1" applyBorder="1" applyAlignment="1">
      <alignment horizontal="center" vertical="center"/>
    </xf>
    <xf numFmtId="0" fontId="87" fillId="0" borderId="7" xfId="0" applyNumberFormat="1" applyFont="1" applyFill="1" applyBorder="1" applyAlignment="1">
      <alignment horizontal="center" vertical="center"/>
    </xf>
    <xf numFmtId="0" fontId="50" fillId="0" borderId="6" xfId="0" applyFont="1" applyFill="1" applyBorder="1" applyAlignment="1">
      <alignment horizontal="left" vertical="center" wrapText="1" indent="1"/>
    </xf>
    <xf numFmtId="0" fontId="50" fillId="0" borderId="7" xfId="0" applyFont="1" applyFill="1" applyBorder="1" applyAlignment="1">
      <alignment horizontal="left" vertical="center" wrapText="1" indent="1"/>
    </xf>
    <xf numFmtId="0" fontId="50" fillId="0" borderId="8" xfId="0" applyFont="1" applyFill="1" applyBorder="1" applyAlignment="1">
      <alignment horizontal="left" vertical="center" wrapText="1" indent="1"/>
    </xf>
    <xf numFmtId="0" fontId="50" fillId="0" borderId="1" xfId="0" applyFont="1" applyFill="1" applyBorder="1" applyAlignment="1">
      <alignment horizontal="left" vertical="center" wrapText="1" indent="1"/>
    </xf>
    <xf numFmtId="0" fontId="50" fillId="0" borderId="0" xfId="0" applyFont="1" applyFill="1" applyBorder="1" applyAlignment="1">
      <alignment horizontal="left" vertical="center" wrapText="1" indent="1"/>
    </xf>
    <xf numFmtId="0" fontId="50" fillId="0" borderId="2" xfId="0" applyFont="1" applyFill="1" applyBorder="1" applyAlignment="1">
      <alignment horizontal="left" vertical="center" wrapText="1" indent="1"/>
    </xf>
    <xf numFmtId="0" fontId="50" fillId="0" borderId="3" xfId="0" applyFont="1" applyFill="1" applyBorder="1" applyAlignment="1">
      <alignment horizontal="left" vertical="center" wrapText="1" indent="1"/>
    </xf>
    <xf numFmtId="0" fontId="50" fillId="0" borderId="4" xfId="0" applyFont="1" applyFill="1" applyBorder="1" applyAlignment="1">
      <alignment horizontal="left" vertical="center" wrapText="1" indent="1"/>
    </xf>
    <xf numFmtId="0" fontId="50" fillId="0" borderId="5" xfId="0" applyFont="1" applyFill="1" applyBorder="1" applyAlignment="1">
      <alignment horizontal="left" vertical="center" wrapText="1" indent="1"/>
    </xf>
    <xf numFmtId="0" fontId="47" fillId="0" borderId="4" xfId="0" applyFont="1" applyFill="1" applyBorder="1" applyAlignment="1">
      <alignment horizontal="center" vertical="center"/>
    </xf>
    <xf numFmtId="49" fontId="87" fillId="0" borderId="7" xfId="0" applyNumberFormat="1" applyFont="1" applyFill="1" applyBorder="1" applyAlignment="1">
      <alignment horizontal="center" vertical="center"/>
    </xf>
    <xf numFmtId="0" fontId="87" fillId="0" borderId="7" xfId="0" applyFont="1" applyFill="1" applyBorder="1" applyAlignment="1">
      <alignment horizontal="center" vertical="center"/>
    </xf>
    <xf numFmtId="0" fontId="87" fillId="0" borderId="4" xfId="0" applyFont="1" applyFill="1" applyBorder="1" applyAlignment="1">
      <alignment horizontal="center" vertical="center"/>
    </xf>
    <xf numFmtId="0" fontId="87" fillId="0" borderId="6" xfId="0" applyNumberFormat="1" applyFont="1" applyBorder="1" applyAlignment="1">
      <alignment horizontal="left" vertical="center" wrapText="1" indent="1"/>
    </xf>
    <xf numFmtId="0" fontId="87" fillId="0" borderId="7" xfId="0" applyNumberFormat="1" applyFont="1" applyBorder="1" applyAlignment="1">
      <alignment horizontal="left" vertical="center" wrapText="1" indent="1"/>
    </xf>
    <xf numFmtId="0" fontId="87" fillId="0" borderId="8" xfId="0" applyNumberFormat="1" applyFont="1" applyBorder="1" applyAlignment="1">
      <alignment horizontal="left" vertical="center" wrapText="1" indent="1"/>
    </xf>
    <xf numFmtId="0" fontId="87" fillId="0" borderId="1" xfId="0" applyNumberFormat="1" applyFont="1" applyBorder="1" applyAlignment="1">
      <alignment horizontal="left" vertical="center" wrapText="1" indent="1"/>
    </xf>
    <xf numFmtId="0" fontId="87" fillId="0" borderId="0" xfId="0" applyNumberFormat="1" applyFont="1" applyBorder="1" applyAlignment="1">
      <alignment horizontal="left" vertical="center" wrapText="1" indent="1"/>
    </xf>
    <xf numFmtId="0" fontId="87" fillId="0" borderId="2" xfId="0" applyNumberFormat="1" applyFont="1" applyBorder="1" applyAlignment="1">
      <alignment horizontal="left" vertical="center" wrapText="1" indent="1"/>
    </xf>
    <xf numFmtId="0" fontId="87" fillId="0" borderId="3" xfId="0" applyNumberFormat="1" applyFont="1" applyBorder="1" applyAlignment="1">
      <alignment horizontal="left" vertical="center" wrapText="1" indent="1"/>
    </xf>
    <xf numFmtId="0" fontId="87" fillId="0" borderId="4" xfId="0" applyNumberFormat="1" applyFont="1" applyBorder="1" applyAlignment="1">
      <alignment horizontal="left" vertical="center" wrapText="1" indent="1"/>
    </xf>
    <xf numFmtId="0" fontId="87" fillId="0" borderId="5" xfId="0" applyNumberFormat="1" applyFont="1" applyBorder="1" applyAlignment="1">
      <alignment horizontal="left" vertical="center" wrapText="1" indent="1"/>
    </xf>
    <xf numFmtId="38" fontId="87" fillId="0" borderId="0" xfId="3" applyFont="1" applyFill="1" applyBorder="1" applyAlignment="1">
      <alignment horizontal="right" vertical="center"/>
    </xf>
    <xf numFmtId="38" fontId="87" fillId="0" borderId="29" xfId="3" applyFont="1" applyFill="1" applyBorder="1" applyAlignment="1">
      <alignment horizontal="right" vertical="center"/>
    </xf>
    <xf numFmtId="0" fontId="57" fillId="0" borderId="6" xfId="0" applyFont="1" applyFill="1" applyBorder="1" applyAlignment="1">
      <alignment horizontal="center" vertical="center"/>
    </xf>
    <xf numFmtId="0" fontId="57" fillId="0" borderId="7" xfId="0" applyFont="1" applyFill="1" applyBorder="1" applyAlignment="1">
      <alignment horizontal="center" vertical="center"/>
    </xf>
    <xf numFmtId="0" fontId="57" fillId="0" borderId="8" xfId="0" applyFont="1" applyFill="1" applyBorder="1" applyAlignment="1">
      <alignment horizontal="center" vertical="center"/>
    </xf>
    <xf numFmtId="0" fontId="57" fillId="0" borderId="1"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2" xfId="0" applyFont="1" applyFill="1" applyBorder="1" applyAlignment="1">
      <alignment horizontal="center" vertical="center"/>
    </xf>
    <xf numFmtId="0" fontId="47" fillId="0" borderId="7" xfId="0" applyFont="1" applyFill="1" applyBorder="1" applyAlignment="1">
      <alignment horizontal="distributed" vertical="center"/>
    </xf>
    <xf numFmtId="0" fontId="47" fillId="0" borderId="0" xfId="0" applyFont="1" applyFill="1" applyBorder="1" applyAlignment="1">
      <alignment horizontal="distributed" vertical="center"/>
    </xf>
    <xf numFmtId="0" fontId="47" fillId="0" borderId="4" xfId="0" applyFont="1" applyFill="1" applyBorder="1" applyAlignment="1">
      <alignment horizontal="distributed" vertical="center"/>
    </xf>
    <xf numFmtId="0" fontId="45" fillId="0" borderId="0" xfId="0" applyFont="1" applyFill="1" applyBorder="1" applyAlignment="1">
      <alignment horizontal="left" vertical="center"/>
    </xf>
    <xf numFmtId="0" fontId="54" fillId="0" borderId="1" xfId="0" applyFont="1" applyFill="1" applyBorder="1" applyAlignment="1">
      <alignment horizontal="left" vertical="center" indent="8" shrinkToFit="1"/>
    </xf>
    <xf numFmtId="0" fontId="54" fillId="0" borderId="0" xfId="0" applyFont="1" applyFill="1" applyBorder="1" applyAlignment="1">
      <alignment horizontal="left" vertical="center" indent="8" shrinkToFit="1"/>
    </xf>
    <xf numFmtId="0" fontId="54" fillId="0" borderId="2" xfId="0" applyFont="1" applyFill="1" applyBorder="1" applyAlignment="1">
      <alignment horizontal="left" vertical="center" indent="8" shrinkToFit="1"/>
    </xf>
    <xf numFmtId="0" fontId="45" fillId="0" borderId="1" xfId="0" applyFont="1" applyFill="1" applyBorder="1" applyAlignment="1">
      <alignment horizontal="center" vertical="center" textRotation="255" shrinkToFit="1"/>
    </xf>
    <xf numFmtId="0" fontId="45" fillId="0" borderId="0" xfId="0" applyFont="1" applyFill="1" applyBorder="1" applyAlignment="1">
      <alignment horizontal="center" vertical="center" textRotation="255" shrinkToFit="1"/>
    </xf>
    <xf numFmtId="0" fontId="45" fillId="0" borderId="2" xfId="0" applyFont="1" applyFill="1" applyBorder="1" applyAlignment="1">
      <alignment horizontal="center" vertical="center" textRotation="255" shrinkToFit="1"/>
    </xf>
    <xf numFmtId="0" fontId="54" fillId="0" borderId="1" xfId="0" applyFont="1" applyFill="1" applyBorder="1" applyAlignment="1">
      <alignment horizontal="center" vertical="center"/>
    </xf>
    <xf numFmtId="0" fontId="54" fillId="0" borderId="2" xfId="0" applyFont="1" applyFill="1" applyBorder="1" applyAlignment="1">
      <alignment horizontal="center" vertical="center"/>
    </xf>
    <xf numFmtId="0" fontId="50" fillId="0" borderId="2" xfId="0" applyFont="1" applyFill="1" applyBorder="1" applyAlignment="1">
      <alignment horizontal="center" vertical="center" wrapText="1"/>
    </xf>
    <xf numFmtId="0" fontId="54" fillId="0" borderId="1" xfId="0" applyFont="1" applyFill="1" applyBorder="1" applyAlignment="1">
      <alignment horizontal="left" vertical="center" indent="1"/>
    </xf>
    <xf numFmtId="0" fontId="54" fillId="0" borderId="0" xfId="0" applyFont="1" applyFill="1" applyBorder="1" applyAlignment="1">
      <alignment horizontal="left" vertical="center" indent="1"/>
    </xf>
    <xf numFmtId="0" fontId="54" fillId="0" borderId="2" xfId="0" applyFont="1" applyFill="1" applyBorder="1" applyAlignment="1">
      <alignment horizontal="left" vertical="center" indent="1"/>
    </xf>
    <xf numFmtId="0" fontId="45" fillId="0" borderId="29" xfId="0" applyFont="1" applyFill="1" applyBorder="1" applyAlignment="1">
      <alignment horizontal="center" vertical="center"/>
    </xf>
    <xf numFmtId="38" fontId="87" fillId="0" borderId="25" xfId="3" applyFont="1" applyFill="1" applyBorder="1" applyAlignment="1">
      <alignment horizontal="right" vertical="center"/>
    </xf>
    <xf numFmtId="38" fontId="87" fillId="0" borderId="26" xfId="3" applyFont="1" applyFill="1" applyBorder="1" applyAlignment="1">
      <alignment horizontal="right" vertical="center"/>
    </xf>
    <xf numFmtId="38" fontId="87" fillId="0" borderId="27" xfId="3" applyFont="1" applyFill="1" applyBorder="1" applyAlignment="1">
      <alignment horizontal="right" vertical="center"/>
    </xf>
    <xf numFmtId="38" fontId="87" fillId="0" borderId="28" xfId="3" applyFont="1" applyFill="1" applyBorder="1" applyAlignment="1">
      <alignment horizontal="right" vertical="center"/>
    </xf>
    <xf numFmtId="0" fontId="45" fillId="0" borderId="7" xfId="0" applyFont="1" applyFill="1" applyBorder="1" applyAlignment="1">
      <alignment horizontal="center" vertical="center"/>
    </xf>
    <xf numFmtId="0" fontId="49" fillId="0" borderId="17" xfId="0" applyFont="1" applyBorder="1" applyAlignment="1">
      <alignment horizontal="left" vertical="center"/>
    </xf>
    <xf numFmtId="0" fontId="46" fillId="0" borderId="38" xfId="0" applyFont="1" applyBorder="1" applyAlignment="1">
      <alignment horizontal="center" vertical="center" textRotation="255"/>
    </xf>
    <xf numFmtId="0" fontId="46" fillId="0" borderId="37" xfId="0" applyFont="1" applyBorder="1" applyAlignment="1">
      <alignment horizontal="center" vertical="center" textRotation="255"/>
    </xf>
    <xf numFmtId="0" fontId="46" fillId="0" borderId="23" xfId="0" applyFont="1" applyBorder="1" applyAlignment="1">
      <alignment horizontal="center" vertical="center" textRotation="255"/>
    </xf>
    <xf numFmtId="0" fontId="46" fillId="0" borderId="24" xfId="0" applyFont="1" applyBorder="1" applyAlignment="1">
      <alignment horizontal="center" vertical="center" textRotation="255"/>
    </xf>
    <xf numFmtId="0" fontId="46" fillId="0" borderId="32" xfId="0" applyFont="1" applyBorder="1" applyAlignment="1">
      <alignment horizontal="center" vertical="center" textRotation="255"/>
    </xf>
    <xf numFmtId="0" fontId="46" fillId="0" borderId="33" xfId="0" applyFont="1" applyBorder="1" applyAlignment="1">
      <alignment horizontal="center" vertical="center" textRotation="255"/>
    </xf>
    <xf numFmtId="0" fontId="46" fillId="0" borderId="38" xfId="0" applyFont="1" applyBorder="1" applyAlignment="1">
      <alignment horizontal="center" vertical="center"/>
    </xf>
    <xf numFmtId="0" fontId="46" fillId="0" borderId="36" xfId="0" applyFont="1" applyBorder="1" applyAlignment="1">
      <alignment horizontal="center" vertical="center"/>
    </xf>
    <xf numFmtId="0" fontId="46" fillId="0" borderId="37" xfId="0" applyFont="1" applyBorder="1" applyAlignment="1">
      <alignment horizontal="center" vertical="center"/>
    </xf>
    <xf numFmtId="0" fontId="46" fillId="0" borderId="21" xfId="0" applyFont="1" applyBorder="1" applyAlignment="1">
      <alignment horizontal="center" vertical="center"/>
    </xf>
    <xf numFmtId="0" fontId="46" fillId="0" borderId="17" xfId="0" applyFont="1" applyBorder="1" applyAlignment="1">
      <alignment horizontal="center" vertical="center"/>
    </xf>
    <xf numFmtId="0" fontId="46" fillId="0" borderId="22" xfId="0" applyFont="1" applyBorder="1" applyAlignment="1">
      <alignment horizontal="center" vertical="center"/>
    </xf>
    <xf numFmtId="0" fontId="54" fillId="0" borderId="1" xfId="0" applyFont="1" applyFill="1" applyBorder="1" applyAlignment="1">
      <alignment horizontal="right" vertical="center" indent="1"/>
    </xf>
    <xf numFmtId="0" fontId="54" fillId="0" borderId="0" xfId="0" applyFont="1" applyFill="1" applyBorder="1" applyAlignment="1">
      <alignment horizontal="right" vertical="center" indent="1"/>
    </xf>
    <xf numFmtId="0" fontId="54" fillId="0" borderId="2" xfId="0" applyFont="1" applyFill="1" applyBorder="1" applyAlignment="1">
      <alignment horizontal="right" vertical="center" indent="1"/>
    </xf>
    <xf numFmtId="0" fontId="54" fillId="0" borderId="3" xfId="0" applyFont="1" applyFill="1" applyBorder="1" applyAlignment="1">
      <alignment horizontal="center" vertical="center"/>
    </xf>
    <xf numFmtId="0" fontId="54" fillId="0" borderId="5" xfId="0" applyFont="1" applyFill="1" applyBorder="1" applyAlignment="1">
      <alignment horizontal="center" vertical="center"/>
    </xf>
    <xf numFmtId="38" fontId="87" fillId="0" borderId="7" xfId="3" applyFont="1" applyFill="1" applyBorder="1" applyAlignment="1">
      <alignment horizontal="right" vertical="center"/>
    </xf>
    <xf numFmtId="0" fontId="50" fillId="0" borderId="6" xfId="0" applyFont="1" applyFill="1" applyBorder="1" applyAlignment="1">
      <alignment horizontal="left" vertical="center" wrapText="1" shrinkToFit="1"/>
    </xf>
    <xf numFmtId="0" fontId="50" fillId="0" borderId="7" xfId="0" applyFont="1" applyFill="1" applyBorder="1" applyAlignment="1">
      <alignment horizontal="left" vertical="center" wrapText="1" shrinkToFit="1"/>
    </xf>
    <xf numFmtId="0" fontId="50" fillId="0" borderId="8" xfId="0" applyFont="1" applyFill="1" applyBorder="1" applyAlignment="1">
      <alignment horizontal="left" vertical="center" wrapText="1" shrinkToFit="1"/>
    </xf>
    <xf numFmtId="0" fontId="50" fillId="0" borderId="1" xfId="0" applyFont="1" applyFill="1" applyBorder="1" applyAlignment="1">
      <alignment horizontal="left" vertical="center" wrapText="1" shrinkToFit="1"/>
    </xf>
    <xf numFmtId="0" fontId="50" fillId="0" borderId="0" xfId="0" applyFont="1" applyFill="1" applyBorder="1" applyAlignment="1">
      <alignment horizontal="left" vertical="center" wrapText="1" shrinkToFit="1"/>
    </xf>
    <xf numFmtId="0" fontId="50" fillId="0" borderId="2" xfId="0" applyFont="1" applyFill="1" applyBorder="1" applyAlignment="1">
      <alignment horizontal="left" vertical="center" wrapText="1" shrinkToFit="1"/>
    </xf>
    <xf numFmtId="0" fontId="50" fillId="0" borderId="3" xfId="0" applyFont="1" applyFill="1" applyBorder="1" applyAlignment="1">
      <alignment horizontal="left" vertical="center" wrapText="1" shrinkToFit="1"/>
    </xf>
    <xf numFmtId="0" fontId="50" fillId="0" borderId="4" xfId="0" applyFont="1" applyFill="1" applyBorder="1" applyAlignment="1">
      <alignment horizontal="left" vertical="center" wrapText="1" shrinkToFit="1"/>
    </xf>
    <xf numFmtId="0" fontId="50" fillId="0" borderId="5" xfId="0" applyFont="1" applyFill="1" applyBorder="1" applyAlignment="1">
      <alignment horizontal="left" vertical="center" wrapText="1" shrinkToFit="1"/>
    </xf>
    <xf numFmtId="0" fontId="67" fillId="0" borderId="0" xfId="0" applyFont="1" applyFill="1" applyBorder="1" applyAlignment="1">
      <alignment horizontal="center" vertical="center"/>
    </xf>
    <xf numFmtId="0" fontId="46" fillId="0" borderId="0" xfId="0" applyFont="1" applyFill="1" applyBorder="1" applyAlignment="1">
      <alignment horizontal="center" vertical="center" textRotation="255"/>
    </xf>
    <xf numFmtId="0" fontId="111" fillId="0" borderId="15" xfId="0" applyFont="1" applyFill="1" applyBorder="1" applyAlignment="1">
      <alignment horizontal="center" vertical="center"/>
    </xf>
    <xf numFmtId="0" fontId="111" fillId="0" borderId="0" xfId="0" applyFont="1" applyFill="1" applyBorder="1" applyAlignment="1">
      <alignment horizontal="center" vertical="center"/>
    </xf>
    <xf numFmtId="0" fontId="111" fillId="0" borderId="14" xfId="0" applyFont="1" applyFill="1" applyBorder="1" applyAlignment="1">
      <alignment horizontal="center" vertical="center"/>
    </xf>
    <xf numFmtId="0" fontId="111" fillId="0" borderId="80" xfId="0" applyFont="1" applyFill="1" applyBorder="1" applyAlignment="1">
      <alignment horizontal="center" vertical="center"/>
    </xf>
    <xf numFmtId="0" fontId="111" fillId="0" borderId="34" xfId="0" applyFont="1" applyFill="1" applyBorder="1" applyAlignment="1">
      <alignment horizontal="center" vertical="center"/>
    </xf>
    <xf numFmtId="0" fontId="111" fillId="0" borderId="81" xfId="0" applyFont="1" applyFill="1" applyBorder="1" applyAlignment="1">
      <alignment horizontal="center" vertical="center"/>
    </xf>
    <xf numFmtId="0" fontId="66" fillId="0" borderId="0" xfId="0" applyFont="1" applyFill="1" applyBorder="1" applyAlignment="1">
      <alignment horizontal="center" vertical="center"/>
    </xf>
    <xf numFmtId="0" fontId="66" fillId="0" borderId="14" xfId="0" applyFont="1" applyFill="1" applyBorder="1" applyAlignment="1">
      <alignment horizontal="center" vertical="center"/>
    </xf>
    <xf numFmtId="0" fontId="66" fillId="0" borderId="34" xfId="0" applyFont="1" applyFill="1" applyBorder="1" applyAlignment="1">
      <alignment horizontal="center" vertical="center"/>
    </xf>
    <xf numFmtId="0" fontId="66" fillId="0" borderId="81" xfId="0" applyFont="1" applyFill="1" applyBorder="1" applyAlignment="1">
      <alignment horizontal="center" vertical="center"/>
    </xf>
    <xf numFmtId="0" fontId="66" fillId="0" borderId="15" xfId="0" applyFont="1" applyFill="1" applyBorder="1" applyAlignment="1">
      <alignment horizontal="center" vertical="center"/>
    </xf>
    <xf numFmtId="0" fontId="66" fillId="0" borderId="80" xfId="0" applyFont="1" applyFill="1" applyBorder="1" applyAlignment="1">
      <alignment horizontal="center" vertical="center"/>
    </xf>
    <xf numFmtId="0" fontId="54" fillId="0" borderId="0" xfId="0" applyFont="1" applyFill="1" applyBorder="1" applyAlignment="1">
      <alignment horizontal="left" vertical="center" shrinkToFit="1"/>
    </xf>
    <xf numFmtId="0" fontId="54" fillId="0" borderId="34" xfId="0" applyFont="1" applyFill="1" applyBorder="1" applyAlignment="1">
      <alignment horizontal="left" vertical="center" shrinkToFit="1"/>
    </xf>
    <xf numFmtId="0" fontId="54" fillId="0" borderId="35" xfId="0" applyFont="1" applyFill="1" applyBorder="1" applyAlignment="1">
      <alignment horizontal="center" vertical="center" shrinkToFit="1"/>
    </xf>
    <xf numFmtId="0" fontId="54" fillId="0" borderId="0" xfId="0" applyFont="1" applyFill="1" applyBorder="1" applyAlignment="1">
      <alignment horizontal="center" vertical="center" shrinkToFit="1"/>
    </xf>
    <xf numFmtId="0" fontId="54" fillId="0" borderId="34" xfId="0" applyFont="1" applyFill="1" applyBorder="1" applyAlignment="1">
      <alignment horizontal="center" vertical="center" shrinkToFit="1"/>
    </xf>
    <xf numFmtId="0" fontId="68" fillId="0" borderId="35" xfId="0" applyFont="1" applyFill="1" applyBorder="1" applyAlignment="1">
      <alignment horizontal="center" vertical="center" shrinkToFit="1"/>
    </xf>
    <xf numFmtId="0" fontId="68" fillId="0" borderId="0" xfId="0" applyFont="1" applyFill="1" applyBorder="1" applyAlignment="1">
      <alignment horizontal="center" vertical="center" shrinkToFit="1"/>
    </xf>
    <xf numFmtId="0" fontId="68" fillId="0" borderId="34" xfId="0" applyFont="1" applyFill="1" applyBorder="1" applyAlignment="1">
      <alignment horizontal="center" vertical="center" shrinkToFit="1"/>
    </xf>
    <xf numFmtId="0" fontId="87" fillId="0" borderId="74" xfId="0" applyFont="1" applyFill="1" applyBorder="1" applyAlignment="1">
      <alignment horizontal="center" vertical="center"/>
    </xf>
    <xf numFmtId="0" fontId="87" fillId="0" borderId="82" xfId="0" applyFont="1" applyFill="1" applyBorder="1" applyAlignment="1">
      <alignment horizontal="center" vertical="center"/>
    </xf>
    <xf numFmtId="0" fontId="87" fillId="0" borderId="15" xfId="0" applyFont="1" applyFill="1" applyBorder="1" applyAlignment="1">
      <alignment horizontal="center" vertical="center"/>
    </xf>
    <xf numFmtId="0" fontId="87" fillId="0" borderId="14" xfId="0" applyFont="1" applyFill="1" applyBorder="1" applyAlignment="1">
      <alignment horizontal="center" vertical="center"/>
    </xf>
    <xf numFmtId="0" fontId="87" fillId="0" borderId="80" xfId="0" applyFont="1" applyFill="1" applyBorder="1" applyAlignment="1">
      <alignment horizontal="center" vertical="center"/>
    </xf>
    <xf numFmtId="0" fontId="87" fillId="0" borderId="81" xfId="0" applyFont="1" applyFill="1" applyBorder="1" applyAlignment="1">
      <alignment horizontal="center" vertical="center"/>
    </xf>
    <xf numFmtId="0" fontId="45" fillId="0" borderId="15" xfId="0" applyFont="1" applyFill="1" applyBorder="1" applyAlignment="1">
      <alignment horizontal="center" vertical="center"/>
    </xf>
    <xf numFmtId="0" fontId="45" fillId="0" borderId="14" xfId="0" applyFont="1" applyFill="1" applyBorder="1" applyAlignment="1">
      <alignment horizontal="center" vertical="center"/>
    </xf>
    <xf numFmtId="0" fontId="45" fillId="0" borderId="34" xfId="0" applyFont="1" applyFill="1" applyBorder="1" applyAlignment="1">
      <alignment horizontal="left" vertical="center"/>
    </xf>
    <xf numFmtId="0" fontId="50" fillId="0" borderId="34" xfId="0" applyFont="1" applyFill="1" applyBorder="1" applyAlignment="1">
      <alignment horizontal="center" vertical="center" wrapText="1"/>
    </xf>
    <xf numFmtId="0" fontId="50" fillId="0" borderId="34" xfId="0" applyFont="1" applyFill="1" applyBorder="1" applyAlignment="1">
      <alignment horizontal="center" vertical="center"/>
    </xf>
    <xf numFmtId="0" fontId="45" fillId="0" borderId="35" xfId="0" applyFont="1" applyFill="1" applyBorder="1" applyAlignment="1">
      <alignment horizontal="left" vertical="center"/>
    </xf>
    <xf numFmtId="0" fontId="50" fillId="0" borderId="35" xfId="0" applyFont="1" applyFill="1" applyBorder="1" applyAlignment="1">
      <alignment horizontal="center" vertical="center"/>
    </xf>
    <xf numFmtId="0" fontId="45" fillId="0" borderId="4" xfId="0" applyFont="1" applyFill="1" applyBorder="1" applyAlignment="1">
      <alignment horizontal="left" vertical="center"/>
    </xf>
    <xf numFmtId="0" fontId="47" fillId="0" borderId="8" xfId="0" applyFont="1" applyFill="1" applyBorder="1" applyAlignment="1">
      <alignment horizontal="center" vertical="center"/>
    </xf>
    <xf numFmtId="0" fontId="47" fillId="0" borderId="2" xfId="0" applyFont="1" applyFill="1" applyBorder="1" applyAlignment="1">
      <alignment horizontal="center" vertical="center"/>
    </xf>
    <xf numFmtId="0" fontId="47" fillId="0" borderId="3" xfId="0" applyFont="1" applyFill="1" applyBorder="1" applyAlignment="1">
      <alignment horizontal="center" vertical="center"/>
    </xf>
    <xf numFmtId="0" fontId="47" fillId="0" borderId="5" xfId="0" applyFont="1" applyFill="1" applyBorder="1" applyAlignment="1">
      <alignment horizontal="center" vertical="center"/>
    </xf>
    <xf numFmtId="0" fontId="87" fillId="0" borderId="6" xfId="0" applyFont="1" applyFill="1" applyBorder="1" applyAlignment="1">
      <alignment horizontal="center" vertical="center"/>
    </xf>
    <xf numFmtId="0" fontId="87" fillId="0" borderId="1" xfId="0" applyFont="1" applyFill="1" applyBorder="1" applyAlignment="1">
      <alignment horizontal="center" vertical="center"/>
    </xf>
    <xf numFmtId="0" fontId="87" fillId="0" borderId="3" xfId="0" applyFont="1" applyFill="1" applyBorder="1" applyAlignment="1">
      <alignment horizontal="center" vertical="center"/>
    </xf>
    <xf numFmtId="0" fontId="45" fillId="0" borderId="7" xfId="0" applyFont="1" applyFill="1" applyBorder="1" applyAlignment="1">
      <alignment horizontal="left" vertical="center"/>
    </xf>
    <xf numFmtId="0" fontId="45" fillId="0" borderId="8" xfId="0" applyFont="1" applyFill="1" applyBorder="1" applyAlignment="1">
      <alignment horizontal="left" vertical="center"/>
    </xf>
    <xf numFmtId="0" fontId="45" fillId="0" borderId="2" xfId="0" applyFont="1" applyFill="1" applyBorder="1" applyAlignment="1">
      <alignment horizontal="left" vertical="center"/>
    </xf>
    <xf numFmtId="0" fontId="45" fillId="0" borderId="5" xfId="0" applyFont="1" applyFill="1" applyBorder="1" applyAlignment="1">
      <alignment horizontal="left" vertical="center"/>
    </xf>
    <xf numFmtId="0" fontId="45" fillId="0" borderId="6" xfId="0" applyFont="1" applyFill="1" applyBorder="1" applyAlignment="1">
      <alignment horizontal="center" vertical="center"/>
    </xf>
    <xf numFmtId="0" fontId="45" fillId="0" borderId="8" xfId="0" applyFont="1" applyFill="1" applyBorder="1" applyAlignment="1">
      <alignment horizontal="center" vertical="center"/>
    </xf>
    <xf numFmtId="0" fontId="45" fillId="0" borderId="3" xfId="0" applyFont="1" applyFill="1" applyBorder="1" applyAlignment="1">
      <alignment horizontal="center" vertical="center"/>
    </xf>
    <xf numFmtId="0" fontId="45" fillId="0" borderId="4" xfId="0" applyFont="1" applyFill="1" applyBorder="1" applyAlignment="1">
      <alignment horizontal="center" vertical="center"/>
    </xf>
    <xf numFmtId="0" fontId="45" fillId="0" borderId="5" xfId="0" applyFont="1" applyFill="1" applyBorder="1" applyAlignment="1">
      <alignment horizontal="center" vertical="center"/>
    </xf>
    <xf numFmtId="0" fontId="50" fillId="0" borderId="6" xfId="0" applyFont="1" applyFill="1" applyBorder="1" applyAlignment="1">
      <alignment horizontal="center" vertical="center"/>
    </xf>
    <xf numFmtId="0" fontId="50" fillId="0" borderId="7" xfId="0" applyFont="1" applyFill="1" applyBorder="1" applyAlignment="1">
      <alignment horizontal="center" vertical="center"/>
    </xf>
    <xf numFmtId="0" fontId="50" fillId="0" borderId="8" xfId="0" applyFont="1" applyFill="1" applyBorder="1" applyAlignment="1">
      <alignment horizontal="center" vertical="center"/>
    </xf>
    <xf numFmtId="0" fontId="50" fillId="0" borderId="1" xfId="0" applyFont="1" applyFill="1" applyBorder="1" applyAlignment="1">
      <alignment horizontal="center" vertical="center"/>
    </xf>
    <xf numFmtId="0" fontId="50" fillId="0" borderId="3" xfId="0" applyFont="1" applyFill="1" applyBorder="1" applyAlignment="1">
      <alignment horizontal="center" vertical="center"/>
    </xf>
    <xf numFmtId="0" fontId="50" fillId="0" borderId="4" xfId="0" applyFont="1" applyFill="1" applyBorder="1" applyAlignment="1">
      <alignment horizontal="center" vertical="center"/>
    </xf>
    <xf numFmtId="0" fontId="50" fillId="0" borderId="5" xfId="0" applyFont="1" applyFill="1" applyBorder="1" applyAlignment="1">
      <alignment horizontal="center" vertical="center"/>
    </xf>
    <xf numFmtId="0" fontId="50" fillId="0" borderId="35" xfId="0" applyNumberFormat="1" applyFont="1" applyFill="1" applyBorder="1" applyAlignment="1">
      <alignment horizontal="center" vertical="center"/>
    </xf>
    <xf numFmtId="0" fontId="50" fillId="0" borderId="0" xfId="0" applyNumberFormat="1" applyFont="1" applyFill="1" applyBorder="1" applyAlignment="1">
      <alignment horizontal="center" vertical="center"/>
    </xf>
    <xf numFmtId="0" fontId="50" fillId="0" borderId="4" xfId="0" applyNumberFormat="1" applyFont="1" applyFill="1" applyBorder="1" applyAlignment="1">
      <alignment horizontal="center" vertical="center"/>
    </xf>
    <xf numFmtId="0" fontId="87" fillId="0" borderId="6" xfId="0" applyFont="1" applyFill="1" applyBorder="1" applyAlignment="1">
      <alignment horizontal="left" vertical="center"/>
    </xf>
    <xf numFmtId="0" fontId="87" fillId="0" borderId="7" xfId="0" applyFont="1" applyFill="1" applyBorder="1" applyAlignment="1">
      <alignment horizontal="left" vertical="center"/>
    </xf>
    <xf numFmtId="0" fontId="87" fillId="0" borderId="8" xfId="0" applyFont="1" applyFill="1" applyBorder="1" applyAlignment="1">
      <alignment horizontal="left" vertical="center"/>
    </xf>
    <xf numFmtId="0" fontId="87" fillId="0" borderId="1" xfId="0" applyFont="1" applyFill="1" applyBorder="1" applyAlignment="1">
      <alignment horizontal="left" vertical="center"/>
    </xf>
    <xf numFmtId="0" fontId="87" fillId="0" borderId="0" xfId="0" applyFont="1" applyFill="1" applyBorder="1" applyAlignment="1">
      <alignment horizontal="left" vertical="center"/>
    </xf>
    <xf numFmtId="0" fontId="87" fillId="0" borderId="2" xfId="0" applyFont="1" applyFill="1" applyBorder="1" applyAlignment="1">
      <alignment horizontal="left" vertical="center"/>
    </xf>
    <xf numFmtId="0" fontId="87" fillId="0" borderId="3" xfId="0" applyFont="1" applyFill="1" applyBorder="1" applyAlignment="1">
      <alignment horizontal="left" vertical="center"/>
    </xf>
    <xf numFmtId="0" fontId="87" fillId="0" borderId="4" xfId="0" applyFont="1" applyFill="1" applyBorder="1" applyAlignment="1">
      <alignment horizontal="left" vertical="center"/>
    </xf>
    <xf numFmtId="0" fontId="87" fillId="0" borderId="5" xfId="0" applyFont="1" applyFill="1" applyBorder="1" applyAlignment="1">
      <alignment horizontal="left" vertical="center"/>
    </xf>
    <xf numFmtId="0" fontId="18" fillId="0" borderId="15" xfId="0" applyFont="1" applyBorder="1" applyAlignment="1">
      <alignment horizontal="center" vertical="center"/>
    </xf>
    <xf numFmtId="0" fontId="18" fillId="0" borderId="0" xfId="0" applyFont="1" applyBorder="1" applyAlignment="1">
      <alignment horizontal="center" vertical="center"/>
    </xf>
    <xf numFmtId="0" fontId="18"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4" xfId="0" applyFont="1" applyBorder="1" applyAlignment="1">
      <alignment horizontal="center" vertical="center"/>
    </xf>
    <xf numFmtId="0" fontId="18" fillId="0" borderId="11" xfId="0" applyFont="1" applyBorder="1" applyAlignment="1">
      <alignment horizontal="center" vertical="center"/>
    </xf>
    <xf numFmtId="0" fontId="18" fillId="0" borderId="2" xfId="0" applyFont="1" applyBorder="1" applyAlignment="1">
      <alignment horizontal="center" vertical="center"/>
    </xf>
    <xf numFmtId="0" fontId="18" fillId="0" borderId="5" xfId="0" applyFont="1" applyBorder="1" applyAlignment="1">
      <alignment horizontal="center" vertical="center"/>
    </xf>
    <xf numFmtId="0" fontId="18" fillId="0" borderId="10" xfId="0" applyFont="1" applyBorder="1" applyAlignment="1">
      <alignment horizontal="center" vertical="center"/>
    </xf>
    <xf numFmtId="0" fontId="18" fillId="0" borderId="7" xfId="0" applyFont="1" applyBorder="1" applyAlignment="1">
      <alignment horizontal="center" vertical="center"/>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18" fillId="0" borderId="6" xfId="0" applyFont="1" applyBorder="1" applyAlignment="1">
      <alignment horizontal="center" vertical="center"/>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18" fillId="0" borderId="6" xfId="0" applyFont="1" applyBorder="1" applyAlignment="1">
      <alignment horizontal="left" vertical="center" wrapText="1" indent="1"/>
    </xf>
    <xf numFmtId="0" fontId="18" fillId="0" borderId="7" xfId="0" applyFont="1" applyBorder="1" applyAlignment="1">
      <alignment horizontal="left" vertical="center" wrapText="1" indent="1"/>
    </xf>
    <xf numFmtId="0" fontId="18" fillId="0" borderId="8" xfId="0" applyFont="1" applyBorder="1" applyAlignment="1">
      <alignment horizontal="left" vertical="center" wrapText="1" indent="1"/>
    </xf>
    <xf numFmtId="0" fontId="18" fillId="0" borderId="3" xfId="0" applyFont="1" applyBorder="1" applyAlignment="1">
      <alignment horizontal="left" vertical="center" wrapText="1" indent="1"/>
    </xf>
    <xf numFmtId="0" fontId="18" fillId="0" borderId="4" xfId="0" applyFont="1" applyBorder="1" applyAlignment="1">
      <alignment horizontal="left" vertical="center" wrapText="1" indent="1"/>
    </xf>
    <xf numFmtId="0" fontId="18" fillId="0" borderId="5" xfId="0" applyFont="1" applyBorder="1" applyAlignment="1">
      <alignment horizontal="left" vertical="center" wrapText="1" indent="1"/>
    </xf>
    <xf numFmtId="0" fontId="29" fillId="0" borderId="6" xfId="0" applyFont="1" applyBorder="1" applyAlignment="1">
      <alignment horizontal="right" vertical="center"/>
    </xf>
    <xf numFmtId="0" fontId="29" fillId="0" borderId="7" xfId="0" applyFont="1" applyBorder="1" applyAlignment="1">
      <alignment horizontal="right" vertical="center"/>
    </xf>
    <xf numFmtId="0" fontId="29" fillId="0" borderId="8" xfId="0" applyFont="1" applyBorder="1" applyAlignment="1">
      <alignment horizontal="right" vertical="center"/>
    </xf>
    <xf numFmtId="0" fontId="29" fillId="0" borderId="1" xfId="0" applyFont="1" applyBorder="1" applyAlignment="1">
      <alignment horizontal="right" vertical="center"/>
    </xf>
    <xf numFmtId="0" fontId="29" fillId="0" borderId="0" xfId="0" applyFont="1" applyBorder="1" applyAlignment="1">
      <alignment horizontal="right" vertical="center"/>
    </xf>
    <xf numFmtId="0" fontId="29" fillId="0" borderId="2" xfId="0" applyFont="1" applyBorder="1" applyAlignment="1">
      <alignment horizontal="right" vertical="center"/>
    </xf>
    <xf numFmtId="0" fontId="29" fillId="0" borderId="1" xfId="0" applyFont="1" applyBorder="1" applyAlignment="1">
      <alignment horizontal="left" vertical="center"/>
    </xf>
    <xf numFmtId="0" fontId="29" fillId="0" borderId="0" xfId="0" applyFont="1" applyBorder="1" applyAlignment="1">
      <alignment horizontal="left" vertical="center"/>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9" fillId="0" borderId="4" xfId="0" applyFont="1" applyBorder="1" applyAlignment="1">
      <alignment horizontal="left" vertical="center"/>
    </xf>
    <xf numFmtId="0" fontId="29" fillId="0" borderId="5" xfId="0" applyFont="1" applyBorder="1" applyAlignment="1">
      <alignment horizontal="left" vertical="center"/>
    </xf>
    <xf numFmtId="0" fontId="45" fillId="0" borderId="0" xfId="0" applyFont="1" applyAlignment="1">
      <alignment horizontal="left" vertical="center"/>
    </xf>
    <xf numFmtId="0" fontId="48" fillId="0" borderId="0" xfId="0" applyFont="1" applyAlignment="1">
      <alignment horizontal="left" vertical="center" indent="1"/>
    </xf>
    <xf numFmtId="0" fontId="45" fillId="0" borderId="1" xfId="0" applyFont="1" applyBorder="1" applyAlignment="1">
      <alignment horizontal="right" vertical="center" indent="1"/>
    </xf>
    <xf numFmtId="0" fontId="45" fillId="0" borderId="0" xfId="0" applyFont="1" applyBorder="1" applyAlignment="1">
      <alignment horizontal="right" vertical="center" indent="1"/>
    </xf>
    <xf numFmtId="0" fontId="45" fillId="0" borderId="2" xfId="0" applyFont="1" applyBorder="1" applyAlignment="1">
      <alignment horizontal="right" vertical="center" indent="1"/>
    </xf>
    <xf numFmtId="0" fontId="45" fillId="0" borderId="1" xfId="0" applyFont="1" applyBorder="1" applyAlignment="1">
      <alignment horizontal="left" vertical="center"/>
    </xf>
    <xf numFmtId="0" fontId="45" fillId="0" borderId="0" xfId="0" applyFont="1" applyBorder="1" applyAlignment="1">
      <alignment horizontal="left" vertical="center"/>
    </xf>
    <xf numFmtId="0" fontId="45" fillId="0" borderId="2" xfId="0" applyFont="1" applyBorder="1" applyAlignment="1">
      <alignment horizontal="left" vertical="center"/>
    </xf>
    <xf numFmtId="0" fontId="50" fillId="0" borderId="6" xfId="0" applyFont="1" applyBorder="1" applyAlignment="1">
      <alignment horizontal="center" vertical="center" shrinkToFit="1"/>
    </xf>
    <xf numFmtId="0" fontId="50" fillId="0" borderId="7" xfId="0" applyFont="1" applyBorder="1" applyAlignment="1">
      <alignment horizontal="center" vertical="center" shrinkToFit="1"/>
    </xf>
    <xf numFmtId="0" fontId="50" fillId="0" borderId="8" xfId="0" applyFont="1" applyBorder="1" applyAlignment="1">
      <alignment horizontal="center" vertical="center" shrinkToFit="1"/>
    </xf>
    <xf numFmtId="0" fontId="50" fillId="0" borderId="1" xfId="0" applyFont="1" applyBorder="1" applyAlignment="1">
      <alignment horizontal="center" vertical="center" shrinkToFit="1"/>
    </xf>
    <xf numFmtId="0" fontId="50" fillId="0" borderId="0" xfId="0" applyFont="1" applyBorder="1" applyAlignment="1">
      <alignment horizontal="center" vertical="center" shrinkToFit="1"/>
    </xf>
    <xf numFmtId="0" fontId="50" fillId="0" borderId="2" xfId="0" applyFont="1" applyBorder="1" applyAlignment="1">
      <alignment horizontal="center" vertical="center" shrinkToFit="1"/>
    </xf>
    <xf numFmtId="0" fontId="45" fillId="0" borderId="3" xfId="0" applyFont="1" applyBorder="1" applyAlignment="1">
      <alignment horizontal="left" vertical="center"/>
    </xf>
    <xf numFmtId="0" fontId="45" fillId="0" borderId="4" xfId="0" applyFont="1" applyBorder="1" applyAlignment="1">
      <alignment horizontal="left" vertical="center"/>
    </xf>
    <xf numFmtId="0" fontId="45" fillId="0" borderId="5" xfId="0" applyFont="1" applyBorder="1" applyAlignment="1">
      <alignment horizontal="left" vertical="center"/>
    </xf>
    <xf numFmtId="0" fontId="50" fillId="0" borderId="4" xfId="0" applyFont="1" applyBorder="1" applyAlignment="1">
      <alignment horizontal="center" vertical="center" shrinkToFit="1"/>
    </xf>
    <xf numFmtId="0" fontId="50" fillId="0" borderId="6" xfId="0" applyFont="1" applyBorder="1" applyAlignment="1">
      <alignment horizontal="left" vertical="center" wrapText="1" indent="1"/>
    </xf>
    <xf numFmtId="0" fontId="50" fillId="0" borderId="7" xfId="0" applyFont="1" applyBorder="1" applyAlignment="1">
      <alignment horizontal="left" vertical="center" wrapText="1" indent="1"/>
    </xf>
    <xf numFmtId="0" fontId="50" fillId="0" borderId="8" xfId="0" applyFont="1" applyBorder="1" applyAlignment="1">
      <alignment horizontal="left" vertical="center" wrapText="1" indent="1"/>
    </xf>
    <xf numFmtId="0" fontId="50" fillId="0" borderId="1" xfId="0" applyFont="1" applyBorder="1" applyAlignment="1">
      <alignment horizontal="left" vertical="center" wrapText="1" indent="1"/>
    </xf>
    <xf numFmtId="0" fontId="50" fillId="0" borderId="0" xfId="0" applyFont="1" applyBorder="1" applyAlignment="1">
      <alignment horizontal="left" vertical="center" wrapText="1" indent="1"/>
    </xf>
    <xf numFmtId="0" fontId="50" fillId="0" borderId="2" xfId="0" applyFont="1" applyBorder="1" applyAlignment="1">
      <alignment horizontal="left" vertical="center" wrapText="1" indent="1"/>
    </xf>
    <xf numFmtId="0" fontId="50" fillId="0" borderId="3" xfId="0" applyFont="1" applyBorder="1" applyAlignment="1">
      <alignment horizontal="left" vertical="center" wrapText="1" indent="1"/>
    </xf>
    <xf numFmtId="0" fontId="50" fillId="0" borderId="4" xfId="0" applyFont="1" applyBorder="1" applyAlignment="1">
      <alignment horizontal="left" vertical="center" wrapText="1" indent="1"/>
    </xf>
    <xf numFmtId="0" fontId="50" fillId="0" borderId="5" xfId="0" applyFont="1" applyBorder="1" applyAlignment="1">
      <alignment horizontal="left" vertical="center" wrapText="1" indent="1"/>
    </xf>
    <xf numFmtId="49" fontId="50" fillId="0" borderId="7" xfId="0" applyNumberFormat="1" applyFont="1" applyFill="1" applyBorder="1" applyAlignment="1">
      <alignment horizontal="center" vertical="center"/>
    </xf>
    <xf numFmtId="0" fontId="0" fillId="0" borderId="0" xfId="0" applyAlignment="1">
      <alignment horizontal="right" vertical="center" indent="1"/>
    </xf>
    <xf numFmtId="0" fontId="0" fillId="0" borderId="2" xfId="0" applyBorder="1" applyAlignment="1">
      <alignment horizontal="right" vertical="center" indent="1"/>
    </xf>
    <xf numFmtId="0" fontId="0" fillId="0" borderId="3" xfId="0" applyBorder="1" applyAlignment="1">
      <alignment horizontal="right" vertical="center" indent="1"/>
    </xf>
    <xf numFmtId="0" fontId="0" fillId="0" borderId="4" xfId="0" applyBorder="1" applyAlignment="1">
      <alignment horizontal="right" vertical="center" indent="1"/>
    </xf>
    <xf numFmtId="0" fontId="0" fillId="0" borderId="5" xfId="0" applyBorder="1" applyAlignment="1">
      <alignment horizontal="right" vertical="center" indent="1"/>
    </xf>
    <xf numFmtId="0" fontId="46" fillId="0" borderId="0" xfId="0" applyFont="1" applyBorder="1" applyAlignment="1">
      <alignment horizontal="center" vertical="center" shrinkToFit="1"/>
    </xf>
    <xf numFmtId="0" fontId="100" fillId="0" borderId="0" xfId="0" applyFont="1" applyAlignment="1">
      <alignment horizontal="center" vertical="center"/>
    </xf>
    <xf numFmtId="0" fontId="100" fillId="0" borderId="4" xfId="0" applyFont="1" applyBorder="1" applyAlignment="1">
      <alignment horizontal="center" vertical="center"/>
    </xf>
    <xf numFmtId="0" fontId="88" fillId="0" borderId="0" xfId="0" applyFont="1" applyBorder="1" applyAlignment="1">
      <alignment horizontal="center" vertical="center" shrinkToFit="1"/>
    </xf>
    <xf numFmtId="0" fontId="100" fillId="0" borderId="0" xfId="0" applyFont="1" applyAlignment="1">
      <alignment horizontal="center" vertical="center" shrinkToFit="1"/>
    </xf>
    <xf numFmtId="0" fontId="100" fillId="0" borderId="4" xfId="0" applyFont="1" applyBorder="1" applyAlignment="1">
      <alignment horizontal="center" vertical="center" shrinkToFit="1"/>
    </xf>
    <xf numFmtId="0" fontId="0" fillId="0" borderId="0" xfId="0"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45" fillId="0" borderId="6" xfId="0" applyFont="1" applyBorder="1" applyAlignment="1">
      <alignment horizontal="right" vertical="center"/>
    </xf>
    <xf numFmtId="0" fontId="45" fillId="0" borderId="7" xfId="0" applyFont="1" applyBorder="1" applyAlignment="1">
      <alignment horizontal="right" vertical="center"/>
    </xf>
    <xf numFmtId="0" fontId="45" fillId="0" borderId="8" xfId="0" applyFont="1" applyBorder="1" applyAlignment="1">
      <alignment horizontal="right" vertical="center"/>
    </xf>
    <xf numFmtId="0" fontId="45" fillId="0" borderId="1" xfId="0" applyFont="1" applyBorder="1" applyAlignment="1">
      <alignment horizontal="right" vertical="center"/>
    </xf>
    <xf numFmtId="0" fontId="45" fillId="0" borderId="0" xfId="0" applyFont="1" applyBorder="1" applyAlignment="1">
      <alignment horizontal="right" vertical="center"/>
    </xf>
    <xf numFmtId="0" fontId="45" fillId="0" borderId="2" xfId="0" applyFont="1" applyBorder="1" applyAlignment="1">
      <alignment horizontal="right" vertical="center"/>
    </xf>
    <xf numFmtId="0" fontId="45" fillId="0" borderId="41" xfId="0" applyFont="1" applyBorder="1" applyAlignment="1">
      <alignment horizontal="center" vertical="center" wrapText="1"/>
    </xf>
    <xf numFmtId="0" fontId="45" fillId="0" borderId="41" xfId="0" applyFont="1" applyBorder="1" applyAlignment="1">
      <alignment horizontal="center" vertical="center" shrinkToFit="1"/>
    </xf>
    <xf numFmtId="0" fontId="45" fillId="0" borderId="41" xfId="0" applyFont="1" applyBorder="1" applyAlignment="1">
      <alignment horizontal="right" vertical="center" wrapText="1"/>
    </xf>
    <xf numFmtId="0" fontId="45" fillId="0" borderId="0" xfId="0" applyFont="1" applyAlignment="1">
      <alignment horizontal="left" vertical="top" wrapText="1"/>
    </xf>
    <xf numFmtId="0" fontId="50" fillId="0" borderId="6" xfId="0" applyFont="1" applyBorder="1" applyAlignment="1">
      <alignment horizontal="center" vertical="center" wrapText="1"/>
    </xf>
    <xf numFmtId="0" fontId="50" fillId="0" borderId="7"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3" xfId="0" applyFont="1" applyBorder="1" applyAlignment="1">
      <alignment horizontal="center" vertical="center" wrapText="1"/>
    </xf>
    <xf numFmtId="0" fontId="50" fillId="0" borderId="70" xfId="0" applyFont="1" applyBorder="1" applyAlignment="1">
      <alignment horizontal="center" vertical="center"/>
    </xf>
    <xf numFmtId="0" fontId="50" fillId="0" borderId="71" xfId="0" applyFont="1" applyBorder="1" applyAlignment="1">
      <alignment horizontal="center" vertical="center"/>
    </xf>
    <xf numFmtId="0" fontId="50" fillId="0" borderId="72" xfId="0" applyFont="1" applyBorder="1" applyAlignment="1">
      <alignment horizontal="center" vertical="center"/>
    </xf>
    <xf numFmtId="0" fontId="50" fillId="0" borderId="73" xfId="0" applyFont="1" applyBorder="1" applyAlignment="1">
      <alignment horizontal="center" vertical="center"/>
    </xf>
    <xf numFmtId="0" fontId="50" fillId="0" borderId="16" xfId="0" applyFont="1" applyBorder="1" applyAlignment="1">
      <alignment horizontal="center" vertical="center"/>
    </xf>
    <xf numFmtId="0" fontId="50" fillId="0" borderId="12" xfId="0" applyFont="1" applyBorder="1" applyAlignment="1">
      <alignment horizontal="center" vertical="center"/>
    </xf>
    <xf numFmtId="0" fontId="50" fillId="0" borderId="10" xfId="0" applyFont="1" applyBorder="1" applyAlignment="1">
      <alignment horizontal="left" vertical="center" wrapText="1"/>
    </xf>
    <xf numFmtId="0" fontId="50" fillId="0" borderId="15" xfId="0" applyFont="1" applyBorder="1" applyAlignment="1">
      <alignment horizontal="left" vertical="center" wrapText="1"/>
    </xf>
    <xf numFmtId="0" fontId="50" fillId="0" borderId="13" xfId="0" applyFont="1" applyBorder="1" applyAlignment="1">
      <alignment horizontal="left" vertical="center" wrapText="1"/>
    </xf>
    <xf numFmtId="176" fontId="50" fillId="0" borderId="6" xfId="0" applyNumberFormat="1" applyFont="1" applyBorder="1" applyAlignment="1">
      <alignment horizontal="right" vertical="center"/>
    </xf>
    <xf numFmtId="176" fontId="50" fillId="0" borderId="7" xfId="0" applyNumberFormat="1" applyFont="1" applyBorder="1" applyAlignment="1">
      <alignment horizontal="right" vertical="center"/>
    </xf>
    <xf numFmtId="176" fontId="50" fillId="0" borderId="1" xfId="0" applyNumberFormat="1" applyFont="1" applyBorder="1" applyAlignment="1">
      <alignment horizontal="right" vertical="center"/>
    </xf>
    <xf numFmtId="176" fontId="50" fillId="0" borderId="0" xfId="0" applyNumberFormat="1" applyFont="1" applyBorder="1" applyAlignment="1">
      <alignment horizontal="right" vertical="center"/>
    </xf>
    <xf numFmtId="176" fontId="50" fillId="0" borderId="3" xfId="0" applyNumberFormat="1" applyFont="1" applyBorder="1" applyAlignment="1">
      <alignment horizontal="right" vertical="center"/>
    </xf>
    <xf numFmtId="176" fontId="50" fillId="0" borderId="4" xfId="0" applyNumberFormat="1" applyFont="1" applyBorder="1" applyAlignment="1">
      <alignment horizontal="right" vertical="center"/>
    </xf>
    <xf numFmtId="0" fontId="50" fillId="0" borderId="7" xfId="0" applyFont="1" applyBorder="1" applyAlignment="1">
      <alignment horizontal="left" vertical="center"/>
    </xf>
    <xf numFmtId="0" fontId="50" fillId="0" borderId="8" xfId="0" applyFont="1" applyBorder="1" applyAlignment="1">
      <alignment horizontal="left" vertical="center"/>
    </xf>
    <xf numFmtId="0" fontId="50" fillId="0" borderId="6" xfId="0" applyFont="1" applyBorder="1" applyAlignment="1">
      <alignment horizontal="center" vertical="center"/>
    </xf>
    <xf numFmtId="0" fontId="50" fillId="0" borderId="7" xfId="0" applyFont="1" applyBorder="1" applyAlignment="1">
      <alignment horizontal="center" vertical="center"/>
    </xf>
    <xf numFmtId="0" fontId="50" fillId="0" borderId="8" xfId="0" applyFont="1" applyBorder="1" applyAlignment="1">
      <alignment horizontal="center" vertical="center"/>
    </xf>
    <xf numFmtId="0" fontId="50" fillId="0" borderId="3" xfId="0" applyFont="1" applyBorder="1" applyAlignment="1">
      <alignment horizontal="center" vertical="center"/>
    </xf>
    <xf numFmtId="178" fontId="50" fillId="0" borderId="6" xfId="0" applyNumberFormat="1" applyFont="1" applyBorder="1" applyAlignment="1">
      <alignment horizontal="right" vertical="center"/>
    </xf>
    <xf numFmtId="178" fontId="50" fillId="0" borderId="7" xfId="0" applyNumberFormat="1" applyFont="1" applyBorder="1" applyAlignment="1">
      <alignment horizontal="right" vertical="center"/>
    </xf>
    <xf numFmtId="178" fontId="50" fillId="0" borderId="1" xfId="0" applyNumberFormat="1" applyFont="1" applyBorder="1" applyAlignment="1">
      <alignment horizontal="right" vertical="center"/>
    </xf>
    <xf numFmtId="178" fontId="50" fillId="0" borderId="0" xfId="0" applyNumberFormat="1" applyFont="1" applyBorder="1" applyAlignment="1">
      <alignment horizontal="right" vertical="center"/>
    </xf>
    <xf numFmtId="178" fontId="50" fillId="0" borderId="3" xfId="0" applyNumberFormat="1" applyFont="1" applyBorder="1" applyAlignment="1">
      <alignment horizontal="right" vertical="center"/>
    </xf>
    <xf numFmtId="178" fontId="50" fillId="0" borderId="4" xfId="0" applyNumberFormat="1" applyFont="1" applyBorder="1" applyAlignment="1">
      <alignment horizontal="right" vertical="center"/>
    </xf>
    <xf numFmtId="177" fontId="50" fillId="0" borderId="7" xfId="0" applyNumberFormat="1" applyFont="1" applyBorder="1" applyAlignment="1">
      <alignment horizontal="left" vertical="center"/>
    </xf>
    <xf numFmtId="177" fontId="50" fillId="0" borderId="8" xfId="0" applyNumberFormat="1" applyFont="1" applyBorder="1" applyAlignment="1">
      <alignment horizontal="left" vertical="center"/>
    </xf>
    <xf numFmtId="177" fontId="50" fillId="0" borderId="0" xfId="0" applyNumberFormat="1" applyFont="1" applyBorder="1" applyAlignment="1">
      <alignment horizontal="left" vertical="center"/>
    </xf>
    <xf numFmtId="177" fontId="50" fillId="0" borderId="2" xfId="0" applyNumberFormat="1" applyFont="1" applyBorder="1" applyAlignment="1">
      <alignment horizontal="left" vertical="center"/>
    </xf>
    <xf numFmtId="177" fontId="50" fillId="0" borderId="4" xfId="0" applyNumberFormat="1" applyFont="1" applyBorder="1" applyAlignment="1">
      <alignment horizontal="left" vertical="center"/>
    </xf>
    <xf numFmtId="177" fontId="50" fillId="0" borderId="5" xfId="0" applyNumberFormat="1" applyFont="1" applyBorder="1" applyAlignment="1">
      <alignment horizontal="left" vertical="center"/>
    </xf>
    <xf numFmtId="178" fontId="50" fillId="0" borderId="6" xfId="0" applyNumberFormat="1" applyFont="1" applyBorder="1" applyAlignment="1">
      <alignment horizontal="center" vertical="center" wrapText="1"/>
    </xf>
    <xf numFmtId="177" fontId="50" fillId="0" borderId="7" xfId="0" applyNumberFormat="1" applyFont="1" applyBorder="1" applyAlignment="1">
      <alignment horizontal="center" vertical="center"/>
    </xf>
    <xf numFmtId="177" fontId="50" fillId="0" borderId="8" xfId="0" applyNumberFormat="1" applyFont="1" applyBorder="1" applyAlignment="1">
      <alignment horizontal="center" vertical="center"/>
    </xf>
    <xf numFmtId="177" fontId="50" fillId="0" borderId="0" xfId="0" applyNumberFormat="1" applyFont="1" applyBorder="1" applyAlignment="1">
      <alignment horizontal="center" vertical="center"/>
    </xf>
    <xf numFmtId="177" fontId="50" fillId="0" borderId="2" xfId="0" applyNumberFormat="1" applyFont="1" applyBorder="1" applyAlignment="1">
      <alignment horizontal="center" vertical="center"/>
    </xf>
    <xf numFmtId="177" fontId="50" fillId="0" borderId="4" xfId="0" applyNumberFormat="1" applyFont="1" applyBorder="1" applyAlignment="1">
      <alignment horizontal="center" vertical="center"/>
    </xf>
    <xf numFmtId="177" fontId="50" fillId="0" borderId="5" xfId="0" applyNumberFormat="1" applyFont="1" applyBorder="1" applyAlignment="1">
      <alignment horizontal="center" vertical="center"/>
    </xf>
    <xf numFmtId="0" fontId="45" fillId="0" borderId="74" xfId="0" applyFont="1" applyBorder="1" applyAlignment="1">
      <alignment horizontal="left" vertical="center"/>
    </xf>
    <xf numFmtId="0" fontId="45" fillId="0" borderId="35" xfId="0" applyFont="1" applyBorder="1" applyAlignment="1">
      <alignment horizontal="left" vertical="center"/>
    </xf>
    <xf numFmtId="0" fontId="45" fillId="0" borderId="75" xfId="0" applyFont="1" applyBorder="1" applyAlignment="1">
      <alignment horizontal="left" vertical="center"/>
    </xf>
    <xf numFmtId="0" fontId="45" fillId="0" borderId="15" xfId="0" applyFont="1" applyBorder="1" applyAlignment="1">
      <alignment horizontal="left" vertical="center"/>
    </xf>
    <xf numFmtId="0" fontId="45" fillId="0" borderId="13" xfId="0" applyFont="1" applyBorder="1" applyAlignment="1">
      <alignment horizontal="left" vertical="center"/>
    </xf>
    <xf numFmtId="0" fontId="50" fillId="0" borderId="70" xfId="0" applyFont="1" applyBorder="1" applyAlignment="1">
      <alignment horizontal="center" vertical="center" wrapText="1"/>
    </xf>
    <xf numFmtId="0" fontId="50" fillId="0" borderId="71" xfId="0" applyFont="1" applyBorder="1" applyAlignment="1">
      <alignment horizontal="center" vertical="center" wrapText="1"/>
    </xf>
    <xf numFmtId="0" fontId="50" fillId="0" borderId="72" xfId="0" applyFont="1" applyBorder="1" applyAlignment="1">
      <alignment horizontal="center" vertical="center" wrapText="1"/>
    </xf>
    <xf numFmtId="0" fontId="88" fillId="0" borderId="0" xfId="0" applyFont="1" applyFill="1" applyBorder="1" applyAlignment="1">
      <alignment horizontal="center" vertical="center" shrinkToFit="1"/>
    </xf>
    <xf numFmtId="0" fontId="100" fillId="0" borderId="0" xfId="0" applyFont="1" applyFill="1" applyAlignment="1">
      <alignment horizontal="center" vertical="center" shrinkToFit="1"/>
    </xf>
    <xf numFmtId="0" fontId="100" fillId="0" borderId="4" xfId="0" applyFont="1" applyFill="1" applyBorder="1" applyAlignment="1">
      <alignment horizontal="center" vertical="center" shrinkToFit="1"/>
    </xf>
    <xf numFmtId="0" fontId="0" fillId="0" borderId="0" xfId="0" applyBorder="1" applyAlignment="1">
      <alignment horizontal="right" vertical="center" indent="1"/>
    </xf>
    <xf numFmtId="178" fontId="50" fillId="0" borderId="6" xfId="0" applyNumberFormat="1" applyFont="1" applyBorder="1" applyAlignment="1">
      <alignment horizontal="right" vertical="center" wrapText="1"/>
    </xf>
    <xf numFmtId="178" fontId="50" fillId="0" borderId="7" xfId="0" applyNumberFormat="1" applyFont="1" applyBorder="1" applyAlignment="1">
      <alignment horizontal="right" vertical="center" wrapText="1"/>
    </xf>
    <xf numFmtId="178" fontId="50" fillId="0" borderId="1" xfId="0" applyNumberFormat="1" applyFont="1" applyBorder="1" applyAlignment="1">
      <alignment horizontal="right" vertical="center" wrapText="1"/>
    </xf>
    <xf numFmtId="178" fontId="50" fillId="0" borderId="0" xfId="0" applyNumberFormat="1" applyFont="1" applyBorder="1" applyAlignment="1">
      <alignment horizontal="right" vertical="center" wrapText="1"/>
    </xf>
    <xf numFmtId="178" fontId="50" fillId="0" borderId="3" xfId="0" applyNumberFormat="1" applyFont="1" applyBorder="1" applyAlignment="1">
      <alignment horizontal="right" vertical="center" wrapText="1"/>
    </xf>
    <xf numFmtId="178" fontId="50" fillId="0" borderId="4" xfId="0" applyNumberFormat="1" applyFont="1" applyBorder="1" applyAlignment="1">
      <alignment horizontal="right" vertical="center" wrapText="1"/>
    </xf>
    <xf numFmtId="177" fontId="50" fillId="0" borderId="7" xfId="0" applyNumberFormat="1" applyFont="1" applyBorder="1" applyAlignment="1">
      <alignment horizontal="left" vertical="center" wrapText="1"/>
    </xf>
    <xf numFmtId="177" fontId="50" fillId="0" borderId="8" xfId="0" applyNumberFormat="1" applyFont="1" applyBorder="1" applyAlignment="1">
      <alignment horizontal="left" vertical="center" wrapText="1"/>
    </xf>
    <xf numFmtId="177" fontId="50" fillId="0" borderId="0" xfId="0" applyNumberFormat="1" applyFont="1" applyBorder="1" applyAlignment="1">
      <alignment horizontal="left" vertical="center" wrapText="1"/>
    </xf>
    <xf numFmtId="177" fontId="50" fillId="0" borderId="2" xfId="0" applyNumberFormat="1" applyFont="1" applyBorder="1" applyAlignment="1">
      <alignment horizontal="left" vertical="center" wrapText="1"/>
    </xf>
    <xf numFmtId="177" fontId="50" fillId="0" borderId="4" xfId="0" applyNumberFormat="1" applyFont="1" applyBorder="1" applyAlignment="1">
      <alignment horizontal="left" vertical="center" wrapText="1"/>
    </xf>
    <xf numFmtId="177" fontId="50" fillId="0" borderId="5" xfId="0" applyNumberFormat="1" applyFont="1" applyBorder="1" applyAlignment="1">
      <alignment horizontal="left" vertical="center" wrapText="1"/>
    </xf>
    <xf numFmtId="176" fontId="50" fillId="0" borderId="6" xfId="0" applyNumberFormat="1" applyFont="1" applyBorder="1" applyAlignment="1">
      <alignment horizontal="right" vertical="center" wrapText="1"/>
    </xf>
    <xf numFmtId="176" fontId="50" fillId="0" borderId="7" xfId="0" applyNumberFormat="1" applyFont="1" applyBorder="1" applyAlignment="1">
      <alignment horizontal="right" vertical="center" wrapText="1"/>
    </xf>
    <xf numFmtId="176" fontId="50" fillId="0" borderId="1" xfId="0" applyNumberFormat="1" applyFont="1" applyBorder="1" applyAlignment="1">
      <alignment horizontal="right" vertical="center" wrapText="1"/>
    </xf>
    <xf numFmtId="176" fontId="50" fillId="0" borderId="0" xfId="0" applyNumberFormat="1" applyFont="1" applyBorder="1" applyAlignment="1">
      <alignment horizontal="right" vertical="center" wrapText="1"/>
    </xf>
    <xf numFmtId="176" fontId="50" fillId="0" borderId="3" xfId="0" applyNumberFormat="1" applyFont="1" applyBorder="1" applyAlignment="1">
      <alignment horizontal="right" vertical="center" wrapText="1"/>
    </xf>
    <xf numFmtId="176" fontId="50" fillId="0" borderId="4" xfId="0" applyNumberFormat="1" applyFont="1" applyBorder="1" applyAlignment="1">
      <alignment horizontal="right" vertical="center" wrapText="1"/>
    </xf>
    <xf numFmtId="0" fontId="50" fillId="0" borderId="73" xfId="0" applyFont="1" applyBorder="1" applyAlignment="1">
      <alignment horizontal="center" vertical="center" wrapText="1"/>
    </xf>
    <xf numFmtId="0" fontId="50" fillId="0" borderId="16" xfId="0" applyFont="1" applyBorder="1" applyAlignment="1">
      <alignment horizontal="center" vertical="center" wrapText="1"/>
    </xf>
    <xf numFmtId="0" fontId="50" fillId="0" borderId="12" xfId="0" applyFont="1" applyBorder="1" applyAlignment="1">
      <alignment horizontal="center" vertical="center" wrapText="1"/>
    </xf>
    <xf numFmtId="179" fontId="45" fillId="0" borderId="0" xfId="0" applyNumberFormat="1" applyFont="1" applyBorder="1" applyAlignment="1">
      <alignment vertical="center"/>
    </xf>
    <xf numFmtId="179" fontId="0" fillId="0" borderId="0" xfId="0" applyNumberFormat="1" applyBorder="1" applyAlignment="1">
      <alignment vertical="center"/>
    </xf>
    <xf numFmtId="0" fontId="45" fillId="0" borderId="3" xfId="0" applyFont="1" applyBorder="1" applyAlignment="1">
      <alignment horizontal="right" vertical="center"/>
    </xf>
    <xf numFmtId="0" fontId="45" fillId="0" borderId="4" xfId="0" applyFont="1" applyBorder="1" applyAlignment="1">
      <alignment horizontal="right" vertical="center"/>
    </xf>
    <xf numFmtId="178" fontId="52" fillId="0" borderId="6" xfId="0" applyNumberFormat="1" applyFont="1" applyBorder="1" applyAlignment="1">
      <alignment horizontal="center" vertical="center"/>
    </xf>
    <xf numFmtId="178" fontId="52" fillId="0" borderId="7" xfId="0" applyNumberFormat="1" applyFont="1" applyBorder="1" applyAlignment="1">
      <alignment horizontal="center" vertical="center"/>
    </xf>
    <xf numFmtId="178" fontId="52" fillId="0" borderId="8" xfId="0" applyNumberFormat="1" applyFont="1" applyBorder="1" applyAlignment="1">
      <alignment horizontal="center" vertical="center"/>
    </xf>
    <xf numFmtId="178" fontId="52" fillId="0" borderId="3" xfId="0" applyNumberFormat="1" applyFont="1" applyBorder="1" applyAlignment="1">
      <alignment horizontal="center" vertical="center"/>
    </xf>
    <xf numFmtId="178" fontId="52" fillId="0" borderId="4" xfId="0" applyNumberFormat="1" applyFont="1" applyBorder="1" applyAlignment="1">
      <alignment horizontal="center" vertical="center"/>
    </xf>
    <xf numFmtId="178" fontId="52" fillId="0" borderId="5" xfId="0" applyNumberFormat="1" applyFont="1" applyBorder="1" applyAlignment="1">
      <alignment horizontal="center" vertical="center"/>
    </xf>
    <xf numFmtId="38" fontId="52" fillId="0" borderId="6" xfId="3" applyFont="1" applyBorder="1" applyAlignment="1">
      <alignment horizontal="center" vertical="center"/>
    </xf>
    <xf numFmtId="38" fontId="52" fillId="0" borderId="7" xfId="3" applyFont="1" applyBorder="1" applyAlignment="1">
      <alignment horizontal="center" vertical="center"/>
    </xf>
    <xf numFmtId="38" fontId="52" fillId="0" borderId="8" xfId="3" applyFont="1" applyBorder="1" applyAlignment="1">
      <alignment horizontal="center" vertical="center"/>
    </xf>
    <xf numFmtId="38" fontId="52" fillId="0" borderId="3" xfId="3" applyFont="1" applyBorder="1" applyAlignment="1">
      <alignment horizontal="center" vertical="center"/>
    </xf>
    <xf numFmtId="38" fontId="52" fillId="0" borderId="4" xfId="3" applyFont="1" applyBorder="1" applyAlignment="1">
      <alignment horizontal="center" vertical="center"/>
    </xf>
    <xf numFmtId="38" fontId="52" fillId="0" borderId="5" xfId="3" applyFont="1" applyBorder="1" applyAlignment="1">
      <alignment horizontal="center" vertical="center"/>
    </xf>
    <xf numFmtId="0" fontId="52" fillId="0" borderId="7" xfId="0" applyFont="1" applyBorder="1" applyAlignment="1">
      <alignment horizontal="center" vertical="center"/>
    </xf>
    <xf numFmtId="0" fontId="52" fillId="0" borderId="8" xfId="0" applyFont="1" applyBorder="1" applyAlignment="1">
      <alignment horizontal="center" vertical="center"/>
    </xf>
    <xf numFmtId="0" fontId="52" fillId="0" borderId="4" xfId="0" applyFont="1" applyBorder="1" applyAlignment="1">
      <alignment horizontal="center" vertical="center"/>
    </xf>
    <xf numFmtId="0" fontId="52" fillId="0" borderId="5" xfId="0" applyFont="1" applyBorder="1" applyAlignment="1">
      <alignment horizontal="center" vertical="center"/>
    </xf>
    <xf numFmtId="49" fontId="50" fillId="0" borderId="4" xfId="0" applyNumberFormat="1" applyFont="1" applyBorder="1" applyAlignment="1">
      <alignment horizontal="center" vertical="center"/>
    </xf>
    <xf numFmtId="0" fontId="51" fillId="0" borderId="89" xfId="0" applyFont="1" applyBorder="1" applyAlignment="1">
      <alignment horizontal="left" vertical="center" shrinkToFit="1"/>
    </xf>
    <xf numFmtId="0" fontId="51" fillId="0" borderId="39" xfId="0" applyFont="1" applyBorder="1" applyAlignment="1">
      <alignment horizontal="left" vertical="center" shrinkToFit="1"/>
    </xf>
    <xf numFmtId="0" fontId="51" fillId="0" borderId="44" xfId="0" applyFont="1" applyBorder="1" applyAlignment="1">
      <alignment horizontal="left" vertical="center" shrinkToFit="1"/>
    </xf>
    <xf numFmtId="0" fontId="51" fillId="0" borderId="40" xfId="0" applyFont="1" applyBorder="1" applyAlignment="1">
      <alignment horizontal="center" vertical="center" textRotation="255" shrinkToFit="1"/>
    </xf>
    <xf numFmtId="0" fontId="51" fillId="0" borderId="42" xfId="0" applyFont="1" applyBorder="1" applyAlignment="1">
      <alignment horizontal="center" vertical="center" textRotation="255" shrinkToFit="1"/>
    </xf>
    <xf numFmtId="0" fontId="51" fillId="0" borderId="43" xfId="0" applyFont="1" applyBorder="1" applyAlignment="1">
      <alignment horizontal="center" vertical="center" textRotation="255" shrinkToFit="1"/>
    </xf>
    <xf numFmtId="0" fontId="51" fillId="0" borderId="6" xfId="0" applyFont="1" applyBorder="1" applyAlignment="1">
      <alignment horizontal="center" vertical="center"/>
    </xf>
    <xf numFmtId="0" fontId="51" fillId="0" borderId="7" xfId="0" applyFont="1" applyBorder="1" applyAlignment="1">
      <alignment horizontal="center" vertical="center"/>
    </xf>
    <xf numFmtId="0" fontId="51" fillId="0" borderId="8" xfId="0" applyFont="1" applyBorder="1" applyAlignment="1">
      <alignment horizontal="center" vertical="center"/>
    </xf>
    <xf numFmtId="178" fontId="50" fillId="0" borderId="6" xfId="0" applyNumberFormat="1" applyFont="1" applyBorder="1" applyAlignment="1">
      <alignment horizontal="left" vertical="center" wrapText="1"/>
    </xf>
    <xf numFmtId="178" fontId="50" fillId="0" borderId="7" xfId="0" applyNumberFormat="1" applyFont="1" applyBorder="1" applyAlignment="1">
      <alignment horizontal="left" vertical="center" wrapText="1"/>
    </xf>
    <xf numFmtId="178" fontId="50" fillId="0" borderId="8" xfId="0" applyNumberFormat="1" applyFont="1" applyBorder="1" applyAlignment="1">
      <alignment horizontal="left" vertical="center" wrapText="1"/>
    </xf>
    <xf numFmtId="178" fontId="50" fillId="0" borderId="1" xfId="0" applyNumberFormat="1" applyFont="1" applyBorder="1" applyAlignment="1">
      <alignment horizontal="left" vertical="center" wrapText="1"/>
    </xf>
    <xf numFmtId="178" fontId="50" fillId="0" borderId="0" xfId="0" applyNumberFormat="1" applyFont="1" applyBorder="1" applyAlignment="1">
      <alignment horizontal="left" vertical="center" wrapText="1"/>
    </xf>
    <xf numFmtId="178" fontId="50" fillId="0" borderId="2" xfId="0" applyNumberFormat="1" applyFont="1" applyBorder="1" applyAlignment="1">
      <alignment horizontal="left" vertical="center" wrapText="1"/>
    </xf>
    <xf numFmtId="178" fontId="50" fillId="0" borderId="3" xfId="0" applyNumberFormat="1" applyFont="1" applyBorder="1" applyAlignment="1">
      <alignment horizontal="left" vertical="center" wrapText="1"/>
    </xf>
    <xf numFmtId="178" fontId="50" fillId="0" borderId="4" xfId="0" applyNumberFormat="1" applyFont="1" applyBorder="1" applyAlignment="1">
      <alignment horizontal="left" vertical="center" wrapText="1"/>
    </xf>
    <xf numFmtId="178" fontId="50" fillId="0" borderId="5" xfId="0" applyNumberFormat="1" applyFont="1" applyBorder="1" applyAlignment="1">
      <alignment horizontal="left" vertical="center" wrapText="1"/>
    </xf>
    <xf numFmtId="38" fontId="50" fillId="0" borderId="6" xfId="3" applyFont="1" applyBorder="1" applyAlignment="1">
      <alignment horizontal="left" vertical="center" wrapText="1"/>
    </xf>
    <xf numFmtId="38" fontId="50" fillId="0" borderId="7" xfId="3" applyFont="1" applyBorder="1" applyAlignment="1">
      <alignment horizontal="left" vertical="center" wrapText="1"/>
    </xf>
    <xf numFmtId="38" fontId="50" fillId="0" borderId="8" xfId="3" applyFont="1" applyBorder="1" applyAlignment="1">
      <alignment horizontal="left" vertical="center" wrapText="1"/>
    </xf>
    <xf numFmtId="38" fontId="50" fillId="0" borderId="1" xfId="3" applyFont="1" applyBorder="1" applyAlignment="1">
      <alignment horizontal="left" vertical="center" wrapText="1"/>
    </xf>
    <xf numFmtId="38" fontId="50" fillId="0" borderId="0" xfId="3" applyFont="1" applyBorder="1" applyAlignment="1">
      <alignment horizontal="left" vertical="center" wrapText="1"/>
    </xf>
    <xf numFmtId="38" fontId="50" fillId="0" borderId="2" xfId="3" applyFont="1" applyBorder="1" applyAlignment="1">
      <alignment horizontal="left" vertical="center" wrapText="1"/>
    </xf>
    <xf numFmtId="38" fontId="50" fillId="0" borderId="3" xfId="3" applyFont="1" applyBorder="1" applyAlignment="1">
      <alignment horizontal="left" vertical="center" wrapText="1"/>
    </xf>
    <xf numFmtId="38" fontId="50" fillId="0" borderId="4" xfId="3" applyFont="1" applyBorder="1" applyAlignment="1">
      <alignment horizontal="left" vertical="center" wrapText="1"/>
    </xf>
    <xf numFmtId="38" fontId="50" fillId="0" borderId="5" xfId="3" applyFont="1" applyBorder="1" applyAlignment="1">
      <alignment horizontal="left" vertical="center" wrapText="1"/>
    </xf>
    <xf numFmtId="0" fontId="52" fillId="0" borderId="0" xfId="0" applyFont="1" applyBorder="1" applyAlignment="1">
      <alignment horizontal="left" vertical="center"/>
    </xf>
    <xf numFmtId="0" fontId="52" fillId="0" borderId="4" xfId="0" applyFont="1" applyBorder="1" applyAlignment="1">
      <alignment horizontal="left" vertical="center"/>
    </xf>
    <xf numFmtId="0" fontId="55" fillId="0" borderId="0" xfId="0" applyFont="1" applyBorder="1" applyAlignment="1">
      <alignment horizontal="left"/>
    </xf>
    <xf numFmtId="0" fontId="52" fillId="0" borderId="38" xfId="0" applyFont="1" applyBorder="1" applyAlignment="1">
      <alignment horizontal="center" vertical="center"/>
    </xf>
    <xf numFmtId="0" fontId="52" fillId="0" borderId="36" xfId="0" applyFont="1" applyBorder="1" applyAlignment="1">
      <alignment horizontal="center" vertical="center"/>
    </xf>
    <xf numFmtId="0" fontId="52" fillId="0" borderId="37" xfId="0" applyFont="1" applyBorder="1" applyAlignment="1">
      <alignment horizontal="center" vertical="center"/>
    </xf>
    <xf numFmtId="0" fontId="52" fillId="0" borderId="23" xfId="0" applyFont="1" applyBorder="1" applyAlignment="1">
      <alignment horizontal="center" vertical="center"/>
    </xf>
    <xf numFmtId="0" fontId="52" fillId="0" borderId="0" xfId="0" applyFont="1" applyBorder="1" applyAlignment="1">
      <alignment horizontal="center" vertical="center"/>
    </xf>
    <xf numFmtId="0" fontId="52" fillId="0" borderId="24" xfId="0" applyFont="1" applyBorder="1" applyAlignment="1">
      <alignment horizontal="center" vertical="center"/>
    </xf>
    <xf numFmtId="0" fontId="52" fillId="0" borderId="21" xfId="0" applyFont="1" applyBorder="1" applyAlignment="1">
      <alignment horizontal="center" vertical="center"/>
    </xf>
    <xf numFmtId="0" fontId="52" fillId="0" borderId="17" xfId="0" applyFont="1" applyBorder="1" applyAlignment="1">
      <alignment horizontal="center" vertical="center"/>
    </xf>
    <xf numFmtId="0" fontId="52" fillId="0" borderId="22" xfId="0" applyFont="1" applyBorder="1" applyAlignment="1">
      <alignment horizontal="center" vertical="center"/>
    </xf>
    <xf numFmtId="0" fontId="106" fillId="0" borderId="36" xfId="0" applyFont="1" applyBorder="1" applyAlignment="1">
      <alignment horizontal="left" vertical="center" wrapText="1"/>
    </xf>
    <xf numFmtId="0" fontId="106" fillId="0" borderId="0" xfId="0" applyFont="1" applyBorder="1" applyAlignment="1">
      <alignment horizontal="left" vertical="center" wrapText="1"/>
    </xf>
    <xf numFmtId="0" fontId="88" fillId="0" borderId="17" xfId="0" applyFont="1" applyFill="1" applyBorder="1" applyAlignment="1">
      <alignment horizontal="center" vertical="center" shrinkToFit="1"/>
    </xf>
    <xf numFmtId="0" fontId="76" fillId="0" borderId="0" xfId="0" applyFont="1" applyBorder="1" applyAlignment="1">
      <alignment horizontal="center" vertical="center"/>
    </xf>
    <xf numFmtId="0" fontId="117" fillId="0" borderId="19" xfId="0" applyFont="1" applyBorder="1" applyAlignment="1">
      <alignment horizontal="center" vertical="center"/>
    </xf>
    <xf numFmtId="0" fontId="117" fillId="0" borderId="18" xfId="0" applyFont="1" applyBorder="1" applyAlignment="1">
      <alignment horizontal="center" vertical="center"/>
    </xf>
    <xf numFmtId="0" fontId="117" fillId="0" borderId="20" xfId="0" applyFont="1" applyBorder="1" applyAlignment="1">
      <alignment horizontal="center" vertical="center"/>
    </xf>
    <xf numFmtId="0" fontId="55" fillId="0" borderId="0" xfId="0" applyFont="1" applyBorder="1" applyAlignment="1">
      <alignment horizontal="center" vertical="center"/>
    </xf>
    <xf numFmtId="0" fontId="51" fillId="0" borderId="3" xfId="0" applyFont="1" applyBorder="1" applyAlignment="1">
      <alignment horizontal="center" vertical="center"/>
    </xf>
    <xf numFmtId="0" fontId="51" fillId="0" borderId="4" xfId="0" applyFont="1" applyBorder="1" applyAlignment="1">
      <alignment horizontal="center" vertical="center"/>
    </xf>
    <xf numFmtId="0" fontId="51" fillId="0" borderId="5" xfId="0" applyFont="1" applyBorder="1" applyAlignment="1">
      <alignment horizontal="center" vertical="center"/>
    </xf>
    <xf numFmtId="0" fontId="55" fillId="0" borderId="0" xfId="0" applyFont="1" applyBorder="1" applyAlignment="1">
      <alignment horizontal="left" vertical="center"/>
    </xf>
    <xf numFmtId="0" fontId="54" fillId="0" borderId="0" xfId="0" applyFont="1" applyBorder="1" applyAlignment="1">
      <alignment horizontal="center" vertical="center"/>
    </xf>
    <xf numFmtId="0" fontId="50" fillId="0" borderId="6" xfId="0" applyFont="1" applyBorder="1" applyAlignment="1">
      <alignment horizontal="right" vertical="center"/>
    </xf>
    <xf numFmtId="0" fontId="50" fillId="0" borderId="7" xfId="0" applyFont="1" applyBorder="1" applyAlignment="1">
      <alignment horizontal="right" vertical="center"/>
    </xf>
    <xf numFmtId="0" fontId="50" fillId="0" borderId="3" xfId="0" applyFont="1" applyBorder="1" applyAlignment="1">
      <alignment horizontal="right" vertical="center"/>
    </xf>
    <xf numFmtId="0" fontId="50" fillId="0" borderId="4" xfId="0" applyFont="1" applyBorder="1" applyAlignment="1">
      <alignment horizontal="right" vertical="center"/>
    </xf>
    <xf numFmtId="0" fontId="117" fillId="0" borderId="89" xfId="5" applyFont="1" applyBorder="1" applyAlignment="1">
      <alignment horizontal="left" vertical="center"/>
    </xf>
    <xf numFmtId="0" fontId="117" fillId="0" borderId="39" xfId="5" applyFont="1" applyBorder="1" applyAlignment="1">
      <alignment horizontal="left" vertical="center"/>
    </xf>
    <xf numFmtId="0" fontId="117" fillId="0" borderId="44" xfId="5" applyFont="1" applyBorder="1" applyAlignment="1">
      <alignment horizontal="left" vertical="center"/>
    </xf>
    <xf numFmtId="0" fontId="117" fillId="0" borderId="89" xfId="5" applyFont="1" applyBorder="1" applyAlignment="1">
      <alignment horizontal="distributed" vertical="center"/>
    </xf>
    <xf numFmtId="0" fontId="117" fillId="0" borderId="39" xfId="5" applyFont="1" applyBorder="1" applyAlignment="1">
      <alignment horizontal="distributed" vertical="center"/>
    </xf>
    <xf numFmtId="0" fontId="117" fillId="0" borderId="44" xfId="5" applyFont="1" applyBorder="1" applyAlignment="1">
      <alignment horizontal="distributed" vertical="center"/>
    </xf>
    <xf numFmtId="0" fontId="117" fillId="0" borderId="6" xfId="5" applyFont="1" applyFill="1" applyBorder="1" applyAlignment="1">
      <alignment horizontal="distributed" vertical="center" wrapText="1"/>
    </xf>
    <xf numFmtId="0" fontId="0" fillId="0" borderId="7" xfId="0" applyFill="1" applyBorder="1" applyAlignment="1">
      <alignment horizontal="distributed" vertical="center"/>
    </xf>
    <xf numFmtId="0" fontId="0" fillId="0" borderId="8" xfId="0" applyFill="1" applyBorder="1" applyAlignment="1">
      <alignment horizontal="distributed" vertical="center"/>
    </xf>
    <xf numFmtId="0" fontId="117" fillId="0" borderId="89" xfId="5" applyFont="1" applyBorder="1" applyAlignment="1">
      <alignment horizontal="distributed" vertical="center" wrapText="1"/>
    </xf>
    <xf numFmtId="0" fontId="0" fillId="0" borderId="39" xfId="0" applyBorder="1" applyAlignment="1">
      <alignment horizontal="distributed" vertical="center"/>
    </xf>
    <xf numFmtId="0" fontId="0" fillId="0" borderId="44" xfId="0" applyBorder="1" applyAlignment="1">
      <alignment horizontal="distributed" vertical="center"/>
    </xf>
    <xf numFmtId="0" fontId="117" fillId="0" borderId="6" xfId="5" applyFont="1" applyBorder="1" applyAlignment="1">
      <alignment horizontal="distributed" vertical="center"/>
    </xf>
    <xf numFmtId="0" fontId="117" fillId="0" borderId="3" xfId="5" applyFont="1" applyBorder="1" applyAlignment="1">
      <alignment horizontal="center" vertical="center" wrapText="1"/>
    </xf>
    <xf numFmtId="0" fontId="117" fillId="0" borderId="5" xfId="5" applyFont="1" applyBorder="1" applyAlignment="1">
      <alignment horizontal="center" vertical="center" wrapText="1"/>
    </xf>
    <xf numFmtId="0" fontId="117" fillId="0" borderId="6" xfId="5" applyFont="1" applyBorder="1" applyAlignment="1">
      <alignment horizontal="center" textRotation="255" wrapText="1"/>
    </xf>
    <xf numFmtId="0" fontId="117" fillId="0" borderId="8" xfId="5" applyFont="1" applyBorder="1" applyAlignment="1">
      <alignment horizontal="center" textRotation="255" wrapText="1"/>
    </xf>
    <xf numFmtId="0" fontId="117" fillId="0" borderId="1" xfId="5" applyFont="1" applyBorder="1" applyAlignment="1">
      <alignment horizontal="center" textRotation="255" wrapText="1"/>
    </xf>
    <xf numFmtId="0" fontId="117" fillId="0" borderId="2" xfId="5" applyFont="1" applyBorder="1" applyAlignment="1">
      <alignment horizontal="center" textRotation="255" wrapText="1"/>
    </xf>
    <xf numFmtId="0" fontId="117" fillId="0" borderId="3" xfId="5" applyFont="1" applyBorder="1" applyAlignment="1">
      <alignment horizontal="center" textRotation="255" wrapText="1"/>
    </xf>
    <xf numFmtId="0" fontId="117" fillId="0" borderId="5" xfId="5" applyFont="1" applyBorder="1" applyAlignment="1">
      <alignment horizontal="center" textRotation="255" wrapText="1"/>
    </xf>
    <xf numFmtId="0" fontId="117" fillId="0" borderId="0" xfId="5" applyFont="1" applyBorder="1" applyAlignment="1">
      <alignment horizontal="center" textRotation="255" wrapText="1"/>
    </xf>
    <xf numFmtId="0" fontId="147" fillId="0" borderId="6" xfId="5" applyFont="1" applyBorder="1" applyAlignment="1">
      <alignment horizontal="center" vertical="center"/>
    </xf>
    <xf numFmtId="0" fontId="147" fillId="0" borderId="8" xfId="5" applyFont="1" applyBorder="1" applyAlignment="1">
      <alignment horizontal="center" vertical="center"/>
    </xf>
    <xf numFmtId="0" fontId="147" fillId="0" borderId="3" xfId="5" applyFont="1" applyBorder="1" applyAlignment="1">
      <alignment horizontal="center" vertical="center"/>
    </xf>
    <xf numFmtId="0" fontId="147" fillId="0" borderId="5" xfId="5" applyFont="1" applyBorder="1" applyAlignment="1">
      <alignment horizontal="center" vertical="center"/>
    </xf>
    <xf numFmtId="0" fontId="147" fillId="0" borderId="6" xfId="5" applyFont="1" applyBorder="1" applyAlignment="1">
      <alignment horizontal="distributed" vertical="center"/>
    </xf>
    <xf numFmtId="0" fontId="147" fillId="0" borderId="8" xfId="5" applyFont="1" applyBorder="1" applyAlignment="1">
      <alignment horizontal="distributed" vertical="center"/>
    </xf>
    <xf numFmtId="0" fontId="147" fillId="0" borderId="89" xfId="5" applyFont="1" applyFill="1" applyBorder="1" applyAlignment="1">
      <alignment horizontal="distributed" vertical="center"/>
    </xf>
    <xf numFmtId="0" fontId="147" fillId="0" borderId="44" xfId="5" applyFont="1" applyFill="1" applyBorder="1" applyAlignment="1">
      <alignment horizontal="distributed" vertical="center"/>
    </xf>
    <xf numFmtId="0" fontId="147" fillId="0" borderId="89" xfId="5" applyFont="1" applyBorder="1" applyAlignment="1">
      <alignment horizontal="distributed" vertical="center" wrapText="1"/>
    </xf>
    <xf numFmtId="0" fontId="147" fillId="0" borderId="44" xfId="5" applyFont="1" applyBorder="1" applyAlignment="1">
      <alignment horizontal="distributed" vertical="center"/>
    </xf>
    <xf numFmtId="0" fontId="151" fillId="0" borderId="0" xfId="5" applyFont="1" applyAlignment="1">
      <alignment horizontal="center" vertical="center"/>
    </xf>
    <xf numFmtId="0" fontId="87" fillId="0" borderId="41" xfId="5" applyFont="1" applyFill="1" applyBorder="1" applyAlignment="1">
      <alignment horizontal="center" vertical="center"/>
    </xf>
    <xf numFmtId="0" fontId="117" fillId="0" borderId="6" xfId="5" applyFont="1" applyBorder="1" applyAlignment="1">
      <alignment horizontal="center" vertical="center"/>
    </xf>
    <xf numFmtId="0" fontId="117" fillId="0" borderId="8" xfId="5" applyFont="1" applyBorder="1" applyAlignment="1">
      <alignment horizontal="center" vertical="center"/>
    </xf>
    <xf numFmtId="0" fontId="117" fillId="0" borderId="3" xfId="5" applyFont="1" applyBorder="1" applyAlignment="1">
      <alignment horizontal="center" vertical="center"/>
    </xf>
    <xf numFmtId="0" fontId="117" fillId="0" borderId="5" xfId="5" applyFont="1" applyBorder="1" applyAlignment="1">
      <alignment horizontal="center" vertical="center"/>
    </xf>
    <xf numFmtId="0" fontId="147" fillId="0" borderId="89" xfId="5" applyFont="1" applyBorder="1" applyAlignment="1">
      <alignment horizontal="distributed" vertical="center"/>
    </xf>
    <xf numFmtId="0" fontId="127" fillId="0" borderId="7" xfId="0" applyFont="1" applyBorder="1" applyAlignment="1">
      <alignment horizontal="center" vertical="center" shrinkToFit="1"/>
    </xf>
    <xf numFmtId="0" fontId="127" fillId="0" borderId="4" xfId="0" applyFont="1" applyBorder="1" applyAlignment="1">
      <alignment horizontal="center" vertical="center" shrinkToFit="1"/>
    </xf>
    <xf numFmtId="0" fontId="127" fillId="0" borderId="7" xfId="0" applyFont="1" applyBorder="1" applyAlignment="1">
      <alignment horizontal="left" vertical="center"/>
    </xf>
    <xf numFmtId="0" fontId="127" fillId="0" borderId="4" xfId="0" applyFont="1" applyBorder="1" applyAlignment="1">
      <alignment horizontal="left" vertical="center"/>
    </xf>
    <xf numFmtId="0" fontId="52" fillId="0" borderId="0" xfId="0" applyFont="1" applyAlignment="1">
      <alignment horizontal="center" vertical="center" wrapText="1"/>
    </xf>
    <xf numFmtId="49" fontId="155" fillId="0" borderId="7" xfId="5" applyNumberFormat="1" applyFont="1" applyBorder="1" applyAlignment="1">
      <alignment horizontal="center" vertical="center" shrinkToFit="1"/>
    </xf>
    <xf numFmtId="0" fontId="155" fillId="0" borderId="7" xfId="5" applyNumberFormat="1" applyFont="1" applyBorder="1" applyAlignment="1">
      <alignment horizontal="center" vertical="center" shrinkToFit="1"/>
    </xf>
    <xf numFmtId="0" fontId="155" fillId="0" borderId="4" xfId="5" applyNumberFormat="1" applyFont="1" applyBorder="1" applyAlignment="1">
      <alignment horizontal="center" vertical="center" shrinkToFit="1"/>
    </xf>
    <xf numFmtId="0" fontId="52" fillId="0" borderId="0" xfId="0" applyFont="1" applyBorder="1" applyAlignment="1">
      <alignment horizontal="left" vertical="center" wrapText="1"/>
    </xf>
    <xf numFmtId="0" fontId="52" fillId="0" borderId="4" xfId="0" applyFont="1" applyBorder="1" applyAlignment="1">
      <alignment horizontal="left" vertical="center" wrapText="1"/>
    </xf>
    <xf numFmtId="0" fontId="155" fillId="0" borderId="7" xfId="5" applyFont="1" applyBorder="1" applyAlignment="1">
      <alignment horizontal="left" vertical="center" wrapText="1"/>
    </xf>
    <xf numFmtId="0" fontId="155" fillId="0" borderId="4" xfId="5" applyFont="1" applyBorder="1" applyAlignment="1">
      <alignment horizontal="left" vertical="center" wrapText="1"/>
    </xf>
    <xf numFmtId="0" fontId="52" fillId="0" borderId="0" xfId="0" applyFont="1" applyAlignment="1">
      <alignment horizontal="left" vertical="center" wrapText="1"/>
    </xf>
    <xf numFmtId="0" fontId="52" fillId="0" borderId="0" xfId="0" applyFont="1" applyBorder="1" applyAlignment="1">
      <alignment horizontal="left" vertical="center" shrinkToFit="1"/>
    </xf>
    <xf numFmtId="0" fontId="52" fillId="0" borderId="4" xfId="0" applyFont="1" applyBorder="1" applyAlignment="1">
      <alignment horizontal="left" vertical="center" shrinkToFit="1"/>
    </xf>
    <xf numFmtId="0" fontId="52" fillId="0" borderId="0" xfId="0" applyFont="1" applyBorder="1" applyAlignment="1">
      <alignment horizontal="center" vertical="center" shrinkToFit="1"/>
    </xf>
    <xf numFmtId="0" fontId="52" fillId="0" borderId="4" xfId="0" applyFont="1" applyBorder="1" applyAlignment="1">
      <alignment horizontal="center" vertical="center" shrinkToFit="1"/>
    </xf>
    <xf numFmtId="0" fontId="127" fillId="0" borderId="7" xfId="0" applyFont="1" applyBorder="1" applyAlignment="1">
      <alignment horizontal="center" vertical="center"/>
    </xf>
    <xf numFmtId="0" fontId="127" fillId="0" borderId="8" xfId="0" applyFont="1" applyBorder="1" applyAlignment="1">
      <alignment horizontal="center" vertical="center"/>
    </xf>
    <xf numFmtId="0" fontId="127" fillId="0" borderId="4" xfId="0" applyFont="1" applyBorder="1" applyAlignment="1">
      <alignment horizontal="center" vertical="center"/>
    </xf>
    <xf numFmtId="0" fontId="127" fillId="0" borderId="5" xfId="0" applyFont="1" applyBorder="1" applyAlignment="1">
      <alignment horizontal="center" vertical="center"/>
    </xf>
    <xf numFmtId="0" fontId="52" fillId="0" borderId="1" xfId="0" applyFont="1" applyBorder="1" applyAlignment="1">
      <alignment horizontal="center" vertical="center" shrinkToFit="1"/>
    </xf>
    <xf numFmtId="0" fontId="52" fillId="0" borderId="3" xfId="0" applyFont="1" applyBorder="1" applyAlignment="1">
      <alignment horizontal="center" vertical="center" shrinkToFit="1"/>
    </xf>
    <xf numFmtId="0" fontId="155" fillId="0" borderId="0" xfId="5" applyFont="1" applyBorder="1" applyAlignment="1">
      <alignment horizontal="center" vertical="center" wrapText="1"/>
    </xf>
    <xf numFmtId="0" fontId="155" fillId="0" borderId="4" xfId="5" applyFont="1" applyBorder="1" applyAlignment="1">
      <alignment horizontal="center" vertical="center" wrapText="1"/>
    </xf>
    <xf numFmtId="0" fontId="52" fillId="0" borderId="7" xfId="0" applyFont="1" applyBorder="1" applyAlignment="1">
      <alignment horizontal="left" vertical="center" shrinkToFit="1"/>
    </xf>
    <xf numFmtId="0" fontId="126" fillId="0" borderId="7" xfId="0" applyFont="1" applyBorder="1" applyAlignment="1">
      <alignment horizontal="center" vertical="center" shrinkToFit="1"/>
    </xf>
    <xf numFmtId="0" fontId="126" fillId="0" borderId="4" xfId="0" applyFont="1" applyBorder="1" applyAlignment="1">
      <alignment horizontal="center" vertical="center" shrinkToFit="1"/>
    </xf>
    <xf numFmtId="0" fontId="126" fillId="0" borderId="7" xfId="0" applyFont="1" applyBorder="1" applyAlignment="1">
      <alignment horizontal="left" vertical="center" wrapText="1"/>
    </xf>
    <xf numFmtId="0" fontId="126" fillId="0" borderId="8" xfId="0" applyFont="1" applyBorder="1" applyAlignment="1">
      <alignment horizontal="left" vertical="center" wrapText="1"/>
    </xf>
    <xf numFmtId="0" fontId="126" fillId="0" borderId="4" xfId="0" applyFont="1" applyBorder="1" applyAlignment="1">
      <alignment horizontal="left" vertical="center" wrapText="1"/>
    </xf>
    <xf numFmtId="0" fontId="126" fillId="0" borderId="5" xfId="0" applyFont="1" applyBorder="1" applyAlignment="1">
      <alignment horizontal="left" vertical="center" wrapText="1"/>
    </xf>
    <xf numFmtId="0" fontId="126" fillId="0" borderId="7" xfId="0" applyFont="1" applyBorder="1" applyAlignment="1">
      <alignment horizontal="left" vertical="center" shrinkToFit="1"/>
    </xf>
    <xf numFmtId="0" fontId="126" fillId="0" borderId="4" xfId="0" applyFont="1" applyBorder="1" applyAlignment="1">
      <alignment horizontal="left" vertical="center" shrinkToFit="1"/>
    </xf>
    <xf numFmtId="0" fontId="126" fillId="0" borderId="8" xfId="0" applyFont="1" applyBorder="1" applyAlignment="1">
      <alignment horizontal="left" vertical="center" shrinkToFit="1"/>
    </xf>
    <xf numFmtId="0" fontId="126" fillId="0" borderId="5" xfId="0" applyFont="1" applyBorder="1" applyAlignment="1">
      <alignment horizontal="left" vertical="center" shrinkToFit="1"/>
    </xf>
    <xf numFmtId="0" fontId="52" fillId="0" borderId="0" xfId="0" applyFont="1" applyAlignment="1">
      <alignment horizontal="left" vertical="top" wrapText="1"/>
    </xf>
    <xf numFmtId="0" fontId="52" fillId="0" borderId="6" xfId="0" applyFont="1" applyBorder="1" applyAlignment="1">
      <alignment horizontal="left" vertical="center"/>
    </xf>
    <xf numFmtId="0" fontId="52" fillId="0" borderId="7" xfId="0" applyFont="1" applyBorder="1" applyAlignment="1">
      <alignment horizontal="left" vertical="center"/>
    </xf>
    <xf numFmtId="0" fontId="52" fillId="0" borderId="8" xfId="0" applyFont="1" applyBorder="1" applyAlignment="1">
      <alignment horizontal="left" vertical="center"/>
    </xf>
    <xf numFmtId="0" fontId="52" fillId="0" borderId="3" xfId="0" applyFont="1" applyBorder="1" applyAlignment="1">
      <alignment horizontal="left" vertical="center"/>
    </xf>
    <xf numFmtId="0" fontId="52" fillId="0" borderId="5" xfId="0" applyFont="1" applyBorder="1" applyAlignment="1">
      <alignment horizontal="left" vertical="center"/>
    </xf>
    <xf numFmtId="0" fontId="127" fillId="0" borderId="6" xfId="0" applyFont="1" applyBorder="1" applyAlignment="1">
      <alignment horizontal="center" vertical="center"/>
    </xf>
    <xf numFmtId="0" fontId="127" fillId="0" borderId="3" xfId="0" applyFont="1" applyBorder="1" applyAlignment="1">
      <alignment horizontal="center" vertical="center"/>
    </xf>
    <xf numFmtId="0" fontId="69" fillId="0" borderId="0" xfId="0" applyFont="1" applyAlignment="1">
      <alignment horizontal="center" vertical="center" wrapText="1"/>
    </xf>
    <xf numFmtId="0" fontId="52" fillId="0" borderId="6" xfId="0" applyFont="1" applyBorder="1" applyAlignment="1">
      <alignment horizontal="left" vertical="center" shrinkToFit="1"/>
    </xf>
    <xf numFmtId="0" fontId="52" fillId="0" borderId="8" xfId="0" applyFont="1" applyBorder="1" applyAlignment="1">
      <alignment horizontal="left" vertical="center" shrinkToFit="1"/>
    </xf>
    <xf numFmtId="0" fontId="52" fillId="0" borderId="3" xfId="0" applyFont="1" applyBorder="1" applyAlignment="1">
      <alignment horizontal="left" vertical="center" shrinkToFit="1"/>
    </xf>
    <xf numFmtId="0" fontId="52" fillId="0" borderId="5" xfId="0" applyFont="1" applyBorder="1" applyAlignment="1">
      <alignment horizontal="left" vertical="center" shrinkToFit="1"/>
    </xf>
    <xf numFmtId="0" fontId="52" fillId="0" borderId="1" xfId="0" applyFont="1" applyBorder="1" applyAlignment="1">
      <alignment horizontal="left" vertical="center"/>
    </xf>
    <xf numFmtId="0" fontId="52" fillId="0" borderId="6" xfId="0" applyFont="1" applyBorder="1" applyAlignment="1">
      <alignment horizontal="center" vertical="center"/>
    </xf>
    <xf numFmtId="0" fontId="52" fillId="0" borderId="1" xfId="0" applyFont="1" applyBorder="1" applyAlignment="1">
      <alignment horizontal="center" vertical="center"/>
    </xf>
    <xf numFmtId="0" fontId="52" fillId="0" borderId="2" xfId="0" applyFont="1" applyBorder="1" applyAlignment="1">
      <alignment horizontal="left" vertical="center"/>
    </xf>
    <xf numFmtId="0" fontId="52" fillId="0" borderId="0" xfId="0" applyFont="1" applyBorder="1" applyAlignment="1">
      <alignment horizontal="center" vertical="top"/>
    </xf>
    <xf numFmtId="0" fontId="52" fillId="0" borderId="0" xfId="0" applyFont="1" applyBorder="1">
      <alignment vertical="center"/>
    </xf>
    <xf numFmtId="0" fontId="52" fillId="0" borderId="7" xfId="0" applyFont="1" applyBorder="1" applyAlignment="1">
      <alignment horizontal="center" vertical="center" shrinkToFit="1"/>
    </xf>
    <xf numFmtId="0" fontId="52" fillId="0" borderId="6" xfId="0" applyFont="1" applyBorder="1" applyAlignment="1">
      <alignment horizontal="center" vertical="center" shrinkToFit="1"/>
    </xf>
    <xf numFmtId="0" fontId="155" fillId="0" borderId="7" xfId="5" applyFont="1" applyBorder="1" applyAlignment="1">
      <alignment horizontal="center" vertical="center" wrapText="1"/>
    </xf>
    <xf numFmtId="0" fontId="52" fillId="0" borderId="3" xfId="0" applyFont="1" applyBorder="1" applyAlignment="1">
      <alignment horizontal="center" vertical="center"/>
    </xf>
    <xf numFmtId="0" fontId="155" fillId="0" borderId="0" xfId="5" applyFont="1" applyBorder="1" applyAlignment="1">
      <alignment horizontal="left" vertical="center" wrapText="1"/>
    </xf>
    <xf numFmtId="0" fontId="155" fillId="0" borderId="0" xfId="5" applyFont="1" applyBorder="1" applyAlignment="1">
      <alignment horizontal="left" vertical="center" shrinkToFit="1"/>
    </xf>
    <xf numFmtId="0" fontId="155" fillId="0" borderId="4" xfId="5" applyFont="1" applyBorder="1" applyAlignment="1">
      <alignment horizontal="left" vertical="center" shrinkToFit="1"/>
    </xf>
    <xf numFmtId="0" fontId="155" fillId="0" borderId="7" xfId="5" applyFont="1" applyBorder="1" applyAlignment="1">
      <alignment horizontal="left" vertical="center" shrinkToFit="1"/>
    </xf>
    <xf numFmtId="0" fontId="52" fillId="0" borderId="0" xfId="0" applyFont="1" applyAlignment="1">
      <alignment horizontal="left" vertical="center"/>
    </xf>
    <xf numFmtId="0" fontId="126" fillId="0" borderId="0" xfId="0" applyFont="1" applyBorder="1" applyAlignment="1">
      <alignment horizontal="left" vertical="top"/>
    </xf>
    <xf numFmtId="0" fontId="126" fillId="0" borderId="0" xfId="0" applyFont="1" applyBorder="1" applyAlignment="1">
      <alignment horizontal="left" vertical="center" wrapText="1" shrinkToFit="1"/>
    </xf>
    <xf numFmtId="0" fontId="126" fillId="0" borderId="4" xfId="0" applyFont="1" applyBorder="1" applyAlignment="1">
      <alignment horizontal="left" vertical="center" wrapText="1" shrinkToFit="1"/>
    </xf>
    <xf numFmtId="0" fontId="52" fillId="0" borderId="7" xfId="0" applyFont="1" applyBorder="1" applyAlignment="1">
      <alignment horizontal="left" vertical="center" wrapText="1"/>
    </xf>
    <xf numFmtId="0" fontId="52" fillId="0" borderId="2" xfId="0" applyFont="1" applyBorder="1" applyAlignment="1">
      <alignment horizontal="center" vertical="center" shrinkToFit="1"/>
    </xf>
    <xf numFmtId="0" fontId="52" fillId="0" borderId="5" xfId="0" applyFont="1" applyBorder="1" applyAlignment="1">
      <alignment horizontal="center" vertical="center" shrinkToFit="1"/>
    </xf>
    <xf numFmtId="0" fontId="52" fillId="0" borderId="8" xfId="0" applyFont="1" applyBorder="1" applyAlignment="1">
      <alignment horizontal="center" vertical="center" shrinkToFit="1"/>
    </xf>
    <xf numFmtId="0" fontId="126" fillId="0" borderId="0" xfId="0" applyFont="1" applyBorder="1" applyAlignment="1">
      <alignment horizontal="left" vertical="top" wrapText="1" shrinkToFit="1"/>
    </xf>
    <xf numFmtId="0" fontId="126" fillId="0" borderId="4" xfId="0" applyFont="1" applyBorder="1" applyAlignment="1">
      <alignment horizontal="left" vertical="top" wrapText="1" shrinkToFit="1"/>
    </xf>
    <xf numFmtId="0" fontId="52" fillId="0" borderId="77" xfId="0" applyFont="1" applyBorder="1" applyAlignment="1">
      <alignment horizontal="center" vertical="center"/>
    </xf>
    <xf numFmtId="0" fontId="52" fillId="0" borderId="20" xfId="0" applyFont="1" applyBorder="1" applyAlignment="1">
      <alignment horizontal="center" vertical="center" shrinkToFit="1"/>
    </xf>
    <xf numFmtId="0" fontId="52" fillId="0" borderId="77" xfId="0" applyFont="1" applyBorder="1" applyAlignment="1">
      <alignment horizontal="center" vertical="center" shrinkToFit="1"/>
    </xf>
    <xf numFmtId="0" fontId="52" fillId="0" borderId="38" xfId="0" applyFont="1" applyBorder="1" applyAlignment="1">
      <alignment horizontal="left" vertical="center"/>
    </xf>
    <xf numFmtId="0" fontId="52" fillId="0" borderId="36" xfId="0" applyFont="1" applyBorder="1" applyAlignment="1">
      <alignment horizontal="left" vertical="center"/>
    </xf>
    <xf numFmtId="0" fontId="52" fillId="0" borderId="21" xfId="0" applyFont="1" applyBorder="1" applyAlignment="1">
      <alignment horizontal="left" vertical="center"/>
    </xf>
    <xf numFmtId="0" fontId="52" fillId="0" borderId="17" xfId="0" applyFont="1" applyBorder="1" applyAlignment="1">
      <alignment horizontal="left" vertical="center"/>
    </xf>
    <xf numFmtId="0" fontId="52" fillId="0" borderId="20" xfId="0" applyFont="1" applyBorder="1" applyAlignment="1">
      <alignment horizontal="center" vertical="center"/>
    </xf>
    <xf numFmtId="0" fontId="30" fillId="0" borderId="0" xfId="5" applyFont="1" applyAlignment="1" applyProtection="1">
      <alignment horizontal="right"/>
    </xf>
    <xf numFmtId="0" fontId="168" fillId="0" borderId="59" xfId="5" applyFont="1" applyBorder="1" applyAlignment="1" applyProtection="1">
      <alignment horizontal="right" vertical="center" wrapText="1"/>
    </xf>
    <xf numFmtId="0" fontId="168" fillId="0" borderId="29" xfId="5" applyFont="1" applyBorder="1" applyAlignment="1" applyProtection="1">
      <alignment horizontal="right" vertical="center" wrapText="1"/>
    </xf>
    <xf numFmtId="0" fontId="168" fillId="0" borderId="31" xfId="5" applyFont="1" applyBorder="1" applyAlignment="1" applyProtection="1">
      <alignment horizontal="right" vertical="center" wrapText="1"/>
    </xf>
    <xf numFmtId="0" fontId="168" fillId="0" borderId="65" xfId="5" applyFont="1" applyBorder="1" applyAlignment="1" applyProtection="1">
      <alignment horizontal="right" vertical="center" wrapText="1"/>
    </xf>
    <xf numFmtId="0" fontId="168" fillId="0" borderId="0" xfId="5" applyFont="1" applyAlignment="1" applyProtection="1">
      <alignment horizontal="center"/>
    </xf>
    <xf numFmtId="0" fontId="72" fillId="0" borderId="0" xfId="5" applyFont="1" applyAlignment="1" applyProtection="1">
      <alignment horizontal="center" vertical="center"/>
    </xf>
    <xf numFmtId="0" fontId="168" fillId="0" borderId="145" xfId="5" applyFont="1" applyBorder="1" applyAlignment="1" applyProtection="1">
      <alignment horizontal="distributed" vertical="center" wrapText="1" indent="1"/>
    </xf>
    <xf numFmtId="0" fontId="168" fillId="0" borderId="7" xfId="5" applyFont="1" applyBorder="1" applyAlignment="1" applyProtection="1">
      <alignment horizontal="distributed" vertical="center" wrapText="1" indent="1"/>
    </xf>
    <xf numFmtId="0" fontId="168" fillId="0" borderId="8" xfId="5" applyFont="1" applyBorder="1" applyAlignment="1" applyProtection="1">
      <alignment horizontal="distributed" vertical="center" wrapText="1" indent="1"/>
    </xf>
    <xf numFmtId="0" fontId="168" fillId="0" borderId="146" xfId="5" applyFont="1" applyBorder="1" applyAlignment="1" applyProtection="1">
      <alignment horizontal="distributed" vertical="center" wrapText="1" indent="1"/>
    </xf>
    <xf numFmtId="0" fontId="168" fillId="0" borderId="4" xfId="5" applyFont="1" applyBorder="1" applyAlignment="1" applyProtection="1">
      <alignment horizontal="distributed" vertical="center" wrapText="1" indent="1"/>
    </xf>
    <xf numFmtId="0" fontId="168" fillId="0" borderId="5" xfId="5" applyFont="1" applyBorder="1" applyAlignment="1" applyProtection="1">
      <alignment horizontal="distributed" vertical="center" wrapText="1" indent="1"/>
    </xf>
    <xf numFmtId="0" fontId="168" fillId="0" borderId="6" xfId="5" applyFont="1" applyBorder="1" applyAlignment="1" applyProtection="1">
      <alignment horizontal="left" vertical="center" wrapText="1"/>
      <protection locked="0"/>
    </xf>
    <xf numFmtId="0" fontId="168" fillId="0" borderId="7" xfId="5" applyFont="1" applyBorder="1" applyAlignment="1" applyProtection="1">
      <alignment horizontal="left" vertical="center" wrapText="1"/>
      <protection locked="0"/>
    </xf>
    <xf numFmtId="0" fontId="168" fillId="0" borderId="63" xfId="5" applyFont="1" applyBorder="1" applyAlignment="1" applyProtection="1">
      <alignment horizontal="left" vertical="center" wrapText="1"/>
      <protection locked="0"/>
    </xf>
    <xf numFmtId="0" fontId="168" fillId="0" borderId="3" xfId="5" applyFont="1" applyBorder="1" applyAlignment="1" applyProtection="1">
      <alignment horizontal="right" vertical="center" wrapText="1"/>
      <protection locked="0"/>
    </xf>
    <xf numFmtId="0" fontId="168" fillId="0" borderId="4" xfId="5" applyFont="1" applyBorder="1" applyAlignment="1" applyProtection="1">
      <alignment horizontal="right" vertical="center" wrapText="1"/>
      <protection locked="0"/>
    </xf>
    <xf numFmtId="0" fontId="168" fillId="0" borderId="4" xfId="5" applyFont="1" applyBorder="1" applyAlignment="1" applyProtection="1">
      <alignment horizontal="left" vertical="center" wrapText="1"/>
    </xf>
    <xf numFmtId="0" fontId="168" fillId="0" borderId="98" xfId="5" applyFont="1" applyBorder="1" applyAlignment="1" applyProtection="1">
      <alignment horizontal="left" vertical="center" wrapText="1"/>
    </xf>
    <xf numFmtId="0" fontId="168" fillId="0" borderId="28" xfId="5" applyFont="1" applyBorder="1" applyAlignment="1" applyProtection="1">
      <alignment horizontal="distributed" vertical="center" wrapText="1" indent="1"/>
    </xf>
    <xf numFmtId="0" fontId="168" fillId="0" borderId="29" xfId="5" applyFont="1" applyBorder="1" applyAlignment="1" applyProtection="1">
      <alignment horizontal="distributed" vertical="center" wrapText="1" indent="1"/>
    </xf>
    <xf numFmtId="0" fontId="168" fillId="0" borderId="31" xfId="5" applyFont="1" applyBorder="1" applyAlignment="1" applyProtection="1">
      <alignment horizontal="distributed" vertical="center" wrapText="1" indent="1"/>
    </xf>
    <xf numFmtId="0" fontId="168" fillId="0" borderId="6" xfId="5" applyFont="1" applyBorder="1" applyAlignment="1" applyProtection="1">
      <alignment horizontal="center" vertical="center" wrapText="1"/>
      <protection locked="0"/>
    </xf>
    <xf numFmtId="0" fontId="168" fillId="0" borderId="7" xfId="5" applyFont="1" applyBorder="1" applyAlignment="1" applyProtection="1">
      <alignment horizontal="center" vertical="center" wrapText="1"/>
      <protection locked="0"/>
    </xf>
    <xf numFmtId="0" fontId="168" fillId="0" borderId="8" xfId="5" applyFont="1" applyBorder="1" applyAlignment="1" applyProtection="1">
      <alignment horizontal="center" vertical="center" wrapText="1"/>
      <protection locked="0"/>
    </xf>
    <xf numFmtId="0" fontId="168" fillId="0" borderId="6" xfId="5" applyFont="1" applyBorder="1" applyAlignment="1" applyProtection="1">
      <alignment horizontal="distributed" vertical="center" wrapText="1"/>
    </xf>
    <xf numFmtId="0" fontId="168" fillId="0" borderId="8" xfId="5" applyFont="1" applyBorder="1" applyAlignment="1" applyProtection="1">
      <alignment horizontal="distributed" vertical="center" wrapText="1"/>
    </xf>
    <xf numFmtId="0" fontId="168" fillId="0" borderId="59" xfId="5" applyFont="1" applyBorder="1" applyAlignment="1" applyProtection="1">
      <alignment horizontal="distributed" vertical="center" wrapText="1"/>
    </xf>
    <xf numFmtId="0" fontId="168" fillId="0" borderId="31" xfId="5" applyFont="1" applyBorder="1" applyAlignment="1" applyProtection="1">
      <alignment horizontal="distributed" vertical="center" wrapText="1"/>
    </xf>
    <xf numFmtId="0" fontId="171" fillId="0" borderId="6" xfId="5" applyFont="1" applyBorder="1" applyAlignment="1" applyProtection="1">
      <alignment horizontal="distributed" vertical="center" wrapText="1"/>
    </xf>
    <xf numFmtId="0" fontId="171" fillId="0" borderId="8" xfId="5" applyFont="1" applyBorder="1" applyAlignment="1" applyProtection="1">
      <alignment horizontal="distributed" vertical="center" wrapText="1"/>
    </xf>
    <xf numFmtId="0" fontId="171" fillId="0" borderId="59" xfId="5" applyFont="1" applyBorder="1" applyAlignment="1" applyProtection="1">
      <alignment horizontal="distributed" vertical="center" wrapText="1"/>
    </xf>
    <xf numFmtId="0" fontId="171" fillId="0" borderId="31" xfId="5" applyFont="1" applyBorder="1" applyAlignment="1" applyProtection="1">
      <alignment horizontal="distributed" vertical="center" wrapText="1"/>
    </xf>
    <xf numFmtId="0" fontId="168" fillId="0" borderId="63" xfId="5" applyFont="1" applyBorder="1" applyAlignment="1" applyProtection="1">
      <alignment horizontal="center" vertical="center" wrapText="1"/>
      <protection locked="0"/>
    </xf>
    <xf numFmtId="0" fontId="168" fillId="0" borderId="144" xfId="5" applyFont="1" applyBorder="1" applyAlignment="1" applyProtection="1">
      <alignment horizontal="distributed" vertical="center" indent="1"/>
    </xf>
    <xf numFmtId="0" fontId="168" fillId="0" borderId="39" xfId="5" applyFont="1" applyBorder="1" applyAlignment="1" applyProtection="1">
      <alignment horizontal="distributed" vertical="center" indent="1"/>
    </xf>
    <xf numFmtId="0" fontId="168" fillId="0" borderId="44" xfId="5" applyFont="1" applyBorder="1" applyAlignment="1" applyProtection="1">
      <alignment horizontal="distributed" vertical="center" indent="1"/>
    </xf>
    <xf numFmtId="0" fontId="168" fillId="0" borderId="89" xfId="5" applyFont="1" applyBorder="1" applyAlignment="1" applyProtection="1">
      <alignment vertical="center" wrapText="1"/>
      <protection locked="0"/>
    </xf>
    <xf numFmtId="0" fontId="168" fillId="0" borderId="39" xfId="5" applyFont="1" applyBorder="1" applyAlignment="1" applyProtection="1">
      <alignment vertical="center" wrapText="1"/>
      <protection locked="0"/>
    </xf>
    <xf numFmtId="0" fontId="168" fillId="0" borderId="138" xfId="5" applyFont="1" applyBorder="1" applyAlignment="1" applyProtection="1">
      <alignment vertical="center" wrapText="1"/>
      <protection locked="0"/>
    </xf>
    <xf numFmtId="0" fontId="168" fillId="0" borderId="144" xfId="5" applyFont="1" applyBorder="1" applyAlignment="1" applyProtection="1">
      <alignment horizontal="distributed" vertical="center" wrapText="1" indent="1"/>
    </xf>
    <xf numFmtId="0" fontId="168" fillId="0" borderId="44" xfId="5" applyFont="1" applyBorder="1" applyAlignment="1" applyProtection="1">
      <alignment vertical="center" wrapText="1"/>
      <protection locked="0"/>
    </xf>
    <xf numFmtId="0" fontId="168" fillId="0" borderId="39" xfId="5" applyFont="1" applyBorder="1" applyAlignment="1" applyProtection="1">
      <alignment horizontal="distributed" vertical="center" wrapText="1"/>
    </xf>
    <xf numFmtId="0" fontId="168" fillId="0" borderId="89" xfId="5" applyFont="1" applyBorder="1" applyAlignment="1" applyProtection="1">
      <alignment horizontal="left" vertical="center" wrapText="1"/>
      <protection locked="0"/>
    </xf>
    <xf numFmtId="0" fontId="168" fillId="0" borderId="39" xfId="5" applyFont="1" applyBorder="1" applyAlignment="1" applyProtection="1">
      <alignment horizontal="left" vertical="center" wrapText="1"/>
      <protection locked="0"/>
    </xf>
    <xf numFmtId="0" fontId="168" fillId="0" borderId="138" xfId="5" applyFont="1" applyBorder="1" applyAlignment="1" applyProtection="1">
      <alignment horizontal="left" vertical="center" wrapText="1"/>
      <protection locked="0"/>
    </xf>
    <xf numFmtId="0" fontId="168" fillId="0" borderId="89" xfId="5" applyFont="1" applyBorder="1" applyAlignment="1" applyProtection="1">
      <alignment horizontal="distributed" vertical="center" wrapText="1"/>
    </xf>
    <xf numFmtId="0" fontId="168" fillId="0" borderId="44" xfId="5" applyFont="1" applyBorder="1" applyAlignment="1" applyProtection="1">
      <alignment horizontal="distributed" vertical="center" wrapText="1"/>
    </xf>
    <xf numFmtId="0" fontId="168" fillId="0" borderId="89" xfId="5" applyFont="1" applyBorder="1" applyAlignment="1" applyProtection="1">
      <alignment horizontal="center" vertical="center" wrapText="1"/>
      <protection locked="0"/>
    </xf>
    <xf numFmtId="0" fontId="168" fillId="0" borderId="39" xfId="5" applyFont="1" applyBorder="1" applyAlignment="1" applyProtection="1">
      <alignment horizontal="center" vertical="center" wrapText="1"/>
      <protection locked="0"/>
    </xf>
    <xf numFmtId="0" fontId="168" fillId="0" borderId="44" xfId="5" applyFont="1" applyBorder="1" applyAlignment="1" applyProtection="1">
      <alignment horizontal="center" vertical="center" wrapText="1"/>
      <protection locked="0"/>
    </xf>
    <xf numFmtId="0" fontId="168" fillId="0" borderId="89" xfId="5" applyFont="1" applyBorder="1" applyAlignment="1" applyProtection="1">
      <alignment horizontal="center" vertical="center"/>
      <protection locked="0"/>
    </xf>
    <xf numFmtId="0" fontId="168" fillId="0" borderId="39" xfId="5" applyFont="1" applyBorder="1" applyAlignment="1" applyProtection="1">
      <alignment horizontal="center" vertical="center"/>
      <protection locked="0"/>
    </xf>
    <xf numFmtId="0" fontId="168" fillId="0" borderId="138" xfId="5" applyFont="1" applyBorder="1" applyAlignment="1" applyProtection="1">
      <alignment horizontal="center" vertical="center"/>
      <protection locked="0"/>
    </xf>
    <xf numFmtId="0" fontId="168" fillId="0" borderId="145" xfId="5" applyFont="1" applyBorder="1" applyAlignment="1" applyProtection="1">
      <alignment horizontal="left" vertical="center" wrapText="1"/>
      <protection locked="0"/>
    </xf>
    <xf numFmtId="0" fontId="168" fillId="0" borderId="8" xfId="5" applyFont="1" applyBorder="1" applyAlignment="1" applyProtection="1">
      <alignment horizontal="left" vertical="center" wrapText="1"/>
      <protection locked="0"/>
    </xf>
    <xf numFmtId="0" fontId="168" fillId="0" borderId="146" xfId="5" applyFont="1" applyBorder="1" applyAlignment="1" applyProtection="1">
      <alignment horizontal="left" vertical="center" wrapText="1"/>
      <protection locked="0"/>
    </xf>
    <xf numFmtId="0" fontId="168" fillId="0" borderId="4" xfId="5" applyFont="1" applyBorder="1" applyAlignment="1" applyProtection="1">
      <alignment horizontal="left" vertical="center" wrapText="1"/>
      <protection locked="0"/>
    </xf>
    <xf numFmtId="0" fontId="168" fillId="0" borderId="5" xfId="5" applyFont="1" applyBorder="1" applyAlignment="1" applyProtection="1">
      <alignment horizontal="left" vertical="center" wrapText="1"/>
      <protection locked="0"/>
    </xf>
    <xf numFmtId="0" fontId="168" fillId="0" borderId="3" xfId="5" applyFont="1" applyBorder="1" applyAlignment="1" applyProtection="1">
      <alignment horizontal="left" vertical="center" wrapText="1"/>
      <protection locked="0"/>
    </xf>
    <xf numFmtId="0" fontId="168" fillId="0" borderId="98" xfId="5" applyFont="1" applyBorder="1" applyAlignment="1" applyProtection="1">
      <alignment horizontal="left" vertical="center" wrapText="1"/>
      <protection locked="0"/>
    </xf>
    <xf numFmtId="0" fontId="18" fillId="0" borderId="44" xfId="5" applyBorder="1" applyProtection="1"/>
    <xf numFmtId="0" fontId="176" fillId="0" borderId="0" xfId="5" applyFont="1" applyAlignment="1" applyProtection="1">
      <alignment horizontal="distributed" vertical="distributed"/>
    </xf>
    <xf numFmtId="0" fontId="176" fillId="0" borderId="0" xfId="5" applyFont="1" applyAlignment="1" applyProtection="1">
      <alignment horizontal="left" vertical="center" indent="1"/>
    </xf>
    <xf numFmtId="0" fontId="168" fillId="0" borderId="140" xfId="5" applyFont="1" applyBorder="1" applyAlignment="1" applyProtection="1">
      <alignment horizontal="distributed" vertical="center" indent="1"/>
    </xf>
    <xf numFmtId="0" fontId="168" fillId="0" borderId="141" xfId="5" applyFont="1" applyBorder="1" applyAlignment="1" applyProtection="1">
      <alignment horizontal="distributed" vertical="center" indent="1"/>
    </xf>
    <xf numFmtId="0" fontId="168" fillId="0" borderId="155" xfId="5" applyFont="1" applyBorder="1" applyAlignment="1" applyProtection="1">
      <alignment horizontal="distributed" vertical="center" indent="1"/>
    </xf>
    <xf numFmtId="0" fontId="168" fillId="0" borderId="142" xfId="5" applyFont="1" applyBorder="1" applyAlignment="1" applyProtection="1">
      <alignment horizontal="distributed" vertical="center" wrapText="1" indent="1"/>
    </xf>
    <xf numFmtId="0" fontId="168" fillId="0" borderId="141" xfId="5" applyFont="1" applyBorder="1" applyAlignment="1" applyProtection="1">
      <alignment horizontal="distributed" vertical="center" wrapText="1" indent="1"/>
    </xf>
    <xf numFmtId="0" fontId="168" fillId="0" borderId="155" xfId="5" applyFont="1" applyBorder="1" applyAlignment="1" applyProtection="1">
      <alignment horizontal="distributed" vertical="center" wrapText="1" indent="1"/>
    </xf>
    <xf numFmtId="0" fontId="168" fillId="0" borderId="142" xfId="5" applyFont="1" applyBorder="1" applyAlignment="1" applyProtection="1">
      <alignment horizontal="distributed" vertical="center" wrapText="1" indent="2"/>
    </xf>
    <xf numFmtId="0" fontId="168" fillId="0" borderId="141" xfId="5" applyFont="1" applyBorder="1" applyAlignment="1" applyProtection="1">
      <alignment horizontal="distributed" vertical="center" wrapText="1" indent="2"/>
    </xf>
    <xf numFmtId="0" fontId="168" fillId="0" borderId="143" xfId="5" applyFont="1" applyBorder="1" applyAlignment="1" applyProtection="1">
      <alignment horizontal="distributed" vertical="center" wrapText="1" indent="2"/>
    </xf>
    <xf numFmtId="0" fontId="45" fillId="0" borderId="0" xfId="0" applyFont="1" applyAlignment="1">
      <alignment horizontal="left" vertical="center" wrapText="1"/>
    </xf>
    <xf numFmtId="0" fontId="50" fillId="0" borderId="39" xfId="0" applyFont="1" applyBorder="1" applyAlignment="1">
      <alignment horizontal="center" vertical="center" shrinkToFit="1"/>
    </xf>
    <xf numFmtId="0" fontId="45" fillId="0" borderId="4" xfId="0" applyFont="1" applyBorder="1" applyAlignment="1">
      <alignment horizontal="center" vertical="center" shrinkToFit="1"/>
    </xf>
    <xf numFmtId="0" fontId="45" fillId="0" borderId="39" xfId="0" applyFont="1" applyBorder="1" applyAlignment="1">
      <alignment horizontal="center" vertical="center" shrinkToFit="1"/>
    </xf>
    <xf numFmtId="0" fontId="45" fillId="0" borderId="7" xfId="0" applyFont="1" applyBorder="1" applyAlignment="1">
      <alignment horizontal="center" vertical="center" shrinkToFit="1"/>
    </xf>
    <xf numFmtId="0" fontId="50" fillId="0" borderId="0" xfId="0" applyFont="1" applyAlignment="1">
      <alignment horizontal="left" vertical="center"/>
    </xf>
    <xf numFmtId="0" fontId="45" fillId="0" borderId="0" xfId="0" applyFont="1" applyAlignment="1">
      <alignment horizontal="center" vertical="center"/>
    </xf>
    <xf numFmtId="0" fontId="52" fillId="0" borderId="0" xfId="0" applyFont="1" applyAlignment="1">
      <alignment horizontal="center" vertical="center"/>
    </xf>
    <xf numFmtId="186" fontId="50" fillId="0" borderId="0" xfId="0" applyNumberFormat="1" applyFont="1" applyBorder="1" applyAlignment="1">
      <alignment horizontal="center" vertical="center" shrinkToFit="1"/>
    </xf>
    <xf numFmtId="186" fontId="50" fillId="0" borderId="2" xfId="0" applyNumberFormat="1" applyFont="1" applyBorder="1" applyAlignment="1">
      <alignment horizontal="center" vertical="center" shrinkToFit="1"/>
    </xf>
    <xf numFmtId="186" fontId="50" fillId="0" borderId="4" xfId="0" applyNumberFormat="1" applyFont="1" applyBorder="1" applyAlignment="1">
      <alignment horizontal="center" vertical="center" shrinkToFit="1"/>
    </xf>
    <xf numFmtId="186" fontId="50" fillId="0" borderId="5" xfId="0" applyNumberFormat="1" applyFont="1" applyBorder="1" applyAlignment="1">
      <alignment horizontal="center" vertical="center" shrinkToFit="1"/>
    </xf>
    <xf numFmtId="38" fontId="50" fillId="0" borderId="89" xfId="3" applyFont="1" applyBorder="1" applyAlignment="1">
      <alignment horizontal="right" vertical="center" wrapText="1"/>
    </xf>
    <xf numFmtId="38" fontId="50" fillId="0" borderId="39" xfId="3" applyFont="1" applyBorder="1" applyAlignment="1">
      <alignment horizontal="right" vertical="center" wrapText="1"/>
    </xf>
    <xf numFmtId="0" fontId="45" fillId="0" borderId="39" xfId="0" applyFont="1" applyBorder="1" applyAlignment="1">
      <alignment horizontal="center" vertical="center" wrapText="1"/>
    </xf>
    <xf numFmtId="0" fontId="45" fillId="0" borderId="44" xfId="0" applyFont="1" applyBorder="1" applyAlignment="1">
      <alignment horizontal="center" vertical="center" wrapText="1"/>
    </xf>
    <xf numFmtId="0" fontId="50" fillId="0" borderId="6" xfId="0" applyFont="1" applyBorder="1" applyAlignment="1">
      <alignment horizontal="left" vertical="center" shrinkToFit="1"/>
    </xf>
    <xf numFmtId="0" fontId="50" fillId="0" borderId="7" xfId="0" applyFont="1" applyBorder="1" applyAlignment="1">
      <alignment horizontal="left" vertical="center" shrinkToFit="1"/>
    </xf>
    <xf numFmtId="0" fontId="50" fillId="0" borderId="8" xfId="0" applyFont="1" applyBorder="1" applyAlignment="1">
      <alignment horizontal="left" vertical="center" shrinkToFit="1"/>
    </xf>
    <xf numFmtId="0" fontId="50" fillId="0" borderId="1" xfId="0" applyFont="1" applyBorder="1" applyAlignment="1">
      <alignment horizontal="left" vertical="center" shrinkToFit="1"/>
    </xf>
    <xf numFmtId="0" fontId="50" fillId="0" borderId="0" xfId="0" applyFont="1" applyBorder="1" applyAlignment="1">
      <alignment horizontal="left" vertical="center" shrinkToFit="1"/>
    </xf>
    <xf numFmtId="0" fontId="50" fillId="0" borderId="2" xfId="0" applyFont="1" applyBorder="1" applyAlignment="1">
      <alignment horizontal="left" vertical="center" shrinkToFit="1"/>
    </xf>
    <xf numFmtId="0" fontId="50" fillId="0" borderId="3" xfId="0" applyFont="1" applyBorder="1" applyAlignment="1">
      <alignment horizontal="left" vertical="center" shrinkToFit="1"/>
    </xf>
    <xf numFmtId="0" fontId="50" fillId="0" borderId="4" xfId="0" applyFont="1" applyBorder="1" applyAlignment="1">
      <alignment horizontal="left" vertical="center" shrinkToFit="1"/>
    </xf>
    <xf numFmtId="0" fontId="50" fillId="0" borderId="5" xfId="0" applyFont="1" applyBorder="1" applyAlignment="1">
      <alignment horizontal="left" vertical="center" shrinkToFit="1"/>
    </xf>
    <xf numFmtId="0" fontId="50" fillId="0" borderId="41" xfId="0" applyFont="1" applyBorder="1" applyAlignment="1">
      <alignment horizontal="left" vertical="center" wrapText="1"/>
    </xf>
    <xf numFmtId="49" fontId="50" fillId="0" borderId="39" xfId="0" applyNumberFormat="1" applyFont="1" applyBorder="1" applyAlignment="1">
      <alignment horizontal="center" vertical="center" shrinkToFit="1"/>
    </xf>
    <xf numFmtId="0" fontId="45" fillId="0" borderId="44" xfId="0" applyFont="1" applyBorder="1" applyAlignment="1">
      <alignment horizontal="center" vertical="center" shrinkToFit="1"/>
    </xf>
    <xf numFmtId="186" fontId="155" fillId="0" borderId="0" xfId="5" applyNumberFormat="1" applyFont="1" applyBorder="1" applyAlignment="1">
      <alignment horizontal="center" vertical="center" shrinkToFit="1"/>
    </xf>
    <xf numFmtId="186" fontId="155" fillId="0" borderId="4" xfId="5" applyNumberFormat="1" applyFont="1" applyBorder="1" applyAlignment="1">
      <alignment horizontal="center" vertical="center" shrinkToFit="1"/>
    </xf>
    <xf numFmtId="0" fontId="45" fillId="0" borderId="0" xfId="0" applyNumberFormat="1" applyFont="1" applyBorder="1" applyAlignment="1">
      <alignment horizontal="center" vertical="center" wrapText="1"/>
    </xf>
    <xf numFmtId="0" fontId="45" fillId="0" borderId="4" xfId="0" applyNumberFormat="1" applyFont="1" applyBorder="1" applyAlignment="1">
      <alignment horizontal="center" vertical="center" wrapText="1"/>
    </xf>
    <xf numFmtId="0" fontId="45" fillId="0" borderId="89" xfId="0" applyFont="1" applyBorder="1" applyAlignment="1">
      <alignment horizontal="center" vertical="center" shrinkToFit="1"/>
    </xf>
    <xf numFmtId="0" fontId="50" fillId="0" borderId="6" xfId="0" applyFont="1" applyBorder="1" applyAlignment="1">
      <alignment horizontal="left" vertical="center" wrapText="1" shrinkToFit="1"/>
    </xf>
    <xf numFmtId="0" fontId="50" fillId="0" borderId="7" xfId="0" applyFont="1" applyBorder="1" applyAlignment="1">
      <alignment horizontal="left" vertical="center" wrapText="1" shrinkToFit="1"/>
    </xf>
    <xf numFmtId="0" fontId="50" fillId="0" borderId="8" xfId="0" applyFont="1" applyBorder="1" applyAlignment="1">
      <alignment horizontal="left" vertical="center" wrapText="1" shrinkToFit="1"/>
    </xf>
    <xf numFmtId="0" fontId="50" fillId="0" borderId="1" xfId="0" applyFont="1" applyBorder="1" applyAlignment="1">
      <alignment horizontal="left" vertical="center" wrapText="1" shrinkToFit="1"/>
    </xf>
    <xf numFmtId="0" fontId="50" fillId="0" borderId="0" xfId="0" applyFont="1" applyBorder="1" applyAlignment="1">
      <alignment horizontal="left" vertical="center" wrapText="1" shrinkToFit="1"/>
    </xf>
    <xf numFmtId="0" fontId="50" fillId="0" borderId="2" xfId="0" applyFont="1" applyBorder="1" applyAlignment="1">
      <alignment horizontal="left" vertical="center" wrapText="1" shrinkToFit="1"/>
    </xf>
    <xf numFmtId="0" fontId="50" fillId="0" borderId="3" xfId="0" applyFont="1" applyBorder="1" applyAlignment="1">
      <alignment horizontal="left" vertical="center" wrapText="1" shrinkToFit="1"/>
    </xf>
    <xf numFmtId="0" fontId="50" fillId="0" borderId="4" xfId="0" applyFont="1" applyBorder="1" applyAlignment="1">
      <alignment horizontal="left" vertical="center" wrapText="1" shrinkToFit="1"/>
    </xf>
    <xf numFmtId="0" fontId="50" fillId="0" borderId="5" xfId="0" applyFont="1" applyBorder="1" applyAlignment="1">
      <alignment horizontal="left" vertical="center" wrapText="1" shrinkToFit="1"/>
    </xf>
    <xf numFmtId="38" fontId="50" fillId="0" borderId="6" xfId="3" applyFont="1" applyBorder="1" applyAlignment="1">
      <alignment horizontal="right" vertical="center" shrinkToFit="1"/>
    </xf>
    <xf numFmtId="38" fontId="50" fillId="0" borderId="7" xfId="3" applyFont="1" applyBorder="1" applyAlignment="1">
      <alignment horizontal="right" vertical="center" shrinkToFit="1"/>
    </xf>
    <xf numFmtId="38" fontId="50" fillId="0" borderId="1" xfId="3" applyFont="1" applyBorder="1" applyAlignment="1">
      <alignment horizontal="right" vertical="center" shrinkToFit="1"/>
    </xf>
    <xf numFmtId="38" fontId="50" fillId="0" borderId="0" xfId="3" applyFont="1" applyBorder="1" applyAlignment="1">
      <alignment horizontal="right" vertical="center" shrinkToFit="1"/>
    </xf>
    <xf numFmtId="38" fontId="50" fillId="0" borderId="3" xfId="3" applyFont="1" applyBorder="1" applyAlignment="1">
      <alignment horizontal="right" vertical="center" shrinkToFit="1"/>
    </xf>
    <xf numFmtId="38" fontId="50" fillId="0" borderId="4" xfId="3" applyFont="1" applyBorder="1" applyAlignment="1">
      <alignment horizontal="right" vertical="center" shrinkToFit="1"/>
    </xf>
    <xf numFmtId="0" fontId="45" fillId="0" borderId="39" xfId="0" applyFont="1" applyBorder="1" applyAlignment="1">
      <alignment horizontal="center" vertical="center"/>
    </xf>
    <xf numFmtId="0" fontId="45" fillId="0" borderId="44" xfId="0" applyFont="1" applyBorder="1" applyAlignment="1">
      <alignment horizontal="center" vertical="center"/>
    </xf>
    <xf numFmtId="0" fontId="204" fillId="0" borderId="0" xfId="0" applyFont="1" applyAlignment="1">
      <alignment horizontal="left" vertical="center" wrapText="1"/>
    </xf>
    <xf numFmtId="0" fontId="205" fillId="0" borderId="0" xfId="0" applyFont="1" applyAlignment="1">
      <alignment horizontal="center" vertical="center" wrapText="1"/>
    </xf>
    <xf numFmtId="0" fontId="88" fillId="7" borderId="41" xfId="0" applyFont="1" applyFill="1" applyBorder="1" applyAlignment="1">
      <alignment horizontal="left" vertical="center" wrapText="1"/>
    </xf>
    <xf numFmtId="0" fontId="88" fillId="0" borderId="41" xfId="0" applyFont="1" applyBorder="1" applyAlignment="1">
      <alignment horizontal="left" vertical="center" wrapText="1"/>
    </xf>
    <xf numFmtId="0" fontId="29" fillId="0" borderId="0" xfId="0" applyFont="1" applyAlignment="1">
      <alignment horizontal="center" vertical="center"/>
    </xf>
    <xf numFmtId="0" fontId="29" fillId="0" borderId="0" xfId="0" applyFont="1" applyBorder="1" applyAlignment="1">
      <alignment horizontal="center" vertical="center" shrinkToFit="1"/>
    </xf>
    <xf numFmtId="0" fontId="29" fillId="0" borderId="0" xfId="0" applyFont="1" applyBorder="1" applyAlignment="1">
      <alignment horizontal="left" vertical="center" wrapText="1" shrinkToFit="1"/>
    </xf>
    <xf numFmtId="0" fontId="128" fillId="0" borderId="34" xfId="0" applyFont="1" applyBorder="1" applyAlignment="1">
      <alignment horizontal="left" vertical="center" wrapText="1" shrinkToFit="1"/>
    </xf>
    <xf numFmtId="0" fontId="26" fillId="0" borderId="0" xfId="0" applyFont="1" applyAlignment="1">
      <alignment horizontal="center" vertical="center"/>
    </xf>
    <xf numFmtId="0" fontId="18" fillId="0" borderId="0" xfId="0" applyFont="1" applyBorder="1" applyAlignment="1">
      <alignment horizontal="center" vertical="center" shrinkToFit="1"/>
    </xf>
    <xf numFmtId="0" fontId="29" fillId="0" borderId="0" xfId="0" applyFont="1" applyAlignment="1">
      <alignment horizontal="left" vertical="center" wrapText="1"/>
    </xf>
    <xf numFmtId="0" fontId="29" fillId="0" borderId="41" xfId="0" applyFont="1" applyBorder="1" applyAlignment="1">
      <alignment horizontal="center" vertical="center" wrapText="1"/>
    </xf>
    <xf numFmtId="0" fontId="95" fillId="0" borderId="89" xfId="0" applyFont="1" applyBorder="1" applyAlignment="1">
      <alignment horizontal="left" vertical="center" wrapText="1" shrinkToFit="1"/>
    </xf>
    <xf numFmtId="0" fontId="95" fillId="0" borderId="39" xfId="0" applyFont="1" applyBorder="1" applyAlignment="1">
      <alignment horizontal="left" vertical="center" wrapText="1" shrinkToFit="1"/>
    </xf>
    <xf numFmtId="0" fontId="95" fillId="0" borderId="44" xfId="0" applyFont="1" applyBorder="1" applyAlignment="1">
      <alignment horizontal="left" vertical="center" wrapText="1" shrinkToFit="1"/>
    </xf>
    <xf numFmtId="0" fontId="29" fillId="0" borderId="41" xfId="0" applyFont="1" applyBorder="1" applyAlignment="1">
      <alignment horizontal="left" vertical="center" wrapText="1"/>
    </xf>
    <xf numFmtId="0" fontId="29" fillId="0" borderId="89" xfId="0" applyFont="1" applyBorder="1" applyAlignment="1">
      <alignment horizontal="center" vertical="center" wrapText="1"/>
    </xf>
    <xf numFmtId="0" fontId="29" fillId="0" borderId="39"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6" xfId="0" applyFont="1" applyBorder="1" applyAlignment="1">
      <alignment horizontal="left" vertical="center" wrapText="1" shrinkToFit="1"/>
    </xf>
    <xf numFmtId="0" fontId="29" fillId="0" borderId="7" xfId="0" applyFont="1" applyBorder="1" applyAlignment="1">
      <alignment horizontal="left" vertical="center" wrapText="1" shrinkToFit="1"/>
    </xf>
    <xf numFmtId="0" fontId="29" fillId="0" borderId="8" xfId="0" applyFont="1" applyBorder="1" applyAlignment="1">
      <alignment horizontal="left" vertical="center" wrapText="1" shrinkToFit="1"/>
    </xf>
    <xf numFmtId="0" fontId="29" fillId="0" borderId="1" xfId="0" applyFont="1" applyBorder="1" applyAlignment="1">
      <alignment horizontal="left" vertical="center" wrapText="1" shrinkToFit="1"/>
    </xf>
    <xf numFmtId="0" fontId="29" fillId="0" borderId="2" xfId="0" applyFont="1" applyBorder="1" applyAlignment="1">
      <alignment horizontal="left" vertical="center" wrapText="1" shrinkToFit="1"/>
    </xf>
    <xf numFmtId="0" fontId="29" fillId="0" borderId="3" xfId="0" applyFont="1" applyBorder="1" applyAlignment="1">
      <alignment horizontal="left" vertical="center" wrapText="1" shrinkToFit="1"/>
    </xf>
    <xf numFmtId="0" fontId="29" fillId="0" borderId="4" xfId="0" applyFont="1" applyBorder="1" applyAlignment="1">
      <alignment horizontal="left" vertical="center" wrapText="1" shrinkToFit="1"/>
    </xf>
    <xf numFmtId="0" fontId="29" fillId="0" borderId="5" xfId="0" applyFont="1" applyBorder="1" applyAlignment="1">
      <alignment horizontal="left" vertical="center" wrapText="1" shrinkToFit="1"/>
    </xf>
    <xf numFmtId="0" fontId="95" fillId="0" borderId="34" xfId="0" applyFont="1" applyFill="1" applyBorder="1" applyAlignment="1">
      <alignment horizontal="center" vertical="center" wrapText="1" shrinkToFit="1"/>
    </xf>
    <xf numFmtId="0" fontId="29" fillId="0" borderId="34" xfId="0" applyFont="1" applyBorder="1" applyAlignment="1">
      <alignment horizontal="center" wrapText="1" shrinkToFit="1"/>
    </xf>
    <xf numFmtId="0" fontId="29" fillId="0" borderId="201" xfId="0" applyFont="1" applyBorder="1" applyAlignment="1">
      <alignment horizontal="center" vertical="center"/>
    </xf>
    <xf numFmtId="49" fontId="95" fillId="0" borderId="201" xfId="0" applyNumberFormat="1" applyFont="1" applyBorder="1" applyAlignment="1">
      <alignment horizontal="center" vertical="center" shrinkToFit="1"/>
    </xf>
    <xf numFmtId="0" fontId="95" fillId="0" borderId="201" xfId="0" applyNumberFormat="1" applyFont="1" applyBorder="1" applyAlignment="1">
      <alignment horizontal="center" vertical="center" shrinkToFit="1"/>
    </xf>
    <xf numFmtId="0" fontId="95" fillId="0" borderId="201" xfId="0" applyFont="1" applyBorder="1" applyAlignment="1">
      <alignment horizontal="center" vertical="center"/>
    </xf>
    <xf numFmtId="186" fontId="95" fillId="0" borderId="201" xfId="0" quotePrefix="1" applyNumberFormat="1" applyFont="1" applyBorder="1" applyAlignment="1">
      <alignment horizontal="center" vertical="center" shrinkToFit="1"/>
    </xf>
    <xf numFmtId="186" fontId="95" fillId="0" borderId="201" xfId="0" applyNumberFormat="1" applyFont="1" applyBorder="1" applyAlignment="1">
      <alignment horizontal="center" vertical="center" shrinkToFit="1"/>
    </xf>
    <xf numFmtId="0" fontId="95" fillId="0" borderId="4" xfId="0" applyFont="1" applyBorder="1" applyAlignment="1">
      <alignment horizontal="center" vertical="center" shrinkToFit="1"/>
    </xf>
    <xf numFmtId="0" fontId="29" fillId="0" borderId="4"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40" xfId="0" applyFont="1" applyBorder="1" applyAlignment="1">
      <alignment horizontal="left" vertical="center"/>
    </xf>
    <xf numFmtId="0" fontId="29" fillId="0" borderId="41" xfId="0" applyFont="1" applyBorder="1" applyAlignment="1">
      <alignment horizontal="left" vertical="center"/>
    </xf>
    <xf numFmtId="0" fontId="29" fillId="0" borderId="44" xfId="0" applyFont="1" applyBorder="1" applyAlignment="1">
      <alignment horizontal="left" vertical="center" wrapText="1"/>
    </xf>
    <xf numFmtId="0" fontId="29" fillId="0" borderId="44" xfId="0" applyFont="1" applyBorder="1" applyAlignment="1">
      <alignment horizontal="left" vertical="center"/>
    </xf>
    <xf numFmtId="0" fontId="95" fillId="0" borderId="0" xfId="0" applyFont="1" applyBorder="1" applyAlignment="1">
      <alignment horizontal="center" vertical="center" shrinkToFit="1"/>
    </xf>
    <xf numFmtId="0" fontId="29" fillId="0" borderId="43" xfId="0" applyFont="1" applyBorder="1" applyAlignment="1">
      <alignment horizontal="left" vertical="center"/>
    </xf>
    <xf numFmtId="0" fontId="29" fillId="0" borderId="7" xfId="0" applyFont="1" applyBorder="1" applyAlignment="1">
      <alignment horizontal="left" vertical="top"/>
    </xf>
    <xf numFmtId="0" fontId="29" fillId="0" borderId="8" xfId="0" applyFont="1" applyBorder="1" applyAlignment="1">
      <alignment horizontal="left" vertical="top"/>
    </xf>
    <xf numFmtId="0" fontId="29" fillId="0" borderId="0" xfId="0" applyFont="1" applyBorder="1" applyAlignment="1">
      <alignment horizontal="left" vertical="top"/>
    </xf>
    <xf numFmtId="0" fontId="29" fillId="0" borderId="2" xfId="0" applyFont="1" applyBorder="1" applyAlignment="1">
      <alignment horizontal="left" vertical="top"/>
    </xf>
    <xf numFmtId="0" fontId="29" fillId="0" borderId="4" xfId="0" applyFont="1" applyBorder="1" applyAlignment="1">
      <alignment horizontal="center" vertical="center"/>
    </xf>
    <xf numFmtId="0" fontId="29" fillId="0" borderId="41" xfId="0" applyFont="1" applyBorder="1" applyAlignment="1">
      <alignment horizontal="left" vertical="top"/>
    </xf>
    <xf numFmtId="0" fontId="29" fillId="0" borderId="39" xfId="0" applyFont="1" applyBorder="1" applyAlignment="1">
      <alignment horizontal="left" vertical="center"/>
    </xf>
    <xf numFmtId="49" fontId="29" fillId="0" borderId="4" xfId="0" applyNumberFormat="1" applyFont="1" applyBorder="1" applyAlignment="1">
      <alignment horizontal="center" vertical="center" shrinkToFit="1"/>
    </xf>
    <xf numFmtId="0" fontId="29" fillId="0" borderId="4" xfId="0" applyNumberFormat="1" applyFont="1" applyBorder="1" applyAlignment="1">
      <alignment horizontal="center" vertical="center" shrinkToFit="1"/>
    </xf>
    <xf numFmtId="0" fontId="29" fillId="0" borderId="5" xfId="0" applyFont="1" applyBorder="1" applyAlignment="1">
      <alignment horizontal="center" vertical="center"/>
    </xf>
    <xf numFmtId="0" fontId="31" fillId="0" borderId="0" xfId="0" applyFont="1" applyAlignment="1">
      <alignment horizontal="left" vertical="top" wrapText="1"/>
    </xf>
    <xf numFmtId="0" fontId="29" fillId="0" borderId="215" xfId="0" applyFont="1" applyBorder="1" applyAlignment="1">
      <alignment horizontal="left" vertical="center" wrapText="1"/>
    </xf>
    <xf numFmtId="0" fontId="29" fillId="0" borderId="216" xfId="0" applyFont="1" applyBorder="1" applyAlignment="1">
      <alignment horizontal="left" vertical="center" wrapText="1"/>
    </xf>
    <xf numFmtId="0" fontId="29" fillId="0" borderId="217" xfId="0" applyFont="1" applyBorder="1" applyAlignment="1">
      <alignment horizontal="left" vertical="center" wrapText="1"/>
    </xf>
    <xf numFmtId="0" fontId="29" fillId="0" borderId="40"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41" xfId="0" applyFont="1" applyBorder="1" applyAlignment="1">
      <alignment horizontal="center" vertical="center" textRotation="255"/>
    </xf>
    <xf numFmtId="0" fontId="29" fillId="0" borderId="40" xfId="0" applyFont="1" applyBorder="1" applyAlignment="1">
      <alignment horizontal="left" vertical="top"/>
    </xf>
    <xf numFmtId="0" fontId="29" fillId="0" borderId="6" xfId="0" applyFont="1" applyBorder="1" applyAlignment="1">
      <alignment horizontal="center" vertical="center" textRotation="255"/>
    </xf>
    <xf numFmtId="0" fontId="29" fillId="0" borderId="8" xfId="0" applyFont="1" applyBorder="1" applyAlignment="1">
      <alignment horizontal="center" vertical="center" textRotation="255"/>
    </xf>
    <xf numFmtId="0" fontId="29" fillId="0" borderId="1" xfId="0" applyFont="1" applyBorder="1" applyAlignment="1">
      <alignment horizontal="center" vertical="center" textRotation="255"/>
    </xf>
    <xf numFmtId="0" fontId="29" fillId="0" borderId="2" xfId="0" applyFont="1" applyBorder="1" applyAlignment="1">
      <alignment horizontal="center" vertical="center" textRotation="255"/>
    </xf>
    <xf numFmtId="0" fontId="29" fillId="0" borderId="3" xfId="0" applyFont="1" applyBorder="1" applyAlignment="1">
      <alignment horizontal="center" vertical="center" textRotation="255"/>
    </xf>
    <xf numFmtId="0" fontId="29" fillId="0" borderId="5" xfId="0" applyFont="1" applyBorder="1" applyAlignment="1">
      <alignment horizontal="center" vertical="center" textRotation="255"/>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29" fillId="0" borderId="7" xfId="0" applyFont="1" applyBorder="1" applyAlignment="1">
      <alignment horizontal="center" vertical="center" shrinkToFi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1" xfId="0" applyFont="1" applyBorder="1" applyAlignment="1">
      <alignment horizontal="left" vertical="center" wrapText="1"/>
    </xf>
    <xf numFmtId="0" fontId="29" fillId="0" borderId="0"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29" fillId="0" borderId="1" xfId="0" applyFont="1" applyBorder="1" applyAlignment="1">
      <alignment horizontal="center" vertical="center"/>
    </xf>
    <xf numFmtId="0" fontId="29" fillId="0" borderId="0"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117" fillId="0" borderId="6" xfId="0" applyFont="1" applyBorder="1" applyAlignment="1">
      <alignment horizontal="left" vertical="center"/>
    </xf>
    <xf numFmtId="0" fontId="117" fillId="0" borderId="7" xfId="0" applyFont="1" applyBorder="1" applyAlignment="1">
      <alignment horizontal="left" vertical="center"/>
    </xf>
    <xf numFmtId="0" fontId="117" fillId="0" borderId="8" xfId="0" applyFont="1" applyBorder="1" applyAlignment="1">
      <alignment horizontal="left" vertical="center"/>
    </xf>
    <xf numFmtId="0" fontId="117" fillId="0" borderId="3" xfId="0" applyFont="1" applyBorder="1" applyAlignment="1">
      <alignment horizontal="left" vertical="center"/>
    </xf>
    <xf numFmtId="0" fontId="117" fillId="0" borderId="4" xfId="0" applyFont="1" applyBorder="1" applyAlignment="1">
      <alignment horizontal="left" vertical="center"/>
    </xf>
    <xf numFmtId="0" fontId="117" fillId="0" borderId="5" xfId="0" applyFont="1" applyBorder="1" applyAlignment="1">
      <alignment horizontal="left" vertical="center"/>
    </xf>
    <xf numFmtId="192" fontId="88" fillId="0" borderId="7" xfId="3" applyNumberFormat="1" applyFont="1" applyBorder="1" applyAlignment="1">
      <alignment horizontal="center" vertical="center" shrinkToFit="1"/>
    </xf>
    <xf numFmtId="192" fontId="88" fillId="0" borderId="4" xfId="3" applyNumberFormat="1" applyFont="1" applyBorder="1" applyAlignment="1">
      <alignment horizontal="left" vertical="center" shrinkToFit="1"/>
    </xf>
    <xf numFmtId="38" fontId="51" fillId="0" borderId="0" xfId="3" applyFont="1" applyBorder="1" applyAlignment="1">
      <alignment horizontal="right"/>
    </xf>
    <xf numFmtId="0" fontId="117" fillId="0" borderId="6" xfId="0" applyFont="1" applyBorder="1" applyAlignment="1">
      <alignment horizontal="center" vertical="center"/>
    </xf>
    <xf numFmtId="0" fontId="117" fillId="0" borderId="8" xfId="0" applyFont="1" applyBorder="1" applyAlignment="1">
      <alignment horizontal="center" vertical="center"/>
    </xf>
    <xf numFmtId="0" fontId="117" fillId="0" borderId="1" xfId="0" applyFont="1" applyBorder="1" applyAlignment="1">
      <alignment horizontal="center" vertical="center"/>
    </xf>
    <xf numFmtId="0" fontId="117" fillId="0" borderId="2" xfId="0" applyFont="1" applyBorder="1" applyAlignment="1">
      <alignment horizontal="center" vertical="center"/>
    </xf>
    <xf numFmtId="0" fontId="117" fillId="0" borderId="3" xfId="0" applyFont="1" applyBorder="1" applyAlignment="1">
      <alignment horizontal="center" vertical="center"/>
    </xf>
    <xf numFmtId="0" fontId="117" fillId="0" borderId="5" xfId="0" applyFont="1" applyBorder="1" applyAlignment="1">
      <alignment horizontal="center" vertical="center"/>
    </xf>
    <xf numFmtId="0" fontId="117" fillId="0" borderId="1" xfId="0" applyFont="1" applyBorder="1" applyAlignment="1">
      <alignment horizontal="left" vertical="center"/>
    </xf>
    <xf numFmtId="0" fontId="117" fillId="0" borderId="0" xfId="0" applyFont="1" applyBorder="1" applyAlignment="1">
      <alignment horizontal="left" vertical="center"/>
    </xf>
    <xf numFmtId="0" fontId="117" fillId="0" borderId="2" xfId="0" applyFont="1" applyBorder="1" applyAlignment="1">
      <alignment horizontal="left" vertical="center"/>
    </xf>
    <xf numFmtId="0" fontId="88" fillId="0" borderId="4" xfId="0" applyFont="1" applyBorder="1" applyAlignment="1">
      <alignment horizontal="left" vertical="center" shrinkToFit="1"/>
    </xf>
    <xf numFmtId="0" fontId="99" fillId="0" borderId="0" xfId="0" applyFont="1" applyBorder="1" applyAlignment="1">
      <alignment horizontal="left" vertical="center" shrinkToFit="1"/>
    </xf>
    <xf numFmtId="194" fontId="97" fillId="0" borderId="4" xfId="3" applyNumberFormat="1" applyFont="1" applyBorder="1" applyAlignment="1">
      <alignment horizontal="right" vertical="center"/>
    </xf>
    <xf numFmtId="194" fontId="105" fillId="0" borderId="4" xfId="0" applyNumberFormat="1" applyFont="1" applyBorder="1" applyAlignment="1">
      <alignment vertical="center"/>
    </xf>
    <xf numFmtId="0" fontId="117" fillId="0" borderId="0" xfId="0" applyFont="1" applyBorder="1" applyAlignment="1">
      <alignment horizontal="center" vertical="center"/>
    </xf>
    <xf numFmtId="0" fontId="117" fillId="0" borderId="4" xfId="0" applyFont="1" applyBorder="1" applyAlignment="1">
      <alignment horizontal="center" vertical="center"/>
    </xf>
    <xf numFmtId="0" fontId="99" fillId="0" borderId="4" xfId="0" applyFont="1" applyBorder="1" applyAlignment="1">
      <alignment horizontal="left" vertical="center" shrinkToFit="1"/>
    </xf>
    <xf numFmtId="0" fontId="126" fillId="0" borderId="0" xfId="0" applyFont="1" applyBorder="1" applyAlignment="1">
      <alignment horizontal="center" vertical="center"/>
    </xf>
    <xf numFmtId="0" fontId="126" fillId="0" borderId="4" xfId="0" applyFont="1" applyBorder="1" applyAlignment="1">
      <alignment horizontal="center" vertical="center"/>
    </xf>
    <xf numFmtId="0" fontId="51" fillId="0" borderId="6" xfId="0" applyFont="1" applyBorder="1" applyAlignment="1">
      <alignment horizontal="left" vertical="center" wrapText="1" shrinkToFit="1"/>
    </xf>
    <xf numFmtId="0" fontId="51" fillId="0" borderId="7" xfId="0" applyFont="1" applyBorder="1" applyAlignment="1">
      <alignment horizontal="left" vertical="center" wrapText="1" shrinkToFit="1"/>
    </xf>
    <xf numFmtId="0" fontId="51" fillId="0" borderId="8" xfId="0" applyFont="1" applyBorder="1" applyAlignment="1">
      <alignment horizontal="left" vertical="center" wrapText="1" shrinkToFit="1"/>
    </xf>
    <xf numFmtId="0" fontId="51" fillId="0" borderId="3" xfId="0" applyFont="1" applyBorder="1" applyAlignment="1">
      <alignment horizontal="left" vertical="center" wrapText="1" shrinkToFit="1"/>
    </xf>
    <xf numFmtId="0" fontId="51" fillId="0" borderId="4" xfId="0" applyFont="1" applyBorder="1" applyAlignment="1">
      <alignment horizontal="left" vertical="center" wrapText="1" shrinkToFit="1"/>
    </xf>
    <xf numFmtId="0" fontId="51" fillId="0" borderId="5" xfId="0" applyFont="1" applyBorder="1" applyAlignment="1">
      <alignment horizontal="left" vertical="center" wrapText="1" shrinkToFit="1"/>
    </xf>
    <xf numFmtId="0" fontId="88" fillId="0" borderId="7" xfId="0" applyFont="1" applyBorder="1" applyAlignment="1">
      <alignment horizontal="left" vertical="center" shrinkToFit="1"/>
    </xf>
    <xf numFmtId="38" fontId="97" fillId="0" borderId="4" xfId="3" applyFont="1" applyBorder="1" applyAlignment="1">
      <alignment horizontal="center" vertical="center"/>
    </xf>
    <xf numFmtId="0" fontId="51" fillId="0" borderId="0" xfId="0" applyFont="1" applyBorder="1" applyAlignment="1">
      <alignment horizontal="left" vertical="top" shrinkToFit="1"/>
    </xf>
    <xf numFmtId="0" fontId="51" fillId="0" borderId="0" xfId="0" applyFont="1" applyBorder="1" applyAlignment="1">
      <alignment horizontal="center" vertical="center" shrinkToFit="1"/>
    </xf>
    <xf numFmtId="0" fontId="51" fillId="0" borderId="0" xfId="0" applyFont="1" applyBorder="1" applyAlignment="1">
      <alignment horizontal="center" vertical="top" shrinkToFit="1"/>
    </xf>
    <xf numFmtId="38" fontId="51" fillId="0" borderId="0" xfId="3" applyFont="1" applyBorder="1" applyAlignment="1">
      <alignment horizontal="center" vertical="top"/>
    </xf>
    <xf numFmtId="38" fontId="97" fillId="0" borderId="4" xfId="3" applyFont="1" applyBorder="1" applyAlignment="1">
      <alignment horizontal="right" vertical="center"/>
    </xf>
    <xf numFmtId="0" fontId="97" fillId="0" borderId="0" xfId="0" applyFont="1" applyBorder="1" applyAlignment="1">
      <alignment horizontal="left" vertical="center" shrinkToFit="1"/>
    </xf>
    <xf numFmtId="0" fontId="117" fillId="0" borderId="39" xfId="0" applyFont="1" applyBorder="1" applyAlignment="1">
      <alignment horizontal="right"/>
    </xf>
    <xf numFmtId="0" fontId="117" fillId="0" borderId="44" xfId="0" applyFont="1" applyBorder="1" applyAlignment="1">
      <alignment horizontal="right"/>
    </xf>
    <xf numFmtId="0" fontId="117" fillId="0" borderId="89" xfId="0" applyFont="1" applyBorder="1" applyAlignment="1">
      <alignment horizontal="left" vertical="center"/>
    </xf>
    <xf numFmtId="0" fontId="117" fillId="0" borderId="39" xfId="0" applyFont="1" applyBorder="1" applyAlignment="1">
      <alignment horizontal="left" vertical="center"/>
    </xf>
    <xf numFmtId="0" fontId="117" fillId="0" borderId="44" xfId="0" applyFont="1" applyBorder="1" applyAlignment="1">
      <alignment horizontal="left" vertical="center"/>
    </xf>
    <xf numFmtId="0" fontId="130" fillId="0" borderId="6" xfId="0" applyFont="1" applyBorder="1" applyAlignment="1">
      <alignment horizontal="center" vertical="center"/>
    </xf>
    <xf numFmtId="0" fontId="130" fillId="0" borderId="8" xfId="0" applyFont="1" applyBorder="1" applyAlignment="1">
      <alignment horizontal="center" vertical="center"/>
    </xf>
    <xf numFmtId="0" fontId="130" fillId="0" borderId="1" xfId="0" applyFont="1" applyBorder="1" applyAlignment="1">
      <alignment horizontal="center" vertical="center"/>
    </xf>
    <xf numFmtId="0" fontId="130" fillId="0" borderId="2" xfId="0" applyFont="1" applyBorder="1" applyAlignment="1">
      <alignment horizontal="center" vertical="center"/>
    </xf>
    <xf numFmtId="0" fontId="130" fillId="0" borderId="3" xfId="0" applyFont="1" applyBorder="1" applyAlignment="1">
      <alignment horizontal="center" vertical="center"/>
    </xf>
    <xf numFmtId="0" fontId="130" fillId="0" borderId="5" xfId="0" applyFont="1" applyBorder="1" applyAlignment="1">
      <alignment horizontal="center" vertical="center"/>
    </xf>
    <xf numFmtId="0" fontId="97" fillId="0" borderId="0" xfId="0" applyFont="1" applyBorder="1" applyAlignment="1">
      <alignment horizontal="left" vertical="top" shrinkToFit="1"/>
    </xf>
    <xf numFmtId="38" fontId="97" fillId="0" borderId="0" xfId="3" applyFont="1" applyBorder="1" applyAlignment="1">
      <alignment horizontal="right" vertical="top"/>
    </xf>
    <xf numFmtId="0" fontId="117" fillId="0" borderId="6" xfId="0" applyFont="1" applyBorder="1" applyAlignment="1">
      <alignment horizontal="center" vertical="center" textRotation="255"/>
    </xf>
    <xf numFmtId="0" fontId="117" fillId="0" borderId="8" xfId="0" applyFont="1" applyBorder="1" applyAlignment="1">
      <alignment horizontal="center" vertical="center" textRotation="255"/>
    </xf>
    <xf numFmtId="0" fontId="117" fillId="0" borderId="1" xfId="0" applyFont="1" applyBorder="1" applyAlignment="1">
      <alignment horizontal="center" vertical="center" textRotation="255"/>
    </xf>
    <xf numFmtId="0" fontId="117" fillId="0" borderId="2" xfId="0" applyFont="1" applyBorder="1" applyAlignment="1">
      <alignment horizontal="center" vertical="center" textRotation="255"/>
    </xf>
    <xf numFmtId="0" fontId="117" fillId="0" borderId="3" xfId="0" applyFont="1" applyBorder="1" applyAlignment="1">
      <alignment horizontal="center" vertical="center" textRotation="255"/>
    </xf>
    <xf numFmtId="0" fontId="117" fillId="0" borderId="5" xfId="0" applyFont="1" applyBorder="1" applyAlignment="1">
      <alignment horizontal="center" vertical="center" textRotation="255"/>
    </xf>
    <xf numFmtId="38" fontId="97" fillId="0" borderId="39" xfId="3" applyFont="1" applyBorder="1" applyAlignment="1">
      <alignment horizontal="right" vertical="center"/>
    </xf>
    <xf numFmtId="38" fontId="97" fillId="0" borderId="0" xfId="3" applyFont="1" applyBorder="1" applyAlignment="1">
      <alignment horizontal="right"/>
    </xf>
    <xf numFmtId="0" fontId="99" fillId="0" borderId="39" xfId="0" applyFont="1" applyBorder="1" applyAlignment="1">
      <alignment horizontal="center" vertical="center"/>
    </xf>
    <xf numFmtId="0" fontId="117" fillId="0" borderId="39" xfId="0" applyFont="1" applyBorder="1" applyAlignment="1">
      <alignment horizontal="center" vertical="center"/>
    </xf>
    <xf numFmtId="0" fontId="117" fillId="0" borderId="89" xfId="0" applyFont="1" applyBorder="1" applyAlignment="1">
      <alignment horizontal="center" vertical="center"/>
    </xf>
    <xf numFmtId="0" fontId="117" fillId="0" borderId="44" xfId="0" applyFont="1" applyBorder="1" applyAlignment="1">
      <alignment horizontal="center" vertical="center"/>
    </xf>
    <xf numFmtId="38" fontId="99" fillId="0" borderId="39" xfId="3" applyFont="1" applyBorder="1" applyAlignment="1">
      <alignment horizontal="right" vertical="center"/>
    </xf>
    <xf numFmtId="38" fontId="141" fillId="0" borderId="39" xfId="3" applyFont="1" applyBorder="1" applyAlignment="1">
      <alignment horizontal="right" vertical="center"/>
    </xf>
    <xf numFmtId="0" fontId="88" fillId="0" borderId="39" xfId="0" applyFont="1" applyBorder="1" applyAlignment="1">
      <alignment horizontal="center" vertical="center"/>
    </xf>
    <xf numFmtId="0" fontId="141" fillId="0" borderId="7" xfId="0" applyFont="1" applyBorder="1" applyAlignment="1">
      <alignment horizontal="left" vertical="center" shrinkToFit="1"/>
    </xf>
    <xf numFmtId="38" fontId="51" fillId="0" borderId="39" xfId="3" applyFont="1" applyBorder="1" applyAlignment="1">
      <alignment horizontal="right" vertical="center"/>
    </xf>
    <xf numFmtId="0" fontId="88" fillId="0" borderId="0" xfId="0" applyFont="1" applyBorder="1" applyAlignment="1">
      <alignment horizontal="center" vertical="center"/>
    </xf>
    <xf numFmtId="0" fontId="88" fillId="0" borderId="0" xfId="0" applyFont="1" applyBorder="1" applyAlignment="1">
      <alignment horizontal="left" vertical="center" shrinkToFit="1"/>
    </xf>
    <xf numFmtId="38" fontId="88" fillId="0" borderId="39" xfId="3" applyFont="1" applyBorder="1" applyAlignment="1">
      <alignment horizontal="right" vertical="center"/>
    </xf>
    <xf numFmtId="38" fontId="51" fillId="0" borderId="4" xfId="3" applyFont="1" applyBorder="1" applyAlignment="1">
      <alignment horizontal="center" vertical="center"/>
    </xf>
    <xf numFmtId="0" fontId="100" fillId="0" borderId="0" xfId="0" applyFont="1" applyBorder="1" applyAlignment="1">
      <alignment horizontal="center" vertical="center"/>
    </xf>
    <xf numFmtId="38" fontId="51" fillId="0" borderId="4" xfId="3" applyFont="1" applyBorder="1" applyAlignment="1">
      <alignment horizontal="right" vertical="center"/>
    </xf>
    <xf numFmtId="0" fontId="51" fillId="0" borderId="7" xfId="0" applyFont="1" applyBorder="1" applyAlignment="1">
      <alignment horizontal="left" vertical="center" shrinkToFit="1"/>
    </xf>
    <xf numFmtId="0" fontId="60" fillId="0" borderId="0" xfId="0" applyFont="1" applyAlignment="1">
      <alignment horizontal="left" vertical="center" wrapText="1"/>
    </xf>
    <xf numFmtId="0" fontId="119" fillId="0" borderId="0" xfId="0" applyFont="1" applyAlignment="1">
      <alignment horizontal="center" vertical="center" wrapText="1"/>
    </xf>
    <xf numFmtId="0" fontId="60" fillId="0" borderId="0" xfId="0" applyFont="1" applyBorder="1" applyAlignment="1">
      <alignment horizontal="center" vertical="center" shrinkToFit="1"/>
    </xf>
    <xf numFmtId="0" fontId="118" fillId="0" borderId="0" xfId="0" applyFont="1" applyBorder="1" applyAlignment="1">
      <alignment horizontal="center" vertical="center" shrinkToFit="1"/>
    </xf>
    <xf numFmtId="0" fontId="61" fillId="0" borderId="0" xfId="0" applyFont="1" applyAlignment="1">
      <alignment horizontal="center" vertical="center"/>
    </xf>
    <xf numFmtId="0" fontId="60" fillId="0" borderId="0" xfId="0" applyFont="1" applyBorder="1" applyAlignment="1">
      <alignment horizontal="left" vertical="center" wrapText="1" shrinkToFit="1"/>
    </xf>
    <xf numFmtId="0" fontId="128" fillId="0" borderId="0" xfId="0" applyFont="1" applyBorder="1" applyAlignment="1">
      <alignment horizontal="left" vertical="center" wrapText="1" shrinkToFit="1"/>
    </xf>
    <xf numFmtId="0" fontId="128" fillId="0" borderId="123" xfId="0" applyFont="1" applyBorder="1" applyAlignment="1">
      <alignment horizontal="left" vertical="center" wrapText="1" shrinkToFit="1"/>
    </xf>
    <xf numFmtId="0" fontId="60" fillId="0" borderId="0" xfId="0" applyFont="1" applyAlignment="1">
      <alignment horizontal="center" vertical="center"/>
    </xf>
    <xf numFmtId="0" fontId="95" fillId="0" borderId="0" xfId="0" applyFont="1" applyBorder="1" applyAlignment="1">
      <alignment horizontal="center" vertical="center" wrapText="1" shrinkToFit="1"/>
    </xf>
    <xf numFmtId="0" fontId="95" fillId="0" borderId="123" xfId="0" applyFont="1" applyBorder="1" applyAlignment="1">
      <alignment horizontal="center" vertical="center" wrapText="1" shrinkToFit="1"/>
    </xf>
    <xf numFmtId="0" fontId="60" fillId="0" borderId="0" xfId="0" applyFont="1" applyBorder="1" applyAlignment="1">
      <alignment horizontal="center" wrapText="1" shrinkToFit="1"/>
    </xf>
    <xf numFmtId="0" fontId="60" fillId="0" borderId="123" xfId="0" applyFont="1" applyBorder="1" applyAlignment="1">
      <alignment horizontal="center" wrapText="1" shrinkToFit="1"/>
    </xf>
    <xf numFmtId="0" fontId="95" fillId="0" borderId="122" xfId="0" applyFont="1" applyBorder="1" applyAlignment="1">
      <alignment horizontal="center" vertical="center" shrinkToFit="1"/>
    </xf>
    <xf numFmtId="0" fontId="95" fillId="0" borderId="123" xfId="0" applyFont="1" applyBorder="1" applyAlignment="1">
      <alignment horizontal="center" vertical="center" shrinkToFit="1"/>
    </xf>
    <xf numFmtId="0" fontId="60" fillId="0" borderId="122" xfId="0" applyFont="1" applyBorder="1" applyAlignment="1">
      <alignment horizontal="center" vertical="center"/>
    </xf>
    <xf numFmtId="0" fontId="60" fillId="0" borderId="123" xfId="0" applyFont="1" applyBorder="1" applyAlignment="1">
      <alignment horizontal="center" vertical="center"/>
    </xf>
    <xf numFmtId="0" fontId="61" fillId="0" borderId="122" xfId="0" applyFont="1" applyBorder="1" applyAlignment="1">
      <alignment horizontal="center" vertical="center"/>
    </xf>
    <xf numFmtId="0" fontId="61" fillId="0" borderId="123" xfId="0" applyFont="1" applyBorder="1" applyAlignment="1">
      <alignment horizontal="center" vertical="center"/>
    </xf>
    <xf numFmtId="49" fontId="95" fillId="0" borderId="122" xfId="0" applyNumberFormat="1" applyFont="1" applyBorder="1" applyAlignment="1">
      <alignment horizontal="center" vertical="center" shrinkToFit="1"/>
    </xf>
    <xf numFmtId="0" fontId="95" fillId="0" borderId="122" xfId="0" applyNumberFormat="1" applyFont="1" applyBorder="1" applyAlignment="1">
      <alignment horizontal="center" vertical="center" shrinkToFit="1"/>
    </xf>
    <xf numFmtId="0" fontId="95" fillId="0" borderId="123" xfId="0" applyNumberFormat="1" applyFont="1" applyBorder="1" applyAlignment="1">
      <alignment horizontal="center" vertical="center" shrinkToFit="1"/>
    </xf>
    <xf numFmtId="0" fontId="60" fillId="0" borderId="117" xfId="0" applyFont="1" applyBorder="1" applyAlignment="1">
      <alignment horizontal="center" vertical="center" wrapText="1"/>
    </xf>
    <xf numFmtId="0" fontId="95" fillId="0" borderId="111" xfId="0" applyFont="1" applyBorder="1" applyAlignment="1">
      <alignment horizontal="left" vertical="center" wrapText="1" indent="1" shrinkToFit="1"/>
    </xf>
    <xf numFmtId="0" fontId="95" fillId="0" borderId="109" xfId="0" applyFont="1" applyBorder="1" applyAlignment="1">
      <alignment horizontal="left" vertical="center" wrapText="1" indent="1" shrinkToFit="1"/>
    </xf>
    <xf numFmtId="0" fontId="95" fillId="0" borderId="110" xfId="0" applyFont="1" applyBorder="1" applyAlignment="1">
      <alignment horizontal="left" vertical="center" wrapText="1" indent="1" shrinkToFit="1"/>
    </xf>
    <xf numFmtId="0" fontId="95" fillId="0" borderId="112" xfId="0" applyFont="1" applyBorder="1" applyAlignment="1">
      <alignment horizontal="left" vertical="center" wrapText="1" indent="1" shrinkToFit="1"/>
    </xf>
    <xf numFmtId="0" fontId="95" fillId="0" borderId="0" xfId="0" applyFont="1" applyBorder="1" applyAlignment="1">
      <alignment horizontal="left" vertical="center" wrapText="1" indent="1" shrinkToFit="1"/>
    </xf>
    <xf numFmtId="0" fontId="95" fillId="0" borderId="113" xfId="0" applyFont="1" applyBorder="1" applyAlignment="1">
      <alignment horizontal="left" vertical="center" wrapText="1" indent="1" shrinkToFit="1"/>
    </xf>
    <xf numFmtId="0" fontId="95" fillId="0" borderId="114" xfId="0" applyFont="1" applyBorder="1" applyAlignment="1">
      <alignment horizontal="left" vertical="center" wrapText="1" indent="1" shrinkToFit="1"/>
    </xf>
    <xf numFmtId="0" fontId="95" fillId="0" borderId="115" xfId="0" applyFont="1" applyBorder="1" applyAlignment="1">
      <alignment horizontal="left" vertical="center" wrapText="1" indent="1" shrinkToFit="1"/>
    </xf>
    <xf numFmtId="0" fontId="95" fillId="0" borderId="116" xfId="0" applyFont="1" applyBorder="1" applyAlignment="1">
      <alignment horizontal="left" vertical="center" wrapText="1" indent="1" shrinkToFit="1"/>
    </xf>
    <xf numFmtId="0" fontId="60" fillId="0" borderId="117" xfId="0" applyFont="1" applyBorder="1" applyAlignment="1">
      <alignment horizontal="left" vertical="center" wrapText="1"/>
    </xf>
    <xf numFmtId="0" fontId="95" fillId="0" borderId="117" xfId="0" applyFont="1" applyBorder="1" applyAlignment="1">
      <alignment horizontal="left" vertical="center" shrinkToFit="1"/>
    </xf>
    <xf numFmtId="0" fontId="95" fillId="0" borderId="117" xfId="0" applyFont="1" applyBorder="1" applyAlignment="1">
      <alignment horizontal="right" vertical="center" shrinkToFit="1"/>
    </xf>
    <xf numFmtId="0" fontId="95" fillId="0" borderId="118" xfId="0" applyFont="1" applyBorder="1" applyAlignment="1">
      <alignment horizontal="right" vertical="center" shrinkToFit="1"/>
    </xf>
    <xf numFmtId="0" fontId="60" fillId="0" borderId="120" xfId="0" applyFont="1" applyBorder="1" applyAlignment="1">
      <alignment horizontal="center" vertical="center" wrapText="1"/>
    </xf>
    <xf numFmtId="0" fontId="60" fillId="0" borderId="110" xfId="0" applyFont="1" applyBorder="1" applyAlignment="1">
      <alignment horizontal="center" vertical="center" wrapText="1"/>
    </xf>
    <xf numFmtId="0" fontId="60" fillId="0" borderId="121" xfId="0" applyFont="1" applyBorder="1" applyAlignment="1">
      <alignment horizontal="center" vertical="center" wrapText="1"/>
    </xf>
    <xf numFmtId="0" fontId="60" fillId="0" borderId="118" xfId="0" applyFont="1" applyBorder="1" applyAlignment="1">
      <alignment horizontal="center" vertical="center" wrapText="1"/>
    </xf>
    <xf numFmtId="0" fontId="60" fillId="0" borderId="119" xfId="0" applyFont="1" applyBorder="1" applyAlignment="1">
      <alignment horizontal="center" vertical="center" wrapText="1"/>
    </xf>
    <xf numFmtId="0" fontId="60" fillId="0" borderId="109" xfId="0" applyFont="1" applyBorder="1" applyAlignment="1">
      <alignment horizontal="center" vertical="center" wrapText="1"/>
    </xf>
    <xf numFmtId="0" fontId="60" fillId="0" borderId="0" xfId="0" applyFont="1" applyBorder="1" applyAlignment="1">
      <alignment horizontal="center" vertical="center" wrapText="1"/>
    </xf>
    <xf numFmtId="0" fontId="95" fillId="0" borderId="111" xfId="0" applyFont="1" applyBorder="1" applyAlignment="1">
      <alignment horizontal="left" vertical="center" indent="1" shrinkToFit="1"/>
    </xf>
    <xf numFmtId="0" fontId="95" fillId="0" borderId="109" xfId="0" applyFont="1" applyBorder="1" applyAlignment="1">
      <alignment horizontal="left" vertical="center" indent="1" shrinkToFit="1"/>
    </xf>
    <xf numFmtId="0" fontId="95" fillId="0" borderId="110" xfId="0" applyFont="1" applyBorder="1" applyAlignment="1">
      <alignment horizontal="left" vertical="center" indent="1" shrinkToFit="1"/>
    </xf>
    <xf numFmtId="0" fontId="95" fillId="0" borderId="114" xfId="0" applyFont="1" applyBorder="1" applyAlignment="1">
      <alignment horizontal="left" vertical="center" indent="1" shrinkToFit="1"/>
    </xf>
    <xf numFmtId="0" fontId="95" fillId="0" borderId="115" xfId="0" applyFont="1" applyBorder="1" applyAlignment="1">
      <alignment horizontal="left" vertical="center" indent="1" shrinkToFit="1"/>
    </xf>
    <xf numFmtId="0" fontId="95" fillId="0" borderId="116" xfId="0" applyFont="1" applyBorder="1" applyAlignment="1">
      <alignment horizontal="left" vertical="center" indent="1" shrinkToFit="1"/>
    </xf>
    <xf numFmtId="0" fontId="60" fillId="0" borderId="109" xfId="0" applyFont="1" applyBorder="1" applyAlignment="1">
      <alignment horizontal="center" vertical="center" shrinkToFit="1"/>
    </xf>
    <xf numFmtId="0" fontId="95" fillId="0" borderId="109" xfId="0" applyFont="1" applyBorder="1" applyAlignment="1">
      <alignment horizontal="center" vertical="center" shrinkToFit="1"/>
    </xf>
    <xf numFmtId="0" fontId="60" fillId="0" borderId="115" xfId="0" applyFont="1" applyBorder="1" applyAlignment="1">
      <alignment horizontal="center" vertical="center" shrinkToFit="1"/>
    </xf>
    <xf numFmtId="0" fontId="95" fillId="0" borderId="115" xfId="0" applyFont="1" applyBorder="1" applyAlignment="1">
      <alignment horizontal="center" vertical="center" shrinkToFit="1"/>
    </xf>
    <xf numFmtId="0" fontId="95" fillId="0" borderId="111" xfId="0" applyFont="1" applyBorder="1" applyAlignment="1">
      <alignment horizontal="left" vertical="center"/>
    </xf>
    <xf numFmtId="0" fontId="95" fillId="0" borderId="109" xfId="0" applyFont="1" applyBorder="1" applyAlignment="1">
      <alignment horizontal="left" vertical="center"/>
    </xf>
    <xf numFmtId="0" fontId="95" fillId="0" borderId="110" xfId="0" applyFont="1" applyBorder="1" applyAlignment="1">
      <alignment horizontal="left" vertical="center"/>
    </xf>
    <xf numFmtId="0" fontId="95" fillId="0" borderId="112" xfId="0" applyFont="1" applyBorder="1" applyAlignment="1">
      <alignment horizontal="left" vertical="center"/>
    </xf>
    <xf numFmtId="0" fontId="95" fillId="0" borderId="0" xfId="0" applyFont="1" applyBorder="1" applyAlignment="1">
      <alignment horizontal="left" vertical="center"/>
    </xf>
    <xf numFmtId="0" fontId="95" fillId="0" borderId="113" xfId="0" applyFont="1" applyBorder="1" applyAlignment="1">
      <alignment horizontal="left" vertical="center"/>
    </xf>
    <xf numFmtId="0" fontId="95" fillId="0" borderId="114" xfId="0" applyFont="1" applyBorder="1" applyAlignment="1">
      <alignment horizontal="left" vertical="center"/>
    </xf>
    <xf numFmtId="0" fontId="95" fillId="0" borderId="115" xfId="0" applyFont="1" applyBorder="1" applyAlignment="1">
      <alignment horizontal="left" vertical="center"/>
    </xf>
    <xf numFmtId="0" fontId="95" fillId="0" borderId="116" xfId="0" applyFont="1" applyBorder="1" applyAlignment="1">
      <alignment horizontal="left" vertical="center"/>
    </xf>
    <xf numFmtId="0" fontId="60" fillId="0" borderId="111" xfId="0" applyFont="1" applyBorder="1" applyAlignment="1">
      <alignment horizontal="left" vertical="center" wrapText="1"/>
    </xf>
    <xf numFmtId="0" fontId="60" fillId="0" borderId="109" xfId="0" applyFont="1" applyBorder="1" applyAlignment="1">
      <alignment horizontal="left" vertical="center" wrapText="1"/>
    </xf>
    <xf numFmtId="0" fontId="60" fillId="0" borderId="110" xfId="0" applyFont="1" applyBorder="1" applyAlignment="1">
      <alignment horizontal="left" vertical="center" wrapText="1"/>
    </xf>
    <xf numFmtId="0" fontId="60" fillId="0" borderId="112" xfId="0" applyFont="1" applyBorder="1" applyAlignment="1">
      <alignment horizontal="left" vertical="center" wrapText="1"/>
    </xf>
    <xf numFmtId="0" fontId="60" fillId="0" borderId="0" xfId="0" applyFont="1" applyBorder="1" applyAlignment="1">
      <alignment horizontal="left" vertical="center" wrapText="1"/>
    </xf>
    <xf numFmtId="0" fontId="60" fillId="0" borderId="113" xfId="0" applyFont="1" applyBorder="1" applyAlignment="1">
      <alignment horizontal="left" vertical="center" wrapText="1"/>
    </xf>
    <xf numFmtId="0" fontId="60" fillId="0" borderId="114" xfId="0" applyFont="1" applyBorder="1" applyAlignment="1">
      <alignment horizontal="left" vertical="center" wrapText="1"/>
    </xf>
    <xf numFmtId="0" fontId="60" fillId="0" borderId="115" xfId="0" applyFont="1" applyBorder="1" applyAlignment="1">
      <alignment horizontal="left" vertical="center" wrapText="1"/>
    </xf>
    <xf numFmtId="0" fontId="60" fillId="0" borderId="116" xfId="0" applyFont="1" applyBorder="1" applyAlignment="1">
      <alignment horizontal="left" vertical="center" wrapText="1"/>
    </xf>
    <xf numFmtId="0" fontId="95" fillId="0" borderId="0" xfId="0" applyFont="1" applyBorder="1" applyAlignment="1">
      <alignment horizontal="center" vertical="center"/>
    </xf>
    <xf numFmtId="0" fontId="60" fillId="0" borderId="0" xfId="0" applyFont="1" applyBorder="1" applyAlignment="1">
      <alignment horizontal="center" vertical="center"/>
    </xf>
    <xf numFmtId="0" fontId="60" fillId="0" borderId="115" xfId="0" applyFont="1" applyBorder="1" applyAlignment="1">
      <alignment horizontal="center" vertical="center"/>
    </xf>
    <xf numFmtId="49" fontId="95" fillId="0" borderId="0" xfId="0" applyNumberFormat="1" applyFont="1" applyBorder="1" applyAlignment="1">
      <alignment horizontal="center" vertical="center" shrinkToFit="1"/>
    </xf>
    <xf numFmtId="0" fontId="61" fillId="0" borderId="0" xfId="0" applyFont="1" applyBorder="1" applyAlignment="1">
      <alignment horizontal="center" vertical="center"/>
    </xf>
    <xf numFmtId="0" fontId="61" fillId="0" borderId="115" xfId="0" applyFont="1" applyBorder="1" applyAlignment="1">
      <alignment horizontal="center" vertical="center"/>
    </xf>
    <xf numFmtId="0" fontId="60" fillId="0" borderId="113" xfId="0" applyFont="1" applyBorder="1" applyAlignment="1">
      <alignment horizontal="center" vertical="center"/>
    </xf>
    <xf numFmtId="0" fontId="60" fillId="0" borderId="116" xfId="0" applyFont="1" applyBorder="1" applyAlignment="1">
      <alignment horizontal="center" vertical="center"/>
    </xf>
    <xf numFmtId="0" fontId="60" fillId="0" borderId="118" xfId="0" applyFont="1" applyBorder="1" applyAlignment="1">
      <alignment horizontal="left" vertical="center" wrapText="1"/>
    </xf>
    <xf numFmtId="0" fontId="60" fillId="0" borderId="119" xfId="0" applyFont="1" applyBorder="1" applyAlignment="1">
      <alignment horizontal="left" vertical="center" wrapText="1"/>
    </xf>
    <xf numFmtId="0" fontId="60" fillId="0" borderId="120" xfId="0" applyFont="1" applyBorder="1" applyAlignment="1">
      <alignment horizontal="left" vertical="center" wrapText="1"/>
    </xf>
    <xf numFmtId="0" fontId="152" fillId="0" borderId="0" xfId="0" applyFont="1" applyAlignment="1">
      <alignment horizontal="left" vertical="center" wrapText="1"/>
    </xf>
    <xf numFmtId="0" fontId="60" fillId="0" borderId="117" xfId="0" applyFont="1" applyBorder="1" applyAlignment="1">
      <alignment horizontal="center" vertical="center" textRotation="255" wrapText="1"/>
    </xf>
    <xf numFmtId="0" fontId="60" fillId="0" borderId="111" xfId="0" applyFont="1" applyBorder="1" applyAlignment="1">
      <alignment horizontal="center" vertical="center" wrapText="1"/>
    </xf>
    <xf numFmtId="0" fontId="60" fillId="0" borderId="112" xfId="0" applyFont="1" applyBorder="1" applyAlignment="1">
      <alignment horizontal="center" vertical="center" wrapText="1"/>
    </xf>
    <xf numFmtId="0" fontId="60" fillId="0" borderId="113" xfId="0" applyFont="1" applyBorder="1" applyAlignment="1">
      <alignment horizontal="center" vertical="center" wrapText="1"/>
    </xf>
    <xf numFmtId="0" fontId="60" fillId="0" borderId="114" xfId="0" applyFont="1" applyBorder="1" applyAlignment="1">
      <alignment horizontal="center" vertical="center" wrapText="1"/>
    </xf>
    <xf numFmtId="0" fontId="60" fillId="0" borderId="115" xfId="0" applyFont="1" applyBorder="1" applyAlignment="1">
      <alignment horizontal="center" vertical="center" wrapText="1"/>
    </xf>
    <xf numFmtId="0" fontId="60" fillId="0" borderId="116" xfId="0" applyFont="1" applyBorder="1" applyAlignment="1">
      <alignment horizontal="center" vertical="center" wrapText="1"/>
    </xf>
    <xf numFmtId="0" fontId="95" fillId="0" borderId="117" xfId="0" applyFont="1" applyBorder="1" applyAlignment="1">
      <alignment vertical="center"/>
    </xf>
    <xf numFmtId="0" fontId="61" fillId="0" borderId="113" xfId="0" applyFont="1" applyBorder="1" applyAlignment="1">
      <alignment horizontal="center" vertical="center"/>
    </xf>
    <xf numFmtId="0" fontId="61" fillId="0" borderId="118" xfId="0" applyFont="1" applyBorder="1" applyAlignment="1">
      <alignment vertical="center"/>
    </xf>
    <xf numFmtId="0" fontId="61" fillId="0" borderId="119" xfId="0" applyFont="1" applyBorder="1" applyAlignment="1">
      <alignment vertical="center"/>
    </xf>
    <xf numFmtId="0" fontId="61" fillId="0" borderId="120" xfId="0" applyFont="1" applyBorder="1" applyAlignment="1">
      <alignment vertical="center"/>
    </xf>
    <xf numFmtId="0" fontId="60" fillId="0" borderId="117" xfId="0" applyFont="1" applyBorder="1" applyAlignment="1">
      <alignment horizontal="center" vertical="top" textRotation="255" wrapText="1"/>
    </xf>
    <xf numFmtId="0" fontId="60" fillId="0" borderId="117" xfId="0" applyFont="1" applyBorder="1" applyAlignment="1">
      <alignment horizontal="center" vertical="top" textRotation="255"/>
    </xf>
    <xf numFmtId="0" fontId="60" fillId="0" borderId="117" xfId="0" applyFont="1" applyBorder="1" applyAlignment="1">
      <alignment horizontal="center" vertical="center"/>
    </xf>
    <xf numFmtId="186" fontId="61" fillId="0" borderId="118" xfId="3" applyNumberFormat="1" applyFont="1" applyBorder="1" applyAlignment="1">
      <alignment horizontal="center" vertical="center" shrinkToFit="1"/>
    </xf>
    <xf numFmtId="186" fontId="61" fillId="0" borderId="119" xfId="3" applyNumberFormat="1" applyFont="1" applyBorder="1" applyAlignment="1">
      <alignment horizontal="center" vertical="center" shrinkToFit="1"/>
    </xf>
    <xf numFmtId="0" fontId="61" fillId="0" borderId="119" xfId="0" applyFont="1" applyBorder="1" applyAlignment="1">
      <alignment horizontal="center" vertical="center"/>
    </xf>
    <xf numFmtId="0" fontId="61" fillId="0" borderId="120" xfId="0" applyFont="1" applyBorder="1" applyAlignment="1">
      <alignment horizontal="center" vertical="center"/>
    </xf>
    <xf numFmtId="0" fontId="61" fillId="0" borderId="112" xfId="0" applyFont="1" applyBorder="1" applyAlignment="1">
      <alignment horizontal="center" vertical="center"/>
    </xf>
    <xf numFmtId="0" fontId="61" fillId="0" borderId="114" xfId="0" applyFont="1" applyBorder="1" applyAlignment="1">
      <alignment horizontal="center" vertical="center"/>
    </xf>
    <xf numFmtId="186" fontId="61" fillId="0" borderId="0" xfId="3" applyNumberFormat="1" applyFont="1" applyBorder="1" applyAlignment="1">
      <alignment horizontal="center" vertical="center" shrinkToFit="1"/>
    </xf>
    <xf numFmtId="186" fontId="61" fillId="0" borderId="115" xfId="3" applyNumberFormat="1" applyFont="1" applyBorder="1" applyAlignment="1">
      <alignment horizontal="center" vertical="center" shrinkToFit="1"/>
    </xf>
    <xf numFmtId="0" fontId="61" fillId="0" borderId="116" xfId="0" applyFont="1" applyBorder="1" applyAlignment="1">
      <alignment horizontal="center" vertical="center"/>
    </xf>
    <xf numFmtId="0" fontId="95" fillId="0" borderId="117" xfId="0" applyFont="1" applyBorder="1" applyAlignment="1">
      <alignment horizontal="left" vertical="center"/>
    </xf>
    <xf numFmtId="0" fontId="61" fillId="0" borderId="117" xfId="0" applyFont="1" applyBorder="1" applyAlignment="1">
      <alignment horizontal="left" vertical="center"/>
    </xf>
    <xf numFmtId="0" fontId="152" fillId="0" borderId="0" xfId="0" applyFont="1" applyBorder="1" applyAlignment="1">
      <alignment horizontal="left" vertical="top" wrapText="1"/>
    </xf>
    <xf numFmtId="0" fontId="60" fillId="0" borderId="0" xfId="0" applyFont="1" applyAlignment="1">
      <alignment horizontal="right" vertical="center" wrapText="1"/>
    </xf>
    <xf numFmtId="0" fontId="60" fillId="0" borderId="111" xfId="0" applyFont="1" applyBorder="1" applyAlignment="1">
      <alignment horizontal="center" vertical="center" textRotation="255" wrapText="1"/>
    </xf>
    <xf numFmtId="0" fontId="60" fillId="0" borderId="109" xfId="0" applyFont="1" applyBorder="1" applyAlignment="1">
      <alignment horizontal="center" vertical="center" textRotation="255" wrapText="1"/>
    </xf>
    <xf numFmtId="0" fontId="60" fillId="0" borderId="110" xfId="0" applyFont="1" applyBorder="1" applyAlignment="1">
      <alignment horizontal="center" vertical="center" textRotation="255" wrapText="1"/>
    </xf>
    <xf numFmtId="0" fontId="60" fillId="0" borderId="112" xfId="0" applyFont="1" applyBorder="1" applyAlignment="1">
      <alignment horizontal="center" vertical="center" textRotation="255" wrapText="1"/>
    </xf>
    <xf numFmtId="0" fontId="60" fillId="0" borderId="0" xfId="0" applyFont="1" applyBorder="1" applyAlignment="1">
      <alignment horizontal="center" vertical="center" textRotation="255" wrapText="1"/>
    </xf>
    <xf numFmtId="0" fontId="60" fillId="0" borderId="113" xfId="0" applyFont="1" applyBorder="1" applyAlignment="1">
      <alignment horizontal="center" vertical="center" textRotation="255" wrapText="1"/>
    </xf>
    <xf numFmtId="0" fontId="60" fillId="0" borderId="114" xfId="0" applyFont="1" applyBorder="1" applyAlignment="1">
      <alignment horizontal="center" vertical="center" textRotation="255" wrapText="1"/>
    </xf>
    <xf numFmtId="0" fontId="60" fillId="0" borderId="115" xfId="0" applyFont="1" applyBorder="1" applyAlignment="1">
      <alignment horizontal="center" vertical="center" textRotation="255" wrapText="1"/>
    </xf>
    <xf numFmtId="0" fontId="60" fillId="0" borderId="116" xfId="0" applyFont="1" applyBorder="1" applyAlignment="1">
      <alignment horizontal="center" vertical="center" textRotation="255" wrapText="1"/>
    </xf>
    <xf numFmtId="0" fontId="61" fillId="0" borderId="111" xfId="0" applyFont="1" applyBorder="1" applyAlignment="1">
      <alignment horizontal="center" vertical="center"/>
    </xf>
    <xf numFmtId="0" fontId="61" fillId="0" borderId="109" xfId="0" applyFont="1" applyBorder="1" applyAlignment="1">
      <alignment horizontal="center" vertical="center"/>
    </xf>
    <xf numFmtId="0" fontId="61" fillId="0" borderId="110" xfId="0" applyFont="1" applyBorder="1" applyAlignment="1">
      <alignment horizontal="center" vertical="center"/>
    </xf>
    <xf numFmtId="0" fontId="61" fillId="0" borderId="0" xfId="0" applyFont="1" applyBorder="1" applyAlignment="1">
      <alignment horizontal="center" vertical="center" shrinkToFit="1"/>
    </xf>
    <xf numFmtId="0" fontId="98" fillId="0" borderId="0" xfId="0" applyFont="1" applyAlignment="1">
      <alignment vertical="center" shrinkToFit="1"/>
    </xf>
    <xf numFmtId="0" fontId="97" fillId="0" borderId="0" xfId="0" applyFont="1" applyBorder="1" applyAlignment="1">
      <alignment horizontal="center" vertical="center" shrinkToFit="1"/>
    </xf>
    <xf numFmtId="0" fontId="105" fillId="0" borderId="0" xfId="0" applyFont="1" applyAlignment="1">
      <alignment horizontal="center" vertical="center" shrinkToFit="1"/>
    </xf>
    <xf numFmtId="0" fontId="99" fillId="0" borderId="0" xfId="0" applyFont="1" applyBorder="1" applyAlignment="1">
      <alignment horizontal="left" shrinkToFit="1"/>
    </xf>
    <xf numFmtId="0" fontId="98" fillId="0" borderId="0" xfId="0" applyFont="1" applyAlignment="1">
      <alignment horizontal="left" shrinkToFit="1"/>
    </xf>
    <xf numFmtId="0" fontId="117" fillId="0" borderId="7" xfId="0" applyFont="1" applyFill="1" applyBorder="1" applyAlignment="1">
      <alignment horizontal="left" vertical="center" shrinkToFit="1"/>
    </xf>
    <xf numFmtId="0" fontId="0" fillId="0" borderId="7" xfId="0" applyBorder="1" applyAlignment="1">
      <alignment horizontal="left" vertical="center" shrinkToFit="1"/>
    </xf>
    <xf numFmtId="0" fontId="117" fillId="0" borderId="0" xfId="0" applyFont="1" applyBorder="1" applyAlignment="1">
      <alignment horizontal="left" vertical="center" shrinkToFit="1"/>
    </xf>
    <xf numFmtId="0" fontId="0" fillId="0" borderId="0" xfId="0" applyAlignment="1">
      <alignment vertical="center" shrinkToFit="1"/>
    </xf>
    <xf numFmtId="0" fontId="0" fillId="0" borderId="0" xfId="0" applyAlignment="1">
      <alignment horizontal="center" vertical="center" shrinkToFit="1"/>
    </xf>
    <xf numFmtId="0" fontId="0" fillId="0" borderId="0" xfId="0" applyAlignment="1">
      <alignment horizontal="left" vertical="center"/>
    </xf>
    <xf numFmtId="0" fontId="117" fillId="0" borderId="0" xfId="0" applyFont="1" applyFill="1" applyBorder="1" applyAlignment="1">
      <alignment horizontal="left" vertical="center" shrinkToFit="1"/>
    </xf>
    <xf numFmtId="0" fontId="0" fillId="0" borderId="0" xfId="0" applyAlignment="1">
      <alignment horizontal="left" vertical="center" shrinkToFit="1"/>
    </xf>
    <xf numFmtId="0" fontId="140" fillId="0" borderId="0" xfId="0" applyFont="1" applyBorder="1" applyAlignment="1">
      <alignment horizontal="left" vertical="center"/>
    </xf>
    <xf numFmtId="0" fontId="120" fillId="0" borderId="0" xfId="0" applyFont="1" applyAlignment="1">
      <alignment horizontal="left" vertical="center"/>
    </xf>
    <xf numFmtId="38" fontId="51" fillId="0" borderId="7" xfId="3" applyFont="1" applyBorder="1" applyAlignment="1">
      <alignment horizontal="right" vertical="center"/>
    </xf>
    <xf numFmtId="194" fontId="51" fillId="0" borderId="4" xfId="3" applyNumberFormat="1" applyFont="1" applyBorder="1" applyAlignment="1">
      <alignment horizontal="right" vertical="center"/>
    </xf>
    <xf numFmtId="194" fontId="0" fillId="0" borderId="4" xfId="0" applyNumberFormat="1" applyBorder="1" applyAlignment="1">
      <alignment vertical="center"/>
    </xf>
    <xf numFmtId="0" fontId="117" fillId="0" borderId="0" xfId="0" applyFont="1" applyBorder="1" applyAlignment="1">
      <alignment horizontal="left" shrinkToFit="1"/>
    </xf>
    <xf numFmtId="0" fontId="0" fillId="0" borderId="0" xfId="0" applyAlignment="1">
      <alignment horizontal="left" shrinkToFit="1"/>
    </xf>
    <xf numFmtId="0" fontId="121" fillId="9" borderId="0" xfId="0" applyFont="1" applyFill="1" applyBorder="1" applyAlignment="1">
      <alignment horizontal="right" vertical="center" wrapText="1"/>
    </xf>
    <xf numFmtId="0" fontId="121" fillId="9" borderId="0" xfId="0" applyFont="1" applyFill="1" applyAlignment="1">
      <alignment horizontal="right" vertical="center" wrapText="1"/>
    </xf>
    <xf numFmtId="0" fontId="121" fillId="9" borderId="0" xfId="0" applyFont="1" applyFill="1" applyAlignment="1">
      <alignment vertical="center" wrapText="1"/>
    </xf>
    <xf numFmtId="0" fontId="121" fillId="9" borderId="0" xfId="0" applyFont="1" applyFill="1" applyBorder="1" applyAlignment="1">
      <alignment horizontal="left" vertical="center" wrapText="1"/>
    </xf>
    <xf numFmtId="0" fontId="121" fillId="9" borderId="0" xfId="0" applyFont="1" applyFill="1" applyAlignment="1">
      <alignment horizontal="left" vertical="center" wrapText="1"/>
    </xf>
    <xf numFmtId="0" fontId="121" fillId="9" borderId="0" xfId="0" applyFont="1" applyFill="1" applyBorder="1" applyAlignment="1">
      <alignment vertical="center" wrapText="1"/>
    </xf>
    <xf numFmtId="0" fontId="121" fillId="9" borderId="29" xfId="0" applyFont="1" applyFill="1" applyBorder="1" applyAlignment="1">
      <alignment vertical="center" wrapText="1"/>
    </xf>
    <xf numFmtId="0" fontId="125" fillId="9" borderId="6" xfId="0" applyFont="1" applyFill="1" applyBorder="1" applyAlignment="1">
      <alignment horizontal="center" vertical="center"/>
    </xf>
    <xf numFmtId="0" fontId="125" fillId="9" borderId="7" xfId="0" applyFont="1" applyFill="1" applyBorder="1" applyAlignment="1">
      <alignment horizontal="center" vertical="center"/>
    </xf>
    <xf numFmtId="0" fontId="125" fillId="9" borderId="8" xfId="0" applyFont="1" applyFill="1" applyBorder="1" applyAlignment="1">
      <alignment horizontal="center" vertical="center"/>
    </xf>
    <xf numFmtId="0" fontId="125" fillId="9" borderId="1" xfId="0" applyFont="1" applyFill="1" applyBorder="1" applyAlignment="1">
      <alignment horizontal="center" vertical="center"/>
    </xf>
    <xf numFmtId="0" fontId="125" fillId="9" borderId="0" xfId="0" applyFont="1" applyFill="1" applyBorder="1" applyAlignment="1">
      <alignment horizontal="center" vertical="center"/>
    </xf>
    <xf numFmtId="0" fontId="125" fillId="9" borderId="2" xfId="0" applyFont="1" applyFill="1" applyBorder="1" applyAlignment="1">
      <alignment horizontal="center" vertical="center"/>
    </xf>
    <xf numFmtId="0" fontId="121" fillId="9" borderId="0" xfId="0" applyFont="1" applyFill="1" applyBorder="1" applyAlignment="1">
      <alignment horizontal="left" vertical="center"/>
    </xf>
    <xf numFmtId="0" fontId="122" fillId="9" borderId="26" xfId="0" applyFont="1" applyFill="1" applyBorder="1" applyAlignment="1">
      <alignment horizontal="center" vertical="center"/>
    </xf>
    <xf numFmtId="0" fontId="122" fillId="9" borderId="0" xfId="0" applyFont="1" applyFill="1" applyBorder="1" applyAlignment="1">
      <alignment horizontal="center" vertical="center"/>
    </xf>
    <xf numFmtId="0" fontId="122" fillId="9" borderId="29" xfId="0" applyFont="1" applyFill="1" applyBorder="1" applyAlignment="1">
      <alignment horizontal="center" vertical="center"/>
    </xf>
    <xf numFmtId="0" fontId="122" fillId="9" borderId="26" xfId="0" applyFont="1" applyFill="1" applyBorder="1" applyAlignment="1">
      <alignment horizontal="left" vertical="center"/>
    </xf>
    <xf numFmtId="0" fontId="122" fillId="9" borderId="0" xfId="0" applyFont="1" applyFill="1" applyBorder="1" applyAlignment="1">
      <alignment horizontal="left" vertical="center"/>
    </xf>
    <xf numFmtId="0" fontId="122" fillId="9" borderId="29" xfId="0" applyFont="1" applyFill="1" applyBorder="1" applyAlignment="1">
      <alignment horizontal="left" vertical="center"/>
    </xf>
    <xf numFmtId="0" fontId="121" fillId="9" borderId="25" xfId="0" applyFont="1" applyFill="1" applyBorder="1" applyAlignment="1">
      <alignment horizontal="center" vertical="center" wrapText="1"/>
    </xf>
    <xf numFmtId="0" fontId="0" fillId="9" borderId="26" xfId="0" applyFill="1" applyBorder="1" applyAlignment="1">
      <alignment horizontal="center" vertical="center" wrapText="1"/>
    </xf>
    <xf numFmtId="0" fontId="0" fillId="9" borderId="95" xfId="0" applyFill="1" applyBorder="1" applyAlignment="1">
      <alignment horizontal="center" vertical="center" wrapText="1"/>
    </xf>
    <xf numFmtId="0" fontId="0" fillId="9" borderId="27" xfId="0" applyFill="1" applyBorder="1" applyAlignment="1">
      <alignment horizontal="center" vertical="center" wrapText="1"/>
    </xf>
    <xf numFmtId="0" fontId="0" fillId="9" borderId="0" xfId="0" applyFill="1" applyBorder="1" applyAlignment="1">
      <alignment horizontal="center" vertical="center" wrapText="1"/>
    </xf>
    <xf numFmtId="0" fontId="0" fillId="9" borderId="64" xfId="0" applyFill="1" applyBorder="1" applyAlignment="1">
      <alignment horizontal="center" vertical="center" wrapText="1"/>
    </xf>
    <xf numFmtId="0" fontId="0" fillId="9" borderId="28" xfId="0" applyFill="1" applyBorder="1" applyAlignment="1">
      <alignment horizontal="center" vertical="center" wrapText="1"/>
    </xf>
    <xf numFmtId="0" fontId="0" fillId="9" borderId="29" xfId="0" applyFill="1" applyBorder="1" applyAlignment="1">
      <alignment horizontal="center" vertical="center" wrapText="1"/>
    </xf>
    <xf numFmtId="0" fontId="0" fillId="9" borderId="65" xfId="0" applyFill="1" applyBorder="1" applyAlignment="1">
      <alignment horizontal="center" vertical="center" wrapText="1"/>
    </xf>
    <xf numFmtId="0" fontId="121" fillId="9" borderId="7" xfId="0" applyFont="1" applyFill="1" applyBorder="1" applyAlignment="1">
      <alignment horizontal="distributed" vertical="center" indent="1"/>
    </xf>
    <xf numFmtId="0" fontId="121" fillId="9" borderId="4" xfId="0" applyFont="1" applyFill="1" applyBorder="1" applyAlignment="1">
      <alignment horizontal="distributed" vertical="center" indent="1"/>
    </xf>
    <xf numFmtId="0" fontId="0" fillId="9" borderId="6" xfId="0" applyFill="1" applyBorder="1" applyAlignment="1">
      <alignment horizontal="center" vertical="center"/>
    </xf>
    <xf numFmtId="0" fontId="0" fillId="9" borderId="7"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9" borderId="63" xfId="0" applyFill="1" applyBorder="1" applyAlignment="1">
      <alignment horizontal="center" vertical="center"/>
    </xf>
    <xf numFmtId="0" fontId="0" fillId="9" borderId="98" xfId="0" applyFill="1" applyBorder="1" applyAlignment="1">
      <alignment horizontal="center" vertical="center"/>
    </xf>
    <xf numFmtId="0" fontId="121" fillId="9" borderId="25" xfId="0" applyFont="1" applyFill="1" applyBorder="1" applyAlignment="1">
      <alignment horizontal="center" vertical="center"/>
    </xf>
    <xf numFmtId="0" fontId="121" fillId="9" borderId="26" xfId="0" applyFont="1" applyFill="1" applyBorder="1" applyAlignment="1">
      <alignment horizontal="center" vertical="center"/>
    </xf>
    <xf numFmtId="0" fontId="121" fillId="9" borderId="95" xfId="0" applyFont="1" applyFill="1" applyBorder="1" applyAlignment="1">
      <alignment horizontal="center" vertical="center"/>
    </xf>
    <xf numFmtId="0" fontId="121" fillId="9" borderId="146" xfId="0" applyFont="1" applyFill="1" applyBorder="1" applyAlignment="1">
      <alignment horizontal="center" vertical="center"/>
    </xf>
    <xf numFmtId="0" fontId="121" fillId="9" borderId="4" xfId="0" applyFont="1" applyFill="1" applyBorder="1" applyAlignment="1">
      <alignment horizontal="center" vertical="center"/>
    </xf>
    <xf numFmtId="0" fontId="121" fillId="9" borderId="98" xfId="0" applyFont="1" applyFill="1" applyBorder="1" applyAlignment="1">
      <alignment horizontal="center" vertical="center"/>
    </xf>
    <xf numFmtId="0" fontId="121" fillId="9" borderId="0" xfId="0" applyFont="1" applyFill="1" applyBorder="1" applyAlignment="1">
      <alignment horizontal="distributed" vertical="center" indent="1"/>
    </xf>
    <xf numFmtId="0" fontId="121" fillId="9" borderId="29" xfId="0" applyFont="1" applyFill="1" applyBorder="1" applyAlignment="1">
      <alignment horizontal="distributed" vertical="center" indent="1"/>
    </xf>
    <xf numFmtId="0" fontId="121" fillId="9" borderId="7" xfId="0" applyFont="1" applyFill="1" applyBorder="1" applyAlignment="1">
      <alignment horizontal="center" vertical="center"/>
    </xf>
    <xf numFmtId="0" fontId="121" fillId="9" borderId="29" xfId="0" applyFont="1" applyFill="1" applyBorder="1" applyAlignment="1">
      <alignment horizontal="center" vertical="center"/>
    </xf>
    <xf numFmtId="0" fontId="121" fillId="9" borderId="26" xfId="0" applyFont="1" applyFill="1" applyBorder="1" applyAlignment="1">
      <alignment horizontal="left" vertical="center"/>
    </xf>
    <xf numFmtId="0" fontId="121" fillId="9" borderId="29" xfId="0" applyFont="1" applyFill="1" applyBorder="1" applyAlignment="1">
      <alignment horizontal="left" vertical="center"/>
    </xf>
    <xf numFmtId="0" fontId="0" fillId="9" borderId="59" xfId="0" applyFill="1" applyBorder="1" applyAlignment="1">
      <alignment horizontal="center" vertical="center"/>
    </xf>
    <xf numFmtId="0" fontId="0" fillId="9" borderId="29" xfId="0" applyFill="1" applyBorder="1" applyAlignment="1">
      <alignment horizontal="center" vertical="center"/>
    </xf>
    <xf numFmtId="0" fontId="0" fillId="9" borderId="65" xfId="0" applyFill="1" applyBorder="1" applyAlignment="1">
      <alignment horizontal="center" vertical="center"/>
    </xf>
    <xf numFmtId="0" fontId="131" fillId="9" borderId="0" xfId="0" applyFont="1" applyFill="1" applyBorder="1" applyAlignment="1">
      <alignment horizontal="center" vertical="center"/>
    </xf>
    <xf numFmtId="0" fontId="0" fillId="9" borderId="60" xfId="0" applyFill="1" applyBorder="1" applyAlignment="1">
      <alignment horizontal="center" vertical="center"/>
    </xf>
    <xf numFmtId="0" fontId="0" fillId="9" borderId="26" xfId="0" applyFill="1" applyBorder="1" applyAlignment="1">
      <alignment horizontal="center" vertical="center"/>
    </xf>
    <xf numFmtId="0" fontId="0" fillId="9" borderId="95" xfId="0" applyFill="1" applyBorder="1" applyAlignment="1">
      <alignment horizontal="center" vertical="center"/>
    </xf>
    <xf numFmtId="0" fontId="131" fillId="9" borderId="0" xfId="0" applyFont="1" applyFill="1" applyBorder="1" applyAlignment="1">
      <alignment horizontal="center" vertical="center" wrapText="1"/>
    </xf>
    <xf numFmtId="0" fontId="121" fillId="9" borderId="25" xfId="0" applyFont="1" applyFill="1" applyBorder="1" applyAlignment="1">
      <alignment horizontal="distributed" vertical="center"/>
    </xf>
    <xf numFmtId="0" fontId="121" fillId="9" borderId="26" xfId="0" applyFont="1" applyFill="1" applyBorder="1" applyAlignment="1">
      <alignment horizontal="distributed" vertical="center"/>
    </xf>
    <xf numFmtId="0" fontId="121" fillId="9" borderId="30" xfId="0" applyFont="1" applyFill="1" applyBorder="1" applyAlignment="1">
      <alignment horizontal="distributed" vertical="center"/>
    </xf>
    <xf numFmtId="0" fontId="121" fillId="9" borderId="28" xfId="0" applyFont="1" applyFill="1" applyBorder="1" applyAlignment="1">
      <alignment horizontal="distributed" vertical="center"/>
    </xf>
    <xf numFmtId="0" fontId="121" fillId="9" borderId="29" xfId="0" applyFont="1" applyFill="1" applyBorder="1" applyAlignment="1">
      <alignment horizontal="distributed" vertical="center"/>
    </xf>
    <xf numFmtId="0" fontId="121" fillId="9" borderId="31" xfId="0" applyFont="1" applyFill="1" applyBorder="1" applyAlignment="1">
      <alignment horizontal="distributed" vertical="center"/>
    </xf>
    <xf numFmtId="0" fontId="0" fillId="9" borderId="4" xfId="0" applyFill="1" applyBorder="1" applyAlignment="1">
      <alignment vertical="center"/>
    </xf>
    <xf numFmtId="0" fontId="121" fillId="9" borderId="7" xfId="0" applyFont="1" applyFill="1" applyBorder="1" applyAlignment="1">
      <alignment horizontal="left" vertical="center"/>
    </xf>
    <xf numFmtId="0" fontId="123" fillId="9" borderId="0" xfId="0" applyFont="1" applyFill="1" applyBorder="1" applyAlignment="1">
      <alignment horizontal="center" vertical="center"/>
    </xf>
    <xf numFmtId="0" fontId="123" fillId="9" borderId="7" xfId="0" applyFont="1" applyFill="1" applyBorder="1" applyAlignment="1">
      <alignment horizontal="center" vertical="center"/>
    </xf>
    <xf numFmtId="0" fontId="0" fillId="9" borderId="145" xfId="0" applyFill="1" applyBorder="1" applyAlignment="1">
      <alignment horizontal="left" vertical="center" wrapText="1"/>
    </xf>
    <xf numFmtId="0" fontId="0" fillId="9" borderId="7" xfId="0" applyFill="1" applyBorder="1" applyAlignment="1">
      <alignment horizontal="left" vertical="center" wrapText="1"/>
    </xf>
    <xf numFmtId="0" fontId="0" fillId="9" borderId="27" xfId="0" applyFill="1" applyBorder="1" applyAlignment="1">
      <alignment horizontal="left" vertical="center" wrapText="1"/>
    </xf>
    <xf numFmtId="0" fontId="0" fillId="9" borderId="0" xfId="0" applyFill="1" applyBorder="1" applyAlignment="1">
      <alignment horizontal="left" vertical="center" wrapText="1"/>
    </xf>
    <xf numFmtId="0" fontId="121" fillId="9" borderId="0" xfId="0" applyFont="1" applyFill="1" applyBorder="1" applyAlignment="1">
      <alignment horizontal="center" vertical="center"/>
    </xf>
    <xf numFmtId="0" fontId="121" fillId="9" borderId="0" xfId="0" applyFont="1" applyFill="1" applyBorder="1" applyAlignment="1">
      <alignment horizontal="left" vertical="center" shrinkToFit="1"/>
    </xf>
    <xf numFmtId="0" fontId="0" fillId="9" borderId="27" xfId="0" applyFill="1" applyBorder="1" applyAlignment="1">
      <alignment horizontal="left" vertical="center"/>
    </xf>
    <xf numFmtId="0" fontId="0" fillId="9" borderId="0" xfId="0" applyFill="1" applyBorder="1" applyAlignment="1">
      <alignment horizontal="left" vertical="center"/>
    </xf>
    <xf numFmtId="0" fontId="121" fillId="9" borderId="0" xfId="0" applyFont="1" applyFill="1" applyBorder="1" applyAlignment="1">
      <alignment horizontal="left" vertical="center" wrapText="1" shrinkToFit="1"/>
    </xf>
    <xf numFmtId="0" fontId="0" fillId="9" borderId="0" xfId="0" applyFill="1" applyBorder="1" applyAlignment="1">
      <alignment vertical="center"/>
    </xf>
    <xf numFmtId="0" fontId="0" fillId="9" borderId="145" xfId="0" applyFill="1" applyBorder="1" applyAlignment="1">
      <alignment horizontal="center"/>
    </xf>
    <xf numFmtId="0" fontId="0" fillId="9" borderId="7" xfId="0" applyFill="1" applyBorder="1" applyAlignment="1">
      <alignment horizontal="center"/>
    </xf>
    <xf numFmtId="0" fontId="0" fillId="9" borderId="27" xfId="0" applyFill="1" applyBorder="1" applyAlignment="1">
      <alignment horizontal="center"/>
    </xf>
    <xf numFmtId="0" fontId="0" fillId="9" borderId="0" xfId="0" applyFill="1" applyBorder="1" applyAlignment="1">
      <alignment horizontal="center"/>
    </xf>
    <xf numFmtId="0" fontId="0" fillId="9" borderId="0" xfId="0" applyFill="1" applyBorder="1" applyAlignment="1">
      <alignment horizontal="center" vertical="center"/>
    </xf>
    <xf numFmtId="0" fontId="0" fillId="9" borderId="7" xfId="0" applyFill="1" applyBorder="1" applyAlignment="1">
      <alignment horizontal="left" vertical="center"/>
    </xf>
    <xf numFmtId="0" fontId="0" fillId="9" borderId="7" xfId="0" applyFill="1" applyBorder="1" applyAlignment="1">
      <alignment vertical="center"/>
    </xf>
    <xf numFmtId="0" fontId="0" fillId="9" borderId="27" xfId="0" applyFill="1" applyBorder="1" applyAlignment="1">
      <alignment horizontal="center" vertical="top"/>
    </xf>
    <xf numFmtId="0" fontId="0" fillId="9" borderId="0" xfId="0" applyFill="1" applyBorder="1" applyAlignment="1">
      <alignment horizontal="center" vertical="top"/>
    </xf>
    <xf numFmtId="0" fontId="121" fillId="9" borderId="27" xfId="0" applyFont="1" applyFill="1" applyBorder="1" applyAlignment="1">
      <alignment horizontal="center" vertical="center" textRotation="255" wrapText="1"/>
    </xf>
    <xf numFmtId="0" fontId="121" fillId="9" borderId="0" xfId="0" applyFont="1" applyFill="1" applyBorder="1" applyAlignment="1">
      <alignment horizontal="center" vertical="center" textRotation="255" wrapText="1"/>
    </xf>
    <xf numFmtId="0" fontId="121" fillId="9" borderId="2" xfId="0" applyFont="1" applyFill="1" applyBorder="1" applyAlignment="1">
      <alignment horizontal="center" vertical="center" textRotation="255" wrapText="1"/>
    </xf>
    <xf numFmtId="0" fontId="121" fillId="9" borderId="146" xfId="0" applyFont="1" applyFill="1" applyBorder="1" applyAlignment="1">
      <alignment horizontal="center" vertical="center" textRotation="255" wrapText="1"/>
    </xf>
    <xf numFmtId="0" fontId="121" fillId="9" borderId="4" xfId="0" applyFont="1" applyFill="1" applyBorder="1" applyAlignment="1">
      <alignment horizontal="center" vertical="center" textRotation="255" wrapText="1"/>
    </xf>
    <xf numFmtId="0" fontId="121" fillId="9" borderId="5" xfId="0" applyFont="1" applyFill="1" applyBorder="1" applyAlignment="1">
      <alignment horizontal="center" vertical="center" textRotation="255" wrapText="1"/>
    </xf>
    <xf numFmtId="0" fontId="121" fillId="9" borderId="4" xfId="0" applyFont="1" applyFill="1" applyBorder="1" applyAlignment="1">
      <alignment horizontal="left" vertical="center"/>
    </xf>
    <xf numFmtId="0" fontId="0" fillId="9" borderId="4" xfId="0" applyFill="1" applyBorder="1" applyAlignment="1">
      <alignment horizontal="left" vertical="center" wrapText="1"/>
    </xf>
    <xf numFmtId="0" fontId="0" fillId="9" borderId="29" xfId="0" applyFill="1" applyBorder="1" applyAlignment="1">
      <alignment vertical="center"/>
    </xf>
    <xf numFmtId="0" fontId="121" fillId="9" borderId="7" xfId="0" applyFont="1" applyFill="1" applyBorder="1" applyAlignment="1">
      <alignment horizontal="left" vertical="center" wrapText="1"/>
    </xf>
    <xf numFmtId="0" fontId="121" fillId="9" borderId="4" xfId="0" applyFont="1" applyFill="1" applyBorder="1" applyAlignment="1">
      <alignment horizontal="left" vertical="center" wrapText="1"/>
    </xf>
    <xf numFmtId="0" fontId="0" fillId="9" borderId="29" xfId="0" applyFill="1" applyBorder="1" applyAlignment="1">
      <alignment horizontal="left" vertical="center" wrapText="1"/>
    </xf>
    <xf numFmtId="0" fontId="0" fillId="9" borderId="29" xfId="0" applyFill="1" applyBorder="1" applyAlignment="1">
      <alignment horizontal="left" vertical="center"/>
    </xf>
    <xf numFmtId="0" fontId="0" fillId="9" borderId="0" xfId="0" applyFill="1" applyAlignment="1">
      <alignment horizontal="left" vertical="center" wrapText="1"/>
    </xf>
    <xf numFmtId="0" fontId="0" fillId="9" borderId="26" xfId="0" applyFont="1" applyFill="1" applyBorder="1" applyAlignment="1">
      <alignment horizontal="left" vertical="center" wrapText="1"/>
    </xf>
    <xf numFmtId="0" fontId="0" fillId="9" borderId="29" xfId="0" applyFont="1" applyFill="1" applyBorder="1" applyAlignment="1">
      <alignment horizontal="left" vertical="center" wrapText="1"/>
    </xf>
    <xf numFmtId="0" fontId="121" fillId="9" borderId="29" xfId="0" applyFont="1" applyFill="1" applyBorder="1" applyAlignment="1">
      <alignment horizontal="left" vertical="center" wrapText="1" shrinkToFit="1"/>
    </xf>
    <xf numFmtId="0" fontId="121" fillId="0" borderId="0" xfId="0" applyFont="1" applyFill="1" applyBorder="1" applyAlignment="1">
      <alignment horizontal="right" vertical="center" wrapText="1"/>
    </xf>
    <xf numFmtId="0" fontId="121" fillId="0" borderId="0" xfId="0" applyFont="1" applyFill="1" applyAlignment="1">
      <alignment horizontal="right" vertical="center" wrapText="1"/>
    </xf>
    <xf numFmtId="0" fontId="121" fillId="0" borderId="0" xfId="0" applyFont="1" applyFill="1" applyAlignment="1">
      <alignment vertical="center" wrapText="1"/>
    </xf>
    <xf numFmtId="0" fontId="121" fillId="0" borderId="0" xfId="0" applyFont="1" applyFill="1" applyBorder="1" applyAlignment="1">
      <alignment horizontal="left" vertical="center" wrapText="1"/>
    </xf>
    <xf numFmtId="0" fontId="121" fillId="0" borderId="0" xfId="0" applyFont="1" applyFill="1" applyAlignment="1">
      <alignment horizontal="left" vertical="center" wrapText="1"/>
    </xf>
    <xf numFmtId="0" fontId="121" fillId="0" borderId="0" xfId="0" applyFont="1" applyFill="1" applyBorder="1" applyAlignment="1">
      <alignment vertical="center" wrapText="1"/>
    </xf>
    <xf numFmtId="0" fontId="121" fillId="0" borderId="29" xfId="0" applyFont="1" applyFill="1" applyBorder="1" applyAlignment="1">
      <alignment vertical="center" wrapText="1"/>
    </xf>
    <xf numFmtId="0" fontId="125" fillId="0" borderId="6" xfId="0" applyFont="1" applyFill="1" applyBorder="1" applyAlignment="1">
      <alignment horizontal="center" vertical="center"/>
    </xf>
    <xf numFmtId="0" fontId="125" fillId="0" borderId="7" xfId="0" applyFont="1" applyFill="1" applyBorder="1" applyAlignment="1">
      <alignment horizontal="center" vertical="center"/>
    </xf>
    <xf numFmtId="0" fontId="125" fillId="0" borderId="8" xfId="0" applyFont="1" applyFill="1" applyBorder="1" applyAlignment="1">
      <alignment horizontal="center" vertical="center"/>
    </xf>
    <xf numFmtId="0" fontId="125" fillId="0" borderId="1" xfId="0" applyFont="1" applyFill="1" applyBorder="1" applyAlignment="1">
      <alignment horizontal="center" vertical="center"/>
    </xf>
    <xf numFmtId="0" fontId="125" fillId="0" borderId="0" xfId="0" applyFont="1" applyFill="1" applyBorder="1" applyAlignment="1">
      <alignment horizontal="center" vertical="center"/>
    </xf>
    <xf numFmtId="0" fontId="125" fillId="0" borderId="2" xfId="0" applyFont="1" applyFill="1" applyBorder="1" applyAlignment="1">
      <alignment horizontal="center" vertical="center"/>
    </xf>
    <xf numFmtId="0" fontId="121" fillId="0" borderId="0" xfId="0" applyFont="1" applyFill="1" applyBorder="1" applyAlignment="1">
      <alignment horizontal="left" vertical="center"/>
    </xf>
    <xf numFmtId="0" fontId="122" fillId="0" borderId="26" xfId="0" applyFont="1" applyFill="1" applyBorder="1" applyAlignment="1">
      <alignment horizontal="center" vertical="center"/>
    </xf>
    <xf numFmtId="0" fontId="122" fillId="0" borderId="0" xfId="0" applyFont="1" applyFill="1" applyBorder="1" applyAlignment="1">
      <alignment horizontal="center" vertical="center"/>
    </xf>
    <xf numFmtId="0" fontId="122" fillId="0" borderId="29" xfId="0" applyFont="1" applyFill="1" applyBorder="1" applyAlignment="1">
      <alignment horizontal="center" vertical="center"/>
    </xf>
    <xf numFmtId="0" fontId="122" fillId="0" borderId="26" xfId="0" applyFont="1" applyFill="1" applyBorder="1" applyAlignment="1">
      <alignment horizontal="left" vertical="center"/>
    </xf>
    <xf numFmtId="0" fontId="122" fillId="0" borderId="0" xfId="0" applyFont="1" applyFill="1" applyBorder="1" applyAlignment="1">
      <alignment horizontal="left" vertical="center"/>
    </xf>
    <xf numFmtId="0" fontId="122" fillId="0" borderId="29" xfId="0" applyFont="1" applyFill="1" applyBorder="1" applyAlignment="1">
      <alignment horizontal="left" vertical="center"/>
    </xf>
    <xf numFmtId="0" fontId="121" fillId="0" borderId="25" xfId="0" applyFont="1" applyFill="1" applyBorder="1" applyAlignment="1">
      <alignment horizontal="center" vertical="center" wrapText="1"/>
    </xf>
    <xf numFmtId="0" fontId="0" fillId="0" borderId="26" xfId="0" applyFill="1" applyBorder="1" applyAlignment="1">
      <alignment horizontal="center" vertical="center" wrapText="1"/>
    </xf>
    <xf numFmtId="0" fontId="0" fillId="0" borderId="95" xfId="0" applyFill="1" applyBorder="1" applyAlignment="1">
      <alignment horizontal="center" vertical="center" wrapText="1"/>
    </xf>
    <xf numFmtId="0" fontId="0" fillId="0" borderId="27" xfId="0" applyFill="1" applyBorder="1" applyAlignment="1">
      <alignment horizontal="center" vertical="center" wrapText="1"/>
    </xf>
    <xf numFmtId="0" fontId="0" fillId="0" borderId="0"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28"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65" xfId="0" applyFill="1" applyBorder="1" applyAlignment="1">
      <alignment horizontal="center" vertical="center" wrapText="1"/>
    </xf>
    <xf numFmtId="0" fontId="121" fillId="0" borderId="7" xfId="0" applyFont="1" applyFill="1" applyBorder="1" applyAlignment="1">
      <alignment horizontal="distributed" vertical="center" indent="1"/>
    </xf>
    <xf numFmtId="0" fontId="121" fillId="0" borderId="4" xfId="0" applyFont="1" applyFill="1" applyBorder="1" applyAlignment="1">
      <alignment horizontal="distributed" vertical="center" indent="1"/>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63" xfId="0" applyFill="1" applyBorder="1" applyAlignment="1">
      <alignment horizontal="center" vertical="center"/>
    </xf>
    <xf numFmtId="0" fontId="0" fillId="0" borderId="98" xfId="0" applyFill="1" applyBorder="1" applyAlignment="1">
      <alignment horizontal="center" vertical="center"/>
    </xf>
    <xf numFmtId="0" fontId="121" fillId="0" borderId="25" xfId="0" applyFont="1" applyFill="1" applyBorder="1" applyAlignment="1">
      <alignment horizontal="center" vertical="center"/>
    </xf>
    <xf numFmtId="0" fontId="121" fillId="0" borderId="26" xfId="0" applyFont="1" applyFill="1" applyBorder="1" applyAlignment="1">
      <alignment horizontal="center" vertical="center"/>
    </xf>
    <xf numFmtId="0" fontId="121" fillId="0" borderId="95" xfId="0" applyFont="1" applyFill="1" applyBorder="1" applyAlignment="1">
      <alignment horizontal="center" vertical="center"/>
    </xf>
    <xf numFmtId="0" fontId="121" fillId="0" borderId="146" xfId="0" applyFont="1" applyFill="1" applyBorder="1" applyAlignment="1">
      <alignment horizontal="center" vertical="center"/>
    </xf>
    <xf numFmtId="0" fontId="121" fillId="0" borderId="4" xfId="0" applyFont="1" applyFill="1" applyBorder="1" applyAlignment="1">
      <alignment horizontal="center" vertical="center"/>
    </xf>
    <xf numFmtId="0" fontId="121" fillId="0" borderId="98" xfId="0" applyFont="1" applyFill="1" applyBorder="1" applyAlignment="1">
      <alignment horizontal="center" vertical="center"/>
    </xf>
    <xf numFmtId="0" fontId="121" fillId="0" borderId="0" xfId="0" applyFont="1" applyFill="1" applyBorder="1" applyAlignment="1">
      <alignment horizontal="distributed" vertical="center" indent="1"/>
    </xf>
    <xf numFmtId="0" fontId="121" fillId="0" borderId="29" xfId="0" applyFont="1" applyFill="1" applyBorder="1" applyAlignment="1">
      <alignment horizontal="distributed" vertical="center" indent="1"/>
    </xf>
    <xf numFmtId="0" fontId="121" fillId="0" borderId="7" xfId="0" applyFont="1" applyFill="1" applyBorder="1" applyAlignment="1">
      <alignment horizontal="center" vertical="center"/>
    </xf>
    <xf numFmtId="0" fontId="121" fillId="0" borderId="29" xfId="0" applyFont="1" applyFill="1" applyBorder="1" applyAlignment="1">
      <alignment horizontal="center" vertical="center"/>
    </xf>
    <xf numFmtId="0" fontId="121" fillId="0" borderId="26" xfId="0" applyFont="1" applyFill="1" applyBorder="1" applyAlignment="1">
      <alignment horizontal="left" vertical="center"/>
    </xf>
    <xf numFmtId="0" fontId="121" fillId="0" borderId="29" xfId="0" applyFont="1" applyFill="1" applyBorder="1" applyAlignment="1">
      <alignment horizontal="left" vertical="center"/>
    </xf>
    <xf numFmtId="0" fontId="0" fillId="0" borderId="59" xfId="0" applyFill="1" applyBorder="1" applyAlignment="1">
      <alignment horizontal="center" vertical="center"/>
    </xf>
    <xf numFmtId="0" fontId="0" fillId="0" borderId="29" xfId="0" applyFill="1" applyBorder="1" applyAlignment="1">
      <alignment horizontal="center" vertical="center"/>
    </xf>
    <xf numFmtId="0" fontId="0" fillId="0" borderId="65" xfId="0" applyFill="1" applyBorder="1" applyAlignment="1">
      <alignment horizontal="center" vertical="center"/>
    </xf>
    <xf numFmtId="0" fontId="131" fillId="0" borderId="0" xfId="0" applyFont="1" applyFill="1" applyBorder="1" applyAlignment="1">
      <alignment horizontal="center" vertical="center"/>
    </xf>
    <xf numFmtId="0" fontId="0" fillId="0" borderId="60" xfId="0" applyFill="1" applyBorder="1" applyAlignment="1">
      <alignment horizontal="center" vertical="center"/>
    </xf>
    <xf numFmtId="0" fontId="0" fillId="0" borderId="26" xfId="0" applyFill="1" applyBorder="1" applyAlignment="1">
      <alignment horizontal="center" vertical="center"/>
    </xf>
    <xf numFmtId="0" fontId="0" fillId="0" borderId="95" xfId="0" applyFill="1" applyBorder="1" applyAlignment="1">
      <alignment horizontal="center" vertical="center"/>
    </xf>
    <xf numFmtId="0" fontId="131" fillId="0" borderId="0" xfId="0" applyFont="1" applyFill="1" applyBorder="1" applyAlignment="1">
      <alignment horizontal="center" vertical="center" wrapText="1"/>
    </xf>
    <xf numFmtId="0" fontId="121" fillId="0" borderId="25" xfId="0" applyFont="1" applyFill="1" applyBorder="1" applyAlignment="1">
      <alignment horizontal="distributed" vertical="center"/>
    </xf>
    <xf numFmtId="0" fontId="121" fillId="0" borderId="26" xfId="0" applyFont="1" applyFill="1" applyBorder="1" applyAlignment="1">
      <alignment horizontal="distributed" vertical="center"/>
    </xf>
    <xf numFmtId="0" fontId="121" fillId="0" borderId="30" xfId="0" applyFont="1" applyFill="1" applyBorder="1" applyAlignment="1">
      <alignment horizontal="distributed" vertical="center"/>
    </xf>
    <xf numFmtId="0" fontId="121" fillId="0" borderId="28" xfId="0" applyFont="1" applyFill="1" applyBorder="1" applyAlignment="1">
      <alignment horizontal="distributed" vertical="center"/>
    </xf>
    <xf numFmtId="0" fontId="121" fillId="0" borderId="29" xfId="0" applyFont="1" applyFill="1" applyBorder="1" applyAlignment="1">
      <alignment horizontal="distributed" vertical="center"/>
    </xf>
    <xf numFmtId="0" fontId="121" fillId="0" borderId="31" xfId="0" applyFont="1" applyFill="1" applyBorder="1" applyAlignment="1">
      <alignment horizontal="distributed" vertical="center"/>
    </xf>
    <xf numFmtId="0" fontId="0" fillId="0" borderId="4" xfId="0" applyFill="1" applyBorder="1" applyAlignment="1">
      <alignment vertical="center"/>
    </xf>
    <xf numFmtId="0" fontId="121" fillId="0" borderId="7" xfId="0" applyFont="1" applyFill="1" applyBorder="1" applyAlignment="1">
      <alignment horizontal="left" vertical="center"/>
    </xf>
    <xf numFmtId="0" fontId="123" fillId="0" borderId="0" xfId="0" applyFont="1" applyFill="1" applyBorder="1" applyAlignment="1">
      <alignment horizontal="center" vertical="center"/>
    </xf>
    <xf numFmtId="0" fontId="123" fillId="0" borderId="7" xfId="0" applyFont="1" applyFill="1" applyBorder="1" applyAlignment="1">
      <alignment horizontal="center" vertical="center"/>
    </xf>
    <xf numFmtId="0" fontId="0" fillId="0" borderId="145" xfId="0" applyFill="1" applyBorder="1" applyAlignment="1">
      <alignment horizontal="left" vertical="center" wrapText="1"/>
    </xf>
    <xf numFmtId="0" fontId="0" fillId="0" borderId="7" xfId="0" applyFill="1" applyBorder="1" applyAlignment="1">
      <alignment horizontal="left" vertical="center" wrapText="1"/>
    </xf>
    <xf numFmtId="0" fontId="0" fillId="0" borderId="27" xfId="0" applyFill="1" applyBorder="1" applyAlignment="1">
      <alignment horizontal="left" vertical="center" wrapText="1"/>
    </xf>
    <xf numFmtId="0" fontId="0" fillId="0" borderId="0" xfId="0" applyFill="1" applyBorder="1" applyAlignment="1">
      <alignment horizontal="left" vertical="center" wrapText="1"/>
    </xf>
    <xf numFmtId="0" fontId="121" fillId="0" borderId="0" xfId="0" applyFont="1" applyFill="1" applyBorder="1" applyAlignment="1">
      <alignment horizontal="center" vertical="center"/>
    </xf>
    <xf numFmtId="0" fontId="121" fillId="0" borderId="0" xfId="0" applyFont="1" applyFill="1" applyBorder="1" applyAlignment="1">
      <alignment horizontal="left" vertical="center" shrinkToFit="1"/>
    </xf>
    <xf numFmtId="0" fontId="0" fillId="0" borderId="27" xfId="0" applyFill="1" applyBorder="1" applyAlignment="1">
      <alignment horizontal="left" vertical="center"/>
    </xf>
    <xf numFmtId="0" fontId="0" fillId="0" borderId="0" xfId="0" applyFill="1" applyBorder="1" applyAlignment="1">
      <alignment horizontal="left" vertical="center"/>
    </xf>
    <xf numFmtId="0" fontId="121" fillId="0" borderId="0" xfId="0" applyFont="1" applyFill="1" applyBorder="1" applyAlignment="1">
      <alignment horizontal="left" vertical="center" wrapText="1" shrinkToFit="1"/>
    </xf>
    <xf numFmtId="0" fontId="0" fillId="0" borderId="0" xfId="0" applyFill="1" applyBorder="1" applyAlignment="1">
      <alignment vertical="center"/>
    </xf>
    <xf numFmtId="0" fontId="0" fillId="0" borderId="145" xfId="0" applyFill="1" applyBorder="1" applyAlignment="1">
      <alignment horizontal="center"/>
    </xf>
    <xf numFmtId="0" fontId="0" fillId="0" borderId="7" xfId="0" applyFill="1" applyBorder="1" applyAlignment="1">
      <alignment horizontal="center"/>
    </xf>
    <xf numFmtId="0" fontId="0" fillId="0" borderId="27" xfId="0" applyFill="1" applyBorder="1" applyAlignment="1">
      <alignment horizont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7" xfId="0" applyFill="1" applyBorder="1" applyAlignment="1">
      <alignment horizontal="left" vertical="center"/>
    </xf>
    <xf numFmtId="0" fontId="0" fillId="0" borderId="7" xfId="0" applyFill="1" applyBorder="1" applyAlignment="1">
      <alignment vertical="center"/>
    </xf>
    <xf numFmtId="0" fontId="0" fillId="0" borderId="27" xfId="0" applyFill="1" applyBorder="1" applyAlignment="1">
      <alignment horizontal="center" vertical="top"/>
    </xf>
    <xf numFmtId="0" fontId="0" fillId="0" borderId="0" xfId="0" applyFill="1" applyBorder="1" applyAlignment="1">
      <alignment horizontal="center" vertical="top"/>
    </xf>
    <xf numFmtId="0" fontId="121" fillId="0" borderId="27" xfId="0" applyFont="1" applyFill="1" applyBorder="1" applyAlignment="1">
      <alignment horizontal="center" vertical="center" textRotation="255" wrapText="1"/>
    </xf>
    <xf numFmtId="0" fontId="121" fillId="0" borderId="0" xfId="0" applyFont="1" applyFill="1" applyBorder="1" applyAlignment="1">
      <alignment horizontal="center" vertical="center" textRotation="255" wrapText="1"/>
    </xf>
    <xf numFmtId="0" fontId="121" fillId="0" borderId="2" xfId="0" applyFont="1" applyFill="1" applyBorder="1" applyAlignment="1">
      <alignment horizontal="center" vertical="center" textRotation="255" wrapText="1"/>
    </xf>
    <xf numFmtId="0" fontId="121" fillId="0" borderId="146" xfId="0" applyFont="1" applyFill="1" applyBorder="1" applyAlignment="1">
      <alignment horizontal="center" vertical="center" textRotation="255" wrapText="1"/>
    </xf>
    <xf numFmtId="0" fontId="121" fillId="0" borderId="4" xfId="0" applyFont="1" applyFill="1" applyBorder="1" applyAlignment="1">
      <alignment horizontal="center" vertical="center" textRotation="255" wrapText="1"/>
    </xf>
    <xf numFmtId="0" fontId="121" fillId="0" borderId="5" xfId="0" applyFont="1" applyFill="1" applyBorder="1" applyAlignment="1">
      <alignment horizontal="center" vertical="center" textRotation="255" wrapText="1"/>
    </xf>
    <xf numFmtId="0" fontId="121" fillId="0" borderId="4" xfId="0" applyFont="1" applyFill="1" applyBorder="1" applyAlignment="1">
      <alignment horizontal="left" vertical="center"/>
    </xf>
    <xf numFmtId="0" fontId="0" fillId="0" borderId="4" xfId="0" applyFill="1" applyBorder="1" applyAlignment="1">
      <alignment horizontal="left" vertical="center" wrapText="1"/>
    </xf>
    <xf numFmtId="0" fontId="0" fillId="0" borderId="29" xfId="0" applyFill="1" applyBorder="1" applyAlignment="1">
      <alignment vertical="center"/>
    </xf>
    <xf numFmtId="0" fontId="121" fillId="0" borderId="7" xfId="0" applyFont="1" applyFill="1" applyBorder="1" applyAlignment="1">
      <alignment horizontal="left" vertical="center" wrapText="1"/>
    </xf>
    <xf numFmtId="0" fontId="121" fillId="0" borderId="4" xfId="0" applyFont="1" applyFill="1" applyBorder="1" applyAlignment="1">
      <alignment horizontal="left" vertical="center" wrapText="1"/>
    </xf>
    <xf numFmtId="0" fontId="0" fillId="0" borderId="29" xfId="0" applyFill="1" applyBorder="1" applyAlignment="1">
      <alignment horizontal="left" vertical="center" wrapText="1"/>
    </xf>
    <xf numFmtId="0" fontId="0" fillId="0" borderId="29" xfId="0" applyFill="1" applyBorder="1" applyAlignment="1">
      <alignment horizontal="left" vertical="center"/>
    </xf>
    <xf numFmtId="0" fontId="0" fillId="0" borderId="0" xfId="0" applyFill="1" applyAlignment="1">
      <alignment horizontal="left" vertical="center" wrapText="1"/>
    </xf>
    <xf numFmtId="0" fontId="0" fillId="0" borderId="26" xfId="0" applyFont="1" applyFill="1" applyBorder="1" applyAlignment="1">
      <alignment horizontal="left" vertical="center" wrapText="1"/>
    </xf>
    <xf numFmtId="0" fontId="0" fillId="0" borderId="29" xfId="0" applyFont="1" applyFill="1" applyBorder="1" applyAlignment="1">
      <alignment horizontal="left" vertical="center" wrapText="1"/>
    </xf>
    <xf numFmtId="0" fontId="121" fillId="0" borderId="29" xfId="0" applyFont="1" applyFill="1" applyBorder="1" applyAlignment="1">
      <alignment horizontal="left" vertical="center" wrapText="1" shrinkToFit="1"/>
    </xf>
    <xf numFmtId="0" fontId="121" fillId="0" borderId="29" xfId="0" applyFont="1" applyFill="1" applyBorder="1" applyAlignment="1">
      <alignment horizontal="left" vertical="center" wrapText="1"/>
    </xf>
    <xf numFmtId="0" fontId="4" fillId="16" borderId="41" xfId="9" applyFill="1" applyBorder="1" applyAlignment="1">
      <alignment horizontal="center" vertical="center" wrapText="1"/>
    </xf>
    <xf numFmtId="0" fontId="4" fillId="16" borderId="239" xfId="9" applyFill="1" applyBorder="1" applyAlignment="1">
      <alignment horizontal="center" vertical="center"/>
    </xf>
    <xf numFmtId="0" fontId="4" fillId="16" borderId="41" xfId="9" applyFill="1" applyBorder="1" applyAlignment="1">
      <alignment horizontal="center" vertical="center"/>
    </xf>
    <xf numFmtId="0" fontId="4" fillId="16" borderId="6" xfId="9" applyFill="1" applyBorder="1" applyAlignment="1">
      <alignment horizontal="center" vertical="center"/>
    </xf>
    <xf numFmtId="0" fontId="4" fillId="16" borderId="1" xfId="9" applyFill="1" applyBorder="1" applyAlignment="1">
      <alignment horizontal="center" vertical="center"/>
    </xf>
    <xf numFmtId="0" fontId="4" fillId="16" borderId="40" xfId="9" applyFill="1" applyBorder="1" applyAlignment="1">
      <alignment horizontal="center" vertical="center" wrapText="1"/>
    </xf>
    <xf numFmtId="0" fontId="4" fillId="16" borderId="43" xfId="9" applyFill="1" applyBorder="1" applyAlignment="1">
      <alignment horizontal="center" vertical="center" wrapText="1"/>
    </xf>
    <xf numFmtId="0" fontId="4" fillId="16" borderId="6" xfId="9" applyFill="1" applyBorder="1" applyAlignment="1">
      <alignment horizontal="center" vertical="center" wrapText="1"/>
    </xf>
    <xf numFmtId="0" fontId="4" fillId="16" borderId="7" xfId="9" applyFill="1" applyBorder="1" applyAlignment="1">
      <alignment horizontal="center" vertical="center" wrapText="1"/>
    </xf>
    <xf numFmtId="0" fontId="4" fillId="16" borderId="8" xfId="9" applyFill="1" applyBorder="1" applyAlignment="1">
      <alignment horizontal="center" vertical="center" wrapText="1"/>
    </xf>
    <xf numFmtId="0" fontId="4" fillId="16" borderId="3" xfId="9" applyFill="1" applyBorder="1" applyAlignment="1">
      <alignment horizontal="center" vertical="center" wrapText="1"/>
    </xf>
    <xf numFmtId="0" fontId="4" fillId="16" borderId="4" xfId="9" applyFill="1" applyBorder="1" applyAlignment="1">
      <alignment horizontal="center" vertical="center" wrapText="1"/>
    </xf>
    <xf numFmtId="0" fontId="4" fillId="16" borderId="5" xfId="9" applyFill="1" applyBorder="1" applyAlignment="1">
      <alignment horizontal="center" vertical="center" wrapText="1"/>
    </xf>
    <xf numFmtId="0" fontId="4" fillId="16" borderId="8" xfId="9" applyFill="1" applyBorder="1" applyAlignment="1">
      <alignment horizontal="center" vertical="center"/>
    </xf>
    <xf numFmtId="0" fontId="4" fillId="16" borderId="2" xfId="9" applyFill="1" applyBorder="1" applyAlignment="1">
      <alignment horizontal="center" vertical="center"/>
    </xf>
    <xf numFmtId="0" fontId="4" fillId="16" borderId="3" xfId="9" applyFill="1" applyBorder="1" applyAlignment="1">
      <alignment horizontal="center" vertical="center"/>
    </xf>
    <xf numFmtId="0" fontId="4" fillId="16" borderId="5" xfId="9" applyFill="1" applyBorder="1" applyAlignment="1">
      <alignment horizontal="center" vertical="center"/>
    </xf>
    <xf numFmtId="0" fontId="4" fillId="16" borderId="40" xfId="9" applyFill="1" applyBorder="1" applyAlignment="1">
      <alignment horizontal="center" wrapText="1"/>
    </xf>
    <xf numFmtId="0" fontId="4" fillId="16" borderId="42" xfId="9" applyFill="1" applyBorder="1" applyAlignment="1">
      <alignment horizontal="center" wrapText="1"/>
    </xf>
    <xf numFmtId="0" fontId="4" fillId="0" borderId="144" xfId="9" applyFill="1" applyBorder="1" applyAlignment="1">
      <alignment horizontal="center" vertical="center"/>
    </xf>
    <xf numFmtId="0" fontId="4" fillId="0" borderId="39" xfId="9" applyFill="1" applyBorder="1" applyAlignment="1">
      <alignment horizontal="center" vertical="center"/>
    </xf>
    <xf numFmtId="0" fontId="4" fillId="0" borderId="44" xfId="9" applyFill="1" applyBorder="1" applyAlignment="1">
      <alignment horizontal="center" vertical="center"/>
    </xf>
    <xf numFmtId="0" fontId="4" fillId="0" borderId="41" xfId="9" applyFill="1" applyBorder="1" applyAlignment="1">
      <alignment horizontal="center" vertical="center"/>
    </xf>
    <xf numFmtId="0" fontId="4" fillId="0" borderId="89" xfId="9" applyFill="1" applyBorder="1" applyAlignment="1">
      <alignment horizontal="center" vertical="center"/>
    </xf>
    <xf numFmtId="0" fontId="4" fillId="0" borderId="41" xfId="9" applyFill="1" applyBorder="1" applyAlignment="1">
      <alignment horizontal="center" vertical="center" wrapText="1"/>
    </xf>
    <xf numFmtId="0" fontId="4" fillId="0" borderId="239" xfId="9" applyBorder="1" applyAlignment="1">
      <alignment horizontal="center" vertical="center"/>
    </xf>
    <xf numFmtId="0" fontId="100" fillId="0" borderId="41" xfId="9" applyFont="1" applyBorder="1" applyAlignment="1">
      <alignment horizontal="center" vertical="center" textRotation="255" wrapText="1"/>
    </xf>
    <xf numFmtId="0" fontId="4" fillId="16" borderId="89" xfId="9" applyFill="1" applyBorder="1" applyAlignment="1">
      <alignment horizontal="center" vertical="center" wrapText="1"/>
    </xf>
    <xf numFmtId="0" fontId="4" fillId="16" borderId="44" xfId="9" applyFill="1" applyBorder="1" applyAlignment="1">
      <alignment horizontal="center" vertical="center" wrapText="1"/>
    </xf>
    <xf numFmtId="0" fontId="4" fillId="16" borderId="39" xfId="9" applyFill="1" applyBorder="1" applyAlignment="1">
      <alignment horizontal="center" vertical="center" wrapText="1"/>
    </xf>
    <xf numFmtId="0" fontId="95" fillId="0" borderId="26" xfId="9" applyFont="1" applyBorder="1" applyAlignment="1">
      <alignment horizontal="left" vertical="top" wrapText="1"/>
    </xf>
    <xf numFmtId="0" fontId="100" fillId="0" borderId="41" xfId="9" applyFont="1" applyBorder="1" applyAlignment="1">
      <alignment horizontal="center" vertical="center"/>
    </xf>
    <xf numFmtId="0" fontId="4" fillId="0" borderId="240" xfId="9" applyBorder="1" applyAlignment="1">
      <alignment horizontal="center" vertical="center"/>
    </xf>
    <xf numFmtId="0" fontId="100" fillId="0" borderId="40" xfId="9" applyFont="1" applyBorder="1" applyAlignment="1">
      <alignment horizontal="center" vertical="center"/>
    </xf>
    <xf numFmtId="0" fontId="100" fillId="0" borderId="153" xfId="9" applyFont="1" applyBorder="1" applyAlignment="1">
      <alignment horizontal="center" vertical="center"/>
    </xf>
    <xf numFmtId="0" fontId="4" fillId="0" borderId="26" xfId="9" applyBorder="1" applyAlignment="1">
      <alignment horizontal="left" vertical="top" wrapText="1"/>
    </xf>
    <xf numFmtId="0" fontId="4" fillId="16" borderId="63" xfId="9" applyFill="1" applyBorder="1" applyAlignment="1">
      <alignment horizontal="center" vertical="center"/>
    </xf>
    <xf numFmtId="0" fontId="4" fillId="16" borderId="64" xfId="9" applyFill="1" applyBorder="1" applyAlignment="1">
      <alignment horizontal="center" vertical="center"/>
    </xf>
    <xf numFmtId="0" fontId="4" fillId="16" borderId="98" xfId="9" applyFill="1" applyBorder="1" applyAlignment="1">
      <alignment horizontal="center" vertical="center"/>
    </xf>
    <xf numFmtId="0" fontId="4" fillId="0" borderId="89" xfId="9" applyBorder="1" applyAlignment="1">
      <alignment horizontal="center" vertical="center"/>
    </xf>
    <xf numFmtId="0" fontId="4" fillId="0" borderId="138" xfId="9" applyBorder="1" applyAlignment="1">
      <alignment horizontal="center" vertical="center"/>
    </xf>
    <xf numFmtId="0" fontId="4" fillId="8" borderId="89" xfId="9" applyFill="1" applyBorder="1" applyAlignment="1">
      <alignment horizontal="center" vertical="center"/>
    </xf>
    <xf numFmtId="0" fontId="4" fillId="8" borderId="138" xfId="9" applyFill="1" applyBorder="1" applyAlignment="1">
      <alignment horizontal="center" vertical="center"/>
    </xf>
    <xf numFmtId="0" fontId="4" fillId="16" borderId="43" xfId="9" applyFill="1" applyBorder="1" applyAlignment="1">
      <alignment horizontal="center" vertical="center"/>
    </xf>
    <xf numFmtId="0" fontId="4" fillId="16" borderId="40" xfId="9" applyFill="1" applyBorder="1" applyAlignment="1">
      <alignment horizontal="center" vertical="center"/>
    </xf>
    <xf numFmtId="0" fontId="212" fillId="16" borderId="41" xfId="9" applyFont="1" applyFill="1" applyBorder="1" applyAlignment="1">
      <alignment horizontal="center" vertical="center" wrapText="1"/>
    </xf>
    <xf numFmtId="0" fontId="95" fillId="16" borderId="41" xfId="9" applyFont="1" applyFill="1" applyBorder="1" applyAlignment="1">
      <alignment horizontal="center" vertical="center" wrapText="1"/>
    </xf>
    <xf numFmtId="0" fontId="214" fillId="0" borderId="26" xfId="9" applyFont="1" applyBorder="1" applyAlignment="1">
      <alignment horizontal="center" vertical="center"/>
    </xf>
    <xf numFmtId="0" fontId="214" fillId="0" borderId="95" xfId="9" applyFont="1" applyBorder="1" applyAlignment="1">
      <alignment horizontal="center" vertical="center"/>
    </xf>
    <xf numFmtId="0" fontId="214" fillId="0" borderId="0" xfId="9" applyFont="1" applyBorder="1" applyAlignment="1">
      <alignment horizontal="center" vertical="center"/>
    </xf>
    <xf numFmtId="0" fontId="214" fillId="0" borderId="64" xfId="9" applyFont="1" applyBorder="1" applyAlignment="1">
      <alignment horizontal="center" vertical="center"/>
    </xf>
    <xf numFmtId="0" fontId="215" fillId="0" borderId="26" xfId="9" applyFont="1" applyBorder="1" applyAlignment="1">
      <alignment horizontal="center" vertical="center"/>
    </xf>
    <xf numFmtId="0" fontId="216" fillId="0" borderId="26" xfId="9" applyFont="1" applyBorder="1" applyAlignment="1">
      <alignment horizontal="center" vertical="center"/>
    </xf>
    <xf numFmtId="0" fontId="216" fillId="0" borderId="4" xfId="9" applyFont="1" applyBorder="1" applyAlignment="1">
      <alignment horizontal="center" vertical="center"/>
    </xf>
    <xf numFmtId="0" fontId="215" fillId="0" borderId="26" xfId="9" applyFont="1" applyBorder="1" applyAlignment="1">
      <alignment horizontal="left" vertical="center" shrinkToFit="1"/>
    </xf>
    <xf numFmtId="0" fontId="215" fillId="0" borderId="4" xfId="9" applyFont="1" applyBorder="1" applyAlignment="1">
      <alignment horizontal="left" vertical="center" shrinkToFit="1"/>
    </xf>
    <xf numFmtId="0" fontId="50" fillId="0" borderId="1" xfId="0" applyFont="1" applyBorder="1" applyAlignment="1">
      <alignment horizontal="right" vertical="center"/>
    </xf>
    <xf numFmtId="0" fontId="50" fillId="0" borderId="24" xfId="0" applyFont="1" applyBorder="1" applyAlignment="1">
      <alignment horizontal="right" vertical="center"/>
    </xf>
    <xf numFmtId="0" fontId="50" fillId="0" borderId="23" xfId="0" applyFont="1" applyBorder="1" applyAlignment="1">
      <alignment horizontal="left" vertical="center"/>
    </xf>
    <xf numFmtId="0" fontId="50" fillId="0" borderId="24" xfId="0" applyFont="1" applyBorder="1" applyAlignment="1">
      <alignment horizontal="left" vertical="center"/>
    </xf>
    <xf numFmtId="0" fontId="46" fillId="0" borderId="7" xfId="0" applyFont="1" applyBorder="1" applyAlignment="1">
      <alignment horizontal="center" vertical="center"/>
    </xf>
    <xf numFmtId="0" fontId="46" fillId="0" borderId="51" xfId="0" applyFont="1" applyBorder="1" applyAlignment="1">
      <alignment horizontal="center" vertical="center"/>
    </xf>
    <xf numFmtId="0" fontId="50" fillId="0" borderId="88" xfId="0" applyFont="1" applyBorder="1" applyAlignment="1">
      <alignment horizontal="right" vertical="center"/>
    </xf>
    <xf numFmtId="0" fontId="50" fillId="0" borderId="37" xfId="0" applyFont="1" applyBorder="1" applyAlignment="1">
      <alignment horizontal="right" vertical="center"/>
    </xf>
    <xf numFmtId="0" fontId="50" fillId="0" borderId="38" xfId="0" applyFont="1" applyBorder="1" applyAlignment="1">
      <alignment horizontal="left" vertical="center"/>
    </xf>
    <xf numFmtId="0" fontId="50" fillId="0" borderId="36" xfId="0" applyFont="1" applyBorder="1" applyAlignment="1">
      <alignment horizontal="left" vertical="center"/>
    </xf>
    <xf numFmtId="0" fontId="50" fillId="0" borderId="37" xfId="0" applyFont="1" applyBorder="1" applyAlignment="1">
      <alignment horizontal="left" vertical="center"/>
    </xf>
    <xf numFmtId="0" fontId="46" fillId="0" borderId="0" xfId="0" applyFont="1" applyFill="1" applyAlignment="1">
      <alignment vertical="center"/>
    </xf>
    <xf numFmtId="0" fontId="46" fillId="0" borderId="0" xfId="0" applyFont="1" applyFill="1" applyBorder="1" applyAlignment="1">
      <alignment vertical="center"/>
    </xf>
    <xf numFmtId="0" fontId="50" fillId="0" borderId="0" xfId="0" applyFont="1" applyFill="1" applyAlignment="1">
      <alignment horizontal="center" vertical="center" shrinkToFit="1"/>
    </xf>
    <xf numFmtId="0" fontId="50" fillId="0" borderId="0" xfId="0" applyFont="1" applyFill="1" applyBorder="1" applyAlignment="1">
      <alignment horizontal="center" vertical="center" shrinkToFit="1"/>
    </xf>
    <xf numFmtId="0" fontId="46" fillId="0" borderId="0" xfId="0" applyFont="1" applyFill="1" applyAlignment="1">
      <alignment horizontal="center" vertical="center"/>
    </xf>
    <xf numFmtId="0" fontId="46" fillId="0" borderId="0" xfId="0" applyFont="1" applyFill="1" applyBorder="1" applyAlignment="1">
      <alignment horizontal="center" vertical="center"/>
    </xf>
    <xf numFmtId="0" fontId="48" fillId="0" borderId="19" xfId="0" applyFont="1" applyFill="1" applyBorder="1" applyAlignment="1">
      <alignment horizontal="center" vertical="center" shrinkToFit="1"/>
    </xf>
    <xf numFmtId="0" fontId="48" fillId="0" borderId="18" xfId="0" applyFont="1" applyFill="1" applyBorder="1" applyAlignment="1">
      <alignment horizontal="center" vertical="center" shrinkToFit="1"/>
    </xf>
    <xf numFmtId="0" fontId="48" fillId="0" borderId="20" xfId="0" applyFont="1" applyFill="1" applyBorder="1" applyAlignment="1">
      <alignment horizontal="center" vertical="center" shrinkToFit="1"/>
    </xf>
    <xf numFmtId="0" fontId="46" fillId="0" borderId="8" xfId="0" applyFont="1" applyBorder="1" applyAlignment="1">
      <alignment horizontal="center" vertical="center"/>
    </xf>
    <xf numFmtId="0" fontId="46" fillId="0" borderId="76" xfId="0" applyFont="1" applyBorder="1" applyAlignment="1">
      <alignment horizontal="center" vertical="center"/>
    </xf>
    <xf numFmtId="0" fontId="88" fillId="0" borderId="0" xfId="0" applyFont="1" applyFill="1" applyAlignment="1">
      <alignment horizontal="center" vertical="center"/>
    </xf>
    <xf numFmtId="0" fontId="88" fillId="0" borderId="0" xfId="0" applyFont="1" applyFill="1" applyBorder="1" applyAlignment="1">
      <alignment horizontal="center" vertical="center"/>
    </xf>
    <xf numFmtId="0" fontId="49" fillId="0" borderId="19" xfId="0" applyFont="1" applyFill="1" applyBorder="1" applyAlignment="1">
      <alignment horizontal="center" vertical="center" shrinkToFit="1"/>
    </xf>
    <xf numFmtId="0" fontId="49" fillId="0" borderId="18" xfId="0" applyFont="1" applyFill="1" applyBorder="1" applyAlignment="1">
      <alignment horizontal="center" vertical="center" shrinkToFit="1"/>
    </xf>
    <xf numFmtId="0" fontId="49" fillId="0" borderId="20" xfId="0" applyFont="1" applyFill="1" applyBorder="1" applyAlignment="1">
      <alignment horizontal="center" vertical="center" shrinkToFit="1"/>
    </xf>
    <xf numFmtId="0" fontId="46" fillId="0" borderId="0" xfId="0" applyFont="1" applyFill="1" applyAlignment="1">
      <alignment horizontal="right" vertical="center"/>
    </xf>
    <xf numFmtId="0" fontId="46" fillId="0" borderId="0" xfId="0" applyFont="1" applyFill="1" applyBorder="1" applyAlignment="1">
      <alignment horizontal="right" vertical="center"/>
    </xf>
    <xf numFmtId="0" fontId="57" fillId="0" borderId="0" xfId="0" applyFont="1" applyFill="1" applyBorder="1" applyAlignment="1">
      <alignment horizontal="left" vertical="center"/>
    </xf>
    <xf numFmtId="0" fontId="57" fillId="0" borderId="0" xfId="0" applyFont="1" applyBorder="1" applyAlignment="1">
      <alignment horizontal="left" vertical="center"/>
    </xf>
    <xf numFmtId="0" fontId="48" fillId="0" borderId="38" xfId="0" applyFont="1" applyFill="1" applyBorder="1" applyAlignment="1">
      <alignment horizontal="center" vertical="center"/>
    </xf>
    <xf numFmtId="0" fontId="48" fillId="0" borderId="36" xfId="0" applyFont="1" applyFill="1" applyBorder="1" applyAlignment="1">
      <alignment horizontal="center" vertical="center"/>
    </xf>
    <xf numFmtId="0" fontId="48" fillId="0" borderId="37" xfId="0" applyFont="1" applyFill="1" applyBorder="1" applyAlignment="1">
      <alignment horizontal="center" vertical="center"/>
    </xf>
    <xf numFmtId="0" fontId="48" fillId="0" borderId="23" xfId="0" applyFont="1" applyFill="1" applyBorder="1" applyAlignment="1">
      <alignment horizontal="center" vertical="center"/>
    </xf>
    <xf numFmtId="0" fontId="48" fillId="0" borderId="24" xfId="0" applyFont="1" applyFill="1" applyBorder="1" applyAlignment="1">
      <alignment horizontal="center" vertical="center"/>
    </xf>
    <xf numFmtId="0" fontId="48" fillId="0" borderId="32" xfId="0" applyFont="1" applyFill="1" applyBorder="1" applyAlignment="1">
      <alignment horizontal="center" vertical="center"/>
    </xf>
    <xf numFmtId="0" fontId="48" fillId="0" borderId="4" xfId="0" applyFont="1" applyFill="1" applyBorder="1" applyAlignment="1">
      <alignment horizontal="center" vertical="center"/>
    </xf>
    <xf numFmtId="0" fontId="48" fillId="0" borderId="33" xfId="0" applyFont="1" applyFill="1" applyBorder="1" applyAlignment="1">
      <alignment horizontal="center" vertical="center"/>
    </xf>
    <xf numFmtId="0" fontId="51" fillId="0" borderId="19" xfId="0" applyFont="1" applyFill="1" applyBorder="1" applyAlignment="1">
      <alignment horizontal="center" vertical="center" shrinkToFit="1"/>
    </xf>
    <xf numFmtId="0" fontId="51" fillId="0" borderId="18" xfId="0" applyFont="1" applyFill="1" applyBorder="1" applyAlignment="1">
      <alignment horizontal="center" vertical="center" shrinkToFit="1"/>
    </xf>
    <xf numFmtId="0" fontId="51" fillId="0" borderId="86" xfId="0" applyFont="1" applyFill="1" applyBorder="1" applyAlignment="1">
      <alignment horizontal="center" vertical="center" shrinkToFit="1"/>
    </xf>
    <xf numFmtId="0" fontId="50" fillId="0" borderId="68" xfId="0" applyFont="1" applyBorder="1" applyAlignment="1">
      <alignment horizontal="left" vertical="center"/>
    </xf>
    <xf numFmtId="0" fontId="50" fillId="0" borderId="33" xfId="0" applyFont="1" applyBorder="1" applyAlignment="1">
      <alignment horizontal="right" vertical="center"/>
    </xf>
    <xf numFmtId="0" fontId="50" fillId="0" borderId="32" xfId="0" applyFont="1" applyBorder="1" applyAlignment="1">
      <alignment horizontal="left" vertical="center"/>
    </xf>
    <xf numFmtId="0" fontId="50" fillId="0" borderId="33" xfId="0" applyFont="1" applyBorder="1" applyAlignment="1">
      <alignment horizontal="left" vertical="center"/>
    </xf>
    <xf numFmtId="0" fontId="50" fillId="0" borderId="23" xfId="0" applyFont="1" applyBorder="1" applyAlignment="1">
      <alignment horizontal="left" vertical="top"/>
    </xf>
    <xf numFmtId="0" fontId="50" fillId="0" borderId="0" xfId="0" applyFont="1" applyBorder="1" applyAlignment="1">
      <alignment horizontal="left" vertical="top"/>
    </xf>
    <xf numFmtId="0" fontId="50" fillId="0" borderId="24" xfId="0" applyFont="1" applyBorder="1" applyAlignment="1">
      <alignment horizontal="left" vertical="top"/>
    </xf>
    <xf numFmtId="0" fontId="50" fillId="0" borderId="32" xfId="0" applyFont="1" applyBorder="1" applyAlignment="1">
      <alignment horizontal="left" vertical="top"/>
    </xf>
    <xf numFmtId="0" fontId="50" fillId="0" borderId="4" xfId="0" applyFont="1" applyBorder="1" applyAlignment="1">
      <alignment horizontal="left" vertical="top"/>
    </xf>
    <xf numFmtId="0" fontId="50" fillId="0" borderId="33" xfId="0" applyFont="1" applyBorder="1" applyAlignment="1">
      <alignment horizontal="left" vertical="top"/>
    </xf>
    <xf numFmtId="0" fontId="68" fillId="0" borderId="38" xfId="0" applyFont="1" applyFill="1" applyBorder="1" applyAlignment="1">
      <alignment horizontal="center" vertical="center"/>
    </xf>
    <xf numFmtId="0" fontId="68" fillId="0" borderId="36" xfId="0" applyFont="1" applyFill="1" applyBorder="1" applyAlignment="1">
      <alignment horizontal="center" vertical="center"/>
    </xf>
    <xf numFmtId="0" fontId="68" fillId="0" borderId="68" xfId="0" applyFont="1" applyFill="1" applyBorder="1" applyAlignment="1">
      <alignment horizontal="center" vertical="center"/>
    </xf>
    <xf numFmtId="0" fontId="68" fillId="0" borderId="23" xfId="0" applyFont="1" applyFill="1" applyBorder="1" applyAlignment="1">
      <alignment horizontal="center" vertical="center"/>
    </xf>
    <xf numFmtId="0" fontId="68" fillId="0" borderId="0" xfId="0" applyFont="1" applyFill="1" applyBorder="1" applyAlignment="1">
      <alignment horizontal="center" vertical="center"/>
    </xf>
    <xf numFmtId="0" fontId="68" fillId="0" borderId="2" xfId="0" applyFont="1" applyFill="1" applyBorder="1" applyAlignment="1">
      <alignment horizontal="center" vertical="center"/>
    </xf>
    <xf numFmtId="0" fontId="68" fillId="0" borderId="32" xfId="0" applyFont="1" applyFill="1" applyBorder="1" applyAlignment="1">
      <alignment horizontal="center" vertical="center"/>
    </xf>
    <xf numFmtId="0" fontId="68" fillId="0" borderId="4" xfId="0" applyFont="1" applyFill="1" applyBorder="1" applyAlignment="1">
      <alignment horizontal="center" vertical="center"/>
    </xf>
    <xf numFmtId="0" fontId="68" fillId="0" borderId="5" xfId="0" applyFont="1" applyFill="1" applyBorder="1" applyAlignment="1">
      <alignment horizontal="center" vertical="center"/>
    </xf>
    <xf numFmtId="0" fontId="46" fillId="0" borderId="6" xfId="0" applyFont="1" applyBorder="1" applyAlignment="1">
      <alignment horizontal="center" vertical="center" shrinkToFit="1"/>
    </xf>
    <xf numFmtId="0" fontId="46" fillId="0" borderId="7" xfId="0" applyFont="1" applyBorder="1" applyAlignment="1">
      <alignment horizontal="center" vertical="center" shrinkToFit="1"/>
    </xf>
    <xf numFmtId="0" fontId="46" fillId="0" borderId="1" xfId="0" applyFont="1" applyBorder="1" applyAlignment="1">
      <alignment horizontal="center" vertical="center" shrinkToFit="1"/>
    </xf>
    <xf numFmtId="0" fontId="46" fillId="0" borderId="3" xfId="0" applyFont="1" applyBorder="1" applyAlignment="1">
      <alignment horizontal="center" vertical="center" shrinkToFit="1"/>
    </xf>
    <xf numFmtId="0" fontId="46" fillId="0" borderId="4" xfId="0" applyFont="1" applyBorder="1" applyAlignment="1">
      <alignment horizontal="center" vertical="center" shrinkToFit="1"/>
    </xf>
    <xf numFmtId="0" fontId="50" fillId="0" borderId="7" xfId="0" applyNumberFormat="1" applyFont="1" applyBorder="1" applyAlignment="1">
      <alignment horizontal="center" vertical="center"/>
    </xf>
    <xf numFmtId="0" fontId="50" fillId="0" borderId="0" xfId="0" applyNumberFormat="1" applyFont="1" applyBorder="1" applyAlignment="1">
      <alignment horizontal="center" vertical="center"/>
    </xf>
    <xf numFmtId="0" fontId="50" fillId="0" borderId="4" xfId="0" applyNumberFormat="1" applyFont="1" applyBorder="1" applyAlignment="1">
      <alignment horizontal="center" vertical="center"/>
    </xf>
    <xf numFmtId="0" fontId="46" fillId="0" borderId="51" xfId="0" applyFont="1" applyBorder="1" applyAlignment="1">
      <alignment horizontal="center" vertical="center" shrinkToFit="1"/>
    </xf>
    <xf numFmtId="0" fontId="46" fillId="0" borderId="24" xfId="0" applyFont="1" applyBorder="1" applyAlignment="1">
      <alignment horizontal="center" vertical="center" shrinkToFit="1"/>
    </xf>
    <xf numFmtId="0" fontId="46" fillId="0" borderId="33" xfId="0" applyFont="1" applyBorder="1" applyAlignment="1">
      <alignment horizontal="center" vertical="center" shrinkToFit="1"/>
    </xf>
    <xf numFmtId="0" fontId="46" fillId="0" borderId="49" xfId="0" applyFont="1" applyBorder="1" applyAlignment="1">
      <alignment horizontal="center" vertical="center"/>
    </xf>
    <xf numFmtId="0" fontId="46" fillId="0" borderId="23" xfId="0" applyFont="1" applyBorder="1" applyAlignment="1">
      <alignment horizontal="center" vertical="center"/>
    </xf>
    <xf numFmtId="0" fontId="46" fillId="0" borderId="0" xfId="0" applyFont="1" applyBorder="1" applyAlignment="1">
      <alignment horizontal="center" vertical="center"/>
    </xf>
    <xf numFmtId="0" fontId="46" fillId="0" borderId="32" xfId="0" applyFont="1" applyBorder="1" applyAlignment="1">
      <alignment horizontal="center" vertical="center"/>
    </xf>
    <xf numFmtId="0" fontId="46" fillId="0" borderId="4" xfId="0" applyFont="1" applyBorder="1" applyAlignment="1">
      <alignment horizontal="center" vertical="center"/>
    </xf>
    <xf numFmtId="0" fontId="46" fillId="0" borderId="6" xfId="0" applyFont="1" applyBorder="1" applyAlignment="1">
      <alignment horizontal="center" vertical="center"/>
    </xf>
    <xf numFmtId="0" fontId="46" fillId="0" borderId="87" xfId="0" applyFont="1" applyBorder="1" applyAlignment="1">
      <alignment horizontal="center" vertical="center"/>
    </xf>
    <xf numFmtId="0" fontId="45" fillId="0" borderId="0" xfId="0" applyFont="1" applyBorder="1" applyAlignment="1">
      <alignment horizontal="center" vertical="center" shrinkToFit="1"/>
    </xf>
    <xf numFmtId="0" fontId="45" fillId="0" borderId="0" xfId="0" applyFont="1" applyAlignment="1">
      <alignment horizontal="center" vertical="center" wrapText="1"/>
    </xf>
    <xf numFmtId="0" fontId="50" fillId="0" borderId="0" xfId="0" applyFont="1" applyAlignment="1">
      <alignment horizontal="right" vertical="center"/>
    </xf>
    <xf numFmtId="0" fontId="70" fillId="0" borderId="0" xfId="0" applyFont="1" applyBorder="1" applyAlignment="1">
      <alignment horizontal="left" vertical="center" wrapText="1"/>
    </xf>
    <xf numFmtId="0" fontId="70" fillId="0" borderId="0" xfId="0" applyFont="1" applyAlignment="1">
      <alignment horizontal="right" vertical="center" wrapText="1"/>
    </xf>
    <xf numFmtId="0" fontId="50" fillId="0" borderId="0" xfId="0" applyFont="1" applyAlignment="1">
      <alignment horizontal="center" vertical="center"/>
    </xf>
    <xf numFmtId="0" fontId="50" fillId="0" borderId="0" xfId="0" applyFont="1" applyAlignment="1">
      <alignment horizontal="left" vertical="center" shrinkToFit="1"/>
    </xf>
    <xf numFmtId="0" fontId="50" fillId="0" borderId="0" xfId="0" applyFont="1" applyAlignment="1">
      <alignment horizontal="center" vertical="center" shrinkToFit="1"/>
    </xf>
    <xf numFmtId="0" fontId="50" fillId="0" borderId="0" xfId="0" applyFont="1" applyAlignment="1">
      <alignment horizontal="left" vertical="center" wrapText="1"/>
    </xf>
    <xf numFmtId="0" fontId="64" fillId="0" borderId="41" xfId="6" applyFont="1" applyBorder="1" applyAlignment="1">
      <alignment horizontal="left" vertical="center" wrapText="1"/>
    </xf>
    <xf numFmtId="0" fontId="50" fillId="0" borderId="41" xfId="6" applyFont="1" applyBorder="1" applyAlignment="1">
      <alignment horizontal="left" vertical="center" wrapText="1"/>
    </xf>
    <xf numFmtId="0" fontId="50" fillId="0" borderId="7" xfId="6" applyFont="1" applyBorder="1" applyAlignment="1">
      <alignment horizontal="center" vertical="center" shrinkToFit="1"/>
    </xf>
    <xf numFmtId="0" fontId="50" fillId="0" borderId="0" xfId="6" applyFont="1" applyBorder="1" applyAlignment="1">
      <alignment horizontal="center" vertical="center" shrinkToFit="1"/>
    </xf>
    <xf numFmtId="0" fontId="45" fillId="0" borderId="7" xfId="6" applyFont="1" applyBorder="1" applyAlignment="1">
      <alignment horizontal="center" vertical="center" shrinkToFit="1"/>
    </xf>
    <xf numFmtId="0" fontId="45" fillId="0" borderId="0" xfId="6" applyFont="1" applyBorder="1" applyAlignment="1">
      <alignment horizontal="center" vertical="center" shrinkToFit="1"/>
    </xf>
    <xf numFmtId="0" fontId="64" fillId="0" borderId="6" xfId="6" applyFont="1" applyBorder="1" applyAlignment="1">
      <alignment horizontal="center" vertical="center" wrapText="1"/>
    </xf>
    <xf numFmtId="0" fontId="64" fillId="0" borderId="7" xfId="6" applyFont="1" applyBorder="1" applyAlignment="1">
      <alignment horizontal="center" vertical="center" wrapText="1"/>
    </xf>
    <xf numFmtId="0" fontId="64" fillId="0" borderId="1" xfId="6" applyFont="1" applyBorder="1" applyAlignment="1">
      <alignment horizontal="center" vertical="center" wrapText="1"/>
    </xf>
    <xf numFmtId="0" fontId="64" fillId="0" borderId="0" xfId="6" applyFont="1" applyBorder="1" applyAlignment="1">
      <alignment horizontal="center" vertical="center" wrapText="1"/>
    </xf>
    <xf numFmtId="0" fontId="64" fillId="0" borderId="3" xfId="6" applyFont="1" applyBorder="1" applyAlignment="1">
      <alignment horizontal="center" vertical="center" wrapText="1"/>
    </xf>
    <xf numFmtId="0" fontId="64" fillId="0" borderId="4" xfId="6" applyFont="1" applyBorder="1" applyAlignment="1">
      <alignment horizontal="center" vertical="center" wrapText="1"/>
    </xf>
    <xf numFmtId="0" fontId="50" fillId="0" borderId="7" xfId="6" applyFont="1" applyBorder="1" applyAlignment="1">
      <alignment horizontal="left" vertical="center" shrinkToFit="1"/>
    </xf>
    <xf numFmtId="0" fontId="50" fillId="0" borderId="8" xfId="6" applyFont="1" applyBorder="1" applyAlignment="1">
      <alignment horizontal="left" vertical="center" shrinkToFit="1"/>
    </xf>
    <xf numFmtId="0" fontId="50" fillId="0" borderId="0" xfId="6" applyFont="1" applyBorder="1" applyAlignment="1">
      <alignment horizontal="left" vertical="center" shrinkToFit="1"/>
    </xf>
    <xf numFmtId="0" fontId="50" fillId="0" borderId="2" xfId="6" applyFont="1" applyBorder="1" applyAlignment="1">
      <alignment horizontal="left" vertical="center" shrinkToFit="1"/>
    </xf>
    <xf numFmtId="0" fontId="50" fillId="0" borderId="4" xfId="6" applyFont="1" applyBorder="1" applyAlignment="1">
      <alignment horizontal="left" vertical="center" shrinkToFit="1"/>
    </xf>
    <xf numFmtId="0" fontId="50" fillId="0" borderId="5" xfId="6" applyFont="1" applyBorder="1" applyAlignment="1">
      <alignment horizontal="left" vertical="center" shrinkToFit="1"/>
    </xf>
    <xf numFmtId="0" fontId="50" fillId="0" borderId="0" xfId="6" applyFont="1" applyBorder="1" applyAlignment="1">
      <alignment horizontal="left" vertical="center" wrapText="1"/>
    </xf>
    <xf numFmtId="0" fontId="50" fillId="0" borderId="2" xfId="6" applyFont="1" applyBorder="1" applyAlignment="1">
      <alignment horizontal="left" vertical="center" wrapText="1"/>
    </xf>
    <xf numFmtId="0" fontId="50" fillId="0" borderId="4" xfId="6" applyFont="1" applyBorder="1" applyAlignment="1">
      <alignment horizontal="left" vertical="center" wrapText="1"/>
    </xf>
    <xf numFmtId="0" fontId="50" fillId="0" borderId="5" xfId="6" applyFont="1" applyBorder="1" applyAlignment="1">
      <alignment horizontal="left" vertical="center" wrapText="1"/>
    </xf>
    <xf numFmtId="0" fontId="50" fillId="0" borderId="6" xfId="6" applyFont="1" applyBorder="1" applyAlignment="1">
      <alignment horizontal="left" vertical="center" shrinkToFit="1"/>
    </xf>
    <xf numFmtId="0" fontId="50" fillId="0" borderId="1" xfId="6" applyFont="1" applyBorder="1" applyAlignment="1">
      <alignment horizontal="left" vertical="center" shrinkToFit="1"/>
    </xf>
    <xf numFmtId="0" fontId="50" fillId="0" borderId="3" xfId="6" applyFont="1" applyBorder="1" applyAlignment="1">
      <alignment horizontal="left" vertical="center" shrinkToFit="1"/>
    </xf>
    <xf numFmtId="0" fontId="45" fillId="0" borderId="6" xfId="6" applyFont="1" applyBorder="1" applyAlignment="1">
      <alignment horizontal="center" vertical="center" shrinkToFit="1"/>
    </xf>
    <xf numFmtId="0" fontId="45" fillId="0" borderId="1" xfId="6" applyFont="1" applyBorder="1" applyAlignment="1">
      <alignment horizontal="center" vertical="center" shrinkToFit="1"/>
    </xf>
    <xf numFmtId="0" fontId="70" fillId="0" borderId="0" xfId="6" applyFont="1" applyAlignment="1">
      <alignment horizontal="center" vertical="center" wrapText="1"/>
    </xf>
    <xf numFmtId="0" fontId="47" fillId="0" borderId="0" xfId="6" applyFont="1" applyAlignment="1">
      <alignment horizontal="left" vertical="center" wrapText="1"/>
    </xf>
    <xf numFmtId="0" fontId="47" fillId="0" borderId="0" xfId="6" applyFont="1" applyAlignment="1">
      <alignment horizontal="center" vertical="center"/>
    </xf>
    <xf numFmtId="0" fontId="45" fillId="0" borderId="6" xfId="6" applyFont="1" applyBorder="1" applyAlignment="1">
      <alignment horizontal="left" vertical="center"/>
    </xf>
    <xf numFmtId="0" fontId="45" fillId="0" borderId="7" xfId="6" applyFont="1" applyBorder="1" applyAlignment="1">
      <alignment horizontal="left" vertical="center"/>
    </xf>
    <xf numFmtId="0" fontId="45" fillId="0" borderId="8" xfId="6" applyFont="1" applyBorder="1" applyAlignment="1">
      <alignment horizontal="left" vertical="center"/>
    </xf>
    <xf numFmtId="0" fontId="45" fillId="0" borderId="1" xfId="6" applyFont="1" applyBorder="1" applyAlignment="1">
      <alignment horizontal="left" vertical="center"/>
    </xf>
    <xf numFmtId="0" fontId="45" fillId="0" borderId="0" xfId="6" applyFont="1" applyBorder="1" applyAlignment="1">
      <alignment horizontal="left" vertical="center"/>
    </xf>
    <xf numFmtId="0" fontId="45" fillId="0" borderId="2" xfId="6" applyFont="1" applyBorder="1" applyAlignment="1">
      <alignment horizontal="left" vertical="center"/>
    </xf>
    <xf numFmtId="0" fontId="45" fillId="0" borderId="3" xfId="6" applyFont="1" applyBorder="1" applyAlignment="1">
      <alignment horizontal="left" vertical="center"/>
    </xf>
    <xf numFmtId="0" fontId="45" fillId="0" borderId="4" xfId="6" applyFont="1" applyBorder="1" applyAlignment="1">
      <alignment horizontal="left" vertical="center"/>
    </xf>
    <xf numFmtId="0" fontId="45" fillId="0" borderId="5" xfId="6" applyFont="1" applyBorder="1" applyAlignment="1">
      <alignment horizontal="left" vertical="center"/>
    </xf>
    <xf numFmtId="0" fontId="165" fillId="0" borderId="7" xfId="6" applyFont="1" applyBorder="1" applyAlignment="1">
      <alignment horizontal="left" vertical="center"/>
    </xf>
    <xf numFmtId="0" fontId="165" fillId="0" borderId="8" xfId="6" applyFont="1" applyBorder="1" applyAlignment="1">
      <alignment horizontal="left" vertical="center"/>
    </xf>
    <xf numFmtId="0" fontId="165" fillId="0" borderId="0" xfId="6" applyFont="1" applyBorder="1" applyAlignment="1">
      <alignment horizontal="left" vertical="center"/>
    </xf>
    <xf numFmtId="0" fontId="165" fillId="0" borderId="2" xfId="6" applyFont="1" applyBorder="1" applyAlignment="1">
      <alignment horizontal="left" vertical="center"/>
    </xf>
    <xf numFmtId="0" fontId="165" fillId="0" borderId="4" xfId="6" applyFont="1" applyBorder="1" applyAlignment="1">
      <alignment horizontal="left" vertical="center"/>
    </xf>
    <xf numFmtId="0" fontId="165" fillId="0" borderId="5" xfId="6" applyFont="1" applyBorder="1" applyAlignment="1">
      <alignment horizontal="left" vertical="center"/>
    </xf>
    <xf numFmtId="0" fontId="45" fillId="0" borderId="0" xfId="6" applyFont="1" applyAlignment="1">
      <alignment horizontal="left" vertical="center"/>
    </xf>
    <xf numFmtId="0" fontId="50" fillId="0" borderId="7" xfId="6" applyFont="1" applyBorder="1" applyAlignment="1">
      <alignment horizontal="left" vertical="center"/>
    </xf>
    <xf numFmtId="0" fontId="50" fillId="0" borderId="0" xfId="6" applyFont="1" applyBorder="1" applyAlignment="1">
      <alignment horizontal="left" vertical="center"/>
    </xf>
    <xf numFmtId="0" fontId="50" fillId="0" borderId="4" xfId="6" applyFont="1" applyBorder="1" applyAlignment="1">
      <alignment horizontal="left" vertical="center"/>
    </xf>
    <xf numFmtId="0" fontId="50" fillId="0" borderId="0" xfId="6" applyFont="1" applyAlignment="1">
      <alignment horizontal="right" vertical="center"/>
    </xf>
    <xf numFmtId="0" fontId="50" fillId="0" borderId="0" xfId="6" applyFont="1" applyAlignment="1">
      <alignment horizontal="left" vertical="center"/>
    </xf>
    <xf numFmtId="0" fontId="18" fillId="0" borderId="0" xfId="0" applyFont="1" applyAlignment="1">
      <alignment horizontal="left" vertical="center"/>
    </xf>
    <xf numFmtId="0" fontId="29" fillId="0" borderId="0" xfId="0" applyFont="1" applyAlignment="1">
      <alignment horizontal="left" vertical="center"/>
    </xf>
    <xf numFmtId="0" fontId="29" fillId="0" borderId="35" xfId="0" applyFont="1" applyBorder="1" applyAlignment="1">
      <alignment horizontal="center" vertical="center"/>
    </xf>
    <xf numFmtId="0" fontId="29" fillId="0" borderId="34" xfId="0" applyFont="1" applyBorder="1" applyAlignment="1">
      <alignment horizontal="center" vertical="center"/>
    </xf>
    <xf numFmtId="49" fontId="29" fillId="0" borderId="0" xfId="0" applyNumberFormat="1" applyFont="1" applyAlignment="1">
      <alignment horizontal="center" vertical="center"/>
    </xf>
    <xf numFmtId="0" fontId="29" fillId="0" borderId="34" xfId="0" applyFont="1" applyBorder="1" applyAlignment="1">
      <alignment horizontal="left" vertical="center"/>
    </xf>
    <xf numFmtId="0" fontId="18" fillId="0" borderId="34" xfId="0" applyFont="1" applyBorder="1" applyAlignment="1">
      <alignment horizontal="center" vertical="center"/>
    </xf>
    <xf numFmtId="0" fontId="18" fillId="0" borderId="0" xfId="0" applyFont="1" applyAlignment="1" applyProtection="1">
      <alignment horizontal="right" vertical="center" shrinkToFit="1"/>
      <protection locked="0"/>
    </xf>
    <xf numFmtId="0" fontId="18" fillId="0" borderId="0" xfId="0" applyFont="1" applyAlignment="1" applyProtection="1">
      <alignment horizontal="left" vertical="center"/>
      <protection locked="0"/>
    </xf>
    <xf numFmtId="0" fontId="18" fillId="0" borderId="34" xfId="0" applyFont="1" applyBorder="1" applyAlignment="1" applyProtection="1">
      <alignment horizontal="left" vertical="center"/>
      <protection locked="0"/>
    </xf>
    <xf numFmtId="0" fontId="18" fillId="0" borderId="0" xfId="0" applyFont="1" applyBorder="1" applyAlignment="1">
      <alignment horizontal="left" vertical="center"/>
    </xf>
    <xf numFmtId="0" fontId="18" fillId="0" borderId="4" xfId="0" applyFont="1" applyBorder="1" applyAlignment="1">
      <alignment horizontal="left" vertical="center"/>
    </xf>
    <xf numFmtId="49" fontId="29" fillId="0" borderId="0" xfId="0" applyNumberFormat="1" applyFont="1" applyAlignment="1">
      <alignment horizontal="right" vertical="center"/>
    </xf>
    <xf numFmtId="0" fontId="29" fillId="0" borderId="0" xfId="0" applyFont="1" applyAlignment="1">
      <alignment horizontal="distributed" vertical="center"/>
    </xf>
    <xf numFmtId="0" fontId="18" fillId="0" borderId="35" xfId="0" applyFont="1" applyBorder="1" applyAlignment="1">
      <alignment horizontal="left" vertical="center"/>
    </xf>
    <xf numFmtId="0" fontId="29" fillId="0" borderId="35" xfId="0" applyFont="1" applyBorder="1" applyAlignment="1">
      <alignment horizontal="left" vertical="center"/>
    </xf>
    <xf numFmtId="0" fontId="18" fillId="0" borderId="34" xfId="0" applyFont="1" applyBorder="1" applyAlignment="1">
      <alignment horizontal="left" vertical="center"/>
    </xf>
    <xf numFmtId="0" fontId="18" fillId="0" borderId="35" xfId="0" applyFont="1" applyBorder="1" applyAlignment="1">
      <alignment horizontal="left" vertical="center" wrapText="1" shrinkToFit="1"/>
    </xf>
    <xf numFmtId="0" fontId="18" fillId="0" borderId="34" xfId="0" applyFont="1" applyBorder="1" applyAlignment="1">
      <alignment horizontal="left" vertical="center" wrapText="1" shrinkToFit="1"/>
    </xf>
    <xf numFmtId="0" fontId="18" fillId="0" borderId="35" xfId="0" applyFont="1" applyBorder="1" applyAlignment="1">
      <alignment horizontal="center" vertical="center" shrinkToFit="1"/>
    </xf>
    <xf numFmtId="0" fontId="18" fillId="0" borderId="34" xfId="0" applyFont="1" applyBorder="1" applyAlignment="1">
      <alignment horizontal="center" vertical="center" shrinkToFit="1"/>
    </xf>
    <xf numFmtId="0" fontId="29" fillId="0" borderId="58" xfId="0" applyFont="1" applyBorder="1" applyAlignment="1">
      <alignment horizontal="center" vertical="center"/>
    </xf>
    <xf numFmtId="0" fontId="29" fillId="0" borderId="58" xfId="0" applyFont="1" applyBorder="1" applyAlignment="1">
      <alignment horizontal="left" vertical="center"/>
    </xf>
    <xf numFmtId="0" fontId="38" fillId="0" borderId="0" xfId="0" applyFont="1" applyAlignment="1">
      <alignment horizontal="center" vertical="center"/>
    </xf>
    <xf numFmtId="0" fontId="18" fillId="0" borderId="0" xfId="0" applyFont="1" applyAlignment="1">
      <alignment horizontal="center" vertical="center" shrinkToFit="1"/>
    </xf>
    <xf numFmtId="0" fontId="18" fillId="0" borderId="0" xfId="0" applyFont="1" applyBorder="1" applyAlignment="1">
      <alignment horizontal="left" vertical="center" wrapText="1"/>
    </xf>
    <xf numFmtId="0" fontId="18" fillId="0" borderId="4" xfId="0" applyFont="1" applyBorder="1" applyAlignment="1">
      <alignment horizontal="left" vertical="center" wrapText="1"/>
    </xf>
    <xf numFmtId="49" fontId="29" fillId="0" borderId="0" xfId="0" applyNumberFormat="1" applyFont="1" applyAlignment="1">
      <alignment horizontal="left" vertical="center"/>
    </xf>
    <xf numFmtId="0" fontId="29" fillId="0" borderId="17" xfId="0" applyFont="1" applyBorder="1" applyAlignment="1">
      <alignment horizontal="center" vertical="center"/>
    </xf>
    <xf numFmtId="0" fontId="18" fillId="0" borderId="17" xfId="0" applyFont="1" applyBorder="1" applyAlignment="1">
      <alignment horizontal="right" vertical="center"/>
    </xf>
    <xf numFmtId="0" fontId="18" fillId="0" borderId="35" xfId="0" applyFont="1" applyBorder="1" applyAlignment="1" applyProtection="1">
      <alignment horizontal="left" vertical="center"/>
      <protection locked="0"/>
    </xf>
    <xf numFmtId="0" fontId="35" fillId="0" borderId="0" xfId="0" applyFont="1" applyBorder="1" applyAlignment="1">
      <alignment horizontal="left" vertical="center" shrinkToFit="1"/>
    </xf>
    <xf numFmtId="0" fontId="35" fillId="0" borderId="0" xfId="0" applyFont="1" applyBorder="1" applyAlignment="1" applyProtection="1">
      <alignment horizontal="left" vertical="center" shrinkToFit="1"/>
      <protection locked="0"/>
    </xf>
    <xf numFmtId="49" fontId="18" fillId="0" borderId="0" xfId="0" applyNumberFormat="1" applyFont="1" applyBorder="1" applyAlignment="1">
      <alignment horizontal="center" vertical="center"/>
    </xf>
    <xf numFmtId="0" fontId="18" fillId="0" borderId="0" xfId="0" applyNumberFormat="1" applyFont="1" applyBorder="1" applyAlignment="1">
      <alignment horizontal="center" vertical="center"/>
    </xf>
    <xf numFmtId="49" fontId="18" fillId="0" borderId="0" xfId="0" applyNumberFormat="1" applyFont="1" applyBorder="1" applyAlignment="1" applyProtection="1">
      <alignment horizontal="center" vertical="center"/>
    </xf>
    <xf numFmtId="0" fontId="18" fillId="0" borderId="0" xfId="0" applyNumberFormat="1" applyFont="1" applyBorder="1" applyAlignment="1" applyProtection="1">
      <alignment horizontal="center" vertical="center"/>
    </xf>
    <xf numFmtId="0" fontId="35" fillId="0" borderId="2" xfId="0" applyFont="1" applyBorder="1" applyAlignment="1">
      <alignment horizontal="center" vertical="center"/>
    </xf>
    <xf numFmtId="0" fontId="35" fillId="0" borderId="5" xfId="0" applyFont="1" applyBorder="1" applyAlignment="1">
      <alignment horizontal="center" vertical="center"/>
    </xf>
    <xf numFmtId="0" fontId="25" fillId="0" borderId="6" xfId="0" applyFont="1" applyBorder="1" applyAlignment="1">
      <alignment horizontal="left" vertical="center" indent="1" shrinkToFit="1"/>
    </xf>
    <xf numFmtId="0" fontId="25" fillId="0" borderId="7" xfId="0" applyFont="1" applyBorder="1" applyAlignment="1">
      <alignment horizontal="left" vertical="center" indent="1" shrinkToFit="1"/>
    </xf>
    <xf numFmtId="0" fontId="25" fillId="0" borderId="8" xfId="0" applyFont="1" applyBorder="1" applyAlignment="1">
      <alignment horizontal="left" vertical="center" indent="1" shrinkToFit="1"/>
    </xf>
    <xf numFmtId="0" fontId="25" fillId="0" borderId="1" xfId="0" applyFont="1" applyBorder="1" applyAlignment="1">
      <alignment horizontal="left" vertical="center" indent="1" shrinkToFit="1"/>
    </xf>
    <xf numFmtId="0" fontId="25" fillId="0" borderId="0" xfId="0" applyFont="1" applyBorder="1" applyAlignment="1">
      <alignment horizontal="left" vertical="center" indent="1" shrinkToFit="1"/>
    </xf>
    <xf numFmtId="0" fontId="25" fillId="0" borderId="2" xfId="0" applyFont="1" applyBorder="1" applyAlignment="1">
      <alignment horizontal="left" vertical="center" indent="1" shrinkToFit="1"/>
    </xf>
    <xf numFmtId="0" fontId="25" fillId="0" borderId="3" xfId="0" applyFont="1" applyBorder="1" applyAlignment="1">
      <alignment horizontal="left" vertical="center" indent="1" shrinkToFit="1"/>
    </xf>
    <xf numFmtId="0" fontId="25" fillId="0" borderId="4" xfId="0" applyFont="1" applyBorder="1" applyAlignment="1">
      <alignment horizontal="left" vertical="center" indent="1" shrinkToFit="1"/>
    </xf>
    <xf numFmtId="0" fontId="25" fillId="0" borderId="5" xfId="0" applyFont="1" applyBorder="1" applyAlignment="1">
      <alignment horizontal="left" vertical="center" indent="1" shrinkToFit="1"/>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35" fillId="0" borderId="1" xfId="0" applyFont="1" applyBorder="1" applyAlignment="1">
      <alignment horizontal="center" vertical="center"/>
    </xf>
    <xf numFmtId="0" fontId="35" fillId="0" borderId="0" xfId="0" applyFont="1" applyBorder="1" applyAlignment="1">
      <alignment horizontal="center"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25" fillId="0" borderId="7" xfId="0" applyFont="1" applyBorder="1" applyAlignment="1">
      <alignment horizontal="center" vertical="center" shrinkToFit="1"/>
    </xf>
    <xf numFmtId="0" fontId="25" fillId="0" borderId="0" xfId="0" applyFont="1" applyBorder="1" applyAlignment="1">
      <alignment horizontal="center" vertical="center" shrinkToFit="1"/>
    </xf>
    <xf numFmtId="0" fontId="18" fillId="0" borderId="4" xfId="0" applyNumberFormat="1" applyFont="1" applyBorder="1" applyAlignment="1">
      <alignment horizontal="center" vertical="center"/>
    </xf>
    <xf numFmtId="0" fontId="18" fillId="0" borderId="2"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5" xfId="0" applyFont="1" applyBorder="1" applyAlignment="1">
      <alignment horizontal="center" vertical="center" shrinkToFit="1"/>
    </xf>
    <xf numFmtId="0" fontId="35" fillId="0" borderId="0" xfId="0" applyFont="1" applyBorder="1" applyAlignment="1" applyProtection="1">
      <alignment horizontal="left" vertical="center"/>
      <protection locked="0"/>
    </xf>
    <xf numFmtId="0" fontId="35" fillId="0" borderId="1" xfId="0" applyFont="1" applyBorder="1" applyAlignment="1">
      <alignment horizontal="center" vertical="top"/>
    </xf>
    <xf numFmtId="0" fontId="35" fillId="0" borderId="0" xfId="0" applyFont="1" applyBorder="1" applyAlignment="1">
      <alignment horizontal="center" vertical="top"/>
    </xf>
    <xf numFmtId="0" fontId="35" fillId="0" borderId="2" xfId="0" applyFont="1" applyBorder="1" applyAlignment="1">
      <alignment horizontal="center" vertical="top"/>
    </xf>
    <xf numFmtId="0" fontId="35" fillId="0" borderId="3" xfId="0" applyFont="1" applyBorder="1" applyAlignment="1">
      <alignment horizontal="center" vertical="top"/>
    </xf>
    <xf numFmtId="0" fontId="35" fillId="0" borderId="4" xfId="0" applyFont="1" applyBorder="1" applyAlignment="1">
      <alignment horizontal="center" vertical="top"/>
    </xf>
    <xf numFmtId="0" fontId="35" fillId="0" borderId="5" xfId="0" applyFont="1" applyBorder="1" applyAlignment="1">
      <alignment horizontal="center" vertical="top"/>
    </xf>
    <xf numFmtId="0" fontId="25" fillId="0" borderId="6" xfId="0" applyFont="1" applyBorder="1" applyAlignment="1">
      <alignment horizontal="left" vertical="center" shrinkToFit="1"/>
    </xf>
    <xf numFmtId="0" fontId="25" fillId="0" borderId="7" xfId="0" applyFont="1" applyBorder="1" applyAlignment="1">
      <alignment horizontal="left" vertical="center" shrinkToFit="1"/>
    </xf>
    <xf numFmtId="0" fontId="25" fillId="0" borderId="8" xfId="0" applyFont="1" applyBorder="1" applyAlignment="1">
      <alignment horizontal="left" vertical="center" shrinkToFit="1"/>
    </xf>
    <xf numFmtId="0" fontId="25" fillId="0" borderId="1" xfId="0" applyFont="1" applyBorder="1" applyAlignment="1">
      <alignment horizontal="left" vertical="center" shrinkToFit="1"/>
    </xf>
    <xf numFmtId="0" fontId="25" fillId="0" borderId="0" xfId="0" applyFont="1" applyBorder="1" applyAlignment="1">
      <alignment horizontal="left" vertical="center" shrinkToFit="1"/>
    </xf>
    <xf numFmtId="0" fontId="25" fillId="0" borderId="2" xfId="0" applyFont="1" applyBorder="1" applyAlignment="1">
      <alignment horizontal="left" vertical="center" shrinkToFit="1"/>
    </xf>
    <xf numFmtId="0" fontId="25" fillId="0" borderId="6" xfId="0" applyFont="1" applyBorder="1" applyAlignment="1" applyProtection="1">
      <alignment horizontal="left" vertical="center" wrapText="1" shrinkToFit="1"/>
      <protection locked="0"/>
    </xf>
    <xf numFmtId="0" fontId="25" fillId="0" borderId="7" xfId="0" applyFont="1" applyBorder="1" applyAlignment="1" applyProtection="1">
      <alignment horizontal="left" vertical="center" wrapText="1" shrinkToFit="1"/>
      <protection locked="0"/>
    </xf>
    <xf numFmtId="0" fontId="25" fillId="0" borderId="8" xfId="0" applyFont="1" applyBorder="1" applyAlignment="1" applyProtection="1">
      <alignment horizontal="left" vertical="center" wrapText="1" shrinkToFit="1"/>
      <protection locked="0"/>
    </xf>
    <xf numFmtId="0" fontId="25" fillId="0" borderId="1" xfId="0" applyFont="1" applyBorder="1" applyAlignment="1" applyProtection="1">
      <alignment horizontal="left" vertical="center" wrapText="1" shrinkToFit="1"/>
      <protection locked="0"/>
    </xf>
    <xf numFmtId="0" fontId="25" fillId="0" borderId="0" xfId="0" applyFont="1" applyBorder="1" applyAlignment="1" applyProtection="1">
      <alignment horizontal="left" vertical="center" wrapText="1" shrinkToFit="1"/>
      <protection locked="0"/>
    </xf>
    <xf numFmtId="0" fontId="25" fillId="0" borderId="2" xfId="0" applyFont="1" applyBorder="1" applyAlignment="1" applyProtection="1">
      <alignment horizontal="left" vertical="center" wrapText="1" shrinkToFit="1"/>
      <protection locked="0"/>
    </xf>
    <xf numFmtId="0" fontId="25" fillId="0" borderId="3" xfId="0" applyFont="1" applyBorder="1" applyAlignment="1" applyProtection="1">
      <alignment horizontal="left" vertical="center" wrapText="1" shrinkToFit="1"/>
      <protection locked="0"/>
    </xf>
    <xf numFmtId="0" fontId="25" fillId="0" borderId="4" xfId="0" applyFont="1" applyBorder="1" applyAlignment="1" applyProtection="1">
      <alignment horizontal="left" vertical="center" wrapText="1" shrinkToFit="1"/>
      <protection locked="0"/>
    </xf>
    <xf numFmtId="0" fontId="25" fillId="0" borderId="5" xfId="0" applyFont="1" applyBorder="1" applyAlignment="1" applyProtection="1">
      <alignment horizontal="left" vertical="center" wrapText="1" shrinkToFit="1"/>
      <protection locked="0"/>
    </xf>
    <xf numFmtId="0" fontId="35" fillId="0" borderId="6" xfId="0" applyFont="1" applyBorder="1" applyAlignment="1">
      <alignment horizontal="center"/>
    </xf>
    <xf numFmtId="0" fontId="35" fillId="0" borderId="7" xfId="0" applyFont="1" applyBorder="1" applyAlignment="1">
      <alignment horizontal="center"/>
    </xf>
    <xf numFmtId="0" fontId="35" fillId="0" borderId="8" xfId="0" applyFont="1" applyBorder="1" applyAlignment="1">
      <alignment horizontal="center"/>
    </xf>
    <xf numFmtId="0" fontId="35" fillId="0" borderId="1" xfId="0" applyFont="1" applyBorder="1" applyAlignment="1">
      <alignment horizontal="center"/>
    </xf>
    <xf numFmtId="0" fontId="35" fillId="0" borderId="0" xfId="0" applyFont="1" applyBorder="1" applyAlignment="1">
      <alignment horizontal="center"/>
    </xf>
    <xf numFmtId="0" fontId="35" fillId="0" borderId="2" xfId="0" applyFont="1" applyBorder="1" applyAlignment="1">
      <alignment horizontal="center"/>
    </xf>
    <xf numFmtId="0" fontId="25" fillId="0" borderId="4" xfId="0" applyFont="1" applyBorder="1" applyAlignment="1">
      <alignment horizontal="center" vertical="center" shrinkToFit="1"/>
    </xf>
    <xf numFmtId="0" fontId="35" fillId="0" borderId="1" xfId="0" applyFont="1" applyBorder="1" applyAlignment="1">
      <alignment horizontal="left" vertical="center"/>
    </xf>
    <xf numFmtId="0" fontId="35" fillId="0" borderId="0" xfId="0" applyFont="1" applyBorder="1" applyAlignment="1">
      <alignment horizontal="left" vertical="center"/>
    </xf>
    <xf numFmtId="0" fontId="35" fillId="0" borderId="2" xfId="0" applyFont="1" applyBorder="1" applyAlignment="1">
      <alignment horizontal="left" vertical="center"/>
    </xf>
    <xf numFmtId="0" fontId="40" fillId="0" borderId="1" xfId="0" applyFont="1" applyBorder="1" applyAlignment="1">
      <alignment horizontal="center" vertical="center"/>
    </xf>
    <xf numFmtId="0" fontId="40" fillId="0" borderId="0" xfId="0" applyFont="1" applyBorder="1" applyAlignment="1">
      <alignment horizontal="center" vertical="center"/>
    </xf>
    <xf numFmtId="0" fontId="40" fillId="0" borderId="2" xfId="0" applyFont="1" applyBorder="1" applyAlignment="1">
      <alignment horizontal="center" vertical="center"/>
    </xf>
    <xf numFmtId="0" fontId="35" fillId="0" borderId="3" xfId="0" applyFont="1" applyBorder="1" applyAlignment="1">
      <alignment horizontal="left" vertical="center"/>
    </xf>
    <xf numFmtId="0" fontId="35" fillId="0" borderId="4" xfId="0" applyFont="1" applyBorder="1" applyAlignment="1">
      <alignment horizontal="left" vertical="center"/>
    </xf>
    <xf numFmtId="0" fontId="35" fillId="0" borderId="5" xfId="0" applyFont="1" applyBorder="1" applyAlignment="1">
      <alignment horizontal="left" vertical="center"/>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40" fillId="0" borderId="5" xfId="0" applyFont="1" applyBorder="1" applyAlignment="1">
      <alignment horizontal="center" vertical="center"/>
    </xf>
    <xf numFmtId="0" fontId="25" fillId="0" borderId="0" xfId="0" applyFont="1" applyBorder="1" applyAlignment="1">
      <alignment horizontal="center" vertical="center"/>
    </xf>
    <xf numFmtId="0" fontId="35" fillId="0" borderId="0" xfId="0" applyFont="1" applyBorder="1" applyAlignment="1">
      <alignment vertical="center"/>
    </xf>
    <xf numFmtId="0" fontId="35" fillId="0" borderId="2" xfId="0" applyFont="1" applyBorder="1" applyAlignment="1">
      <alignment vertical="center"/>
    </xf>
    <xf numFmtId="0" fontId="25" fillId="0" borderId="0" xfId="0" applyFont="1" applyBorder="1" applyAlignment="1">
      <alignment horizontal="left" vertical="center"/>
    </xf>
    <xf numFmtId="0" fontId="35" fillId="0" borderId="6" xfId="0" applyFont="1" applyBorder="1" applyAlignment="1">
      <alignment horizontal="left" vertical="center"/>
    </xf>
    <xf numFmtId="0" fontId="35" fillId="0" borderId="7" xfId="0" applyFont="1" applyBorder="1" applyAlignment="1">
      <alignment horizontal="left" vertical="center"/>
    </xf>
    <xf numFmtId="0" fontId="35" fillId="0" borderId="8" xfId="0" applyFont="1" applyBorder="1" applyAlignment="1">
      <alignment horizontal="left" vertical="center"/>
    </xf>
    <xf numFmtId="0" fontId="40" fillId="0" borderId="6" xfId="0" applyFont="1" applyBorder="1" applyAlignment="1">
      <alignment horizontal="left" vertical="center"/>
    </xf>
    <xf numFmtId="0" fontId="40" fillId="0" borderId="7" xfId="0" applyFont="1" applyBorder="1" applyAlignment="1">
      <alignment horizontal="left" vertical="center"/>
    </xf>
    <xf numFmtId="0" fontId="40" fillId="0" borderId="8" xfId="0" applyFont="1" applyBorder="1" applyAlignment="1">
      <alignment horizontal="left" vertical="center"/>
    </xf>
    <xf numFmtId="0" fontId="9" fillId="0" borderId="0" xfId="0" applyFont="1" applyBorder="1" applyAlignment="1">
      <alignment horizontal="left" vertical="center"/>
    </xf>
    <xf numFmtId="0" fontId="9" fillId="0" borderId="2" xfId="0" applyFont="1" applyBorder="1" applyAlignment="1">
      <alignment horizontal="left"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0" fillId="0" borderId="8" xfId="0" applyFont="1" applyBorder="1" applyAlignment="1">
      <alignment horizontal="center" vertical="center"/>
    </xf>
    <xf numFmtId="0" fontId="40" fillId="0" borderId="1" xfId="0" applyFont="1" applyBorder="1" applyAlignment="1">
      <alignment horizontal="left" vertical="center"/>
    </xf>
    <xf numFmtId="0" fontId="40" fillId="0" borderId="0" xfId="0" applyFont="1" applyBorder="1" applyAlignment="1">
      <alignment horizontal="left" vertical="center"/>
    </xf>
    <xf numFmtId="0" fontId="40" fillId="0" borderId="2" xfId="0" applyFont="1" applyBorder="1" applyAlignment="1">
      <alignment horizontal="left" vertical="center"/>
    </xf>
    <xf numFmtId="0" fontId="25" fillId="0" borderId="2" xfId="0" applyFont="1" applyBorder="1" applyAlignment="1">
      <alignment horizontal="left" vertical="center"/>
    </xf>
    <xf numFmtId="0" fontId="40" fillId="0" borderId="3" xfId="0" applyFont="1" applyBorder="1" applyAlignment="1">
      <alignment horizontal="left" vertical="center"/>
    </xf>
    <xf numFmtId="0" fontId="40" fillId="0" borderId="4" xfId="0" applyFont="1" applyBorder="1" applyAlignment="1">
      <alignment horizontal="left" vertical="center"/>
    </xf>
    <xf numFmtId="0" fontId="40" fillId="0" borderId="5" xfId="0" applyFont="1" applyBorder="1" applyAlignment="1">
      <alignment horizontal="left" vertical="center"/>
    </xf>
    <xf numFmtId="0" fontId="39" fillId="0" borderId="7" xfId="0" applyFont="1" applyBorder="1" applyAlignment="1">
      <alignment horizontal="left" vertical="center"/>
    </xf>
    <xf numFmtId="0" fontId="39" fillId="0" borderId="0" xfId="0" applyFont="1" applyBorder="1" applyAlignment="1">
      <alignment horizontal="left" vertical="center"/>
    </xf>
    <xf numFmtId="0" fontId="39" fillId="0" borderId="4" xfId="0" applyFont="1" applyBorder="1" applyAlignment="1">
      <alignment horizontal="left" vertical="center"/>
    </xf>
    <xf numFmtId="0" fontId="37" fillId="0" borderId="6"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1" xfId="0" applyFont="1" applyBorder="1" applyAlignment="1">
      <alignment horizontal="center" vertical="center"/>
    </xf>
    <xf numFmtId="0" fontId="37" fillId="0" borderId="0" xfId="0" applyFont="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xf numFmtId="0" fontId="37" fillId="0" borderId="4" xfId="0" applyFont="1" applyBorder="1" applyAlignment="1">
      <alignment horizontal="center" vertical="center"/>
    </xf>
    <xf numFmtId="0" fontId="37" fillId="0" borderId="5" xfId="0" applyFont="1" applyBorder="1" applyAlignment="1">
      <alignment horizontal="center" vertical="center"/>
    </xf>
    <xf numFmtId="0" fontId="94" fillId="0" borderId="0" xfId="4" applyFont="1" applyAlignment="1">
      <alignment horizontal="center" vertical="center" wrapText="1"/>
    </xf>
    <xf numFmtId="0" fontId="94" fillId="0" borderId="0" xfId="4" applyFont="1" applyAlignment="1">
      <alignment horizontal="center" vertical="center" shrinkToFit="1"/>
    </xf>
    <xf numFmtId="0" fontId="167" fillId="0" borderId="0" xfId="4" applyFont="1" applyAlignment="1">
      <alignment horizontal="center" vertical="center"/>
    </xf>
    <xf numFmtId="0" fontId="170" fillId="3" borderId="89" xfId="4" applyFont="1" applyFill="1" applyBorder="1" applyAlignment="1">
      <alignment horizontal="center" vertical="center"/>
    </xf>
    <xf numFmtId="0" fontId="170" fillId="3" borderId="39" xfId="4" applyFont="1" applyFill="1" applyBorder="1" applyAlignment="1">
      <alignment horizontal="center" vertical="center"/>
    </xf>
    <xf numFmtId="0" fontId="170" fillId="3" borderId="44" xfId="4" applyFont="1" applyFill="1" applyBorder="1" applyAlignment="1">
      <alignment horizontal="center" vertical="center"/>
    </xf>
    <xf numFmtId="0" fontId="18" fillId="0" borderId="6" xfId="4" applyFont="1" applyBorder="1" applyAlignment="1">
      <alignment horizontal="center" vertical="center"/>
    </xf>
    <xf numFmtId="0" fontId="18" fillId="0" borderId="7" xfId="4" applyFont="1" applyBorder="1" applyAlignment="1">
      <alignment horizontal="center" vertical="center"/>
    </xf>
    <xf numFmtId="0" fontId="18" fillId="0" borderId="8" xfId="4" applyFont="1" applyBorder="1" applyAlignment="1">
      <alignment horizontal="center" vertical="center"/>
    </xf>
    <xf numFmtId="0" fontId="18" fillId="0" borderId="3" xfId="4" applyFont="1" applyBorder="1" applyAlignment="1">
      <alignment horizontal="center" vertical="center"/>
    </xf>
    <xf numFmtId="0" fontId="18" fillId="0" borderId="4" xfId="4" applyFont="1" applyBorder="1" applyAlignment="1">
      <alignment horizontal="center" vertical="center"/>
    </xf>
    <xf numFmtId="0" fontId="18" fillId="0" borderId="5" xfId="4" applyFont="1" applyBorder="1" applyAlignment="1">
      <alignment horizontal="center" vertical="center"/>
    </xf>
    <xf numFmtId="0" fontId="18" fillId="0" borderId="40" xfId="4" applyFont="1" applyBorder="1" applyAlignment="1">
      <alignment horizontal="center" vertical="center" shrinkToFit="1"/>
    </xf>
    <xf numFmtId="0" fontId="18" fillId="0" borderId="43" xfId="4" applyFont="1" applyBorder="1" applyAlignment="1">
      <alignment horizontal="center" vertical="center" shrinkToFit="1"/>
    </xf>
    <xf numFmtId="0" fontId="18" fillId="0" borderId="89" xfId="4" applyFont="1" applyBorder="1" applyAlignment="1">
      <alignment horizontal="center" vertical="center"/>
    </xf>
    <xf numFmtId="0" fontId="18" fillId="0" borderId="39" xfId="4" applyBorder="1" applyAlignment="1">
      <alignment horizontal="center" vertical="center"/>
    </xf>
    <xf numFmtId="0" fontId="18" fillId="0" borderId="40" xfId="4" applyFont="1" applyBorder="1" applyAlignment="1">
      <alignment horizontal="center" vertical="center"/>
    </xf>
    <xf numFmtId="0" fontId="18" fillId="0" borderId="43" xfId="4" applyFont="1" applyBorder="1" applyAlignment="1">
      <alignment horizontal="center" vertical="center"/>
    </xf>
    <xf numFmtId="0" fontId="18" fillId="0" borderId="40" xfId="4" applyFont="1" applyBorder="1" applyAlignment="1">
      <alignment horizontal="center" vertical="center" wrapText="1"/>
    </xf>
    <xf numFmtId="0" fontId="18" fillId="0" borderId="43" xfId="4" applyFont="1" applyBorder="1" applyAlignment="1">
      <alignment horizontal="center" vertical="center" wrapText="1"/>
    </xf>
    <xf numFmtId="0" fontId="96" fillId="0" borderId="7" xfId="4" applyFont="1" applyBorder="1" applyAlignment="1">
      <alignment horizontal="left" vertical="center"/>
    </xf>
    <xf numFmtId="0" fontId="170" fillId="3" borderId="3" xfId="4" applyFont="1" applyFill="1" applyBorder="1" applyAlignment="1">
      <alignment horizontal="center" vertical="center"/>
    </xf>
    <xf numFmtId="0" fontId="170" fillId="3" borderId="4" xfId="4" applyFont="1" applyFill="1" applyBorder="1" applyAlignment="1">
      <alignment horizontal="center" vertical="center"/>
    </xf>
    <xf numFmtId="0" fontId="96" fillId="0" borderId="78" xfId="4" applyFont="1" applyBorder="1" applyAlignment="1">
      <alignment horizontal="center" vertical="center" textRotation="255"/>
    </xf>
    <xf numFmtId="0" fontId="96" fillId="0" borderId="52" xfId="4" applyFont="1" applyBorder="1" applyAlignment="1">
      <alignment horizontal="center" vertical="center" textRotation="255"/>
    </xf>
    <xf numFmtId="0" fontId="96" fillId="0" borderId="79" xfId="4" applyFont="1" applyBorder="1" applyAlignment="1">
      <alignment horizontal="center" vertical="center" textRotation="255"/>
    </xf>
    <xf numFmtId="0" fontId="18" fillId="0" borderId="39" xfId="4" applyFont="1" applyBorder="1" applyAlignment="1">
      <alignment horizontal="center" vertical="center"/>
    </xf>
    <xf numFmtId="0" fontId="96" fillId="0" borderId="105" xfId="4" applyFont="1" applyBorder="1" applyAlignment="1">
      <alignment horizontal="center" vertical="center"/>
    </xf>
    <xf numFmtId="0" fontId="96" fillId="0" borderId="77" xfId="4" applyFont="1" applyBorder="1" applyAlignment="1">
      <alignment horizontal="center" vertical="center"/>
    </xf>
    <xf numFmtId="0" fontId="96" fillId="0" borderId="103" xfId="4" applyFont="1" applyBorder="1" applyAlignment="1">
      <alignment horizontal="center" vertical="center" shrinkToFit="1"/>
    </xf>
    <xf numFmtId="0" fontId="96" fillId="0" borderId="126" xfId="4" applyFont="1" applyBorder="1" applyAlignment="1">
      <alignment horizontal="center" vertical="center" shrinkToFit="1"/>
    </xf>
    <xf numFmtId="0" fontId="96" fillId="0" borderId="134" xfId="4" applyFont="1" applyBorder="1" applyAlignment="1">
      <alignment horizontal="center" vertical="center" shrinkToFit="1"/>
    </xf>
    <xf numFmtId="0" fontId="96" fillId="0" borderId="77" xfId="4" applyFont="1" applyBorder="1" applyAlignment="1">
      <alignment horizontal="center" vertical="center" shrinkToFit="1"/>
    </xf>
    <xf numFmtId="0" fontId="96" fillId="0" borderId="106" xfId="4" applyFont="1" applyBorder="1" applyAlignment="1">
      <alignment horizontal="center" vertical="center" textRotation="255"/>
    </xf>
    <xf numFmtId="0" fontId="96" fillId="0" borderId="125" xfId="4" applyFont="1" applyBorder="1" applyAlignment="1">
      <alignment horizontal="center" vertical="center" textRotation="255"/>
    </xf>
    <xf numFmtId="0" fontId="96" fillId="0" borderId="104" xfId="4" applyFont="1" applyBorder="1" applyAlignment="1">
      <alignment horizontal="center" vertical="center" textRotation="255"/>
    </xf>
    <xf numFmtId="0" fontId="96" fillId="0" borderId="126" xfId="4" applyFont="1" applyBorder="1" applyAlignment="1">
      <alignment horizontal="center" vertical="center"/>
    </xf>
    <xf numFmtId="0" fontId="96" fillId="0" borderId="134" xfId="4" applyFont="1" applyBorder="1" applyAlignment="1">
      <alignment horizontal="center" vertical="center"/>
    </xf>
    <xf numFmtId="0" fontId="96" fillId="0" borderId="40" xfId="4" applyFont="1" applyBorder="1" applyAlignment="1">
      <alignment horizontal="center" vertical="center"/>
    </xf>
    <xf numFmtId="0" fontId="96" fillId="0" borderId="135" xfId="4" applyFont="1" applyBorder="1" applyAlignment="1">
      <alignment horizontal="center" vertical="center" textRotation="255"/>
    </xf>
    <xf numFmtId="0" fontId="96" fillId="0" borderId="40" xfId="4" applyFont="1" applyBorder="1" applyAlignment="1">
      <alignment horizontal="center" vertical="center" shrinkToFit="1"/>
    </xf>
    <xf numFmtId="0" fontId="96" fillId="0" borderId="106" xfId="4" applyFont="1" applyBorder="1" applyAlignment="1">
      <alignment horizontal="center" vertical="center" textRotation="255" shrinkToFit="1"/>
    </xf>
    <xf numFmtId="0" fontId="18" fillId="0" borderId="104" xfId="4" applyBorder="1">
      <alignment vertical="center"/>
    </xf>
    <xf numFmtId="0" fontId="96" fillId="0" borderId="42" xfId="4" applyFont="1" applyBorder="1" applyAlignment="1">
      <alignment horizontal="center" vertical="center" shrinkToFit="1"/>
    </xf>
    <xf numFmtId="0" fontId="96" fillId="0" borderId="106" xfId="4" applyFont="1" applyBorder="1" applyAlignment="1">
      <alignment horizontal="center" vertical="center"/>
    </xf>
    <xf numFmtId="0" fontId="96" fillId="0" borderId="125" xfId="4" applyFont="1" applyBorder="1" applyAlignment="1">
      <alignment horizontal="center" vertical="center"/>
    </xf>
    <xf numFmtId="0" fontId="96" fillId="0" borderId="104" xfId="4" applyFont="1" applyBorder="1" applyAlignment="1">
      <alignment horizontal="center" vertical="center"/>
    </xf>
    <xf numFmtId="0" fontId="96" fillId="0" borderId="78" xfId="4" applyFont="1" applyBorder="1" applyAlignment="1">
      <alignment horizontal="center" vertical="center"/>
    </xf>
    <xf numFmtId="0" fontId="96" fillId="0" borderId="52" xfId="4" applyFont="1" applyBorder="1" applyAlignment="1">
      <alignment horizontal="center" vertical="center"/>
    </xf>
    <xf numFmtId="0" fontId="96" fillId="0" borderId="79" xfId="4" applyFont="1" applyBorder="1" applyAlignment="1">
      <alignment horizontal="center" vertical="center"/>
    </xf>
    <xf numFmtId="0" fontId="96" fillId="0" borderId="66" xfId="4" applyFont="1" applyBorder="1" applyAlignment="1">
      <alignment horizontal="center" vertical="center" shrinkToFit="1"/>
    </xf>
    <xf numFmtId="0" fontId="96" fillId="0" borderId="67" xfId="4" applyFont="1" applyBorder="1" applyAlignment="1">
      <alignment horizontal="center" vertical="center" shrinkToFit="1"/>
    </xf>
    <xf numFmtId="0" fontId="96" fillId="0" borderId="107" xfId="4" applyFont="1" applyBorder="1" applyAlignment="1">
      <alignment horizontal="center" vertical="center" shrinkToFit="1"/>
    </xf>
    <xf numFmtId="0" fontId="96" fillId="0" borderId="128" xfId="4" applyFont="1" applyBorder="1" applyAlignment="1">
      <alignment horizontal="center" vertical="center" textRotation="255"/>
    </xf>
    <xf numFmtId="0" fontId="96" fillId="0" borderId="1" xfId="4" applyFont="1" applyBorder="1" applyAlignment="1">
      <alignment horizontal="center" vertical="center" textRotation="255"/>
    </xf>
    <xf numFmtId="0" fontId="96" fillId="0" borderId="135" xfId="4" applyFont="1" applyBorder="1" applyAlignment="1">
      <alignment horizontal="center" vertical="center"/>
    </xf>
    <xf numFmtId="0" fontId="96" fillId="0" borderId="132" xfId="4" applyFont="1" applyBorder="1" applyAlignment="1">
      <alignment horizontal="center" vertical="center"/>
    </xf>
    <xf numFmtId="0" fontId="96" fillId="0" borderId="133" xfId="4" applyFont="1" applyBorder="1" applyAlignment="1">
      <alignment horizontal="center" vertical="center" shrinkToFit="1"/>
    </xf>
    <xf numFmtId="0" fontId="160" fillId="0" borderId="106" xfId="4" applyFont="1" applyBorder="1" applyAlignment="1">
      <alignment horizontal="center" vertical="center" textRotation="255" shrinkToFit="1"/>
    </xf>
    <xf numFmtId="0" fontId="160" fillId="0" borderId="125" xfId="4" applyFont="1" applyBorder="1" applyAlignment="1">
      <alignment horizontal="center" vertical="center" textRotation="255" shrinkToFit="1"/>
    </xf>
    <xf numFmtId="0" fontId="160" fillId="0" borderId="104" xfId="4" applyFont="1" applyBorder="1" applyAlignment="1">
      <alignment horizontal="center" vertical="center" textRotation="255" shrinkToFit="1"/>
    </xf>
    <xf numFmtId="0" fontId="96" fillId="0" borderId="125" xfId="4" applyFont="1" applyBorder="1" applyAlignment="1">
      <alignment horizontal="center" vertical="center" textRotation="255" shrinkToFit="1"/>
    </xf>
    <xf numFmtId="0" fontId="96" fillId="0" borderId="104" xfId="4" applyFont="1" applyBorder="1" applyAlignment="1">
      <alignment horizontal="center" vertical="center" textRotation="255" shrinkToFit="1"/>
    </xf>
    <xf numFmtId="0" fontId="161" fillId="0" borderId="126" xfId="4" applyFont="1" applyBorder="1" applyAlignment="1">
      <alignment horizontal="center" vertical="center" shrinkToFit="1"/>
    </xf>
    <xf numFmtId="0" fontId="161" fillId="0" borderId="134" xfId="4" applyFont="1" applyBorder="1" applyAlignment="1">
      <alignment horizontal="center" vertical="center" shrinkToFit="1"/>
    </xf>
    <xf numFmtId="0" fontId="96" fillId="0" borderId="19" xfId="4" applyFont="1" applyBorder="1" applyAlignment="1">
      <alignment horizontal="left" vertical="center" shrinkToFit="1"/>
    </xf>
    <xf numFmtId="0" fontId="96" fillId="0" borderId="18" xfId="4" applyFont="1" applyBorder="1" applyAlignment="1">
      <alignment horizontal="left" vertical="center" shrinkToFit="1"/>
    </xf>
    <xf numFmtId="0" fontId="96" fillId="0" borderId="86" xfId="4" applyFont="1" applyBorder="1" applyAlignment="1">
      <alignment horizontal="left" vertical="center" shrinkToFit="1"/>
    </xf>
    <xf numFmtId="0" fontId="96" fillId="0" borderId="108" xfId="4" applyFont="1" applyBorder="1" applyAlignment="1">
      <alignment horizontal="left" vertical="center" shrinkToFit="1"/>
    </xf>
    <xf numFmtId="0" fontId="96" fillId="0" borderId="38" xfId="4" applyFont="1" applyBorder="1" applyAlignment="1">
      <alignment horizontal="left" vertical="center" shrinkToFit="1"/>
    </xf>
    <xf numFmtId="0" fontId="96" fillId="0" borderId="36" xfId="4" applyFont="1" applyBorder="1" applyAlignment="1">
      <alignment horizontal="left" vertical="center" shrinkToFit="1"/>
    </xf>
    <xf numFmtId="0" fontId="96" fillId="0" borderId="68" xfId="4" applyFont="1" applyBorder="1" applyAlignment="1">
      <alignment horizontal="left" vertical="center" shrinkToFit="1"/>
    </xf>
    <xf numFmtId="0" fontId="96" fillId="0" borderId="78" xfId="4" applyFont="1" applyFill="1" applyBorder="1" applyAlignment="1">
      <alignment horizontal="center" vertical="center" textRotation="255"/>
    </xf>
    <xf numFmtId="0" fontId="96" fillId="0" borderId="52" xfId="4" applyFont="1" applyFill="1" applyBorder="1" applyAlignment="1">
      <alignment horizontal="center" vertical="center" textRotation="255"/>
    </xf>
    <xf numFmtId="0" fontId="96" fillId="0" borderId="79" xfId="4" applyFont="1" applyFill="1" applyBorder="1" applyAlignment="1">
      <alignment horizontal="center" vertical="center" textRotation="255"/>
    </xf>
    <xf numFmtId="0" fontId="96" fillId="0" borderId="19" xfId="4" applyFont="1" applyFill="1" applyBorder="1" applyAlignment="1">
      <alignment horizontal="left" vertical="center" shrinkToFit="1"/>
    </xf>
    <xf numFmtId="0" fontId="96" fillId="0" borderId="18" xfId="4" applyFont="1" applyFill="1" applyBorder="1" applyAlignment="1">
      <alignment horizontal="left" vertical="center" shrinkToFit="1"/>
    </xf>
    <xf numFmtId="0" fontId="96" fillId="0" borderId="86" xfId="4" applyFont="1" applyFill="1" applyBorder="1" applyAlignment="1">
      <alignment horizontal="left" vertical="center" shrinkToFit="1"/>
    </xf>
    <xf numFmtId="0" fontId="96" fillId="0" borderId="105" xfId="4" applyFont="1" applyFill="1" applyBorder="1" applyAlignment="1">
      <alignment horizontal="center" vertical="center"/>
    </xf>
    <xf numFmtId="0" fontId="96" fillId="0" borderId="77" xfId="4" applyFont="1" applyFill="1" applyBorder="1" applyAlignment="1">
      <alignment horizontal="center" vertical="center"/>
    </xf>
    <xf numFmtId="0" fontId="96" fillId="0" borderId="103" xfId="4" applyFont="1" applyFill="1" applyBorder="1" applyAlignment="1">
      <alignment horizontal="center" vertical="center" shrinkToFit="1"/>
    </xf>
    <xf numFmtId="0" fontId="96" fillId="0" borderId="108" xfId="4" applyFont="1" applyFill="1" applyBorder="1" applyAlignment="1">
      <alignment horizontal="left" vertical="center" shrinkToFit="1"/>
    </xf>
    <xf numFmtId="0" fontId="96" fillId="0" borderId="126" xfId="4" applyFont="1" applyFill="1" applyBorder="1" applyAlignment="1">
      <alignment horizontal="center" vertical="center" shrinkToFit="1"/>
    </xf>
    <xf numFmtId="0" fontId="96" fillId="0" borderId="134" xfId="4" applyFont="1" applyFill="1" applyBorder="1" applyAlignment="1">
      <alignment horizontal="center" vertical="center" shrinkToFit="1"/>
    </xf>
    <xf numFmtId="0" fontId="96" fillId="0" borderId="38" xfId="4" applyFont="1" applyFill="1" applyBorder="1" applyAlignment="1">
      <alignment horizontal="left" vertical="center" shrinkToFit="1"/>
    </xf>
    <xf numFmtId="0" fontId="96" fillId="0" borderId="36" xfId="4" applyFont="1" applyFill="1" applyBorder="1" applyAlignment="1">
      <alignment horizontal="left" vertical="center" shrinkToFit="1"/>
    </xf>
    <xf numFmtId="0" fontId="96" fillId="0" borderId="68" xfId="4" applyFont="1" applyFill="1" applyBorder="1" applyAlignment="1">
      <alignment horizontal="left" vertical="center" shrinkToFit="1"/>
    </xf>
    <xf numFmtId="0" fontId="96" fillId="0" borderId="77" xfId="4" applyFont="1" applyFill="1" applyBorder="1" applyAlignment="1">
      <alignment horizontal="center" vertical="center" shrinkToFit="1"/>
    </xf>
    <xf numFmtId="0" fontId="96" fillId="0" borderId="42" xfId="4" applyFont="1" applyFill="1" applyBorder="1" applyAlignment="1">
      <alignment horizontal="center" vertical="center" shrinkToFit="1"/>
    </xf>
    <xf numFmtId="0" fontId="96" fillId="0" borderId="106" xfId="4" applyFont="1" applyFill="1" applyBorder="1" applyAlignment="1">
      <alignment horizontal="center" vertical="center"/>
    </xf>
    <xf numFmtId="0" fontId="96" fillId="0" borderId="125" xfId="4" applyFont="1" applyFill="1" applyBorder="1" applyAlignment="1">
      <alignment horizontal="center" vertical="center"/>
    </xf>
    <xf numFmtId="0" fontId="96" fillId="0" borderId="104" xfId="4" applyFont="1" applyFill="1" applyBorder="1" applyAlignment="1">
      <alignment horizontal="center" vertical="center"/>
    </xf>
    <xf numFmtId="0" fontId="96" fillId="0" borderId="78" xfId="4" applyFont="1" applyFill="1" applyBorder="1" applyAlignment="1">
      <alignment horizontal="center" vertical="center"/>
    </xf>
    <xf numFmtId="0" fontId="96" fillId="0" borderId="52" xfId="4" applyFont="1" applyFill="1" applyBorder="1" applyAlignment="1">
      <alignment horizontal="center" vertical="center"/>
    </xf>
    <xf numFmtId="0" fontId="96" fillId="0" borderId="79" xfId="4" applyFont="1" applyFill="1" applyBorder="1" applyAlignment="1">
      <alignment horizontal="center" vertical="center"/>
    </xf>
    <xf numFmtId="0" fontId="96" fillId="0" borderId="66" xfId="4" applyFont="1" applyFill="1" applyBorder="1" applyAlignment="1">
      <alignment horizontal="center" vertical="center" shrinkToFit="1"/>
    </xf>
    <xf numFmtId="0" fontId="96" fillId="0" borderId="67" xfId="4" applyFont="1" applyFill="1" applyBorder="1" applyAlignment="1">
      <alignment horizontal="center" vertical="center" shrinkToFit="1"/>
    </xf>
    <xf numFmtId="0" fontId="96" fillId="0" borderId="107" xfId="4" applyFont="1" applyFill="1" applyBorder="1" applyAlignment="1">
      <alignment horizontal="center" vertical="center" shrinkToFit="1"/>
    </xf>
    <xf numFmtId="0" fontId="96" fillId="0" borderId="135" xfId="4" applyFont="1" applyFill="1" applyBorder="1" applyAlignment="1">
      <alignment horizontal="center" vertical="center" textRotation="255"/>
    </xf>
    <xf numFmtId="0" fontId="96" fillId="0" borderId="125" xfId="4" applyFont="1" applyFill="1" applyBorder="1" applyAlignment="1">
      <alignment horizontal="center" vertical="center" textRotation="255"/>
    </xf>
    <xf numFmtId="0" fontId="96" fillId="0" borderId="104" xfId="4" applyFont="1" applyFill="1" applyBorder="1" applyAlignment="1">
      <alignment horizontal="center" vertical="center" textRotation="255"/>
    </xf>
    <xf numFmtId="0" fontId="96" fillId="0" borderId="106" xfId="4" applyFont="1" applyFill="1" applyBorder="1" applyAlignment="1">
      <alignment horizontal="center" vertical="center" textRotation="255"/>
    </xf>
    <xf numFmtId="0" fontId="96" fillId="0" borderId="128" xfId="4" applyFont="1" applyFill="1" applyBorder="1" applyAlignment="1">
      <alignment horizontal="center" vertical="center" textRotation="255"/>
    </xf>
    <xf numFmtId="0" fontId="96" fillId="0" borderId="1" xfId="4" applyFont="1" applyFill="1" applyBorder="1" applyAlignment="1">
      <alignment horizontal="center" vertical="center" textRotation="255"/>
    </xf>
    <xf numFmtId="0" fontId="50" fillId="0" borderId="6" xfId="0" applyFont="1" applyBorder="1" applyAlignment="1">
      <alignment horizontal="left" vertical="top" wrapText="1"/>
    </xf>
    <xf numFmtId="0" fontId="50" fillId="0" borderId="7" xfId="0" applyFont="1" applyBorder="1" applyAlignment="1">
      <alignment horizontal="left" vertical="top" wrapText="1"/>
    </xf>
    <xf numFmtId="0" fontId="50" fillId="0" borderId="8" xfId="0" applyFont="1" applyBorder="1" applyAlignment="1">
      <alignment horizontal="left" vertical="top" wrapText="1"/>
    </xf>
    <xf numFmtId="0" fontId="50" fillId="0" borderId="1" xfId="0" applyFont="1" applyBorder="1" applyAlignment="1">
      <alignment horizontal="left" vertical="top" wrapText="1"/>
    </xf>
    <xf numFmtId="0" fontId="50" fillId="0" borderId="0" xfId="0" applyFont="1" applyBorder="1" applyAlignment="1">
      <alignment horizontal="left" vertical="top" wrapText="1"/>
    </xf>
    <xf numFmtId="0" fontId="50" fillId="0" borderId="2" xfId="0" applyFont="1" applyBorder="1" applyAlignment="1">
      <alignment horizontal="left" vertical="top" wrapText="1"/>
    </xf>
    <xf numFmtId="0" fontId="50" fillId="0" borderId="3" xfId="0" applyFont="1" applyBorder="1" applyAlignment="1">
      <alignment horizontal="left" vertical="top" wrapText="1"/>
    </xf>
    <xf numFmtId="0" fontId="50" fillId="0" borderId="4" xfId="0" applyFont="1" applyBorder="1" applyAlignment="1">
      <alignment horizontal="left" vertical="top" wrapText="1"/>
    </xf>
    <xf numFmtId="0" fontId="50" fillId="0" borderId="5" xfId="0" applyFont="1" applyBorder="1" applyAlignment="1">
      <alignment horizontal="left" vertical="top" wrapText="1"/>
    </xf>
    <xf numFmtId="0" fontId="50" fillId="0" borderId="0" xfId="0" applyFont="1" applyFill="1" applyAlignment="1">
      <alignment horizontal="center" vertical="center"/>
    </xf>
    <xf numFmtId="0" fontId="45" fillId="0" borderId="6" xfId="0" applyFont="1" applyBorder="1" applyAlignment="1">
      <alignment horizontal="left" vertical="center" wrapText="1"/>
    </xf>
    <xf numFmtId="0" fontId="88" fillId="0" borderId="6" xfId="0" applyFont="1" applyBorder="1" applyAlignment="1">
      <alignment horizontal="center" vertical="center" shrinkToFit="1"/>
    </xf>
    <xf numFmtId="0" fontId="88" fillId="0" borderId="7" xfId="0" applyFont="1" applyBorder="1" applyAlignment="1">
      <alignment horizontal="center" vertical="center" shrinkToFit="1"/>
    </xf>
    <xf numFmtId="0" fontId="88" fillId="0" borderId="1" xfId="0" applyFont="1" applyBorder="1" applyAlignment="1">
      <alignment horizontal="center" vertical="center" shrinkToFit="1"/>
    </xf>
    <xf numFmtId="0" fontId="88" fillId="0" borderId="3" xfId="0" applyFont="1" applyBorder="1" applyAlignment="1">
      <alignment horizontal="center" vertical="center" shrinkToFit="1"/>
    </xf>
    <xf numFmtId="0" fontId="88" fillId="0" borderId="4" xfId="0" applyFont="1" applyBorder="1" applyAlignment="1">
      <alignment horizontal="center" vertical="center" shrinkToFit="1"/>
    </xf>
    <xf numFmtId="0" fontId="45" fillId="0" borderId="6" xfId="0" applyFont="1" applyFill="1" applyBorder="1" applyAlignment="1">
      <alignment horizontal="center" vertical="center" wrapText="1"/>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8" xfId="0" applyFont="1" applyBorder="1" applyAlignment="1">
      <alignment horizontal="left" vertical="top" wrapText="1"/>
    </xf>
    <xf numFmtId="0" fontId="25" fillId="0" borderId="36" xfId="0" applyFont="1" applyBorder="1" applyAlignment="1">
      <alignment horizontal="left" vertical="top" wrapText="1"/>
    </xf>
    <xf numFmtId="0" fontId="25" fillId="0" borderId="68" xfId="0" applyFont="1" applyBorder="1" applyAlignment="1">
      <alignment horizontal="left" vertical="top" wrapText="1"/>
    </xf>
    <xf numFmtId="0" fontId="25" fillId="0" borderId="1" xfId="0" applyFont="1" applyBorder="1" applyAlignment="1">
      <alignment horizontal="left" vertical="top" wrapText="1"/>
    </xf>
    <xf numFmtId="0" fontId="25" fillId="0" borderId="0"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25" fillId="0" borderId="5" xfId="0" applyFont="1" applyBorder="1" applyAlignment="1">
      <alignment horizontal="left" vertical="top" wrapText="1"/>
    </xf>
    <xf numFmtId="0" fontId="35" fillId="0" borderId="0" xfId="0" applyFont="1" applyAlignment="1">
      <alignment horizontal="left" vertical="center"/>
    </xf>
    <xf numFmtId="0" fontId="25" fillId="0" borderId="108" xfId="0" applyFont="1" applyBorder="1" applyAlignment="1">
      <alignment horizontal="left" vertical="top" wrapText="1"/>
    </xf>
    <xf numFmtId="0" fontId="25" fillId="0" borderId="18" xfId="0" applyFont="1" applyBorder="1" applyAlignment="1">
      <alignment horizontal="left" vertical="top" wrapText="1"/>
    </xf>
    <xf numFmtId="0" fontId="25" fillId="0" borderId="86" xfId="0" applyFont="1" applyBorder="1" applyAlignment="1">
      <alignment horizontal="left" vertical="top" wrapText="1"/>
    </xf>
    <xf numFmtId="0" fontId="25" fillId="0" borderId="87" xfId="0" applyFont="1" applyBorder="1" applyAlignment="1">
      <alignment horizontal="left" vertical="top" wrapText="1"/>
    </xf>
    <xf numFmtId="0" fontId="25" fillId="0" borderId="17" xfId="0" applyFont="1" applyBorder="1" applyAlignment="1">
      <alignment horizontal="left" vertical="top" wrapText="1"/>
    </xf>
    <xf numFmtId="0" fontId="25" fillId="0" borderId="76" xfId="0" applyFont="1" applyBorder="1" applyAlignment="1">
      <alignment horizontal="left" vertical="top" wrapText="1"/>
    </xf>
    <xf numFmtId="0" fontId="18" fillId="0" borderId="6" xfId="0" applyFont="1" applyBorder="1" applyAlignment="1">
      <alignment horizontal="lef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18" fillId="0" borderId="1" xfId="0" applyFont="1" applyBorder="1" applyAlignment="1">
      <alignment horizontal="left" vertical="center"/>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25" fillId="0" borderId="6" xfId="0" applyFont="1" applyBorder="1" applyAlignment="1">
      <alignment horizontal="left" vertical="top" wrapText="1"/>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18" fillId="0" borderId="6" xfId="0" applyFont="1" applyBorder="1" applyAlignment="1">
      <alignment vertical="center"/>
    </xf>
    <xf numFmtId="0" fontId="18" fillId="0" borderId="7" xfId="0" applyFont="1" applyBorder="1" applyAlignment="1">
      <alignment vertical="center"/>
    </xf>
    <xf numFmtId="0" fontId="18" fillId="0" borderId="8" xfId="0" applyFont="1" applyBorder="1" applyAlignment="1">
      <alignment vertical="center"/>
    </xf>
    <xf numFmtId="0" fontId="18" fillId="0" borderId="1" xfId="0" applyFont="1" applyBorder="1" applyAlignment="1">
      <alignment vertical="center"/>
    </xf>
    <xf numFmtId="0" fontId="18" fillId="0" borderId="0" xfId="0" applyFont="1" applyBorder="1" applyAlignment="1">
      <alignment vertical="center"/>
    </xf>
    <xf numFmtId="0" fontId="18" fillId="0" borderId="2" xfId="0" applyFont="1" applyBorder="1" applyAlignment="1">
      <alignment vertical="center"/>
    </xf>
    <xf numFmtId="0" fontId="18" fillId="0" borderId="3" xfId="0" applyFont="1" applyBorder="1" applyAlignment="1">
      <alignment vertical="center"/>
    </xf>
    <xf numFmtId="0" fontId="18" fillId="0" borderId="4" xfId="0" applyFont="1" applyBorder="1" applyAlignment="1">
      <alignment vertical="center"/>
    </xf>
    <xf numFmtId="0" fontId="18" fillId="0" borderId="5" xfId="0" applyFont="1" applyBorder="1" applyAlignment="1">
      <alignment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26" fillId="0" borderId="0" xfId="0" applyFont="1" applyAlignment="1" applyProtection="1">
      <alignment horizontal="center" vertical="center"/>
    </xf>
    <xf numFmtId="0" fontId="100" fillId="0" borderId="89" xfId="0" applyFont="1" applyBorder="1" applyAlignment="1">
      <alignment horizontal="left" vertical="center" wrapText="1"/>
    </xf>
    <xf numFmtId="0" fontId="100" fillId="0" borderId="44" xfId="0" applyFont="1" applyBorder="1" applyAlignment="1">
      <alignment horizontal="left" vertical="center"/>
    </xf>
    <xf numFmtId="0" fontId="100" fillId="0" borderId="89" xfId="0" applyFont="1" applyBorder="1" applyAlignment="1">
      <alignment horizontal="left" vertical="center"/>
    </xf>
    <xf numFmtId="0" fontId="100" fillId="0" borderId="3" xfId="0" applyFont="1" applyBorder="1" applyAlignment="1">
      <alignment horizontal="left" vertical="center"/>
    </xf>
    <xf numFmtId="0" fontId="100" fillId="0" borderId="5" xfId="0" applyFont="1" applyBorder="1" applyAlignment="1">
      <alignment horizontal="lef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4" xfId="0" applyFont="1" applyBorder="1" applyAlignment="1">
      <alignment horizontal="left" vertical="center"/>
    </xf>
    <xf numFmtId="0" fontId="99" fillId="0" borderId="39" xfId="0" applyFont="1" applyBorder="1" applyAlignment="1">
      <alignment horizontal="left" vertical="center"/>
    </xf>
    <xf numFmtId="183" fontId="99" fillId="0" borderId="40" xfId="0" applyNumberFormat="1" applyFont="1" applyBorder="1" applyAlignment="1">
      <alignment horizontal="right" vertical="center"/>
    </xf>
    <xf numFmtId="183" fontId="99" fillId="0" borderId="43" xfId="0" applyNumberFormat="1" applyFont="1" applyBorder="1" applyAlignment="1">
      <alignment horizontal="right" vertical="center"/>
    </xf>
    <xf numFmtId="183" fontId="27" fillId="0" borderId="40" xfId="0" applyNumberFormat="1" applyFont="1" applyBorder="1" applyAlignment="1">
      <alignment horizontal="right" vertical="center"/>
    </xf>
    <xf numFmtId="183" fontId="27" fillId="0" borderId="43" xfId="0" applyNumberFormat="1" applyFont="1" applyBorder="1" applyAlignment="1">
      <alignment horizontal="right" vertical="center"/>
    </xf>
    <xf numFmtId="0" fontId="27" fillId="0" borderId="39" xfId="0" applyFont="1" applyBorder="1" applyAlignment="1">
      <alignment horizontal="left" vertical="center"/>
    </xf>
    <xf numFmtId="0" fontId="50" fillId="0" borderId="0" xfId="0" applyFont="1" applyBorder="1" applyAlignment="1">
      <alignment horizontal="center" wrapText="1" shrinkToFit="1"/>
    </xf>
    <xf numFmtId="0" fontId="50" fillId="0" borderId="2" xfId="0" applyFont="1" applyBorder="1" applyAlignment="1">
      <alignment horizontal="center" wrapText="1" shrinkToFit="1"/>
    </xf>
    <xf numFmtId="0" fontId="50" fillId="0" borderId="4" xfId="0" applyFont="1" applyBorder="1" applyAlignment="1">
      <alignment horizontal="center" wrapText="1" shrinkToFit="1"/>
    </xf>
    <xf numFmtId="0" fontId="50" fillId="0" borderId="5" xfId="0" applyFont="1" applyBorder="1" applyAlignment="1">
      <alignment horizontal="center" wrapText="1" shrinkToFit="1"/>
    </xf>
    <xf numFmtId="0" fontId="50" fillId="0" borderId="39" xfId="0" applyFont="1" applyBorder="1" applyAlignment="1">
      <alignment horizontal="left" vertical="center" wrapText="1" shrinkToFit="1"/>
    </xf>
    <xf numFmtId="0" fontId="50" fillId="0" borderId="44" xfId="0" applyFont="1" applyBorder="1" applyAlignment="1">
      <alignment horizontal="left" vertical="center" wrapText="1" shrinkToFit="1"/>
    </xf>
    <xf numFmtId="0" fontId="50" fillId="0" borderId="39" xfId="0" applyFont="1" applyBorder="1" applyAlignment="1">
      <alignment horizontal="center" wrapText="1" shrinkToFit="1"/>
    </xf>
    <xf numFmtId="0" fontId="50" fillId="0" borderId="44" xfId="0" applyFont="1" applyBorder="1" applyAlignment="1">
      <alignment horizontal="center" wrapText="1" shrinkToFit="1"/>
    </xf>
    <xf numFmtId="0" fontId="50" fillId="0" borderId="7" xfId="0" applyNumberFormat="1" applyFont="1" applyBorder="1" applyAlignment="1">
      <alignment horizontal="left" vertical="center" indent="1"/>
    </xf>
    <xf numFmtId="0" fontId="50" fillId="0" borderId="8" xfId="0" applyNumberFormat="1" applyFont="1" applyBorder="1" applyAlignment="1">
      <alignment horizontal="left" vertical="center" indent="1"/>
    </xf>
    <xf numFmtId="0" fontId="50" fillId="0" borderId="0" xfId="0" applyNumberFormat="1" applyFont="1" applyBorder="1" applyAlignment="1">
      <alignment horizontal="left" vertical="center" indent="1"/>
    </xf>
    <xf numFmtId="0" fontId="50" fillId="0" borderId="2" xfId="0" applyNumberFormat="1" applyFont="1" applyBorder="1" applyAlignment="1">
      <alignment horizontal="left" vertical="center" indent="1"/>
    </xf>
    <xf numFmtId="0" fontId="50" fillId="0" borderId="4" xfId="0" applyNumberFormat="1" applyFont="1" applyBorder="1" applyAlignment="1">
      <alignment horizontal="left" vertical="center" indent="1"/>
    </xf>
    <xf numFmtId="0" fontId="50" fillId="0" borderId="5" xfId="0" applyNumberFormat="1" applyFont="1" applyBorder="1" applyAlignment="1">
      <alignment horizontal="left" vertical="center" indent="1"/>
    </xf>
    <xf numFmtId="0" fontId="63" fillId="0" borderId="6" xfId="0" applyFont="1" applyBorder="1" applyAlignment="1">
      <alignment horizontal="center" vertical="center" wrapText="1"/>
    </xf>
    <xf numFmtId="0" fontId="63" fillId="0" borderId="7" xfId="0" applyFont="1" applyBorder="1" applyAlignment="1">
      <alignment horizontal="center" vertical="center" wrapText="1"/>
    </xf>
    <xf numFmtId="0" fontId="63" fillId="0" borderId="8" xfId="0" applyFont="1" applyBorder="1" applyAlignment="1">
      <alignment horizontal="center" vertical="center" wrapText="1"/>
    </xf>
    <xf numFmtId="0" fontId="63" fillId="0" borderId="1" xfId="0" applyFont="1" applyBorder="1" applyAlignment="1">
      <alignment horizontal="center" vertical="center" wrapText="1"/>
    </xf>
    <xf numFmtId="0" fontId="63" fillId="0" borderId="0" xfId="0" applyFont="1" applyBorder="1" applyAlignment="1">
      <alignment horizontal="center" vertical="center" wrapText="1"/>
    </xf>
    <xf numFmtId="0" fontId="63" fillId="0" borderId="2" xfId="0" applyFont="1" applyBorder="1" applyAlignment="1">
      <alignment horizontal="center" vertical="center" wrapText="1"/>
    </xf>
    <xf numFmtId="0" fontId="134" fillId="0" borderId="1" xfId="0" applyFont="1" applyBorder="1" applyAlignment="1">
      <alignment horizontal="left" vertical="center" wrapText="1"/>
    </xf>
    <xf numFmtId="0" fontId="134" fillId="0" borderId="0" xfId="0" applyFont="1" applyBorder="1" applyAlignment="1">
      <alignment horizontal="left" vertical="center" wrapText="1"/>
    </xf>
    <xf numFmtId="0" fontId="45" fillId="0" borderId="7" xfId="0" applyFont="1" applyBorder="1" applyAlignment="1">
      <alignment horizontal="left" vertical="center" wrapText="1"/>
    </xf>
    <xf numFmtId="0" fontId="45" fillId="0" borderId="1" xfId="0" applyFont="1" applyBorder="1" applyAlignment="1">
      <alignment horizontal="left" vertical="center" wrapText="1"/>
    </xf>
    <xf numFmtId="0" fontId="45" fillId="0" borderId="3" xfId="0" applyFont="1" applyBorder="1" applyAlignment="1">
      <alignment horizontal="left" vertical="center" wrapText="1"/>
    </xf>
    <xf numFmtId="0" fontId="45" fillId="0" borderId="4" xfId="0" applyFont="1" applyBorder="1" applyAlignment="1">
      <alignment horizontal="left" vertical="center" wrapText="1"/>
    </xf>
    <xf numFmtId="0" fontId="50" fillId="0" borderId="7" xfId="0" applyFont="1" applyBorder="1" applyAlignment="1">
      <alignment horizontal="center" wrapText="1" shrinkToFit="1"/>
    </xf>
    <xf numFmtId="0" fontId="50" fillId="0" borderId="8" xfId="0" applyFont="1" applyBorder="1" applyAlignment="1">
      <alignment horizontal="center" wrapText="1" shrinkToFit="1"/>
    </xf>
    <xf numFmtId="0" fontId="50" fillId="0" borderId="7" xfId="0" applyNumberFormat="1" applyFont="1" applyBorder="1" applyAlignment="1">
      <alignment horizontal="left" vertical="center" wrapText="1" indent="1" shrinkToFit="1"/>
    </xf>
    <xf numFmtId="0" fontId="50" fillId="0" borderId="8" xfId="0" applyNumberFormat="1" applyFont="1" applyBorder="1" applyAlignment="1">
      <alignment horizontal="left" vertical="center" wrapText="1" indent="1" shrinkToFit="1"/>
    </xf>
    <xf numFmtId="0" fontId="50" fillId="0" borderId="0" xfId="0" applyNumberFormat="1" applyFont="1" applyBorder="1" applyAlignment="1">
      <alignment horizontal="left" vertical="center" wrapText="1" indent="1" shrinkToFit="1"/>
    </xf>
    <xf numFmtId="0" fontId="50" fillId="0" borderId="2" xfId="0" applyNumberFormat="1" applyFont="1" applyBorder="1" applyAlignment="1">
      <alignment horizontal="left" vertical="center" wrapText="1" indent="1" shrinkToFit="1"/>
    </xf>
    <xf numFmtId="0" fontId="50" fillId="0" borderId="4" xfId="0" applyNumberFormat="1" applyFont="1" applyBorder="1" applyAlignment="1">
      <alignment horizontal="left" vertical="center" wrapText="1" indent="1" shrinkToFit="1"/>
    </xf>
    <xf numFmtId="0" fontId="50" fillId="0" borderId="5" xfId="0" applyNumberFormat="1" applyFont="1" applyBorder="1" applyAlignment="1">
      <alignment horizontal="left" vertical="center" wrapText="1" indent="1" shrinkToFit="1"/>
    </xf>
    <xf numFmtId="0" fontId="45" fillId="0" borderId="7" xfId="0" applyFont="1" applyBorder="1" applyAlignment="1">
      <alignment horizontal="left" vertical="center" shrinkToFit="1"/>
    </xf>
    <xf numFmtId="0" fontId="45" fillId="0" borderId="8" xfId="0" applyFont="1" applyBorder="1" applyAlignment="1">
      <alignment horizontal="left" vertical="center" shrinkToFit="1"/>
    </xf>
    <xf numFmtId="0" fontId="45" fillId="0" borderId="0" xfId="0" applyFont="1" applyBorder="1" applyAlignment="1">
      <alignment horizontal="left" vertical="center" shrinkToFit="1"/>
    </xf>
    <xf numFmtId="0" fontId="45" fillId="0" borderId="2" xfId="0" applyFont="1" applyBorder="1" applyAlignment="1">
      <alignment horizontal="left" vertical="center" shrinkToFit="1"/>
    </xf>
    <xf numFmtId="0" fontId="45" fillId="0" borderId="4" xfId="0" applyFont="1" applyBorder="1" applyAlignment="1">
      <alignment horizontal="left" vertical="center" shrinkToFit="1"/>
    </xf>
    <xf numFmtId="0" fontId="45" fillId="0" borderId="5" xfId="0" applyFont="1" applyBorder="1" applyAlignment="1">
      <alignment horizontal="left" vertical="center" shrinkToFit="1"/>
    </xf>
    <xf numFmtId="0" fontId="45" fillId="0" borderId="6" xfId="0" applyFont="1" applyFill="1" applyBorder="1" applyAlignment="1">
      <alignment horizontal="center" vertical="center" shrinkToFit="1"/>
    </xf>
    <xf numFmtId="0" fontId="45" fillId="0" borderId="7" xfId="0" applyFont="1" applyFill="1" applyBorder="1" applyAlignment="1">
      <alignment horizontal="center" vertical="center" shrinkToFit="1"/>
    </xf>
    <xf numFmtId="0" fontId="45" fillId="0" borderId="1" xfId="0" applyFont="1" applyFill="1" applyBorder="1" applyAlignment="1">
      <alignment horizontal="center" vertical="center" shrinkToFit="1"/>
    </xf>
    <xf numFmtId="0" fontId="45" fillId="0" borderId="0" xfId="0" applyFont="1" applyFill="1" applyBorder="1" applyAlignment="1">
      <alignment horizontal="center" vertical="center" shrinkToFit="1"/>
    </xf>
    <xf numFmtId="0" fontId="45" fillId="0" borderId="3" xfId="0" applyFont="1" applyFill="1" applyBorder="1" applyAlignment="1">
      <alignment horizontal="center" vertical="center" shrinkToFit="1"/>
    </xf>
    <xf numFmtId="0" fontId="45" fillId="0" borderId="4" xfId="0" applyFont="1" applyFill="1" applyBorder="1" applyAlignment="1">
      <alignment horizontal="center" vertical="center" shrinkToFit="1"/>
    </xf>
    <xf numFmtId="0" fontId="50" fillId="0" borderId="7" xfId="0" applyFont="1" applyFill="1" applyBorder="1" applyAlignment="1">
      <alignment horizontal="center" vertical="center" shrinkToFit="1"/>
    </xf>
    <xf numFmtId="0" fontId="50" fillId="0" borderId="4" xfId="0" applyFont="1" applyFill="1" applyBorder="1" applyAlignment="1">
      <alignment horizontal="center" vertical="center" shrinkToFit="1"/>
    </xf>
    <xf numFmtId="0" fontId="50" fillId="0" borderId="85" xfId="0" applyFont="1" applyBorder="1" applyAlignment="1">
      <alignment horizontal="center" vertical="center"/>
    </xf>
    <xf numFmtId="0" fontId="50" fillId="0" borderId="35" xfId="0" applyFont="1" applyBorder="1" applyAlignment="1">
      <alignment horizontal="center" vertical="center"/>
    </xf>
    <xf numFmtId="0" fontId="50" fillId="0" borderId="75" xfId="0" applyFont="1" applyBorder="1" applyAlignment="1">
      <alignment horizontal="center" vertical="center"/>
    </xf>
    <xf numFmtId="0" fontId="45" fillId="0" borderId="0" xfId="0" applyFont="1" applyBorder="1" applyAlignment="1">
      <alignment horizontal="center" vertical="center" wrapText="1" shrinkToFit="1"/>
    </xf>
    <xf numFmtId="0" fontId="45" fillId="0" borderId="2" xfId="0" applyFont="1" applyBorder="1" applyAlignment="1">
      <alignment horizontal="center" vertical="center" wrapText="1" shrinkToFit="1"/>
    </xf>
    <xf numFmtId="0" fontId="45" fillId="0" borderId="0" xfId="0" applyFont="1" applyBorder="1" applyAlignment="1">
      <alignment horizontal="left" vertical="top" wrapText="1"/>
    </xf>
    <xf numFmtId="0" fontId="45" fillId="0" borderId="4" xfId="0" applyFont="1" applyBorder="1" applyAlignment="1">
      <alignment horizontal="left" vertical="top" wrapText="1"/>
    </xf>
    <xf numFmtId="0" fontId="88" fillId="0" borderId="0" xfId="0" applyFont="1" applyBorder="1" applyAlignment="1">
      <alignment horizontal="left" vertical="center" wrapText="1" shrinkToFit="1"/>
    </xf>
    <xf numFmtId="0" fontId="88" fillId="0" borderId="2" xfId="0" applyFont="1" applyBorder="1" applyAlignment="1">
      <alignment horizontal="left" vertical="center" wrapText="1" shrinkToFit="1"/>
    </xf>
    <xf numFmtId="0" fontId="50" fillId="0" borderId="89" xfId="0" applyFont="1" applyBorder="1" applyAlignment="1">
      <alignment horizontal="center" vertical="center" shrinkToFit="1"/>
    </xf>
    <xf numFmtId="0" fontId="50" fillId="0" borderId="39" xfId="0" applyFont="1" applyFill="1" applyBorder="1" applyAlignment="1">
      <alignment horizontal="center" vertical="center"/>
    </xf>
    <xf numFmtId="0" fontId="50" fillId="0" borderId="39" xfId="0" applyFont="1" applyBorder="1" applyAlignment="1">
      <alignment horizontal="center" vertical="center"/>
    </xf>
    <xf numFmtId="49" fontId="50" fillId="0" borderId="6" xfId="0" applyNumberFormat="1" applyFont="1" applyBorder="1" applyAlignment="1">
      <alignment horizontal="left" vertical="center" indent="1"/>
    </xf>
    <xf numFmtId="49" fontId="50" fillId="0" borderId="7" xfId="0" applyNumberFormat="1" applyFont="1" applyBorder="1" applyAlignment="1">
      <alignment horizontal="left" vertical="center" indent="1"/>
    </xf>
    <xf numFmtId="49" fontId="50" fillId="0" borderId="8" xfId="0" applyNumberFormat="1" applyFont="1" applyBorder="1" applyAlignment="1">
      <alignment horizontal="left" vertical="center" indent="1"/>
    </xf>
    <xf numFmtId="49" fontId="50" fillId="0" borderId="1" xfId="0" applyNumberFormat="1" applyFont="1" applyBorder="1" applyAlignment="1">
      <alignment horizontal="left" vertical="center" indent="1"/>
    </xf>
    <xf numFmtId="49" fontId="50" fillId="0" borderId="0" xfId="0" applyNumberFormat="1" applyFont="1" applyBorder="1" applyAlignment="1">
      <alignment horizontal="left" vertical="center" indent="1"/>
    </xf>
    <xf numFmtId="49" fontId="50" fillId="0" borderId="2" xfId="0" applyNumberFormat="1" applyFont="1" applyBorder="1" applyAlignment="1">
      <alignment horizontal="left" vertical="center" indent="1"/>
    </xf>
    <xf numFmtId="49" fontId="50" fillId="0" borderId="3" xfId="0" applyNumberFormat="1" applyFont="1" applyBorder="1" applyAlignment="1">
      <alignment horizontal="left" vertical="center" indent="1"/>
    </xf>
    <xf numFmtId="49" fontId="50" fillId="0" borderId="4" xfId="0" applyNumberFormat="1" applyFont="1" applyBorder="1" applyAlignment="1">
      <alignment horizontal="left" vertical="center" indent="1"/>
    </xf>
    <xf numFmtId="49" fontId="50" fillId="0" borderId="5" xfId="0" applyNumberFormat="1" applyFont="1" applyBorder="1" applyAlignment="1">
      <alignment horizontal="left" vertical="center" indent="1"/>
    </xf>
    <xf numFmtId="0" fontId="50" fillId="0" borderId="89" xfId="0" applyFont="1" applyFill="1" applyBorder="1" applyAlignment="1">
      <alignment horizontal="center" vertical="center"/>
    </xf>
    <xf numFmtId="0" fontId="45" fillId="0" borderId="1" xfId="0" applyFont="1" applyBorder="1" applyAlignment="1">
      <alignment horizontal="left" vertical="top" wrapText="1"/>
    </xf>
    <xf numFmtId="0" fontId="45" fillId="0" borderId="2" xfId="0" applyFont="1" applyBorder="1" applyAlignment="1">
      <alignment horizontal="left" vertical="top" wrapText="1"/>
    </xf>
    <xf numFmtId="0" fontId="45" fillId="0" borderId="1" xfId="0" applyFont="1" applyBorder="1" applyAlignment="1">
      <alignment horizontal="center" vertical="top" wrapText="1"/>
    </xf>
    <xf numFmtId="0" fontId="45" fillId="0" borderId="0" xfId="0" applyFont="1" applyBorder="1" applyAlignment="1">
      <alignment horizontal="center" vertical="top" wrapText="1"/>
    </xf>
    <xf numFmtId="0" fontId="45" fillId="0" borderId="2" xfId="0" applyFont="1" applyBorder="1" applyAlignment="1">
      <alignment horizontal="center" vertical="top" wrapText="1"/>
    </xf>
    <xf numFmtId="0" fontId="45" fillId="0" borderId="3" xfId="0" applyFont="1" applyBorder="1" applyAlignment="1">
      <alignment horizontal="center" vertical="top" wrapText="1"/>
    </xf>
    <xf numFmtId="0" fontId="45" fillId="0" borderId="4" xfId="0" applyFont="1" applyBorder="1" applyAlignment="1">
      <alignment horizontal="center" vertical="top" wrapText="1"/>
    </xf>
    <xf numFmtId="0" fontId="45" fillId="0" borderId="5" xfId="0" applyFont="1" applyBorder="1" applyAlignment="1">
      <alignment horizontal="center" vertical="top" wrapText="1"/>
    </xf>
    <xf numFmtId="38" fontId="50" fillId="0" borderId="89" xfId="3" applyFont="1" applyBorder="1" applyAlignment="1">
      <alignment horizontal="right" vertical="center" shrinkToFit="1"/>
    </xf>
    <xf numFmtId="38" fontId="50" fillId="0" borderId="39" xfId="3" applyFont="1" applyBorder="1" applyAlignment="1">
      <alignment horizontal="right" vertical="center" shrinkToFit="1"/>
    </xf>
    <xf numFmtId="0" fontId="45" fillId="0" borderId="6" xfId="0" applyFont="1" applyBorder="1" applyAlignment="1">
      <alignment horizontal="center" vertical="center" wrapText="1" shrinkToFit="1"/>
    </xf>
    <xf numFmtId="0" fontId="45" fillId="0" borderId="7" xfId="0" applyFont="1" applyBorder="1" applyAlignment="1">
      <alignment horizontal="center" vertical="center" wrapText="1" shrinkToFit="1"/>
    </xf>
    <xf numFmtId="0" fontId="45" fillId="0" borderId="8" xfId="0" applyFont="1" applyBorder="1" applyAlignment="1">
      <alignment horizontal="center" vertical="center" wrapText="1" shrinkToFit="1"/>
    </xf>
    <xf numFmtId="0" fontId="45" fillId="0" borderId="1" xfId="0" applyFont="1" applyBorder="1" applyAlignment="1">
      <alignment horizontal="center" vertical="center" wrapText="1" shrinkToFit="1"/>
    </xf>
    <xf numFmtId="0" fontId="45" fillId="0" borderId="3" xfId="0" applyFont="1" applyBorder="1" applyAlignment="1">
      <alignment horizontal="center" vertical="center" wrapText="1" shrinkToFit="1"/>
    </xf>
    <xf numFmtId="0" fontId="45" fillId="0" borderId="4" xfId="0" applyFont="1" applyBorder="1" applyAlignment="1">
      <alignment horizontal="center" vertical="center" wrapText="1" shrinkToFit="1"/>
    </xf>
    <xf numFmtId="0" fontId="45" fillId="0" borderId="5" xfId="0" applyFont="1" applyBorder="1" applyAlignment="1">
      <alignment horizontal="center" vertical="center" wrapText="1" shrinkToFit="1"/>
    </xf>
    <xf numFmtId="38" fontId="50" fillId="0" borderId="89" xfId="3" applyFont="1" applyFill="1" applyBorder="1" applyAlignment="1">
      <alignment horizontal="right" vertical="center" shrinkToFit="1"/>
    </xf>
    <xf numFmtId="38" fontId="50" fillId="0" borderId="39" xfId="3" applyFont="1" applyFill="1" applyBorder="1" applyAlignment="1">
      <alignment horizontal="right" vertical="center" shrinkToFit="1"/>
    </xf>
    <xf numFmtId="0" fontId="50" fillId="0" borderId="44" xfId="0" applyFont="1" applyFill="1" applyBorder="1" applyAlignment="1">
      <alignment horizontal="center" vertical="center"/>
    </xf>
    <xf numFmtId="0" fontId="50" fillId="0" borderId="6" xfId="0" applyFont="1" applyBorder="1" applyAlignment="1">
      <alignment horizontal="left" vertical="center" wrapText="1" indent="1" shrinkToFit="1"/>
    </xf>
    <xf numFmtId="0" fontId="50" fillId="0" borderId="7" xfId="0" applyFont="1" applyBorder="1" applyAlignment="1">
      <alignment horizontal="left" vertical="center" wrapText="1" indent="1" shrinkToFit="1"/>
    </xf>
    <xf numFmtId="0" fontId="50" fillId="0" borderId="8" xfId="0" applyFont="1" applyBorder="1" applyAlignment="1">
      <alignment horizontal="left" vertical="center" wrapText="1" indent="1" shrinkToFit="1"/>
    </xf>
    <xf numFmtId="0" fontId="50" fillId="0" borderId="1" xfId="0" applyFont="1" applyBorder="1" applyAlignment="1">
      <alignment horizontal="left" vertical="center" wrapText="1" indent="1" shrinkToFit="1"/>
    </xf>
    <xf numFmtId="0" fontId="50" fillId="0" borderId="0" xfId="0" applyFont="1" applyBorder="1" applyAlignment="1">
      <alignment horizontal="left" vertical="center" wrapText="1" indent="1" shrinkToFit="1"/>
    </xf>
    <xf numFmtId="0" fontId="50" fillId="0" borderId="2" xfId="0" applyFont="1" applyBorder="1" applyAlignment="1">
      <alignment horizontal="left" vertical="center" wrapText="1" indent="1" shrinkToFit="1"/>
    </xf>
    <xf numFmtId="0" fontId="50" fillId="0" borderId="3" xfId="0" applyFont="1" applyBorder="1" applyAlignment="1">
      <alignment horizontal="left" vertical="center" wrapText="1" indent="1" shrinkToFit="1"/>
    </xf>
    <xf numFmtId="0" fontId="50" fillId="0" borderId="4" xfId="0" applyFont="1" applyBorder="1" applyAlignment="1">
      <alignment horizontal="left" vertical="center" wrapText="1" indent="1" shrinkToFit="1"/>
    </xf>
    <xf numFmtId="0" fontId="50" fillId="0" borderId="5" xfId="0" applyFont="1" applyBorder="1" applyAlignment="1">
      <alignment horizontal="left" vertical="center" wrapText="1" indent="1" shrinkToFit="1"/>
    </xf>
    <xf numFmtId="0" fontId="50" fillId="0" borderId="39" xfId="0" applyFont="1" applyFill="1" applyBorder="1" applyAlignment="1">
      <alignment horizontal="center" vertical="center" shrinkToFit="1"/>
    </xf>
    <xf numFmtId="49" fontId="50" fillId="0" borderId="39" xfId="0" applyNumberFormat="1" applyFont="1" applyFill="1" applyBorder="1" applyAlignment="1">
      <alignment horizontal="center" vertical="center" shrinkToFit="1"/>
    </xf>
    <xf numFmtId="0" fontId="63" fillId="0" borderId="0" xfId="0" applyFont="1" applyAlignment="1">
      <alignment horizontal="center" vertical="center"/>
    </xf>
    <xf numFmtId="38" fontId="87" fillId="0" borderId="89" xfId="3" applyFont="1" applyBorder="1" applyAlignment="1">
      <alignment horizontal="right" vertical="center" shrinkToFit="1"/>
    </xf>
    <xf numFmtId="38" fontId="87" fillId="0" borderId="39" xfId="3" applyFont="1" applyBorder="1" applyAlignment="1">
      <alignment horizontal="right" vertical="center" shrinkToFit="1"/>
    </xf>
    <xf numFmtId="0" fontId="50" fillId="0" borderId="6" xfId="0" applyNumberFormat="1" applyFont="1" applyBorder="1" applyAlignment="1">
      <alignment horizontal="left" vertical="center" indent="1"/>
    </xf>
    <xf numFmtId="0" fontId="50" fillId="0" borderId="1" xfId="0" applyNumberFormat="1" applyFont="1" applyBorder="1" applyAlignment="1">
      <alignment horizontal="left" vertical="center" indent="1"/>
    </xf>
    <xf numFmtId="0" fontId="50" fillId="0" borderId="3" xfId="0" applyNumberFormat="1" applyFont="1" applyBorder="1" applyAlignment="1">
      <alignment horizontal="left" vertical="center" indent="1"/>
    </xf>
    <xf numFmtId="0" fontId="50" fillId="0" borderId="44" xfId="0" applyFont="1" applyBorder="1" applyAlignment="1">
      <alignment horizontal="center" vertical="center" shrinkToFit="1"/>
    </xf>
    <xf numFmtId="0" fontId="0" fillId="0" borderId="39" xfId="0" applyFont="1" applyBorder="1" applyAlignment="1">
      <alignment horizontal="center" vertical="center"/>
    </xf>
    <xf numFmtId="0" fontId="0" fillId="0" borderId="44" xfId="0" applyFont="1" applyBorder="1" applyAlignment="1">
      <alignment horizontal="center" vertical="center"/>
    </xf>
    <xf numFmtId="0" fontId="29" fillId="0" borderId="0" xfId="0" applyFont="1" applyAlignment="1">
      <alignment horizontal="left" vertical="top" wrapText="1"/>
    </xf>
    <xf numFmtId="0" fontId="0" fillId="0" borderId="1" xfId="0" applyFont="1" applyBorder="1" applyAlignment="1">
      <alignment horizontal="left" vertical="top"/>
    </xf>
    <xf numFmtId="0" fontId="0" fillId="0" borderId="0" xfId="0" applyFont="1" applyBorder="1" applyAlignment="1">
      <alignment horizontal="left" vertical="top"/>
    </xf>
    <xf numFmtId="0" fontId="0" fillId="0" borderId="2" xfId="0" applyFont="1" applyBorder="1" applyAlignment="1">
      <alignment horizontal="left" vertical="top"/>
    </xf>
    <xf numFmtId="0" fontId="0" fillId="0" borderId="3" xfId="0" applyFont="1" applyBorder="1" applyAlignment="1">
      <alignment horizontal="left" vertical="top"/>
    </xf>
    <xf numFmtId="0" fontId="0" fillId="0" borderId="4" xfId="0" applyFont="1" applyBorder="1" applyAlignment="1">
      <alignment horizontal="left" vertical="top"/>
    </xf>
    <xf numFmtId="0" fontId="0" fillId="0" borderId="5" xfId="0" applyFont="1" applyBorder="1" applyAlignment="1">
      <alignment horizontal="left" vertical="top"/>
    </xf>
    <xf numFmtId="0" fontId="47" fillId="0" borderId="39" xfId="0" applyFont="1" applyFill="1" applyBorder="1" applyAlignment="1">
      <alignment horizontal="center" vertical="center"/>
    </xf>
    <xf numFmtId="0" fontId="47" fillId="0" borderId="89"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41" xfId="0" applyFont="1" applyBorder="1" applyAlignment="1">
      <alignment horizontal="left" vertical="center"/>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1" xfId="0" applyFont="1" applyBorder="1" applyAlignment="1">
      <alignment horizontal="left" vertical="center" wrapText="1"/>
    </xf>
    <xf numFmtId="0" fontId="0" fillId="0" borderId="0"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55" fillId="0" borderId="89" xfId="0" applyFont="1" applyBorder="1" applyAlignment="1">
      <alignment horizontal="center" vertical="center" wrapText="1"/>
    </xf>
    <xf numFmtId="0" fontId="55" fillId="0" borderId="39" xfId="0" applyFont="1" applyBorder="1" applyAlignment="1">
      <alignment horizontal="center" vertical="center" wrapText="1"/>
    </xf>
    <xf numFmtId="0" fontId="55" fillId="0" borderId="44" xfId="0" applyFont="1" applyBorder="1" applyAlignment="1">
      <alignment horizontal="center" vertical="center" wrapText="1"/>
    </xf>
    <xf numFmtId="0" fontId="0" fillId="0" borderId="41" xfId="0" applyFont="1" applyBorder="1" applyAlignment="1">
      <alignment horizontal="right" vertical="center"/>
    </xf>
    <xf numFmtId="0" fontId="0" fillId="0" borderId="89" xfId="0" applyFont="1" applyBorder="1" applyAlignment="1">
      <alignment horizontal="center" vertical="center"/>
    </xf>
    <xf numFmtId="0" fontId="45" fillId="0" borderId="89" xfId="0" applyFont="1" applyBorder="1" applyAlignment="1">
      <alignment horizontal="center" vertical="center" wrapText="1"/>
    </xf>
    <xf numFmtId="0" fontId="48" fillId="0" borderId="41" xfId="0" applyFont="1" applyFill="1" applyBorder="1" applyAlignment="1">
      <alignment horizontal="center" vertical="center"/>
    </xf>
    <xf numFmtId="0" fontId="49" fillId="0" borderId="41" xfId="0" applyFont="1" applyFill="1" applyBorder="1" applyAlignment="1">
      <alignment horizontal="center" vertical="center" shrinkToFit="1"/>
    </xf>
    <xf numFmtId="0" fontId="0" fillId="0" borderId="41" xfId="0" applyFont="1" applyBorder="1" applyAlignment="1">
      <alignment horizontal="center" vertical="center"/>
    </xf>
    <xf numFmtId="0" fontId="53" fillId="0" borderId="0" xfId="0" applyFont="1" applyFill="1" applyBorder="1" applyAlignment="1">
      <alignment horizontal="center" vertical="center" wrapText="1" shrinkToFit="1"/>
    </xf>
    <xf numFmtId="0" fontId="53" fillId="0" borderId="0" xfId="0" applyFont="1" applyFill="1" applyBorder="1" applyAlignment="1">
      <alignment horizontal="center" vertical="center" shrinkToFit="1"/>
    </xf>
    <xf numFmtId="0" fontId="49" fillId="0" borderId="0" xfId="0" applyFont="1" applyFill="1" applyBorder="1" applyAlignment="1">
      <alignment horizontal="center" vertical="center" shrinkToFit="1"/>
    </xf>
    <xf numFmtId="0" fontId="45" fillId="0" borderId="1" xfId="0" applyFont="1" applyBorder="1" applyAlignment="1">
      <alignment horizontal="right" vertical="center" shrinkToFit="1"/>
    </xf>
    <xf numFmtId="0" fontId="45" fillId="0" borderId="0" xfId="0" applyFont="1" applyAlignment="1">
      <alignment horizontal="right" vertical="center" shrinkToFit="1"/>
    </xf>
    <xf numFmtId="0" fontId="45" fillId="0" borderId="3" xfId="0" applyFont="1" applyBorder="1" applyAlignment="1">
      <alignment horizontal="right" vertical="center" shrinkToFit="1"/>
    </xf>
    <xf numFmtId="0" fontId="45" fillId="0" borderId="4" xfId="0" applyFont="1" applyBorder="1" applyAlignment="1">
      <alignment horizontal="right" vertical="center" shrinkToFit="1"/>
    </xf>
    <xf numFmtId="0" fontId="45" fillId="0" borderId="0" xfId="0" applyFont="1" applyAlignment="1">
      <alignment horizontal="justify" vertical="center" wrapText="1"/>
    </xf>
    <xf numFmtId="0" fontId="45" fillId="0" borderId="0" xfId="0" applyFont="1" applyAlignment="1">
      <alignment vertical="center"/>
    </xf>
    <xf numFmtId="0" fontId="135" fillId="0" borderId="0" xfId="0" applyNumberFormat="1" applyFont="1" applyAlignment="1">
      <alignment horizontal="center" vertical="center" shrinkToFit="1"/>
    </xf>
    <xf numFmtId="0" fontId="70" fillId="0" borderId="0" xfId="0" applyFont="1" applyAlignment="1">
      <alignment horizontal="left" vertical="center"/>
    </xf>
    <xf numFmtId="0" fontId="45" fillId="0" borderId="27" xfId="0" applyFont="1" applyBorder="1" applyAlignment="1">
      <alignment horizontal="right" vertical="center" wrapText="1"/>
    </xf>
    <xf numFmtId="0" fontId="45" fillId="0" borderId="0" xfId="0" applyFont="1" applyBorder="1" applyAlignment="1">
      <alignment horizontal="right" vertical="center" wrapText="1"/>
    </xf>
    <xf numFmtId="0" fontId="45" fillId="0" borderId="144" xfId="0" applyFont="1" applyBorder="1" applyAlignment="1">
      <alignment horizontal="center" vertical="center" wrapText="1"/>
    </xf>
    <xf numFmtId="0" fontId="50" fillId="0" borderId="89" xfId="0" applyFont="1" applyBorder="1" applyAlignment="1">
      <alignment horizontal="left" vertical="center" shrinkToFit="1"/>
    </xf>
    <xf numFmtId="0" fontId="50" fillId="0" borderId="39" xfId="0" applyFont="1" applyBorder="1" applyAlignment="1">
      <alignment horizontal="left" vertical="center" shrinkToFit="1"/>
    </xf>
    <xf numFmtId="0" fontId="50" fillId="0" borderId="138" xfId="0" applyFont="1" applyBorder="1" applyAlignment="1">
      <alignment horizontal="left" vertical="center" shrinkToFit="1"/>
    </xf>
    <xf numFmtId="0" fontId="50" fillId="0" borderId="64" xfId="0" applyFont="1" applyBorder="1" applyAlignment="1">
      <alignment horizontal="left" vertical="center" shrinkToFit="1"/>
    </xf>
    <xf numFmtId="0" fontId="50" fillId="0" borderId="63" xfId="0" applyFont="1" applyBorder="1" applyAlignment="1">
      <alignment horizontal="left" vertical="center" wrapText="1"/>
    </xf>
    <xf numFmtId="0" fontId="50" fillId="0" borderId="64" xfId="0" applyFont="1" applyBorder="1" applyAlignment="1">
      <alignment horizontal="left" vertical="center" wrapText="1"/>
    </xf>
    <xf numFmtId="0" fontId="45" fillId="0" borderId="141" xfId="0" applyFont="1" applyBorder="1" applyAlignment="1">
      <alignment horizontal="center" vertical="center" shrinkToFit="1"/>
    </xf>
    <xf numFmtId="49" fontId="50" fillId="0" borderId="141" xfId="0" applyNumberFormat="1" applyFont="1" applyBorder="1" applyAlignment="1">
      <alignment horizontal="center" vertical="center" shrinkToFit="1"/>
    </xf>
    <xf numFmtId="0" fontId="45" fillId="0" borderId="145" xfId="0" applyFont="1" applyBorder="1" applyAlignment="1">
      <alignment horizontal="center" vertical="center" wrapText="1"/>
    </xf>
    <xf numFmtId="0" fontId="45" fillId="0" borderId="27" xfId="0" applyFont="1" applyBorder="1" applyAlignment="1">
      <alignment horizontal="center" vertical="center" wrapText="1"/>
    </xf>
    <xf numFmtId="0" fontId="45" fillId="0" borderId="142" xfId="0" applyFont="1" applyBorder="1" applyAlignment="1">
      <alignment horizontal="center" vertical="center" shrinkToFit="1"/>
    </xf>
    <xf numFmtId="0" fontId="45" fillId="0" borderId="138" xfId="0" applyFont="1" applyBorder="1" applyAlignment="1">
      <alignment horizontal="center" vertical="center"/>
    </xf>
    <xf numFmtId="0" fontId="45" fillId="0" borderId="137" xfId="0" applyFont="1" applyBorder="1" applyAlignment="1">
      <alignment horizontal="center" vertical="center"/>
    </xf>
    <xf numFmtId="0" fontId="45" fillId="0" borderId="89" xfId="0" applyFont="1" applyBorder="1" applyAlignment="1">
      <alignment horizontal="center" vertical="center"/>
    </xf>
    <xf numFmtId="0" fontId="45" fillId="0" borderId="136" xfId="0" applyFont="1" applyBorder="1" applyAlignment="1">
      <alignment horizontal="center" vertical="center" wrapText="1"/>
    </xf>
    <xf numFmtId="0" fontId="45" fillId="0" borderId="137" xfId="0" applyFont="1" applyBorder="1" applyAlignment="1">
      <alignment horizontal="center" vertical="center" wrapText="1"/>
    </xf>
    <xf numFmtId="0" fontId="45" fillId="0" borderId="138" xfId="0" applyFont="1" applyBorder="1" applyAlignment="1">
      <alignment horizontal="center" vertical="center" wrapText="1"/>
    </xf>
    <xf numFmtId="0" fontId="70" fillId="0" borderId="0" xfId="0" applyFont="1" applyAlignment="1">
      <alignment horizontal="right" vertical="center"/>
    </xf>
    <xf numFmtId="0" fontId="45" fillId="0" borderId="141" xfId="0" applyFont="1" applyBorder="1" applyAlignment="1">
      <alignment horizontal="center" vertical="center"/>
    </xf>
    <xf numFmtId="0" fontId="45" fillId="0" borderId="143" xfId="0" applyFont="1" applyBorder="1" applyAlignment="1">
      <alignment horizontal="center" vertical="center"/>
    </xf>
    <xf numFmtId="0" fontId="45" fillId="0" borderId="142" xfId="0" applyFont="1" applyBorder="1" applyAlignment="1">
      <alignment horizontal="center" vertical="center"/>
    </xf>
    <xf numFmtId="0" fontId="45" fillId="0" borderId="155" xfId="0" applyFont="1" applyBorder="1" applyAlignment="1">
      <alignment horizontal="center" vertical="center"/>
    </xf>
    <xf numFmtId="0" fontId="45" fillId="0" borderId="140" xfId="0" applyFont="1" applyBorder="1" applyAlignment="1">
      <alignment horizontal="center" vertical="center" wrapText="1"/>
    </xf>
    <xf numFmtId="0" fontId="45" fillId="0" borderId="141" xfId="0" applyFont="1" applyBorder="1" applyAlignment="1">
      <alignment horizontal="center" vertical="center" wrapText="1"/>
    </xf>
    <xf numFmtId="0" fontId="45" fillId="0" borderId="139" xfId="0" applyFont="1" applyBorder="1" applyAlignment="1">
      <alignment horizontal="center" vertical="center" shrinkToFit="1"/>
    </xf>
    <xf numFmtId="49" fontId="50" fillId="0" borderId="144" xfId="0" applyNumberFormat="1" applyFont="1" applyBorder="1" applyAlignment="1">
      <alignment horizontal="center" vertical="center"/>
    </xf>
    <xf numFmtId="49" fontId="50" fillId="0" borderId="90" xfId="0" applyNumberFormat="1" applyFont="1" applyBorder="1" applyAlignment="1">
      <alignment horizontal="center" vertical="center"/>
    </xf>
    <xf numFmtId="49" fontId="50" fillId="0" borderId="45" xfId="0" applyNumberFormat="1" applyFont="1" applyBorder="1" applyAlignment="1">
      <alignment horizontal="center" vertical="center"/>
    </xf>
    <xf numFmtId="0" fontId="50" fillId="0" borderId="136" xfId="0" applyFont="1" applyBorder="1" applyAlignment="1">
      <alignment horizontal="left" vertical="center" wrapText="1" shrinkToFit="1"/>
    </xf>
    <xf numFmtId="0" fontId="50" fillId="0" borderId="139" xfId="0" applyFont="1" applyBorder="1" applyAlignment="1">
      <alignment horizontal="right" vertical="center" shrinkToFit="1"/>
    </xf>
    <xf numFmtId="0" fontId="50" fillId="0" borderId="41" xfId="0" applyFont="1" applyBorder="1" applyAlignment="1">
      <alignment horizontal="right" vertical="center" shrinkToFit="1"/>
    </xf>
    <xf numFmtId="0" fontId="50" fillId="0" borderId="41" xfId="0" applyFont="1" applyBorder="1" applyAlignment="1">
      <alignment horizontal="center" vertical="center" shrinkToFit="1"/>
    </xf>
    <xf numFmtId="0" fontId="50" fillId="0" borderId="60" xfId="0" applyFont="1" applyBorder="1" applyAlignment="1">
      <alignment horizontal="center" vertical="center" shrinkToFit="1"/>
    </xf>
    <xf numFmtId="0" fontId="50" fillId="0" borderId="26" xfId="0" applyFont="1" applyBorder="1" applyAlignment="1">
      <alignment horizontal="center" vertical="center" shrinkToFit="1"/>
    </xf>
    <xf numFmtId="0" fontId="50" fillId="0" borderId="3" xfId="0" applyFont="1" applyBorder="1" applyAlignment="1">
      <alignment horizontal="center" vertical="center" shrinkToFit="1"/>
    </xf>
    <xf numFmtId="0" fontId="45" fillId="0" borderId="146" xfId="0" applyFont="1" applyBorder="1" applyAlignment="1">
      <alignment horizontal="right" vertical="center" wrapText="1"/>
    </xf>
    <xf numFmtId="0" fontId="0" fillId="0" borderId="64" xfId="0" applyBorder="1" applyAlignment="1">
      <alignment horizontal="left" vertical="center" shrinkToFit="1"/>
    </xf>
    <xf numFmtId="0" fontId="0" fillId="0" borderId="4" xfId="0" applyBorder="1" applyAlignment="1">
      <alignment horizontal="left" vertical="center" shrinkToFit="1"/>
    </xf>
    <xf numFmtId="0" fontId="0" fillId="0" borderId="98" xfId="0" applyBorder="1" applyAlignment="1">
      <alignment horizontal="left" vertical="center" shrinkToFit="1"/>
    </xf>
    <xf numFmtId="38" fontId="45" fillId="0" borderId="6" xfId="3" applyFont="1" applyBorder="1" applyAlignment="1">
      <alignment horizontal="center" vertical="center"/>
    </xf>
    <xf numFmtId="38" fontId="45" fillId="0" borderId="7" xfId="3" applyFont="1" applyBorder="1" applyAlignment="1">
      <alignment horizontal="center" vertical="center"/>
    </xf>
    <xf numFmtId="38" fontId="45" fillId="0" borderId="1" xfId="3" applyFont="1" applyBorder="1" applyAlignment="1">
      <alignment horizontal="center" vertical="center"/>
    </xf>
    <xf numFmtId="38" fontId="45" fillId="0" borderId="0" xfId="3" applyFont="1" applyBorder="1" applyAlignment="1">
      <alignment horizontal="center" vertical="center"/>
    </xf>
    <xf numFmtId="38" fontId="45" fillId="0" borderId="3" xfId="3" applyFont="1" applyBorder="1" applyAlignment="1">
      <alignment horizontal="center" vertical="center"/>
    </xf>
    <xf numFmtId="38" fontId="45" fillId="0" borderId="4" xfId="3" applyFont="1" applyBorder="1" applyAlignment="1">
      <alignment horizontal="center" vertical="center"/>
    </xf>
    <xf numFmtId="38" fontId="45" fillId="0" borderId="63" xfId="3" applyFont="1" applyBorder="1" applyAlignment="1">
      <alignment horizontal="center" vertical="center"/>
    </xf>
    <xf numFmtId="38" fontId="45" fillId="0" borderId="64" xfId="3" applyFont="1" applyBorder="1" applyAlignment="1">
      <alignment horizontal="center" vertical="center"/>
    </xf>
    <xf numFmtId="38" fontId="45" fillId="0" borderId="98" xfId="3" applyFont="1" applyBorder="1" applyAlignment="1">
      <alignment horizontal="center" vertical="center"/>
    </xf>
    <xf numFmtId="38" fontId="45" fillId="0" borderId="61" xfId="3" applyFont="1" applyBorder="1" applyAlignment="1">
      <alignment horizontal="center" vertical="center"/>
    </xf>
    <xf numFmtId="38" fontId="45" fillId="0" borderId="57" xfId="3" applyFont="1" applyBorder="1" applyAlignment="1">
      <alignment horizontal="center" vertical="center"/>
    </xf>
    <xf numFmtId="38" fontId="45" fillId="0" borderId="62" xfId="3" applyFont="1" applyBorder="1" applyAlignment="1">
      <alignment horizontal="center" vertical="center"/>
    </xf>
    <xf numFmtId="38" fontId="45" fillId="0" borderId="39" xfId="3" applyFont="1" applyBorder="1" applyAlignment="1">
      <alignment horizontal="right" vertical="center"/>
    </xf>
    <xf numFmtId="0" fontId="45" fillId="0" borderId="27" xfId="0" applyFont="1" applyBorder="1" applyAlignment="1">
      <alignment horizontal="center" vertical="center"/>
    </xf>
    <xf numFmtId="0" fontId="45" fillId="0" borderId="24" xfId="0" applyFont="1" applyBorder="1" applyAlignment="1">
      <alignment horizontal="center" vertical="center"/>
    </xf>
    <xf numFmtId="0" fontId="45" fillId="0" borderId="146" xfId="0" applyFont="1" applyBorder="1" applyAlignment="1">
      <alignment horizontal="center" vertical="center"/>
    </xf>
    <xf numFmtId="0" fontId="45" fillId="0" borderId="33" xfId="0" applyFont="1" applyBorder="1" applyAlignment="1">
      <alignment horizontal="center" vertical="center"/>
    </xf>
    <xf numFmtId="0" fontId="45" fillId="0" borderId="32" xfId="0" applyFont="1" applyBorder="1" applyAlignment="1">
      <alignment horizontal="center" vertical="center"/>
    </xf>
    <xf numFmtId="0" fontId="45" fillId="0" borderId="45" xfId="0" applyFont="1" applyBorder="1" applyAlignment="1">
      <alignment horizontal="center" vertical="center"/>
    </xf>
    <xf numFmtId="0" fontId="45" fillId="0" borderId="90" xfId="0" applyFont="1" applyBorder="1" applyAlignment="1">
      <alignment horizontal="center" vertical="center"/>
    </xf>
    <xf numFmtId="0" fontId="45" fillId="0" borderId="136" xfId="0" applyFont="1" applyBorder="1" applyAlignment="1">
      <alignment horizontal="center" vertical="center"/>
    </xf>
    <xf numFmtId="0" fontId="45" fillId="0" borderId="139" xfId="0" applyFont="1" applyBorder="1" applyAlignment="1">
      <alignment horizontal="center" vertical="center"/>
    </xf>
    <xf numFmtId="0" fontId="45" fillId="0" borderId="41" xfId="0" applyFont="1" applyBorder="1" applyAlignment="1">
      <alignment horizontal="center" vertical="center"/>
    </xf>
    <xf numFmtId="49" fontId="50" fillId="0" borderId="147" xfId="0" applyNumberFormat="1" applyFont="1" applyBorder="1" applyAlignment="1">
      <alignment horizontal="center" vertical="center"/>
    </xf>
    <xf numFmtId="49" fontId="50" fillId="0" borderId="148" xfId="0" applyNumberFormat="1" applyFont="1" applyBorder="1" applyAlignment="1">
      <alignment horizontal="center" vertical="center"/>
    </xf>
    <xf numFmtId="49" fontId="50" fillId="0" borderId="149" xfId="0" applyNumberFormat="1" applyFont="1" applyBorder="1" applyAlignment="1">
      <alignment horizontal="center" vertical="center"/>
    </xf>
    <xf numFmtId="0" fontId="50" fillId="0" borderId="150" xfId="0" applyFont="1" applyBorder="1" applyAlignment="1">
      <alignment horizontal="left" vertical="center" wrapText="1" shrinkToFit="1"/>
    </xf>
    <xf numFmtId="0" fontId="50" fillId="0" borderId="151" xfId="0" applyFont="1" applyBorder="1" applyAlignment="1">
      <alignment horizontal="left" vertical="center" wrapText="1" shrinkToFit="1"/>
    </xf>
    <xf numFmtId="0" fontId="50" fillId="0" borderId="152" xfId="0" applyFont="1" applyBorder="1" applyAlignment="1">
      <alignment horizontal="right" vertical="center" shrinkToFit="1"/>
    </xf>
    <xf numFmtId="0" fontId="50" fillId="0" borderId="153" xfId="0" applyFont="1" applyBorder="1" applyAlignment="1">
      <alignment horizontal="right" vertical="center" shrinkToFit="1"/>
    </xf>
    <xf numFmtId="0" fontId="50" fillId="0" borderId="153" xfId="0" applyFont="1" applyBorder="1" applyAlignment="1">
      <alignment horizontal="center" vertical="center" shrinkToFit="1"/>
    </xf>
    <xf numFmtId="38" fontId="45" fillId="0" borderId="59" xfId="3" applyFont="1" applyBorder="1" applyAlignment="1">
      <alignment horizontal="center" vertical="center"/>
    </xf>
    <xf numFmtId="38" fontId="45" fillId="0" borderId="29" xfId="3" applyFont="1" applyBorder="1" applyAlignment="1">
      <alignment horizontal="center" vertical="center"/>
    </xf>
    <xf numFmtId="38" fontId="45" fillId="0" borderId="99" xfId="3" applyFont="1" applyBorder="1" applyAlignment="1">
      <alignment horizontal="center" vertical="center"/>
    </xf>
    <xf numFmtId="38" fontId="45" fillId="0" borderId="65" xfId="3" applyFont="1" applyBorder="1" applyAlignment="1">
      <alignment horizontal="center" vertical="center"/>
    </xf>
    <xf numFmtId="0" fontId="45" fillId="0" borderId="152" xfId="0" applyFont="1" applyBorder="1" applyAlignment="1">
      <alignment horizontal="center" vertical="center" shrinkToFit="1"/>
    </xf>
    <xf numFmtId="0" fontId="45" fillId="0" borderId="153" xfId="0" applyFont="1" applyBorder="1" applyAlignment="1">
      <alignment horizontal="center" vertical="center" shrinkToFit="1"/>
    </xf>
    <xf numFmtId="38" fontId="18" fillId="0" borderId="77" xfId="3" applyFont="1" applyBorder="1" applyAlignment="1">
      <alignment horizontal="right" vertical="center"/>
    </xf>
    <xf numFmtId="38" fontId="18" fillId="0" borderId="103" xfId="3" applyFont="1" applyBorder="1" applyAlignment="1">
      <alignment horizontal="right" vertical="center"/>
    </xf>
    <xf numFmtId="38" fontId="18" fillId="0" borderId="20" xfId="3" applyFont="1" applyBorder="1" applyAlignment="1">
      <alignment horizontal="center" vertical="center"/>
    </xf>
    <xf numFmtId="38" fontId="18" fillId="0" borderId="77" xfId="3" applyFont="1" applyBorder="1" applyAlignment="1">
      <alignment horizontal="center" vertical="center"/>
    </xf>
    <xf numFmtId="0" fontId="18" fillId="0" borderId="77" xfId="0" applyFont="1" applyBorder="1" applyAlignment="1">
      <alignment horizontal="left" vertical="center" wrapText="1"/>
    </xf>
    <xf numFmtId="0" fontId="18" fillId="0" borderId="103" xfId="0" applyFont="1" applyBorder="1" applyAlignment="1">
      <alignment horizontal="left" vertical="center" wrapText="1"/>
    </xf>
    <xf numFmtId="0" fontId="18" fillId="0" borderId="127" xfId="0" applyFont="1" applyBorder="1" applyAlignment="1">
      <alignment horizontal="left" vertical="center" wrapText="1"/>
    </xf>
    <xf numFmtId="0" fontId="18" fillId="0" borderId="131" xfId="0" applyFont="1" applyBorder="1" applyAlignment="1">
      <alignment horizontal="left" vertical="center" wrapText="1"/>
    </xf>
    <xf numFmtId="38" fontId="18" fillId="0" borderId="55" xfId="3" applyFont="1" applyBorder="1" applyAlignment="1">
      <alignment horizontal="center" vertical="center"/>
    </xf>
    <xf numFmtId="38" fontId="18" fillId="0" borderId="127" xfId="3" applyFont="1" applyBorder="1" applyAlignment="1">
      <alignment horizontal="center" vertical="center"/>
    </xf>
    <xf numFmtId="0" fontId="18" fillId="0" borderId="77" xfId="0" applyFont="1" applyBorder="1" applyAlignment="1">
      <alignment horizontal="center" vertical="center" shrinkToFit="1"/>
    </xf>
    <xf numFmtId="0" fontId="18" fillId="0" borderId="127" xfId="0" applyFont="1" applyBorder="1" applyAlignment="1">
      <alignment horizontal="center" vertical="center" shrinkToFit="1"/>
    </xf>
    <xf numFmtId="0" fontId="18" fillId="0" borderId="20" xfId="0" applyFont="1" applyBorder="1" applyAlignment="1">
      <alignment horizontal="center" vertical="center"/>
    </xf>
    <xf numFmtId="0" fontId="18" fillId="0" borderId="77" xfId="0" applyFont="1" applyBorder="1" applyAlignment="1">
      <alignment horizontal="center" vertical="center"/>
    </xf>
    <xf numFmtId="0" fontId="18" fillId="0" borderId="103" xfId="0" applyFont="1" applyBorder="1" applyAlignment="1">
      <alignment horizontal="center" vertical="center"/>
    </xf>
    <xf numFmtId="49" fontId="18" fillId="0" borderId="105" xfId="0" applyNumberFormat="1" applyFont="1" applyBorder="1" applyAlignment="1">
      <alignment horizontal="center" vertical="center"/>
    </xf>
    <xf numFmtId="49" fontId="18" fillId="0" borderId="77" xfId="0" applyNumberFormat="1" applyFont="1" applyBorder="1" applyAlignment="1">
      <alignment horizontal="center" vertical="center"/>
    </xf>
    <xf numFmtId="0" fontId="18" fillId="0" borderId="55" xfId="0" applyFont="1" applyBorder="1" applyAlignment="1">
      <alignment horizontal="center" vertical="center"/>
    </xf>
    <xf numFmtId="0" fontId="18" fillId="0" borderId="127" xfId="0" applyFont="1" applyBorder="1" applyAlignment="1">
      <alignment horizontal="center" vertical="center"/>
    </xf>
    <xf numFmtId="0" fontId="18" fillId="0" borderId="131" xfId="0" applyFont="1" applyBorder="1" applyAlignment="1">
      <alignment horizontal="center" vertical="center"/>
    </xf>
    <xf numFmtId="38" fontId="18" fillId="0" borderId="127" xfId="3" applyFont="1" applyBorder="1" applyAlignment="1">
      <alignment horizontal="right" vertical="center"/>
    </xf>
    <xf numFmtId="38" fontId="18" fillId="0" borderId="131" xfId="3" applyFont="1" applyBorder="1" applyAlignment="1">
      <alignment horizontal="right" vertical="center"/>
    </xf>
    <xf numFmtId="49" fontId="18" fillId="0" borderId="130" xfId="0" applyNumberFormat="1" applyFont="1" applyBorder="1" applyAlignment="1">
      <alignment horizontal="center" vertical="center"/>
    </xf>
    <xf numFmtId="49" fontId="18" fillId="0" borderId="127" xfId="0" applyNumberFormat="1" applyFont="1" applyBorder="1" applyAlignment="1">
      <alignment horizontal="center" vertical="center"/>
    </xf>
    <xf numFmtId="0" fontId="45" fillId="0" borderId="125" xfId="0" applyFont="1" applyBorder="1" applyAlignment="1">
      <alignment horizontal="center" vertical="center"/>
    </xf>
    <xf numFmtId="0" fontId="45" fillId="0" borderId="52" xfId="0" applyFont="1" applyBorder="1" applyAlignment="1">
      <alignment horizontal="center" vertical="center"/>
    </xf>
    <xf numFmtId="0" fontId="45" fillId="0" borderId="128" xfId="0" applyFont="1" applyBorder="1" applyAlignment="1">
      <alignment horizontal="center" vertical="center"/>
    </xf>
    <xf numFmtId="0" fontId="45" fillId="0" borderId="156" xfId="0" applyFont="1" applyBorder="1" applyAlignment="1">
      <alignment horizontal="center" vertical="center"/>
    </xf>
    <xf numFmtId="0" fontId="45" fillId="0" borderId="79" xfId="0" applyFont="1" applyBorder="1" applyAlignment="1">
      <alignment horizontal="center" vertical="center"/>
    </xf>
    <xf numFmtId="0" fontId="45" fillId="0" borderId="127" xfId="0" applyFont="1" applyBorder="1" applyAlignment="1">
      <alignment horizontal="center" vertical="center"/>
    </xf>
    <xf numFmtId="0" fontId="45" fillId="0" borderId="77" xfId="0" applyFont="1" applyBorder="1" applyAlignment="1">
      <alignment horizontal="center" vertical="center"/>
    </xf>
    <xf numFmtId="0" fontId="45" fillId="0" borderId="101" xfId="0" applyFont="1" applyBorder="1" applyAlignment="1">
      <alignment horizontal="center" vertical="center" wrapText="1"/>
    </xf>
    <xf numFmtId="0" fontId="45" fillId="0" borderId="102" xfId="0" applyFont="1" applyBorder="1" applyAlignment="1">
      <alignment horizontal="center" vertical="center" wrapText="1"/>
    </xf>
    <xf numFmtId="0" fontId="45" fillId="0" borderId="77" xfId="0" applyFont="1" applyBorder="1" applyAlignment="1">
      <alignment horizontal="center" vertical="center" wrapText="1"/>
    </xf>
    <xf numFmtId="0" fontId="45" fillId="0" borderId="103" xfId="0" applyFont="1" applyBorder="1" applyAlignment="1">
      <alignment horizontal="center" vertical="center" wrapText="1"/>
    </xf>
    <xf numFmtId="0" fontId="45" fillId="0" borderId="127" xfId="0" applyFont="1" applyBorder="1" applyAlignment="1">
      <alignment horizontal="center" vertical="center" wrapText="1"/>
    </xf>
    <xf numFmtId="0" fontId="45" fillId="0" borderId="131" xfId="0" applyFont="1" applyBorder="1" applyAlignment="1">
      <alignment horizontal="center" vertical="center" wrapText="1"/>
    </xf>
    <xf numFmtId="0" fontId="45" fillId="0" borderId="100" xfId="0" applyFont="1" applyBorder="1" applyAlignment="1">
      <alignment horizontal="center" vertical="center" wrapText="1"/>
    </xf>
    <xf numFmtId="0" fontId="45" fillId="0" borderId="105" xfId="0" applyFont="1" applyBorder="1" applyAlignment="1">
      <alignment horizontal="center" vertical="center" wrapText="1"/>
    </xf>
    <xf numFmtId="0" fontId="45" fillId="0" borderId="105" xfId="0" applyFont="1" applyBorder="1" applyAlignment="1">
      <alignment horizontal="center" vertical="center"/>
    </xf>
    <xf numFmtId="0" fontId="45" fillId="0" borderId="130" xfId="0" applyFont="1" applyBorder="1" applyAlignment="1">
      <alignment horizontal="center" vertical="center"/>
    </xf>
    <xf numFmtId="0" fontId="45" fillId="0" borderId="103" xfId="0" applyFont="1" applyBorder="1" applyAlignment="1">
      <alignment horizontal="center" vertical="center"/>
    </xf>
    <xf numFmtId="0" fontId="45" fillId="0" borderId="131" xfId="0" applyFont="1" applyBorder="1" applyAlignment="1">
      <alignment horizontal="center" vertical="center"/>
    </xf>
    <xf numFmtId="0" fontId="18" fillId="0" borderId="101" xfId="0" applyFont="1" applyBorder="1" applyAlignment="1">
      <alignment horizontal="center" vertical="center" shrinkToFit="1"/>
    </xf>
    <xf numFmtId="38" fontId="18" fillId="0" borderId="56" xfId="3" applyFont="1" applyBorder="1" applyAlignment="1">
      <alignment horizontal="center" vertical="center"/>
    </xf>
    <xf numFmtId="38" fontId="18" fillId="0" borderId="101" xfId="3" applyFont="1" applyBorder="1" applyAlignment="1">
      <alignment horizontal="center" vertical="center"/>
    </xf>
    <xf numFmtId="38" fontId="18" fillId="0" borderId="101" xfId="3" applyFont="1" applyBorder="1" applyAlignment="1">
      <alignment horizontal="right" vertical="center"/>
    </xf>
    <xf numFmtId="38" fontId="18" fillId="0" borderId="102" xfId="3" applyFont="1" applyBorder="1" applyAlignment="1">
      <alignment horizontal="right" vertical="center"/>
    </xf>
    <xf numFmtId="0" fontId="18" fillId="0" borderId="101" xfId="0" applyFont="1" applyBorder="1" applyAlignment="1">
      <alignment horizontal="left" vertical="center" wrapText="1"/>
    </xf>
    <xf numFmtId="0" fontId="18" fillId="0" borderId="102" xfId="0" applyFont="1" applyBorder="1" applyAlignment="1">
      <alignment horizontal="left" vertical="center" wrapText="1"/>
    </xf>
    <xf numFmtId="0" fontId="29" fillId="0" borderId="50" xfId="0" applyFont="1" applyBorder="1" applyAlignment="1">
      <alignment horizontal="center" vertical="center"/>
    </xf>
    <xf numFmtId="0" fontId="29" fillId="0" borderId="87" xfId="0" applyFont="1" applyBorder="1" applyAlignment="1">
      <alignment horizontal="center" vertical="center"/>
    </xf>
    <xf numFmtId="0" fontId="29" fillId="0" borderId="108" xfId="0" applyFont="1" applyBorder="1" applyAlignment="1">
      <alignment horizontal="center" vertical="center"/>
    </xf>
    <xf numFmtId="0" fontId="29" fillId="0" borderId="93" xfId="0" applyFont="1" applyBorder="1" applyAlignment="1">
      <alignment horizontal="center" vertical="center"/>
    </xf>
    <xf numFmtId="38" fontId="98" fillId="0" borderId="88" xfId="3" applyFont="1" applyBorder="1" applyAlignment="1">
      <alignment horizontal="right" vertical="center"/>
    </xf>
    <xf numFmtId="38" fontId="98" fillId="0" borderId="36" xfId="3" applyFont="1" applyBorder="1" applyAlignment="1">
      <alignment horizontal="right" vertical="center"/>
    </xf>
    <xf numFmtId="38" fontId="98" fillId="0" borderId="1" xfId="3" applyFont="1" applyBorder="1" applyAlignment="1">
      <alignment horizontal="right" vertical="center"/>
    </xf>
    <xf numFmtId="38" fontId="98" fillId="0" borderId="0" xfId="3" applyFont="1" applyBorder="1" applyAlignment="1">
      <alignment horizontal="right" vertical="center"/>
    </xf>
    <xf numFmtId="38" fontId="98" fillId="0" borderId="3" xfId="3" applyFont="1" applyBorder="1" applyAlignment="1">
      <alignment horizontal="right" vertical="center"/>
    </xf>
    <xf numFmtId="38" fontId="98" fillId="0" borderId="4" xfId="3" applyFont="1" applyBorder="1" applyAlignment="1">
      <alignment horizontal="right" vertical="center"/>
    </xf>
    <xf numFmtId="38" fontId="18" fillId="0" borderId="36" xfId="3" applyFont="1" applyBorder="1" applyAlignment="1">
      <alignment horizontal="center" vertical="center"/>
    </xf>
    <xf numFmtId="38" fontId="18" fillId="0" borderId="0" xfId="3" applyFont="1" applyBorder="1" applyAlignment="1">
      <alignment horizontal="center" vertical="center"/>
    </xf>
    <xf numFmtId="38" fontId="18" fillId="0" borderId="4" xfId="3" applyFont="1" applyBorder="1" applyAlignment="1">
      <alignment horizontal="center" vertical="center"/>
    </xf>
    <xf numFmtId="38" fontId="98" fillId="0" borderId="38" xfId="3" applyFont="1" applyBorder="1" applyAlignment="1">
      <alignment horizontal="right" vertical="center"/>
    </xf>
    <xf numFmtId="38" fontId="98" fillId="0" borderId="23" xfId="3" applyFont="1" applyBorder="1" applyAlignment="1">
      <alignment horizontal="right" vertical="center"/>
    </xf>
    <xf numFmtId="38" fontId="98" fillId="0" borderId="32" xfId="3" applyFont="1" applyBorder="1" applyAlignment="1">
      <alignment horizontal="right" vertical="center"/>
    </xf>
    <xf numFmtId="0" fontId="29" fillId="0" borderId="48" xfId="0" applyFont="1" applyBorder="1" applyAlignment="1">
      <alignment horizontal="center" vertical="center"/>
    </xf>
    <xf numFmtId="0" fontId="29" fillId="0" borderId="86" xfId="0" applyFont="1" applyBorder="1" applyAlignment="1">
      <alignment horizontal="center" vertical="center"/>
    </xf>
    <xf numFmtId="0" fontId="29" fillId="0" borderId="68" xfId="0" applyFont="1" applyBorder="1" applyAlignment="1">
      <alignment horizontal="center" vertical="center"/>
    </xf>
    <xf numFmtId="0" fontId="94" fillId="0" borderId="1" xfId="0" applyFont="1" applyBorder="1" applyAlignment="1">
      <alignment horizontal="center" vertical="center"/>
    </xf>
    <xf numFmtId="0" fontId="94" fillId="0" borderId="0" xfId="0" applyFont="1" applyBorder="1" applyAlignment="1">
      <alignment horizontal="center" vertical="center"/>
    </xf>
    <xf numFmtId="0" fontId="94" fillId="0" borderId="2" xfId="0" applyFont="1" applyBorder="1" applyAlignment="1">
      <alignment horizontal="center" vertical="center"/>
    </xf>
    <xf numFmtId="0" fontId="94" fillId="0" borderId="3" xfId="0" applyFont="1" applyBorder="1" applyAlignment="1">
      <alignment horizontal="center" vertical="center"/>
    </xf>
    <xf numFmtId="0" fontId="94" fillId="0" borderId="4" xfId="0" applyFont="1" applyBorder="1" applyAlignment="1">
      <alignment horizontal="center" vertical="center"/>
    </xf>
    <xf numFmtId="0" fontId="94" fillId="0" borderId="5" xfId="0" applyFont="1" applyBorder="1" applyAlignment="1">
      <alignment horizontal="center" vertical="center"/>
    </xf>
    <xf numFmtId="49" fontId="18" fillId="0" borderId="100" xfId="0" applyNumberFormat="1" applyFont="1" applyBorder="1" applyAlignment="1">
      <alignment horizontal="center" vertical="center"/>
    </xf>
    <xf numFmtId="49" fontId="18" fillId="0" borderId="101" xfId="0" applyNumberFormat="1" applyFont="1" applyBorder="1" applyAlignment="1">
      <alignment horizontal="center" vertical="center"/>
    </xf>
    <xf numFmtId="0" fontId="45" fillId="0" borderId="130" xfId="0" applyFont="1" applyBorder="1" applyAlignment="1">
      <alignment horizontal="center" vertical="center" wrapText="1"/>
    </xf>
    <xf numFmtId="0" fontId="18" fillId="0" borderId="56" xfId="0" applyFont="1" applyBorder="1" applyAlignment="1">
      <alignment horizontal="center" vertical="center"/>
    </xf>
    <xf numFmtId="0" fontId="18" fillId="0" borderId="101" xfId="0" applyFont="1" applyBorder="1" applyAlignment="1">
      <alignment horizontal="center" vertical="center"/>
    </xf>
    <xf numFmtId="0" fontId="18" fillId="0" borderId="102" xfId="0" applyFont="1" applyBorder="1" applyAlignment="1">
      <alignment horizontal="center" vertical="center"/>
    </xf>
    <xf numFmtId="0" fontId="45" fillId="0" borderId="106" xfId="0" applyFont="1" applyBorder="1" applyAlignment="1">
      <alignment horizontal="center" vertical="center" wrapText="1"/>
    </xf>
    <xf numFmtId="0" fontId="45" fillId="0" borderId="78" xfId="0" applyFont="1" applyBorder="1" applyAlignment="1">
      <alignment horizontal="center" vertical="center" wrapText="1"/>
    </xf>
    <xf numFmtId="0" fontId="0" fillId="0" borderId="0" xfId="0" applyBorder="1" applyAlignment="1">
      <alignment horizontal="center" vertical="center"/>
    </xf>
    <xf numFmtId="0" fontId="0" fillId="0" borderId="17" xfId="0" applyBorder="1" applyAlignment="1">
      <alignment horizontal="center" vertical="center"/>
    </xf>
    <xf numFmtId="38" fontId="98" fillId="0" borderId="56" xfId="3" applyFont="1" applyBorder="1" applyAlignment="1">
      <alignment horizontal="center" vertical="center"/>
    </xf>
    <xf numFmtId="38" fontId="98" fillId="0" borderId="101" xfId="3" applyFont="1" applyBorder="1" applyAlignment="1">
      <alignment horizontal="center" vertical="center"/>
    </xf>
    <xf numFmtId="38" fontId="98" fillId="0" borderId="20" xfId="3" applyFont="1" applyBorder="1" applyAlignment="1">
      <alignment horizontal="center" vertical="center"/>
    </xf>
    <xf numFmtId="38" fontId="98" fillId="0" borderId="77" xfId="3" applyFont="1" applyBorder="1" applyAlignment="1">
      <alignment horizontal="center" vertical="center"/>
    </xf>
    <xf numFmtId="0" fontId="29" fillId="0" borderId="101" xfId="0" applyFont="1" applyBorder="1" applyAlignment="1">
      <alignment horizontal="distributed" vertical="center" indent="2"/>
    </xf>
    <xf numFmtId="0" fontId="29" fillId="0" borderId="102" xfId="0" applyFont="1" applyBorder="1" applyAlignment="1">
      <alignment horizontal="distributed" vertical="center" indent="2"/>
    </xf>
    <xf numFmtId="0" fontId="29" fillId="0" borderId="79" xfId="0" applyFont="1" applyBorder="1" applyAlignment="1">
      <alignment horizontal="distributed" vertical="center" indent="2"/>
    </xf>
    <xf numFmtId="0" fontId="29" fillId="0" borderId="107" xfId="0" applyFont="1" applyBorder="1" applyAlignment="1">
      <alignment horizontal="distributed" vertical="center" indent="2"/>
    </xf>
    <xf numFmtId="0" fontId="29" fillId="0" borderId="77" xfId="0" applyFont="1" applyBorder="1" applyAlignment="1">
      <alignment horizontal="distributed" vertical="center" indent="2"/>
    </xf>
    <xf numFmtId="0" fontId="29" fillId="0" borderId="103" xfId="0" applyFont="1" applyBorder="1" applyAlignment="1">
      <alignment horizontal="distributed" vertical="center" indent="2"/>
    </xf>
    <xf numFmtId="0" fontId="29" fillId="0" borderId="18" xfId="0" applyFont="1" applyBorder="1" applyAlignment="1">
      <alignment horizontal="distributed" vertical="center"/>
    </xf>
    <xf numFmtId="0" fontId="29" fillId="0" borderId="54" xfId="0" applyFont="1" applyBorder="1" applyAlignment="1">
      <alignment horizontal="distributed" vertical="center"/>
    </xf>
    <xf numFmtId="0" fontId="29" fillId="0" borderId="69" xfId="0" applyFont="1" applyBorder="1" applyAlignment="1">
      <alignment horizontal="center" vertical="center"/>
    </xf>
    <xf numFmtId="38" fontId="98" fillId="0" borderId="36" xfId="3" applyFont="1" applyBorder="1" applyAlignment="1">
      <alignment horizontal="center" vertical="center"/>
    </xf>
    <xf numFmtId="38" fontId="98" fillId="0" borderId="0" xfId="3" applyFont="1" applyBorder="1" applyAlignment="1">
      <alignment horizontal="center" vertical="center"/>
    </xf>
    <xf numFmtId="38" fontId="98" fillId="0" borderId="4" xfId="3" applyFont="1" applyBorder="1" applyAlignment="1">
      <alignment horizontal="center" vertical="center"/>
    </xf>
    <xf numFmtId="38" fontId="98" fillId="0" borderId="37" xfId="3" applyFont="1" applyBorder="1" applyAlignment="1">
      <alignment horizontal="center" vertical="center"/>
    </xf>
    <xf numFmtId="38" fontId="98" fillId="0" borderId="24" xfId="3" applyFont="1" applyBorder="1" applyAlignment="1">
      <alignment horizontal="center" vertical="center"/>
    </xf>
    <xf numFmtId="38" fontId="98" fillId="0" borderId="33" xfId="3" applyFont="1" applyBorder="1" applyAlignment="1">
      <alignment horizontal="center" vertical="center"/>
    </xf>
    <xf numFmtId="191" fontId="98" fillId="0" borderId="101" xfId="3" applyNumberFormat="1" applyFont="1" applyBorder="1" applyAlignment="1">
      <alignment horizontal="right" vertical="center"/>
    </xf>
    <xf numFmtId="191" fontId="98" fillId="0" borderId="102" xfId="3" applyNumberFormat="1" applyFont="1" applyBorder="1" applyAlignment="1">
      <alignment horizontal="right" vertical="center"/>
    </xf>
    <xf numFmtId="191" fontId="98" fillId="0" borderId="77" xfId="3" applyNumberFormat="1" applyFont="1" applyBorder="1" applyAlignment="1">
      <alignment horizontal="right" vertical="center"/>
    </xf>
    <xf numFmtId="191" fontId="98" fillId="0" borderId="103" xfId="3" applyNumberFormat="1" applyFont="1" applyBorder="1" applyAlignment="1">
      <alignment horizontal="right" vertical="center"/>
    </xf>
    <xf numFmtId="0" fontId="72" fillId="0" borderId="0" xfId="0" applyFont="1" applyAlignment="1">
      <alignment horizontal="left" vertical="top"/>
    </xf>
    <xf numFmtId="0" fontId="72" fillId="0" borderId="4" xfId="0" applyFont="1" applyBorder="1" applyAlignment="1">
      <alignment horizontal="left" vertical="top"/>
    </xf>
    <xf numFmtId="0" fontId="75" fillId="0" borderId="0" xfId="0" applyFont="1" applyAlignment="1">
      <alignment horizontal="center" vertical="center"/>
    </xf>
    <xf numFmtId="0" fontId="75" fillId="0" borderId="0" xfId="0" applyFont="1" applyBorder="1" applyAlignment="1">
      <alignment horizontal="center" vertical="center"/>
    </xf>
    <xf numFmtId="0" fontId="29" fillId="0" borderId="38" xfId="0" applyFont="1" applyBorder="1" applyAlignment="1">
      <alignment horizontal="center" vertical="center" shrinkToFit="1"/>
    </xf>
    <xf numFmtId="0" fontId="29" fillId="0" borderId="36" xfId="0" applyFont="1" applyBorder="1" applyAlignment="1">
      <alignment horizontal="center" vertical="center" shrinkToFit="1"/>
    </xf>
    <xf numFmtId="0" fontId="29" fillId="0" borderId="37" xfId="0" applyFont="1" applyBorder="1" applyAlignment="1">
      <alignment horizontal="center" vertical="center" shrinkToFit="1"/>
    </xf>
    <xf numFmtId="0" fontId="29" fillId="0" borderId="21" xfId="0" applyFont="1" applyBorder="1" applyAlignment="1">
      <alignment horizontal="center" vertical="center" shrinkToFit="1"/>
    </xf>
    <xf numFmtId="0" fontId="29" fillId="0" borderId="17" xfId="0" applyFont="1" applyBorder="1" applyAlignment="1">
      <alignment horizontal="center" vertical="center" shrinkToFit="1"/>
    </xf>
    <xf numFmtId="0" fontId="29" fillId="0" borderId="22" xfId="0" applyFont="1" applyBorder="1" applyAlignment="1">
      <alignment horizontal="center" vertical="center" shrinkToFit="1"/>
    </xf>
    <xf numFmtId="0" fontId="29" fillId="0" borderId="38" xfId="0" applyFont="1" applyBorder="1" applyAlignment="1">
      <alignment horizontal="center" vertical="center"/>
    </xf>
    <xf numFmtId="0" fontId="29" fillId="0" borderId="36" xfId="0" applyFont="1" applyBorder="1" applyAlignment="1">
      <alignment horizontal="center" vertical="center"/>
    </xf>
    <xf numFmtId="0" fontId="29" fillId="0" borderId="37"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9" fillId="0" borderId="23" xfId="0" applyFont="1" applyBorder="1" applyAlignment="1">
      <alignment horizontal="center" vertical="center" shrinkToFit="1"/>
    </xf>
    <xf numFmtId="0" fontId="29" fillId="0" borderId="24" xfId="0" applyFont="1" applyBorder="1" applyAlignment="1">
      <alignment horizontal="center" vertical="center" shrinkToFit="1"/>
    </xf>
    <xf numFmtId="0" fontId="29" fillId="0" borderId="23" xfId="0" applyFont="1" applyBorder="1" applyAlignment="1">
      <alignment horizontal="center" vertical="center"/>
    </xf>
    <xf numFmtId="0" fontId="29" fillId="0" borderId="24" xfId="0" applyFont="1" applyBorder="1" applyAlignment="1">
      <alignment horizontal="center" vertical="center"/>
    </xf>
    <xf numFmtId="0" fontId="29" fillId="0" borderId="32" xfId="0" applyFont="1" applyBorder="1" applyAlignment="1">
      <alignment horizontal="center" vertical="center"/>
    </xf>
    <xf numFmtId="0" fontId="29" fillId="0" borderId="33" xfId="0" applyFont="1" applyBorder="1" applyAlignment="1">
      <alignment horizontal="center" vertical="center"/>
    </xf>
    <xf numFmtId="0" fontId="29" fillId="0" borderId="7" xfId="0" applyFont="1" applyBorder="1" applyAlignment="1">
      <alignment horizontal="distributed" vertical="center"/>
    </xf>
    <xf numFmtId="0" fontId="29" fillId="0" borderId="0" xfId="0" applyFont="1" applyBorder="1" applyAlignment="1">
      <alignment horizontal="distributed" vertical="center"/>
    </xf>
    <xf numFmtId="0" fontId="29" fillId="0" borderId="4" xfId="0" applyFont="1" applyBorder="1" applyAlignment="1">
      <alignment horizontal="distributed" vertical="center"/>
    </xf>
    <xf numFmtId="0" fontId="18" fillId="0" borderId="7" xfId="0" applyFont="1" applyBorder="1" applyAlignment="1">
      <alignment horizontal="center" vertical="center" shrinkToFit="1"/>
    </xf>
    <xf numFmtId="0" fontId="29" fillId="0" borderId="49" xfId="0" applyFont="1" applyBorder="1" applyAlignment="1">
      <alignment horizontal="center" vertical="center"/>
    </xf>
    <xf numFmtId="0" fontId="29" fillId="0" borderId="51" xfId="0" applyFont="1" applyBorder="1" applyAlignment="1">
      <alignment horizontal="center" vertical="center"/>
    </xf>
    <xf numFmtId="0" fontId="0" fillId="0" borderId="17" xfId="0" applyBorder="1" applyAlignment="1">
      <alignment vertical="center"/>
    </xf>
    <xf numFmtId="0" fontId="0" fillId="0" borderId="76" xfId="0" applyBorder="1" applyAlignment="1">
      <alignment vertical="center"/>
    </xf>
    <xf numFmtId="0" fontId="100" fillId="0" borderId="0" xfId="0" applyFont="1" applyFill="1" applyBorder="1" applyAlignment="1">
      <alignment horizontal="center" vertical="center" shrinkToFit="1"/>
    </xf>
    <xf numFmtId="0" fontId="100" fillId="0" borderId="17" xfId="0" applyFont="1" applyFill="1" applyBorder="1" applyAlignment="1">
      <alignment horizontal="center" vertical="center" shrinkToFit="1"/>
    </xf>
    <xf numFmtId="0" fontId="0" fillId="0" borderId="17" xfId="0" applyFill="1" applyBorder="1" applyAlignment="1">
      <alignment vertical="center"/>
    </xf>
    <xf numFmtId="38" fontId="18" fillId="0" borderId="37" xfId="3" applyFont="1" applyBorder="1" applyAlignment="1">
      <alignment horizontal="center" vertical="center"/>
    </xf>
    <xf numFmtId="38" fontId="18" fillId="0" borderId="24" xfId="3" applyFont="1" applyBorder="1" applyAlignment="1">
      <alignment horizontal="center" vertical="center"/>
    </xf>
    <xf numFmtId="38" fontId="18" fillId="0" borderId="33" xfId="3" applyFont="1" applyBorder="1" applyAlignment="1">
      <alignment horizontal="center" vertical="center"/>
    </xf>
    <xf numFmtId="0" fontId="29" fillId="0" borderId="46" xfId="0" applyFont="1" applyBorder="1" applyAlignment="1">
      <alignment horizontal="distributed" vertical="center"/>
    </xf>
    <xf numFmtId="0" fontId="29" fillId="0" borderId="17" xfId="0" applyFont="1" applyBorder="1" applyAlignment="1">
      <alignment horizontal="distributed" vertical="center"/>
    </xf>
    <xf numFmtId="0" fontId="29" fillId="0" borderId="76" xfId="0" applyFont="1" applyBorder="1" applyAlignment="1">
      <alignment horizontal="center" vertical="center"/>
    </xf>
    <xf numFmtId="0" fontId="100" fillId="0" borderId="17" xfId="0" applyFont="1" applyBorder="1" applyAlignment="1">
      <alignment horizontal="center" vertical="center"/>
    </xf>
    <xf numFmtId="0" fontId="29" fillId="0" borderId="100" xfId="0" applyFont="1" applyBorder="1" applyAlignment="1">
      <alignment horizontal="distributed" vertical="center" indent="2"/>
    </xf>
    <xf numFmtId="0" fontId="29" fillId="0" borderId="104" xfId="0" applyFont="1" applyBorder="1" applyAlignment="1">
      <alignment horizontal="distributed" vertical="center" indent="2"/>
    </xf>
    <xf numFmtId="0" fontId="29" fillId="0" borderId="105" xfId="0" applyFont="1" applyBorder="1" applyAlignment="1">
      <alignment horizontal="distributed" vertical="center" indent="2"/>
    </xf>
    <xf numFmtId="0" fontId="98" fillId="0" borderId="56" xfId="0" applyFont="1" applyBorder="1" applyAlignment="1">
      <alignment horizontal="center" vertical="center"/>
    </xf>
    <xf numFmtId="0" fontId="98" fillId="0" borderId="101" xfId="0" applyFont="1" applyBorder="1" applyAlignment="1">
      <alignment horizontal="center" vertical="center"/>
    </xf>
    <xf numFmtId="0" fontId="98" fillId="0" borderId="102" xfId="0" applyFont="1" applyBorder="1" applyAlignment="1">
      <alignment horizontal="center" vertical="center"/>
    </xf>
    <xf numFmtId="0" fontId="98" fillId="0" borderId="20" xfId="0" applyFont="1" applyBorder="1" applyAlignment="1">
      <alignment horizontal="center" vertical="center"/>
    </xf>
    <xf numFmtId="0" fontId="98" fillId="0" borderId="77" xfId="0" applyFont="1" applyBorder="1" applyAlignment="1">
      <alignment horizontal="center" vertical="center"/>
    </xf>
    <xf numFmtId="0" fontId="98" fillId="0" borderId="103" xfId="0" applyFont="1" applyBorder="1" applyAlignment="1">
      <alignment horizontal="center" vertical="center"/>
    </xf>
    <xf numFmtId="49" fontId="98" fillId="0" borderId="105" xfId="0" applyNumberFormat="1" applyFont="1" applyBorder="1" applyAlignment="1">
      <alignment horizontal="center" vertical="center"/>
    </xf>
    <xf numFmtId="49" fontId="98" fillId="0" borderId="77" xfId="0" applyNumberFormat="1" applyFont="1" applyBorder="1" applyAlignment="1">
      <alignment horizontal="center" vertical="center"/>
    </xf>
    <xf numFmtId="0" fontId="98" fillId="0" borderId="77" xfId="0" applyFont="1" applyBorder="1" applyAlignment="1">
      <alignment horizontal="left" vertical="center" wrapText="1"/>
    </xf>
    <xf numFmtId="0" fontId="98" fillId="0" borderId="103" xfId="0" applyFont="1" applyBorder="1" applyAlignment="1">
      <alignment horizontal="left" vertical="center" wrapText="1"/>
    </xf>
    <xf numFmtId="38" fontId="98" fillId="0" borderId="88" xfId="3" applyFont="1" applyBorder="1" applyAlignment="1">
      <alignment horizontal="center" vertical="center"/>
    </xf>
    <xf numFmtId="38" fontId="98" fillId="0" borderId="1" xfId="3" applyFont="1" applyBorder="1" applyAlignment="1">
      <alignment horizontal="center" vertical="center"/>
    </xf>
    <xf numFmtId="38" fontId="98" fillId="0" borderId="87" xfId="3" applyFont="1" applyBorder="1" applyAlignment="1">
      <alignment horizontal="center" vertical="center"/>
    </xf>
    <xf numFmtId="38" fontId="98" fillId="0" borderId="17" xfId="3" applyFont="1" applyBorder="1" applyAlignment="1">
      <alignment horizontal="center" vertical="center"/>
    </xf>
    <xf numFmtId="38" fontId="98" fillId="0" borderId="22" xfId="3" applyFont="1" applyBorder="1" applyAlignment="1">
      <alignment horizontal="center" vertical="center"/>
    </xf>
    <xf numFmtId="0" fontId="98" fillId="0" borderId="77" xfId="0" applyFont="1" applyBorder="1" applyAlignment="1">
      <alignment horizontal="center" vertical="center" shrinkToFit="1"/>
    </xf>
    <xf numFmtId="49" fontId="98" fillId="0" borderId="100" xfId="0" applyNumberFormat="1" applyFont="1" applyBorder="1" applyAlignment="1">
      <alignment horizontal="center" vertical="center"/>
    </xf>
    <xf numFmtId="49" fontId="98" fillId="0" borderId="101" xfId="0" applyNumberFormat="1" applyFont="1" applyBorder="1" applyAlignment="1">
      <alignment horizontal="center" vertical="center"/>
    </xf>
    <xf numFmtId="0" fontId="98" fillId="0" borderId="101" xfId="0" applyFont="1" applyBorder="1" applyAlignment="1">
      <alignment horizontal="left" vertical="center" wrapText="1"/>
    </xf>
    <xf numFmtId="0" fontId="98" fillId="0" borderId="102" xfId="0" applyFont="1" applyBorder="1" applyAlignment="1">
      <alignment horizontal="left" vertical="center" wrapText="1"/>
    </xf>
    <xf numFmtId="0" fontId="98" fillId="0" borderId="101" xfId="0" applyFont="1" applyBorder="1" applyAlignment="1">
      <alignment horizontal="center" vertical="center" shrinkToFit="1"/>
    </xf>
    <xf numFmtId="38" fontId="18" fillId="0" borderId="88" xfId="3" applyFont="1" applyBorder="1" applyAlignment="1">
      <alignment horizontal="center" vertical="center"/>
    </xf>
    <xf numFmtId="38" fontId="18" fillId="0" borderId="1" xfId="3" applyFont="1" applyBorder="1" applyAlignment="1">
      <alignment horizontal="center" vertical="center"/>
    </xf>
    <xf numFmtId="38" fontId="18" fillId="0" borderId="87" xfId="3" applyFont="1" applyBorder="1" applyAlignment="1">
      <alignment horizontal="center" vertical="center"/>
    </xf>
    <xf numFmtId="38" fontId="18" fillId="0" borderId="17" xfId="3" applyFont="1" applyBorder="1" applyAlignment="1">
      <alignment horizontal="center" vertical="center"/>
    </xf>
    <xf numFmtId="38" fontId="18" fillId="0" borderId="22" xfId="3" applyFont="1" applyBorder="1" applyAlignment="1">
      <alignment horizontal="center" vertical="center"/>
    </xf>
    <xf numFmtId="0" fontId="98" fillId="0" borderId="38" xfId="0" applyFont="1" applyBorder="1" applyAlignment="1">
      <alignment horizontal="center" vertical="center" shrinkToFit="1"/>
    </xf>
    <xf numFmtId="0" fontId="98" fillId="0" borderId="36" xfId="0" applyFont="1" applyBorder="1" applyAlignment="1">
      <alignment horizontal="center" vertical="center" shrinkToFit="1"/>
    </xf>
    <xf numFmtId="0" fontId="98" fillId="0" borderId="37" xfId="0" applyFont="1" applyBorder="1" applyAlignment="1">
      <alignment horizontal="center" vertical="center" shrinkToFit="1"/>
    </xf>
    <xf numFmtId="0" fontId="98" fillId="0" borderId="23" xfId="0" applyFont="1" applyBorder="1" applyAlignment="1">
      <alignment horizontal="center" vertical="center" shrinkToFit="1"/>
    </xf>
    <xf numFmtId="0" fontId="98" fillId="0" borderId="0" xfId="0" applyFont="1" applyBorder="1" applyAlignment="1">
      <alignment horizontal="center" vertical="center" shrinkToFit="1"/>
    </xf>
    <xf numFmtId="0" fontId="98" fillId="0" borderId="24" xfId="0" applyFont="1" applyBorder="1" applyAlignment="1">
      <alignment horizontal="center" vertical="center" shrinkToFit="1"/>
    </xf>
    <xf numFmtId="0" fontId="98" fillId="0" borderId="21" xfId="0" applyFont="1" applyBorder="1" applyAlignment="1">
      <alignment horizontal="center" vertical="center" shrinkToFit="1"/>
    </xf>
    <xf numFmtId="0" fontId="98" fillId="0" borderId="17" xfId="0" applyFont="1" applyBorder="1" applyAlignment="1">
      <alignment horizontal="center" vertical="center" shrinkToFit="1"/>
    </xf>
    <xf numFmtId="0" fontId="98" fillId="0" borderId="22" xfId="0" applyFont="1" applyBorder="1" applyAlignment="1">
      <alignment horizontal="center" vertical="center" shrinkToFit="1"/>
    </xf>
    <xf numFmtId="191" fontId="98" fillId="0" borderId="38" xfId="3" applyNumberFormat="1" applyFont="1" applyBorder="1" applyAlignment="1">
      <alignment horizontal="right" vertical="center"/>
    </xf>
    <xf numFmtId="191" fontId="98" fillId="0" borderId="36" xfId="3" applyNumberFormat="1" applyFont="1" applyBorder="1" applyAlignment="1">
      <alignment horizontal="right" vertical="center"/>
    </xf>
    <xf numFmtId="191" fontId="98" fillId="0" borderId="68" xfId="3" applyNumberFormat="1" applyFont="1" applyBorder="1" applyAlignment="1">
      <alignment horizontal="right" vertical="center"/>
    </xf>
    <xf numFmtId="191" fontId="98" fillId="0" borderId="23" xfId="3" applyNumberFormat="1" applyFont="1" applyBorder="1" applyAlignment="1">
      <alignment horizontal="right" vertical="center"/>
    </xf>
    <xf numFmtId="191" fontId="98" fillId="0" borderId="0" xfId="3" applyNumberFormat="1" applyFont="1" applyBorder="1" applyAlignment="1">
      <alignment horizontal="right" vertical="center"/>
    </xf>
    <xf numFmtId="191" fontId="98" fillId="0" borderId="2" xfId="3" applyNumberFormat="1" applyFont="1" applyBorder="1" applyAlignment="1">
      <alignment horizontal="right" vertical="center"/>
    </xf>
    <xf numFmtId="191" fontId="98" fillId="0" borderId="21" xfId="3" applyNumberFormat="1" applyFont="1" applyBorder="1" applyAlignment="1">
      <alignment horizontal="right" vertical="center"/>
    </xf>
    <xf numFmtId="191" fontId="98" fillId="0" borderId="17" xfId="3" applyNumberFormat="1" applyFont="1" applyBorder="1" applyAlignment="1">
      <alignment horizontal="right" vertical="center"/>
    </xf>
    <xf numFmtId="191" fontId="98" fillId="0" borderId="76" xfId="3" applyNumberFormat="1" applyFont="1" applyBorder="1" applyAlignment="1">
      <alignment horizontal="right" vertical="center"/>
    </xf>
    <xf numFmtId="38" fontId="98" fillId="0" borderId="68" xfId="3" applyFont="1" applyBorder="1" applyAlignment="1">
      <alignment horizontal="right" vertical="center"/>
    </xf>
    <xf numFmtId="38" fontId="98" fillId="0" borderId="2" xfId="3" applyFont="1" applyBorder="1" applyAlignment="1">
      <alignment horizontal="right" vertical="center"/>
    </xf>
    <xf numFmtId="38" fontId="98" fillId="0" borderId="5" xfId="3" applyFont="1" applyBorder="1" applyAlignment="1">
      <alignment horizontal="right" vertical="center"/>
    </xf>
    <xf numFmtId="38" fontId="18" fillId="0" borderId="3" xfId="3" applyFont="1" applyBorder="1" applyAlignment="1">
      <alignment horizontal="center" vertical="center"/>
    </xf>
    <xf numFmtId="0" fontId="98" fillId="0" borderId="55" xfId="0" applyFont="1" applyBorder="1" applyAlignment="1">
      <alignment horizontal="center" vertical="center"/>
    </xf>
    <xf numFmtId="0" fontId="98" fillId="0" borderId="127" xfId="0" applyFont="1" applyBorder="1" applyAlignment="1">
      <alignment horizontal="center" vertical="center"/>
    </xf>
    <xf numFmtId="0" fontId="98" fillId="0" borderId="131" xfId="0" applyFont="1" applyBorder="1" applyAlignment="1">
      <alignment horizontal="center" vertical="center"/>
    </xf>
    <xf numFmtId="49" fontId="98" fillId="0" borderId="130" xfId="0" applyNumberFormat="1" applyFont="1" applyBorder="1" applyAlignment="1">
      <alignment horizontal="center" vertical="center"/>
    </xf>
    <xf numFmtId="49" fontId="98" fillId="0" borderId="127" xfId="0" applyNumberFormat="1" applyFont="1" applyBorder="1" applyAlignment="1">
      <alignment horizontal="center" vertical="center"/>
    </xf>
    <xf numFmtId="0" fontId="98" fillId="0" borderId="127" xfId="0" applyFont="1" applyBorder="1" applyAlignment="1">
      <alignment horizontal="left" vertical="center" wrapText="1"/>
    </xf>
    <xf numFmtId="0" fontId="98" fillId="0" borderId="131" xfId="0" applyFont="1" applyBorder="1" applyAlignment="1">
      <alignment horizontal="left" vertical="center" wrapText="1"/>
    </xf>
    <xf numFmtId="0" fontId="98" fillId="0" borderId="32" xfId="0" applyFont="1" applyBorder="1" applyAlignment="1">
      <alignment horizontal="center" vertical="center" shrinkToFit="1"/>
    </xf>
    <xf numFmtId="0" fontId="98" fillId="0" borderId="4" xfId="0" applyFont="1" applyBorder="1" applyAlignment="1">
      <alignment horizontal="center" vertical="center" shrinkToFit="1"/>
    </xf>
    <xf numFmtId="0" fontId="98" fillId="0" borderId="33" xfId="0" applyFont="1" applyBorder="1" applyAlignment="1">
      <alignment horizontal="center" vertical="center" shrinkToFit="1"/>
    </xf>
    <xf numFmtId="0" fontId="157" fillId="0" borderId="0" xfId="4" applyFont="1" applyAlignment="1">
      <alignment horizontal="left" vertical="center"/>
    </xf>
    <xf numFmtId="0" fontId="157" fillId="0" borderId="0" xfId="4" applyFont="1" applyBorder="1" applyAlignment="1">
      <alignment horizontal="left" vertical="center"/>
    </xf>
    <xf numFmtId="0" fontId="157" fillId="0" borderId="0" xfId="4" applyFont="1" applyAlignment="1">
      <alignment horizontal="distributed" vertical="center" wrapText="1"/>
    </xf>
    <xf numFmtId="0" fontId="157" fillId="0" borderId="0" xfId="4" applyFont="1" applyAlignment="1">
      <alignment horizontal="center" vertical="center"/>
    </xf>
    <xf numFmtId="0" fontId="158" fillId="0" borderId="0" xfId="4" applyFont="1" applyFill="1" applyAlignment="1">
      <alignment horizontal="center" vertical="center"/>
    </xf>
    <xf numFmtId="0" fontId="159" fillId="0" borderId="0" xfId="4" applyFont="1" applyBorder="1" applyAlignment="1">
      <alignment horizontal="left" vertical="center" wrapText="1"/>
    </xf>
    <xf numFmtId="0" fontId="162" fillId="0" borderId="0" xfId="4" applyFont="1" applyBorder="1" applyAlignment="1">
      <alignment horizontal="center" vertical="center" textRotation="255"/>
    </xf>
    <xf numFmtId="0" fontId="159" fillId="0" borderId="0" xfId="4" applyFont="1" applyBorder="1" applyAlignment="1">
      <alignment horizontal="left" vertical="center" shrinkToFit="1"/>
    </xf>
    <xf numFmtId="0" fontId="157" fillId="0" borderId="0" xfId="4" applyFont="1" applyBorder="1" applyAlignment="1">
      <alignment horizontal="right" vertical="center"/>
    </xf>
    <xf numFmtId="0" fontId="68" fillId="0" borderId="0" xfId="0" applyFont="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52" fillId="0" borderId="4" xfId="0" applyFont="1" applyBorder="1" applyAlignment="1">
      <alignment horizontal="left" vertical="top" wrapText="1"/>
    </xf>
    <xf numFmtId="0" fontId="52" fillId="0" borderId="4" xfId="0" applyFont="1" applyBorder="1" applyAlignment="1">
      <alignment horizontal="left" vertical="top"/>
    </xf>
    <xf numFmtId="0" fontId="52" fillId="0" borderId="39" xfId="0" applyFont="1" applyBorder="1" applyAlignment="1">
      <alignment horizontal="left" vertical="top"/>
    </xf>
    <xf numFmtId="0" fontId="52" fillId="0" borderId="39" xfId="0" applyFont="1" applyFill="1" applyBorder="1" applyAlignment="1">
      <alignment horizontal="center" vertical="center"/>
    </xf>
    <xf numFmtId="0" fontId="52" fillId="0" borderId="44" xfId="0" applyFont="1" applyFill="1" applyBorder="1" applyAlignment="1">
      <alignment horizontal="center" vertical="center"/>
    </xf>
    <xf numFmtId="195" fontId="52" fillId="0" borderId="89" xfId="0" applyNumberFormat="1" applyFont="1" applyFill="1" applyBorder="1" applyAlignment="1">
      <alignment horizontal="right" vertical="center" shrinkToFit="1"/>
    </xf>
    <xf numFmtId="195" fontId="52" fillId="0" borderId="39" xfId="0" applyNumberFormat="1" applyFont="1" applyFill="1" applyBorder="1" applyAlignment="1">
      <alignment horizontal="right" vertical="center" shrinkToFit="1"/>
    </xf>
    <xf numFmtId="49" fontId="52" fillId="0" borderId="89" xfId="0" applyNumberFormat="1" applyFont="1" applyFill="1" applyBorder="1" applyAlignment="1">
      <alignment horizontal="center" vertical="center" shrinkToFit="1"/>
    </xf>
    <xf numFmtId="49" fontId="52" fillId="0" borderId="39" xfId="0" applyNumberFormat="1" applyFont="1" applyFill="1" applyBorder="1" applyAlignment="1">
      <alignment horizontal="center" vertical="center" shrinkToFit="1"/>
    </xf>
    <xf numFmtId="0" fontId="52" fillId="0" borderId="7" xfId="0" applyFont="1" applyFill="1" applyBorder="1" applyAlignment="1">
      <alignment horizontal="center" vertical="center"/>
    </xf>
    <xf numFmtId="0" fontId="52" fillId="0" borderId="8" xfId="0" applyFont="1" applyFill="1" applyBorder="1" applyAlignment="1">
      <alignment horizontal="center" vertical="center"/>
    </xf>
    <xf numFmtId="0" fontId="52" fillId="0" borderId="4" xfId="0" applyFont="1" applyFill="1" applyBorder="1" applyAlignment="1">
      <alignment horizontal="center" vertical="center"/>
    </xf>
    <xf numFmtId="0" fontId="52" fillId="0" borderId="5" xfId="0" applyFont="1" applyFill="1" applyBorder="1" applyAlignment="1">
      <alignment horizontal="center" vertical="center"/>
    </xf>
    <xf numFmtId="0" fontId="52" fillId="0" borderId="6" xfId="0" applyNumberFormat="1" applyFont="1" applyFill="1" applyBorder="1" applyAlignment="1">
      <alignment horizontal="center" vertical="center" shrinkToFit="1"/>
    </xf>
    <xf numFmtId="0" fontId="52" fillId="0" borderId="7" xfId="0" applyNumberFormat="1" applyFont="1" applyFill="1" applyBorder="1" applyAlignment="1">
      <alignment horizontal="center" vertical="center" shrinkToFit="1"/>
    </xf>
    <xf numFmtId="0" fontId="52" fillId="0" borderId="3" xfId="0" applyNumberFormat="1" applyFont="1" applyFill="1" applyBorder="1" applyAlignment="1">
      <alignment horizontal="center" vertical="center" shrinkToFit="1"/>
    </xf>
    <xf numFmtId="0" fontId="52" fillId="0" borderId="4" xfId="0" applyNumberFormat="1" applyFont="1" applyFill="1" applyBorder="1" applyAlignment="1">
      <alignment horizontal="center" vertical="center" shrinkToFit="1"/>
    </xf>
    <xf numFmtId="49" fontId="52" fillId="0" borderId="6" xfId="0" applyNumberFormat="1" applyFont="1" applyFill="1" applyBorder="1" applyAlignment="1">
      <alignment horizontal="center" vertical="center" shrinkToFit="1"/>
    </xf>
    <xf numFmtId="49" fontId="52" fillId="0" borderId="7" xfId="0" applyNumberFormat="1" applyFont="1" applyFill="1" applyBorder="1" applyAlignment="1">
      <alignment horizontal="center" vertical="center" shrinkToFit="1"/>
    </xf>
    <xf numFmtId="49" fontId="52" fillId="0" borderId="3" xfId="0" applyNumberFormat="1" applyFont="1" applyFill="1" applyBorder="1" applyAlignment="1">
      <alignment horizontal="center" vertical="center" shrinkToFit="1"/>
    </xf>
    <xf numFmtId="49" fontId="52" fillId="0" borderId="4" xfId="0" applyNumberFormat="1" applyFont="1" applyFill="1" applyBorder="1" applyAlignment="1">
      <alignment horizontal="center" vertical="center" shrinkToFit="1"/>
    </xf>
    <xf numFmtId="187" fontId="52" fillId="0" borderId="6" xfId="0" applyNumberFormat="1" applyFont="1" applyFill="1" applyBorder="1" applyAlignment="1">
      <alignment horizontal="right" vertical="center" shrinkToFit="1"/>
    </xf>
    <xf numFmtId="187" fontId="52" fillId="0" borderId="7" xfId="0" applyNumberFormat="1" applyFont="1" applyFill="1" applyBorder="1" applyAlignment="1">
      <alignment horizontal="right" vertical="center" shrinkToFit="1"/>
    </xf>
    <xf numFmtId="187" fontId="52" fillId="0" borderId="3" xfId="0" applyNumberFormat="1" applyFont="1" applyFill="1" applyBorder="1" applyAlignment="1">
      <alignment horizontal="right" vertical="center" shrinkToFit="1"/>
    </xf>
    <xf numFmtId="187" fontId="52" fillId="0" borderId="4" xfId="0" applyNumberFormat="1" applyFont="1" applyFill="1" applyBorder="1" applyAlignment="1">
      <alignment horizontal="right" vertical="center" shrinkToFit="1"/>
    </xf>
    <xf numFmtId="195" fontId="52" fillId="0" borderId="6" xfId="0" applyNumberFormat="1" applyFont="1" applyFill="1" applyBorder="1" applyAlignment="1">
      <alignment horizontal="right" vertical="center" shrinkToFit="1"/>
    </xf>
    <xf numFmtId="195" fontId="52" fillId="0" borderId="7" xfId="0" applyNumberFormat="1" applyFont="1" applyFill="1" applyBorder="1" applyAlignment="1">
      <alignment horizontal="right" vertical="center" shrinkToFit="1"/>
    </xf>
    <xf numFmtId="195" fontId="52" fillId="0" borderId="3" xfId="0" applyNumberFormat="1" applyFont="1" applyFill="1" applyBorder="1" applyAlignment="1">
      <alignment horizontal="right" vertical="center" shrinkToFit="1"/>
    </xf>
    <xf numFmtId="195" fontId="52" fillId="0" borderId="4" xfId="0" applyNumberFormat="1" applyFont="1" applyFill="1" applyBorder="1" applyAlignment="1">
      <alignment horizontal="right" vertical="center" shrinkToFit="1"/>
    </xf>
    <xf numFmtId="0" fontId="52" fillId="0" borderId="6" xfId="0" applyFont="1" applyFill="1" applyBorder="1" applyAlignment="1">
      <alignment horizontal="center" vertical="center" wrapText="1"/>
    </xf>
    <xf numFmtId="0" fontId="52" fillId="0" borderId="7" xfId="0" applyFont="1" applyFill="1" applyBorder="1" applyAlignment="1">
      <alignment horizontal="center" vertical="center" wrapText="1"/>
    </xf>
    <xf numFmtId="0" fontId="52" fillId="0" borderId="8" xfId="0" applyFont="1" applyFill="1" applyBorder="1" applyAlignment="1">
      <alignment horizontal="center" vertical="center" wrapText="1"/>
    </xf>
    <xf numFmtId="0" fontId="52" fillId="0" borderId="3" xfId="0" applyFont="1" applyFill="1" applyBorder="1" applyAlignment="1">
      <alignment horizontal="center" vertical="center" wrapText="1"/>
    </xf>
    <xf numFmtId="0" fontId="52" fillId="0" borderId="4" xfId="0" applyFont="1" applyFill="1" applyBorder="1" applyAlignment="1">
      <alignment horizontal="center" vertical="center" wrapText="1"/>
    </xf>
    <xf numFmtId="0" fontId="52" fillId="0" borderId="5" xfId="0" applyFont="1" applyFill="1" applyBorder="1" applyAlignment="1">
      <alignment horizontal="center" vertical="center" wrapText="1"/>
    </xf>
    <xf numFmtId="0" fontId="52" fillId="4" borderId="6" xfId="0" applyFont="1" applyFill="1" applyBorder="1" applyAlignment="1">
      <alignment horizontal="center" vertical="center"/>
    </xf>
    <xf numFmtId="0" fontId="52" fillId="4" borderId="7" xfId="0" applyFont="1" applyFill="1" applyBorder="1" applyAlignment="1">
      <alignment horizontal="center" vertical="center"/>
    </xf>
    <xf numFmtId="0" fontId="52" fillId="4" borderId="8" xfId="0" applyFont="1" applyFill="1" applyBorder="1" applyAlignment="1">
      <alignment horizontal="center" vertical="center"/>
    </xf>
    <xf numFmtId="0" fontId="52" fillId="4" borderId="3" xfId="0" applyFont="1" applyFill="1" applyBorder="1" applyAlignment="1">
      <alignment horizontal="center" vertical="center"/>
    </xf>
    <xf numFmtId="0" fontId="52" fillId="4" borderId="4" xfId="0" applyFont="1" applyFill="1" applyBorder="1" applyAlignment="1">
      <alignment horizontal="center" vertical="center"/>
    </xf>
    <xf numFmtId="0" fontId="52" fillId="4" borderId="5" xfId="0" applyFont="1" applyFill="1" applyBorder="1" applyAlignment="1">
      <alignment horizontal="center" vertical="center"/>
    </xf>
    <xf numFmtId="0" fontId="52" fillId="0" borderId="6" xfId="0" applyFont="1" applyFill="1" applyBorder="1" applyAlignment="1">
      <alignment horizontal="center" vertical="center"/>
    </xf>
    <xf numFmtId="0" fontId="52" fillId="0" borderId="3" xfId="0" applyFont="1" applyFill="1" applyBorder="1" applyAlignment="1">
      <alignment horizontal="center" vertical="center"/>
    </xf>
    <xf numFmtId="187" fontId="52" fillId="0" borderId="89" xfId="0" applyNumberFormat="1" applyFont="1" applyFill="1" applyBorder="1" applyAlignment="1">
      <alignment horizontal="right" vertical="center" shrinkToFit="1"/>
    </xf>
    <xf numFmtId="187" fontId="52" fillId="0" borderId="39" xfId="0" applyNumberFormat="1" applyFont="1" applyFill="1" applyBorder="1" applyAlignment="1">
      <alignment horizontal="right" vertical="center" shrinkToFit="1"/>
    </xf>
    <xf numFmtId="0" fontId="52" fillId="4" borderId="41" xfId="0" applyFont="1" applyFill="1" applyBorder="1" applyAlignment="1">
      <alignment horizontal="center" vertical="center"/>
    </xf>
    <xf numFmtId="0" fontId="126" fillId="0" borderId="6" xfId="0" applyFont="1" applyBorder="1" applyAlignment="1">
      <alignment horizontal="left" vertical="center" wrapText="1" shrinkToFit="1"/>
    </xf>
    <xf numFmtId="0" fontId="126" fillId="0" borderId="7" xfId="0" applyFont="1" applyBorder="1" applyAlignment="1">
      <alignment horizontal="left" vertical="center" wrapText="1" shrinkToFit="1"/>
    </xf>
    <xf numFmtId="0" fontId="126" fillId="0" borderId="8" xfId="0" applyFont="1" applyBorder="1" applyAlignment="1">
      <alignment horizontal="left" vertical="center" wrapText="1" shrinkToFit="1"/>
    </xf>
    <xf numFmtId="0" fontId="126" fillId="0" borderId="3" xfId="0" applyFont="1" applyBorder="1" applyAlignment="1">
      <alignment horizontal="left" vertical="center" wrapText="1" shrinkToFit="1"/>
    </xf>
    <xf numFmtId="0" fontId="126" fillId="0" borderId="5" xfId="0" applyFont="1" applyBorder="1" applyAlignment="1">
      <alignment horizontal="left" vertical="center" wrapText="1" shrinkToFit="1"/>
    </xf>
    <xf numFmtId="0" fontId="52" fillId="6" borderId="77" xfId="0" applyFont="1" applyFill="1" applyBorder="1" applyAlignment="1">
      <alignment horizontal="center" vertical="center"/>
    </xf>
    <xf numFmtId="0" fontId="52" fillId="6" borderId="127" xfId="0" applyFont="1" applyFill="1" applyBorder="1" applyAlignment="1">
      <alignment horizontal="center" vertical="center"/>
    </xf>
    <xf numFmtId="0" fontId="52" fillId="6" borderId="103" xfId="0" applyFont="1" applyFill="1" applyBorder="1" applyAlignment="1">
      <alignment horizontal="center" vertical="center"/>
    </xf>
    <xf numFmtId="0" fontId="52" fillId="6" borderId="131" xfId="0" applyFont="1" applyFill="1" applyBorder="1" applyAlignment="1">
      <alignment horizontal="center" vertical="center"/>
    </xf>
    <xf numFmtId="0" fontId="52" fillId="6" borderId="105" xfId="0" applyFont="1" applyFill="1" applyBorder="1" applyAlignment="1">
      <alignment horizontal="center" vertical="center"/>
    </xf>
    <xf numFmtId="0" fontId="52" fillId="6" borderId="130" xfId="0" applyFont="1" applyFill="1" applyBorder="1" applyAlignment="1">
      <alignment horizontal="center" vertical="center"/>
    </xf>
    <xf numFmtId="0" fontId="52" fillId="6" borderId="19" xfId="0" applyFont="1" applyFill="1" applyBorder="1" applyAlignment="1">
      <alignment horizontal="center" vertical="center"/>
    </xf>
    <xf numFmtId="0" fontId="52" fillId="6" borderId="53" xfId="0" applyFont="1" applyFill="1" applyBorder="1" applyAlignment="1">
      <alignment horizontal="center" vertical="center"/>
    </xf>
    <xf numFmtId="0" fontId="126" fillId="6" borderId="6" xfId="0" applyFont="1" applyFill="1" applyBorder="1" applyAlignment="1">
      <alignment horizontal="left" vertical="center"/>
    </xf>
    <xf numFmtId="0" fontId="126" fillId="6" borderId="7" xfId="0" applyFont="1" applyFill="1" applyBorder="1" applyAlignment="1">
      <alignment horizontal="left" vertical="center"/>
    </xf>
    <xf numFmtId="0" fontId="126" fillId="6" borderId="87" xfId="0" applyFont="1" applyFill="1" applyBorder="1" applyAlignment="1">
      <alignment horizontal="left" vertical="center"/>
    </xf>
    <xf numFmtId="0" fontId="126" fillId="6" borderId="17" xfId="0" applyFont="1" applyFill="1" applyBorder="1" applyAlignment="1">
      <alignment horizontal="left" vertical="center"/>
    </xf>
    <xf numFmtId="0" fontId="126" fillId="6" borderId="49" xfId="0" applyFont="1" applyFill="1" applyBorder="1" applyAlignment="1">
      <alignment horizontal="left" vertical="center"/>
    </xf>
    <xf numFmtId="0" fontId="126" fillId="6" borderId="21" xfId="0" applyFont="1" applyFill="1" applyBorder="1" applyAlignment="1">
      <alignment horizontal="left" vertical="center"/>
    </xf>
    <xf numFmtId="0" fontId="126" fillId="6" borderId="7" xfId="0" applyFont="1" applyFill="1" applyBorder="1" applyAlignment="1">
      <alignment horizontal="center" vertical="center"/>
    </xf>
    <xf numFmtId="0" fontId="126" fillId="6" borderId="51" xfId="0" applyFont="1" applyFill="1" applyBorder="1" applyAlignment="1">
      <alignment horizontal="center" vertical="center"/>
    </xf>
    <xf numFmtId="0" fontId="126" fillId="6" borderId="17" xfId="0" applyFont="1" applyFill="1" applyBorder="1" applyAlignment="1">
      <alignment horizontal="center" vertical="center"/>
    </xf>
    <xf numFmtId="0" fontId="126" fillId="6" borderId="22" xfId="0" applyFont="1" applyFill="1" applyBorder="1" applyAlignment="1">
      <alignment horizontal="center" vertical="center"/>
    </xf>
    <xf numFmtId="0" fontId="126" fillId="6" borderId="8" xfId="0" applyFont="1" applyFill="1" applyBorder="1" applyAlignment="1">
      <alignment horizontal="center" vertical="center"/>
    </xf>
    <xf numFmtId="0" fontId="126" fillId="6" borderId="76" xfId="0" applyFont="1" applyFill="1" applyBorder="1" applyAlignment="1">
      <alignment horizontal="center" vertical="center"/>
    </xf>
    <xf numFmtId="0" fontId="126" fillId="6" borderId="105" xfId="0" applyFont="1" applyFill="1" applyBorder="1" applyAlignment="1">
      <alignment horizontal="center" vertical="center"/>
    </xf>
    <xf numFmtId="0" fontId="126" fillId="6" borderId="77" xfId="0" applyFont="1" applyFill="1" applyBorder="1" applyAlignment="1">
      <alignment horizontal="center" vertical="center"/>
    </xf>
    <xf numFmtId="0" fontId="126" fillId="6" borderId="19" xfId="0" applyFont="1" applyFill="1" applyBorder="1" applyAlignment="1">
      <alignment horizontal="center" vertical="center"/>
    </xf>
    <xf numFmtId="0" fontId="153" fillId="6" borderId="105" xfId="0" applyFont="1" applyFill="1" applyBorder="1" applyAlignment="1">
      <alignment horizontal="center" vertical="center"/>
    </xf>
    <xf numFmtId="0" fontId="153" fillId="6" borderId="77" xfId="0" applyFont="1" applyFill="1" applyBorder="1" applyAlignment="1">
      <alignment horizontal="center" vertical="center"/>
    </xf>
    <xf numFmtId="0" fontId="153" fillId="6" borderId="20" xfId="0" applyFont="1" applyFill="1" applyBorder="1" applyAlignment="1">
      <alignment horizontal="center" vertical="center"/>
    </xf>
    <xf numFmtId="0" fontId="153" fillId="6" borderId="103" xfId="0" applyFont="1" applyFill="1" applyBorder="1" applyAlignment="1">
      <alignment horizontal="center" vertical="center"/>
    </xf>
    <xf numFmtId="0" fontId="48" fillId="0" borderId="0" xfId="0" applyFont="1" applyAlignment="1">
      <alignment horizontal="center" vertical="center" wrapText="1"/>
    </xf>
    <xf numFmtId="0" fontId="45" fillId="0" borderId="0" xfId="0" applyFont="1" applyFill="1" applyBorder="1" applyAlignment="1">
      <alignment horizontal="justify" vertical="center" wrapText="1"/>
    </xf>
    <xf numFmtId="0" fontId="45" fillId="0" borderId="0" xfId="0" applyFont="1" applyFill="1" applyBorder="1">
      <alignment vertical="center"/>
    </xf>
    <xf numFmtId="0" fontId="59" fillId="0" borderId="0" xfId="0" applyFont="1" applyFill="1" applyBorder="1" applyAlignment="1">
      <alignment horizontal="justify" vertical="center" wrapText="1"/>
    </xf>
    <xf numFmtId="0" fontId="52" fillId="0" borderId="41" xfId="0" applyFont="1" applyBorder="1" applyAlignment="1">
      <alignment horizontal="left" vertical="center" shrinkToFit="1"/>
    </xf>
    <xf numFmtId="0" fontId="52" fillId="0" borderId="0" xfId="0" applyFont="1" applyAlignment="1">
      <alignment horizontal="left" vertical="top"/>
    </xf>
    <xf numFmtId="0" fontId="126" fillId="0" borderId="18" xfId="0" applyFont="1" applyBorder="1" applyAlignment="1">
      <alignment horizontal="left" vertical="center" shrinkToFit="1"/>
    </xf>
    <xf numFmtId="0" fontId="52" fillId="0" borderId="18" xfId="0" applyFont="1" applyBorder="1" applyAlignment="1">
      <alignment horizontal="left" vertical="center"/>
    </xf>
    <xf numFmtId="0" fontId="126" fillId="0" borderId="18" xfId="0" applyFont="1" applyBorder="1" applyAlignment="1">
      <alignment horizontal="left" vertical="top" shrinkToFit="1"/>
    </xf>
    <xf numFmtId="0" fontId="52" fillId="0" borderId="18" xfId="0" applyFont="1" applyBorder="1" applyAlignment="1">
      <alignment horizontal="center" vertical="top"/>
    </xf>
    <xf numFmtId="0" fontId="126" fillId="0" borderId="17" xfId="0" applyFont="1" applyBorder="1" applyAlignment="1">
      <alignment horizontal="left" vertical="top" shrinkToFit="1"/>
    </xf>
    <xf numFmtId="0" fontId="52" fillId="0" borderId="0" xfId="0" applyFont="1" applyAlignment="1">
      <alignment horizontal="center" vertical="top" wrapText="1"/>
    </xf>
    <xf numFmtId="0" fontId="126" fillId="0" borderId="18" xfId="0" applyFont="1" applyBorder="1" applyAlignment="1">
      <alignment horizontal="left" vertical="center"/>
    </xf>
    <xf numFmtId="0" fontId="52" fillId="0" borderId="18" xfId="0" applyFont="1" applyBorder="1" applyAlignment="1">
      <alignment horizontal="center" vertical="center"/>
    </xf>
    <xf numFmtId="0" fontId="198" fillId="0" borderId="0" xfId="8" applyFont="1" applyAlignment="1">
      <alignment horizontal="justify" vertical="center" wrapText="1"/>
    </xf>
    <xf numFmtId="0" fontId="5" fillId="0" borderId="0" xfId="8">
      <alignment vertical="center"/>
    </xf>
    <xf numFmtId="0" fontId="201" fillId="0" borderId="25" xfId="8" applyFont="1" applyBorder="1" applyAlignment="1">
      <alignment horizontal="center" vertical="center" wrapText="1"/>
    </xf>
    <xf numFmtId="0" fontId="201" fillId="0" borderId="27" xfId="8" applyFont="1" applyBorder="1" applyAlignment="1">
      <alignment horizontal="center" vertical="center" wrapText="1"/>
    </xf>
    <xf numFmtId="0" fontId="201" fillId="0" borderId="28" xfId="8" applyFont="1" applyBorder="1" applyAlignment="1">
      <alignment horizontal="center" vertical="center" wrapText="1"/>
    </xf>
    <xf numFmtId="0" fontId="203" fillId="0" borderId="0" xfId="8" applyFont="1" applyAlignment="1">
      <alignment horizontal="justify" vertical="center" wrapText="1"/>
    </xf>
    <xf numFmtId="0" fontId="201" fillId="0" borderId="28" xfId="8" applyFont="1" applyBorder="1" applyAlignment="1">
      <alignment horizontal="left" vertical="center" wrapText="1"/>
    </xf>
    <xf numFmtId="0" fontId="201" fillId="0" borderId="65" xfId="8" applyFont="1" applyBorder="1" applyAlignment="1">
      <alignment horizontal="left" vertical="center" wrapText="1"/>
    </xf>
    <xf numFmtId="0" fontId="203" fillId="0" borderId="0" xfId="8" applyFont="1" applyAlignment="1">
      <alignment horizontal="right" vertical="center" wrapText="1" indent="2"/>
    </xf>
    <xf numFmtId="0" fontId="70" fillId="0" borderId="0" xfId="8" applyFont="1" applyAlignment="1">
      <alignment horizontal="center" vertical="center" wrapText="1"/>
    </xf>
    <xf numFmtId="0" fontId="201" fillId="0" borderId="0" xfId="8" applyFont="1" applyAlignment="1">
      <alignment horizontal="center" vertical="center" wrapText="1"/>
    </xf>
    <xf numFmtId="0" fontId="201" fillId="0" borderId="233" xfId="8" applyFont="1" applyFill="1" applyBorder="1" applyAlignment="1">
      <alignment horizontal="center" vertical="center" wrapText="1"/>
    </xf>
    <xf numFmtId="0" fontId="201" fillId="0" borderId="157" xfId="8" applyFont="1" applyFill="1" applyBorder="1" applyAlignment="1">
      <alignment horizontal="center" vertical="center" wrapText="1"/>
    </xf>
    <xf numFmtId="0" fontId="201" fillId="0" borderId="25" xfId="8" applyFont="1" applyBorder="1" applyAlignment="1">
      <alignment horizontal="left" vertical="center" wrapText="1"/>
    </xf>
    <xf numFmtId="0" fontId="201" fillId="0" borderId="95" xfId="8" applyFont="1" applyBorder="1" applyAlignment="1">
      <alignment horizontal="left" vertical="center" wrapText="1"/>
    </xf>
    <xf numFmtId="0" fontId="198" fillId="0" borderId="27" xfId="8" applyFont="1" applyBorder="1" applyAlignment="1">
      <alignment horizontal="left" vertical="center" wrapText="1"/>
    </xf>
    <xf numFmtId="0" fontId="198" fillId="0" borderId="64" xfId="8" applyFont="1" applyBorder="1" applyAlignment="1">
      <alignment horizontal="left" vertical="center" wrapText="1"/>
    </xf>
    <xf numFmtId="0" fontId="219" fillId="0" borderId="26" xfId="0" applyFont="1" applyBorder="1" applyAlignment="1">
      <alignment horizontal="left" vertical="center" wrapText="1"/>
    </xf>
    <xf numFmtId="0" fontId="219" fillId="0" borderId="0" xfId="0" applyFont="1" applyAlignment="1">
      <alignment horizontal="left" vertical="center"/>
    </xf>
    <xf numFmtId="0" fontId="44" fillId="0" borderId="0" xfId="2" applyAlignment="1">
      <alignment vertical="center"/>
    </xf>
    <xf numFmtId="0" fontId="221" fillId="0" borderId="0" xfId="8" applyFont="1" applyAlignment="1">
      <alignment horizontal="justify" vertical="center" wrapText="1"/>
    </xf>
    <xf numFmtId="0" fontId="220" fillId="0" borderId="0" xfId="8" applyFont="1">
      <alignment vertical="center"/>
    </xf>
    <xf numFmtId="0" fontId="222" fillId="0" borderId="0" xfId="8" applyFont="1" applyAlignment="1">
      <alignment horizontal="center" vertical="center" wrapText="1"/>
    </xf>
    <xf numFmtId="0" fontId="223" fillId="0" borderId="0" xfId="8" applyFont="1" applyAlignment="1">
      <alignment horizontal="left" vertical="center" wrapText="1"/>
    </xf>
    <xf numFmtId="0" fontId="223" fillId="0" borderId="233" xfId="8" applyFont="1" applyFill="1" applyBorder="1" applyAlignment="1">
      <alignment horizontal="left" vertical="center" wrapText="1"/>
    </xf>
    <xf numFmtId="0" fontId="223" fillId="0" borderId="157" xfId="8" applyFont="1" applyFill="1" applyBorder="1" applyAlignment="1">
      <alignment horizontal="left" vertical="center" wrapText="1"/>
    </xf>
    <xf numFmtId="0" fontId="223" fillId="0" borderId="233" xfId="8" applyFont="1" applyBorder="1" applyAlignment="1">
      <alignment horizontal="center" vertical="center" wrapText="1"/>
    </xf>
    <xf numFmtId="0" fontId="223" fillId="0" borderId="167" xfId="8" applyFont="1" applyBorder="1" applyAlignment="1">
      <alignment horizontal="center" vertical="center" wrapText="1"/>
    </xf>
    <xf numFmtId="0" fontId="223" fillId="0" borderId="157" xfId="8" applyFont="1" applyBorder="1" applyAlignment="1">
      <alignment horizontal="center" vertical="center" wrapText="1"/>
    </xf>
    <xf numFmtId="0" fontId="224" fillId="0" borderId="0" xfId="8" applyFont="1" applyBorder="1" applyAlignment="1">
      <alignment horizontal="left" vertical="center" wrapText="1"/>
    </xf>
    <xf numFmtId="0" fontId="224" fillId="0" borderId="64" xfId="8" applyFont="1" applyBorder="1" applyAlignment="1">
      <alignment horizontal="left" vertical="center" wrapText="1"/>
    </xf>
    <xf numFmtId="0" fontId="221" fillId="0" borderId="0" xfId="8" applyFont="1" applyBorder="1" applyAlignment="1">
      <alignment horizontal="left" vertical="center" wrapText="1"/>
    </xf>
    <xf numFmtId="0" fontId="221" fillId="0" borderId="64" xfId="8" applyFont="1" applyBorder="1" applyAlignment="1">
      <alignment horizontal="left" vertical="center" wrapText="1"/>
    </xf>
    <xf numFmtId="0" fontId="223" fillId="0" borderId="0" xfId="8" applyFont="1" applyBorder="1" applyAlignment="1">
      <alignment horizontal="left" vertical="center" wrapText="1"/>
    </xf>
    <xf numFmtId="0" fontId="223" fillId="0" borderId="64" xfId="8" applyFont="1" applyBorder="1" applyAlignment="1">
      <alignment horizontal="left" vertical="center" wrapText="1"/>
    </xf>
    <xf numFmtId="0" fontId="185" fillId="0" borderId="0" xfId="7" applyFont="1" applyAlignment="1">
      <alignment horizontal="right" vertical="top"/>
    </xf>
    <xf numFmtId="0" fontId="186" fillId="0" borderId="0" xfId="7" applyFont="1" applyAlignment="1">
      <alignment horizontal="right" vertical="top"/>
    </xf>
    <xf numFmtId="0" fontId="192" fillId="6" borderId="237" xfId="7" applyFont="1" applyFill="1" applyBorder="1" applyAlignment="1">
      <alignment horizontal="left" vertical="center"/>
    </xf>
    <xf numFmtId="0" fontId="192" fillId="6" borderId="201" xfId="7" applyFont="1" applyFill="1" applyBorder="1" applyAlignment="1">
      <alignment horizontal="left" vertical="center"/>
    </xf>
    <xf numFmtId="0" fontId="192" fillId="6" borderId="238" xfId="7" applyFont="1" applyFill="1" applyBorder="1" applyAlignment="1">
      <alignment horizontal="left" vertical="center"/>
    </xf>
    <xf numFmtId="0" fontId="192" fillId="6" borderId="237" xfId="7" applyFont="1" applyFill="1" applyBorder="1" applyAlignment="1">
      <alignment horizontal="left" vertical="center" wrapText="1"/>
    </xf>
    <xf numFmtId="198" fontId="194" fillId="0" borderId="227" xfId="7" applyNumberFormat="1" applyFont="1" applyBorder="1" applyAlignment="1">
      <alignment horizontal="center" vertical="center" textRotation="255" wrapText="1"/>
    </xf>
    <xf numFmtId="198" fontId="194" fillId="0" borderId="231" xfId="7" applyNumberFormat="1" applyFont="1" applyBorder="1" applyAlignment="1">
      <alignment horizontal="center" vertical="center" textRotation="255" wrapText="1"/>
    </xf>
    <xf numFmtId="199" fontId="100" fillId="13" borderId="60" xfId="7" applyNumberFormat="1" applyFont="1" applyFill="1" applyBorder="1" applyAlignment="1">
      <alignment vertical="center"/>
    </xf>
    <xf numFmtId="199" fontId="43" fillId="13" borderId="95" xfId="7" applyNumberFormat="1" applyFont="1" applyFill="1" applyBorder="1" applyAlignment="1">
      <alignment vertical="center"/>
    </xf>
    <xf numFmtId="199" fontId="100" fillId="13" borderId="6" xfId="7" applyNumberFormat="1" applyFont="1" applyFill="1" applyBorder="1" applyAlignment="1">
      <alignment vertical="center"/>
    </xf>
    <xf numFmtId="199" fontId="43" fillId="13" borderId="63" xfId="7" applyNumberFormat="1" applyFont="1" applyFill="1" applyBorder="1" applyAlignment="1">
      <alignment vertical="center"/>
    </xf>
    <xf numFmtId="198" fontId="191" fillId="13" borderId="234" xfId="7" applyNumberFormat="1" applyFont="1" applyFill="1" applyBorder="1" applyAlignment="1">
      <alignment vertical="center"/>
    </xf>
    <xf numFmtId="0" fontId="144" fillId="13" borderId="235" xfId="7" applyFont="1" applyFill="1" applyBorder="1" applyAlignment="1">
      <alignment vertical="center"/>
    </xf>
    <xf numFmtId="0" fontId="190" fillId="10" borderId="89" xfId="7" applyFont="1" applyFill="1" applyBorder="1" applyAlignment="1">
      <alignment horizontal="left" vertical="center" wrapText="1"/>
    </xf>
    <xf numFmtId="0" fontId="190" fillId="0" borderId="39" xfId="7" applyFont="1" applyBorder="1" applyAlignment="1">
      <alignment horizontal="left" vertical="center" wrapText="1"/>
    </xf>
    <xf numFmtId="0" fontId="190" fillId="0" borderId="44" xfId="7" applyFont="1" applyBorder="1" applyAlignment="1">
      <alignment horizontal="left" vertical="center" wrapText="1"/>
    </xf>
    <xf numFmtId="0" fontId="191" fillId="0" borderId="224" xfId="7" applyFont="1" applyBorder="1" applyAlignment="1">
      <alignment horizontal="center" vertical="center" textRotation="255"/>
    </xf>
    <xf numFmtId="0" fontId="191" fillId="0" borderId="226" xfId="7" applyFont="1" applyBorder="1" applyAlignment="1">
      <alignment horizontal="center" vertical="center" textRotation="255"/>
    </xf>
    <xf numFmtId="0" fontId="191" fillId="0" borderId="228" xfId="7" applyFont="1" applyBorder="1" applyAlignment="1">
      <alignment horizontal="center" vertical="center" textRotation="255"/>
    </xf>
    <xf numFmtId="198" fontId="193" fillId="0" borderId="6" xfId="7" quotePrefix="1" applyNumberFormat="1" applyFont="1" applyFill="1" applyBorder="1" applyAlignment="1">
      <alignment horizontal="left" vertical="top" wrapText="1"/>
    </xf>
    <xf numFmtId="198" fontId="193" fillId="0" borderId="7" xfId="7" applyNumberFormat="1" applyFont="1" applyFill="1" applyBorder="1" applyAlignment="1">
      <alignment horizontal="left" vertical="top"/>
    </xf>
    <xf numFmtId="198" fontId="193" fillId="0" borderId="8" xfId="7" applyNumberFormat="1" applyFont="1" applyFill="1" applyBorder="1" applyAlignment="1">
      <alignment horizontal="left" vertical="top"/>
    </xf>
    <xf numFmtId="0" fontId="182" fillId="0" borderId="89" xfId="7" applyFont="1" applyBorder="1" applyAlignment="1">
      <alignment horizontal="distributed" vertical="center"/>
    </xf>
    <xf numFmtId="0" fontId="6" fillId="0" borderId="39" xfId="7" applyBorder="1" applyAlignment="1">
      <alignment horizontal="distributed" vertical="center"/>
    </xf>
    <xf numFmtId="0" fontId="187" fillId="0" borderId="41" xfId="7" applyFont="1" applyBorder="1" applyAlignment="1">
      <alignment horizontal="center" vertical="center"/>
    </xf>
    <xf numFmtId="0" fontId="184" fillId="0" borderId="89" xfId="7" applyFont="1" applyBorder="1" applyAlignment="1">
      <alignment horizontal="center" vertical="center"/>
    </xf>
    <xf numFmtId="0" fontId="6" fillId="0" borderId="44" xfId="7" applyBorder="1" applyAlignment="1">
      <alignment horizontal="center" vertical="center"/>
    </xf>
    <xf numFmtId="0" fontId="187" fillId="0" borderId="6" xfId="7" applyFont="1" applyBorder="1" applyAlignment="1">
      <alignment horizontal="center" vertical="center"/>
    </xf>
    <xf numFmtId="0" fontId="6" fillId="0" borderId="7" xfId="7" applyBorder="1" applyAlignment="1">
      <alignment horizontal="center" vertical="center"/>
    </xf>
    <xf numFmtId="0" fontId="6" fillId="0" borderId="8" xfId="7" applyBorder="1" applyAlignment="1">
      <alignment horizontal="center" vertical="center"/>
    </xf>
    <xf numFmtId="0" fontId="6" fillId="0" borderId="3" xfId="7" applyBorder="1" applyAlignment="1">
      <alignment horizontal="center" vertical="center"/>
    </xf>
    <xf numFmtId="0" fontId="6" fillId="0" borderId="4" xfId="7" applyBorder="1" applyAlignment="1">
      <alignment horizontal="center" vertical="center"/>
    </xf>
    <xf numFmtId="0" fontId="6" fillId="0" borderId="5" xfId="7" applyBorder="1" applyAlignment="1">
      <alignment horizontal="center" vertical="center"/>
    </xf>
    <xf numFmtId="0" fontId="182" fillId="9" borderId="89" xfId="7" applyFont="1" applyFill="1" applyBorder="1" applyAlignment="1">
      <alignment horizontal="distributed" vertical="center"/>
    </xf>
    <xf numFmtId="0" fontId="6" fillId="9" borderId="39" xfId="7" applyFill="1" applyBorder="1" applyAlignment="1">
      <alignment horizontal="distributed" vertical="center"/>
    </xf>
    <xf numFmtId="0" fontId="144" fillId="0" borderId="0" xfId="7" applyFont="1" applyAlignment="1">
      <alignment horizontal="center" vertical="center"/>
    </xf>
    <xf numFmtId="0" fontId="183" fillId="10" borderId="89" xfId="7" applyFont="1" applyFill="1" applyBorder="1" applyAlignment="1">
      <alignment vertical="center"/>
    </xf>
    <xf numFmtId="0" fontId="6" fillId="0" borderId="39" xfId="7" applyBorder="1" applyAlignment="1">
      <alignment vertical="center"/>
    </xf>
    <xf numFmtId="0" fontId="6" fillId="0" borderId="44" xfId="7" applyBorder="1" applyAlignment="1">
      <alignment vertical="center"/>
    </xf>
    <xf numFmtId="0" fontId="6" fillId="9" borderId="44" xfId="7" applyFill="1" applyBorder="1" applyAlignment="1">
      <alignment horizontal="distributed" vertical="center"/>
    </xf>
    <xf numFmtId="0" fontId="190" fillId="10" borderId="89" xfId="11" applyFont="1" applyFill="1" applyBorder="1" applyAlignment="1" applyProtection="1">
      <alignment horizontal="left" vertical="center" wrapText="1"/>
      <protection locked="0"/>
    </xf>
    <xf numFmtId="0" fontId="190" fillId="0" borderId="138" xfId="11" applyFont="1" applyBorder="1" applyAlignment="1" applyProtection="1">
      <alignment horizontal="left" vertical="center" wrapText="1"/>
      <protection locked="0"/>
    </xf>
    <xf numFmtId="0" fontId="190" fillId="10" borderId="6" xfId="11" applyFont="1" applyFill="1" applyBorder="1" applyAlignment="1" applyProtection="1">
      <alignment horizontal="left" vertical="center" wrapText="1"/>
      <protection locked="0"/>
    </xf>
    <xf numFmtId="0" fontId="190" fillId="0" borderId="63" xfId="11" applyFont="1" applyBorder="1" applyAlignment="1" applyProtection="1">
      <alignment horizontal="left" vertical="center" wrapText="1"/>
      <protection locked="0"/>
    </xf>
    <xf numFmtId="0" fontId="231" fillId="0" borderId="147" xfId="11" applyFont="1" applyBorder="1" applyAlignment="1">
      <alignment horizontal="center" vertical="center"/>
    </xf>
    <xf numFmtId="0" fontId="231" fillId="0" borderId="154" xfId="11" applyFont="1" applyBorder="1" applyAlignment="1">
      <alignment horizontal="center" vertical="center"/>
    </xf>
    <xf numFmtId="0" fontId="191" fillId="9" borderId="140" xfId="11" applyFont="1" applyFill="1" applyBorder="1" applyAlignment="1">
      <alignment horizontal="center" vertical="center" textRotation="255"/>
    </xf>
    <xf numFmtId="0" fontId="191" fillId="9" borderId="143" xfId="11" applyFont="1" applyFill="1" applyBorder="1" applyAlignment="1">
      <alignment horizontal="center" vertical="center" textRotation="255"/>
    </xf>
    <xf numFmtId="0" fontId="231" fillId="0" borderId="144" xfId="11" applyFont="1" applyFill="1" applyBorder="1" applyAlignment="1">
      <alignment horizontal="center" vertical="center"/>
    </xf>
    <xf numFmtId="0" fontId="231" fillId="0" borderId="138" xfId="11" applyFont="1" applyFill="1" applyBorder="1" applyAlignment="1">
      <alignment horizontal="center" vertical="center"/>
    </xf>
    <xf numFmtId="0" fontId="231" fillId="0" borderId="144" xfId="11" applyFont="1" applyFill="1" applyBorder="1" applyAlignment="1">
      <alignment horizontal="center" vertical="center" wrapText="1"/>
    </xf>
    <xf numFmtId="0" fontId="231" fillId="0" borderId="138" xfId="11" applyFont="1" applyFill="1" applyBorder="1" applyAlignment="1">
      <alignment horizontal="center" vertical="center" wrapText="1"/>
    </xf>
    <xf numFmtId="0" fontId="231" fillId="0" borderId="144" xfId="11" applyFont="1" applyBorder="1" applyAlignment="1">
      <alignment horizontal="center" vertical="center" wrapText="1"/>
    </xf>
    <xf numFmtId="0" fontId="231" fillId="0" borderId="138" xfId="11" applyFont="1" applyBorder="1" applyAlignment="1">
      <alignment horizontal="center" vertical="center" wrapText="1"/>
    </xf>
    <xf numFmtId="0" fontId="190" fillId="10" borderId="196" xfId="11" applyFont="1" applyFill="1" applyBorder="1" applyAlignment="1" applyProtection="1">
      <alignment horizontal="left" vertical="center" wrapText="1"/>
      <protection locked="0"/>
    </xf>
    <xf numFmtId="0" fontId="190" fillId="0" borderId="154" xfId="11" applyFont="1" applyBorder="1" applyAlignment="1" applyProtection="1">
      <alignment horizontal="left" vertical="center" wrapText="1"/>
      <protection locked="0"/>
    </xf>
    <xf numFmtId="0" fontId="190" fillId="10" borderId="3" xfId="11" applyFont="1" applyFill="1" applyBorder="1" applyAlignment="1" applyProtection="1">
      <alignment horizontal="left" vertical="center" wrapText="1"/>
      <protection locked="0"/>
    </xf>
    <xf numFmtId="0" fontId="190" fillId="0" borderId="98" xfId="11" applyFont="1" applyBorder="1" applyAlignment="1" applyProtection="1">
      <alignment horizontal="left" vertical="center" wrapText="1"/>
      <protection locked="0"/>
    </xf>
    <xf numFmtId="0" fontId="187" fillId="0" borderId="243" xfId="11" applyFont="1" applyBorder="1" applyAlignment="1">
      <alignment horizontal="center" vertical="center" wrapText="1"/>
    </xf>
    <xf numFmtId="0" fontId="187" fillId="0" borderId="232" xfId="11" applyFont="1" applyBorder="1" applyAlignment="1">
      <alignment horizontal="center" vertical="center"/>
    </xf>
    <xf numFmtId="0" fontId="217" fillId="9" borderId="242" xfId="11" applyFont="1" applyFill="1" applyBorder="1" applyAlignment="1" applyProtection="1">
      <alignment horizontal="center" vertical="center"/>
      <protection locked="0"/>
    </xf>
    <xf numFmtId="0" fontId="217" fillId="9" borderId="157" xfId="11" applyFont="1" applyFill="1" applyBorder="1" applyAlignment="1" applyProtection="1">
      <alignment horizontal="center" vertical="center"/>
      <protection locked="0"/>
    </xf>
    <xf numFmtId="0" fontId="187" fillId="0" borderId="146" xfId="11" applyFont="1" applyBorder="1" applyAlignment="1">
      <alignment horizontal="center" vertical="center" wrapText="1"/>
    </xf>
    <xf numFmtId="0" fontId="187" fillId="0" borderId="147" xfId="11" applyFont="1" applyBorder="1" applyAlignment="1">
      <alignment horizontal="center" vertical="center"/>
    </xf>
    <xf numFmtId="0" fontId="187" fillId="0" borderId="228" xfId="11" applyFont="1" applyBorder="1" applyAlignment="1">
      <alignment horizontal="center" vertical="center" wrapText="1"/>
    </xf>
    <xf numFmtId="0" fontId="187" fillId="0" borderId="4" xfId="11" applyFont="1" applyBorder="1" applyAlignment="1">
      <alignment horizontal="center" vertical="center"/>
    </xf>
    <xf numFmtId="0" fontId="187" fillId="0" borderId="5" xfId="11" applyFont="1" applyBorder="1" applyAlignment="1">
      <alignment horizontal="center" vertical="center"/>
    </xf>
    <xf numFmtId="0" fontId="187" fillId="0" borderId="1" xfId="11" applyFont="1" applyBorder="1" applyAlignment="1">
      <alignment horizontal="center" vertical="center"/>
    </xf>
    <xf numFmtId="0" fontId="43" fillId="0" borderId="64" xfId="11" applyFont="1" applyBorder="1" applyAlignment="1">
      <alignment horizontal="center" vertical="center"/>
    </xf>
    <xf numFmtId="0" fontId="43" fillId="0" borderId="59" xfId="11" applyFont="1" applyBorder="1" applyAlignment="1">
      <alignment horizontal="center" vertical="center"/>
    </xf>
    <xf numFmtId="0" fontId="43" fillId="0" borderId="65" xfId="11" applyFont="1" applyBorder="1" applyAlignment="1">
      <alignment horizontal="center" vertical="center"/>
    </xf>
    <xf numFmtId="0" fontId="187" fillId="0" borderId="141" xfId="11" applyFont="1" applyBorder="1" applyAlignment="1">
      <alignment horizontal="center" vertical="center"/>
    </xf>
    <xf numFmtId="0" fontId="187" fillId="0" borderId="155" xfId="11" applyFont="1" applyBorder="1" applyAlignment="1">
      <alignment horizontal="center" vertical="center"/>
    </xf>
    <xf numFmtId="0" fontId="187" fillId="0" borderId="60" xfId="11" applyFont="1" applyBorder="1" applyAlignment="1">
      <alignment horizontal="center" vertical="center"/>
    </xf>
    <xf numFmtId="0" fontId="43" fillId="0" borderId="95" xfId="11" applyFont="1" applyBorder="1" applyAlignment="1">
      <alignment horizontal="center" vertical="center"/>
    </xf>
    <xf numFmtId="0" fontId="91" fillId="0" borderId="89" xfId="11" applyFont="1" applyBorder="1" applyAlignment="1">
      <alignment horizontal="distributed" vertical="center"/>
    </xf>
    <xf numFmtId="0" fontId="43" fillId="0" borderId="39" xfId="11" applyFont="1" applyBorder="1" applyAlignment="1">
      <alignment horizontal="distributed" vertical="center"/>
    </xf>
    <xf numFmtId="0" fontId="194" fillId="10" borderId="89" xfId="11" applyFont="1" applyFill="1" applyBorder="1" applyAlignment="1" applyProtection="1">
      <alignment horizontal="left" vertical="center" wrapText="1"/>
      <protection locked="0"/>
    </xf>
    <xf numFmtId="0" fontId="194" fillId="10" borderId="39" xfId="11" applyFont="1" applyFill="1" applyBorder="1" applyAlignment="1" applyProtection="1">
      <alignment horizontal="left" vertical="center" wrapText="1"/>
      <protection locked="0"/>
    </xf>
    <xf numFmtId="0" fontId="194" fillId="10" borderId="44" xfId="11" applyFont="1" applyFill="1" applyBorder="1" applyAlignment="1" applyProtection="1">
      <alignment horizontal="left" vertical="center" wrapText="1"/>
      <protection locked="0"/>
    </xf>
    <xf numFmtId="0" fontId="43" fillId="0" borderId="44" xfId="11" applyFont="1" applyBorder="1" applyAlignment="1">
      <alignment horizontal="distributed" vertical="center"/>
    </xf>
    <xf numFmtId="0" fontId="192" fillId="0" borderId="0" xfId="11" applyFont="1" applyAlignment="1">
      <alignment horizontal="left" vertical="center"/>
    </xf>
    <xf numFmtId="0" fontId="192" fillId="6" borderId="237" xfId="11" applyFont="1" applyFill="1" applyBorder="1" applyAlignment="1">
      <alignment horizontal="left" vertical="center" wrapText="1"/>
    </xf>
    <xf numFmtId="0" fontId="192" fillId="6" borderId="201" xfId="11" applyFont="1" applyFill="1" applyBorder="1" applyAlignment="1">
      <alignment horizontal="left" vertical="center"/>
    </xf>
    <xf numFmtId="0" fontId="192" fillId="6" borderId="238" xfId="11" applyFont="1" applyFill="1" applyBorder="1" applyAlignment="1">
      <alignment horizontal="left" vertical="center"/>
    </xf>
    <xf numFmtId="0" fontId="190" fillId="10" borderId="154" xfId="11" applyFont="1" applyFill="1" applyBorder="1" applyAlignment="1" applyProtection="1">
      <alignment horizontal="left" vertical="center" wrapText="1"/>
      <protection locked="0"/>
    </xf>
    <xf numFmtId="0" fontId="184" fillId="0" borderId="141" xfId="11" applyFont="1" applyBorder="1" applyAlignment="1">
      <alignment horizontal="center" vertical="center"/>
    </xf>
    <xf numFmtId="0" fontId="184" fillId="0" borderId="155" xfId="11" applyFont="1" applyBorder="1" applyAlignment="1">
      <alignment horizontal="center" vertical="center"/>
    </xf>
    <xf numFmtId="0" fontId="2" fillId="0" borderId="95" xfId="11" applyBorder="1" applyAlignment="1">
      <alignment horizontal="center" vertical="center"/>
    </xf>
    <xf numFmtId="0" fontId="2" fillId="0" borderId="59" xfId="11" applyBorder="1" applyAlignment="1">
      <alignment horizontal="center" vertical="center"/>
    </xf>
    <xf numFmtId="0" fontId="2" fillId="0" borderId="65" xfId="11" applyBorder="1" applyAlignment="1">
      <alignment horizontal="center" vertical="center"/>
    </xf>
    <xf numFmtId="0" fontId="184" fillId="0" borderId="4" xfId="11" applyFont="1" applyBorder="1" applyAlignment="1">
      <alignment horizontal="center" vertical="center"/>
    </xf>
    <xf numFmtId="0" fontId="184" fillId="0" borderId="5" xfId="11" applyFont="1" applyBorder="1" applyAlignment="1">
      <alignment horizontal="center" vertical="center"/>
    </xf>
    <xf numFmtId="0" fontId="2" fillId="0" borderId="64" xfId="11" applyBorder="1" applyAlignment="1">
      <alignment horizontal="center" vertical="center"/>
    </xf>
    <xf numFmtId="0" fontId="182" fillId="0" borderId="89" xfId="11" applyFont="1" applyBorder="1" applyAlignment="1">
      <alignment horizontal="distributed" vertical="center"/>
    </xf>
    <xf numFmtId="0" fontId="2" fillId="0" borderId="39" xfId="11" applyBorder="1" applyAlignment="1">
      <alignment horizontal="distributed" vertical="center"/>
    </xf>
    <xf numFmtId="0" fontId="183" fillId="10" borderId="89" xfId="11" applyFont="1" applyFill="1" applyBorder="1" applyAlignment="1" applyProtection="1">
      <alignment horizontal="left" vertical="center" wrapText="1"/>
      <protection locked="0"/>
    </xf>
    <xf numFmtId="0" fontId="183" fillId="10" borderId="39" xfId="11" applyFont="1" applyFill="1" applyBorder="1" applyAlignment="1" applyProtection="1">
      <alignment horizontal="left" vertical="center" wrapText="1"/>
      <protection locked="0"/>
    </xf>
    <xf numFmtId="0" fontId="183" fillId="10" borderId="44" xfId="11" applyFont="1" applyFill="1" applyBorder="1" applyAlignment="1" applyProtection="1">
      <alignment horizontal="left" vertical="center" wrapText="1"/>
      <protection locked="0"/>
    </xf>
    <xf numFmtId="0" fontId="2" fillId="0" borderId="44" xfId="11" applyBorder="1" applyAlignment="1">
      <alignment horizontal="distributed" vertical="center"/>
    </xf>
    <xf numFmtId="49" fontId="50" fillId="0" borderId="0" xfId="0" applyNumberFormat="1" applyFont="1" applyFill="1" applyBorder="1" applyAlignment="1">
      <alignment horizontal="center" vertical="center"/>
    </xf>
    <xf numFmtId="0" fontId="50" fillId="0" borderId="6" xfId="0" applyFont="1" applyBorder="1" applyAlignment="1">
      <alignment horizontal="right" vertical="center" wrapText="1"/>
    </xf>
    <xf numFmtId="0" fontId="50" fillId="0" borderId="7" xfId="0" applyFont="1" applyBorder="1" applyAlignment="1">
      <alignment horizontal="right" vertical="center" wrapText="1"/>
    </xf>
    <xf numFmtId="0" fontId="50" fillId="0" borderId="8" xfId="0" applyFont="1" applyBorder="1" applyAlignment="1">
      <alignment horizontal="right" vertical="center" wrapText="1"/>
    </xf>
    <xf numFmtId="0" fontId="50" fillId="0" borderId="1" xfId="0" applyFont="1" applyBorder="1" applyAlignment="1">
      <alignment horizontal="right" vertical="center" wrapText="1"/>
    </xf>
    <xf numFmtId="0" fontId="50" fillId="0" borderId="0" xfId="0" applyFont="1" applyBorder="1" applyAlignment="1">
      <alignment horizontal="right" vertical="center" wrapText="1"/>
    </xf>
    <xf numFmtId="0" fontId="50" fillId="0" borderId="2" xfId="0" applyFont="1" applyBorder="1" applyAlignment="1">
      <alignment horizontal="right" vertical="center" wrapText="1"/>
    </xf>
    <xf numFmtId="0" fontId="50" fillId="0" borderId="3" xfId="0" applyFont="1" applyBorder="1" applyAlignment="1">
      <alignment horizontal="right" vertical="center" wrapText="1"/>
    </xf>
    <xf numFmtId="0" fontId="50" fillId="0" borderId="4" xfId="0" applyFont="1" applyBorder="1" applyAlignment="1">
      <alignment horizontal="right" vertical="center" wrapText="1"/>
    </xf>
    <xf numFmtId="0" fontId="50" fillId="0" borderId="5" xfId="0" applyFont="1" applyBorder="1" applyAlignment="1">
      <alignment horizontal="right" vertical="center" wrapText="1"/>
    </xf>
    <xf numFmtId="0" fontId="48" fillId="0" borderId="0" xfId="0" applyFont="1" applyBorder="1" applyAlignment="1">
      <alignment horizontal="left" vertical="center"/>
    </xf>
    <xf numFmtId="49" fontId="50" fillId="0" borderId="7" xfId="0" applyNumberFormat="1" applyFont="1" applyBorder="1" applyAlignment="1">
      <alignment horizontal="center" vertical="center"/>
    </xf>
    <xf numFmtId="0" fontId="54" fillId="0" borderId="6" xfId="0" applyFont="1" applyBorder="1" applyAlignment="1">
      <alignment horizontal="left" vertical="center"/>
    </xf>
    <xf numFmtId="0" fontId="54" fillId="0" borderId="7" xfId="0" applyFont="1" applyBorder="1" applyAlignment="1">
      <alignment horizontal="left" vertical="center"/>
    </xf>
    <xf numFmtId="0" fontId="54" fillId="0" borderId="1" xfId="0" applyFont="1" applyBorder="1" applyAlignment="1">
      <alignment horizontal="left" vertical="center"/>
    </xf>
    <xf numFmtId="0" fontId="54" fillId="0" borderId="0" xfId="0" applyFont="1" applyBorder="1" applyAlignment="1">
      <alignment horizontal="left" vertical="center"/>
    </xf>
    <xf numFmtId="0" fontId="50" fillId="0" borderId="3" xfId="0" applyFont="1" applyBorder="1" applyAlignment="1">
      <alignment horizontal="left" vertical="center" indent="1"/>
    </xf>
    <xf numFmtId="0" fontId="50" fillId="0" borderId="4" xfId="0" applyFont="1" applyBorder="1" applyAlignment="1">
      <alignment horizontal="left" vertical="center" indent="1"/>
    </xf>
    <xf numFmtId="0" fontId="50" fillId="0" borderId="5" xfId="0" applyFont="1" applyBorder="1" applyAlignment="1">
      <alignment horizontal="left" vertical="center" indent="1"/>
    </xf>
    <xf numFmtId="0" fontId="50" fillId="0" borderId="6" xfId="0" applyFont="1" applyBorder="1" applyAlignment="1">
      <alignment vertical="center" wrapText="1"/>
    </xf>
    <xf numFmtId="0" fontId="50" fillId="0" borderId="7" xfId="0" applyFont="1" applyBorder="1" applyAlignment="1">
      <alignment vertical="center" wrapText="1"/>
    </xf>
    <xf numFmtId="0" fontId="50" fillId="0" borderId="8" xfId="0" applyFont="1" applyBorder="1" applyAlignment="1">
      <alignment vertical="center" wrapText="1"/>
    </xf>
    <xf numFmtId="0" fontId="50" fillId="0" borderId="1" xfId="0" applyFont="1" applyBorder="1" applyAlignment="1">
      <alignment vertical="center" wrapText="1"/>
    </xf>
    <xf numFmtId="0" fontId="50" fillId="0" borderId="0" xfId="0" applyFont="1" applyBorder="1" applyAlignment="1">
      <alignment vertical="center" wrapText="1"/>
    </xf>
    <xf numFmtId="0" fontId="50" fillId="0" borderId="2" xfId="0" applyFont="1" applyBorder="1" applyAlignment="1">
      <alignment vertical="center" wrapText="1"/>
    </xf>
    <xf numFmtId="0" fontId="50" fillId="0" borderId="3" xfId="0" applyFont="1" applyBorder="1" applyAlignment="1">
      <alignment vertical="center" wrapText="1"/>
    </xf>
    <xf numFmtId="0" fontId="50" fillId="0" borderId="4" xfId="0" applyFont="1" applyBorder="1" applyAlignment="1">
      <alignment vertical="center" wrapText="1"/>
    </xf>
    <xf numFmtId="0" fontId="50" fillId="0" borderId="5" xfId="0" applyFont="1" applyBorder="1" applyAlignment="1">
      <alignment vertical="center" wrapText="1"/>
    </xf>
    <xf numFmtId="0" fontId="50" fillId="0" borderId="6" xfId="0" applyFont="1" applyBorder="1" applyAlignment="1">
      <alignment vertical="center" wrapText="1" shrinkToFit="1"/>
    </xf>
    <xf numFmtId="0" fontId="50" fillId="0" borderId="7" xfId="0" applyFont="1" applyBorder="1" applyAlignment="1">
      <alignment vertical="center" wrapText="1" shrinkToFit="1"/>
    </xf>
    <xf numFmtId="0" fontId="50" fillId="0" borderId="8" xfId="0" applyFont="1" applyBorder="1" applyAlignment="1">
      <alignment vertical="center" wrapText="1" shrinkToFit="1"/>
    </xf>
    <xf numFmtId="0" fontId="50" fillId="0" borderId="1" xfId="0" applyFont="1" applyBorder="1" applyAlignment="1">
      <alignment vertical="center" wrapText="1" shrinkToFit="1"/>
    </xf>
    <xf numFmtId="0" fontId="50" fillId="0" borderId="0" xfId="0" applyFont="1" applyBorder="1" applyAlignment="1">
      <alignment vertical="center" wrapText="1" shrinkToFit="1"/>
    </xf>
    <xf numFmtId="0" fontId="50" fillId="0" borderId="2" xfId="0" applyFont="1" applyBorder="1" applyAlignment="1">
      <alignment vertical="center" wrapText="1" shrinkToFit="1"/>
    </xf>
    <xf numFmtId="0" fontId="50" fillId="0" borderId="3" xfId="0" applyFont="1" applyBorder="1" applyAlignment="1">
      <alignment vertical="center" wrapText="1" shrinkToFit="1"/>
    </xf>
    <xf numFmtId="0" fontId="50" fillId="0" borderId="4" xfId="0" applyFont="1" applyBorder="1" applyAlignment="1">
      <alignment vertical="center" wrapText="1" shrinkToFit="1"/>
    </xf>
    <xf numFmtId="0" fontId="50" fillId="0" borderId="5" xfId="0" applyFont="1" applyBorder="1" applyAlignment="1">
      <alignment vertical="center" wrapText="1" shrinkToFit="1"/>
    </xf>
    <xf numFmtId="0" fontId="18" fillId="0" borderId="2" xfId="0" applyFont="1" applyBorder="1" applyAlignment="1">
      <alignment horizontal="left" vertical="center" wrapText="1"/>
    </xf>
    <xf numFmtId="49" fontId="29" fillId="0" borderId="141" xfId="0" applyNumberFormat="1" applyFont="1" applyBorder="1" applyAlignment="1">
      <alignment horizontal="right" vertical="center"/>
    </xf>
    <xf numFmtId="0" fontId="18" fillId="0" borderId="0" xfId="0" applyFont="1" applyBorder="1" applyAlignment="1">
      <alignment horizontal="left" vertical="center" shrinkToFit="1"/>
    </xf>
    <xf numFmtId="0" fontId="18" fillId="0" borderId="64" xfId="0" applyFont="1" applyBorder="1" applyAlignment="1">
      <alignment horizontal="left" vertical="center" shrinkToFit="1"/>
    </xf>
    <xf numFmtId="0" fontId="18" fillId="0" borderId="94" xfId="0" applyFont="1" applyBorder="1" applyAlignment="1">
      <alignment horizontal="left" vertical="center" shrinkToFit="1"/>
    </xf>
    <xf numFmtId="0" fontId="18" fillId="0" borderId="96" xfId="0" applyFont="1" applyBorder="1" applyAlignment="1">
      <alignment horizontal="left" vertical="center" shrinkToFit="1"/>
    </xf>
    <xf numFmtId="0" fontId="30" fillId="0" borderId="0" xfId="0" applyFont="1" applyBorder="1" applyAlignment="1">
      <alignment horizontal="center" vertical="center"/>
    </xf>
    <xf numFmtId="0" fontId="25" fillId="0" borderId="19" xfId="0" applyFont="1" applyBorder="1" applyAlignment="1">
      <alignment horizontal="left" vertical="center" shrinkToFit="1"/>
    </xf>
    <xf numFmtId="0" fontId="25" fillId="0" borderId="18" xfId="0" applyFont="1" applyBorder="1" applyAlignment="1">
      <alignment horizontal="left" vertical="center" shrinkToFit="1"/>
    </xf>
    <xf numFmtId="0" fontId="25" fillId="0" borderId="173" xfId="0" applyFont="1" applyBorder="1" applyAlignment="1">
      <alignment horizontal="left" vertical="center" shrinkToFit="1"/>
    </xf>
    <xf numFmtId="0" fontId="25" fillId="0" borderId="20" xfId="0" applyFont="1" applyBorder="1" applyAlignment="1">
      <alignment horizontal="left" vertical="center" shrinkToFit="1"/>
    </xf>
    <xf numFmtId="0" fontId="96" fillId="0" borderId="193" xfId="0" applyFont="1" applyBorder="1" applyAlignment="1">
      <alignment horizontal="center" vertical="top"/>
    </xf>
    <xf numFmtId="0" fontId="96" fillId="0" borderId="194" xfId="0" applyFont="1" applyBorder="1" applyAlignment="1">
      <alignment horizontal="center" vertical="top"/>
    </xf>
    <xf numFmtId="0" fontId="25" fillId="0" borderId="47" xfId="0" applyFont="1" applyBorder="1" applyAlignment="1">
      <alignment horizontal="left" vertical="center" shrinkToFit="1"/>
    </xf>
    <xf numFmtId="0" fontId="25" fillId="0" borderId="46" xfId="0" applyFont="1" applyBorder="1" applyAlignment="1">
      <alignment horizontal="left" vertical="center" shrinkToFit="1"/>
    </xf>
    <xf numFmtId="0" fontId="25" fillId="0" borderId="171" xfId="0" applyFont="1" applyBorder="1" applyAlignment="1">
      <alignment horizontal="left" vertical="center" shrinkToFit="1"/>
    </xf>
    <xf numFmtId="0" fontId="96" fillId="0" borderId="170" xfId="0" applyFont="1" applyBorder="1" applyAlignment="1">
      <alignment horizontal="left" vertical="center"/>
    </xf>
    <xf numFmtId="0" fontId="96" fillId="0" borderId="46" xfId="0" applyFont="1" applyBorder="1" applyAlignment="1">
      <alignment horizontal="left" vertical="center"/>
    </xf>
    <xf numFmtId="0" fontId="96" fillId="0" borderId="56" xfId="0" applyFont="1" applyBorder="1" applyAlignment="1">
      <alignment horizontal="left" vertical="center"/>
    </xf>
    <xf numFmtId="0" fontId="30" fillId="0" borderId="168" xfId="0" applyFont="1" applyBorder="1" applyAlignment="1">
      <alignment horizontal="center" vertical="center"/>
    </xf>
    <xf numFmtId="0" fontId="30" fillId="0" borderId="169" xfId="0" applyFont="1" applyBorder="1" applyAlignment="1">
      <alignment horizontal="center" vertical="center"/>
    </xf>
    <xf numFmtId="0" fontId="25" fillId="0" borderId="56" xfId="0" applyFont="1" applyBorder="1" applyAlignment="1">
      <alignment horizontal="left" vertical="center" shrinkToFit="1"/>
    </xf>
    <xf numFmtId="0" fontId="30" fillId="0" borderId="64" xfId="0" applyFont="1" applyBorder="1" applyAlignment="1">
      <alignment horizontal="center" vertical="center"/>
    </xf>
    <xf numFmtId="0" fontId="96" fillId="0" borderId="192" xfId="0" applyFont="1" applyBorder="1" applyAlignment="1">
      <alignment horizontal="center" vertical="top"/>
    </xf>
    <xf numFmtId="0" fontId="96" fillId="0" borderId="172" xfId="0" applyFont="1" applyBorder="1" applyAlignment="1">
      <alignment horizontal="left" vertical="center"/>
    </xf>
    <xf numFmtId="0" fontId="96" fillId="0" borderId="18" xfId="0" applyFont="1" applyBorder="1" applyAlignment="1">
      <alignment horizontal="left" vertical="center"/>
    </xf>
    <xf numFmtId="0" fontId="96" fillId="0" borderId="20" xfId="0" applyFont="1" applyBorder="1" applyAlignment="1">
      <alignment horizontal="left" vertical="center"/>
    </xf>
    <xf numFmtId="0" fontId="96" fillId="0" borderId="19" xfId="0" applyFont="1" applyBorder="1" applyAlignment="1">
      <alignment horizontal="left" vertical="center"/>
    </xf>
    <xf numFmtId="0" fontId="25" fillId="0" borderId="182" xfId="0" applyFont="1" applyBorder="1" applyAlignment="1">
      <alignment horizontal="left" vertical="center" shrinkToFit="1"/>
    </xf>
    <xf numFmtId="0" fontId="25" fillId="0" borderId="183" xfId="0" applyFont="1" applyBorder="1" applyAlignment="1">
      <alignment horizontal="left" vertical="center" shrinkToFit="1"/>
    </xf>
    <xf numFmtId="0" fontId="25" fillId="0" borderId="185" xfId="0" applyFont="1" applyBorder="1" applyAlignment="1">
      <alignment horizontal="left" vertical="center" shrinkToFit="1"/>
    </xf>
    <xf numFmtId="0" fontId="96" fillId="0" borderId="182" xfId="0" applyFont="1" applyBorder="1" applyAlignment="1">
      <alignment horizontal="left" vertical="center"/>
    </xf>
    <xf numFmtId="0" fontId="96" fillId="0" borderId="183" xfId="0" applyFont="1" applyBorder="1" applyAlignment="1">
      <alignment horizontal="left" vertical="center"/>
    </xf>
    <xf numFmtId="0" fontId="96" fillId="0" borderId="184" xfId="0" applyFont="1" applyBorder="1" applyAlignment="1">
      <alignment horizontal="left" vertical="center"/>
    </xf>
    <xf numFmtId="0" fontId="88" fillId="0" borderId="18" xfId="0" applyFont="1" applyBorder="1" applyAlignment="1">
      <alignment horizontal="left" vertical="center" shrinkToFit="1"/>
    </xf>
    <xf numFmtId="0" fontId="88" fillId="0" borderId="20" xfId="0" applyFont="1" applyBorder="1" applyAlignment="1">
      <alignment horizontal="left" vertical="center" shrinkToFit="1"/>
    </xf>
    <xf numFmtId="0" fontId="88" fillId="0" borderId="183" xfId="0" applyFont="1" applyBorder="1" applyAlignment="1">
      <alignment horizontal="left" vertical="center" shrinkToFit="1"/>
    </xf>
    <xf numFmtId="0" fontId="88" fillId="0" borderId="184" xfId="0" applyFont="1" applyBorder="1" applyAlignment="1">
      <alignment horizontal="left" vertical="center" shrinkToFit="1"/>
    </xf>
    <xf numFmtId="0" fontId="25" fillId="0" borderId="187" xfId="0" applyFont="1" applyBorder="1" applyAlignment="1">
      <alignment horizontal="left" vertical="center" shrinkToFit="1"/>
    </xf>
    <xf numFmtId="0" fontId="25" fillId="0" borderId="188" xfId="0" applyFont="1" applyBorder="1" applyAlignment="1">
      <alignment horizontal="left" vertical="center" shrinkToFit="1"/>
    </xf>
    <xf numFmtId="0" fontId="25" fillId="0" borderId="190" xfId="0" applyFont="1" applyBorder="1" applyAlignment="1">
      <alignment horizontal="left" vertical="center" shrinkToFit="1"/>
    </xf>
    <xf numFmtId="0" fontId="96" fillId="0" borderId="26" xfId="0" applyFont="1" applyBorder="1" applyAlignment="1">
      <alignment horizontal="left" vertical="top" wrapText="1"/>
    </xf>
    <xf numFmtId="0" fontId="96" fillId="0" borderId="0" xfId="0" applyFont="1" applyBorder="1" applyAlignment="1">
      <alignment horizontal="left" vertical="top" wrapText="1"/>
    </xf>
    <xf numFmtId="0" fontId="29" fillId="0" borderId="26" xfId="0" applyFont="1" applyBorder="1" applyAlignment="1">
      <alignment horizontal="center" vertical="center"/>
    </xf>
    <xf numFmtId="0" fontId="29" fillId="0" borderId="167" xfId="0" applyFont="1" applyBorder="1" applyAlignment="1">
      <alignment horizontal="center" vertical="center"/>
    </xf>
    <xf numFmtId="49" fontId="18" fillId="0" borderId="25" xfId="0" applyNumberFormat="1" applyFont="1" applyBorder="1" applyAlignment="1">
      <alignment horizontal="center" vertical="center" shrinkToFit="1"/>
    </xf>
    <xf numFmtId="0" fontId="18" fillId="0" borderId="26" xfId="0" applyFont="1" applyBorder="1" applyAlignment="1">
      <alignment horizontal="center" vertical="center" shrinkToFit="1"/>
    </xf>
    <xf numFmtId="0" fontId="29" fillId="0" borderId="157" xfId="0" applyFont="1" applyBorder="1" applyAlignment="1">
      <alignment horizontal="center" vertical="center"/>
    </xf>
    <xf numFmtId="49" fontId="18" fillId="0" borderId="167" xfId="0" applyNumberFormat="1" applyFont="1" applyBorder="1" applyAlignment="1">
      <alignment horizontal="center" vertical="center" shrinkToFit="1"/>
    </xf>
    <xf numFmtId="0" fontId="18" fillId="0" borderId="167" xfId="0" applyFont="1" applyBorder="1" applyAlignment="1">
      <alignment horizontal="center" vertical="center" shrinkToFit="1"/>
    </xf>
    <xf numFmtId="0" fontId="30" fillId="0" borderId="26" xfId="0" applyFont="1" applyBorder="1" applyAlignment="1">
      <alignment horizontal="center" vertical="center"/>
    </xf>
    <xf numFmtId="0" fontId="96" fillId="0" borderId="97" xfId="0" applyFont="1" applyBorder="1" applyAlignment="1">
      <alignment horizontal="center" vertical="center" textRotation="255"/>
    </xf>
    <xf numFmtId="0" fontId="96" fillId="0" borderId="27" xfId="0" applyFont="1" applyBorder="1" applyAlignment="1">
      <alignment horizontal="center" vertical="center" textRotation="255"/>
    </xf>
    <xf numFmtId="0" fontId="96" fillId="0" borderId="28" xfId="0" applyFont="1" applyBorder="1" applyAlignment="1">
      <alignment horizontal="center" vertical="center" textRotation="255"/>
    </xf>
    <xf numFmtId="0" fontId="88" fillId="0" borderId="46" xfId="0" applyFont="1" applyBorder="1" applyAlignment="1">
      <alignment horizontal="left" vertical="center" shrinkToFit="1"/>
    </xf>
    <xf numFmtId="0" fontId="88" fillId="0" borderId="56" xfId="0" applyFont="1" applyBorder="1" applyAlignment="1">
      <alignment horizontal="left" vertical="center" shrinkToFit="1"/>
    </xf>
    <xf numFmtId="0" fontId="88" fillId="0" borderId="175" xfId="0" applyFont="1" applyBorder="1" applyAlignment="1">
      <alignment horizontal="left" vertical="center" shrinkToFit="1"/>
    </xf>
    <xf numFmtId="0" fontId="88" fillId="0" borderId="177" xfId="0" applyFont="1" applyBorder="1" applyAlignment="1">
      <alignment horizontal="left" vertical="center" shrinkToFit="1"/>
    </xf>
    <xf numFmtId="0" fontId="96" fillId="0" borderId="186" xfId="0" applyFont="1" applyBorder="1" applyAlignment="1">
      <alignment horizontal="center" vertical="center" textRotation="255"/>
    </xf>
    <xf numFmtId="0" fontId="96" fillId="0" borderId="180" xfId="0" applyFont="1" applyBorder="1" applyAlignment="1">
      <alignment horizontal="center" vertical="center" textRotation="255"/>
    </xf>
    <xf numFmtId="0" fontId="29" fillId="0" borderId="168" xfId="0" applyFont="1" applyBorder="1" applyAlignment="1">
      <alignment horizontal="center" vertical="center"/>
    </xf>
    <xf numFmtId="0" fontId="25" fillId="0" borderId="176" xfId="0" applyFont="1" applyBorder="1" applyAlignment="1">
      <alignment horizontal="left" vertical="center" shrinkToFit="1"/>
    </xf>
    <xf numFmtId="0" fontId="25" fillId="0" borderId="175" xfId="0" applyFont="1" applyBorder="1" applyAlignment="1">
      <alignment horizontal="left" vertical="center" shrinkToFit="1"/>
    </xf>
    <xf numFmtId="0" fontId="25" fillId="0" borderId="178" xfId="0" applyFont="1" applyBorder="1" applyAlignment="1">
      <alignment horizontal="left" vertical="center" shrinkToFit="1"/>
    </xf>
    <xf numFmtId="0" fontId="25" fillId="0" borderId="177" xfId="0" applyFont="1" applyBorder="1" applyAlignment="1">
      <alignment horizontal="left" vertical="center" shrinkToFit="1"/>
    </xf>
    <xf numFmtId="0" fontId="25" fillId="0" borderId="189" xfId="0" applyFont="1" applyBorder="1" applyAlignment="1">
      <alignment horizontal="left" vertical="center" shrinkToFit="1"/>
    </xf>
    <xf numFmtId="0" fontId="25" fillId="0" borderId="184" xfId="0" applyFont="1" applyBorder="1" applyAlignment="1">
      <alignment horizontal="left" vertical="center" shrinkToFit="1"/>
    </xf>
    <xf numFmtId="0" fontId="96" fillId="0" borderId="181" xfId="0" applyFont="1" applyBorder="1" applyAlignment="1">
      <alignment horizontal="center" vertical="center" textRotation="255"/>
    </xf>
    <xf numFmtId="0" fontId="96" fillId="0" borderId="179" xfId="0" applyFont="1" applyBorder="1" applyAlignment="1">
      <alignment horizontal="center" vertical="center" textRotation="255"/>
    </xf>
    <xf numFmtId="0" fontId="96" fillId="0" borderId="187" xfId="0" applyFont="1" applyBorder="1" applyAlignment="1">
      <alignment horizontal="left" vertical="center"/>
    </xf>
    <xf numFmtId="0" fontId="96" fillId="0" borderId="188" xfId="0" applyFont="1" applyBorder="1" applyAlignment="1">
      <alignment horizontal="left" vertical="center"/>
    </xf>
    <xf numFmtId="0" fontId="96" fillId="0" borderId="189" xfId="0" applyFont="1" applyBorder="1" applyAlignment="1">
      <alignment horizontal="left" vertical="center"/>
    </xf>
    <xf numFmtId="0" fontId="96" fillId="0" borderId="174" xfId="0" applyFont="1" applyBorder="1" applyAlignment="1">
      <alignment horizontal="left" vertical="center"/>
    </xf>
    <xf numFmtId="0" fontId="96" fillId="0" borderId="175" xfId="0" applyFont="1" applyBorder="1" applyAlignment="1">
      <alignment horizontal="left" vertical="center"/>
    </xf>
    <xf numFmtId="0" fontId="96" fillId="0" borderId="177" xfId="0" applyFont="1" applyBorder="1" applyAlignment="1">
      <alignment horizontal="left" vertical="center"/>
    </xf>
    <xf numFmtId="0" fontId="96" fillId="0" borderId="47" xfId="0" applyFont="1" applyBorder="1" applyAlignment="1">
      <alignment horizontal="left" vertical="center"/>
    </xf>
    <xf numFmtId="0" fontId="96" fillId="0" borderId="191" xfId="0" applyFont="1" applyBorder="1" applyAlignment="1">
      <alignment horizontal="center" vertical="center" textRotation="255"/>
    </xf>
    <xf numFmtId="0" fontId="96" fillId="0" borderId="176" xfId="0" applyFont="1" applyBorder="1" applyAlignment="1">
      <alignment horizontal="left" vertical="center"/>
    </xf>
    <xf numFmtId="0" fontId="29" fillId="0" borderId="29" xfId="0" applyFont="1" applyBorder="1" applyAlignment="1">
      <alignment horizontal="center" vertical="center"/>
    </xf>
    <xf numFmtId="0" fontId="29" fillId="0" borderId="64" xfId="0" applyFont="1" applyBorder="1" applyAlignment="1">
      <alignment horizontal="center" vertical="center"/>
    </xf>
    <xf numFmtId="0" fontId="29" fillId="0" borderId="65" xfId="0" applyFont="1" applyBorder="1" applyAlignment="1">
      <alignment horizontal="center" vertical="center"/>
    </xf>
    <xf numFmtId="0" fontId="30" fillId="0" borderId="95" xfId="0" applyFont="1" applyBorder="1" applyAlignment="1">
      <alignment horizontal="center" vertical="center"/>
    </xf>
    <xf numFmtId="0" fontId="50" fillId="0" borderId="1" xfId="0" applyFont="1" applyFill="1" applyBorder="1" applyAlignment="1">
      <alignment horizontal="left" vertical="center"/>
    </xf>
    <xf numFmtId="0" fontId="50" fillId="0" borderId="0" xfId="0" applyFont="1" applyFill="1" applyBorder="1" applyAlignment="1">
      <alignment horizontal="left" vertical="center"/>
    </xf>
    <xf numFmtId="0" fontId="50" fillId="0" borderId="2" xfId="0" applyFont="1" applyFill="1" applyBorder="1" applyAlignment="1">
      <alignment horizontal="left" vertical="center"/>
    </xf>
    <xf numFmtId="0" fontId="50" fillId="0" borderId="1" xfId="0" applyFont="1" applyFill="1" applyBorder="1" applyAlignment="1">
      <alignment horizontal="left" vertical="center" wrapText="1"/>
    </xf>
    <xf numFmtId="0" fontId="50" fillId="0" borderId="0" xfId="0" applyFont="1" applyFill="1" applyBorder="1" applyAlignment="1">
      <alignment horizontal="left" vertical="center" wrapText="1"/>
    </xf>
    <xf numFmtId="0" fontId="50" fillId="0" borderId="2" xfId="0" applyFont="1" applyFill="1" applyBorder="1" applyAlignment="1">
      <alignment horizontal="left" vertical="center" wrapText="1"/>
    </xf>
    <xf numFmtId="0" fontId="15" fillId="0" borderId="0" xfId="2" applyFont="1" applyFill="1" applyBorder="1" applyAlignment="1">
      <alignment horizontal="left" vertical="center"/>
    </xf>
    <xf numFmtId="0" fontId="58" fillId="0" borderId="7" xfId="0" applyFont="1" applyFill="1" applyBorder="1" applyAlignment="1">
      <alignment horizontal="left" vertical="center"/>
    </xf>
    <xf numFmtId="0" fontId="58" fillId="0" borderId="8" xfId="0" applyFont="1" applyFill="1" applyBorder="1" applyAlignment="1">
      <alignment horizontal="left" vertical="center"/>
    </xf>
    <xf numFmtId="0" fontId="58" fillId="0" borderId="0" xfId="0" applyFont="1" applyFill="1" applyBorder="1" applyAlignment="1">
      <alignment horizontal="left" vertical="center"/>
    </xf>
    <xf numFmtId="0" fontId="58" fillId="0" borderId="2" xfId="0" applyFont="1" applyFill="1" applyBorder="1" applyAlignment="1">
      <alignment horizontal="left" vertical="center"/>
    </xf>
    <xf numFmtId="0" fontId="58" fillId="0" borderId="4" xfId="0" applyFont="1" applyFill="1" applyBorder="1" applyAlignment="1">
      <alignment horizontal="left" vertical="center"/>
    </xf>
    <xf numFmtId="0" fontId="58" fillId="0" borderId="5" xfId="0" applyFont="1" applyFill="1" applyBorder="1" applyAlignment="1">
      <alignment horizontal="left" vertical="center"/>
    </xf>
    <xf numFmtId="38" fontId="50" fillId="0" borderId="1" xfId="3" applyFont="1" applyFill="1" applyBorder="1" applyAlignment="1">
      <alignment horizontal="right" vertical="center"/>
    </xf>
    <xf numFmtId="38" fontId="50" fillId="0" borderId="0" xfId="3" applyFont="1" applyFill="1" applyBorder="1" applyAlignment="1">
      <alignment horizontal="right" vertical="center"/>
    </xf>
    <xf numFmtId="0" fontId="50" fillId="0" borderId="1" xfId="0" applyFont="1" applyFill="1" applyBorder="1" applyAlignment="1">
      <alignment horizontal="left" vertical="top" wrapText="1"/>
    </xf>
    <xf numFmtId="0" fontId="50" fillId="0" borderId="0" xfId="0" applyFont="1" applyFill="1" applyBorder="1" applyAlignment="1">
      <alignment horizontal="left" vertical="top" wrapText="1"/>
    </xf>
    <xf numFmtId="0" fontId="50" fillId="0" borderId="2" xfId="0" applyFont="1" applyFill="1" applyBorder="1" applyAlignment="1">
      <alignment horizontal="left" vertical="top" wrapText="1"/>
    </xf>
    <xf numFmtId="0" fontId="50" fillId="0" borderId="3" xfId="0" applyFont="1" applyFill="1" applyBorder="1" applyAlignment="1">
      <alignment horizontal="left" vertical="top" wrapText="1"/>
    </xf>
    <xf numFmtId="0" fontId="50" fillId="0" borderId="4" xfId="0" applyFont="1" applyFill="1" applyBorder="1" applyAlignment="1">
      <alignment horizontal="left" vertical="top" wrapText="1"/>
    </xf>
    <xf numFmtId="0" fontId="50" fillId="0" borderId="5" xfId="0" applyFont="1" applyFill="1" applyBorder="1" applyAlignment="1">
      <alignment horizontal="left" vertical="top" wrapText="1"/>
    </xf>
    <xf numFmtId="0" fontId="58" fillId="0" borderId="6" xfId="0" applyFont="1" applyFill="1" applyBorder="1" applyAlignment="1">
      <alignment horizontal="center" vertical="center"/>
    </xf>
    <xf numFmtId="0" fontId="58" fillId="0" borderId="7" xfId="0" applyFont="1" applyFill="1" applyBorder="1" applyAlignment="1">
      <alignment horizontal="center" vertical="center"/>
    </xf>
    <xf numFmtId="0" fontId="58" fillId="0" borderId="1" xfId="0" applyFont="1" applyFill="1" applyBorder="1" applyAlignment="1">
      <alignment horizontal="center" vertical="center"/>
    </xf>
    <xf numFmtId="0" fontId="58" fillId="0" borderId="0" xfId="0" applyFont="1" applyFill="1" applyBorder="1" applyAlignment="1">
      <alignment horizontal="center" vertical="center"/>
    </xf>
    <xf numFmtId="0" fontId="51" fillId="0" borderId="6" xfId="0" applyFont="1" applyFill="1" applyBorder="1" applyAlignment="1">
      <alignment horizontal="left" vertical="center" wrapText="1"/>
    </xf>
    <xf numFmtId="0" fontId="51" fillId="0" borderId="7" xfId="0" applyFont="1" applyFill="1" applyBorder="1" applyAlignment="1">
      <alignment horizontal="left" vertical="center" wrapText="1"/>
    </xf>
    <xf numFmtId="0" fontId="51" fillId="0" borderId="8" xfId="0" applyFont="1" applyFill="1" applyBorder="1" applyAlignment="1">
      <alignment horizontal="left" vertical="center" wrapText="1"/>
    </xf>
    <xf numFmtId="0" fontId="51" fillId="0" borderId="3" xfId="0" applyFont="1" applyFill="1" applyBorder="1" applyAlignment="1">
      <alignment horizontal="left" vertical="center" wrapText="1"/>
    </xf>
    <xf numFmtId="0" fontId="51" fillId="0" borderId="4" xfId="0" applyFont="1" applyFill="1" applyBorder="1" applyAlignment="1">
      <alignment horizontal="left" vertical="center" wrapText="1"/>
    </xf>
    <xf numFmtId="0" fontId="51" fillId="0" borderId="5" xfId="0" applyFont="1" applyFill="1" applyBorder="1" applyAlignment="1">
      <alignment horizontal="left" vertical="center" wrapText="1"/>
    </xf>
    <xf numFmtId="0" fontId="58" fillId="0" borderId="6" xfId="0" applyFont="1" applyFill="1" applyBorder="1" applyAlignment="1">
      <alignment horizontal="left" vertical="center"/>
    </xf>
    <xf numFmtId="0" fontId="58" fillId="0" borderId="1" xfId="0" applyFont="1" applyFill="1" applyBorder="1" applyAlignment="1">
      <alignment horizontal="left" vertical="center"/>
    </xf>
    <xf numFmtId="0" fontId="58" fillId="0" borderId="3" xfId="0" applyFont="1" applyFill="1" applyBorder="1" applyAlignment="1">
      <alignment horizontal="center" vertical="center"/>
    </xf>
    <xf numFmtId="0" fontId="58" fillId="0" borderId="4" xfId="0" applyFont="1" applyFill="1" applyBorder="1" applyAlignment="1">
      <alignment horizontal="center" vertical="center"/>
    </xf>
    <xf numFmtId="0" fontId="52" fillId="0" borderId="6" xfId="0" applyFont="1" applyFill="1" applyBorder="1" applyAlignment="1">
      <alignment horizontal="left" vertical="center" shrinkToFit="1"/>
    </xf>
    <xf numFmtId="0" fontId="52" fillId="0" borderId="7" xfId="0" applyFont="1" applyFill="1" applyBorder="1" applyAlignment="1">
      <alignment horizontal="left" vertical="center" shrinkToFit="1"/>
    </xf>
    <xf numFmtId="0" fontId="52" fillId="0" borderId="8" xfId="0" applyFont="1" applyFill="1" applyBorder="1" applyAlignment="1">
      <alignment horizontal="left" vertical="center" shrinkToFit="1"/>
    </xf>
    <xf numFmtId="0" fontId="52" fillId="0" borderId="3" xfId="0" applyFont="1" applyFill="1" applyBorder="1" applyAlignment="1">
      <alignment horizontal="left" vertical="center" shrinkToFit="1"/>
    </xf>
    <xf numFmtId="0" fontId="52" fillId="0" borderId="4" xfId="0" applyFont="1" applyFill="1" applyBorder="1" applyAlignment="1">
      <alignment horizontal="left" vertical="center" shrinkToFit="1"/>
    </xf>
    <xf numFmtId="0" fontId="52" fillId="0" borderId="5" xfId="0" applyFont="1" applyFill="1" applyBorder="1" applyAlignment="1">
      <alignment horizontal="left" vertical="center" shrinkToFit="1"/>
    </xf>
    <xf numFmtId="0" fontId="98" fillId="0" borderId="0" xfId="0" applyFont="1" applyFill="1" applyBorder="1" applyAlignment="1">
      <alignment horizontal="left" vertical="top" wrapText="1"/>
    </xf>
    <xf numFmtId="0" fontId="98" fillId="0" borderId="4" xfId="0" applyFont="1" applyFill="1" applyBorder="1" applyAlignment="1">
      <alignment horizontal="left" vertical="top" wrapText="1"/>
    </xf>
    <xf numFmtId="0" fontId="109" fillId="0" borderId="6" xfId="0" applyFont="1" applyFill="1" applyBorder="1" applyAlignment="1">
      <alignment horizontal="left" vertical="center" shrinkToFit="1"/>
    </xf>
    <xf numFmtId="0" fontId="109" fillId="0" borderId="7" xfId="0" applyFont="1" applyFill="1" applyBorder="1" applyAlignment="1">
      <alignment horizontal="left" vertical="center" shrinkToFit="1"/>
    </xf>
    <xf numFmtId="0" fontId="109" fillId="0" borderId="8" xfId="0" applyFont="1" applyFill="1" applyBorder="1" applyAlignment="1">
      <alignment horizontal="left" vertical="center" shrinkToFit="1"/>
    </xf>
    <xf numFmtId="0" fontId="109" fillId="0" borderId="3" xfId="0" applyFont="1" applyFill="1" applyBorder="1" applyAlignment="1">
      <alignment horizontal="left" vertical="center" shrinkToFit="1"/>
    </xf>
    <xf numFmtId="0" fontId="109" fillId="0" borderId="4" xfId="0" applyFont="1" applyFill="1" applyBorder="1" applyAlignment="1">
      <alignment horizontal="left" vertical="center" shrinkToFit="1"/>
    </xf>
    <xf numFmtId="0" fontId="109" fillId="0" borderId="5" xfId="0" applyFont="1" applyFill="1" applyBorder="1" applyAlignment="1">
      <alignment horizontal="left" vertical="center" shrinkToFit="1"/>
    </xf>
    <xf numFmtId="0" fontId="98" fillId="0" borderId="6" xfId="0" applyFont="1" applyFill="1" applyBorder="1" applyAlignment="1">
      <alignment horizontal="left" vertical="center" wrapText="1" shrinkToFit="1"/>
    </xf>
    <xf numFmtId="0" fontId="98" fillId="0" borderId="7" xfId="0" applyFont="1" applyFill="1" applyBorder="1" applyAlignment="1">
      <alignment horizontal="left" vertical="center" wrapText="1" shrinkToFit="1"/>
    </xf>
    <xf numFmtId="0" fontId="98" fillId="0" borderId="8" xfId="0" applyFont="1" applyFill="1" applyBorder="1" applyAlignment="1">
      <alignment horizontal="left" vertical="center" wrapText="1" shrinkToFit="1"/>
    </xf>
    <xf numFmtId="0" fontId="98" fillId="0" borderId="3" xfId="0" applyFont="1" applyFill="1" applyBorder="1" applyAlignment="1">
      <alignment horizontal="left" vertical="center" wrapText="1" shrinkToFit="1"/>
    </xf>
    <xf numFmtId="0" fontId="98" fillId="0" borderId="4" xfId="0" applyFont="1" applyFill="1" applyBorder="1" applyAlignment="1">
      <alignment horizontal="left" vertical="center" wrapText="1" shrinkToFit="1"/>
    </xf>
    <xf numFmtId="0" fontId="98" fillId="0" borderId="5" xfId="0" applyFont="1" applyFill="1" applyBorder="1" applyAlignment="1">
      <alignment horizontal="left" vertical="center" wrapText="1" shrinkToFit="1"/>
    </xf>
    <xf numFmtId="0" fontId="98" fillId="0" borderId="1" xfId="0" applyFont="1" applyFill="1" applyBorder="1" applyAlignment="1">
      <alignment horizontal="left" vertical="center" wrapText="1" shrinkToFit="1"/>
    </xf>
    <xf numFmtId="0" fontId="98" fillId="0" borderId="0" xfId="0" applyFont="1" applyFill="1" applyBorder="1" applyAlignment="1">
      <alignment horizontal="left" vertical="center" wrapText="1" shrinkToFit="1"/>
    </xf>
    <xf numFmtId="0" fontId="98" fillId="0" borderId="2" xfId="0" applyFont="1" applyFill="1" applyBorder="1" applyAlignment="1">
      <alignment horizontal="left" vertical="center" wrapText="1" shrinkToFit="1"/>
    </xf>
    <xf numFmtId="0" fontId="50" fillId="0" borderId="4" xfId="0" applyFont="1" applyFill="1" applyBorder="1" applyAlignment="1">
      <alignment horizontal="left" vertical="center" wrapText="1"/>
    </xf>
    <xf numFmtId="0" fontId="108" fillId="0" borderId="6" xfId="0" applyFont="1" applyFill="1" applyBorder="1" applyAlignment="1">
      <alignment horizontal="center" vertical="center"/>
    </xf>
    <xf numFmtId="0" fontId="108" fillId="0" borderId="7" xfId="0" applyFont="1" applyFill="1" applyBorder="1" applyAlignment="1">
      <alignment horizontal="center" vertical="center"/>
    </xf>
    <xf numFmtId="0" fontId="108" fillId="0" borderId="1" xfId="0" applyFont="1" applyFill="1" applyBorder="1" applyAlignment="1">
      <alignment horizontal="center" vertical="center"/>
    </xf>
    <xf numFmtId="0" fontId="108" fillId="0" borderId="0" xfId="0" applyFont="1" applyFill="1" applyBorder="1" applyAlignment="1">
      <alignment horizontal="center" vertical="center"/>
    </xf>
    <xf numFmtId="0" fontId="30" fillId="0" borderId="41" xfId="0" applyFont="1" applyFill="1" applyBorder="1" applyAlignment="1">
      <alignment horizontal="center" vertical="center"/>
    </xf>
    <xf numFmtId="0" fontId="72" fillId="0" borderId="0" xfId="0" applyFont="1" applyAlignment="1">
      <alignment horizontal="center" vertical="center"/>
    </xf>
    <xf numFmtId="0" fontId="72" fillId="0" borderId="4" xfId="0" applyFont="1" applyBorder="1" applyAlignment="1">
      <alignment horizontal="center" vertical="center"/>
    </xf>
    <xf numFmtId="0" fontId="83" fillId="0" borderId="0" xfId="0" applyFont="1" applyAlignment="1">
      <alignment horizontal="center" vertical="center"/>
    </xf>
    <xf numFmtId="0" fontId="83" fillId="0" borderId="4" xfId="0" applyFont="1" applyBorder="1" applyAlignment="1">
      <alignment horizontal="center" vertical="center"/>
    </xf>
    <xf numFmtId="0" fontId="0" fillId="0" borderId="7" xfId="0" applyBorder="1" applyAlignment="1">
      <alignment horizontal="center" vertical="center" wrapText="1"/>
    </xf>
    <xf numFmtId="0" fontId="0" fillId="0" borderId="0" xfId="0" applyBorder="1" applyAlignment="1">
      <alignment horizontal="center" vertical="center" wrapText="1"/>
    </xf>
    <xf numFmtId="0" fontId="0" fillId="0" borderId="7" xfId="0" applyBorder="1" applyAlignment="1">
      <alignment horizontal="center" vertical="center"/>
    </xf>
    <xf numFmtId="0" fontId="35" fillId="0" borderId="89" xfId="0" applyFont="1" applyBorder="1" applyAlignment="1">
      <alignment horizontal="center"/>
    </xf>
    <xf numFmtId="0" fontId="35" fillId="0" borderId="39" xfId="0" applyFont="1" applyBorder="1" applyAlignment="1">
      <alignment horizontal="center"/>
    </xf>
    <xf numFmtId="0" fontId="35" fillId="0" borderId="44" xfId="0" applyFont="1" applyBorder="1" applyAlignment="1">
      <alignment horizontal="center"/>
    </xf>
    <xf numFmtId="0" fontId="0" fillId="0" borderId="89" xfId="0" applyBorder="1" applyAlignment="1">
      <alignment horizontal="left"/>
    </xf>
    <xf numFmtId="0" fontId="0" fillId="0" borderId="39" xfId="0" applyBorder="1" applyAlignment="1">
      <alignment horizontal="left"/>
    </xf>
    <xf numFmtId="0" fontId="0" fillId="0" borderId="44" xfId="0" applyBorder="1" applyAlignment="1">
      <alignment horizontal="left"/>
    </xf>
    <xf numFmtId="0" fontId="84" fillId="0" borderId="41" xfId="0" applyFont="1" applyBorder="1" applyAlignment="1">
      <alignment horizontal="left"/>
    </xf>
    <xf numFmtId="0" fontId="0" fillId="0" borderId="41" xfId="0" applyBorder="1" applyAlignment="1">
      <alignment horizontal="left"/>
    </xf>
    <xf numFmtId="189" fontId="0" fillId="0" borderId="41" xfId="0" applyNumberFormat="1" applyBorder="1" applyAlignment="1">
      <alignment horizontal="center"/>
    </xf>
    <xf numFmtId="0" fontId="0" fillId="0" borderId="41" xfId="0" applyBorder="1" applyAlignment="1">
      <alignment horizontal="center"/>
    </xf>
    <xf numFmtId="0" fontId="0" fillId="0" borderId="41" xfId="0" applyBorder="1" applyAlignment="1">
      <alignment horizontal="center" vertical="center"/>
    </xf>
    <xf numFmtId="0" fontId="30" fillId="0" borderId="0" xfId="0" applyFont="1" applyFill="1" applyAlignment="1">
      <alignment vertical="center"/>
    </xf>
    <xf numFmtId="0" fontId="30" fillId="0" borderId="0" xfId="0" applyFont="1" applyFill="1" applyAlignment="1">
      <alignment vertical="center" wrapText="1"/>
    </xf>
    <xf numFmtId="3" fontId="0" fillId="0" borderId="41" xfId="0" applyNumberFormat="1" applyBorder="1" applyAlignment="1">
      <alignment horizontal="center"/>
    </xf>
    <xf numFmtId="0" fontId="0" fillId="0" borderId="39" xfId="0" applyBorder="1" applyAlignment="1">
      <alignment horizontal="left" shrinkToFit="1"/>
    </xf>
    <xf numFmtId="189" fontId="0" fillId="0" borderId="39" xfId="3" applyNumberFormat="1" applyFont="1" applyBorder="1" applyAlignment="1">
      <alignment horizontal="right"/>
    </xf>
    <xf numFmtId="0" fontId="0" fillId="0" borderId="0" xfId="0" applyBorder="1" applyAlignment="1">
      <alignment horizontal="right" vertical="center"/>
    </xf>
    <xf numFmtId="49" fontId="0" fillId="0" borderId="0" xfId="0" applyNumberFormat="1" applyAlignment="1">
      <alignment horizontal="right"/>
    </xf>
    <xf numFmtId="0" fontId="0" fillId="0" borderId="0" xfId="0" applyBorder="1" applyAlignment="1">
      <alignment horizontal="right"/>
    </xf>
    <xf numFmtId="0" fontId="30" fillId="0" borderId="41" xfId="0" applyFont="1" applyBorder="1" applyAlignment="1">
      <alignment horizontal="left"/>
    </xf>
    <xf numFmtId="186" fontId="0" fillId="0" borderId="0" xfId="3" applyNumberFormat="1" applyFont="1" applyBorder="1" applyAlignment="1">
      <alignment horizontal="right" vertical="center"/>
    </xf>
    <xf numFmtId="189" fontId="0" fillId="0" borderId="39" xfId="0" applyNumberFormat="1" applyBorder="1" applyAlignment="1">
      <alignment horizontal="right"/>
    </xf>
    <xf numFmtId="0" fontId="0" fillId="0" borderId="0" xfId="0" applyAlignment="1">
      <alignment horizontal="center"/>
    </xf>
    <xf numFmtId="188" fontId="0" fillId="0" borderId="0" xfId="0" applyNumberFormat="1" applyAlignment="1">
      <alignment horizontal="center"/>
    </xf>
    <xf numFmtId="0" fontId="35" fillId="0" borderId="41" xfId="0" applyFont="1" applyBorder="1" applyAlignment="1">
      <alignment horizontal="left"/>
    </xf>
    <xf numFmtId="0" fontId="0" fillId="0" borderId="41" xfId="0" applyBorder="1" applyAlignment="1">
      <alignment horizontal="left" vertical="center"/>
    </xf>
    <xf numFmtId="0" fontId="0" fillId="0" borderId="0" xfId="0" applyNumberFormat="1" applyAlignment="1">
      <alignment horizontal="right"/>
    </xf>
    <xf numFmtId="0" fontId="0" fillId="0" borderId="39" xfId="0" applyBorder="1" applyAlignment="1">
      <alignment horizontal="center"/>
    </xf>
    <xf numFmtId="0" fontId="0" fillId="0" borderId="39" xfId="0" applyFill="1" applyBorder="1" applyAlignment="1">
      <alignment horizontal="center"/>
    </xf>
    <xf numFmtId="0" fontId="0" fillId="0" borderId="89" xfId="0" applyBorder="1" applyAlignment="1">
      <alignment vertical="center" wrapText="1"/>
    </xf>
    <xf numFmtId="0" fontId="0" fillId="0" borderId="39" xfId="0" applyBorder="1" applyAlignment="1">
      <alignment vertical="center" wrapText="1"/>
    </xf>
    <xf numFmtId="0" fontId="0" fillId="0" borderId="44" xfId="0" applyBorder="1" applyAlignment="1">
      <alignment vertical="center" wrapText="1"/>
    </xf>
    <xf numFmtId="189" fontId="0" fillId="0" borderId="89" xfId="0" applyNumberFormat="1" applyBorder="1" applyAlignment="1">
      <alignment horizontal="center" vertical="center"/>
    </xf>
    <xf numFmtId="189" fontId="0" fillId="0" borderId="39" xfId="0" applyNumberFormat="1" applyBorder="1" applyAlignment="1">
      <alignment horizontal="center" vertical="center"/>
    </xf>
    <xf numFmtId="189" fontId="0" fillId="0" borderId="44" xfId="0" applyNumberFormat="1" applyBorder="1" applyAlignment="1">
      <alignment horizontal="center" vertical="center"/>
    </xf>
    <xf numFmtId="0" fontId="0" fillId="0" borderId="89" xfId="0" applyBorder="1" applyAlignment="1">
      <alignment horizontal="left" vertical="center"/>
    </xf>
    <xf numFmtId="0" fontId="0" fillId="0" borderId="39" xfId="0" applyBorder="1" applyAlignment="1">
      <alignment horizontal="left" vertical="center"/>
    </xf>
    <xf numFmtId="0" fontId="0" fillId="0" borderId="44" xfId="0" applyBorder="1" applyAlignment="1">
      <alignment horizontal="left" vertical="center"/>
    </xf>
    <xf numFmtId="0" fontId="0" fillId="0" borderId="89" xfId="0" applyBorder="1" applyAlignment="1">
      <alignment vertical="center"/>
    </xf>
    <xf numFmtId="0" fontId="0" fillId="0" borderId="39" xfId="0" applyBorder="1" applyAlignment="1">
      <alignment vertical="center"/>
    </xf>
    <xf numFmtId="0" fontId="0" fillId="0" borderId="44" xfId="0" applyBorder="1" applyAlignment="1">
      <alignment vertical="center"/>
    </xf>
    <xf numFmtId="189" fontId="0" fillId="0" borderId="89" xfId="0" applyNumberFormat="1" applyBorder="1" applyAlignment="1">
      <alignment horizontal="center"/>
    </xf>
    <xf numFmtId="189" fontId="0" fillId="0" borderId="39" xfId="0" applyNumberFormat="1" applyBorder="1" applyAlignment="1">
      <alignment horizontal="center"/>
    </xf>
    <xf numFmtId="189" fontId="0" fillId="0" borderId="44" xfId="0" applyNumberFormat="1" applyBorder="1" applyAlignment="1">
      <alignment horizontal="center"/>
    </xf>
    <xf numFmtId="0" fontId="0" fillId="0" borderId="89" xfId="0" applyBorder="1" applyAlignment="1">
      <alignment horizontal="center"/>
    </xf>
    <xf numFmtId="0" fontId="0" fillId="0" borderId="44" xfId="0" applyBorder="1" applyAlignment="1">
      <alignment horizontal="center"/>
    </xf>
    <xf numFmtId="0" fontId="81" fillId="5" borderId="41" xfId="0" applyFont="1" applyFill="1" applyBorder="1" applyAlignment="1">
      <alignment horizontal="left" vertical="top" wrapText="1"/>
    </xf>
    <xf numFmtId="0" fontId="29" fillId="5" borderId="41" xfId="0" applyFont="1" applyFill="1" applyBorder="1" applyAlignment="1">
      <alignment horizontal="left" vertical="center"/>
    </xf>
    <xf numFmtId="0" fontId="29" fillId="5" borderId="41" xfId="0" applyFont="1" applyFill="1" applyBorder="1" applyAlignment="1">
      <alignment horizontal="center" vertical="center"/>
    </xf>
    <xf numFmtId="186" fontId="18" fillId="5" borderId="41" xfId="3" applyNumberFormat="1" applyFont="1" applyFill="1" applyBorder="1" applyAlignment="1" applyProtection="1">
      <alignment horizontal="right" vertical="center"/>
      <protection locked="0"/>
    </xf>
    <xf numFmtId="186" fontId="18" fillId="5" borderId="41" xfId="3" applyNumberFormat="1" applyFont="1" applyFill="1" applyBorder="1" applyAlignment="1" applyProtection="1">
      <alignment horizontal="right" vertical="center"/>
    </xf>
    <xf numFmtId="0" fontId="29" fillId="0" borderId="41" xfId="0" applyFont="1" applyBorder="1" applyAlignment="1">
      <alignment horizontal="center" vertical="center"/>
    </xf>
    <xf numFmtId="0" fontId="29" fillId="5" borderId="41" xfId="0" applyFont="1" applyFill="1" applyBorder="1" applyAlignment="1">
      <alignment horizontal="left" vertical="top" wrapText="1"/>
    </xf>
    <xf numFmtId="0" fontId="25" fillId="5" borderId="41" xfId="0" applyFont="1" applyFill="1" applyBorder="1" applyAlignment="1" applyProtection="1">
      <alignment horizontal="left" vertical="top" wrapText="1"/>
      <protection locked="0"/>
    </xf>
    <xf numFmtId="0" fontId="30" fillId="0" borderId="0" xfId="0" applyFont="1" applyFill="1" applyAlignment="1">
      <alignment vertical="top" wrapText="1"/>
    </xf>
    <xf numFmtId="0" fontId="30" fillId="0" borderId="0" xfId="0" applyFont="1" applyFill="1" applyAlignment="1">
      <alignment vertical="top"/>
    </xf>
    <xf numFmtId="190" fontId="18" fillId="5" borderId="41" xfId="3" applyNumberFormat="1" applyFont="1" applyFill="1" applyBorder="1" applyAlignment="1" applyProtection="1">
      <alignment horizontal="right" vertical="center"/>
      <protection locked="0"/>
    </xf>
    <xf numFmtId="190" fontId="18" fillId="5" borderId="41" xfId="3" applyNumberFormat="1" applyFont="1" applyFill="1" applyBorder="1" applyAlignment="1" applyProtection="1">
      <alignment horizontal="right" vertical="center"/>
    </xf>
    <xf numFmtId="0" fontId="29" fillId="0" borderId="41" xfId="0" applyFont="1" applyFill="1" applyBorder="1" applyAlignment="1">
      <alignment horizontal="center" vertical="center"/>
    </xf>
    <xf numFmtId="0" fontId="29" fillId="5" borderId="0" xfId="0" applyFont="1" applyFill="1" applyBorder="1" applyAlignment="1">
      <alignment horizontal="left" vertical="top" wrapText="1"/>
    </xf>
    <xf numFmtId="0" fontId="29" fillId="0" borderId="41" xfId="0" applyFont="1" applyBorder="1" applyAlignment="1">
      <alignment horizontal="center" vertical="center" shrinkToFit="1"/>
    </xf>
    <xf numFmtId="0" fontId="29" fillId="5" borderId="41" xfId="0" applyFont="1" applyFill="1" applyBorder="1" applyAlignment="1">
      <alignment horizontal="center" vertical="center" wrapText="1"/>
    </xf>
    <xf numFmtId="0" fontId="31" fillId="5" borderId="6" xfId="0" applyFont="1" applyFill="1" applyBorder="1" applyAlignment="1">
      <alignment horizontal="center" vertical="center" wrapText="1" shrinkToFit="1"/>
    </xf>
    <xf numFmtId="0" fontId="31" fillId="5" borderId="7" xfId="0" applyFont="1" applyFill="1" applyBorder="1" applyAlignment="1">
      <alignment horizontal="center" vertical="center" wrapText="1" shrinkToFit="1"/>
    </xf>
    <xf numFmtId="0" fontId="31" fillId="5" borderId="8" xfId="0" applyFont="1" applyFill="1" applyBorder="1" applyAlignment="1">
      <alignment horizontal="center" vertical="center" wrapText="1" shrinkToFit="1"/>
    </xf>
    <xf numFmtId="0" fontId="31" fillId="5" borderId="3" xfId="0" applyFont="1" applyFill="1" applyBorder="1" applyAlignment="1">
      <alignment horizontal="center" vertical="center" wrapText="1" shrinkToFit="1"/>
    </xf>
    <xf numFmtId="0" fontId="31" fillId="5" borderId="4" xfId="0" applyFont="1" applyFill="1" applyBorder="1" applyAlignment="1">
      <alignment horizontal="center" vertical="center" wrapText="1" shrinkToFit="1"/>
    </xf>
    <xf numFmtId="0" fontId="31" fillId="5" borderId="5" xfId="0" applyFont="1" applyFill="1" applyBorder="1" applyAlignment="1">
      <alignment horizontal="center" vertical="center" wrapText="1" shrinkToFit="1"/>
    </xf>
    <xf numFmtId="0" fontId="29" fillId="0" borderId="39" xfId="0" applyFont="1" applyBorder="1" applyAlignment="1">
      <alignment horizontal="center" vertical="center"/>
    </xf>
    <xf numFmtId="0" fontId="25" fillId="0" borderId="39" xfId="0" applyFont="1" applyBorder="1" applyAlignment="1">
      <alignment horizontal="left" vertical="center" shrinkToFit="1"/>
    </xf>
    <xf numFmtId="0" fontId="25" fillId="0" borderId="138" xfId="0" applyFont="1" applyBorder="1" applyAlignment="1">
      <alignment horizontal="left" vertical="center" shrinkToFit="1"/>
    </xf>
    <xf numFmtId="0" fontId="29" fillId="5" borderId="145" xfId="0" applyFont="1" applyFill="1" applyBorder="1" applyAlignment="1">
      <alignment horizontal="center" vertical="center"/>
    </xf>
    <xf numFmtId="0" fontId="29" fillId="5" borderId="7" xfId="0" applyFont="1" applyFill="1" applyBorder="1" applyAlignment="1">
      <alignment horizontal="center" vertical="center"/>
    </xf>
    <xf numFmtId="0" fontId="29" fillId="5" borderId="8" xfId="0" applyFont="1" applyFill="1" applyBorder="1" applyAlignment="1">
      <alignment horizontal="center" vertical="center"/>
    </xf>
    <xf numFmtId="0" fontId="29" fillId="5" borderId="27"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2" xfId="0" applyFont="1" applyFill="1" applyBorder="1" applyAlignment="1">
      <alignment horizontal="center" vertical="center"/>
    </xf>
    <xf numFmtId="0" fontId="29" fillId="5" borderId="6" xfId="0" applyFont="1" applyFill="1" applyBorder="1" applyAlignment="1">
      <alignment horizontal="center" vertical="center"/>
    </xf>
    <xf numFmtId="0" fontId="29" fillId="5" borderId="3" xfId="0" applyFont="1" applyFill="1" applyBorder="1" applyAlignment="1">
      <alignment horizontal="center" vertical="center"/>
    </xf>
    <xf numFmtId="0" fontId="29" fillId="5" borderId="4" xfId="0" applyFont="1" applyFill="1" applyBorder="1" applyAlignment="1">
      <alignment horizontal="center" vertical="center"/>
    </xf>
    <xf numFmtId="0" fontId="29" fillId="5" borderId="5" xfId="0" applyFont="1" applyFill="1" applyBorder="1" applyAlignment="1">
      <alignment horizontal="center" vertical="center"/>
    </xf>
    <xf numFmtId="0" fontId="25" fillId="0" borderId="4" xfId="0" applyFont="1" applyBorder="1" applyAlignment="1">
      <alignment horizontal="left" vertical="center" shrinkToFit="1"/>
    </xf>
    <xf numFmtId="0" fontId="25" fillId="0" borderId="98" xfId="0" applyFont="1" applyBorder="1" applyAlignment="1">
      <alignment horizontal="left" vertical="center" shrinkToFit="1"/>
    </xf>
    <xf numFmtId="0" fontId="29" fillId="5" borderId="28" xfId="0" applyFont="1" applyFill="1" applyBorder="1" applyAlignment="1">
      <alignment horizontal="center" vertical="top"/>
    </xf>
    <xf numFmtId="0" fontId="29" fillId="5" borderId="29" xfId="0" applyFont="1" applyFill="1" applyBorder="1" applyAlignment="1">
      <alignment horizontal="center" vertical="top"/>
    </xf>
    <xf numFmtId="0" fontId="29" fillId="5" borderId="31" xfId="0" applyFont="1" applyFill="1" applyBorder="1" applyAlignment="1">
      <alignment horizontal="center" vertical="top"/>
    </xf>
    <xf numFmtId="0" fontId="29" fillId="5" borderId="196" xfId="0" applyFont="1" applyFill="1" applyBorder="1" applyAlignment="1">
      <alignment horizontal="center" vertical="center"/>
    </xf>
    <xf numFmtId="0" fontId="29" fillId="5" borderId="150" xfId="0" applyFont="1" applyFill="1" applyBorder="1" applyAlignment="1">
      <alignment horizontal="center" vertical="center"/>
    </xf>
    <xf numFmtId="0" fontId="29" fillId="5" borderId="195" xfId="0" applyFont="1" applyFill="1" applyBorder="1" applyAlignment="1">
      <alignment horizontal="center" vertical="center"/>
    </xf>
    <xf numFmtId="0" fontId="25" fillId="0" borderId="196" xfId="0" applyFont="1" applyBorder="1" applyAlignment="1">
      <alignment horizontal="left" vertical="center" shrinkToFit="1"/>
    </xf>
    <xf numFmtId="0" fontId="25" fillId="0" borderId="150" xfId="0" applyFont="1" applyBorder="1" applyAlignment="1">
      <alignment horizontal="left" vertical="center" shrinkToFit="1"/>
    </xf>
    <xf numFmtId="0" fontId="45" fillId="0" borderId="150" xfId="0" applyFont="1" applyBorder="1" applyAlignment="1">
      <alignment horizontal="center" vertical="center"/>
    </xf>
    <xf numFmtId="0" fontId="29" fillId="0" borderId="150" xfId="0" applyFont="1" applyBorder="1" applyAlignment="1">
      <alignment horizontal="center" vertical="center"/>
    </xf>
    <xf numFmtId="0" fontId="29" fillId="5" borderId="146" xfId="0" applyFont="1" applyFill="1" applyBorder="1" applyAlignment="1">
      <alignment horizontal="center" vertical="top"/>
    </xf>
    <xf numFmtId="0" fontId="29" fillId="5" borderId="4" xfId="0" applyFont="1" applyFill="1" applyBorder="1" applyAlignment="1">
      <alignment horizontal="center" vertical="top"/>
    </xf>
    <xf numFmtId="0" fontId="29" fillId="5" borderId="5" xfId="0" applyFont="1" applyFill="1" applyBorder="1" applyAlignment="1">
      <alignment horizontal="center" vertical="top"/>
    </xf>
    <xf numFmtId="0" fontId="29" fillId="5" borderId="89" xfId="0" applyFont="1" applyFill="1" applyBorder="1" applyAlignment="1">
      <alignment horizontal="center" vertical="center"/>
    </xf>
    <xf numFmtId="0" fontId="29" fillId="5" borderId="39" xfId="0" applyFont="1" applyFill="1" applyBorder="1" applyAlignment="1">
      <alignment horizontal="center" vertical="center"/>
    </xf>
    <xf numFmtId="0" fontId="29" fillId="5" borderId="44" xfId="0" applyFont="1" applyFill="1" applyBorder="1" applyAlignment="1">
      <alignment horizontal="center" vertical="center"/>
    </xf>
    <xf numFmtId="0" fontId="25" fillId="0" borderId="89" xfId="0" applyFont="1" applyBorder="1" applyAlignment="1">
      <alignment horizontal="left" vertical="center" shrinkToFit="1"/>
    </xf>
    <xf numFmtId="0" fontId="25" fillId="0" borderId="154" xfId="0" applyFont="1" applyBorder="1" applyAlignment="1">
      <alignment horizontal="left" vertical="center" shrinkToFit="1"/>
    </xf>
    <xf numFmtId="49" fontId="88" fillId="0" borderId="0" xfId="0" applyNumberFormat="1" applyFont="1" applyFill="1" applyBorder="1" applyAlignment="1">
      <alignment horizontal="center" vertical="center" shrinkToFit="1"/>
    </xf>
    <xf numFmtId="0" fontId="88" fillId="0" borderId="0" xfId="0" applyNumberFormat="1" applyFont="1" applyFill="1" applyBorder="1" applyAlignment="1">
      <alignment horizontal="center" vertical="center" shrinkToFit="1"/>
    </xf>
    <xf numFmtId="0" fontId="29" fillId="5" borderId="144" xfId="0" applyFont="1" applyFill="1" applyBorder="1" applyAlignment="1">
      <alignment horizontal="center" vertical="center"/>
    </xf>
    <xf numFmtId="49" fontId="29" fillId="0" borderId="29" xfId="0" applyNumberFormat="1" applyFont="1" applyFill="1" applyBorder="1" applyAlignment="1">
      <alignment horizontal="left" vertical="center"/>
    </xf>
    <xf numFmtId="0" fontId="29" fillId="5" borderId="140" xfId="0" applyFont="1" applyFill="1" applyBorder="1" applyAlignment="1">
      <alignment horizontal="center" vertical="center"/>
    </xf>
    <xf numFmtId="0" fontId="29" fillId="5" borderId="141" xfId="0" applyFont="1" applyFill="1" applyBorder="1" applyAlignment="1">
      <alignment horizontal="center" vertical="center"/>
    </xf>
    <xf numFmtId="0" fontId="29" fillId="5" borderId="155" xfId="0" applyFont="1" applyFill="1" applyBorder="1" applyAlignment="1">
      <alignment horizontal="center" vertical="center"/>
    </xf>
    <xf numFmtId="0" fontId="25" fillId="0" borderId="142" xfId="0" applyFont="1" applyBorder="1" applyAlignment="1">
      <alignment horizontal="left" vertical="center" shrinkToFit="1"/>
    </xf>
    <xf numFmtId="0" fontId="25" fillId="0" borderId="141" xfId="0" applyFont="1" applyBorder="1" applyAlignment="1">
      <alignment horizontal="left" vertical="center" shrinkToFit="1"/>
    </xf>
    <xf numFmtId="0" fontId="25" fillId="0" borderId="143" xfId="0" applyFont="1" applyBorder="1" applyAlignment="1">
      <alignment horizontal="left" vertical="center" shrinkToFit="1"/>
    </xf>
    <xf numFmtId="0" fontId="25" fillId="0" borderId="6" xfId="0" applyFont="1" applyBorder="1" applyAlignment="1">
      <alignment horizontal="left" vertical="center" wrapText="1" shrinkToFit="1"/>
    </xf>
    <xf numFmtId="0" fontId="25" fillId="0" borderId="7" xfId="0" applyFont="1" applyBorder="1" applyAlignment="1">
      <alignment horizontal="left" vertical="center" wrapText="1" shrinkToFit="1"/>
    </xf>
    <xf numFmtId="0" fontId="25" fillId="0" borderId="63" xfId="0" applyFont="1" applyBorder="1" applyAlignment="1">
      <alignment horizontal="left" vertical="center" wrapText="1" shrinkToFit="1"/>
    </xf>
    <xf numFmtId="0" fontId="25" fillId="0" borderId="3" xfId="0" applyFont="1" applyBorder="1" applyAlignment="1">
      <alignment horizontal="left" vertical="center" wrapText="1" shrinkToFit="1"/>
    </xf>
    <xf numFmtId="0" fontId="25" fillId="0" borderId="4" xfId="0" applyFont="1" applyBorder="1" applyAlignment="1">
      <alignment horizontal="left" vertical="center" wrapText="1" shrinkToFit="1"/>
    </xf>
    <xf numFmtId="0" fontId="25" fillId="0" borderId="98" xfId="0" applyFont="1" applyBorder="1" applyAlignment="1">
      <alignment horizontal="left" vertical="center" wrapText="1" shrinkToFit="1"/>
    </xf>
    <xf numFmtId="0" fontId="38" fillId="0" borderId="0" xfId="0" applyFont="1" applyFill="1" applyAlignment="1">
      <alignment horizontal="left" vertical="center"/>
    </xf>
    <xf numFmtId="0" fontId="38" fillId="0" borderId="0" xfId="0" applyFont="1" applyFill="1" applyAlignment="1">
      <alignment horizontal="right" vertical="center"/>
    </xf>
    <xf numFmtId="0" fontId="77" fillId="0" borderId="158" xfId="0" applyFont="1" applyBorder="1" applyAlignment="1">
      <alignment horizontal="left" vertical="center" wrapText="1"/>
    </xf>
    <xf numFmtId="0" fontId="50" fillId="0" borderId="160" xfId="0" applyFont="1" applyBorder="1" applyAlignment="1">
      <alignment horizontal="center" vertical="center"/>
    </xf>
    <xf numFmtId="0" fontId="50" fillId="0" borderId="161" xfId="0" applyFont="1" applyBorder="1" applyAlignment="1">
      <alignment horizontal="center" vertical="center"/>
    </xf>
    <xf numFmtId="0" fontId="50" fillId="0" borderId="162" xfId="0" applyFont="1" applyBorder="1" applyAlignment="1">
      <alignment horizontal="center" vertical="center"/>
    </xf>
    <xf numFmtId="0" fontId="50" fillId="0" borderId="163" xfId="0" applyFont="1" applyBorder="1" applyAlignment="1">
      <alignment horizontal="center" vertical="center"/>
    </xf>
    <xf numFmtId="0" fontId="77" fillId="0" borderId="6" xfId="0" applyFont="1" applyBorder="1" applyAlignment="1">
      <alignment horizontal="left" vertical="center" shrinkToFit="1"/>
    </xf>
    <xf numFmtId="0" fontId="77" fillId="0" borderId="7" xfId="0" applyFont="1" applyBorder="1" applyAlignment="1">
      <alignment horizontal="left" vertical="center" shrinkToFit="1"/>
    </xf>
    <xf numFmtId="0" fontId="77" fillId="0" borderId="8" xfId="0" applyFont="1" applyBorder="1" applyAlignment="1">
      <alignment horizontal="left" vertical="center" shrinkToFit="1"/>
    </xf>
    <xf numFmtId="0" fontId="77" fillId="0" borderId="3" xfId="0" applyFont="1" applyBorder="1" applyAlignment="1">
      <alignment horizontal="left" vertical="center" shrinkToFit="1"/>
    </xf>
    <xf numFmtId="0" fontId="77" fillId="0" borderId="4" xfId="0" applyFont="1" applyBorder="1" applyAlignment="1">
      <alignment horizontal="left" vertical="center" shrinkToFit="1"/>
    </xf>
    <xf numFmtId="0" fontId="77" fillId="0" borderId="5" xfId="0" applyFont="1" applyBorder="1" applyAlignment="1">
      <alignment horizontal="left" vertical="center" shrinkToFit="1"/>
    </xf>
    <xf numFmtId="0" fontId="50" fillId="0" borderId="165" xfId="0" applyFont="1" applyFill="1" applyBorder="1" applyAlignment="1">
      <alignment horizontal="center" vertical="center"/>
    </xf>
    <xf numFmtId="0" fontId="77" fillId="0" borderId="202" xfId="0" applyFont="1" applyBorder="1" applyAlignment="1">
      <alignment horizontal="center" vertical="center"/>
    </xf>
    <xf numFmtId="0" fontId="77" fillId="0" borderId="160" xfId="0" applyFont="1" applyBorder="1" applyAlignment="1">
      <alignment horizontal="center" vertical="center"/>
    </xf>
    <xf numFmtId="0" fontId="77" fillId="0" borderId="1" xfId="0" applyFont="1" applyBorder="1" applyAlignment="1">
      <alignment horizontal="center" vertical="center"/>
    </xf>
    <xf numFmtId="0" fontId="77" fillId="0" borderId="0" xfId="0" applyFont="1" applyBorder="1" applyAlignment="1">
      <alignment horizontal="center" vertical="center"/>
    </xf>
    <xf numFmtId="0" fontId="50" fillId="0" borderId="164" xfId="0" applyFont="1" applyFill="1" applyBorder="1" applyAlignment="1">
      <alignment horizontal="center" vertical="center"/>
    </xf>
    <xf numFmtId="38" fontId="50" fillId="0" borderId="160" xfId="3" applyFont="1" applyBorder="1" applyAlignment="1">
      <alignment horizontal="center" vertical="center"/>
    </xf>
    <xf numFmtId="38" fontId="50" fillId="0" borderId="0" xfId="3" applyFont="1" applyBorder="1" applyAlignment="1">
      <alignment horizontal="center" vertical="center"/>
    </xf>
    <xf numFmtId="0" fontId="88" fillId="0" borderId="160" xfId="0" applyFont="1" applyBorder="1" applyAlignment="1">
      <alignment horizontal="center"/>
    </xf>
    <xf numFmtId="0" fontId="88" fillId="0" borderId="0" xfId="0" applyFont="1" applyBorder="1" applyAlignment="1">
      <alignment horizontal="center"/>
    </xf>
    <xf numFmtId="0" fontId="77" fillId="0" borderId="6" xfId="0" applyFont="1" applyBorder="1" applyAlignment="1">
      <alignment horizontal="left" vertical="center" wrapText="1"/>
    </xf>
    <xf numFmtId="0" fontId="77" fillId="0" borderId="7" xfId="0" applyFont="1" applyBorder="1" applyAlignment="1">
      <alignment horizontal="left" vertical="center" wrapText="1"/>
    </xf>
    <xf numFmtId="0" fontId="77" fillId="0" borderId="8" xfId="0" applyFont="1" applyBorder="1" applyAlignment="1">
      <alignment horizontal="left" vertical="center" wrapText="1"/>
    </xf>
    <xf numFmtId="0" fontId="77" fillId="0" borderId="1" xfId="0" applyFont="1" applyBorder="1" applyAlignment="1">
      <alignment horizontal="left" vertical="center" wrapText="1"/>
    </xf>
    <xf numFmtId="0" fontId="77" fillId="0" borderId="0" xfId="0" applyFont="1" applyBorder="1" applyAlignment="1">
      <alignment horizontal="left" vertical="center" wrapText="1"/>
    </xf>
    <xf numFmtId="0" fontId="77" fillId="0" borderId="162" xfId="0" applyFont="1" applyBorder="1" applyAlignment="1">
      <alignment horizontal="left" vertical="center" wrapText="1"/>
    </xf>
    <xf numFmtId="0" fontId="77" fillId="0" borderId="2" xfId="0" applyFont="1" applyBorder="1" applyAlignment="1">
      <alignment horizontal="left" vertical="center" wrapText="1"/>
    </xf>
    <xf numFmtId="0" fontId="77" fillId="0" borderId="159" xfId="0" applyFont="1" applyBorder="1" applyAlignment="1">
      <alignment horizontal="left" vertical="center" wrapText="1"/>
    </xf>
    <xf numFmtId="49" fontId="77" fillId="0" borderId="1" xfId="0" applyNumberFormat="1" applyFont="1" applyBorder="1" applyAlignment="1">
      <alignment horizontal="center" vertical="center"/>
    </xf>
    <xf numFmtId="0" fontId="116" fillId="0" borderId="1" xfId="0" applyFont="1" applyBorder="1" applyAlignment="1">
      <alignment horizontal="center" vertical="center" wrapText="1"/>
    </xf>
    <xf numFmtId="0" fontId="116" fillId="0" borderId="0" xfId="0" applyFont="1" applyBorder="1" applyAlignment="1">
      <alignment horizontal="center" vertical="center" wrapText="1"/>
    </xf>
    <xf numFmtId="0" fontId="116" fillId="0" borderId="2" xfId="0" applyFont="1" applyBorder="1" applyAlignment="1">
      <alignment horizontal="center" vertical="center" wrapText="1"/>
    </xf>
    <xf numFmtId="0" fontId="88" fillId="0" borderId="203" xfId="0" applyFont="1" applyBorder="1" applyAlignment="1">
      <alignment horizontal="center"/>
    </xf>
    <xf numFmtId="0" fontId="88" fillId="0" borderId="2" xfId="0" applyFont="1" applyBorder="1" applyAlignment="1">
      <alignment horizontal="center"/>
    </xf>
    <xf numFmtId="0" fontId="45" fillId="0" borderId="158" xfId="0" applyFont="1" applyBorder="1" applyAlignment="1">
      <alignment horizontal="left" vertical="center" wrapText="1"/>
    </xf>
    <xf numFmtId="0" fontId="50" fillId="0" borderId="164" xfId="0" applyFont="1" applyBorder="1" applyAlignment="1">
      <alignment horizontal="left" vertical="center"/>
    </xf>
    <xf numFmtId="0" fontId="50" fillId="0" borderId="165" xfId="0" applyFont="1" applyBorder="1" applyAlignment="1">
      <alignment horizontal="left" vertical="center"/>
    </xf>
    <xf numFmtId="0" fontId="50" fillId="0" borderId="166" xfId="0" applyFont="1" applyBorder="1" applyAlignment="1">
      <alignment horizontal="left" vertical="center"/>
    </xf>
    <xf numFmtId="0" fontId="50" fillId="0" borderId="165" xfId="0" applyFont="1" applyBorder="1" applyAlignment="1">
      <alignment horizontal="center" vertical="center" wrapText="1"/>
    </xf>
    <xf numFmtId="0" fontId="50" fillId="0" borderId="166" xfId="0" applyFont="1" applyBorder="1" applyAlignment="1">
      <alignment horizontal="center" vertical="center" wrapText="1"/>
    </xf>
    <xf numFmtId="0" fontId="50" fillId="0" borderId="165" xfId="0" applyFont="1" applyBorder="1" applyAlignment="1">
      <alignment horizontal="center" vertical="center"/>
    </xf>
    <xf numFmtId="0" fontId="50" fillId="0" borderId="166" xfId="0" applyFont="1" applyBorder="1" applyAlignment="1">
      <alignment horizontal="center" vertical="center"/>
    </xf>
    <xf numFmtId="0" fontId="46" fillId="0" borderId="0" xfId="0" applyFont="1" applyAlignment="1">
      <alignment horizontal="left" vertical="center" wrapText="1"/>
    </xf>
    <xf numFmtId="0" fontId="114" fillId="0" borderId="0" xfId="0" applyFont="1" applyAlignment="1">
      <alignment horizontal="center" vertical="center"/>
    </xf>
    <xf numFmtId="0" fontId="77" fillId="0" borderId="0" xfId="0" applyFont="1" applyAlignment="1">
      <alignment horizontal="left" vertical="center"/>
    </xf>
    <xf numFmtId="0" fontId="115" fillId="0" borderId="0" xfId="0" applyFont="1" applyAlignment="1">
      <alignment horizontal="left" vertical="center" shrinkToFit="1"/>
    </xf>
    <xf numFmtId="0" fontId="50" fillId="0" borderId="34" xfId="0" applyFont="1" applyBorder="1" applyAlignment="1">
      <alignment horizontal="left" vertical="center" wrapText="1"/>
    </xf>
    <xf numFmtId="0" fontId="50" fillId="0" borderId="34" xfId="0" applyFont="1" applyBorder="1" applyAlignment="1">
      <alignment horizontal="center" vertical="center" shrinkToFit="1"/>
    </xf>
    <xf numFmtId="0" fontId="115" fillId="0" borderId="0" xfId="0" applyFont="1" applyAlignment="1">
      <alignment horizontal="center" vertical="center"/>
    </xf>
    <xf numFmtId="0" fontId="77" fillId="0" borderId="0" xfId="0" applyFont="1" applyAlignment="1">
      <alignment horizontal="center" vertical="center"/>
    </xf>
    <xf numFmtId="0" fontId="45" fillId="0" borderId="0" xfId="0" applyFont="1" applyFill="1" applyBorder="1" applyAlignment="1">
      <alignment horizontal="right" vertical="center"/>
    </xf>
    <xf numFmtId="38" fontId="50" fillId="0" borderId="162" xfId="3" applyFont="1" applyBorder="1" applyAlignment="1">
      <alignment horizontal="center" vertical="center"/>
    </xf>
    <xf numFmtId="38" fontId="50" fillId="0" borderId="197" xfId="3" applyFont="1" applyBorder="1" applyAlignment="1">
      <alignment horizontal="right" vertical="center"/>
    </xf>
    <xf numFmtId="38" fontId="50" fillId="0" borderId="160" xfId="3" applyFont="1" applyBorder="1" applyAlignment="1">
      <alignment horizontal="right" vertical="center"/>
    </xf>
    <xf numFmtId="38" fontId="50" fillId="0" borderId="198" xfId="3" applyFont="1" applyBorder="1" applyAlignment="1">
      <alignment horizontal="right" vertical="center"/>
    </xf>
    <xf numFmtId="38" fontId="50" fillId="0" borderId="162" xfId="3" applyFont="1" applyBorder="1" applyAlignment="1">
      <alignment horizontal="right" vertical="center"/>
    </xf>
    <xf numFmtId="0" fontId="50" fillId="0" borderId="197" xfId="0" applyFont="1" applyBorder="1" applyAlignment="1">
      <alignment horizontal="right" vertical="center"/>
    </xf>
    <xf numFmtId="0" fontId="50" fillId="0" borderId="160" xfId="0" applyFont="1" applyBorder="1" applyAlignment="1">
      <alignment horizontal="right" vertical="center"/>
    </xf>
    <xf numFmtId="0" fontId="50" fillId="0" borderId="198" xfId="0" applyFont="1" applyBorder="1" applyAlignment="1">
      <alignment horizontal="right" vertical="center"/>
    </xf>
    <xf numFmtId="0" fontId="50" fillId="0" borderId="162" xfId="0" applyFont="1" applyBorder="1" applyAlignment="1">
      <alignment horizontal="right" vertical="center"/>
    </xf>
    <xf numFmtId="49" fontId="50" fillId="0" borderId="201" xfId="0" applyNumberFormat="1" applyFont="1" applyBorder="1" applyAlignment="1">
      <alignment horizontal="center" vertical="center" shrinkToFit="1"/>
    </xf>
    <xf numFmtId="0" fontId="50" fillId="0" borderId="201" xfId="0" applyFont="1" applyBorder="1" applyAlignment="1">
      <alignment horizontal="center" vertical="center" shrinkToFit="1"/>
    </xf>
    <xf numFmtId="0" fontId="45" fillId="0" borderId="201" xfId="0" applyFont="1" applyBorder="1" applyAlignment="1">
      <alignment horizontal="center" vertical="center" shrinkToFit="1"/>
    </xf>
    <xf numFmtId="0" fontId="45" fillId="0" borderId="25" xfId="0" applyFont="1" applyFill="1" applyBorder="1" applyAlignment="1">
      <alignment horizontal="center" vertical="center"/>
    </xf>
    <xf numFmtId="0" fontId="45" fillId="0" borderId="26" xfId="0" applyFont="1" applyFill="1" applyBorder="1" applyAlignment="1">
      <alignment horizontal="center" vertical="center"/>
    </xf>
    <xf numFmtId="0" fontId="45" fillId="0" borderId="95" xfId="0" applyFont="1" applyFill="1" applyBorder="1" applyAlignment="1">
      <alignment horizontal="center" vertical="center"/>
    </xf>
    <xf numFmtId="0" fontId="45" fillId="0" borderId="28" xfId="0" applyFont="1" applyFill="1" applyBorder="1" applyAlignment="1">
      <alignment horizontal="center" vertical="center"/>
    </xf>
    <xf numFmtId="0" fontId="45" fillId="0" borderId="65" xfId="0" applyFont="1" applyFill="1" applyBorder="1" applyAlignment="1">
      <alignment horizontal="center" vertical="center"/>
    </xf>
    <xf numFmtId="0" fontId="77" fillId="0" borderId="6" xfId="0" applyFont="1" applyBorder="1" applyAlignment="1">
      <alignment horizontal="center" vertical="center" textRotation="255"/>
    </xf>
    <xf numFmtId="0" fontId="77" fillId="0" borderId="8" xfId="0" applyFont="1" applyBorder="1" applyAlignment="1">
      <alignment horizontal="center" vertical="center" textRotation="255"/>
    </xf>
    <xf numFmtId="0" fontId="77" fillId="0" borderId="1" xfId="0" applyFont="1" applyBorder="1" applyAlignment="1">
      <alignment horizontal="center" vertical="center" textRotation="255"/>
    </xf>
    <xf numFmtId="0" fontId="77" fillId="0" borderId="2" xfId="0" applyFont="1" applyBorder="1" applyAlignment="1">
      <alignment horizontal="center" vertical="center" textRotation="255"/>
    </xf>
    <xf numFmtId="0" fontId="77" fillId="0" borderId="3" xfId="0" applyFont="1" applyBorder="1" applyAlignment="1">
      <alignment horizontal="center" vertical="center" textRotation="255"/>
    </xf>
    <xf numFmtId="0" fontId="77" fillId="0" borderId="5" xfId="0" applyFont="1" applyBorder="1" applyAlignment="1">
      <alignment horizontal="center" vertical="center" textRotation="255"/>
    </xf>
    <xf numFmtId="49" fontId="77" fillId="0" borderId="202" xfId="0" applyNumberFormat="1" applyFont="1" applyBorder="1" applyAlignment="1">
      <alignment horizontal="center" vertical="center"/>
    </xf>
    <xf numFmtId="49" fontId="77" fillId="0" borderId="199" xfId="0" applyNumberFormat="1" applyFont="1" applyBorder="1" applyAlignment="1">
      <alignment horizontal="center" vertical="center"/>
    </xf>
    <xf numFmtId="0" fontId="45" fillId="0" borderId="160" xfId="0" applyFont="1" applyBorder="1" applyAlignment="1">
      <alignment horizontal="left" vertical="center" wrapText="1"/>
    </xf>
    <xf numFmtId="0" fontId="45" fillId="0" borderId="203" xfId="0" applyFont="1" applyBorder="1" applyAlignment="1">
      <alignment horizontal="left" vertical="center" wrapText="1"/>
    </xf>
    <xf numFmtId="0" fontId="45" fillId="0" borderId="2" xfId="0" applyFont="1" applyBorder="1" applyAlignment="1">
      <alignment horizontal="left" vertical="center" wrapText="1"/>
    </xf>
    <xf numFmtId="0" fontId="45" fillId="0" borderId="162" xfId="0" applyFont="1" applyBorder="1" applyAlignment="1">
      <alignment horizontal="left" vertical="center" wrapText="1"/>
    </xf>
    <xf numFmtId="0" fontId="45" fillId="0" borderId="200" xfId="0" applyFont="1" applyBorder="1" applyAlignment="1">
      <alignment horizontal="left" vertical="center" wrapText="1"/>
    </xf>
    <xf numFmtId="0" fontId="46" fillId="0" borderId="160" xfId="0" applyFont="1" applyBorder="1" applyAlignment="1">
      <alignment horizontal="left" vertical="center" wrapText="1"/>
    </xf>
  </cellXfs>
  <cellStyles count="14">
    <cellStyle name="パーセント" xfId="1" builtinId="5"/>
    <cellStyle name="ハイパーリンク" xfId="2" builtinId="8"/>
    <cellStyle name="桁区切り" xfId="3" builtinId="6"/>
    <cellStyle name="桁区切り 2" xfId="10"/>
    <cellStyle name="標準" xfId="0" builtinId="0"/>
    <cellStyle name="標準 2" xfId="4"/>
    <cellStyle name="標準 2 2" xfId="12"/>
    <cellStyle name="標準 3" xfId="5"/>
    <cellStyle name="標準 4" xfId="6"/>
    <cellStyle name="標準 5" xfId="7"/>
    <cellStyle name="標準 6" xfId="8"/>
    <cellStyle name="標準 7" xfId="9"/>
    <cellStyle name="標準 8" xfId="11"/>
    <cellStyle name="標準 9" xfId="13"/>
  </cellStyles>
  <dxfs count="1848">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7" tint="0.39994506668294322"/>
        </patternFill>
      </fill>
    </dxf>
    <dxf>
      <fill>
        <patternFill>
          <bgColor theme="4" tint="0.59996337778862885"/>
        </patternFill>
      </fill>
    </dxf>
    <dxf>
      <fill>
        <patternFill>
          <bgColor theme="7" tint="0.59996337778862885"/>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patternType="solid">
          <bgColor theme="9" tint="0.79998168889431442"/>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bgColor theme="7" tint="0.79998168889431442"/>
        </patternFill>
      </fill>
    </dxf>
    <dxf>
      <fill>
        <patternFill>
          <bgColor theme="0" tint="-0.1499679555650502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ont>
        <b/>
        <i val="0"/>
        <color rgb="FFFF0000"/>
      </font>
    </dxf>
    <dxf>
      <font>
        <b/>
        <i val="0"/>
        <color rgb="FF0070C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59996337778862885"/>
        </patternFill>
      </fill>
    </dxf>
    <dxf>
      <fill>
        <patternFill>
          <bgColor theme="7" tint="0.59996337778862885"/>
        </patternFill>
      </fill>
    </dxf>
    <dxf>
      <fill>
        <patternFill patternType="solid">
          <bgColor theme="9" tint="0.79998168889431442"/>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7"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ont>
        <color rgb="FFFF0000"/>
      </font>
    </dxf>
    <dxf>
      <fill>
        <patternFill patternType="none">
          <bgColor auto="1"/>
        </patternFill>
      </fill>
    </dxf>
    <dxf>
      <fill>
        <patternFill>
          <bgColor theme="4"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ont>
        <color rgb="FFFF0000"/>
      </font>
    </dxf>
    <dxf>
      <fill>
        <patternFill patternType="none">
          <bgColor auto="1"/>
        </patternFill>
      </fill>
    </dxf>
    <dxf>
      <fill>
        <patternFill patternType="solid">
          <bgColor theme="7" tint="0.59996337778862885"/>
        </patternFill>
      </fill>
    </dxf>
    <dxf>
      <fill>
        <patternFill patternType="solid">
          <bgColor theme="7" tint="0.59996337778862885"/>
        </patternFill>
      </fill>
    </dxf>
    <dxf>
      <fill>
        <patternFill patternType="solid">
          <bgColor theme="7" tint="0.59996337778862885"/>
        </patternFill>
      </fill>
    </dxf>
    <dxf>
      <fill>
        <patternFill patternType="none">
          <bgColor auto="1"/>
        </patternFill>
      </fill>
    </dxf>
    <dxf>
      <fill>
        <patternFill patternType="solid">
          <bgColor theme="7" tint="0.59996337778862885"/>
        </patternFill>
      </fill>
    </dxf>
    <dxf>
      <fill>
        <patternFill patternType="solid">
          <bgColor theme="7" tint="0.59996337778862885"/>
        </patternFill>
      </fill>
    </dxf>
    <dxf>
      <fill>
        <patternFill patternType="solid">
          <bgColor theme="7" tint="0.59996337778862885"/>
        </patternFill>
      </fill>
    </dxf>
    <dxf>
      <fill>
        <patternFill patternType="none">
          <bgColor auto="1"/>
        </patternFill>
      </fill>
    </dxf>
    <dxf>
      <fill>
        <patternFill>
          <bgColor theme="4" tint="0.79998168889431442"/>
        </patternFill>
      </fill>
    </dxf>
    <dxf>
      <fill>
        <patternFill patternType="none">
          <bgColor auto="1"/>
        </patternFill>
      </fill>
    </dxf>
    <dxf>
      <fill>
        <patternFill>
          <bgColor theme="7" tint="0.79998168889431442"/>
        </patternFill>
      </fill>
    </dxf>
    <dxf>
      <font>
        <color rgb="FFFF0000"/>
      </font>
    </dxf>
    <dxf>
      <fill>
        <patternFill patternType="none">
          <bgColor auto="1"/>
        </patternFill>
      </fill>
    </dxf>
    <dxf>
      <font>
        <color rgb="FFFF0000"/>
      </font>
    </dxf>
    <dxf>
      <fill>
        <patternFill patternType="none">
          <bgColor auto="1"/>
        </patternFill>
      </fill>
    </dxf>
    <dxf>
      <font>
        <color rgb="FFFF0000"/>
      </font>
    </dxf>
    <dxf>
      <fill>
        <patternFill patternType="none">
          <bgColor auto="1"/>
        </patternFill>
      </fill>
    </dxf>
    <dxf>
      <font>
        <color rgb="FFFF0000"/>
      </font>
    </dxf>
    <dxf>
      <fill>
        <patternFill patternType="none">
          <bgColor auto="1"/>
        </patternFill>
      </fill>
    </dxf>
    <dxf>
      <font>
        <color rgb="FFFF0000"/>
      </font>
      <fill>
        <patternFill>
          <bgColor theme="7" tint="0.59996337778862885"/>
        </patternFill>
      </fill>
    </dxf>
    <dxf>
      <fill>
        <patternFill patternType="none">
          <bgColor auto="1"/>
        </patternFill>
      </fill>
    </dxf>
    <dxf>
      <fill>
        <patternFill patternType="solid">
          <bgColor theme="7" tint="0.59996337778862885"/>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ont>
        <color rgb="FFFF0000"/>
      </font>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bgColor theme="4" tint="0.79998168889431442"/>
        </patternFill>
      </fill>
    </dxf>
    <dxf>
      <fill>
        <patternFill>
          <bgColor theme="7"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solid">
          <bgColor theme="9" tint="0.79998168889431442"/>
        </patternFill>
      </fill>
    </dxf>
    <dxf>
      <fill>
        <patternFill patternType="none">
          <bgColor auto="1"/>
        </patternFill>
      </fill>
    </dxf>
    <dxf>
      <fill>
        <patternFill patternType="none">
          <bgColor auto="1"/>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auto="1"/>
      </font>
      <fill>
        <patternFill>
          <bgColor theme="3"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3" tint="0.79998168889431442"/>
        </patternFill>
      </fill>
    </dxf>
    <dxf>
      <font>
        <color auto="1"/>
      </font>
      <fill>
        <patternFill>
          <bgColor theme="3" tint="0.79998168889431442"/>
        </patternFill>
      </fill>
    </dxf>
    <dxf>
      <font>
        <color auto="1"/>
      </font>
      <fill>
        <patternFill>
          <bgColor theme="5" tint="0.79998168889431442"/>
        </patternFill>
      </fill>
    </dxf>
    <dxf>
      <fill>
        <patternFill>
          <bgColor theme="3"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auto="1"/>
      </font>
      <fill>
        <patternFill>
          <bgColor theme="3" tint="0.79998168889431442"/>
        </patternFill>
      </fill>
    </dxf>
    <dxf>
      <fill>
        <patternFill>
          <bgColor theme="3" tint="0.79998168889431442"/>
        </patternFill>
      </fill>
    </dxf>
    <dxf>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3"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5" tint="0.79998168889431442"/>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9.emf"/></Relationships>
</file>

<file path=xl/drawings/_rels/drawing2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0.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jpeg"/><Relationship Id="rId1" Type="http://schemas.openxmlformats.org/officeDocument/2006/relationships/image" Target="../media/image11.png"/><Relationship Id="rId5" Type="http://schemas.openxmlformats.org/officeDocument/2006/relationships/image" Target="../media/image15.emf"/><Relationship Id="rId4" Type="http://schemas.openxmlformats.org/officeDocument/2006/relationships/image" Target="../media/image14.emf"/></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24</xdr:col>
      <xdr:colOff>57150</xdr:colOff>
      <xdr:row>44</xdr:row>
      <xdr:rowOff>19050</xdr:rowOff>
    </xdr:from>
    <xdr:to>
      <xdr:col>27</xdr:col>
      <xdr:colOff>114300</xdr:colOff>
      <xdr:row>46</xdr:row>
      <xdr:rowOff>146050</xdr:rowOff>
    </xdr:to>
    <xdr:sp macro="" textlink="">
      <xdr:nvSpPr>
        <xdr:cNvPr id="6" name="大かっこ 5"/>
        <xdr:cNvSpPr/>
      </xdr:nvSpPr>
      <xdr:spPr>
        <a:xfrm>
          <a:off x="3562350" y="6426200"/>
          <a:ext cx="495300" cy="444500"/>
        </a:xfrm>
        <a:prstGeom prst="bracketPair">
          <a:avLst>
            <a:gd name="adj" fmla="val 116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57150</xdr:colOff>
      <xdr:row>44</xdr:row>
      <xdr:rowOff>19050</xdr:rowOff>
    </xdr:from>
    <xdr:to>
      <xdr:col>12</xdr:col>
      <xdr:colOff>114300</xdr:colOff>
      <xdr:row>46</xdr:row>
      <xdr:rowOff>146050</xdr:rowOff>
    </xdr:to>
    <xdr:sp macro="" textlink="">
      <xdr:nvSpPr>
        <xdr:cNvPr id="7" name="大かっこ 6"/>
        <xdr:cNvSpPr/>
      </xdr:nvSpPr>
      <xdr:spPr>
        <a:xfrm>
          <a:off x="1371600" y="6426200"/>
          <a:ext cx="495300" cy="444500"/>
        </a:xfrm>
        <a:prstGeom prst="bracketPair">
          <a:avLst>
            <a:gd name="adj" fmla="val 116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69850</xdr:colOff>
      <xdr:row>49</xdr:row>
      <xdr:rowOff>146050</xdr:rowOff>
    </xdr:from>
    <xdr:to>
      <xdr:col>38</xdr:col>
      <xdr:colOff>101600</xdr:colOff>
      <xdr:row>55</xdr:row>
      <xdr:rowOff>0</xdr:rowOff>
    </xdr:to>
    <xdr:sp macro="" textlink="">
      <xdr:nvSpPr>
        <xdr:cNvPr id="8" name="大かっこ 7"/>
        <xdr:cNvSpPr/>
      </xdr:nvSpPr>
      <xdr:spPr>
        <a:xfrm>
          <a:off x="1968500" y="7346950"/>
          <a:ext cx="3683000" cy="806450"/>
        </a:xfrm>
        <a:prstGeom prst="bracketPair">
          <a:avLst>
            <a:gd name="adj" fmla="val 845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76200</xdr:colOff>
      <xdr:row>52</xdr:row>
      <xdr:rowOff>0</xdr:rowOff>
    </xdr:from>
    <xdr:to>
      <xdr:col>9</xdr:col>
      <xdr:colOff>139700</xdr:colOff>
      <xdr:row>55</xdr:row>
      <xdr:rowOff>152400</xdr:rowOff>
    </xdr:to>
    <xdr:sp macro="" textlink="">
      <xdr:nvSpPr>
        <xdr:cNvPr id="9" name="左大かっこ 8"/>
        <xdr:cNvSpPr/>
      </xdr:nvSpPr>
      <xdr:spPr>
        <a:xfrm>
          <a:off x="1390650" y="7632700"/>
          <a:ext cx="63500" cy="628650"/>
        </a:xfrm>
        <a:prstGeom prst="leftBracket">
          <a:avLst>
            <a:gd name="adj" fmla="val 4059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69</xdr:col>
      <xdr:colOff>142875</xdr:colOff>
      <xdr:row>34</xdr:row>
      <xdr:rowOff>76200</xdr:rowOff>
    </xdr:from>
    <xdr:to>
      <xdr:col>73</xdr:col>
      <xdr:colOff>142875</xdr:colOff>
      <xdr:row>36</xdr:row>
      <xdr:rowOff>146050</xdr:rowOff>
    </xdr:to>
    <xdr:sp macro="" textlink="">
      <xdr:nvSpPr>
        <xdr:cNvPr id="2" name="円/楕円 1"/>
        <xdr:cNvSpPr/>
      </xdr:nvSpPr>
      <xdr:spPr>
        <a:xfrm>
          <a:off x="10220325" y="5791200"/>
          <a:ext cx="584200" cy="3873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95250</xdr:colOff>
      <xdr:row>72</xdr:row>
      <xdr:rowOff>0</xdr:rowOff>
    </xdr:from>
    <xdr:to>
      <xdr:col>58</xdr:col>
      <xdr:colOff>95250</xdr:colOff>
      <xdr:row>75</xdr:row>
      <xdr:rowOff>9525</xdr:rowOff>
    </xdr:to>
    <xdr:sp macro="" textlink="">
      <xdr:nvSpPr>
        <xdr:cNvPr id="3" name="円/楕円 2"/>
        <xdr:cNvSpPr/>
      </xdr:nvSpPr>
      <xdr:spPr>
        <a:xfrm>
          <a:off x="8839200" y="12344400"/>
          <a:ext cx="647700" cy="4667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101</xdr:col>
      <xdr:colOff>60202</xdr:colOff>
      <xdr:row>14</xdr:row>
      <xdr:rowOff>37112</xdr:rowOff>
    </xdr:from>
    <xdr:to>
      <xdr:col>111</xdr:col>
      <xdr:colOff>138546</xdr:colOff>
      <xdr:row>19</xdr:row>
      <xdr:rowOff>34637</xdr:rowOff>
    </xdr:to>
    <xdr:sp macro="" textlink="">
      <xdr:nvSpPr>
        <xdr:cNvPr id="2" name="右矢印 1"/>
        <xdr:cNvSpPr/>
      </xdr:nvSpPr>
      <xdr:spPr>
        <a:xfrm>
          <a:off x="14811252" y="2450112"/>
          <a:ext cx="1538844" cy="791275"/>
        </a:xfrm>
        <a:prstGeom prst="rightArrow">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2000"/>
            <a:t>記入例</a:t>
          </a:r>
        </a:p>
      </xdr:txBody>
    </xdr:sp>
    <xdr:clientData/>
  </xdr:twoCellAnchor>
  <xdr:twoCellAnchor>
    <xdr:from>
      <xdr:col>99</xdr:col>
      <xdr:colOff>74221</xdr:colOff>
      <xdr:row>6</xdr:row>
      <xdr:rowOff>20617</xdr:rowOff>
    </xdr:from>
    <xdr:to>
      <xdr:col>116</xdr:col>
      <xdr:colOff>74221</xdr:colOff>
      <xdr:row>12</xdr:row>
      <xdr:rowOff>69274</xdr:rowOff>
    </xdr:to>
    <xdr:sp macro="" textlink="">
      <xdr:nvSpPr>
        <xdr:cNvPr id="3" name="テキスト ボックス 2"/>
        <xdr:cNvSpPr txBox="1"/>
      </xdr:nvSpPr>
      <xdr:spPr>
        <a:xfrm>
          <a:off x="14533171" y="1163617"/>
          <a:ext cx="2482850" cy="10011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a:solidFill>
                <a:srgbClr val="FF0000"/>
              </a:solidFill>
            </a:rPr>
            <a:t>飛散性アスベスト</a:t>
          </a:r>
          <a:endParaRPr kumimoji="1" lang="en-US" altLang="ja-JP" sz="2400">
            <a:solidFill>
              <a:srgbClr val="FF0000"/>
            </a:solidFill>
          </a:endParaRPr>
        </a:p>
        <a:p>
          <a:pPr algn="ctr"/>
          <a:r>
            <a:rPr kumimoji="1" lang="ja-JP" altLang="en-US" sz="2400">
              <a:solidFill>
                <a:srgbClr val="FF0000"/>
              </a:solidFill>
            </a:rPr>
            <a:t>（レベル１、２）</a:t>
          </a:r>
        </a:p>
      </xdr:txBody>
    </xdr:sp>
    <xdr:clientData/>
  </xdr:twoCellAnchor>
  <xdr:twoCellAnchor editAs="oneCell">
    <xdr:from>
      <xdr:col>116</xdr:col>
      <xdr:colOff>126999</xdr:colOff>
      <xdr:row>5</xdr:row>
      <xdr:rowOff>92364</xdr:rowOff>
    </xdr:from>
    <xdr:to>
      <xdr:col>212</xdr:col>
      <xdr:colOff>45353</xdr:colOff>
      <xdr:row>66</xdr:row>
      <xdr:rowOff>34637</xdr:rowOff>
    </xdr:to>
    <xdr:pic>
      <xdr:nvPicPr>
        <xdr:cNvPr id="4" name="図 3"/>
        <xdr:cNvPicPr>
          <a:picLocks noChangeAspect="1"/>
        </xdr:cNvPicPr>
      </xdr:nvPicPr>
      <xdr:blipFill>
        <a:blip xmlns:r="http://schemas.openxmlformats.org/officeDocument/2006/relationships" r:embed="rId1"/>
        <a:stretch>
          <a:fillRect/>
        </a:stretch>
      </xdr:blipFill>
      <xdr:spPr>
        <a:xfrm>
          <a:off x="17068799" y="1076614"/>
          <a:ext cx="13939154" cy="962602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99</xdr:col>
      <xdr:colOff>106796</xdr:colOff>
      <xdr:row>5</xdr:row>
      <xdr:rowOff>1</xdr:rowOff>
    </xdr:from>
    <xdr:to>
      <xdr:col>118</xdr:col>
      <xdr:colOff>92364</xdr:colOff>
      <xdr:row>11</xdr:row>
      <xdr:rowOff>69274</xdr:rowOff>
    </xdr:to>
    <xdr:sp macro="" textlink="">
      <xdr:nvSpPr>
        <xdr:cNvPr id="2" name="テキスト ボックス 1"/>
        <xdr:cNvSpPr txBox="1"/>
      </xdr:nvSpPr>
      <xdr:spPr>
        <a:xfrm>
          <a:off x="14565746" y="1206501"/>
          <a:ext cx="2760518" cy="102177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a:solidFill>
                <a:srgbClr val="FF0000"/>
              </a:solidFill>
            </a:rPr>
            <a:t>非飛散性アスベスト（レベル３）</a:t>
          </a:r>
        </a:p>
      </xdr:txBody>
    </xdr:sp>
    <xdr:clientData/>
  </xdr:twoCellAnchor>
  <xdr:twoCellAnchor>
    <xdr:from>
      <xdr:col>102</xdr:col>
      <xdr:colOff>23091</xdr:colOff>
      <xdr:row>13</xdr:row>
      <xdr:rowOff>34636</xdr:rowOff>
    </xdr:from>
    <xdr:to>
      <xdr:col>112</xdr:col>
      <xdr:colOff>101435</xdr:colOff>
      <xdr:row>18</xdr:row>
      <xdr:rowOff>32161</xdr:rowOff>
    </xdr:to>
    <xdr:sp macro="" textlink="">
      <xdr:nvSpPr>
        <xdr:cNvPr id="3" name="右矢印 2"/>
        <xdr:cNvSpPr/>
      </xdr:nvSpPr>
      <xdr:spPr>
        <a:xfrm>
          <a:off x="14920191" y="2511136"/>
          <a:ext cx="1538844" cy="791275"/>
        </a:xfrm>
        <a:prstGeom prst="rightArrow">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2000"/>
            <a:t>記入例</a:t>
          </a:r>
        </a:p>
      </xdr:txBody>
    </xdr:sp>
    <xdr:clientData/>
  </xdr:twoCellAnchor>
  <xdr:twoCellAnchor editAs="oneCell">
    <xdr:from>
      <xdr:col>119</xdr:col>
      <xdr:colOff>28285</xdr:colOff>
      <xdr:row>4</xdr:row>
      <xdr:rowOff>103908</xdr:rowOff>
    </xdr:from>
    <xdr:to>
      <xdr:col>213</xdr:col>
      <xdr:colOff>57300</xdr:colOff>
      <xdr:row>65</xdr:row>
      <xdr:rowOff>138545</xdr:rowOff>
    </xdr:to>
    <xdr:pic>
      <xdr:nvPicPr>
        <xdr:cNvPr id="4" name="図 3"/>
        <xdr:cNvPicPr>
          <a:picLocks noChangeAspect="1"/>
        </xdr:cNvPicPr>
      </xdr:nvPicPr>
      <xdr:blipFill>
        <a:blip xmlns:r="http://schemas.openxmlformats.org/officeDocument/2006/relationships" r:embed="rId1"/>
        <a:stretch>
          <a:fillRect/>
        </a:stretch>
      </xdr:blipFill>
      <xdr:spPr>
        <a:xfrm>
          <a:off x="17408235" y="1151658"/>
          <a:ext cx="13757715" cy="971838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99</xdr:col>
      <xdr:colOff>83705</xdr:colOff>
      <xdr:row>5</xdr:row>
      <xdr:rowOff>23091</xdr:rowOff>
    </xdr:from>
    <xdr:to>
      <xdr:col>121</xdr:col>
      <xdr:colOff>80818</xdr:colOff>
      <xdr:row>11</xdr:row>
      <xdr:rowOff>92364</xdr:rowOff>
    </xdr:to>
    <xdr:sp macro="" textlink="">
      <xdr:nvSpPr>
        <xdr:cNvPr id="2" name="テキスト ボックス 1"/>
        <xdr:cNvSpPr txBox="1"/>
      </xdr:nvSpPr>
      <xdr:spPr>
        <a:xfrm>
          <a:off x="14542655" y="1229591"/>
          <a:ext cx="3210213" cy="102177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a:solidFill>
                <a:srgbClr val="FF0000"/>
              </a:solidFill>
            </a:rPr>
            <a:t>アスベストを除去するが届出不要の場合</a:t>
          </a:r>
        </a:p>
      </xdr:txBody>
    </xdr:sp>
    <xdr:clientData/>
  </xdr:twoCellAnchor>
  <xdr:twoCellAnchor>
    <xdr:from>
      <xdr:col>102</xdr:col>
      <xdr:colOff>23091</xdr:colOff>
      <xdr:row>13</xdr:row>
      <xdr:rowOff>34636</xdr:rowOff>
    </xdr:from>
    <xdr:to>
      <xdr:col>112</xdr:col>
      <xdr:colOff>101435</xdr:colOff>
      <xdr:row>18</xdr:row>
      <xdr:rowOff>32161</xdr:rowOff>
    </xdr:to>
    <xdr:sp macro="" textlink="">
      <xdr:nvSpPr>
        <xdr:cNvPr id="3" name="右矢印 2"/>
        <xdr:cNvSpPr/>
      </xdr:nvSpPr>
      <xdr:spPr>
        <a:xfrm>
          <a:off x="14920191" y="2511136"/>
          <a:ext cx="1538844" cy="791275"/>
        </a:xfrm>
        <a:prstGeom prst="rightArrow">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2000"/>
            <a:t>記入例</a:t>
          </a:r>
        </a:p>
      </xdr:txBody>
    </xdr:sp>
    <xdr:clientData/>
  </xdr:twoCellAnchor>
  <xdr:twoCellAnchor editAs="oneCell">
    <xdr:from>
      <xdr:col>122</xdr:col>
      <xdr:colOff>0</xdr:colOff>
      <xdr:row>5</xdr:row>
      <xdr:rowOff>11547</xdr:rowOff>
    </xdr:from>
    <xdr:to>
      <xdr:col>215</xdr:col>
      <xdr:colOff>39832</xdr:colOff>
      <xdr:row>63</xdr:row>
      <xdr:rowOff>2380</xdr:rowOff>
    </xdr:to>
    <xdr:pic>
      <xdr:nvPicPr>
        <xdr:cNvPr id="4" name="図 3"/>
        <xdr:cNvPicPr>
          <a:picLocks noChangeAspect="1"/>
        </xdr:cNvPicPr>
      </xdr:nvPicPr>
      <xdr:blipFill>
        <a:blip xmlns:r="http://schemas.openxmlformats.org/officeDocument/2006/relationships" r:embed="rId1"/>
        <a:stretch>
          <a:fillRect/>
        </a:stretch>
      </xdr:blipFill>
      <xdr:spPr>
        <a:xfrm>
          <a:off x="17818100" y="1218047"/>
          <a:ext cx="13622482" cy="91983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102</xdr:col>
      <xdr:colOff>23091</xdr:colOff>
      <xdr:row>13</xdr:row>
      <xdr:rowOff>34636</xdr:rowOff>
    </xdr:from>
    <xdr:to>
      <xdr:col>112</xdr:col>
      <xdr:colOff>101435</xdr:colOff>
      <xdr:row>18</xdr:row>
      <xdr:rowOff>32161</xdr:rowOff>
    </xdr:to>
    <xdr:sp macro="" textlink="">
      <xdr:nvSpPr>
        <xdr:cNvPr id="2" name="右矢印 1"/>
        <xdr:cNvSpPr/>
      </xdr:nvSpPr>
      <xdr:spPr>
        <a:xfrm>
          <a:off x="14920191" y="2511136"/>
          <a:ext cx="1538844" cy="791275"/>
        </a:xfrm>
        <a:prstGeom prst="rightArrow">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2000"/>
            <a:t>記入例</a:t>
          </a:r>
        </a:p>
      </xdr:txBody>
    </xdr:sp>
    <xdr:clientData/>
  </xdr:twoCellAnchor>
  <xdr:twoCellAnchor editAs="oneCell">
    <xdr:from>
      <xdr:col>119</xdr:col>
      <xdr:colOff>127000</xdr:colOff>
      <xdr:row>4</xdr:row>
      <xdr:rowOff>127000</xdr:rowOff>
    </xdr:from>
    <xdr:to>
      <xdr:col>209</xdr:col>
      <xdr:colOff>103909</xdr:colOff>
      <xdr:row>60</xdr:row>
      <xdr:rowOff>7048</xdr:rowOff>
    </xdr:to>
    <xdr:pic>
      <xdr:nvPicPr>
        <xdr:cNvPr id="3" name="図 2"/>
        <xdr:cNvPicPr>
          <a:picLocks noChangeAspect="1"/>
        </xdr:cNvPicPr>
      </xdr:nvPicPr>
      <xdr:blipFill>
        <a:blip xmlns:r="http://schemas.openxmlformats.org/officeDocument/2006/relationships" r:embed="rId1"/>
        <a:stretch>
          <a:fillRect/>
        </a:stretch>
      </xdr:blipFill>
      <xdr:spPr>
        <a:xfrm>
          <a:off x="17506950" y="1174750"/>
          <a:ext cx="13121409" cy="8770048"/>
        </a:xfrm>
        <a:prstGeom prst="rect">
          <a:avLst/>
        </a:prstGeom>
      </xdr:spPr>
    </xdr:pic>
    <xdr:clientData/>
  </xdr:twoCellAnchor>
  <xdr:twoCellAnchor>
    <xdr:from>
      <xdr:col>100</xdr:col>
      <xdr:colOff>0</xdr:colOff>
      <xdr:row>5</xdr:row>
      <xdr:rowOff>11546</xdr:rowOff>
    </xdr:from>
    <xdr:to>
      <xdr:col>118</xdr:col>
      <xdr:colOff>103084</xdr:colOff>
      <xdr:row>11</xdr:row>
      <xdr:rowOff>127414</xdr:rowOff>
    </xdr:to>
    <xdr:sp macro="" textlink="">
      <xdr:nvSpPr>
        <xdr:cNvPr id="4" name="テキスト ボックス 3"/>
        <xdr:cNvSpPr txBox="1"/>
      </xdr:nvSpPr>
      <xdr:spPr>
        <a:xfrm>
          <a:off x="14605000" y="1218046"/>
          <a:ext cx="2731984" cy="106836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solidFill>
                <a:srgbClr val="FF0000"/>
              </a:solidFill>
            </a:rPr>
            <a:t>アスベスト含有建材がない場合</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0</xdr:colOff>
      <xdr:row>7</xdr:row>
      <xdr:rowOff>5233</xdr:rowOff>
    </xdr:from>
    <xdr:to>
      <xdr:col>11</xdr:col>
      <xdr:colOff>2401</xdr:colOff>
      <xdr:row>15</xdr:row>
      <xdr:rowOff>0</xdr:rowOff>
    </xdr:to>
    <xdr:sp macro="" textlink="">
      <xdr:nvSpPr>
        <xdr:cNvPr id="2" name="正方形/長方形 1">
          <a:extLst>
            <a:ext uri="{FF2B5EF4-FFF2-40B4-BE49-F238E27FC236}">
              <a16:creationId xmlns:a16="http://schemas.microsoft.com/office/drawing/2014/main" id="{382333E2-2E75-42C9-80F4-95AADE32CCE6}"/>
            </a:ext>
          </a:extLst>
        </xdr:cNvPr>
        <xdr:cNvSpPr/>
      </xdr:nvSpPr>
      <xdr:spPr>
        <a:xfrm>
          <a:off x="7683500" y="1732433"/>
          <a:ext cx="1081901" cy="228076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20</xdr:col>
      <xdr:colOff>23132</xdr:colOff>
      <xdr:row>7</xdr:row>
      <xdr:rowOff>0</xdr:rowOff>
    </xdr:from>
    <xdr:to>
      <xdr:col>25</xdr:col>
      <xdr:colOff>8282</xdr:colOff>
      <xdr:row>15</xdr:row>
      <xdr:rowOff>1</xdr:rowOff>
    </xdr:to>
    <xdr:sp macro="" textlink="">
      <xdr:nvSpPr>
        <xdr:cNvPr id="3" name="正方形/長方形 2">
          <a:extLst>
            <a:ext uri="{FF2B5EF4-FFF2-40B4-BE49-F238E27FC236}">
              <a16:creationId xmlns:a16="http://schemas.microsoft.com/office/drawing/2014/main" id="{382333E2-2E75-42C9-80F4-95AADE32CCE6}"/>
            </a:ext>
          </a:extLst>
        </xdr:cNvPr>
        <xdr:cNvSpPr/>
      </xdr:nvSpPr>
      <xdr:spPr>
        <a:xfrm>
          <a:off x="16558532" y="1727200"/>
          <a:ext cx="2829950" cy="228600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8</xdr:col>
      <xdr:colOff>1258661</xdr:colOff>
      <xdr:row>6</xdr:row>
      <xdr:rowOff>185057</xdr:rowOff>
    </xdr:from>
    <xdr:to>
      <xdr:col>9</xdr:col>
      <xdr:colOff>278946</xdr:colOff>
      <xdr:row>8</xdr:row>
      <xdr:rowOff>81628</xdr:rowOff>
    </xdr:to>
    <xdr:sp macro="" textlink="">
      <xdr:nvSpPr>
        <xdr:cNvPr id="4" name="正方形/長方形 3"/>
        <xdr:cNvSpPr/>
      </xdr:nvSpPr>
      <xdr:spPr>
        <a:xfrm>
          <a:off x="7627711" y="1677307"/>
          <a:ext cx="334735" cy="3664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②</a:t>
          </a:r>
        </a:p>
      </xdr:txBody>
    </xdr:sp>
    <xdr:clientData fPrintsWithSheet="0"/>
  </xdr:twoCellAnchor>
  <xdr:twoCellAnchor>
    <xdr:from>
      <xdr:col>24</xdr:col>
      <xdr:colOff>973416</xdr:colOff>
      <xdr:row>7</xdr:row>
      <xdr:rowOff>14433</xdr:rowOff>
    </xdr:from>
    <xdr:to>
      <xdr:col>25</xdr:col>
      <xdr:colOff>1094</xdr:colOff>
      <xdr:row>8</xdr:row>
      <xdr:rowOff>99625</xdr:rowOff>
    </xdr:to>
    <xdr:sp macro="" textlink="">
      <xdr:nvSpPr>
        <xdr:cNvPr id="5" name="正方形/長方形 4"/>
        <xdr:cNvSpPr/>
      </xdr:nvSpPr>
      <xdr:spPr>
        <a:xfrm>
          <a:off x="18998345" y="1747076"/>
          <a:ext cx="333963" cy="3210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④</a:t>
          </a:r>
        </a:p>
      </xdr:txBody>
    </xdr:sp>
    <xdr:clientData fPrintsWithSheet="0"/>
  </xdr:twoCellAnchor>
  <xdr:twoCellAnchor>
    <xdr:from>
      <xdr:col>26</xdr:col>
      <xdr:colOff>246550</xdr:colOff>
      <xdr:row>13</xdr:row>
      <xdr:rowOff>141957</xdr:rowOff>
    </xdr:from>
    <xdr:to>
      <xdr:col>34</xdr:col>
      <xdr:colOff>580280</xdr:colOff>
      <xdr:row>23</xdr:row>
      <xdr:rowOff>89647</xdr:rowOff>
    </xdr:to>
    <xdr:sp macro="" textlink="">
      <xdr:nvSpPr>
        <xdr:cNvPr id="6" name="正方形/長方形 5"/>
        <xdr:cNvSpPr/>
      </xdr:nvSpPr>
      <xdr:spPr>
        <a:xfrm>
          <a:off x="19737315" y="3443957"/>
          <a:ext cx="5234436" cy="3160043"/>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rPr>
            <a:t>④</a:t>
          </a:r>
          <a:endParaRPr kumimoji="1" lang="en-US" altLang="ja-JP" sz="1400">
            <a:solidFill>
              <a:srgbClr val="FF0000"/>
            </a:solidFill>
          </a:endParaRPr>
        </a:p>
        <a:p>
          <a:pPr algn="l"/>
          <a:r>
            <a:rPr kumimoji="1" lang="ja-JP" altLang="en-US" sz="1100">
              <a:solidFill>
                <a:srgbClr val="FF0000"/>
              </a:solidFill>
            </a:rPr>
            <a:t>適除の場合、備考に理由を記載し、必要に応じて根拠資料を添付</a:t>
          </a:r>
          <a:endParaRPr kumimoji="1" lang="en-US" altLang="ja-JP" sz="1100">
            <a:solidFill>
              <a:srgbClr val="FF0000"/>
            </a:solidFill>
          </a:endParaRPr>
        </a:p>
        <a:p>
          <a:pPr algn="l"/>
          <a:r>
            <a:rPr kumimoji="1" lang="ja-JP" altLang="ja-JP" sz="1100">
              <a:solidFill>
                <a:srgbClr val="FF0000"/>
              </a:solidFill>
              <a:effectLst/>
              <a:latin typeface="+mn-lt"/>
              <a:ea typeface="+mn-ea"/>
              <a:cs typeface="+mn-cs"/>
            </a:rPr>
            <a:t> </a:t>
          </a:r>
          <a:r>
            <a:rPr kumimoji="1" lang="ja-JP" altLang="en-US" sz="1100">
              <a:solidFill>
                <a:srgbClr val="FF0000"/>
              </a:solidFill>
              <a:effectLst/>
              <a:latin typeface="+mn-lt"/>
              <a:ea typeface="+mn-ea"/>
              <a:cs typeface="+mn-cs"/>
            </a:rPr>
            <a:t>　　</a:t>
          </a:r>
          <a:r>
            <a:rPr kumimoji="1" lang="ja-JP" altLang="en-US" sz="1100">
              <a:solidFill>
                <a:srgbClr val="FF0000"/>
              </a:solidFill>
              <a:effectLst/>
              <a:latin typeface="Century" panose="02040604050505020304" pitchFamily="18" charset="0"/>
              <a:ea typeface="+mn-ea"/>
              <a:cs typeface="+mn-cs"/>
            </a:rPr>
            <a:t>１</a:t>
          </a:r>
          <a:r>
            <a:rPr kumimoji="1" lang="ja-JP" altLang="ja-JP" sz="1100">
              <a:solidFill>
                <a:srgbClr val="FF0000"/>
              </a:solidFill>
              <a:effectLst/>
              <a:latin typeface="+mn-lt"/>
              <a:ea typeface="+mn-ea"/>
              <a:cs typeface="+mn-cs"/>
            </a:rPr>
            <a:t>：</a:t>
          </a:r>
          <a:r>
            <a:rPr kumimoji="1" lang="ja-JP" altLang="en-US" sz="1100">
              <a:solidFill>
                <a:srgbClr val="FF0000"/>
              </a:solidFill>
            </a:rPr>
            <a:t>自社に退職金制度がある（根拠資料を添付）。</a:t>
          </a:r>
        </a:p>
        <a:p>
          <a:pPr algn="l"/>
          <a:r>
            <a:rPr kumimoji="1" lang="ja-JP" altLang="en-US" sz="1100">
              <a:solidFill>
                <a:srgbClr val="FF0000"/>
              </a:solidFill>
            </a:rPr>
            <a:t> 　　</a:t>
          </a:r>
          <a:r>
            <a:rPr kumimoji="1" lang="en-US" altLang="ja-JP" sz="1100">
              <a:solidFill>
                <a:srgbClr val="FF0000"/>
              </a:solidFill>
            </a:rPr>
            <a:t>2</a:t>
          </a:r>
          <a:r>
            <a:rPr kumimoji="1" lang="ja-JP" altLang="en-US" sz="1100">
              <a:solidFill>
                <a:srgbClr val="FF0000"/>
              </a:solidFill>
            </a:rPr>
            <a:t>：従業員が中小企業退職金共済事業の被保険者（加入証明書写しを添付）。</a:t>
          </a:r>
        </a:p>
        <a:p>
          <a:pPr algn="l"/>
          <a:r>
            <a:rPr kumimoji="1" lang="ja-JP" altLang="en-US" sz="1100">
              <a:solidFill>
                <a:srgbClr val="FF0000"/>
              </a:solidFill>
            </a:rPr>
            <a:t> 　　</a:t>
          </a:r>
          <a:r>
            <a:rPr kumimoji="1" lang="en-US" altLang="ja-JP" sz="1100">
              <a:solidFill>
                <a:srgbClr val="FF0000"/>
              </a:solidFill>
            </a:rPr>
            <a:t>3</a:t>
          </a:r>
          <a:r>
            <a:rPr kumimoji="1" lang="ja-JP" altLang="en-US" sz="1100">
              <a:solidFill>
                <a:srgbClr val="FF0000"/>
              </a:solidFill>
            </a:rPr>
            <a:t>：従業員がその他の退職金制度に加入（制度名及び根拠資料を添付）。</a:t>
          </a:r>
          <a:endParaRPr kumimoji="1" lang="en-US" altLang="ja-JP" sz="1100">
            <a:solidFill>
              <a:srgbClr val="FF0000"/>
            </a:solidFill>
          </a:endParaRPr>
        </a:p>
        <a:p>
          <a:pPr algn="l"/>
          <a:r>
            <a:rPr kumimoji="1" lang="ja-JP" altLang="en-US" sz="1100">
              <a:solidFill>
                <a:srgbClr val="FF0000"/>
              </a:solidFill>
            </a:rPr>
            <a:t> 　　</a:t>
          </a:r>
          <a:r>
            <a:rPr kumimoji="1" lang="en-US" altLang="ja-JP" sz="1100">
              <a:solidFill>
                <a:srgbClr val="FF0000"/>
              </a:solidFill>
            </a:rPr>
            <a:t>4</a:t>
          </a:r>
          <a:r>
            <a:rPr kumimoji="1" lang="ja-JP" altLang="en-US" sz="1100">
              <a:solidFill>
                <a:srgbClr val="FF0000"/>
              </a:solidFill>
            </a:rPr>
            <a:t>：その他（理由及び必要に応じて根拠資料を添付）。</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●加入義務適用除外の一例 </a:t>
          </a:r>
        </a:p>
        <a:p>
          <a:pPr algn="l"/>
          <a:r>
            <a:rPr kumimoji="1" lang="ja-JP" altLang="en-US" sz="1100">
              <a:solidFill>
                <a:srgbClr val="FF0000"/>
              </a:solidFill>
            </a:rPr>
            <a:t>　一人親方や常用労働者 </a:t>
          </a:r>
          <a:r>
            <a:rPr kumimoji="1" lang="en-US" altLang="ja-JP" sz="1100">
              <a:solidFill>
                <a:srgbClr val="FF0000"/>
              </a:solidFill>
            </a:rPr>
            <a:t>4 </a:t>
          </a:r>
          <a:r>
            <a:rPr kumimoji="1" lang="ja-JP" altLang="en-US" sz="1100">
              <a:solidFill>
                <a:srgbClr val="FF0000"/>
              </a:solidFill>
            </a:rPr>
            <a:t>人以下の個人事業者  ⇒  健康保険・厚生年金が除外 </a:t>
          </a:r>
        </a:p>
        <a:p>
          <a:pPr algn="l"/>
          <a:r>
            <a:rPr kumimoji="1" lang="ja-JP" altLang="en-US" sz="1100">
              <a:solidFill>
                <a:srgbClr val="FF0000"/>
              </a:solidFill>
            </a:rPr>
            <a:t>　一人親方や役員のみの法人                 　　　　   ⇒  雇用保険が除外 </a:t>
          </a:r>
        </a:p>
        <a:p>
          <a:pPr algn="l"/>
          <a:r>
            <a:rPr kumimoji="1" lang="en-US" altLang="ja-JP" sz="1100">
              <a:solidFill>
                <a:srgbClr val="FF0000"/>
              </a:solidFill>
            </a:rPr>
            <a:t>※</a:t>
          </a:r>
          <a:r>
            <a:rPr kumimoji="1" lang="ja-JP" altLang="en-US" sz="1100">
              <a:solidFill>
                <a:srgbClr val="FF0000"/>
              </a:solidFill>
            </a:rPr>
            <a:t>その他、従業員数や働き方等により総合判断となるので、日本年金機構（年金事務所）や厚生労働省（公共職業安定所）に確認下さい </a:t>
          </a:r>
          <a:endParaRPr kumimoji="1" lang="en-US" altLang="ja-JP" sz="1100">
            <a:solidFill>
              <a:srgbClr val="FF0000"/>
            </a:solidFill>
          </a:endParaRPr>
        </a:p>
        <a:p>
          <a:pPr algn="l"/>
          <a:r>
            <a:rPr kumimoji="1" lang="en-US" altLang="ja-JP" sz="1100">
              <a:solidFill>
                <a:srgbClr val="FF0000"/>
              </a:solidFill>
            </a:rPr>
            <a:t>※</a:t>
          </a:r>
          <a:r>
            <a:rPr kumimoji="1" lang="ja-JP" altLang="en-US" sz="1100">
              <a:solidFill>
                <a:srgbClr val="FF0000"/>
              </a:solidFill>
            </a:rPr>
            <a:t>神戸市契約監理課が契約を行う建設工事では、社会保険（健康保険・厚生年金保険・雇用保険）未加入の建設業者（建設業許可業者）を下請負人にすることを原則禁止としている（適用除外除く） </a:t>
          </a:r>
        </a:p>
      </xdr:txBody>
    </xdr:sp>
    <xdr:clientData fPrintsWithSheet="0"/>
  </xdr:twoCellAnchor>
  <xdr:twoCellAnchor>
    <xdr:from>
      <xdr:col>26</xdr:col>
      <xdr:colOff>206471</xdr:colOff>
      <xdr:row>6</xdr:row>
      <xdr:rowOff>233687</xdr:rowOff>
    </xdr:from>
    <xdr:to>
      <xdr:col>34</xdr:col>
      <xdr:colOff>526676</xdr:colOff>
      <xdr:row>10</xdr:row>
      <xdr:rowOff>44905</xdr:rowOff>
    </xdr:to>
    <xdr:sp macro="" textlink="">
      <xdr:nvSpPr>
        <xdr:cNvPr id="7" name="正方形/長方形 6"/>
        <xdr:cNvSpPr/>
      </xdr:nvSpPr>
      <xdr:spPr>
        <a:xfrm>
          <a:off x="19707321" y="1725937"/>
          <a:ext cx="5603405" cy="744668"/>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rPr>
            <a:t>②</a:t>
          </a:r>
          <a:endParaRPr kumimoji="1" lang="en-US" altLang="ja-JP" sz="1400">
            <a:solidFill>
              <a:srgbClr val="FF0000"/>
            </a:solidFill>
          </a:endParaRPr>
        </a:p>
        <a:p>
          <a:pPr algn="l"/>
          <a:r>
            <a:rPr kumimoji="1" lang="ja-JP" altLang="en-US" sz="1100">
              <a:solidFill>
                <a:srgbClr val="FF0000"/>
              </a:solidFill>
            </a:rPr>
            <a:t>請負額が</a:t>
          </a:r>
          <a:r>
            <a:rPr kumimoji="1" lang="en-US" altLang="ja-JP" sz="1100">
              <a:solidFill>
                <a:srgbClr val="FF0000"/>
              </a:solidFill>
            </a:rPr>
            <a:t>4500</a:t>
          </a:r>
          <a:r>
            <a:rPr kumimoji="1" lang="ja-JP" altLang="en-US" sz="1100">
              <a:solidFill>
                <a:srgbClr val="FF0000"/>
              </a:solidFill>
            </a:rPr>
            <a:t>万（建築一式工事の場合</a:t>
          </a:r>
          <a:r>
            <a:rPr kumimoji="1" lang="en-US" altLang="ja-JP" sz="1100">
              <a:solidFill>
                <a:srgbClr val="FF0000"/>
              </a:solidFill>
            </a:rPr>
            <a:t>9000</a:t>
          </a:r>
          <a:r>
            <a:rPr kumimoji="1" lang="ja-JP" altLang="en-US" sz="1100">
              <a:solidFill>
                <a:srgbClr val="FF0000"/>
              </a:solidFill>
            </a:rPr>
            <a:t>万）円以上の場合、主任技術者の専任要</a:t>
          </a:r>
        </a:p>
      </xdr:txBody>
    </xdr:sp>
    <xdr:clientData fPrintsWithSheet="0"/>
  </xdr:twoCellAnchor>
  <xdr:twoCellAnchor>
    <xdr:from>
      <xdr:col>5</xdr:col>
      <xdr:colOff>3737</xdr:colOff>
      <xdr:row>6</xdr:row>
      <xdr:rowOff>231588</xdr:rowOff>
    </xdr:from>
    <xdr:to>
      <xdr:col>7</xdr:col>
      <xdr:colOff>3736</xdr:colOff>
      <xdr:row>14</xdr:row>
      <xdr:rowOff>304796</xdr:rowOff>
    </xdr:to>
    <xdr:sp macro="" textlink="">
      <xdr:nvSpPr>
        <xdr:cNvPr id="9" name="正方形/長方形 8">
          <a:extLst>
            <a:ext uri="{FF2B5EF4-FFF2-40B4-BE49-F238E27FC236}">
              <a16:creationId xmlns:a16="http://schemas.microsoft.com/office/drawing/2014/main" id="{382333E2-2E75-42C9-80F4-95AADE32CCE6}"/>
            </a:ext>
          </a:extLst>
        </xdr:cNvPr>
        <xdr:cNvSpPr/>
      </xdr:nvSpPr>
      <xdr:spPr>
        <a:xfrm>
          <a:off x="2838825" y="1721970"/>
          <a:ext cx="2028264" cy="220232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5</xdr:col>
      <xdr:colOff>0</xdr:colOff>
      <xdr:row>7</xdr:row>
      <xdr:rowOff>0</xdr:rowOff>
    </xdr:from>
    <xdr:to>
      <xdr:col>6</xdr:col>
      <xdr:colOff>43756</xdr:colOff>
      <xdr:row>8</xdr:row>
      <xdr:rowOff>128160</xdr:rowOff>
    </xdr:to>
    <xdr:sp macro="" textlink="">
      <xdr:nvSpPr>
        <xdr:cNvPr id="11" name="正方形/長方形 10"/>
        <xdr:cNvSpPr/>
      </xdr:nvSpPr>
      <xdr:spPr>
        <a:xfrm>
          <a:off x="2577353" y="1710765"/>
          <a:ext cx="335109" cy="3597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①</a:t>
          </a:r>
        </a:p>
      </xdr:txBody>
    </xdr:sp>
    <xdr:clientData fPrintsWithSheet="0"/>
  </xdr:twoCellAnchor>
  <xdr:twoCellAnchor>
    <xdr:from>
      <xdr:col>26</xdr:col>
      <xdr:colOff>194235</xdr:colOff>
      <xdr:row>3</xdr:row>
      <xdr:rowOff>171823</xdr:rowOff>
    </xdr:from>
    <xdr:to>
      <xdr:col>34</xdr:col>
      <xdr:colOff>514440</xdr:colOff>
      <xdr:row>6</xdr:row>
      <xdr:rowOff>57748</xdr:rowOff>
    </xdr:to>
    <xdr:sp macro="" textlink="">
      <xdr:nvSpPr>
        <xdr:cNvPr id="12" name="正方形/長方形 11"/>
        <xdr:cNvSpPr/>
      </xdr:nvSpPr>
      <xdr:spPr>
        <a:xfrm>
          <a:off x="19685000" y="866588"/>
          <a:ext cx="5220911" cy="670336"/>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rPr>
            <a:t>①</a:t>
          </a:r>
          <a:endParaRPr kumimoji="1" lang="en-US" altLang="ja-JP" sz="1400">
            <a:solidFill>
              <a:srgbClr val="FF0000"/>
            </a:solidFill>
          </a:endParaRPr>
        </a:p>
        <a:p>
          <a:pPr algn="l"/>
          <a:r>
            <a:rPr kumimoji="1" lang="ja-JP" altLang="en-US" sz="1100">
              <a:solidFill>
                <a:srgbClr val="FF0000"/>
              </a:solidFill>
            </a:rPr>
            <a:t>下請け次数を丸数字で記載する。警備業者（交通誘導警備員）も作成対象。</a:t>
          </a:r>
        </a:p>
      </xdr:txBody>
    </xdr:sp>
    <xdr:clientData fPrintsWithSheet="0"/>
  </xdr:twoCellAnchor>
  <xdr:twoCellAnchor>
    <xdr:from>
      <xdr:col>14</xdr:col>
      <xdr:colOff>0</xdr:colOff>
      <xdr:row>7</xdr:row>
      <xdr:rowOff>1</xdr:rowOff>
    </xdr:from>
    <xdr:to>
      <xdr:col>17</xdr:col>
      <xdr:colOff>7471</xdr:colOff>
      <xdr:row>15</xdr:row>
      <xdr:rowOff>2239</xdr:rowOff>
    </xdr:to>
    <xdr:sp macro="" textlink="">
      <xdr:nvSpPr>
        <xdr:cNvPr id="13" name="正方形/長方形 12">
          <a:extLst>
            <a:ext uri="{FF2B5EF4-FFF2-40B4-BE49-F238E27FC236}">
              <a16:creationId xmlns:a16="http://schemas.microsoft.com/office/drawing/2014/main" id="{382333E2-2E75-42C9-80F4-95AADE32CCE6}"/>
            </a:ext>
          </a:extLst>
        </xdr:cNvPr>
        <xdr:cNvSpPr/>
      </xdr:nvSpPr>
      <xdr:spPr>
        <a:xfrm>
          <a:off x="11777382" y="1725707"/>
          <a:ext cx="2797736" cy="220979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13</xdr:col>
      <xdr:colOff>664883</xdr:colOff>
      <xdr:row>6</xdr:row>
      <xdr:rowOff>171824</xdr:rowOff>
    </xdr:from>
    <xdr:to>
      <xdr:col>14</xdr:col>
      <xdr:colOff>297756</xdr:colOff>
      <xdr:row>8</xdr:row>
      <xdr:rowOff>68395</xdr:rowOff>
    </xdr:to>
    <xdr:sp macro="" textlink="">
      <xdr:nvSpPr>
        <xdr:cNvPr id="14" name="正方形/長方形 13"/>
        <xdr:cNvSpPr/>
      </xdr:nvSpPr>
      <xdr:spPr>
        <a:xfrm>
          <a:off x="10944412" y="1651000"/>
          <a:ext cx="335109" cy="3597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③</a:t>
          </a:r>
        </a:p>
      </xdr:txBody>
    </xdr:sp>
    <xdr:clientData fPrintsWithSheet="0"/>
  </xdr:twoCellAnchor>
  <xdr:twoCellAnchor>
    <xdr:from>
      <xdr:col>14</xdr:col>
      <xdr:colOff>22411</xdr:colOff>
      <xdr:row>8</xdr:row>
      <xdr:rowOff>14941</xdr:rowOff>
    </xdr:from>
    <xdr:to>
      <xdr:col>15</xdr:col>
      <xdr:colOff>0</xdr:colOff>
      <xdr:row>10</xdr:row>
      <xdr:rowOff>14941</xdr:rowOff>
    </xdr:to>
    <xdr:sp macro="" textlink="">
      <xdr:nvSpPr>
        <xdr:cNvPr id="16" name="正方形/長方形 15">
          <a:extLst>
            <a:ext uri="{FF2B5EF4-FFF2-40B4-BE49-F238E27FC236}">
              <a16:creationId xmlns:a16="http://schemas.microsoft.com/office/drawing/2014/main" id="{382333E2-2E75-42C9-80F4-95AADE32CCE6}"/>
            </a:ext>
          </a:extLst>
        </xdr:cNvPr>
        <xdr:cNvSpPr/>
      </xdr:nvSpPr>
      <xdr:spPr>
        <a:xfrm>
          <a:off x="11004176" y="1957294"/>
          <a:ext cx="552824" cy="395941"/>
        </a:xfrm>
        <a:prstGeom prst="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15</xdr:col>
      <xdr:colOff>22411</xdr:colOff>
      <xdr:row>8</xdr:row>
      <xdr:rowOff>7470</xdr:rowOff>
    </xdr:from>
    <xdr:to>
      <xdr:col>16</xdr:col>
      <xdr:colOff>963706</xdr:colOff>
      <xdr:row>10</xdr:row>
      <xdr:rowOff>7470</xdr:rowOff>
    </xdr:to>
    <xdr:sp macro="" textlink="">
      <xdr:nvSpPr>
        <xdr:cNvPr id="17" name="正方形/長方形 16">
          <a:extLst>
            <a:ext uri="{FF2B5EF4-FFF2-40B4-BE49-F238E27FC236}">
              <a16:creationId xmlns:a16="http://schemas.microsoft.com/office/drawing/2014/main" id="{382333E2-2E75-42C9-80F4-95AADE32CCE6}"/>
            </a:ext>
          </a:extLst>
        </xdr:cNvPr>
        <xdr:cNvSpPr/>
      </xdr:nvSpPr>
      <xdr:spPr>
        <a:xfrm>
          <a:off x="11579411" y="1949823"/>
          <a:ext cx="1934883" cy="395941"/>
        </a:xfrm>
        <a:prstGeom prst="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26</xdr:col>
      <xdr:colOff>216646</xdr:colOff>
      <xdr:row>10</xdr:row>
      <xdr:rowOff>209176</xdr:rowOff>
    </xdr:from>
    <xdr:to>
      <xdr:col>34</xdr:col>
      <xdr:colOff>536851</xdr:colOff>
      <xdr:row>12</xdr:row>
      <xdr:rowOff>237041</xdr:rowOff>
    </xdr:to>
    <xdr:sp macro="" textlink="">
      <xdr:nvSpPr>
        <xdr:cNvPr id="18" name="正方形/長方形 17"/>
        <xdr:cNvSpPr/>
      </xdr:nvSpPr>
      <xdr:spPr>
        <a:xfrm>
          <a:off x="19707411" y="2547470"/>
          <a:ext cx="5220911" cy="670336"/>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rPr>
            <a:t>③　　</a:t>
          </a:r>
          <a:r>
            <a:rPr kumimoji="1" lang="en-US" altLang="ja-JP" sz="1400">
              <a:solidFill>
                <a:srgbClr val="FF0000"/>
              </a:solidFill>
            </a:rPr>
            <a:t>AorB</a:t>
          </a:r>
          <a:r>
            <a:rPr kumimoji="1" lang="ja-JP" altLang="en-US" sz="1400">
              <a:solidFill>
                <a:srgbClr val="FF0000"/>
              </a:solidFill>
            </a:rPr>
            <a:t>を提出</a:t>
          </a:r>
          <a:endParaRPr kumimoji="1" lang="en-US" altLang="ja-JP" sz="1400">
            <a:solidFill>
              <a:srgbClr val="FF0000"/>
            </a:solidFill>
          </a:endParaRPr>
        </a:p>
        <a:p>
          <a:pPr algn="l"/>
          <a:r>
            <a:rPr kumimoji="1" lang="en-US" altLang="ja-JP" sz="1100">
              <a:solidFill>
                <a:srgbClr val="FF0000"/>
              </a:solidFill>
            </a:rPr>
            <a:t>A </a:t>
          </a:r>
          <a:r>
            <a:rPr kumimoji="1" lang="ja-JP" altLang="en-US" sz="1100">
              <a:solidFill>
                <a:srgbClr val="FF0000"/>
              </a:solidFill>
            </a:rPr>
            <a:t>請負契約書／</a:t>
          </a:r>
          <a:r>
            <a:rPr kumimoji="1" lang="en-US" altLang="ja-JP" sz="1100">
              <a:solidFill>
                <a:srgbClr val="FF0000"/>
              </a:solidFill>
            </a:rPr>
            <a:t>B</a:t>
          </a:r>
          <a:r>
            <a:rPr kumimoji="1" lang="ja-JP" altLang="en-US" sz="1100" baseline="0">
              <a:solidFill>
                <a:srgbClr val="FF0000"/>
              </a:solidFill>
            </a:rPr>
            <a:t> </a:t>
          </a:r>
          <a:r>
            <a:rPr kumimoji="1" lang="ja-JP" altLang="en-US" sz="1100">
              <a:solidFill>
                <a:srgbClr val="FF0000"/>
              </a:solidFill>
            </a:rPr>
            <a:t>基本契約書又は基本契約約款（注文書・注文請書）</a:t>
          </a:r>
        </a:p>
      </xdr:txBody>
    </xdr:sp>
    <xdr:clientData fPrintsWithSheet="0"/>
  </xdr:twoCellAnchor>
  <xdr:twoCellAnchor>
    <xdr:from>
      <xdr:col>7</xdr:col>
      <xdr:colOff>1867646</xdr:colOff>
      <xdr:row>44</xdr:row>
      <xdr:rowOff>283883</xdr:rowOff>
    </xdr:from>
    <xdr:to>
      <xdr:col>25</xdr:col>
      <xdr:colOff>37352</xdr:colOff>
      <xdr:row>45</xdr:row>
      <xdr:rowOff>1464236</xdr:rowOff>
    </xdr:to>
    <xdr:sp macro="" textlink="">
      <xdr:nvSpPr>
        <xdr:cNvPr id="19" name="正方形/長方形 18">
          <a:extLst>
            <a:ext uri="{FF2B5EF4-FFF2-40B4-BE49-F238E27FC236}">
              <a16:creationId xmlns:a16="http://schemas.microsoft.com/office/drawing/2014/main" id="{382333E2-2E75-42C9-80F4-95AADE32CCE6}"/>
            </a:ext>
          </a:extLst>
        </xdr:cNvPr>
        <xdr:cNvSpPr/>
      </xdr:nvSpPr>
      <xdr:spPr>
        <a:xfrm>
          <a:off x="6297705" y="13544177"/>
          <a:ext cx="13021235" cy="150158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7</xdr:col>
      <xdr:colOff>1651001</xdr:colOff>
      <xdr:row>44</xdr:row>
      <xdr:rowOff>254000</xdr:rowOff>
    </xdr:from>
    <xdr:to>
      <xdr:col>8</xdr:col>
      <xdr:colOff>54544</xdr:colOff>
      <xdr:row>45</xdr:row>
      <xdr:rowOff>249545</xdr:rowOff>
    </xdr:to>
    <xdr:sp macro="" textlink="">
      <xdr:nvSpPr>
        <xdr:cNvPr id="20" name="正方形/長方形 19"/>
        <xdr:cNvSpPr/>
      </xdr:nvSpPr>
      <xdr:spPr>
        <a:xfrm>
          <a:off x="6088530" y="13514294"/>
          <a:ext cx="330955" cy="3167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400">
            <a:solidFill>
              <a:srgbClr val="FF0000"/>
            </a:solidFill>
          </a:endParaRP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8</xdr:row>
      <xdr:rowOff>0</xdr:rowOff>
    </xdr:from>
    <xdr:to>
      <xdr:col>3</xdr:col>
      <xdr:colOff>2571750</xdr:colOff>
      <xdr:row>8</xdr:row>
      <xdr:rowOff>0</xdr:rowOff>
    </xdr:to>
    <xdr:sp macro="" textlink="">
      <xdr:nvSpPr>
        <xdr:cNvPr id="2" name="Line 2"/>
        <xdr:cNvSpPr>
          <a:spLocks noChangeShapeType="1"/>
        </xdr:cNvSpPr>
      </xdr:nvSpPr>
      <xdr:spPr bwMode="auto">
        <a:xfrm>
          <a:off x="393700" y="2387600"/>
          <a:ext cx="2781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7</xdr:row>
      <xdr:rowOff>0</xdr:rowOff>
    </xdr:from>
    <xdr:to>
      <xdr:col>3</xdr:col>
      <xdr:colOff>2571750</xdr:colOff>
      <xdr:row>7</xdr:row>
      <xdr:rowOff>0</xdr:rowOff>
    </xdr:to>
    <xdr:sp macro="" textlink="">
      <xdr:nvSpPr>
        <xdr:cNvPr id="3" name="Line 6"/>
        <xdr:cNvSpPr>
          <a:spLocks noChangeShapeType="1"/>
        </xdr:cNvSpPr>
      </xdr:nvSpPr>
      <xdr:spPr bwMode="auto">
        <a:xfrm>
          <a:off x="393700" y="2120900"/>
          <a:ext cx="2781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6</xdr:row>
      <xdr:rowOff>0</xdr:rowOff>
    </xdr:from>
    <xdr:to>
      <xdr:col>3</xdr:col>
      <xdr:colOff>2571750</xdr:colOff>
      <xdr:row>6</xdr:row>
      <xdr:rowOff>0</xdr:rowOff>
    </xdr:to>
    <xdr:sp macro="" textlink="">
      <xdr:nvSpPr>
        <xdr:cNvPr id="4" name="Line 7"/>
        <xdr:cNvSpPr>
          <a:spLocks noChangeShapeType="1"/>
        </xdr:cNvSpPr>
      </xdr:nvSpPr>
      <xdr:spPr bwMode="auto">
        <a:xfrm>
          <a:off x="393700" y="1854200"/>
          <a:ext cx="2781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5</xdr:row>
      <xdr:rowOff>0</xdr:rowOff>
    </xdr:from>
    <xdr:to>
      <xdr:col>3</xdr:col>
      <xdr:colOff>2571750</xdr:colOff>
      <xdr:row>5</xdr:row>
      <xdr:rowOff>0</xdr:rowOff>
    </xdr:to>
    <xdr:sp macro="" textlink="">
      <xdr:nvSpPr>
        <xdr:cNvPr id="5" name="Line 8"/>
        <xdr:cNvSpPr>
          <a:spLocks noChangeShapeType="1"/>
        </xdr:cNvSpPr>
      </xdr:nvSpPr>
      <xdr:spPr bwMode="auto">
        <a:xfrm>
          <a:off x="393700" y="1587500"/>
          <a:ext cx="2781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8</xdr:row>
      <xdr:rowOff>0</xdr:rowOff>
    </xdr:from>
    <xdr:to>
      <xdr:col>3</xdr:col>
      <xdr:colOff>2571750</xdr:colOff>
      <xdr:row>8</xdr:row>
      <xdr:rowOff>0</xdr:rowOff>
    </xdr:to>
    <xdr:sp macro="" textlink="">
      <xdr:nvSpPr>
        <xdr:cNvPr id="2" name="Line 2"/>
        <xdr:cNvSpPr>
          <a:spLocks noChangeShapeType="1"/>
        </xdr:cNvSpPr>
      </xdr:nvSpPr>
      <xdr:spPr bwMode="auto">
        <a:xfrm>
          <a:off x="393700" y="2387600"/>
          <a:ext cx="111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7</xdr:row>
      <xdr:rowOff>0</xdr:rowOff>
    </xdr:from>
    <xdr:to>
      <xdr:col>3</xdr:col>
      <xdr:colOff>2571750</xdr:colOff>
      <xdr:row>7</xdr:row>
      <xdr:rowOff>0</xdr:rowOff>
    </xdr:to>
    <xdr:sp macro="" textlink="">
      <xdr:nvSpPr>
        <xdr:cNvPr id="3" name="Line 6"/>
        <xdr:cNvSpPr>
          <a:spLocks noChangeShapeType="1"/>
        </xdr:cNvSpPr>
      </xdr:nvSpPr>
      <xdr:spPr bwMode="auto">
        <a:xfrm>
          <a:off x="393700" y="2120900"/>
          <a:ext cx="111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6</xdr:row>
      <xdr:rowOff>0</xdr:rowOff>
    </xdr:from>
    <xdr:to>
      <xdr:col>3</xdr:col>
      <xdr:colOff>2571750</xdr:colOff>
      <xdr:row>6</xdr:row>
      <xdr:rowOff>0</xdr:rowOff>
    </xdr:to>
    <xdr:sp macro="" textlink="">
      <xdr:nvSpPr>
        <xdr:cNvPr id="4" name="Line 7"/>
        <xdr:cNvSpPr>
          <a:spLocks noChangeShapeType="1"/>
        </xdr:cNvSpPr>
      </xdr:nvSpPr>
      <xdr:spPr bwMode="auto">
        <a:xfrm>
          <a:off x="393700" y="1854200"/>
          <a:ext cx="111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5</xdr:row>
      <xdr:rowOff>0</xdr:rowOff>
    </xdr:from>
    <xdr:to>
      <xdr:col>3</xdr:col>
      <xdr:colOff>2571750</xdr:colOff>
      <xdr:row>5</xdr:row>
      <xdr:rowOff>0</xdr:rowOff>
    </xdr:to>
    <xdr:sp macro="" textlink="">
      <xdr:nvSpPr>
        <xdr:cNvPr id="5" name="Line 8"/>
        <xdr:cNvSpPr>
          <a:spLocks noChangeShapeType="1"/>
        </xdr:cNvSpPr>
      </xdr:nvSpPr>
      <xdr:spPr bwMode="auto">
        <a:xfrm>
          <a:off x="393700" y="1587500"/>
          <a:ext cx="111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35</xdr:col>
      <xdr:colOff>152400</xdr:colOff>
      <xdr:row>0</xdr:row>
      <xdr:rowOff>19050</xdr:rowOff>
    </xdr:from>
    <xdr:to>
      <xdr:col>39</xdr:col>
      <xdr:colOff>142875</xdr:colOff>
      <xdr:row>1</xdr:row>
      <xdr:rowOff>142875</xdr:rowOff>
    </xdr:to>
    <xdr:sp macro="" textlink="">
      <xdr:nvSpPr>
        <xdr:cNvPr id="39954" name="Rectangle 62"/>
        <xdr:cNvSpPr>
          <a:spLocks noChangeArrowheads="1"/>
        </xdr:cNvSpPr>
      </xdr:nvSpPr>
      <xdr:spPr bwMode="auto">
        <a:xfrm>
          <a:off x="5819775" y="19050"/>
          <a:ext cx="638175" cy="2762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xdr:row>
      <xdr:rowOff>0</xdr:rowOff>
    </xdr:from>
    <xdr:to>
      <xdr:col>1</xdr:col>
      <xdr:colOff>0</xdr:colOff>
      <xdr:row>8</xdr:row>
      <xdr:rowOff>0</xdr:rowOff>
    </xdr:to>
    <xdr:cxnSp macro="">
      <xdr:nvCxnSpPr>
        <xdr:cNvPr id="3" name="直線コネクタ 2"/>
        <xdr:cNvCxnSpPr/>
      </xdr:nvCxnSpPr>
      <xdr:spPr>
        <a:xfrm>
          <a:off x="0" y="1568824"/>
          <a:ext cx="963706" cy="1064558"/>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5</xdr:row>
      <xdr:rowOff>0</xdr:rowOff>
    </xdr:from>
    <xdr:to>
      <xdr:col>2</xdr:col>
      <xdr:colOff>0</xdr:colOff>
      <xdr:row>8</xdr:row>
      <xdr:rowOff>0</xdr:rowOff>
    </xdr:to>
    <xdr:cxnSp macro="">
      <xdr:nvCxnSpPr>
        <xdr:cNvPr id="7" name="直線コネクタ 6"/>
        <xdr:cNvCxnSpPr/>
      </xdr:nvCxnSpPr>
      <xdr:spPr>
        <a:xfrm>
          <a:off x="0" y="1568824"/>
          <a:ext cx="1927412" cy="1064558"/>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5</xdr:row>
      <xdr:rowOff>0</xdr:rowOff>
    </xdr:from>
    <xdr:to>
      <xdr:col>2</xdr:col>
      <xdr:colOff>0</xdr:colOff>
      <xdr:row>6</xdr:row>
      <xdr:rowOff>0</xdr:rowOff>
    </xdr:to>
    <xdr:cxnSp macro="">
      <xdr:nvCxnSpPr>
        <xdr:cNvPr id="9" name="直線コネクタ 8"/>
        <xdr:cNvCxnSpPr/>
      </xdr:nvCxnSpPr>
      <xdr:spPr>
        <a:xfrm>
          <a:off x="0" y="1568824"/>
          <a:ext cx="1927412" cy="437029"/>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5</xdr:row>
      <xdr:rowOff>0</xdr:rowOff>
    </xdr:from>
    <xdr:to>
      <xdr:col>9</xdr:col>
      <xdr:colOff>0</xdr:colOff>
      <xdr:row>8</xdr:row>
      <xdr:rowOff>0</xdr:rowOff>
    </xdr:to>
    <xdr:cxnSp macro="">
      <xdr:nvCxnSpPr>
        <xdr:cNvPr id="11" name="直線コネクタ 10"/>
        <xdr:cNvCxnSpPr/>
      </xdr:nvCxnSpPr>
      <xdr:spPr>
        <a:xfrm>
          <a:off x="0" y="1558636"/>
          <a:ext cx="969818" cy="1056409"/>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5</xdr:row>
      <xdr:rowOff>0</xdr:rowOff>
    </xdr:from>
    <xdr:to>
      <xdr:col>10</xdr:col>
      <xdr:colOff>0</xdr:colOff>
      <xdr:row>8</xdr:row>
      <xdr:rowOff>0</xdr:rowOff>
    </xdr:to>
    <xdr:cxnSp macro="">
      <xdr:nvCxnSpPr>
        <xdr:cNvPr id="12" name="直線コネクタ 11"/>
        <xdr:cNvCxnSpPr/>
      </xdr:nvCxnSpPr>
      <xdr:spPr>
        <a:xfrm>
          <a:off x="0" y="1558636"/>
          <a:ext cx="1939636" cy="1056409"/>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5</xdr:row>
      <xdr:rowOff>0</xdr:rowOff>
    </xdr:from>
    <xdr:to>
      <xdr:col>10</xdr:col>
      <xdr:colOff>0</xdr:colOff>
      <xdr:row>6</xdr:row>
      <xdr:rowOff>0</xdr:rowOff>
    </xdr:to>
    <xdr:cxnSp macro="">
      <xdr:nvCxnSpPr>
        <xdr:cNvPr id="13" name="直線コネクタ 12"/>
        <xdr:cNvCxnSpPr/>
      </xdr:nvCxnSpPr>
      <xdr:spPr>
        <a:xfrm>
          <a:off x="0" y="1558636"/>
          <a:ext cx="1939636" cy="432955"/>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48</xdr:col>
      <xdr:colOff>67235</xdr:colOff>
      <xdr:row>18</xdr:row>
      <xdr:rowOff>16808</xdr:rowOff>
    </xdr:from>
    <xdr:to>
      <xdr:col>71</xdr:col>
      <xdr:colOff>89647</xdr:colOff>
      <xdr:row>35</xdr:row>
      <xdr:rowOff>72838</xdr:rowOff>
    </xdr:to>
    <xdr:pic>
      <xdr:nvPicPr>
        <xdr:cNvPr id="3" name="図 2" descr="http://www.kentaikyo.taisyokukin.go.jp/tetsuzuki/images/ss-kekikin-red-s_160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97588" y="2840690"/>
          <a:ext cx="3630706" cy="2723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24</xdr:col>
      <xdr:colOff>57150</xdr:colOff>
      <xdr:row>44</xdr:row>
      <xdr:rowOff>19050</xdr:rowOff>
    </xdr:from>
    <xdr:to>
      <xdr:col>27</xdr:col>
      <xdr:colOff>114300</xdr:colOff>
      <xdr:row>46</xdr:row>
      <xdr:rowOff>146050</xdr:rowOff>
    </xdr:to>
    <xdr:sp macro="" textlink="">
      <xdr:nvSpPr>
        <xdr:cNvPr id="2" name="大かっこ 1"/>
        <xdr:cNvSpPr/>
      </xdr:nvSpPr>
      <xdr:spPr>
        <a:xfrm>
          <a:off x="4400550" y="6953250"/>
          <a:ext cx="600075" cy="431800"/>
        </a:xfrm>
        <a:prstGeom prst="bracketPair">
          <a:avLst>
            <a:gd name="adj" fmla="val 116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57150</xdr:colOff>
      <xdr:row>44</xdr:row>
      <xdr:rowOff>19050</xdr:rowOff>
    </xdr:from>
    <xdr:to>
      <xdr:col>12</xdr:col>
      <xdr:colOff>114300</xdr:colOff>
      <xdr:row>46</xdr:row>
      <xdr:rowOff>146050</xdr:rowOff>
    </xdr:to>
    <xdr:sp macro="" textlink="">
      <xdr:nvSpPr>
        <xdr:cNvPr id="3" name="大かっこ 2"/>
        <xdr:cNvSpPr/>
      </xdr:nvSpPr>
      <xdr:spPr>
        <a:xfrm>
          <a:off x="1685925" y="6953250"/>
          <a:ext cx="600075" cy="431800"/>
        </a:xfrm>
        <a:prstGeom prst="bracketPair">
          <a:avLst>
            <a:gd name="adj" fmla="val 116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69850</xdr:colOff>
      <xdr:row>49</xdr:row>
      <xdr:rowOff>146050</xdr:rowOff>
    </xdr:from>
    <xdr:to>
      <xdr:col>38</xdr:col>
      <xdr:colOff>101600</xdr:colOff>
      <xdr:row>55</xdr:row>
      <xdr:rowOff>0</xdr:rowOff>
    </xdr:to>
    <xdr:sp macro="" textlink="">
      <xdr:nvSpPr>
        <xdr:cNvPr id="4" name="大かっこ 3"/>
        <xdr:cNvSpPr/>
      </xdr:nvSpPr>
      <xdr:spPr>
        <a:xfrm>
          <a:off x="2422525" y="7842250"/>
          <a:ext cx="4556125" cy="749300"/>
        </a:xfrm>
        <a:prstGeom prst="bracketPair">
          <a:avLst>
            <a:gd name="adj" fmla="val 845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76200</xdr:colOff>
      <xdr:row>52</xdr:row>
      <xdr:rowOff>0</xdr:rowOff>
    </xdr:from>
    <xdr:to>
      <xdr:col>9</xdr:col>
      <xdr:colOff>139700</xdr:colOff>
      <xdr:row>55</xdr:row>
      <xdr:rowOff>152400</xdr:rowOff>
    </xdr:to>
    <xdr:sp macro="" textlink="">
      <xdr:nvSpPr>
        <xdr:cNvPr id="5" name="左大かっこ 4"/>
        <xdr:cNvSpPr/>
      </xdr:nvSpPr>
      <xdr:spPr>
        <a:xfrm>
          <a:off x="1704975" y="8153400"/>
          <a:ext cx="63500" cy="571500"/>
        </a:xfrm>
        <a:prstGeom prst="leftBracket">
          <a:avLst>
            <a:gd name="adj" fmla="val 4059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221571</xdr:colOff>
      <xdr:row>48</xdr:row>
      <xdr:rowOff>152400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691642" cy="7990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22</xdr:col>
      <xdr:colOff>367392</xdr:colOff>
      <xdr:row>28</xdr:row>
      <xdr:rowOff>66221</xdr:rowOff>
    </xdr:from>
    <xdr:to>
      <xdr:col>27</xdr:col>
      <xdr:colOff>648607</xdr:colOff>
      <xdr:row>34</xdr:row>
      <xdr:rowOff>4082</xdr:rowOff>
    </xdr:to>
    <xdr:sp macro="" textlink="">
      <xdr:nvSpPr>
        <xdr:cNvPr id="2" name="四角形吹き出し 1"/>
        <xdr:cNvSpPr/>
      </xdr:nvSpPr>
      <xdr:spPr>
        <a:xfrm>
          <a:off x="7654017" y="5705021"/>
          <a:ext cx="3710215" cy="1099911"/>
        </a:xfrm>
        <a:prstGeom prst="wedgeRectCallout">
          <a:avLst>
            <a:gd name="adj1" fmla="val -70115"/>
            <a:gd name="adj2" fmla="val 7128"/>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・請負人の関や天候の影響等による延期理由を記載。</a:t>
          </a:r>
          <a:endParaRPr kumimoji="1" lang="en-US" altLang="ja-JP" sz="1100"/>
        </a:p>
        <a:p>
          <a:pPr algn="l"/>
          <a:r>
            <a:rPr kumimoji="1" lang="ja-JP" altLang="en-US" sz="1100"/>
            <a:t>・延期理由に、希望する「変更工期末」「増日数」を記載する。</a:t>
          </a:r>
          <a:endParaRPr kumimoji="1" lang="en-US" altLang="ja-JP" sz="1100"/>
        </a:p>
        <a:p>
          <a:pPr algn="l"/>
          <a:endParaRPr kumimoji="1" lang="ja-JP" alt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35</xdr:row>
      <xdr:rowOff>0</xdr:rowOff>
    </xdr:from>
    <xdr:to>
      <xdr:col>8</xdr:col>
      <xdr:colOff>0</xdr:colOff>
      <xdr:row>39</xdr:row>
      <xdr:rowOff>0</xdr:rowOff>
    </xdr:to>
    <xdr:cxnSp macro="">
      <xdr:nvCxnSpPr>
        <xdr:cNvPr id="3" name="直線コネクタ 2"/>
        <xdr:cNvCxnSpPr/>
      </xdr:nvCxnSpPr>
      <xdr:spPr>
        <a:xfrm>
          <a:off x="0" y="5029200"/>
          <a:ext cx="1295400" cy="6096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0</xdr:colOff>
      <xdr:row>35</xdr:row>
      <xdr:rowOff>0</xdr:rowOff>
    </xdr:from>
    <xdr:to>
      <xdr:col>48</xdr:col>
      <xdr:colOff>0</xdr:colOff>
      <xdr:row>39</xdr:row>
      <xdr:rowOff>0</xdr:rowOff>
    </xdr:to>
    <xdr:cxnSp macro="">
      <xdr:nvCxnSpPr>
        <xdr:cNvPr id="5" name="直線コネクタ 4"/>
        <xdr:cNvCxnSpPr/>
      </xdr:nvCxnSpPr>
      <xdr:spPr>
        <a:xfrm>
          <a:off x="6477000" y="5029200"/>
          <a:ext cx="1295400" cy="6096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xdr:colOff>
      <xdr:row>42</xdr:row>
      <xdr:rowOff>0</xdr:rowOff>
    </xdr:from>
    <xdr:to>
      <xdr:col>75</xdr:col>
      <xdr:colOff>0</xdr:colOff>
      <xdr:row>42</xdr:row>
      <xdr:rowOff>0</xdr:rowOff>
    </xdr:to>
    <xdr:cxnSp macro="">
      <xdr:nvCxnSpPr>
        <xdr:cNvPr id="6" name="直線コネクタ 5"/>
        <xdr:cNvCxnSpPr/>
      </xdr:nvCxnSpPr>
      <xdr:spPr>
        <a:xfrm>
          <a:off x="8582026" y="6096000"/>
          <a:ext cx="3562349"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0</xdr:colOff>
      <xdr:row>40</xdr:row>
      <xdr:rowOff>0</xdr:rowOff>
    </xdr:from>
    <xdr:to>
      <xdr:col>53</xdr:col>
      <xdr:colOff>0</xdr:colOff>
      <xdr:row>40</xdr:row>
      <xdr:rowOff>0</xdr:rowOff>
    </xdr:to>
    <xdr:cxnSp macro="">
      <xdr:nvCxnSpPr>
        <xdr:cNvPr id="7" name="直線コネクタ 6"/>
        <xdr:cNvCxnSpPr/>
      </xdr:nvCxnSpPr>
      <xdr:spPr>
        <a:xfrm>
          <a:off x="8258175" y="5791200"/>
          <a:ext cx="32385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74</xdr:col>
      <xdr:colOff>0</xdr:colOff>
      <xdr:row>48</xdr:row>
      <xdr:rowOff>0</xdr:rowOff>
    </xdr:from>
    <xdr:to>
      <xdr:col>76</xdr:col>
      <xdr:colOff>0</xdr:colOff>
      <xdr:row>48</xdr:row>
      <xdr:rowOff>0</xdr:rowOff>
    </xdr:to>
    <xdr:cxnSp macro="">
      <xdr:nvCxnSpPr>
        <xdr:cNvPr id="8" name="直線コネクタ 7"/>
        <xdr:cNvCxnSpPr/>
      </xdr:nvCxnSpPr>
      <xdr:spPr>
        <a:xfrm>
          <a:off x="11982450" y="7010400"/>
          <a:ext cx="32385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0</xdr:colOff>
      <xdr:row>44</xdr:row>
      <xdr:rowOff>0</xdr:rowOff>
    </xdr:from>
    <xdr:to>
      <xdr:col>74</xdr:col>
      <xdr:colOff>0</xdr:colOff>
      <xdr:row>44</xdr:row>
      <xdr:rowOff>0</xdr:rowOff>
    </xdr:to>
    <xdr:cxnSp macro="">
      <xdr:nvCxnSpPr>
        <xdr:cNvPr id="9" name="直線コネクタ 8"/>
        <xdr:cNvCxnSpPr/>
      </xdr:nvCxnSpPr>
      <xdr:spPr>
        <a:xfrm>
          <a:off x="8743950" y="6400800"/>
          <a:ext cx="323850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16565</xdr:colOff>
      <xdr:row>46</xdr:row>
      <xdr:rowOff>0</xdr:rowOff>
    </xdr:from>
    <xdr:to>
      <xdr:col>59</xdr:col>
      <xdr:colOff>0</xdr:colOff>
      <xdr:row>46</xdr:row>
      <xdr:rowOff>0</xdr:rowOff>
    </xdr:to>
    <xdr:cxnSp macro="">
      <xdr:nvCxnSpPr>
        <xdr:cNvPr id="10" name="直線コネクタ 9"/>
        <xdr:cNvCxnSpPr/>
      </xdr:nvCxnSpPr>
      <xdr:spPr>
        <a:xfrm>
          <a:off x="8760515" y="6705600"/>
          <a:ext cx="79306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51</xdr:col>
      <xdr:colOff>57150</xdr:colOff>
      <xdr:row>19</xdr:row>
      <xdr:rowOff>123825</xdr:rowOff>
    </xdr:from>
    <xdr:to>
      <xdr:col>67</xdr:col>
      <xdr:colOff>123825</xdr:colOff>
      <xdr:row>25</xdr:row>
      <xdr:rowOff>57150</xdr:rowOff>
    </xdr:to>
    <xdr:sp macro="" textlink="">
      <xdr:nvSpPr>
        <xdr:cNvPr id="11" name="テキスト ボックス 10"/>
        <xdr:cNvSpPr txBox="1"/>
      </xdr:nvSpPr>
      <xdr:spPr>
        <a:xfrm>
          <a:off x="8315325" y="3019425"/>
          <a:ext cx="2657475" cy="895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子メーター設置の場合、使用量の「初期値」「最終値」を写真に撮り提出する。</a:t>
          </a:r>
          <a:endParaRPr kumimoji="1" lang="en-US" altLang="ja-JP" sz="1100"/>
        </a:p>
        <a:p>
          <a:r>
            <a:rPr kumimoji="1" lang="ja-JP" altLang="en-US" sz="1100"/>
            <a:t>また使用量については校園の教頭先生立ち合いのもと確認すること</a:t>
          </a:r>
        </a:p>
      </xdr:txBody>
    </xdr:sp>
    <xdr:clientData/>
  </xdr:twoCellAnchor>
  <xdr:twoCellAnchor>
    <xdr:from>
      <xdr:col>41</xdr:col>
      <xdr:colOff>142875</xdr:colOff>
      <xdr:row>26</xdr:row>
      <xdr:rowOff>66674</xdr:rowOff>
    </xdr:from>
    <xdr:to>
      <xdr:col>58</xdr:col>
      <xdr:colOff>47625</xdr:colOff>
      <xdr:row>39</xdr:row>
      <xdr:rowOff>142875</xdr:rowOff>
    </xdr:to>
    <xdr:sp macro="" textlink="">
      <xdr:nvSpPr>
        <xdr:cNvPr id="12" name="テキスト ボックス 11"/>
        <xdr:cNvSpPr txBox="1"/>
      </xdr:nvSpPr>
      <xdr:spPr>
        <a:xfrm>
          <a:off x="6781800" y="4076699"/>
          <a:ext cx="2657475" cy="2057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算定式による場合</a:t>
          </a:r>
          <a:r>
            <a:rPr kumimoji="1" lang="en-US" altLang="ja-JP" sz="1100"/>
            <a:t>】</a:t>
          </a:r>
        </a:p>
        <a:p>
          <a:r>
            <a:rPr kumimoji="1" lang="ja-JP" altLang="en-US" sz="1100"/>
            <a:t>・１２月末・３月末・完成時に担当監督員へ使用量を確認して使用量の合計を記入してください</a:t>
          </a:r>
          <a:endParaRPr kumimoji="1" lang="en-US" altLang="ja-JP" sz="1100"/>
        </a:p>
        <a:p>
          <a:r>
            <a:rPr kumimoji="1" lang="en-US" altLang="ja-JP" sz="1100"/>
            <a:t>【</a:t>
          </a:r>
          <a:r>
            <a:rPr kumimoji="1" lang="ja-JP" altLang="en-US" sz="1100"/>
            <a:t>子メーターの場合</a:t>
          </a:r>
          <a:r>
            <a:rPr kumimoji="1" lang="en-US" altLang="ja-JP" sz="1100"/>
            <a:t>】</a:t>
          </a:r>
        </a:p>
        <a:p>
          <a:r>
            <a:rPr kumimoji="1" lang="ja-JP" altLang="en-US" sz="1100"/>
            <a:t>毎月分記載</a:t>
          </a:r>
          <a:endParaRPr kumimoji="1" lang="en-US" altLang="ja-JP" sz="1100"/>
        </a:p>
        <a:p>
          <a:r>
            <a:rPr kumimoji="1" lang="ja-JP" altLang="en-US" sz="1100"/>
            <a:t>・１２月末分</a:t>
          </a:r>
          <a:r>
            <a:rPr kumimoji="1" lang="en-US" altLang="ja-JP" sz="1100"/>
            <a:t>…</a:t>
          </a:r>
          <a:r>
            <a:rPr kumimoji="1" lang="ja-JP" altLang="en-US" sz="1100"/>
            <a:t>１２月末までの使用量</a:t>
          </a:r>
          <a:endParaRPr kumimoji="1" lang="en-US" altLang="ja-JP" sz="1100"/>
        </a:p>
        <a:p>
          <a:r>
            <a:rPr kumimoji="1" lang="ja-JP" altLang="en-US" sz="1100"/>
            <a:t>・３月末分</a:t>
          </a:r>
          <a:r>
            <a:rPr kumimoji="1" lang="en-US" altLang="ja-JP" sz="1100"/>
            <a:t>…</a:t>
          </a:r>
          <a:r>
            <a:rPr kumimoji="1" lang="ja-JP" altLang="en-US" sz="1100"/>
            <a:t>３月末までの使用量</a:t>
          </a:r>
          <a:endParaRPr kumimoji="1" lang="en-US" altLang="ja-JP" sz="1100"/>
        </a:p>
        <a:p>
          <a:r>
            <a:rPr kumimoji="1" lang="ja-JP" altLang="en-US" sz="1100"/>
            <a:t>その時点の使用量を報告してください。</a:t>
          </a:r>
          <a:endParaRPr kumimoji="1" lang="en-US" altLang="ja-JP" sz="1100"/>
        </a:p>
        <a:p>
          <a:r>
            <a:rPr kumimoji="1" lang="ja-JP" altLang="en-US" sz="1100"/>
            <a:t>完成時に原本提出</a:t>
          </a:r>
        </a:p>
      </xdr:txBody>
    </xdr:sp>
    <xdr:clientData/>
  </xdr:twoCellAnchor>
  <xdr:twoCellAnchor>
    <xdr:from>
      <xdr:col>17</xdr:col>
      <xdr:colOff>19050</xdr:colOff>
      <xdr:row>80</xdr:row>
      <xdr:rowOff>50800</xdr:rowOff>
    </xdr:from>
    <xdr:to>
      <xdr:col>39</xdr:col>
      <xdr:colOff>88900</xdr:colOff>
      <xdr:row>82</xdr:row>
      <xdr:rowOff>0</xdr:rowOff>
    </xdr:to>
    <xdr:sp macro="" textlink="">
      <xdr:nvSpPr>
        <xdr:cNvPr id="2" name="テキスト ボックス 1"/>
        <xdr:cNvSpPr txBox="1"/>
      </xdr:nvSpPr>
      <xdr:spPr>
        <a:xfrm>
          <a:off x="2501900" y="12795250"/>
          <a:ext cx="3282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tx1"/>
              </a:solidFill>
            </a:rPr>
            <a:t>（工事担当課返却先：　建築課　・　設備課　</a:t>
          </a:r>
          <a:r>
            <a:rPr kumimoji="1" lang="ja-JP" altLang="en-US" sz="800" u="sng">
              <a:solidFill>
                <a:schemeClr val="tx1"/>
              </a:solidFill>
            </a:rPr>
            <a:t>担当：　　　　　　　　　</a:t>
          </a:r>
          <a:r>
            <a:rPr kumimoji="1" lang="ja-JP" altLang="en-US" sz="800">
              <a:solidFill>
                <a:schemeClr val="tx1"/>
              </a:solidFill>
            </a:rPr>
            <a:t>）</a:t>
          </a:r>
        </a:p>
      </xdr:txBody>
    </xdr:sp>
    <xdr:clientData/>
  </xdr:twoCellAnchor>
  <xdr:twoCellAnchor editAs="oneCell">
    <xdr:from>
      <xdr:col>0</xdr:col>
      <xdr:colOff>21773</xdr:colOff>
      <xdr:row>1</xdr:row>
      <xdr:rowOff>93440</xdr:rowOff>
    </xdr:from>
    <xdr:to>
      <xdr:col>39</xdr:col>
      <xdr:colOff>104432</xdr:colOff>
      <xdr:row>8</xdr:row>
      <xdr:rowOff>36286</xdr:rowOff>
    </xdr:to>
    <xdr:pic>
      <xdr:nvPicPr>
        <xdr:cNvPr id="10" name="図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73" y="256726"/>
          <a:ext cx="5743230" cy="1085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108856</xdr:colOff>
      <xdr:row>73</xdr:row>
      <xdr:rowOff>27215</xdr:rowOff>
    </xdr:from>
    <xdr:to>
      <xdr:col>38</xdr:col>
      <xdr:colOff>18142</xdr:colOff>
      <xdr:row>80</xdr:row>
      <xdr:rowOff>51153</xdr:rowOff>
    </xdr:to>
    <xdr:pic>
      <xdr:nvPicPr>
        <xdr:cNvPr id="13" name="図 1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1142" y="11983358"/>
          <a:ext cx="3102429" cy="1166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17</xdr:col>
      <xdr:colOff>177800</xdr:colOff>
      <xdr:row>27</xdr:row>
      <xdr:rowOff>152400</xdr:rowOff>
    </xdr:from>
    <xdr:to>
      <xdr:col>37</xdr:col>
      <xdr:colOff>651714</xdr:colOff>
      <xdr:row>42</xdr:row>
      <xdr:rowOff>127354</xdr:rowOff>
    </xdr:to>
    <xdr:pic>
      <xdr:nvPicPr>
        <xdr:cNvPr id="2" name="図 1"/>
        <xdr:cNvPicPr>
          <a:picLocks noChangeAspect="1"/>
        </xdr:cNvPicPr>
      </xdr:nvPicPr>
      <xdr:blipFill>
        <a:blip xmlns:r="http://schemas.openxmlformats.org/officeDocument/2006/relationships" r:embed="rId1"/>
        <a:stretch>
          <a:fillRect/>
        </a:stretch>
      </xdr:blipFill>
      <xdr:spPr>
        <a:xfrm>
          <a:off x="6686550" y="6096000"/>
          <a:ext cx="6011114" cy="253400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oneCellAnchor>
    <xdr:from>
      <xdr:col>17</xdr:col>
      <xdr:colOff>187738</xdr:colOff>
      <xdr:row>5</xdr:row>
      <xdr:rowOff>16567</xdr:rowOff>
    </xdr:from>
    <xdr:ext cx="748923" cy="250134"/>
    <xdr:sp macro="" textlink="">
      <xdr:nvSpPr>
        <xdr:cNvPr id="2" name="テキスト ボックス 1"/>
        <xdr:cNvSpPr txBox="1"/>
      </xdr:nvSpPr>
      <xdr:spPr>
        <a:xfrm>
          <a:off x="7636288" y="1111942"/>
          <a:ext cx="748923" cy="250134"/>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oneCellAnchor>
    <xdr:from>
      <xdr:col>4</xdr:col>
      <xdr:colOff>261337</xdr:colOff>
      <xdr:row>109</xdr:row>
      <xdr:rowOff>19050</xdr:rowOff>
    </xdr:from>
    <xdr:ext cx="3386738" cy="4867275"/>
    <xdr:sp macro="" textlink="">
      <xdr:nvSpPr>
        <xdr:cNvPr id="8" name="テキスト ボックス 7"/>
        <xdr:cNvSpPr txBox="1"/>
      </xdr:nvSpPr>
      <xdr:spPr>
        <a:xfrm>
          <a:off x="2013937" y="21050250"/>
          <a:ext cx="3386738" cy="4867275"/>
        </a:xfrm>
        <a:prstGeom prst="rect">
          <a:avLst/>
        </a:prstGeom>
        <a:solidFill>
          <a:srgbClr val="A9D18E">
            <a:alpha val="80000"/>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b="1">
              <a:solidFill>
                <a:srgbClr val="0000FF"/>
              </a:solidFill>
            </a:rPr>
            <a:t>＜ページを追加する方法＞</a:t>
          </a:r>
          <a:endParaRPr kumimoji="1" lang="en-US" altLang="ja-JP" sz="1100" b="1">
            <a:solidFill>
              <a:srgbClr val="0000FF"/>
            </a:solidFill>
          </a:endParaRPr>
        </a:p>
        <a:p>
          <a:pPr algn="l"/>
          <a:r>
            <a:rPr kumimoji="1" lang="ja-JP" altLang="en-US" sz="1100" b="1">
              <a:solidFill>
                <a:srgbClr val="0000FF"/>
              </a:solidFill>
            </a:rPr>
            <a:t>①シートの保護を解除する</a:t>
          </a:r>
          <a:endParaRPr kumimoji="1" lang="en-US" altLang="ja-JP" sz="1100" b="1">
            <a:solidFill>
              <a:srgbClr val="0000FF"/>
            </a:solidFill>
          </a:endParaRPr>
        </a:p>
        <a:p>
          <a:pPr algn="l"/>
          <a:r>
            <a:rPr kumimoji="1" lang="ja-JP" altLang="en-US" sz="1100" b="1">
              <a:solidFill>
                <a:srgbClr val="0000FF"/>
              </a:solidFill>
            </a:rPr>
            <a:t>　シート名「</a:t>
          </a:r>
          <a:r>
            <a:rPr kumimoji="1" lang="en-US" altLang="ja-JP" sz="1100" b="1">
              <a:solidFill>
                <a:srgbClr val="0000FF"/>
              </a:solidFill>
            </a:rPr>
            <a:t>43</a:t>
          </a:r>
          <a:r>
            <a:rPr kumimoji="1" lang="ja-JP" altLang="en-US" sz="1100" b="1">
              <a:solidFill>
                <a:srgbClr val="0000FF"/>
              </a:solidFill>
            </a:rPr>
            <a:t>改」の上で右クリックし</a:t>
          </a:r>
          <a:endParaRPr kumimoji="1" lang="en-US" altLang="ja-JP" sz="1100" b="1">
            <a:solidFill>
              <a:srgbClr val="0000FF"/>
            </a:solidFill>
          </a:endParaRPr>
        </a:p>
        <a:p>
          <a:pPr algn="l"/>
          <a:r>
            <a:rPr kumimoji="1" lang="ja-JP" altLang="en-US" sz="1100" b="1">
              <a:solidFill>
                <a:srgbClr val="0000FF"/>
              </a:solidFill>
            </a:rPr>
            <a:t>　「シートの保護解除」を選択</a:t>
          </a:r>
          <a:endParaRPr kumimoji="1" lang="en-US" altLang="ja-JP" sz="1100" b="1">
            <a:solidFill>
              <a:srgbClr val="0000FF"/>
            </a:solidFill>
          </a:endParaRPr>
        </a:p>
        <a:p>
          <a:pPr algn="l"/>
          <a:r>
            <a:rPr kumimoji="1" lang="ja-JP" altLang="en-US" sz="1100" b="1">
              <a:solidFill>
                <a:srgbClr val="0000FF"/>
              </a:solidFill>
            </a:rPr>
            <a:t>　パスワード「</a:t>
          </a:r>
          <a:r>
            <a:rPr kumimoji="1" lang="en-US" altLang="ja-JP" sz="1100" b="1">
              <a:solidFill>
                <a:srgbClr val="0000FF"/>
              </a:solidFill>
            </a:rPr>
            <a:t>kaijo</a:t>
          </a:r>
          <a:r>
            <a:rPr kumimoji="1" lang="ja-JP" altLang="en-US" sz="1100" b="1">
              <a:solidFill>
                <a:srgbClr val="0000FF"/>
              </a:solidFill>
            </a:rPr>
            <a:t>」を入力し「</a:t>
          </a:r>
          <a:r>
            <a:rPr kumimoji="1" lang="en-US" altLang="ja-JP" sz="1100" b="1">
              <a:solidFill>
                <a:srgbClr val="0000FF"/>
              </a:solidFill>
            </a:rPr>
            <a:t>OK</a:t>
          </a:r>
          <a:r>
            <a:rPr kumimoji="1" lang="ja-JP" altLang="en-US" sz="1100" b="1">
              <a:solidFill>
                <a:srgbClr val="0000FF"/>
              </a:solidFill>
            </a:rPr>
            <a:t>」を選択　</a:t>
          </a:r>
          <a:endParaRPr kumimoji="1" lang="en-US" altLang="ja-JP" sz="1100" b="1">
            <a:solidFill>
              <a:srgbClr val="0000FF"/>
            </a:solidFill>
          </a:endParaRPr>
        </a:p>
        <a:p>
          <a:pPr algn="l"/>
          <a:r>
            <a:rPr kumimoji="1" lang="ja-JP" altLang="en-US" sz="1100" b="1">
              <a:solidFill>
                <a:srgbClr val="0000FF"/>
              </a:solidFill>
            </a:rPr>
            <a:t>②表の範囲の行を選択</a:t>
          </a:r>
          <a:endParaRPr kumimoji="1" lang="en-US" altLang="ja-JP" sz="1100" b="1">
            <a:solidFill>
              <a:srgbClr val="0000FF"/>
            </a:solidFill>
          </a:endParaRPr>
        </a:p>
        <a:p>
          <a:pPr algn="l"/>
          <a:r>
            <a:rPr kumimoji="1" lang="ja-JP" altLang="en-US" sz="1100" b="1">
              <a:solidFill>
                <a:srgbClr val="0000FF"/>
              </a:solidFill>
            </a:rPr>
            <a:t>③右クリック</a:t>
          </a:r>
          <a:endParaRPr kumimoji="1" lang="en-US" altLang="ja-JP" sz="1100" b="1">
            <a:solidFill>
              <a:srgbClr val="0000FF"/>
            </a:solidFill>
          </a:endParaRPr>
        </a:p>
        <a:p>
          <a:pPr algn="l"/>
          <a:r>
            <a:rPr kumimoji="1" lang="ja-JP" altLang="en-US" sz="1100" b="1">
              <a:solidFill>
                <a:srgbClr val="0000FF"/>
              </a:solidFill>
            </a:rPr>
            <a:t>④「コピー」を選択</a:t>
          </a:r>
          <a:endParaRPr kumimoji="1" lang="en-US" altLang="ja-JP" sz="1100" b="1">
            <a:solidFill>
              <a:srgbClr val="0000FF"/>
            </a:solidFill>
          </a:endParaRPr>
        </a:p>
        <a:p>
          <a:pPr algn="l"/>
          <a:r>
            <a:rPr kumimoji="1" lang="ja-JP" altLang="en-US" sz="1100" b="1">
              <a:solidFill>
                <a:srgbClr val="0000FF"/>
              </a:solidFill>
            </a:rPr>
            <a:t>⑤表の範囲の最上行を選択</a:t>
          </a:r>
          <a:endParaRPr kumimoji="1" lang="en-US" altLang="ja-JP" sz="1100" b="1">
            <a:solidFill>
              <a:srgbClr val="0000FF"/>
            </a:solidFill>
          </a:endParaRPr>
        </a:p>
        <a:p>
          <a:pPr algn="l"/>
          <a:r>
            <a:rPr kumimoji="1" lang="ja-JP" altLang="en-US" sz="1100" b="1">
              <a:solidFill>
                <a:srgbClr val="0000FF"/>
              </a:solidFill>
            </a:rPr>
            <a:t>⑥右クリック</a:t>
          </a:r>
          <a:endParaRPr kumimoji="1" lang="en-US" altLang="ja-JP" sz="1100" b="1">
            <a:solidFill>
              <a:srgbClr val="0000FF"/>
            </a:solidFill>
          </a:endParaRPr>
        </a:p>
        <a:p>
          <a:pPr algn="l"/>
          <a:r>
            <a:rPr kumimoji="1" lang="ja-JP" altLang="en-US" sz="1100" b="1">
              <a:solidFill>
                <a:srgbClr val="0000FF"/>
              </a:solidFill>
            </a:rPr>
            <a:t>⑦「コピーしたセルの挿入」を選択</a:t>
          </a:r>
          <a:endParaRPr kumimoji="1" lang="en-US" altLang="ja-JP" sz="1100" b="1">
            <a:solidFill>
              <a:srgbClr val="0000FF"/>
            </a:solidFill>
          </a:endParaRPr>
        </a:p>
        <a:p>
          <a:r>
            <a:rPr kumimoji="1" lang="ja-JP" altLang="en-US" sz="1100" b="1">
              <a:solidFill>
                <a:srgbClr val="0000FF"/>
              </a:solidFill>
              <a:effectLst/>
              <a:latin typeface="+mn-lt"/>
              <a:ea typeface="+mn-ea"/>
              <a:cs typeface="+mn-cs"/>
            </a:rPr>
            <a:t>⑧</a:t>
          </a:r>
          <a:r>
            <a:rPr kumimoji="1" lang="ja-JP" altLang="ja-JP" sz="1100" b="1">
              <a:solidFill>
                <a:srgbClr val="0000FF"/>
              </a:solidFill>
              <a:effectLst/>
              <a:latin typeface="+mn-lt"/>
              <a:ea typeface="+mn-ea"/>
              <a:cs typeface="+mn-cs"/>
            </a:rPr>
            <a:t>挿入した行のこの説明書きを削除</a:t>
          </a:r>
          <a:endParaRPr lang="ja-JP" altLang="ja-JP">
            <a:solidFill>
              <a:srgbClr val="0000FF"/>
            </a:solidFill>
            <a:effectLst/>
          </a:endParaRPr>
        </a:p>
        <a:p>
          <a:r>
            <a:rPr kumimoji="1" lang="ja-JP" altLang="en-US" sz="1100" b="1">
              <a:solidFill>
                <a:srgbClr val="0000FF"/>
              </a:solidFill>
              <a:effectLst/>
              <a:latin typeface="+mn-lt"/>
              <a:ea typeface="+mn-ea"/>
              <a:cs typeface="+mn-cs"/>
            </a:rPr>
            <a:t>⑨</a:t>
          </a:r>
          <a:r>
            <a:rPr kumimoji="1" lang="ja-JP" altLang="ja-JP" sz="1100" b="1">
              <a:solidFill>
                <a:srgbClr val="0000FF"/>
              </a:solidFill>
              <a:effectLst/>
              <a:latin typeface="+mn-lt"/>
              <a:ea typeface="+mn-ea"/>
              <a:cs typeface="+mn-cs"/>
            </a:rPr>
            <a:t>印刷範囲を挿入した行まで拡張</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（印刷範囲を示す青いラインを操作）</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⑩シートを保護する</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シート名「</a:t>
          </a:r>
          <a:r>
            <a:rPr kumimoji="1" lang="en-US" altLang="ja-JP" sz="1100" b="1">
              <a:solidFill>
                <a:srgbClr val="0000FF"/>
              </a:solidFill>
              <a:effectLst/>
              <a:latin typeface="+mn-lt"/>
              <a:ea typeface="+mn-ea"/>
              <a:cs typeface="+mn-cs"/>
            </a:rPr>
            <a:t>43</a:t>
          </a:r>
          <a:r>
            <a:rPr kumimoji="1" lang="ja-JP" altLang="ja-JP" sz="1100" b="1">
              <a:solidFill>
                <a:srgbClr val="0000FF"/>
              </a:solidFill>
              <a:effectLst/>
              <a:latin typeface="+mn-lt"/>
              <a:ea typeface="+mn-ea"/>
              <a:cs typeface="+mn-cs"/>
            </a:rPr>
            <a:t>改」の上で右クリックし</a:t>
          </a:r>
          <a:endParaRPr lang="ja-JP" altLang="ja-JP">
            <a:solidFill>
              <a:srgbClr val="0000FF"/>
            </a:solidFill>
            <a:effectLst/>
          </a:endParaRPr>
        </a:p>
        <a:p>
          <a:r>
            <a:rPr kumimoji="1" lang="ja-JP" altLang="ja-JP" sz="1100" b="1">
              <a:solidFill>
                <a:srgbClr val="0000FF"/>
              </a:solidFill>
              <a:effectLst/>
              <a:latin typeface="+mn-lt"/>
              <a:ea typeface="+mn-ea"/>
              <a:cs typeface="+mn-cs"/>
            </a:rPr>
            <a:t>　「シートの保護」を選択</a:t>
          </a:r>
          <a:endParaRPr lang="ja-JP" altLang="ja-JP">
            <a:solidFill>
              <a:srgbClr val="0000FF"/>
            </a:solidFill>
            <a:effectLst/>
          </a:endParaRPr>
        </a:p>
        <a:p>
          <a:r>
            <a:rPr kumimoji="1" lang="ja-JP" altLang="ja-JP" sz="1100" b="1">
              <a:solidFill>
                <a:srgbClr val="0000FF"/>
              </a:solidFill>
              <a:effectLst/>
              <a:latin typeface="+mn-lt"/>
              <a:ea typeface="+mn-ea"/>
              <a:cs typeface="+mn-cs"/>
            </a:rPr>
            <a:t>　</a:t>
          </a:r>
          <a:r>
            <a:rPr kumimoji="1" lang="ja-JP" altLang="en-US" sz="1100" b="1">
              <a:solidFill>
                <a:srgbClr val="0000FF"/>
              </a:solidFill>
              <a:effectLst/>
              <a:latin typeface="+mn-lt"/>
              <a:ea typeface="+mn-ea"/>
              <a:cs typeface="+mn-cs"/>
            </a:rPr>
            <a:t>「シートの保護を解除するための</a:t>
          </a:r>
          <a:r>
            <a:rPr kumimoji="1" lang="ja-JP" altLang="ja-JP" sz="1100" b="1">
              <a:solidFill>
                <a:srgbClr val="0000FF"/>
              </a:solidFill>
              <a:effectLst/>
              <a:latin typeface="+mn-lt"/>
              <a:ea typeface="+mn-ea"/>
              <a:cs typeface="+mn-cs"/>
            </a:rPr>
            <a:t>パスワード</a:t>
          </a:r>
          <a:r>
            <a:rPr kumimoji="1" lang="ja-JP" altLang="en-US" sz="1100" b="1">
              <a:solidFill>
                <a:srgbClr val="0000FF"/>
              </a:solidFill>
              <a:effectLst/>
              <a:latin typeface="+mn-lt"/>
              <a:ea typeface="+mn-ea"/>
              <a:cs typeface="+mn-cs"/>
            </a:rPr>
            <a:t>」に</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a:t>
          </a:r>
          <a:r>
            <a:rPr kumimoji="1" lang="en-US" altLang="ja-JP" sz="1100" b="1">
              <a:solidFill>
                <a:srgbClr val="0000FF"/>
              </a:solidFill>
              <a:effectLst/>
              <a:latin typeface="+mn-lt"/>
              <a:ea typeface="+mn-ea"/>
              <a:cs typeface="+mn-cs"/>
            </a:rPr>
            <a:t>kaijo</a:t>
          </a:r>
          <a:r>
            <a:rPr kumimoji="1" lang="ja-JP" altLang="ja-JP" sz="1100" b="1">
              <a:solidFill>
                <a:srgbClr val="0000FF"/>
              </a:solidFill>
              <a:effectLst/>
              <a:latin typeface="+mn-lt"/>
              <a:ea typeface="+mn-ea"/>
              <a:cs typeface="+mn-cs"/>
            </a:rPr>
            <a:t>」を入力し「</a:t>
          </a:r>
          <a:r>
            <a:rPr kumimoji="1" lang="en-US" altLang="ja-JP" sz="1100" b="1">
              <a:solidFill>
                <a:srgbClr val="0000FF"/>
              </a:solidFill>
              <a:effectLst/>
              <a:latin typeface="+mn-lt"/>
              <a:ea typeface="+mn-ea"/>
              <a:cs typeface="+mn-cs"/>
            </a:rPr>
            <a:t>OK</a:t>
          </a:r>
          <a:r>
            <a:rPr kumimoji="1" lang="ja-JP" altLang="ja-JP" sz="1100" b="1">
              <a:solidFill>
                <a:srgbClr val="0000FF"/>
              </a:solidFill>
              <a:effectLst/>
              <a:latin typeface="+mn-lt"/>
              <a:ea typeface="+mn-ea"/>
              <a:cs typeface="+mn-cs"/>
            </a:rPr>
            <a:t>」を選択</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「パスワードをもう一度入力してください。」に</a:t>
          </a:r>
          <a:endParaRPr kumimoji="1" lang="en-US" altLang="ja-JP" sz="1100" b="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a:t>
          </a:r>
          <a:r>
            <a:rPr kumimoji="1" lang="en-US" altLang="ja-JP" sz="1100" b="1">
              <a:solidFill>
                <a:srgbClr val="0000FF"/>
              </a:solidFill>
              <a:effectLst/>
              <a:latin typeface="+mn-lt"/>
              <a:ea typeface="+mn-ea"/>
              <a:cs typeface="+mn-cs"/>
            </a:rPr>
            <a:t>kaijo</a:t>
          </a:r>
          <a:r>
            <a:rPr kumimoji="1" lang="ja-JP" altLang="ja-JP" sz="1100" b="1">
              <a:solidFill>
                <a:srgbClr val="0000FF"/>
              </a:solidFill>
              <a:effectLst/>
              <a:latin typeface="+mn-lt"/>
              <a:ea typeface="+mn-ea"/>
              <a:cs typeface="+mn-cs"/>
            </a:rPr>
            <a:t>」を入力し「</a:t>
          </a:r>
          <a:r>
            <a:rPr kumimoji="1" lang="en-US" altLang="ja-JP" sz="1100" b="1">
              <a:solidFill>
                <a:srgbClr val="0000FF"/>
              </a:solidFill>
              <a:effectLst/>
              <a:latin typeface="+mn-lt"/>
              <a:ea typeface="+mn-ea"/>
              <a:cs typeface="+mn-cs"/>
            </a:rPr>
            <a:t>OK</a:t>
          </a:r>
          <a:r>
            <a:rPr kumimoji="1" lang="ja-JP" altLang="ja-JP" sz="1100" b="1">
              <a:solidFill>
                <a:srgbClr val="0000FF"/>
              </a:solidFill>
              <a:effectLst/>
              <a:latin typeface="+mn-lt"/>
              <a:ea typeface="+mn-ea"/>
              <a:cs typeface="+mn-cs"/>
            </a:rPr>
            <a:t>」を選択</a:t>
          </a:r>
          <a:endParaRPr kumimoji="1" lang="en-US" altLang="ja-JP" sz="1100" b="1">
            <a:solidFill>
              <a:srgbClr val="0000FF"/>
            </a:solidFill>
            <a:effectLst/>
            <a:latin typeface="+mn-lt"/>
            <a:ea typeface="+mn-ea"/>
            <a:cs typeface="+mn-cs"/>
          </a:endParaRPr>
        </a:p>
        <a:p>
          <a:endParaRPr kumimoji="1" lang="en-US" altLang="ja-JP" sz="1100" b="1">
            <a:solidFill>
              <a:srgbClr val="0000FF"/>
            </a:solidFill>
            <a:effectLst/>
            <a:latin typeface="+mn-lt"/>
            <a:ea typeface="+mn-ea"/>
            <a:cs typeface="+mn-cs"/>
          </a:endParaRPr>
        </a:p>
        <a:p>
          <a:r>
            <a:rPr kumimoji="1" lang="en-US" altLang="ja-JP" sz="1100" b="1">
              <a:solidFill>
                <a:srgbClr val="0000FF"/>
              </a:solidFill>
              <a:effectLst/>
              <a:latin typeface="+mn-lt"/>
              <a:ea typeface="+mn-ea"/>
              <a:cs typeface="+mn-cs"/>
            </a:rPr>
            <a:t>※</a:t>
          </a:r>
          <a:r>
            <a:rPr kumimoji="1" lang="ja-JP" altLang="en-US" sz="1100" b="1">
              <a:solidFill>
                <a:srgbClr val="0000FF"/>
              </a:solidFill>
              <a:effectLst/>
              <a:latin typeface="+mn-lt"/>
              <a:ea typeface="+mn-ea"/>
              <a:cs typeface="+mn-cs"/>
            </a:rPr>
            <a:t>入力可能なセル・数式保護のため、使用する際は</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シートを保護してご利用ください。</a:t>
          </a:r>
          <a:endParaRPr kumimoji="1" lang="en-US" altLang="ja-JP" sz="1100" b="1">
            <a:solidFill>
              <a:srgbClr val="0000FF"/>
            </a:solidFill>
            <a:effectLst/>
            <a:latin typeface="+mn-lt"/>
            <a:ea typeface="+mn-ea"/>
            <a:cs typeface="+mn-cs"/>
          </a:endParaRPr>
        </a:p>
      </xdr:txBody>
    </xdr:sp>
    <xdr:clientData/>
  </xdr:oneCellAnchor>
  <xdr:oneCellAnchor>
    <xdr:from>
      <xdr:col>17</xdr:col>
      <xdr:colOff>187738</xdr:colOff>
      <xdr:row>57</xdr:row>
      <xdr:rowOff>1</xdr:rowOff>
    </xdr:from>
    <xdr:ext cx="748923" cy="228600"/>
    <xdr:sp macro="" textlink="">
      <xdr:nvSpPr>
        <xdr:cNvPr id="12" name="テキスト ボックス 11"/>
        <xdr:cNvSpPr txBox="1"/>
      </xdr:nvSpPr>
      <xdr:spPr>
        <a:xfrm>
          <a:off x="7636288" y="10972801"/>
          <a:ext cx="748923" cy="228600"/>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oneCellAnchor>
    <xdr:from>
      <xdr:col>17</xdr:col>
      <xdr:colOff>187738</xdr:colOff>
      <xdr:row>108</xdr:row>
      <xdr:rowOff>0</xdr:rowOff>
    </xdr:from>
    <xdr:ext cx="748923" cy="238125"/>
    <xdr:sp macro="" textlink="">
      <xdr:nvSpPr>
        <xdr:cNvPr id="15" name="テキスト ボックス 14"/>
        <xdr:cNvSpPr txBox="1"/>
      </xdr:nvSpPr>
      <xdr:spPr>
        <a:xfrm>
          <a:off x="7636288" y="20783550"/>
          <a:ext cx="748923" cy="238125"/>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17</xdr:col>
      <xdr:colOff>179455</xdr:colOff>
      <xdr:row>5</xdr:row>
      <xdr:rowOff>41415</xdr:rowOff>
    </xdr:from>
    <xdr:ext cx="748923" cy="256760"/>
    <xdr:sp macro="" textlink="">
      <xdr:nvSpPr>
        <xdr:cNvPr id="2" name="テキスト ボックス 1"/>
        <xdr:cNvSpPr txBox="1"/>
      </xdr:nvSpPr>
      <xdr:spPr>
        <a:xfrm>
          <a:off x="7642085" y="1134719"/>
          <a:ext cx="748923" cy="256760"/>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oneCellAnchor>
    <xdr:from>
      <xdr:col>17</xdr:col>
      <xdr:colOff>187738</xdr:colOff>
      <xdr:row>57</xdr:row>
      <xdr:rowOff>1</xdr:rowOff>
    </xdr:from>
    <xdr:ext cx="748923" cy="240196"/>
    <xdr:sp macro="" textlink="">
      <xdr:nvSpPr>
        <xdr:cNvPr id="12" name="テキスト ボックス 11"/>
        <xdr:cNvSpPr txBox="1"/>
      </xdr:nvSpPr>
      <xdr:spPr>
        <a:xfrm>
          <a:off x="7650368" y="10966175"/>
          <a:ext cx="748923" cy="240196"/>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oneCellAnchor>
    <xdr:from>
      <xdr:col>14</xdr:col>
      <xdr:colOff>77303</xdr:colOff>
      <xdr:row>0</xdr:row>
      <xdr:rowOff>29967</xdr:rowOff>
    </xdr:from>
    <xdr:ext cx="1054653" cy="356555"/>
    <xdr:sp macro="" textlink="">
      <xdr:nvSpPr>
        <xdr:cNvPr id="13" name="テキスト ボックス 12"/>
        <xdr:cNvSpPr txBox="1"/>
      </xdr:nvSpPr>
      <xdr:spPr>
        <a:xfrm>
          <a:off x="5678003" y="29967"/>
          <a:ext cx="1054653" cy="356555"/>
        </a:xfrm>
        <a:prstGeom prst="rect">
          <a:avLst/>
        </a:prstGeom>
        <a:solidFill>
          <a:srgbClr val="00B0F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000" b="1"/>
            <a:t>記入例</a:t>
          </a:r>
          <a:endParaRPr kumimoji="1" lang="en-US" altLang="ja-JP" sz="2800" b="1"/>
        </a:p>
      </xdr:txBody>
    </xdr:sp>
    <xdr:clientData/>
  </xdr:oneCellAnchor>
  <xdr:oneCellAnchor>
    <xdr:from>
      <xdr:col>17</xdr:col>
      <xdr:colOff>187738</xdr:colOff>
      <xdr:row>108</xdr:row>
      <xdr:rowOff>0</xdr:rowOff>
    </xdr:from>
    <xdr:ext cx="748923" cy="238125"/>
    <xdr:sp macro="" textlink="">
      <xdr:nvSpPr>
        <xdr:cNvPr id="15" name="テキスト ボックス 14"/>
        <xdr:cNvSpPr txBox="1"/>
      </xdr:nvSpPr>
      <xdr:spPr>
        <a:xfrm>
          <a:off x="7636288" y="20783550"/>
          <a:ext cx="748923" cy="238125"/>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注意事項</a:t>
          </a:r>
          <a:endParaRPr kumimoji="1" lang="en-US" altLang="ja-JP" sz="1100"/>
        </a:p>
      </xdr:txBody>
    </xdr:sp>
    <xdr:clientData/>
  </xdr:oneCellAnchor>
  <xdr:oneCellAnchor>
    <xdr:from>
      <xdr:col>4</xdr:col>
      <xdr:colOff>422414</xdr:colOff>
      <xdr:row>109</xdr:row>
      <xdr:rowOff>0</xdr:rowOff>
    </xdr:from>
    <xdr:ext cx="3386738" cy="4867275"/>
    <xdr:sp macro="" textlink="">
      <xdr:nvSpPr>
        <xdr:cNvPr id="17" name="テキスト ボックス 16"/>
        <xdr:cNvSpPr txBox="1"/>
      </xdr:nvSpPr>
      <xdr:spPr>
        <a:xfrm>
          <a:off x="2178327" y="21021261"/>
          <a:ext cx="3386738" cy="4867275"/>
        </a:xfrm>
        <a:prstGeom prst="rect">
          <a:avLst/>
        </a:prstGeom>
        <a:solidFill>
          <a:srgbClr val="A9D18E">
            <a:alpha val="80000"/>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b="1">
              <a:solidFill>
                <a:srgbClr val="0000FF"/>
              </a:solidFill>
            </a:rPr>
            <a:t>＜ページを追加する方法＞</a:t>
          </a:r>
          <a:endParaRPr kumimoji="1" lang="en-US" altLang="ja-JP" sz="1100" b="1">
            <a:solidFill>
              <a:srgbClr val="0000FF"/>
            </a:solidFill>
          </a:endParaRPr>
        </a:p>
        <a:p>
          <a:pPr algn="l"/>
          <a:r>
            <a:rPr kumimoji="1" lang="ja-JP" altLang="en-US" sz="1100" b="1">
              <a:solidFill>
                <a:srgbClr val="0000FF"/>
              </a:solidFill>
            </a:rPr>
            <a:t>①シートの保護を解除する</a:t>
          </a:r>
          <a:endParaRPr kumimoji="1" lang="en-US" altLang="ja-JP" sz="1100" b="1">
            <a:solidFill>
              <a:srgbClr val="0000FF"/>
            </a:solidFill>
          </a:endParaRPr>
        </a:p>
        <a:p>
          <a:pPr algn="l"/>
          <a:r>
            <a:rPr kumimoji="1" lang="ja-JP" altLang="en-US" sz="1100" b="1">
              <a:solidFill>
                <a:srgbClr val="0000FF"/>
              </a:solidFill>
            </a:rPr>
            <a:t>　シート名「</a:t>
          </a:r>
          <a:r>
            <a:rPr kumimoji="1" lang="en-US" altLang="ja-JP" sz="1100" b="1">
              <a:solidFill>
                <a:srgbClr val="0000FF"/>
              </a:solidFill>
            </a:rPr>
            <a:t>43</a:t>
          </a:r>
          <a:r>
            <a:rPr kumimoji="1" lang="ja-JP" altLang="en-US" sz="1100" b="1">
              <a:solidFill>
                <a:srgbClr val="0000FF"/>
              </a:solidFill>
            </a:rPr>
            <a:t>改」の上で右クリックし</a:t>
          </a:r>
          <a:endParaRPr kumimoji="1" lang="en-US" altLang="ja-JP" sz="1100" b="1">
            <a:solidFill>
              <a:srgbClr val="0000FF"/>
            </a:solidFill>
          </a:endParaRPr>
        </a:p>
        <a:p>
          <a:pPr algn="l"/>
          <a:r>
            <a:rPr kumimoji="1" lang="ja-JP" altLang="en-US" sz="1100" b="1">
              <a:solidFill>
                <a:srgbClr val="0000FF"/>
              </a:solidFill>
            </a:rPr>
            <a:t>　「シートの保護解除」を選択</a:t>
          </a:r>
          <a:endParaRPr kumimoji="1" lang="en-US" altLang="ja-JP" sz="1100" b="1">
            <a:solidFill>
              <a:srgbClr val="0000FF"/>
            </a:solidFill>
          </a:endParaRPr>
        </a:p>
        <a:p>
          <a:pPr algn="l"/>
          <a:r>
            <a:rPr kumimoji="1" lang="ja-JP" altLang="en-US" sz="1100" b="1">
              <a:solidFill>
                <a:srgbClr val="0000FF"/>
              </a:solidFill>
            </a:rPr>
            <a:t>　パスワード「</a:t>
          </a:r>
          <a:r>
            <a:rPr kumimoji="1" lang="en-US" altLang="ja-JP" sz="1100" b="1">
              <a:solidFill>
                <a:srgbClr val="0000FF"/>
              </a:solidFill>
            </a:rPr>
            <a:t>kaijo</a:t>
          </a:r>
          <a:r>
            <a:rPr kumimoji="1" lang="ja-JP" altLang="en-US" sz="1100" b="1">
              <a:solidFill>
                <a:srgbClr val="0000FF"/>
              </a:solidFill>
            </a:rPr>
            <a:t>」を入力し「</a:t>
          </a:r>
          <a:r>
            <a:rPr kumimoji="1" lang="en-US" altLang="ja-JP" sz="1100" b="1">
              <a:solidFill>
                <a:srgbClr val="0000FF"/>
              </a:solidFill>
            </a:rPr>
            <a:t>OK</a:t>
          </a:r>
          <a:r>
            <a:rPr kumimoji="1" lang="ja-JP" altLang="en-US" sz="1100" b="1">
              <a:solidFill>
                <a:srgbClr val="0000FF"/>
              </a:solidFill>
            </a:rPr>
            <a:t>」を選択　</a:t>
          </a:r>
          <a:endParaRPr kumimoji="1" lang="en-US" altLang="ja-JP" sz="1100" b="1">
            <a:solidFill>
              <a:srgbClr val="0000FF"/>
            </a:solidFill>
          </a:endParaRPr>
        </a:p>
        <a:p>
          <a:pPr algn="l"/>
          <a:r>
            <a:rPr kumimoji="1" lang="ja-JP" altLang="en-US" sz="1100" b="1">
              <a:solidFill>
                <a:srgbClr val="0000FF"/>
              </a:solidFill>
            </a:rPr>
            <a:t>②表の範囲の行を選択</a:t>
          </a:r>
          <a:endParaRPr kumimoji="1" lang="en-US" altLang="ja-JP" sz="1100" b="1">
            <a:solidFill>
              <a:srgbClr val="0000FF"/>
            </a:solidFill>
          </a:endParaRPr>
        </a:p>
        <a:p>
          <a:pPr algn="l"/>
          <a:r>
            <a:rPr kumimoji="1" lang="ja-JP" altLang="en-US" sz="1100" b="1">
              <a:solidFill>
                <a:srgbClr val="0000FF"/>
              </a:solidFill>
            </a:rPr>
            <a:t>③右クリック</a:t>
          </a:r>
          <a:endParaRPr kumimoji="1" lang="en-US" altLang="ja-JP" sz="1100" b="1">
            <a:solidFill>
              <a:srgbClr val="0000FF"/>
            </a:solidFill>
          </a:endParaRPr>
        </a:p>
        <a:p>
          <a:pPr algn="l"/>
          <a:r>
            <a:rPr kumimoji="1" lang="ja-JP" altLang="en-US" sz="1100" b="1">
              <a:solidFill>
                <a:srgbClr val="0000FF"/>
              </a:solidFill>
            </a:rPr>
            <a:t>④「コピー」を選択</a:t>
          </a:r>
          <a:endParaRPr kumimoji="1" lang="en-US" altLang="ja-JP" sz="1100" b="1">
            <a:solidFill>
              <a:srgbClr val="0000FF"/>
            </a:solidFill>
          </a:endParaRPr>
        </a:p>
        <a:p>
          <a:pPr algn="l"/>
          <a:r>
            <a:rPr kumimoji="1" lang="ja-JP" altLang="en-US" sz="1100" b="1">
              <a:solidFill>
                <a:srgbClr val="0000FF"/>
              </a:solidFill>
            </a:rPr>
            <a:t>⑤表の範囲の最上行を選択</a:t>
          </a:r>
          <a:endParaRPr kumimoji="1" lang="en-US" altLang="ja-JP" sz="1100" b="1">
            <a:solidFill>
              <a:srgbClr val="0000FF"/>
            </a:solidFill>
          </a:endParaRPr>
        </a:p>
        <a:p>
          <a:pPr algn="l"/>
          <a:r>
            <a:rPr kumimoji="1" lang="ja-JP" altLang="en-US" sz="1100" b="1">
              <a:solidFill>
                <a:srgbClr val="0000FF"/>
              </a:solidFill>
            </a:rPr>
            <a:t>⑥右クリック</a:t>
          </a:r>
          <a:endParaRPr kumimoji="1" lang="en-US" altLang="ja-JP" sz="1100" b="1">
            <a:solidFill>
              <a:srgbClr val="0000FF"/>
            </a:solidFill>
          </a:endParaRPr>
        </a:p>
        <a:p>
          <a:pPr algn="l"/>
          <a:r>
            <a:rPr kumimoji="1" lang="ja-JP" altLang="en-US" sz="1100" b="1">
              <a:solidFill>
                <a:srgbClr val="0000FF"/>
              </a:solidFill>
            </a:rPr>
            <a:t>⑦「コピーしたセルの挿入」を選択</a:t>
          </a:r>
          <a:endParaRPr kumimoji="1" lang="en-US" altLang="ja-JP" sz="1100" b="1">
            <a:solidFill>
              <a:srgbClr val="0000FF"/>
            </a:solidFill>
          </a:endParaRPr>
        </a:p>
        <a:p>
          <a:r>
            <a:rPr kumimoji="1" lang="ja-JP" altLang="en-US" sz="1100" b="1">
              <a:solidFill>
                <a:srgbClr val="0000FF"/>
              </a:solidFill>
              <a:effectLst/>
              <a:latin typeface="+mn-lt"/>
              <a:ea typeface="+mn-ea"/>
              <a:cs typeface="+mn-cs"/>
            </a:rPr>
            <a:t>⑧</a:t>
          </a:r>
          <a:r>
            <a:rPr kumimoji="1" lang="ja-JP" altLang="ja-JP" sz="1100" b="1">
              <a:solidFill>
                <a:srgbClr val="0000FF"/>
              </a:solidFill>
              <a:effectLst/>
              <a:latin typeface="+mn-lt"/>
              <a:ea typeface="+mn-ea"/>
              <a:cs typeface="+mn-cs"/>
            </a:rPr>
            <a:t>挿入した行のこの説明書きを削除</a:t>
          </a:r>
          <a:endParaRPr lang="ja-JP" altLang="ja-JP">
            <a:solidFill>
              <a:srgbClr val="0000FF"/>
            </a:solidFill>
            <a:effectLst/>
          </a:endParaRPr>
        </a:p>
        <a:p>
          <a:r>
            <a:rPr kumimoji="1" lang="ja-JP" altLang="en-US" sz="1100" b="1">
              <a:solidFill>
                <a:srgbClr val="0000FF"/>
              </a:solidFill>
              <a:effectLst/>
              <a:latin typeface="+mn-lt"/>
              <a:ea typeface="+mn-ea"/>
              <a:cs typeface="+mn-cs"/>
            </a:rPr>
            <a:t>⑨</a:t>
          </a:r>
          <a:r>
            <a:rPr kumimoji="1" lang="ja-JP" altLang="ja-JP" sz="1100" b="1">
              <a:solidFill>
                <a:srgbClr val="0000FF"/>
              </a:solidFill>
              <a:effectLst/>
              <a:latin typeface="+mn-lt"/>
              <a:ea typeface="+mn-ea"/>
              <a:cs typeface="+mn-cs"/>
            </a:rPr>
            <a:t>印刷範囲を挿入した行まで拡張</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（印刷範囲を示す青いラインを操作）</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⑩シートを保護する</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シート名「</a:t>
          </a:r>
          <a:r>
            <a:rPr kumimoji="1" lang="en-US" altLang="ja-JP" sz="1100" b="1">
              <a:solidFill>
                <a:srgbClr val="0000FF"/>
              </a:solidFill>
              <a:effectLst/>
              <a:latin typeface="+mn-lt"/>
              <a:ea typeface="+mn-ea"/>
              <a:cs typeface="+mn-cs"/>
            </a:rPr>
            <a:t>43</a:t>
          </a:r>
          <a:r>
            <a:rPr kumimoji="1" lang="ja-JP" altLang="ja-JP" sz="1100" b="1">
              <a:solidFill>
                <a:srgbClr val="0000FF"/>
              </a:solidFill>
              <a:effectLst/>
              <a:latin typeface="+mn-lt"/>
              <a:ea typeface="+mn-ea"/>
              <a:cs typeface="+mn-cs"/>
            </a:rPr>
            <a:t>改」の上で右クリックし</a:t>
          </a:r>
          <a:endParaRPr lang="ja-JP" altLang="ja-JP">
            <a:solidFill>
              <a:srgbClr val="0000FF"/>
            </a:solidFill>
            <a:effectLst/>
          </a:endParaRPr>
        </a:p>
        <a:p>
          <a:r>
            <a:rPr kumimoji="1" lang="ja-JP" altLang="ja-JP" sz="1100" b="1">
              <a:solidFill>
                <a:srgbClr val="0000FF"/>
              </a:solidFill>
              <a:effectLst/>
              <a:latin typeface="+mn-lt"/>
              <a:ea typeface="+mn-ea"/>
              <a:cs typeface="+mn-cs"/>
            </a:rPr>
            <a:t>　「シートの保護」を選択</a:t>
          </a:r>
          <a:endParaRPr lang="ja-JP" altLang="ja-JP">
            <a:solidFill>
              <a:srgbClr val="0000FF"/>
            </a:solidFill>
            <a:effectLst/>
          </a:endParaRPr>
        </a:p>
        <a:p>
          <a:r>
            <a:rPr kumimoji="1" lang="ja-JP" altLang="ja-JP" sz="1100" b="1">
              <a:solidFill>
                <a:srgbClr val="0000FF"/>
              </a:solidFill>
              <a:effectLst/>
              <a:latin typeface="+mn-lt"/>
              <a:ea typeface="+mn-ea"/>
              <a:cs typeface="+mn-cs"/>
            </a:rPr>
            <a:t>　</a:t>
          </a:r>
          <a:r>
            <a:rPr kumimoji="1" lang="ja-JP" altLang="en-US" sz="1100" b="1">
              <a:solidFill>
                <a:srgbClr val="0000FF"/>
              </a:solidFill>
              <a:effectLst/>
              <a:latin typeface="+mn-lt"/>
              <a:ea typeface="+mn-ea"/>
              <a:cs typeface="+mn-cs"/>
            </a:rPr>
            <a:t>「シートの保護を解除するための</a:t>
          </a:r>
          <a:r>
            <a:rPr kumimoji="1" lang="ja-JP" altLang="ja-JP" sz="1100" b="1">
              <a:solidFill>
                <a:srgbClr val="0000FF"/>
              </a:solidFill>
              <a:effectLst/>
              <a:latin typeface="+mn-lt"/>
              <a:ea typeface="+mn-ea"/>
              <a:cs typeface="+mn-cs"/>
            </a:rPr>
            <a:t>パスワード</a:t>
          </a:r>
          <a:r>
            <a:rPr kumimoji="1" lang="ja-JP" altLang="en-US" sz="1100" b="1">
              <a:solidFill>
                <a:srgbClr val="0000FF"/>
              </a:solidFill>
              <a:effectLst/>
              <a:latin typeface="+mn-lt"/>
              <a:ea typeface="+mn-ea"/>
              <a:cs typeface="+mn-cs"/>
            </a:rPr>
            <a:t>」に</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a:t>
          </a:r>
          <a:r>
            <a:rPr kumimoji="1" lang="en-US" altLang="ja-JP" sz="1100" b="1">
              <a:solidFill>
                <a:srgbClr val="0000FF"/>
              </a:solidFill>
              <a:effectLst/>
              <a:latin typeface="+mn-lt"/>
              <a:ea typeface="+mn-ea"/>
              <a:cs typeface="+mn-cs"/>
            </a:rPr>
            <a:t>kaijo</a:t>
          </a:r>
          <a:r>
            <a:rPr kumimoji="1" lang="ja-JP" altLang="ja-JP" sz="1100" b="1">
              <a:solidFill>
                <a:srgbClr val="0000FF"/>
              </a:solidFill>
              <a:effectLst/>
              <a:latin typeface="+mn-lt"/>
              <a:ea typeface="+mn-ea"/>
              <a:cs typeface="+mn-cs"/>
            </a:rPr>
            <a:t>」を入力し「</a:t>
          </a:r>
          <a:r>
            <a:rPr kumimoji="1" lang="en-US" altLang="ja-JP" sz="1100" b="1">
              <a:solidFill>
                <a:srgbClr val="0000FF"/>
              </a:solidFill>
              <a:effectLst/>
              <a:latin typeface="+mn-lt"/>
              <a:ea typeface="+mn-ea"/>
              <a:cs typeface="+mn-cs"/>
            </a:rPr>
            <a:t>OK</a:t>
          </a:r>
          <a:r>
            <a:rPr kumimoji="1" lang="ja-JP" altLang="ja-JP" sz="1100" b="1">
              <a:solidFill>
                <a:srgbClr val="0000FF"/>
              </a:solidFill>
              <a:effectLst/>
              <a:latin typeface="+mn-lt"/>
              <a:ea typeface="+mn-ea"/>
              <a:cs typeface="+mn-cs"/>
            </a:rPr>
            <a:t>」を選択</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「パスワードをもう一度入力してください。」に</a:t>
          </a:r>
          <a:endParaRPr kumimoji="1" lang="en-US" altLang="ja-JP" sz="1100" b="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0000FF"/>
              </a:solidFill>
              <a:effectLst/>
              <a:latin typeface="+mn-lt"/>
              <a:ea typeface="+mn-ea"/>
              <a:cs typeface="+mn-cs"/>
            </a:rPr>
            <a:t>　</a:t>
          </a:r>
          <a:r>
            <a:rPr kumimoji="1" lang="ja-JP" altLang="ja-JP" sz="1100" b="1">
              <a:solidFill>
                <a:srgbClr val="0000FF"/>
              </a:solidFill>
              <a:effectLst/>
              <a:latin typeface="+mn-lt"/>
              <a:ea typeface="+mn-ea"/>
              <a:cs typeface="+mn-cs"/>
            </a:rPr>
            <a:t>「</a:t>
          </a:r>
          <a:r>
            <a:rPr kumimoji="1" lang="en-US" altLang="ja-JP" sz="1100" b="1">
              <a:solidFill>
                <a:srgbClr val="0000FF"/>
              </a:solidFill>
              <a:effectLst/>
              <a:latin typeface="+mn-lt"/>
              <a:ea typeface="+mn-ea"/>
              <a:cs typeface="+mn-cs"/>
            </a:rPr>
            <a:t>kaijo</a:t>
          </a:r>
          <a:r>
            <a:rPr kumimoji="1" lang="ja-JP" altLang="ja-JP" sz="1100" b="1">
              <a:solidFill>
                <a:srgbClr val="0000FF"/>
              </a:solidFill>
              <a:effectLst/>
              <a:latin typeface="+mn-lt"/>
              <a:ea typeface="+mn-ea"/>
              <a:cs typeface="+mn-cs"/>
            </a:rPr>
            <a:t>」を入力し「</a:t>
          </a:r>
          <a:r>
            <a:rPr kumimoji="1" lang="en-US" altLang="ja-JP" sz="1100" b="1">
              <a:solidFill>
                <a:srgbClr val="0000FF"/>
              </a:solidFill>
              <a:effectLst/>
              <a:latin typeface="+mn-lt"/>
              <a:ea typeface="+mn-ea"/>
              <a:cs typeface="+mn-cs"/>
            </a:rPr>
            <a:t>OK</a:t>
          </a:r>
          <a:r>
            <a:rPr kumimoji="1" lang="ja-JP" altLang="ja-JP" sz="1100" b="1">
              <a:solidFill>
                <a:srgbClr val="0000FF"/>
              </a:solidFill>
              <a:effectLst/>
              <a:latin typeface="+mn-lt"/>
              <a:ea typeface="+mn-ea"/>
              <a:cs typeface="+mn-cs"/>
            </a:rPr>
            <a:t>」を選択</a:t>
          </a:r>
          <a:endParaRPr kumimoji="1" lang="en-US" altLang="ja-JP" sz="1100" b="1">
            <a:solidFill>
              <a:srgbClr val="0000FF"/>
            </a:solidFill>
            <a:effectLst/>
            <a:latin typeface="+mn-lt"/>
            <a:ea typeface="+mn-ea"/>
            <a:cs typeface="+mn-cs"/>
          </a:endParaRPr>
        </a:p>
        <a:p>
          <a:endParaRPr kumimoji="1" lang="en-US" altLang="ja-JP" sz="1100" b="1">
            <a:solidFill>
              <a:srgbClr val="0000FF"/>
            </a:solidFill>
            <a:effectLst/>
            <a:latin typeface="+mn-lt"/>
            <a:ea typeface="+mn-ea"/>
            <a:cs typeface="+mn-cs"/>
          </a:endParaRPr>
        </a:p>
        <a:p>
          <a:r>
            <a:rPr kumimoji="1" lang="en-US" altLang="ja-JP" sz="1100" b="1">
              <a:solidFill>
                <a:srgbClr val="0000FF"/>
              </a:solidFill>
              <a:effectLst/>
              <a:latin typeface="+mn-lt"/>
              <a:ea typeface="+mn-ea"/>
              <a:cs typeface="+mn-cs"/>
            </a:rPr>
            <a:t>※</a:t>
          </a:r>
          <a:r>
            <a:rPr kumimoji="1" lang="ja-JP" altLang="en-US" sz="1100" b="1">
              <a:solidFill>
                <a:srgbClr val="0000FF"/>
              </a:solidFill>
              <a:effectLst/>
              <a:latin typeface="+mn-lt"/>
              <a:ea typeface="+mn-ea"/>
              <a:cs typeface="+mn-cs"/>
            </a:rPr>
            <a:t>入力可能なセル・数式保護のため、使用する際は</a:t>
          </a:r>
          <a:endParaRPr kumimoji="1" lang="en-US" altLang="ja-JP" sz="1100" b="1">
            <a:solidFill>
              <a:srgbClr val="0000FF"/>
            </a:solidFill>
            <a:effectLst/>
            <a:latin typeface="+mn-lt"/>
            <a:ea typeface="+mn-ea"/>
            <a:cs typeface="+mn-cs"/>
          </a:endParaRPr>
        </a:p>
        <a:p>
          <a:r>
            <a:rPr kumimoji="1" lang="ja-JP" altLang="en-US" sz="1100" b="1">
              <a:solidFill>
                <a:srgbClr val="0000FF"/>
              </a:solidFill>
              <a:effectLst/>
              <a:latin typeface="+mn-lt"/>
              <a:ea typeface="+mn-ea"/>
              <a:cs typeface="+mn-cs"/>
            </a:rPr>
            <a:t>　　シートを保護してご利用ください。</a:t>
          </a:r>
          <a:endParaRPr kumimoji="1" lang="en-US" altLang="ja-JP" sz="1100" b="1">
            <a:solidFill>
              <a:srgbClr val="0000FF"/>
            </a:solidFill>
            <a:effectLst/>
            <a:latin typeface="+mn-lt"/>
            <a:ea typeface="+mn-ea"/>
            <a:cs typeface="+mn-cs"/>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0</xdr:col>
      <xdr:colOff>0</xdr:colOff>
      <xdr:row>35</xdr:row>
      <xdr:rowOff>0</xdr:rowOff>
    </xdr:from>
    <xdr:to>
      <xdr:col>8</xdr:col>
      <xdr:colOff>0</xdr:colOff>
      <xdr:row>39</xdr:row>
      <xdr:rowOff>0</xdr:rowOff>
    </xdr:to>
    <xdr:cxnSp macro="">
      <xdr:nvCxnSpPr>
        <xdr:cNvPr id="5" name="直線コネクタ 4"/>
        <xdr:cNvCxnSpPr/>
      </xdr:nvCxnSpPr>
      <xdr:spPr>
        <a:xfrm>
          <a:off x="6477202" y="5029200"/>
          <a:ext cx="1295198" cy="6096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78442</xdr:colOff>
      <xdr:row>29</xdr:row>
      <xdr:rowOff>66261</xdr:rowOff>
    </xdr:from>
    <xdr:to>
      <xdr:col>32</xdr:col>
      <xdr:colOff>67236</xdr:colOff>
      <xdr:row>31</xdr:row>
      <xdr:rowOff>91108</xdr:rowOff>
    </xdr:to>
    <xdr:sp macro="" textlink="">
      <xdr:nvSpPr>
        <xdr:cNvPr id="2" name="テキスト ボックス 1"/>
        <xdr:cNvSpPr txBox="1"/>
      </xdr:nvSpPr>
      <xdr:spPr>
        <a:xfrm>
          <a:off x="2431677" y="4302085"/>
          <a:ext cx="2655794" cy="338611"/>
        </a:xfrm>
        <a:prstGeom prst="rect">
          <a:avLst/>
        </a:prstGeom>
        <a:noFill/>
        <a:ln w="25400" cap="rnd" cmpd="sng">
          <a:solidFill>
            <a:srgbClr val="C00000"/>
          </a:solid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b="1">
              <a:solidFill>
                <a:srgbClr val="C00000"/>
              </a:solidFill>
            </a:rPr>
            <a:t>記　入　不　要</a:t>
          </a:r>
        </a:p>
      </xdr:txBody>
    </xdr:sp>
    <xdr:clientData fPrintsWithSheet="0"/>
  </xdr:twoCellAnchor>
  <xdr:twoCellAnchor>
    <xdr:from>
      <xdr:col>15</xdr:col>
      <xdr:colOff>78442</xdr:colOff>
      <xdr:row>49</xdr:row>
      <xdr:rowOff>155908</xdr:rowOff>
    </xdr:from>
    <xdr:to>
      <xdr:col>32</xdr:col>
      <xdr:colOff>67236</xdr:colOff>
      <xdr:row>52</xdr:row>
      <xdr:rowOff>23872</xdr:rowOff>
    </xdr:to>
    <xdr:sp macro="" textlink="">
      <xdr:nvSpPr>
        <xdr:cNvPr id="6" name="テキスト ボックス 5"/>
        <xdr:cNvSpPr txBox="1"/>
      </xdr:nvSpPr>
      <xdr:spPr>
        <a:xfrm>
          <a:off x="2431677" y="7529379"/>
          <a:ext cx="2655794" cy="338611"/>
        </a:xfrm>
        <a:prstGeom prst="rect">
          <a:avLst/>
        </a:prstGeom>
        <a:noFill/>
        <a:ln w="25400" cap="rnd" cmpd="sng">
          <a:solidFill>
            <a:srgbClr val="C00000"/>
          </a:solid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b="1">
              <a:solidFill>
                <a:srgbClr val="C00000"/>
              </a:solidFill>
            </a:rPr>
            <a:t>記　入　不　要</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2</xdr:col>
      <xdr:colOff>28575</xdr:colOff>
      <xdr:row>1</xdr:row>
      <xdr:rowOff>66675</xdr:rowOff>
    </xdr:from>
    <xdr:to>
      <xdr:col>38</xdr:col>
      <xdr:colOff>95250</xdr:colOff>
      <xdr:row>6</xdr:row>
      <xdr:rowOff>123265</xdr:rowOff>
    </xdr:to>
    <xdr:sp macro="" textlink="">
      <xdr:nvSpPr>
        <xdr:cNvPr id="2" name="Text Box 4"/>
        <xdr:cNvSpPr txBox="1">
          <a:spLocks noChangeArrowheads="1"/>
        </xdr:cNvSpPr>
      </xdr:nvSpPr>
      <xdr:spPr bwMode="auto">
        <a:xfrm>
          <a:off x="355146" y="216354"/>
          <a:ext cx="5972175" cy="804982"/>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3366FF" mc:Ignorable="a14" a14:legacySpreadsheetColorIndex="48"/>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1.この書類の目的は、施設管理者等が担保満了後のﾒﾝﾃﾅﾝｽを施行する際に必要とされる</a:t>
          </a:r>
        </a:p>
        <a:p>
          <a:pPr algn="l" rtl="0">
            <a:defRPr sz="1000"/>
          </a:pPr>
          <a:r>
            <a:rPr lang="ja-JP" altLang="en-US" sz="1100" b="0" i="0" u="none" strike="noStrike" baseline="0">
              <a:solidFill>
                <a:srgbClr val="000000"/>
              </a:solidFill>
              <a:latin typeface="ＭＳ Ｐ明朝"/>
              <a:ea typeface="ＭＳ Ｐ明朝"/>
            </a:rPr>
            <a:t>　業者・ﾒｰｶｰを速やかに知る為に作成する。</a:t>
          </a:r>
        </a:p>
        <a:p>
          <a:pPr algn="l" rtl="0">
            <a:defRPr sz="1000"/>
          </a:pPr>
          <a:r>
            <a:rPr lang="ja-JP" altLang="en-US" sz="1100" b="0" i="0" u="none" strike="noStrike" baseline="0">
              <a:solidFill>
                <a:srgbClr val="000000"/>
              </a:solidFill>
              <a:latin typeface="ＭＳ Ｐ明朝"/>
              <a:ea typeface="ＭＳ Ｐ明朝"/>
            </a:rPr>
            <a:t>2.鍵渡し時の書類の一つとして請負人に3部提出させることとする。</a:t>
          </a:r>
        </a:p>
        <a:p>
          <a:pPr algn="l" rtl="0">
            <a:defRPr sz="1000"/>
          </a:pPr>
          <a:r>
            <a:rPr lang="ja-JP" altLang="en-US" sz="1100" b="0" i="0" u="none" strike="noStrike" baseline="0">
              <a:solidFill>
                <a:srgbClr val="000000"/>
              </a:solidFill>
              <a:latin typeface="ＭＳ Ｐ明朝"/>
              <a:ea typeface="ＭＳ Ｐ明朝"/>
            </a:rPr>
            <a:t>　（施設管理者用、建築技術部ﾌｧｲﾙ用、監督員控え用）　</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22</xdr:col>
      <xdr:colOff>0</xdr:colOff>
      <xdr:row>72</xdr:row>
      <xdr:rowOff>0</xdr:rowOff>
    </xdr:from>
    <xdr:to>
      <xdr:col>26</xdr:col>
      <xdr:colOff>0</xdr:colOff>
      <xdr:row>72</xdr:row>
      <xdr:rowOff>0</xdr:rowOff>
    </xdr:to>
    <xdr:cxnSp macro="">
      <xdr:nvCxnSpPr>
        <xdr:cNvPr id="4" name="直線矢印コネクタ 3"/>
        <xdr:cNvCxnSpPr/>
      </xdr:nvCxnSpPr>
      <xdr:spPr>
        <a:xfrm flipH="1">
          <a:off x="9663545" y="935182"/>
          <a:ext cx="623455" cy="0"/>
        </a:xfrm>
        <a:prstGeom prst="straightConnector1">
          <a:avLst/>
        </a:prstGeom>
        <a:ln w="63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0.xml><?xml version="1.0" encoding="utf-8"?>
<xdr:wsDr xmlns:xdr="http://schemas.openxmlformats.org/drawingml/2006/spreadsheetDrawing" xmlns:a="http://schemas.openxmlformats.org/drawingml/2006/main">
  <xdr:twoCellAnchor>
    <xdr:from>
      <xdr:col>41</xdr:col>
      <xdr:colOff>153761</xdr:colOff>
      <xdr:row>162</xdr:row>
      <xdr:rowOff>0</xdr:rowOff>
    </xdr:from>
    <xdr:to>
      <xdr:col>77</xdr:col>
      <xdr:colOff>76042</xdr:colOff>
      <xdr:row>198</xdr:row>
      <xdr:rowOff>0</xdr:rowOff>
    </xdr:to>
    <xdr:grpSp>
      <xdr:nvGrpSpPr>
        <xdr:cNvPr id="14" name="グループ化 13"/>
        <xdr:cNvGrpSpPr/>
      </xdr:nvGrpSpPr>
      <xdr:grpSpPr>
        <a:xfrm>
          <a:off x="6135461" y="25717500"/>
          <a:ext cx="5186431" cy="5715000"/>
          <a:chOff x="6945500" y="22810304"/>
          <a:chExt cx="5885759" cy="5367131"/>
        </a:xfrm>
      </xdr:grpSpPr>
      <xdr:pic>
        <xdr:nvPicPr>
          <xdr:cNvPr id="3" name="irc_mi" descr="「ダンプトラック　過積載防止ライン」の画像検索結果"/>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2376" b="3466"/>
          <a:stretch/>
        </xdr:blipFill>
        <xdr:spPr bwMode="auto">
          <a:xfrm>
            <a:off x="6945500" y="22810304"/>
            <a:ext cx="3821891" cy="242930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図 3" descr="https://item-shopping.c.yimg.jp/i/l/obari_sm-002"/>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0031" t="31821" r="20081" b="31784"/>
          <a:stretch/>
        </xdr:blipFill>
        <xdr:spPr bwMode="auto">
          <a:xfrm>
            <a:off x="11098696" y="25084555"/>
            <a:ext cx="1732563" cy="100566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図 7"/>
          <xdr:cNvPicPr>
            <a:picLocks noChangeAspect="1"/>
          </xdr:cNvPicPr>
        </xdr:nvPicPr>
        <xdr:blipFill>
          <a:blip xmlns:r="http://schemas.openxmlformats.org/officeDocument/2006/relationships" r:embed="rId3"/>
          <a:stretch>
            <a:fillRect/>
          </a:stretch>
        </xdr:blipFill>
        <xdr:spPr>
          <a:xfrm>
            <a:off x="6957391" y="25991655"/>
            <a:ext cx="3810000" cy="2185780"/>
          </a:xfrm>
          <a:prstGeom prst="rect">
            <a:avLst/>
          </a:prstGeom>
        </xdr:spPr>
      </xdr:pic>
      <xdr:sp macro="" textlink="">
        <xdr:nvSpPr>
          <xdr:cNvPr id="9" name="円/楕円 8"/>
          <xdr:cNvSpPr/>
        </xdr:nvSpPr>
        <xdr:spPr>
          <a:xfrm>
            <a:off x="8547652" y="26413239"/>
            <a:ext cx="909904" cy="894522"/>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1" name="直線矢印コネクタ 10"/>
          <xdr:cNvCxnSpPr>
            <a:stCxn id="9" idx="7"/>
            <a:endCxn id="4" idx="1"/>
          </xdr:cNvCxnSpPr>
        </xdr:nvCxnSpPr>
        <xdr:spPr>
          <a:xfrm flipV="1">
            <a:off x="9324304" y="25587386"/>
            <a:ext cx="1774392" cy="956853"/>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81</xdr:col>
      <xdr:colOff>158707</xdr:colOff>
      <xdr:row>162</xdr:row>
      <xdr:rowOff>42909</xdr:rowOff>
    </xdr:from>
    <xdr:to>
      <xdr:col>104</xdr:col>
      <xdr:colOff>0</xdr:colOff>
      <xdr:row>178</xdr:row>
      <xdr:rowOff>0</xdr:rowOff>
    </xdr:to>
    <xdr:pic>
      <xdr:nvPicPr>
        <xdr:cNvPr id="22" name="図 2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84850" y="22943730"/>
          <a:ext cx="3596864" cy="2351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82</xdr:col>
      <xdr:colOff>0</xdr:colOff>
      <xdr:row>183</xdr:row>
      <xdr:rowOff>101782</xdr:rowOff>
    </xdr:from>
    <xdr:to>
      <xdr:col>104</xdr:col>
      <xdr:colOff>0</xdr:colOff>
      <xdr:row>200</xdr:row>
      <xdr:rowOff>0</xdr:rowOff>
    </xdr:to>
    <xdr:pic>
      <xdr:nvPicPr>
        <xdr:cNvPr id="23" name="図 2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389429" y="26145853"/>
          <a:ext cx="3592285" cy="2442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40</xdr:col>
      <xdr:colOff>88900</xdr:colOff>
      <xdr:row>4</xdr:row>
      <xdr:rowOff>114300</xdr:rowOff>
    </xdr:from>
    <xdr:to>
      <xdr:col>59</xdr:col>
      <xdr:colOff>76200</xdr:colOff>
      <xdr:row>9</xdr:row>
      <xdr:rowOff>0</xdr:rowOff>
    </xdr:to>
    <xdr:sp macro="" textlink="">
      <xdr:nvSpPr>
        <xdr:cNvPr id="3" name="角丸四角形 2"/>
        <xdr:cNvSpPr/>
      </xdr:nvSpPr>
      <xdr:spPr>
        <a:xfrm>
          <a:off x="6026150" y="755650"/>
          <a:ext cx="2762250" cy="679450"/>
        </a:xfrm>
        <a:prstGeom prst="roundRect">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400">
              <a:solidFill>
                <a:srgbClr val="FF0000"/>
              </a:solidFill>
            </a:rPr>
            <a:t>重点品目はホームページにより</a:t>
          </a:r>
          <a:endParaRPr kumimoji="1" lang="en-US" altLang="ja-JP" sz="1400">
            <a:solidFill>
              <a:srgbClr val="FF0000"/>
            </a:solidFill>
          </a:endParaRPr>
        </a:p>
        <a:p>
          <a:pPr algn="l"/>
          <a:r>
            <a:rPr kumimoji="1" lang="ja-JP" altLang="en-US" sz="1400">
              <a:solidFill>
                <a:srgbClr val="FF0000"/>
              </a:solidFill>
            </a:rPr>
            <a:t>再確認すること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35</xdr:row>
      <xdr:rowOff>0</xdr:rowOff>
    </xdr:from>
    <xdr:to>
      <xdr:col>8</xdr:col>
      <xdr:colOff>0</xdr:colOff>
      <xdr:row>39</xdr:row>
      <xdr:rowOff>0</xdr:rowOff>
    </xdr:to>
    <xdr:cxnSp macro="">
      <xdr:nvCxnSpPr>
        <xdr:cNvPr id="3" name="直線コネクタ 2"/>
        <xdr:cNvCxnSpPr/>
      </xdr:nvCxnSpPr>
      <xdr:spPr>
        <a:xfrm>
          <a:off x="6477202" y="4724400"/>
          <a:ext cx="1295198" cy="6096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0</xdr:colOff>
      <xdr:row>35</xdr:row>
      <xdr:rowOff>0</xdr:rowOff>
    </xdr:from>
    <xdr:to>
      <xdr:col>48</xdr:col>
      <xdr:colOff>0</xdr:colOff>
      <xdr:row>39</xdr:row>
      <xdr:rowOff>0</xdr:rowOff>
    </xdr:to>
    <xdr:cxnSp macro="">
      <xdr:nvCxnSpPr>
        <xdr:cNvPr id="6" name="直線コネクタ 5"/>
        <xdr:cNvCxnSpPr/>
      </xdr:nvCxnSpPr>
      <xdr:spPr>
        <a:xfrm>
          <a:off x="0" y="4919870"/>
          <a:ext cx="1325217" cy="596347"/>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57</xdr:row>
      <xdr:rowOff>140804</xdr:rowOff>
    </xdr:from>
    <xdr:to>
      <xdr:col>70</xdr:col>
      <xdr:colOff>0</xdr:colOff>
      <xdr:row>57</xdr:row>
      <xdr:rowOff>140804</xdr:rowOff>
    </xdr:to>
    <xdr:cxnSp macro="">
      <xdr:nvCxnSpPr>
        <xdr:cNvPr id="9" name="直線コネクタ 8"/>
        <xdr:cNvCxnSpPr/>
      </xdr:nvCxnSpPr>
      <xdr:spPr>
        <a:xfrm>
          <a:off x="11010900" y="6998804"/>
          <a:ext cx="32385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16565</xdr:colOff>
      <xdr:row>54</xdr:row>
      <xdr:rowOff>0</xdr:rowOff>
    </xdr:from>
    <xdr:to>
      <xdr:col>59</xdr:col>
      <xdr:colOff>0</xdr:colOff>
      <xdr:row>54</xdr:row>
      <xdr:rowOff>0</xdr:rowOff>
    </xdr:to>
    <xdr:cxnSp macro="">
      <xdr:nvCxnSpPr>
        <xdr:cNvPr id="10" name="直線コネクタ 9"/>
        <xdr:cNvCxnSpPr/>
      </xdr:nvCxnSpPr>
      <xdr:spPr>
        <a:xfrm>
          <a:off x="8760515" y="6705600"/>
          <a:ext cx="79306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0</xdr:colOff>
      <xdr:row>50</xdr:row>
      <xdr:rowOff>0</xdr:rowOff>
    </xdr:from>
    <xdr:to>
      <xdr:col>68</xdr:col>
      <xdr:colOff>0</xdr:colOff>
      <xdr:row>50</xdr:row>
      <xdr:rowOff>0</xdr:rowOff>
    </xdr:to>
    <xdr:cxnSp macro="">
      <xdr:nvCxnSpPr>
        <xdr:cNvPr id="11" name="直線コネクタ 10"/>
        <xdr:cNvCxnSpPr/>
      </xdr:nvCxnSpPr>
      <xdr:spPr>
        <a:xfrm>
          <a:off x="8743950" y="6400800"/>
          <a:ext cx="226695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xdr:colOff>
      <xdr:row>46</xdr:row>
      <xdr:rowOff>0</xdr:rowOff>
    </xdr:from>
    <xdr:to>
      <xdr:col>69</xdr:col>
      <xdr:colOff>0</xdr:colOff>
      <xdr:row>46</xdr:row>
      <xdr:rowOff>0</xdr:rowOff>
    </xdr:to>
    <xdr:cxnSp macro="">
      <xdr:nvCxnSpPr>
        <xdr:cNvPr id="12" name="直線コネクタ 11"/>
        <xdr:cNvCxnSpPr/>
      </xdr:nvCxnSpPr>
      <xdr:spPr>
        <a:xfrm>
          <a:off x="8582026" y="6096000"/>
          <a:ext cx="2590799"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0</xdr:colOff>
      <xdr:row>42</xdr:row>
      <xdr:rowOff>0</xdr:rowOff>
    </xdr:from>
    <xdr:to>
      <xdr:col>53</xdr:col>
      <xdr:colOff>0</xdr:colOff>
      <xdr:row>42</xdr:row>
      <xdr:rowOff>0</xdr:rowOff>
    </xdr:to>
    <xdr:cxnSp macro="">
      <xdr:nvCxnSpPr>
        <xdr:cNvPr id="14" name="直線コネクタ 13"/>
        <xdr:cNvCxnSpPr/>
      </xdr:nvCxnSpPr>
      <xdr:spPr>
        <a:xfrm>
          <a:off x="8258175" y="5791200"/>
          <a:ext cx="32385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45</xdr:col>
      <xdr:colOff>162127</xdr:colOff>
      <xdr:row>31</xdr:row>
      <xdr:rowOff>0</xdr:rowOff>
    </xdr:from>
    <xdr:to>
      <xdr:col>46</xdr:col>
      <xdr:colOff>0</xdr:colOff>
      <xdr:row>35</xdr:row>
      <xdr:rowOff>0</xdr:rowOff>
    </xdr:to>
    <xdr:cxnSp macro="">
      <xdr:nvCxnSpPr>
        <xdr:cNvPr id="6" name="直線コネクタ 5"/>
        <xdr:cNvCxnSpPr/>
      </xdr:nvCxnSpPr>
      <xdr:spPr>
        <a:xfrm>
          <a:off x="6485106" y="4774660"/>
          <a:ext cx="1297022" cy="61608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83344</xdr:colOff>
      <xdr:row>0</xdr:row>
      <xdr:rowOff>77391</xdr:rowOff>
    </xdr:from>
    <xdr:to>
      <xdr:col>2</xdr:col>
      <xdr:colOff>83344</xdr:colOff>
      <xdr:row>2</xdr:row>
      <xdr:rowOff>77391</xdr:rowOff>
    </xdr:to>
    <xdr:sp macro="" textlink="">
      <xdr:nvSpPr>
        <xdr:cNvPr id="2" name="円/楕円 1"/>
        <xdr:cNvSpPr/>
      </xdr:nvSpPr>
      <xdr:spPr>
        <a:xfrm>
          <a:off x="83344" y="77391"/>
          <a:ext cx="321469" cy="309563"/>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83344</xdr:colOff>
      <xdr:row>136</xdr:row>
      <xdr:rowOff>77391</xdr:rowOff>
    </xdr:from>
    <xdr:to>
      <xdr:col>2</xdr:col>
      <xdr:colOff>83344</xdr:colOff>
      <xdr:row>138</xdr:row>
      <xdr:rowOff>77391</xdr:rowOff>
    </xdr:to>
    <xdr:sp macro="" textlink="">
      <xdr:nvSpPr>
        <xdr:cNvPr id="3" name="円/楕円 2"/>
        <xdr:cNvSpPr/>
      </xdr:nvSpPr>
      <xdr:spPr>
        <a:xfrm>
          <a:off x="83344" y="77391"/>
          <a:ext cx="321469" cy="309563"/>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1149350</xdr:colOff>
      <xdr:row>19</xdr:row>
      <xdr:rowOff>19050</xdr:rowOff>
    </xdr:from>
    <xdr:to>
      <xdr:col>2</xdr:col>
      <xdr:colOff>1149350</xdr:colOff>
      <xdr:row>19</xdr:row>
      <xdr:rowOff>400050</xdr:rowOff>
    </xdr:to>
    <xdr:sp macro="" textlink="">
      <xdr:nvSpPr>
        <xdr:cNvPr id="2" name="Line 1"/>
        <xdr:cNvSpPr>
          <a:spLocks noChangeShapeType="1"/>
        </xdr:cNvSpPr>
      </xdr:nvSpPr>
      <xdr:spPr bwMode="auto">
        <a:xfrm>
          <a:off x="2724150" y="6838950"/>
          <a:ext cx="0" cy="3619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1149350</xdr:colOff>
      <xdr:row>19</xdr:row>
      <xdr:rowOff>209550</xdr:rowOff>
    </xdr:from>
    <xdr:to>
      <xdr:col>3</xdr:col>
      <xdr:colOff>190500</xdr:colOff>
      <xdr:row>19</xdr:row>
      <xdr:rowOff>209550</xdr:rowOff>
    </xdr:to>
    <xdr:sp macro="" textlink="">
      <xdr:nvSpPr>
        <xdr:cNvPr id="3" name="Line 2"/>
        <xdr:cNvSpPr>
          <a:spLocks noChangeShapeType="1"/>
        </xdr:cNvSpPr>
      </xdr:nvSpPr>
      <xdr:spPr bwMode="auto">
        <a:xfrm>
          <a:off x="2724150" y="7029450"/>
          <a:ext cx="8890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190500</xdr:colOff>
      <xdr:row>15</xdr:row>
      <xdr:rowOff>19050</xdr:rowOff>
    </xdr:from>
    <xdr:to>
      <xdr:col>3</xdr:col>
      <xdr:colOff>203200</xdr:colOff>
      <xdr:row>19</xdr:row>
      <xdr:rowOff>215900</xdr:rowOff>
    </xdr:to>
    <xdr:sp macro="" textlink="">
      <xdr:nvSpPr>
        <xdr:cNvPr id="4" name="Line 3"/>
        <xdr:cNvSpPr>
          <a:spLocks noChangeShapeType="1"/>
        </xdr:cNvSpPr>
      </xdr:nvSpPr>
      <xdr:spPr bwMode="auto">
        <a:xfrm>
          <a:off x="3613150" y="5314950"/>
          <a:ext cx="12700" cy="17208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15</xdr:row>
      <xdr:rowOff>0</xdr:rowOff>
    </xdr:from>
    <xdr:to>
      <xdr:col>3</xdr:col>
      <xdr:colOff>330200</xdr:colOff>
      <xdr:row>15</xdr:row>
      <xdr:rowOff>0</xdr:rowOff>
    </xdr:to>
    <xdr:sp macro="" textlink="">
      <xdr:nvSpPr>
        <xdr:cNvPr id="5" name="Line 4"/>
        <xdr:cNvSpPr>
          <a:spLocks noChangeShapeType="1"/>
        </xdr:cNvSpPr>
      </xdr:nvSpPr>
      <xdr:spPr bwMode="auto">
        <a:xfrm>
          <a:off x="3632200" y="5295900"/>
          <a:ext cx="1206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222250</xdr:colOff>
      <xdr:row>19</xdr:row>
      <xdr:rowOff>209550</xdr:rowOff>
    </xdr:from>
    <xdr:to>
      <xdr:col>5</xdr:col>
      <xdr:colOff>139700</xdr:colOff>
      <xdr:row>19</xdr:row>
      <xdr:rowOff>209550</xdr:rowOff>
    </xdr:to>
    <xdr:sp macro="" textlink="">
      <xdr:nvSpPr>
        <xdr:cNvPr id="6" name="Line 6"/>
        <xdr:cNvSpPr>
          <a:spLocks noChangeShapeType="1"/>
        </xdr:cNvSpPr>
      </xdr:nvSpPr>
      <xdr:spPr bwMode="auto">
        <a:xfrm>
          <a:off x="3644900" y="7029450"/>
          <a:ext cx="22161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158750</xdr:colOff>
      <xdr:row>10</xdr:row>
      <xdr:rowOff>228600</xdr:rowOff>
    </xdr:from>
    <xdr:to>
      <xdr:col>5</xdr:col>
      <xdr:colOff>298450</xdr:colOff>
      <xdr:row>10</xdr:row>
      <xdr:rowOff>228600</xdr:rowOff>
    </xdr:to>
    <xdr:sp macro="" textlink="">
      <xdr:nvSpPr>
        <xdr:cNvPr id="7" name="Line 7"/>
        <xdr:cNvSpPr>
          <a:spLocks noChangeShapeType="1"/>
        </xdr:cNvSpPr>
      </xdr:nvSpPr>
      <xdr:spPr bwMode="auto">
        <a:xfrm flipV="1">
          <a:off x="5880100" y="3619500"/>
          <a:ext cx="1397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146050</xdr:colOff>
      <xdr:row>23</xdr:row>
      <xdr:rowOff>279400</xdr:rowOff>
    </xdr:from>
    <xdr:to>
      <xdr:col>6</xdr:col>
      <xdr:colOff>6350</xdr:colOff>
      <xdr:row>23</xdr:row>
      <xdr:rowOff>279400</xdr:rowOff>
    </xdr:to>
    <xdr:sp macro="" textlink="">
      <xdr:nvSpPr>
        <xdr:cNvPr id="8" name="Line 8"/>
        <xdr:cNvSpPr>
          <a:spLocks noChangeShapeType="1"/>
        </xdr:cNvSpPr>
      </xdr:nvSpPr>
      <xdr:spPr bwMode="auto">
        <a:xfrm flipV="1">
          <a:off x="5867400" y="8623300"/>
          <a:ext cx="1841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165100</xdr:colOff>
      <xdr:row>32</xdr:row>
      <xdr:rowOff>25400</xdr:rowOff>
    </xdr:from>
    <xdr:to>
      <xdr:col>5</xdr:col>
      <xdr:colOff>323850</xdr:colOff>
      <xdr:row>32</xdr:row>
      <xdr:rowOff>25400</xdr:rowOff>
    </xdr:to>
    <xdr:sp macro="" textlink="">
      <xdr:nvSpPr>
        <xdr:cNvPr id="9" name="Line 9"/>
        <xdr:cNvSpPr>
          <a:spLocks noChangeShapeType="1"/>
        </xdr:cNvSpPr>
      </xdr:nvSpPr>
      <xdr:spPr bwMode="auto">
        <a:xfrm>
          <a:off x="5886450" y="11798300"/>
          <a:ext cx="1587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158750</xdr:colOff>
      <xdr:row>10</xdr:row>
      <xdr:rowOff>247650</xdr:rowOff>
    </xdr:from>
    <xdr:to>
      <xdr:col>5</xdr:col>
      <xdr:colOff>165100</xdr:colOff>
      <xdr:row>42</xdr:row>
      <xdr:rowOff>215900</xdr:rowOff>
    </xdr:to>
    <xdr:sp macro="" textlink="">
      <xdr:nvSpPr>
        <xdr:cNvPr id="10" name="Line 10"/>
        <xdr:cNvSpPr>
          <a:spLocks noChangeShapeType="1"/>
        </xdr:cNvSpPr>
      </xdr:nvSpPr>
      <xdr:spPr bwMode="auto">
        <a:xfrm>
          <a:off x="5880100" y="3638550"/>
          <a:ext cx="6350" cy="121602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32</xdr:row>
      <xdr:rowOff>6350</xdr:rowOff>
    </xdr:from>
    <xdr:to>
      <xdr:col>12</xdr:col>
      <xdr:colOff>317500</xdr:colOff>
      <xdr:row>32</xdr:row>
      <xdr:rowOff>6350</xdr:rowOff>
    </xdr:to>
    <xdr:sp macro="" textlink="">
      <xdr:nvSpPr>
        <xdr:cNvPr id="11" name="Line 9"/>
        <xdr:cNvSpPr>
          <a:spLocks noChangeShapeType="1"/>
        </xdr:cNvSpPr>
      </xdr:nvSpPr>
      <xdr:spPr bwMode="auto">
        <a:xfrm flipV="1">
          <a:off x="9124950" y="11779250"/>
          <a:ext cx="317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23</xdr:row>
      <xdr:rowOff>279400</xdr:rowOff>
    </xdr:from>
    <xdr:to>
      <xdr:col>20</xdr:col>
      <xdr:colOff>0</xdr:colOff>
      <xdr:row>23</xdr:row>
      <xdr:rowOff>279400</xdr:rowOff>
    </xdr:to>
    <xdr:sp macro="" textlink="">
      <xdr:nvSpPr>
        <xdr:cNvPr id="12" name="Line 8"/>
        <xdr:cNvSpPr>
          <a:spLocks noChangeShapeType="1"/>
        </xdr:cNvSpPr>
      </xdr:nvSpPr>
      <xdr:spPr bwMode="auto">
        <a:xfrm>
          <a:off x="12725400" y="8623300"/>
          <a:ext cx="3048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xdr:row>
      <xdr:rowOff>285750</xdr:rowOff>
    </xdr:from>
    <xdr:to>
      <xdr:col>26</xdr:col>
      <xdr:colOff>304800</xdr:colOff>
      <xdr:row>23</xdr:row>
      <xdr:rowOff>285750</xdr:rowOff>
    </xdr:to>
    <xdr:sp macro="" textlink="">
      <xdr:nvSpPr>
        <xdr:cNvPr id="13" name="Line 8"/>
        <xdr:cNvSpPr>
          <a:spLocks noChangeShapeType="1"/>
        </xdr:cNvSpPr>
      </xdr:nvSpPr>
      <xdr:spPr bwMode="auto">
        <a:xfrm>
          <a:off x="16275050" y="8629650"/>
          <a:ext cx="2857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1441450</xdr:colOff>
      <xdr:row>23</xdr:row>
      <xdr:rowOff>247650</xdr:rowOff>
    </xdr:from>
    <xdr:to>
      <xdr:col>13</xdr:col>
      <xdr:colOff>0</xdr:colOff>
      <xdr:row>23</xdr:row>
      <xdr:rowOff>247650</xdr:rowOff>
    </xdr:to>
    <xdr:sp macro="" textlink="">
      <xdr:nvSpPr>
        <xdr:cNvPr id="14" name="Line 8"/>
        <xdr:cNvSpPr>
          <a:spLocks noChangeShapeType="1"/>
        </xdr:cNvSpPr>
      </xdr:nvSpPr>
      <xdr:spPr bwMode="auto">
        <a:xfrm>
          <a:off x="9124950" y="859155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6350</xdr:colOff>
      <xdr:row>10</xdr:row>
      <xdr:rowOff>190500</xdr:rowOff>
    </xdr:from>
    <xdr:to>
      <xdr:col>13</xdr:col>
      <xdr:colOff>6350</xdr:colOff>
      <xdr:row>10</xdr:row>
      <xdr:rowOff>190500</xdr:rowOff>
    </xdr:to>
    <xdr:sp macro="" textlink="">
      <xdr:nvSpPr>
        <xdr:cNvPr id="15" name="Line 8"/>
        <xdr:cNvSpPr>
          <a:spLocks noChangeShapeType="1"/>
        </xdr:cNvSpPr>
      </xdr:nvSpPr>
      <xdr:spPr bwMode="auto">
        <a:xfrm>
          <a:off x="9131300" y="358140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10</xdr:row>
      <xdr:rowOff>190500</xdr:rowOff>
    </xdr:from>
    <xdr:to>
      <xdr:col>20</xdr:col>
      <xdr:colOff>0</xdr:colOff>
      <xdr:row>10</xdr:row>
      <xdr:rowOff>190500</xdr:rowOff>
    </xdr:to>
    <xdr:sp macro="" textlink="">
      <xdr:nvSpPr>
        <xdr:cNvPr id="16" name="Line 8"/>
        <xdr:cNvSpPr>
          <a:spLocks noChangeShapeType="1"/>
        </xdr:cNvSpPr>
      </xdr:nvSpPr>
      <xdr:spPr bwMode="auto">
        <a:xfrm flipV="1">
          <a:off x="12725400" y="3581400"/>
          <a:ext cx="3048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10</xdr:row>
      <xdr:rowOff>228600</xdr:rowOff>
    </xdr:from>
    <xdr:to>
      <xdr:col>26</xdr:col>
      <xdr:colOff>317500</xdr:colOff>
      <xdr:row>10</xdr:row>
      <xdr:rowOff>228600</xdr:rowOff>
    </xdr:to>
    <xdr:sp macro="" textlink="">
      <xdr:nvSpPr>
        <xdr:cNvPr id="17" name="Line 8"/>
        <xdr:cNvSpPr>
          <a:spLocks noChangeShapeType="1"/>
        </xdr:cNvSpPr>
      </xdr:nvSpPr>
      <xdr:spPr bwMode="auto">
        <a:xfrm>
          <a:off x="16256000" y="3619500"/>
          <a:ext cx="317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32</xdr:row>
      <xdr:rowOff>25400</xdr:rowOff>
    </xdr:from>
    <xdr:to>
      <xdr:col>19</xdr:col>
      <xdr:colOff>317500</xdr:colOff>
      <xdr:row>32</xdr:row>
      <xdr:rowOff>25400</xdr:rowOff>
    </xdr:to>
    <xdr:sp macro="" textlink="">
      <xdr:nvSpPr>
        <xdr:cNvPr id="18" name="Line 9"/>
        <xdr:cNvSpPr>
          <a:spLocks noChangeShapeType="1"/>
        </xdr:cNvSpPr>
      </xdr:nvSpPr>
      <xdr:spPr bwMode="auto">
        <a:xfrm flipV="1">
          <a:off x="12706350" y="11798300"/>
          <a:ext cx="317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6350</xdr:colOff>
      <xdr:row>32</xdr:row>
      <xdr:rowOff>25400</xdr:rowOff>
    </xdr:from>
    <xdr:to>
      <xdr:col>27</xdr:col>
      <xdr:colOff>6350</xdr:colOff>
      <xdr:row>32</xdr:row>
      <xdr:rowOff>25400</xdr:rowOff>
    </xdr:to>
    <xdr:sp macro="" textlink="">
      <xdr:nvSpPr>
        <xdr:cNvPr id="19" name="Line 9"/>
        <xdr:cNvSpPr>
          <a:spLocks noChangeShapeType="1"/>
        </xdr:cNvSpPr>
      </xdr:nvSpPr>
      <xdr:spPr bwMode="auto">
        <a:xfrm flipV="1">
          <a:off x="16262350" y="1179830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165100</xdr:colOff>
      <xdr:row>42</xdr:row>
      <xdr:rowOff>209550</xdr:rowOff>
    </xdr:from>
    <xdr:to>
      <xdr:col>6</xdr:col>
      <xdr:colOff>0</xdr:colOff>
      <xdr:row>42</xdr:row>
      <xdr:rowOff>209550</xdr:rowOff>
    </xdr:to>
    <xdr:sp macro="" textlink="">
      <xdr:nvSpPr>
        <xdr:cNvPr id="20" name="Line 9"/>
        <xdr:cNvSpPr>
          <a:spLocks noChangeShapeType="1"/>
        </xdr:cNvSpPr>
      </xdr:nvSpPr>
      <xdr:spPr bwMode="auto">
        <a:xfrm>
          <a:off x="5886450" y="15792450"/>
          <a:ext cx="1587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6350</xdr:colOff>
      <xdr:row>42</xdr:row>
      <xdr:rowOff>190500</xdr:rowOff>
    </xdr:from>
    <xdr:to>
      <xdr:col>13</xdr:col>
      <xdr:colOff>6350</xdr:colOff>
      <xdr:row>42</xdr:row>
      <xdr:rowOff>190500</xdr:rowOff>
    </xdr:to>
    <xdr:sp macro="" textlink="">
      <xdr:nvSpPr>
        <xdr:cNvPr id="21" name="Line 9"/>
        <xdr:cNvSpPr>
          <a:spLocks noChangeShapeType="1"/>
        </xdr:cNvSpPr>
      </xdr:nvSpPr>
      <xdr:spPr bwMode="auto">
        <a:xfrm flipV="1">
          <a:off x="9131300" y="1577340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42</xdr:row>
      <xdr:rowOff>209550</xdr:rowOff>
    </xdr:from>
    <xdr:to>
      <xdr:col>20</xdr:col>
      <xdr:colOff>19050</xdr:colOff>
      <xdr:row>42</xdr:row>
      <xdr:rowOff>209550</xdr:rowOff>
    </xdr:to>
    <xdr:sp macro="" textlink="">
      <xdr:nvSpPr>
        <xdr:cNvPr id="22" name="Line 9"/>
        <xdr:cNvSpPr>
          <a:spLocks noChangeShapeType="1"/>
        </xdr:cNvSpPr>
      </xdr:nvSpPr>
      <xdr:spPr bwMode="auto">
        <a:xfrm flipV="1">
          <a:off x="12725400" y="1579245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6350</xdr:colOff>
      <xdr:row>42</xdr:row>
      <xdr:rowOff>196850</xdr:rowOff>
    </xdr:from>
    <xdr:to>
      <xdr:col>27</xdr:col>
      <xdr:colOff>6350</xdr:colOff>
      <xdr:row>42</xdr:row>
      <xdr:rowOff>196850</xdr:rowOff>
    </xdr:to>
    <xdr:sp macro="" textlink="">
      <xdr:nvSpPr>
        <xdr:cNvPr id="23" name="Line 9"/>
        <xdr:cNvSpPr>
          <a:spLocks noChangeShapeType="1"/>
        </xdr:cNvSpPr>
      </xdr:nvSpPr>
      <xdr:spPr bwMode="auto">
        <a:xfrm flipV="1">
          <a:off x="16262350" y="1577975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160734</xdr:colOff>
      <xdr:row>27</xdr:row>
      <xdr:rowOff>0</xdr:rowOff>
    </xdr:from>
    <xdr:to>
      <xdr:col>22</xdr:col>
      <xdr:colOff>0</xdr:colOff>
      <xdr:row>30</xdr:row>
      <xdr:rowOff>142875</xdr:rowOff>
    </xdr:to>
    <xdr:sp macro="" textlink="">
      <xdr:nvSpPr>
        <xdr:cNvPr id="23886" name="AutoShape 10"/>
        <xdr:cNvSpPr>
          <a:spLocks noChangeArrowheads="1"/>
        </xdr:cNvSpPr>
      </xdr:nvSpPr>
      <xdr:spPr bwMode="auto">
        <a:xfrm>
          <a:off x="1446609" y="4179094"/>
          <a:ext cx="2089547" cy="607219"/>
        </a:xfrm>
        <a:prstGeom prst="bracketPair">
          <a:avLst>
            <a:gd name="adj" fmla="val 1176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32</xdr:col>
      <xdr:colOff>76200</xdr:colOff>
      <xdr:row>59</xdr:row>
      <xdr:rowOff>66675</xdr:rowOff>
    </xdr:from>
    <xdr:to>
      <xdr:col>38</xdr:col>
      <xdr:colOff>38100</xdr:colOff>
      <xdr:row>65</xdr:row>
      <xdr:rowOff>76200</xdr:rowOff>
    </xdr:to>
    <xdr:pic>
      <xdr:nvPicPr>
        <xdr:cNvPr id="23887" name="図 1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7800" y="9058275"/>
          <a:ext cx="933450" cy="923925"/>
        </a:xfrm>
        <a:prstGeom prst="rect">
          <a:avLst/>
        </a:prstGeom>
        <a:noFill/>
        <a:ln w="9525">
          <a:solidFill>
            <a:srgbClr val="000000"/>
          </a:solidFill>
          <a:miter lim="800000"/>
          <a:headEnd/>
          <a:tailEnd/>
        </a:ln>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123825</xdr:colOff>
      <xdr:row>128</xdr:row>
      <xdr:rowOff>0</xdr:rowOff>
    </xdr:from>
    <xdr:to>
      <xdr:col>38</xdr:col>
      <xdr:colOff>57150</xdr:colOff>
      <xdr:row>134</xdr:row>
      <xdr:rowOff>38100</xdr:rowOff>
    </xdr:to>
    <xdr:pic>
      <xdr:nvPicPr>
        <xdr:cNvPr id="23888" name="図 1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19507200"/>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123825</xdr:colOff>
      <xdr:row>196</xdr:row>
      <xdr:rowOff>0</xdr:rowOff>
    </xdr:from>
    <xdr:to>
      <xdr:col>38</xdr:col>
      <xdr:colOff>57150</xdr:colOff>
      <xdr:row>202</xdr:row>
      <xdr:rowOff>38100</xdr:rowOff>
    </xdr:to>
    <xdr:pic>
      <xdr:nvPicPr>
        <xdr:cNvPr id="23889" name="図 1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29870400"/>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160421</xdr:colOff>
      <xdr:row>95</xdr:row>
      <xdr:rowOff>0</xdr:rowOff>
    </xdr:from>
    <xdr:to>
      <xdr:col>22</xdr:col>
      <xdr:colOff>0</xdr:colOff>
      <xdr:row>98</xdr:row>
      <xdr:rowOff>142875</xdr:rowOff>
    </xdr:to>
    <xdr:sp macro="" textlink="">
      <xdr:nvSpPr>
        <xdr:cNvPr id="23890" name="AutoShape 10"/>
        <xdr:cNvSpPr>
          <a:spLocks noChangeArrowheads="1"/>
        </xdr:cNvSpPr>
      </xdr:nvSpPr>
      <xdr:spPr bwMode="auto">
        <a:xfrm>
          <a:off x="1443789" y="14287500"/>
          <a:ext cx="2085474" cy="594059"/>
        </a:xfrm>
        <a:prstGeom prst="bracketPair">
          <a:avLst>
            <a:gd name="adj" fmla="val 1306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163285</xdr:colOff>
      <xdr:row>163</xdr:row>
      <xdr:rowOff>0</xdr:rowOff>
    </xdr:from>
    <xdr:to>
      <xdr:col>22</xdr:col>
      <xdr:colOff>1</xdr:colOff>
      <xdr:row>166</xdr:row>
      <xdr:rowOff>142875</xdr:rowOff>
    </xdr:to>
    <xdr:sp macro="" textlink="">
      <xdr:nvSpPr>
        <xdr:cNvPr id="23891" name="AutoShape 10"/>
        <xdr:cNvSpPr>
          <a:spLocks noChangeArrowheads="1"/>
        </xdr:cNvSpPr>
      </xdr:nvSpPr>
      <xdr:spPr bwMode="auto">
        <a:xfrm>
          <a:off x="1469571" y="24841200"/>
          <a:ext cx="2122716" cy="600075"/>
        </a:xfrm>
        <a:prstGeom prst="bracketPair">
          <a:avLst>
            <a:gd name="adj" fmla="val 13946"/>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32</xdr:col>
      <xdr:colOff>76200</xdr:colOff>
      <xdr:row>59</xdr:row>
      <xdr:rowOff>28575</xdr:rowOff>
    </xdr:from>
    <xdr:to>
      <xdr:col>38</xdr:col>
      <xdr:colOff>28575</xdr:colOff>
      <xdr:row>65</xdr:row>
      <xdr:rowOff>28575</xdr:rowOff>
    </xdr:to>
    <xdr:sp macro="" textlink="">
      <xdr:nvSpPr>
        <xdr:cNvPr id="11266" name="AutoShape 2"/>
        <xdr:cNvSpPr>
          <a:spLocks noChangeAspect="1" noChangeArrowheads="1"/>
        </xdr:cNvSpPr>
      </xdr:nvSpPr>
      <xdr:spPr bwMode="auto">
        <a:xfrm>
          <a:off x="5257800" y="9020175"/>
          <a:ext cx="923925" cy="914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32</xdr:col>
      <xdr:colOff>76200</xdr:colOff>
      <xdr:row>127</xdr:row>
      <xdr:rowOff>28575</xdr:rowOff>
    </xdr:from>
    <xdr:ext cx="923925" cy="914400"/>
    <xdr:sp macro="" textlink="">
      <xdr:nvSpPr>
        <xdr:cNvPr id="82" name="AutoShape 2"/>
        <xdr:cNvSpPr>
          <a:spLocks noChangeAspect="1" noChangeArrowheads="1"/>
        </xdr:cNvSpPr>
      </xdr:nvSpPr>
      <xdr:spPr bwMode="auto">
        <a:xfrm>
          <a:off x="5257800" y="9020175"/>
          <a:ext cx="923925" cy="914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32</xdr:col>
      <xdr:colOff>76200</xdr:colOff>
      <xdr:row>195</xdr:row>
      <xdr:rowOff>28575</xdr:rowOff>
    </xdr:from>
    <xdr:ext cx="923925" cy="914400"/>
    <xdr:sp macro="" textlink="">
      <xdr:nvSpPr>
        <xdr:cNvPr id="84" name="AutoShape 2"/>
        <xdr:cNvSpPr>
          <a:spLocks noChangeAspect="1" noChangeArrowheads="1"/>
        </xdr:cNvSpPr>
      </xdr:nvSpPr>
      <xdr:spPr bwMode="auto">
        <a:xfrm>
          <a:off x="5257800" y="9020175"/>
          <a:ext cx="923925" cy="914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41</xdr:col>
      <xdr:colOff>0</xdr:colOff>
      <xdr:row>26</xdr:row>
      <xdr:rowOff>95250</xdr:rowOff>
    </xdr:from>
    <xdr:to>
      <xdr:col>55</xdr:col>
      <xdr:colOff>28575</xdr:colOff>
      <xdr:row>29</xdr:row>
      <xdr:rowOff>123825</xdr:rowOff>
    </xdr:to>
    <xdr:sp macro="" textlink="">
      <xdr:nvSpPr>
        <xdr:cNvPr id="3" name="テキスト ボックス 2"/>
        <xdr:cNvSpPr txBox="1"/>
      </xdr:nvSpPr>
      <xdr:spPr>
        <a:xfrm>
          <a:off x="6638925" y="4057650"/>
          <a:ext cx="2295525" cy="485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子メーター設置の場合、「使用前の初期値」を写真に残すこと。</a:t>
          </a:r>
          <a:endParaRPr kumimoji="1" lang="en-US" altLang="ja-JP" sz="1100"/>
        </a:p>
      </xdr:txBody>
    </xdr:sp>
    <xdr:clientData/>
  </xdr:twoCellAnchor>
  <xdr:twoCellAnchor>
    <xdr:from>
      <xdr:col>5</xdr:col>
      <xdr:colOff>63500</xdr:colOff>
      <xdr:row>61</xdr:row>
      <xdr:rowOff>101600</xdr:rowOff>
    </xdr:from>
    <xdr:to>
      <xdr:col>37</xdr:col>
      <xdr:colOff>120650</xdr:colOff>
      <xdr:row>66</xdr:row>
      <xdr:rowOff>139700</xdr:rowOff>
    </xdr:to>
    <xdr:sp macro="" textlink="">
      <xdr:nvSpPr>
        <xdr:cNvPr id="2" name="テキスト ボックス 1"/>
        <xdr:cNvSpPr txBox="1"/>
      </xdr:nvSpPr>
      <xdr:spPr>
        <a:xfrm>
          <a:off x="793750" y="9779000"/>
          <a:ext cx="4730750" cy="831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ＭＳ ゴシック" panose="020B0609070205080204" pitchFamily="49" charset="-128"/>
              <a:ea typeface="ＭＳ ゴシック" panose="020B0609070205080204" pitchFamily="49" charset="-128"/>
            </a:rPr>
            <a:t>承認者　神戸市中央区東川崎町</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丁目</a:t>
          </a:r>
          <a:r>
            <a:rPr kumimoji="1" lang="en-US" altLang="ja-JP" sz="1100">
              <a:solidFill>
                <a:schemeClr val="tx1"/>
              </a:solidFill>
              <a:latin typeface="ＭＳ ゴシック" panose="020B0609070205080204" pitchFamily="49" charset="-128"/>
              <a:ea typeface="ＭＳ ゴシック" panose="020B0609070205080204" pitchFamily="49" charset="-128"/>
            </a:rPr>
            <a:t>3-3</a:t>
          </a:r>
        </a:p>
        <a:p>
          <a:r>
            <a:rPr kumimoji="1" lang="ja-JP" altLang="en-US" sz="1100">
              <a:solidFill>
                <a:schemeClr val="tx1"/>
              </a:solidFill>
              <a:latin typeface="ＭＳ ゴシック" panose="020B0609070205080204" pitchFamily="49" charset="-128"/>
              <a:ea typeface="ＭＳ ゴシック" panose="020B0609070205080204" pitchFamily="49" charset="-128"/>
            </a:rPr>
            <a:t>　　　　神戸市教育委員会事務局学校支援部学校経営支援課</a:t>
          </a:r>
        </a:p>
        <a:p>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en-US" altLang="ja-JP" sz="1100">
              <a:solidFill>
                <a:schemeClr val="tx1"/>
              </a:solidFill>
              <a:latin typeface="ＭＳ ゴシック" panose="020B0609070205080204" pitchFamily="49" charset="-128"/>
              <a:ea typeface="ＭＳ ゴシック" panose="020B0609070205080204" pitchFamily="49" charset="-128"/>
            </a:rPr>
            <a:t>TEL 078-984-0661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FAX 078-984-0670</a:t>
          </a:r>
          <a:endParaRPr kumimoji="1" lang="ja-JP" altLang="en-US"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19</xdr:col>
      <xdr:colOff>2988</xdr:colOff>
      <xdr:row>68</xdr:row>
      <xdr:rowOff>45944</xdr:rowOff>
    </xdr:from>
    <xdr:to>
      <xdr:col>39</xdr:col>
      <xdr:colOff>37353</xdr:colOff>
      <xdr:row>75</xdr:row>
      <xdr:rowOff>45150</xdr:rowOff>
    </xdr:to>
    <xdr:pic>
      <xdr:nvPicPr>
        <xdr:cNvPr id="17" name="図 1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41812" y="10706473"/>
          <a:ext cx="3022600" cy="1097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82176</xdr:colOff>
      <xdr:row>129</xdr:row>
      <xdr:rowOff>149412</xdr:rowOff>
    </xdr:from>
    <xdr:to>
      <xdr:col>37</xdr:col>
      <xdr:colOff>139326</xdr:colOff>
      <xdr:row>135</xdr:row>
      <xdr:rowOff>30630</xdr:rowOff>
    </xdr:to>
    <xdr:sp macro="" textlink="">
      <xdr:nvSpPr>
        <xdr:cNvPr id="18" name="テキスト ボックス 17"/>
        <xdr:cNvSpPr txBox="1"/>
      </xdr:nvSpPr>
      <xdr:spPr>
        <a:xfrm>
          <a:off x="829235" y="20379765"/>
          <a:ext cx="4838326" cy="8225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承認者</a:t>
          </a:r>
          <a:r>
            <a:rPr kumimoji="1" lang="ja-JP" altLang="en-US" sz="1100">
              <a:solidFill>
                <a:schemeClr val="tx1"/>
              </a:solidFill>
              <a:latin typeface="ＭＳ ゴシック" panose="020B0609070205080204" pitchFamily="49" charset="-128"/>
              <a:ea typeface="ＭＳ ゴシック" panose="020B0609070205080204" pitchFamily="49" charset="-128"/>
            </a:rPr>
            <a:t>　神戸市中央区東川崎町</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丁目</a:t>
          </a:r>
          <a:r>
            <a:rPr kumimoji="1" lang="en-US" altLang="ja-JP" sz="1100">
              <a:solidFill>
                <a:schemeClr val="tx1"/>
              </a:solidFill>
              <a:latin typeface="ＭＳ ゴシック" panose="020B0609070205080204" pitchFamily="49" charset="-128"/>
              <a:ea typeface="ＭＳ ゴシック" panose="020B0609070205080204" pitchFamily="49" charset="-128"/>
            </a:rPr>
            <a:t>3-3</a:t>
          </a:r>
        </a:p>
        <a:p>
          <a:r>
            <a:rPr kumimoji="1" lang="ja-JP" altLang="en-US" sz="1100">
              <a:solidFill>
                <a:schemeClr val="tx1"/>
              </a:solidFill>
              <a:latin typeface="ＭＳ ゴシック" panose="020B0609070205080204" pitchFamily="49" charset="-128"/>
              <a:ea typeface="ＭＳ ゴシック" panose="020B0609070205080204" pitchFamily="49" charset="-128"/>
            </a:rPr>
            <a:t>　　　　神戸市教育委員会事務局学校支援部学校経営支援課</a:t>
          </a:r>
        </a:p>
        <a:p>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en-US" altLang="ja-JP" sz="1100">
              <a:solidFill>
                <a:schemeClr val="tx1"/>
              </a:solidFill>
              <a:latin typeface="ＭＳ ゴシック" panose="020B0609070205080204" pitchFamily="49" charset="-128"/>
              <a:ea typeface="ＭＳ ゴシック" panose="020B0609070205080204" pitchFamily="49" charset="-128"/>
            </a:rPr>
            <a:t>TEL 078-984-0661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FAX 078-984-0670</a:t>
          </a:r>
          <a:endParaRPr kumimoji="1" lang="ja-JP" altLang="en-US"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2</xdr:colOff>
      <xdr:row>198</xdr:row>
      <xdr:rowOff>1</xdr:rowOff>
    </xdr:from>
    <xdr:to>
      <xdr:col>37</xdr:col>
      <xdr:colOff>57152</xdr:colOff>
      <xdr:row>203</xdr:row>
      <xdr:rowOff>38101</xdr:rowOff>
    </xdr:to>
    <xdr:sp macro="" textlink="">
      <xdr:nvSpPr>
        <xdr:cNvPr id="19" name="テキスト ボックス 18"/>
        <xdr:cNvSpPr txBox="1"/>
      </xdr:nvSpPr>
      <xdr:spPr>
        <a:xfrm>
          <a:off x="747061" y="31055236"/>
          <a:ext cx="4838326" cy="8225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承認者</a:t>
          </a:r>
          <a:r>
            <a:rPr kumimoji="1" lang="ja-JP" altLang="en-US" sz="1100">
              <a:solidFill>
                <a:schemeClr val="tx1"/>
              </a:solidFill>
              <a:latin typeface="ＭＳ ゴシック" panose="020B0609070205080204" pitchFamily="49" charset="-128"/>
              <a:ea typeface="ＭＳ ゴシック" panose="020B0609070205080204" pitchFamily="49" charset="-128"/>
            </a:rPr>
            <a:t>　神戸市中央区東川崎町</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丁目</a:t>
          </a:r>
          <a:r>
            <a:rPr kumimoji="1" lang="en-US" altLang="ja-JP" sz="1100">
              <a:solidFill>
                <a:schemeClr val="tx1"/>
              </a:solidFill>
              <a:latin typeface="ＭＳ ゴシック" panose="020B0609070205080204" pitchFamily="49" charset="-128"/>
              <a:ea typeface="ＭＳ ゴシック" panose="020B0609070205080204" pitchFamily="49" charset="-128"/>
            </a:rPr>
            <a:t>3-3</a:t>
          </a:r>
        </a:p>
        <a:p>
          <a:r>
            <a:rPr kumimoji="1" lang="ja-JP" altLang="en-US" sz="1100">
              <a:solidFill>
                <a:schemeClr val="tx1"/>
              </a:solidFill>
              <a:latin typeface="ＭＳ ゴシック" panose="020B0609070205080204" pitchFamily="49" charset="-128"/>
              <a:ea typeface="ＭＳ ゴシック" panose="020B0609070205080204" pitchFamily="49" charset="-128"/>
            </a:rPr>
            <a:t>　　　　神戸市教育委員会事務局学校支援部学校経営支援課</a:t>
          </a:r>
        </a:p>
        <a:p>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en-US" altLang="ja-JP" sz="1100">
              <a:solidFill>
                <a:schemeClr val="tx1"/>
              </a:solidFill>
              <a:latin typeface="ＭＳ ゴシック" panose="020B0609070205080204" pitchFamily="49" charset="-128"/>
              <a:ea typeface="ＭＳ ゴシック" panose="020B0609070205080204" pitchFamily="49" charset="-128"/>
            </a:rPr>
            <a:t>TEL 078-984-0661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FAX 078-984-0670</a:t>
          </a:r>
          <a:endParaRPr kumimoji="1" lang="ja-JP" altLang="en-US"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112059</xdr:colOff>
      <xdr:row>75</xdr:row>
      <xdr:rowOff>37353</xdr:rowOff>
    </xdr:from>
    <xdr:to>
      <xdr:col>40</xdr:col>
      <xdr:colOff>87992</xdr:colOff>
      <xdr:row>76</xdr:row>
      <xdr:rowOff>156242</xdr:rowOff>
    </xdr:to>
    <xdr:sp macro="" textlink="">
      <xdr:nvSpPr>
        <xdr:cNvPr id="20" name="テキスト ボックス 19"/>
        <xdr:cNvSpPr txBox="1"/>
      </xdr:nvSpPr>
      <xdr:spPr>
        <a:xfrm>
          <a:off x="2801471" y="11796059"/>
          <a:ext cx="3262992" cy="275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tx1"/>
              </a:solidFill>
            </a:rPr>
            <a:t>（工事担当課返却先：　建築課　・　設備課　</a:t>
          </a:r>
          <a:r>
            <a:rPr kumimoji="1" lang="ja-JP" altLang="en-US" sz="800" u="sng">
              <a:solidFill>
                <a:schemeClr val="tx1"/>
              </a:solidFill>
            </a:rPr>
            <a:t>担当：　　　　　　　　　</a:t>
          </a:r>
          <a:r>
            <a:rPr kumimoji="1" lang="ja-JP" altLang="en-US" sz="800">
              <a:solidFill>
                <a:schemeClr val="tx1"/>
              </a:solidFill>
            </a:rPr>
            <a:t>）</a:t>
          </a:r>
        </a:p>
      </xdr:txBody>
    </xdr:sp>
    <xdr:clientData/>
  </xdr:twoCellAnchor>
  <xdr:twoCellAnchor editAs="oneCell">
    <xdr:from>
      <xdr:col>0</xdr:col>
      <xdr:colOff>52294</xdr:colOff>
      <xdr:row>1</xdr:row>
      <xdr:rowOff>52292</xdr:rowOff>
    </xdr:from>
    <xdr:to>
      <xdr:col>39</xdr:col>
      <xdr:colOff>89647</xdr:colOff>
      <xdr:row>8</xdr:row>
      <xdr:rowOff>62872</xdr:rowOff>
    </xdr:to>
    <xdr:pic>
      <xdr:nvPicPr>
        <xdr:cNvPr id="21" name="図 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294" y="209174"/>
          <a:ext cx="5864412" cy="1108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35278</xdr:colOff>
      <xdr:row>2</xdr:row>
      <xdr:rowOff>148166</xdr:rowOff>
    </xdr:from>
    <xdr:to>
      <xdr:col>11</xdr:col>
      <xdr:colOff>352778</xdr:colOff>
      <xdr:row>2</xdr:row>
      <xdr:rowOff>148166</xdr:rowOff>
    </xdr:to>
    <xdr:cxnSp macro="">
      <xdr:nvCxnSpPr>
        <xdr:cNvPr id="3" name="直線コネクタ 2"/>
        <xdr:cNvCxnSpPr/>
      </xdr:nvCxnSpPr>
      <xdr:spPr>
        <a:xfrm>
          <a:off x="1721556" y="564444"/>
          <a:ext cx="1340555"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41.3\kenchiku-sv\110%20&#24314;&#31689;&#35506;&#12288;&#35373;&#35336;&#12539;&#24037;&#20107;&#26360;&#39006;&#12398;&#25163;&#24341;\R3&#20316;&#26989;\&#12450;&#12523;&#12496;&#12452;&#12488;&#12373;&#12435;&#65288;&#22810;&#21916;&#12373;&#12435;&#65289;\&#23436;&#25104;\&#12481;&#12455;&#12483;&#12463;&#28168;&#12415;\37&#36890;&#30693;&#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41.3\kenchiku-sv\110%20&#24314;&#31689;&#35506;&#12288;&#35373;&#35336;&#12539;&#24037;&#20107;&#26360;&#39006;&#12398;&#25163;&#24341;\R3&#20316;&#26989;\&#12450;&#12523;&#12496;&#12452;&#12488;&#12373;&#12435;&#65288;&#22810;&#21916;&#12373;&#12435;&#65289;\&#8660;&#23665;&#20013;\kentiku(H25.4.1&#6537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7"/>
      <sheetName val="テーブル"/>
      <sheetName val="台帳変換フォーム"/>
    </sheetNames>
    <sheetDataSet>
      <sheetData sheetId="0"/>
      <sheetData sheetId="1">
        <row r="3">
          <cell r="B3" t="str">
            <v>平成</v>
          </cell>
          <cell r="E3" t="str">
            <v>東灘区</v>
          </cell>
        </row>
        <row r="4">
          <cell r="B4" t="str">
            <v>令和</v>
          </cell>
          <cell r="E4" t="str">
            <v>灘区</v>
          </cell>
        </row>
        <row r="5">
          <cell r="E5" t="str">
            <v>中央区</v>
          </cell>
        </row>
        <row r="6">
          <cell r="E6" t="str">
            <v>兵庫区</v>
          </cell>
        </row>
        <row r="7">
          <cell r="E7" t="str">
            <v>長田区</v>
          </cell>
        </row>
        <row r="8">
          <cell r="E8" t="str">
            <v>須磨区</v>
          </cell>
        </row>
        <row r="9">
          <cell r="E9" t="str">
            <v>北区</v>
          </cell>
        </row>
        <row r="10">
          <cell r="E10" t="str">
            <v>垂水区</v>
          </cell>
        </row>
        <row r="11">
          <cell r="E11" t="str">
            <v>西区</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1"/>
      <sheetName val="様式2"/>
      <sheetName val="様式3-1"/>
      <sheetName val="様式3-2"/>
      <sheetName val="難易度"/>
      <sheetName val="評定通知書"/>
      <sheetName val="監督員"/>
      <sheetName val="主任監督員"/>
      <sheetName val="検査員(完成)"/>
    </sheetNames>
    <sheetDataSet>
      <sheetData sheetId="0" refreshError="1"/>
      <sheetData sheetId="1" refreshError="1"/>
      <sheetData sheetId="2" refreshError="1">
        <row r="10">
          <cell r="E10" t="str">
            <v>a</v>
          </cell>
          <cell r="F10" t="str">
            <v>b</v>
          </cell>
          <cell r="G10" t="str">
            <v>c</v>
          </cell>
          <cell r="H10" t="str">
            <v>d</v>
          </cell>
          <cell r="I10" t="str">
            <v>e</v>
          </cell>
          <cell r="J10" t="str">
            <v>a</v>
          </cell>
          <cell r="K10" t="str">
            <v>a'</v>
          </cell>
          <cell r="L10" t="str">
            <v>b</v>
          </cell>
          <cell r="M10" t="str">
            <v>b'</v>
          </cell>
          <cell r="N10" t="str">
            <v>c</v>
          </cell>
        </row>
      </sheetData>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w="3175">
          <a:solidFill>
            <a:schemeClr val="tx1"/>
          </a:solidFill>
        </a:ln>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lnDef>
      <a:spPr>
        <a:ln w="63500">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kkr.mlit.go.jp/kensei/kensetugyo/index.html" TargetMode="External"/><Relationship Id="rId1" Type="http://schemas.openxmlformats.org/officeDocument/2006/relationships/hyperlink" Target="https://www.mlit.go.jp/totikensangyo/const/1_6_bt_000191.html" TargetMode="External"/><Relationship Id="rId4"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8.bin"/><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ity.kobe.lg.jp/a66958/business/todokede/kankyokyoku/air/kaitaikojiindex.html" TargetMode="External"/><Relationship Id="rId13" Type="http://schemas.openxmlformats.org/officeDocument/2006/relationships/hyperlink" Target="https://www.city.kobe.lg.jp/a05182/business/seido/kakusyuyousiki_kouji2.html" TargetMode="External"/><Relationship Id="rId18" Type="http://schemas.openxmlformats.org/officeDocument/2006/relationships/hyperlink" Target="https://www.city.kobe.lg.jp/a05182/business/seido/kakusyuyousiki_kouji2.html" TargetMode="External"/><Relationship Id="rId3" Type="http://schemas.openxmlformats.org/officeDocument/2006/relationships/hyperlink" Target="https://www.city.kobe.lg.jp/a03026/business/todokede/jutakutoshikyoku/kenchiku/sekkei.html" TargetMode="External"/><Relationship Id="rId21" Type="http://schemas.openxmlformats.org/officeDocument/2006/relationships/hyperlink" Target="https://www.city.kobe.lg.jp/a05182/business/seido/kakusyuyousiki_kouji2.html" TargetMode="External"/><Relationship Id="rId7" Type="http://schemas.openxmlformats.org/officeDocument/2006/relationships/hyperlink" Target="https://www.city.kobe.lg.jp/a66958/business/todokede/kankyokyoku/air/yousiki2.html" TargetMode="External"/><Relationship Id="rId12" Type="http://schemas.openxmlformats.org/officeDocument/2006/relationships/hyperlink" Target="https://www.city.kobe.lg.jp/a05182/business/seido/kakusyuyousiki_kouji2.html" TargetMode="External"/><Relationship Id="rId17" Type="http://schemas.openxmlformats.org/officeDocument/2006/relationships/hyperlink" Target="https://www.city.kobe.lg.jp/a05182/business/seido/kakusyuyousiki_kouji2.html" TargetMode="External"/><Relationship Id="rId25" Type="http://schemas.openxmlformats.org/officeDocument/2006/relationships/printerSettings" Target="../printerSettings/printerSettings2.bin"/><Relationship Id="rId2" Type="http://schemas.openxmlformats.org/officeDocument/2006/relationships/hyperlink" Target="http://ct.jacic.or.jp/" TargetMode="External"/><Relationship Id="rId16" Type="http://schemas.openxmlformats.org/officeDocument/2006/relationships/hyperlink" Target="https://www.city.kobe.lg.jp/a05182/business/seido/kakusyuyousiki_kouji2.html" TargetMode="External"/><Relationship Id="rId20" Type="http://schemas.openxmlformats.org/officeDocument/2006/relationships/hyperlink" Target="https://www.city.kobe.lg.jp/a05182/business/seido/kakusyuyousiki_kouji2.html" TargetMode="External"/><Relationship Id="rId1" Type="http://schemas.openxmlformats.org/officeDocument/2006/relationships/hyperlink" Target="http://ct.jacic.or.jp/" TargetMode="External"/><Relationship Id="rId6" Type="http://schemas.openxmlformats.org/officeDocument/2006/relationships/hyperlink" Target="https://www.city.kobe.lg.jp/a66958/business/todokede/kankyokyoku/air/yousiki2.html" TargetMode="External"/><Relationship Id="rId11" Type="http://schemas.openxmlformats.org/officeDocument/2006/relationships/hyperlink" Target="https://fkplus.jacic.or.jp/usage" TargetMode="External"/><Relationship Id="rId24" Type="http://schemas.openxmlformats.org/officeDocument/2006/relationships/hyperlink" Target="http://ct.jacic.or.jp/" TargetMode="External"/><Relationship Id="rId5" Type="http://schemas.openxmlformats.org/officeDocument/2006/relationships/hyperlink" Target="https://www.city.kobe.lg.jp/a66958/business/todokede/kankyokyoku/air/yousiki2.html" TargetMode="External"/><Relationship Id="rId15" Type="http://schemas.openxmlformats.org/officeDocument/2006/relationships/hyperlink" Target="https://www.city.kobe.lg.jp/a05182/business/seido/kakusyuyousiki_kouji2.html" TargetMode="External"/><Relationship Id="rId23" Type="http://schemas.openxmlformats.org/officeDocument/2006/relationships/hyperlink" Target="https://www.city.kobe.lg.jp/a66958/business/todokede/kensetsu_recycle_11.html" TargetMode="External"/><Relationship Id="rId10" Type="http://schemas.openxmlformats.org/officeDocument/2006/relationships/hyperlink" Target="https://www.mhlw.go.jp/file/06-Seisakujouhou-11300000-Roudoukijunkyokuanzeneiseibu/0000142158.pdf" TargetMode="External"/><Relationship Id="rId19" Type="http://schemas.openxmlformats.org/officeDocument/2006/relationships/hyperlink" Target="https://www.city.kobe.lg.jp/a05182/business/seido/kakusyuyousiki_kouji2.html" TargetMode="External"/><Relationship Id="rId4" Type="http://schemas.openxmlformats.org/officeDocument/2006/relationships/hyperlink" Target="https://www.city.kobe.lg.jp/a66958/business/todokede/kankyokyoku/air/kaitaikojiindex.html" TargetMode="External"/><Relationship Id="rId9" Type="http://schemas.openxmlformats.org/officeDocument/2006/relationships/hyperlink" Target="https://jsite.mhlw.go.jp/okinawa-roudoukyoku/library/okinawa-roudoukyoku/ken-an/H25/kennsetukoujikeikakutodokenopoinnto.pdf" TargetMode="External"/><Relationship Id="rId14" Type="http://schemas.openxmlformats.org/officeDocument/2006/relationships/hyperlink" Target="https://www.city.kobe.lg.jp/a05182/business/seido/kakusyuyousiki_kouji2.html" TargetMode="External"/><Relationship Id="rId22" Type="http://schemas.openxmlformats.org/officeDocument/2006/relationships/hyperlink" Target="https://www.city.kobe.lg.jp/a73498/kurashi/recycle/heat/index.html"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20.bin"/><Relationship Id="rId4" Type="http://schemas.openxmlformats.org/officeDocument/2006/relationships/comments" Target="../comments4.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1.bin"/><Relationship Id="rId4" Type="http://schemas.openxmlformats.org/officeDocument/2006/relationships/comments" Target="../comments5.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city.kobe.lg.jp/a31253/kurashi/machizukuri/institution/kentikugikan/syukyu2kojisokusin.html" TargetMode="Externa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5.xml"/><Relationship Id="rId1" Type="http://schemas.openxmlformats.org/officeDocument/2006/relationships/printerSettings" Target="../printerSettings/printerSettings46.bin"/><Relationship Id="rId4" Type="http://schemas.openxmlformats.org/officeDocument/2006/relationships/comments" Target="../comments6.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6.xml"/><Relationship Id="rId1" Type="http://schemas.openxmlformats.org/officeDocument/2006/relationships/printerSettings" Target="../printerSettings/printerSettings47.bin"/><Relationship Id="rId4" Type="http://schemas.openxmlformats.org/officeDocument/2006/relationships/comments" Target="../comments7.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7.xml"/><Relationship Id="rId1" Type="http://schemas.openxmlformats.org/officeDocument/2006/relationships/printerSettings" Target="../printerSettings/printerSettings48.bin"/><Relationship Id="rId4" Type="http://schemas.openxmlformats.org/officeDocument/2006/relationships/comments" Target="../comments8.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52.bin"/><Relationship Id="rId1" Type="http://schemas.openxmlformats.org/officeDocument/2006/relationships/hyperlink" Target="http://www.city.kobe.lg.jp/business/regulation/construction/work/img/kouji-hyoutei-all.pdf" TargetMode="Externa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3"/>
  <sheetViews>
    <sheetView view="pageBreakPreview" zoomScale="130" zoomScaleNormal="100" zoomScaleSheetLayoutView="130" workbookViewId="0">
      <pane xSplit="1" ySplit="5" topLeftCell="B77" activePane="bottomRight" state="frozen"/>
      <selection pane="topRight" activeCell="B1" sqref="B1"/>
      <selection pane="bottomLeft" activeCell="A6" sqref="A6"/>
      <selection pane="bottomRight" activeCell="A91" sqref="A91"/>
    </sheetView>
  </sheetViews>
  <sheetFormatPr defaultColWidth="8.625" defaultRowHeight="14.25" customHeight="1"/>
  <cols>
    <col min="1" max="1" width="11.625" style="1918" bestFit="1" customWidth="1"/>
    <col min="2" max="2" width="86.625" style="1783" customWidth="1"/>
    <col min="3" max="7" width="3.125" style="1784" customWidth="1"/>
    <col min="8" max="16384" width="8.625" style="1783"/>
  </cols>
  <sheetData>
    <row r="1" spans="1:9" s="1906" customFormat="1" ht="14.25" customHeight="1">
      <c r="A1" s="1904" t="s">
        <v>3201</v>
      </c>
      <c r="B1" s="1905" t="s">
        <v>3202</v>
      </c>
      <c r="C1" s="1942" t="s">
        <v>3203</v>
      </c>
      <c r="D1" s="1943"/>
      <c r="E1" s="1943"/>
      <c r="F1" s="1943"/>
      <c r="G1" s="1944"/>
    </row>
    <row r="2" spans="1:9" ht="24">
      <c r="A2" s="1932">
        <v>44277</v>
      </c>
      <c r="B2" s="1907" t="s">
        <v>3204</v>
      </c>
      <c r="C2" s="1908" t="s">
        <v>3205</v>
      </c>
      <c r="D2" s="1908" t="s">
        <v>3206</v>
      </c>
      <c r="E2" s="1908"/>
      <c r="F2" s="1908"/>
      <c r="G2" s="1908"/>
    </row>
    <row r="3" spans="1:9" ht="14.25" customHeight="1">
      <c r="A3" s="1945"/>
      <c r="B3" s="1783" t="s">
        <v>3207</v>
      </c>
      <c r="C3" s="1908" t="s">
        <v>3208</v>
      </c>
      <c r="D3" s="1908" t="s">
        <v>3209</v>
      </c>
      <c r="E3" s="1908"/>
      <c r="F3" s="1908"/>
      <c r="G3" s="1908"/>
    </row>
    <row r="4" spans="1:9" ht="24">
      <c r="A4" s="1945"/>
      <c r="B4" s="1907" t="s">
        <v>3210</v>
      </c>
      <c r="C4" s="1908" t="s">
        <v>3211</v>
      </c>
      <c r="D4" s="1908" t="s">
        <v>3212</v>
      </c>
      <c r="E4" s="1908"/>
      <c r="F4" s="1908"/>
      <c r="G4" s="1908"/>
    </row>
    <row r="5" spans="1:9" ht="14.25" customHeight="1">
      <c r="A5" s="1946"/>
      <c r="B5" s="1783" t="s">
        <v>3213</v>
      </c>
      <c r="C5" s="1908">
        <v>28</v>
      </c>
      <c r="D5" s="1908"/>
      <c r="E5" s="1908"/>
      <c r="F5" s="1908"/>
      <c r="G5" s="1908"/>
    </row>
    <row r="6" spans="1:9" ht="15">
      <c r="A6" s="1947">
        <v>44314</v>
      </c>
      <c r="B6" s="1909" t="s">
        <v>3214</v>
      </c>
      <c r="C6" s="1949" t="s">
        <v>3215</v>
      </c>
      <c r="D6" s="1950"/>
      <c r="E6" s="1950"/>
      <c r="F6" s="1950"/>
      <c r="G6" s="1951"/>
    </row>
    <row r="7" spans="1:9" ht="14.25" customHeight="1">
      <c r="A7" s="1948"/>
      <c r="B7" s="1783" t="s">
        <v>3216</v>
      </c>
      <c r="C7" s="1949" t="s">
        <v>3217</v>
      </c>
      <c r="D7" s="1952"/>
      <c r="E7" s="1952"/>
      <c r="F7" s="1952"/>
      <c r="G7" s="1953"/>
    </row>
    <row r="8" spans="1:9" ht="14.25" customHeight="1">
      <c r="A8" s="1945"/>
      <c r="B8" s="1954" t="s">
        <v>3218</v>
      </c>
      <c r="C8" s="1908" t="s">
        <v>3205</v>
      </c>
      <c r="D8" s="1908" t="s">
        <v>3219</v>
      </c>
      <c r="E8" s="1908" t="s">
        <v>3220</v>
      </c>
      <c r="F8" s="1908" t="s">
        <v>3221</v>
      </c>
      <c r="G8" s="1908" t="s">
        <v>3222</v>
      </c>
    </row>
    <row r="9" spans="1:9" ht="14.25" customHeight="1">
      <c r="A9" s="1945"/>
      <c r="B9" s="1955"/>
      <c r="C9" s="1908" t="s">
        <v>3223</v>
      </c>
      <c r="D9" s="1908" t="s">
        <v>3224</v>
      </c>
      <c r="E9" s="1908" t="s">
        <v>3225</v>
      </c>
      <c r="F9" s="1908" t="s">
        <v>3226</v>
      </c>
      <c r="G9" s="1908" t="s">
        <v>3227</v>
      </c>
    </row>
    <row r="10" spans="1:9" ht="14.25" customHeight="1">
      <c r="A10" s="1945"/>
      <c r="B10" s="1956"/>
      <c r="C10" s="1908" t="s">
        <v>3228</v>
      </c>
      <c r="D10" s="1908" t="s">
        <v>3229</v>
      </c>
      <c r="E10" s="1908" t="s">
        <v>3230</v>
      </c>
      <c r="F10" s="1908"/>
      <c r="G10" s="1908"/>
    </row>
    <row r="11" spans="1:9" ht="14.25" customHeight="1">
      <c r="A11" s="1945"/>
      <c r="B11" s="1907" t="s">
        <v>3231</v>
      </c>
      <c r="C11" s="1908" t="s">
        <v>3220</v>
      </c>
      <c r="D11" s="1908" t="s">
        <v>3221</v>
      </c>
      <c r="E11" s="1908"/>
      <c r="F11" s="1908"/>
      <c r="G11" s="1908"/>
      <c r="I11" s="1910"/>
    </row>
    <row r="12" spans="1:9" s="1914" customFormat="1" ht="14.25" customHeight="1">
      <c r="A12" s="1945"/>
      <c r="B12" s="1911" t="s">
        <v>3232</v>
      </c>
      <c r="C12" s="1912">
        <v>7</v>
      </c>
      <c r="D12" s="1913" t="s">
        <v>3233</v>
      </c>
      <c r="E12" s="1913" t="s">
        <v>3234</v>
      </c>
      <c r="F12" s="1913" t="s">
        <v>3235</v>
      </c>
      <c r="G12" s="1913" t="s">
        <v>3236</v>
      </c>
      <c r="I12" s="1915"/>
    </row>
    <row r="13" spans="1:9" ht="14.25" customHeight="1">
      <c r="A13" s="1945"/>
      <c r="B13" s="1907" t="s">
        <v>3237</v>
      </c>
      <c r="C13" s="1908">
        <v>8</v>
      </c>
      <c r="D13" s="1908"/>
      <c r="E13" s="1908"/>
      <c r="F13" s="1908"/>
      <c r="G13" s="1908"/>
    </row>
    <row r="14" spans="1:9" ht="14.25" customHeight="1">
      <c r="A14" s="1945"/>
      <c r="B14" s="1907" t="s">
        <v>3238</v>
      </c>
      <c r="C14" s="1908" t="s">
        <v>3239</v>
      </c>
      <c r="D14" s="1908"/>
      <c r="E14" s="1908"/>
      <c r="F14" s="1908"/>
      <c r="G14" s="1908"/>
    </row>
    <row r="15" spans="1:9" ht="14.25" customHeight="1">
      <c r="A15" s="1945"/>
      <c r="B15" s="1907" t="s">
        <v>3240</v>
      </c>
      <c r="C15" s="1916" t="s">
        <v>3241</v>
      </c>
      <c r="D15" s="1916" t="s">
        <v>3242</v>
      </c>
      <c r="E15" s="1916" t="s">
        <v>3243</v>
      </c>
      <c r="F15" s="1916" t="s">
        <v>3244</v>
      </c>
      <c r="G15" s="1916"/>
    </row>
    <row r="16" spans="1:9" ht="14.25" customHeight="1">
      <c r="A16" s="1945"/>
      <c r="B16" s="1907" t="s">
        <v>3245</v>
      </c>
      <c r="C16" s="1916" t="s">
        <v>3241</v>
      </c>
      <c r="D16" s="1916"/>
      <c r="E16" s="1916"/>
      <c r="F16" s="1916"/>
      <c r="G16" s="1916"/>
    </row>
    <row r="17" spans="1:7" ht="14.25" customHeight="1">
      <c r="A17" s="1945"/>
      <c r="B17" s="1783" t="s">
        <v>3246</v>
      </c>
      <c r="C17" s="1916" t="s">
        <v>3242</v>
      </c>
      <c r="D17" s="1916"/>
      <c r="E17" s="1916"/>
      <c r="F17" s="1916"/>
      <c r="G17" s="1916"/>
    </row>
    <row r="18" spans="1:7" ht="14.25" customHeight="1">
      <c r="A18" s="1945"/>
      <c r="B18" s="1914" t="s">
        <v>3247</v>
      </c>
      <c r="C18" s="1913" t="s">
        <v>3248</v>
      </c>
      <c r="D18" s="1913" t="s">
        <v>3249</v>
      </c>
      <c r="E18" s="1913"/>
      <c r="F18" s="1913"/>
      <c r="G18" s="1913"/>
    </row>
    <row r="19" spans="1:7" ht="14.25" customHeight="1">
      <c r="A19" s="1945"/>
      <c r="B19" s="1914" t="s">
        <v>3250</v>
      </c>
      <c r="C19" s="1917" t="s">
        <v>3251</v>
      </c>
      <c r="D19" s="1917"/>
      <c r="E19" s="1917"/>
      <c r="F19" s="1917"/>
      <c r="G19" s="1917"/>
    </row>
    <row r="20" spans="1:7" ht="14.25" customHeight="1">
      <c r="A20" s="1945"/>
      <c r="B20" s="1914" t="s">
        <v>3252</v>
      </c>
      <c r="C20" s="1917" t="s">
        <v>3253</v>
      </c>
      <c r="D20" s="1917"/>
      <c r="E20" s="1917"/>
      <c r="F20" s="1917"/>
      <c r="G20" s="1917"/>
    </row>
    <row r="21" spans="1:7" ht="14.25" customHeight="1">
      <c r="A21" s="1945"/>
      <c r="B21" s="1911" t="s">
        <v>3254</v>
      </c>
      <c r="C21" s="1917" t="s">
        <v>3255</v>
      </c>
      <c r="D21" s="1917"/>
      <c r="E21" s="1917"/>
      <c r="F21" s="1917"/>
      <c r="G21" s="1917"/>
    </row>
    <row r="22" spans="1:7" ht="14.25" customHeight="1">
      <c r="A22" s="1946"/>
      <c r="B22" s="1783" t="s">
        <v>3256</v>
      </c>
      <c r="C22" s="1908" t="s">
        <v>3257</v>
      </c>
      <c r="D22" s="1908"/>
      <c r="E22" s="1908"/>
      <c r="F22" s="1908"/>
      <c r="G22" s="1908"/>
    </row>
    <row r="23" spans="1:7" ht="14.25" customHeight="1">
      <c r="A23" s="1932">
        <v>44342</v>
      </c>
      <c r="B23" s="1783" t="s">
        <v>3258</v>
      </c>
      <c r="C23" s="1784">
        <v>11</v>
      </c>
      <c r="D23" s="1784">
        <v>35</v>
      </c>
    </row>
    <row r="24" spans="1:7" ht="14.25" customHeight="1">
      <c r="A24" s="1934"/>
      <c r="B24" s="1783" t="s">
        <v>3259</v>
      </c>
      <c r="C24" s="1784">
        <v>8</v>
      </c>
      <c r="D24" s="1784">
        <v>33</v>
      </c>
    </row>
    <row r="25" spans="1:7" ht="14.25" customHeight="1">
      <c r="A25" s="1918">
        <v>44378</v>
      </c>
      <c r="B25" s="1783" t="s">
        <v>3260</v>
      </c>
      <c r="C25" s="1908" t="s">
        <v>3248</v>
      </c>
      <c r="D25" s="1908" t="s">
        <v>3249</v>
      </c>
      <c r="E25" s="1908" t="s">
        <v>3261</v>
      </c>
    </row>
    <row r="26" spans="1:7" ht="14.25" customHeight="1">
      <c r="A26" s="1932">
        <v>44396</v>
      </c>
      <c r="B26" s="1783" t="s">
        <v>3262</v>
      </c>
      <c r="C26" s="1784">
        <v>34</v>
      </c>
    </row>
    <row r="27" spans="1:7" ht="14.25" customHeight="1">
      <c r="A27" s="1934"/>
      <c r="B27" s="1783" t="s">
        <v>3263</v>
      </c>
      <c r="C27" s="1929" t="s">
        <v>3264</v>
      </c>
      <c r="D27" s="1930"/>
      <c r="E27" s="1930"/>
      <c r="F27" s="1930"/>
      <c r="G27" s="1931"/>
    </row>
    <row r="28" spans="1:7" ht="14.25" customHeight="1">
      <c r="A28" s="1918">
        <v>44405</v>
      </c>
      <c r="B28" s="1783" t="s">
        <v>3265</v>
      </c>
      <c r="C28" s="1784">
        <v>10</v>
      </c>
    </row>
    <row r="29" spans="1:7" ht="14.25" customHeight="1">
      <c r="A29" s="1932">
        <v>44509</v>
      </c>
      <c r="B29" s="1783" t="s">
        <v>3266</v>
      </c>
      <c r="C29" s="1929" t="s">
        <v>3267</v>
      </c>
      <c r="D29" s="1930"/>
      <c r="E29" s="1930"/>
      <c r="F29" s="1930"/>
      <c r="G29" s="1931"/>
    </row>
    <row r="30" spans="1:7" ht="14.25" customHeight="1">
      <c r="A30" s="1933"/>
      <c r="B30" s="1783" t="s">
        <v>3268</v>
      </c>
      <c r="C30" s="1929" t="s">
        <v>3267</v>
      </c>
      <c r="D30" s="1930"/>
      <c r="E30" s="1930"/>
      <c r="F30" s="1930"/>
      <c r="G30" s="1931"/>
    </row>
    <row r="31" spans="1:7" ht="14.25" customHeight="1">
      <c r="A31" s="1933"/>
      <c r="B31" s="1783" t="s">
        <v>3269</v>
      </c>
      <c r="C31" s="1784">
        <v>7</v>
      </c>
    </row>
    <row r="32" spans="1:7" ht="14.25" customHeight="1">
      <c r="A32" s="1933"/>
      <c r="B32" s="1783" t="s">
        <v>3270</v>
      </c>
      <c r="C32" s="1784">
        <v>44</v>
      </c>
    </row>
    <row r="33" spans="1:7" ht="14.25" customHeight="1">
      <c r="A33" s="1934"/>
      <c r="B33" s="1783" t="s">
        <v>3271</v>
      </c>
      <c r="C33" s="1929" t="s">
        <v>3272</v>
      </c>
      <c r="D33" s="1930"/>
      <c r="E33" s="1930"/>
      <c r="F33" s="1930"/>
      <c r="G33" s="1931"/>
    </row>
    <row r="34" spans="1:7" ht="14.25" customHeight="1">
      <c r="A34" s="1918">
        <v>44531</v>
      </c>
      <c r="B34" s="1783" t="s">
        <v>3273</v>
      </c>
      <c r="C34" s="1929" t="s">
        <v>3267</v>
      </c>
      <c r="D34" s="1930"/>
      <c r="E34" s="1930"/>
      <c r="F34" s="1930"/>
      <c r="G34" s="1931"/>
    </row>
    <row r="35" spans="1:7" ht="14.25" customHeight="1">
      <c r="A35" s="1918">
        <v>44539</v>
      </c>
      <c r="B35" s="1783" t="s">
        <v>3274</v>
      </c>
      <c r="C35" s="1784">
        <v>16</v>
      </c>
    </row>
    <row r="36" spans="1:7" ht="48">
      <c r="A36" s="1932">
        <v>44866</v>
      </c>
      <c r="B36" s="1907" t="s">
        <v>3275</v>
      </c>
      <c r="C36" s="1919" t="s">
        <v>3276</v>
      </c>
      <c r="D36" s="1919" t="s">
        <v>3277</v>
      </c>
    </row>
    <row r="37" spans="1:7" ht="14.25" customHeight="1">
      <c r="A37" s="1933"/>
      <c r="B37" s="1783" t="s">
        <v>3278</v>
      </c>
      <c r="C37" s="1784">
        <v>18</v>
      </c>
    </row>
    <row r="38" spans="1:7" ht="14.25" customHeight="1">
      <c r="A38" s="1934"/>
      <c r="B38" s="1785" t="s">
        <v>3279</v>
      </c>
      <c r="C38" s="1929" t="s">
        <v>3280</v>
      </c>
      <c r="D38" s="1930"/>
      <c r="E38" s="1930"/>
      <c r="F38" s="1930"/>
      <c r="G38" s="1931"/>
    </row>
    <row r="39" spans="1:7" ht="61.5">
      <c r="A39" s="1918">
        <v>44894</v>
      </c>
      <c r="B39" s="1907" t="s">
        <v>3321</v>
      </c>
      <c r="C39" s="1919" t="s">
        <v>3281</v>
      </c>
      <c r="D39" s="1919" t="s">
        <v>3282</v>
      </c>
      <c r="G39" s="1920"/>
    </row>
    <row r="40" spans="1:7" ht="14.25" customHeight="1">
      <c r="A40" s="1918">
        <v>44923</v>
      </c>
      <c r="B40" s="1783" t="s">
        <v>3283</v>
      </c>
      <c r="C40" s="1784">
        <v>1</v>
      </c>
      <c r="D40" s="1784">
        <v>27</v>
      </c>
    </row>
    <row r="41" spans="1:7" ht="14.25" customHeight="1">
      <c r="A41" s="1932">
        <v>45017</v>
      </c>
      <c r="B41" s="1783" t="s">
        <v>3284</v>
      </c>
      <c r="C41" s="1784">
        <v>3</v>
      </c>
      <c r="D41" s="1784">
        <v>28</v>
      </c>
    </row>
    <row r="42" spans="1:7" ht="14.25" customHeight="1">
      <c r="A42" s="1933"/>
      <c r="B42" s="1783" t="s">
        <v>3285</v>
      </c>
      <c r="C42" s="1784">
        <v>7</v>
      </c>
      <c r="D42" s="1784">
        <v>35</v>
      </c>
      <c r="E42" s="1784">
        <v>38</v>
      </c>
    </row>
    <row r="43" spans="1:7" ht="14.25" customHeight="1">
      <c r="A43" s="1933"/>
      <c r="B43" s="1783" t="s">
        <v>3286</v>
      </c>
      <c r="C43" s="1784">
        <v>21</v>
      </c>
      <c r="D43" s="1784">
        <v>22</v>
      </c>
    </row>
    <row r="44" spans="1:7" ht="14.25" customHeight="1">
      <c r="A44" s="1934"/>
      <c r="B44" s="1783" t="s">
        <v>3287</v>
      </c>
      <c r="C44" s="1784">
        <v>45</v>
      </c>
    </row>
    <row r="45" spans="1:7" s="1786" customFormat="1" ht="14.25" customHeight="1">
      <c r="A45" s="1932">
        <v>45159</v>
      </c>
      <c r="B45" s="1935" t="s">
        <v>3288</v>
      </c>
      <c r="C45" s="1784">
        <v>1</v>
      </c>
      <c r="D45" s="1784">
        <v>3</v>
      </c>
      <c r="E45" s="1784">
        <v>5</v>
      </c>
      <c r="F45" s="1784">
        <v>6</v>
      </c>
      <c r="G45" s="1784">
        <v>27</v>
      </c>
    </row>
    <row r="46" spans="1:7" s="1786" customFormat="1" ht="14.25" customHeight="1">
      <c r="A46" s="1933"/>
      <c r="B46" s="1936"/>
      <c r="C46" s="1784">
        <v>28</v>
      </c>
      <c r="D46" s="1784">
        <v>30</v>
      </c>
      <c r="E46" s="1784">
        <v>31</v>
      </c>
      <c r="F46" s="1784">
        <v>45</v>
      </c>
      <c r="G46" s="1784"/>
    </row>
    <row r="47" spans="1:7" s="1786" customFormat="1" ht="14.25" customHeight="1">
      <c r="A47" s="1933"/>
      <c r="B47" s="1785" t="s">
        <v>3289</v>
      </c>
      <c r="C47" s="1784">
        <v>10</v>
      </c>
      <c r="D47" s="1784"/>
      <c r="E47" s="1784"/>
      <c r="F47" s="1784"/>
      <c r="G47" s="1784"/>
    </row>
    <row r="48" spans="1:7" s="1786" customFormat="1" ht="14.25" customHeight="1">
      <c r="A48" s="1933"/>
      <c r="B48" s="1785" t="s">
        <v>3290</v>
      </c>
      <c r="C48" s="1784">
        <v>37</v>
      </c>
      <c r="D48" s="1784"/>
      <c r="E48" s="1784"/>
      <c r="F48" s="1784"/>
      <c r="G48" s="1784"/>
    </row>
    <row r="49" spans="1:7" ht="14.25" customHeight="1">
      <c r="A49" s="1918">
        <v>45215</v>
      </c>
      <c r="B49" s="1783" t="s">
        <v>3291</v>
      </c>
      <c r="C49" s="1784">
        <v>45</v>
      </c>
    </row>
    <row r="50" spans="1:7" ht="24">
      <c r="A50" s="1918">
        <v>45237</v>
      </c>
      <c r="B50" s="1907" t="s">
        <v>3292</v>
      </c>
      <c r="C50" s="1784">
        <v>99</v>
      </c>
    </row>
    <row r="51" spans="1:7" s="1786" customFormat="1" ht="14.25" customHeight="1">
      <c r="A51" s="1918">
        <v>45261</v>
      </c>
      <c r="B51" s="1783" t="s">
        <v>3293</v>
      </c>
      <c r="C51" s="1784">
        <v>12</v>
      </c>
      <c r="D51" s="1784"/>
      <c r="E51" s="1784"/>
      <c r="F51" s="1784"/>
      <c r="G51" s="1920"/>
    </row>
    <row r="52" spans="1:7" ht="14.25" customHeight="1">
      <c r="A52" s="1932">
        <v>45489</v>
      </c>
      <c r="B52" s="1783" t="s">
        <v>3294</v>
      </c>
      <c r="C52" s="1784">
        <v>45</v>
      </c>
      <c r="D52" s="1784">
        <v>46</v>
      </c>
    </row>
    <row r="53" spans="1:7" ht="14.25" customHeight="1">
      <c r="A53" s="1933"/>
      <c r="B53" s="1937" t="s">
        <v>3295</v>
      </c>
      <c r="C53" s="1784">
        <v>12</v>
      </c>
      <c r="D53" s="1921" t="s">
        <v>3296</v>
      </c>
      <c r="E53" s="1921" t="s">
        <v>3297</v>
      </c>
      <c r="F53" s="1784">
        <v>30</v>
      </c>
      <c r="G53" s="1784">
        <v>31</v>
      </c>
    </row>
    <row r="54" spans="1:7" ht="14.25" customHeight="1">
      <c r="A54" s="1933"/>
      <c r="B54" s="1938"/>
      <c r="C54" s="1784">
        <v>32</v>
      </c>
      <c r="D54" s="1784">
        <v>33</v>
      </c>
      <c r="E54" s="1784">
        <v>35</v>
      </c>
    </row>
    <row r="55" spans="1:7" ht="14.25" customHeight="1">
      <c r="A55" s="1933"/>
      <c r="B55" s="1937" t="s">
        <v>3298</v>
      </c>
      <c r="C55" s="1784">
        <v>1</v>
      </c>
      <c r="D55" s="1784">
        <v>3</v>
      </c>
      <c r="E55" s="1784">
        <v>5</v>
      </c>
      <c r="F55" s="1784">
        <v>6</v>
      </c>
      <c r="G55" s="1784">
        <v>9</v>
      </c>
    </row>
    <row r="56" spans="1:7" ht="14.25" customHeight="1">
      <c r="A56" s="1933"/>
      <c r="B56" s="1938"/>
      <c r="C56" s="1784">
        <v>27</v>
      </c>
      <c r="D56" s="1784">
        <v>28</v>
      </c>
      <c r="E56" s="1784">
        <v>30</v>
      </c>
      <c r="F56" s="1784">
        <v>31</v>
      </c>
      <c r="G56" s="1784">
        <v>37</v>
      </c>
    </row>
    <row r="57" spans="1:7" ht="14.25" customHeight="1">
      <c r="A57" s="1933"/>
      <c r="B57" s="1937" t="s">
        <v>3299</v>
      </c>
      <c r="C57" s="1784">
        <v>7</v>
      </c>
      <c r="D57" s="1784">
        <v>8</v>
      </c>
      <c r="E57" s="1784">
        <v>10</v>
      </c>
      <c r="F57" s="1784">
        <v>12</v>
      </c>
      <c r="G57" s="1784">
        <v>13</v>
      </c>
    </row>
    <row r="58" spans="1:7" ht="14.25" customHeight="1">
      <c r="A58" s="1933"/>
      <c r="B58" s="1938"/>
      <c r="C58" s="1784">
        <v>14</v>
      </c>
      <c r="D58" s="1784">
        <v>35</v>
      </c>
      <c r="E58" s="1784">
        <v>43</v>
      </c>
      <c r="F58" s="1784">
        <v>44</v>
      </c>
    </row>
    <row r="59" spans="1:7" ht="14.25" customHeight="1">
      <c r="A59" s="1933"/>
      <c r="B59" s="1783" t="s">
        <v>3300</v>
      </c>
      <c r="C59" s="1922" t="s">
        <v>3301</v>
      </c>
    </row>
    <row r="60" spans="1:7" ht="14.25" customHeight="1">
      <c r="A60" s="1933"/>
      <c r="B60" s="1937" t="s">
        <v>3302</v>
      </c>
      <c r="C60" s="1784">
        <v>1</v>
      </c>
      <c r="D60" s="1784">
        <v>3</v>
      </c>
      <c r="E60" s="1784">
        <v>5</v>
      </c>
      <c r="F60" s="1784">
        <v>6</v>
      </c>
      <c r="G60" s="1784">
        <v>7</v>
      </c>
    </row>
    <row r="61" spans="1:7" ht="14.25" customHeight="1">
      <c r="A61" s="1933"/>
      <c r="B61" s="1939"/>
      <c r="C61" s="1784">
        <v>8</v>
      </c>
      <c r="D61" s="1784">
        <v>9</v>
      </c>
      <c r="E61" s="1784">
        <v>12</v>
      </c>
      <c r="F61" s="1784">
        <v>13</v>
      </c>
      <c r="G61" s="1784">
        <v>14</v>
      </c>
    </row>
    <row r="62" spans="1:7" ht="14.25" customHeight="1">
      <c r="A62" s="1933"/>
      <c r="B62" s="1939"/>
      <c r="C62" s="1784">
        <v>27</v>
      </c>
      <c r="D62" s="1784">
        <v>28</v>
      </c>
      <c r="E62" s="1784">
        <v>30</v>
      </c>
      <c r="F62" s="1784">
        <v>35</v>
      </c>
      <c r="G62" s="1784">
        <v>37</v>
      </c>
    </row>
    <row r="63" spans="1:7" ht="14.25" customHeight="1">
      <c r="A63" s="1933"/>
      <c r="B63" s="1938"/>
      <c r="C63" s="1784">
        <v>38</v>
      </c>
      <c r="D63" s="1784">
        <v>44</v>
      </c>
    </row>
    <row r="64" spans="1:7" ht="14.25" customHeight="1">
      <c r="A64" s="1934"/>
      <c r="B64" s="1783" t="s">
        <v>3303</v>
      </c>
      <c r="C64" s="1784" t="s">
        <v>3304</v>
      </c>
    </row>
    <row r="65" spans="1:5" s="1784" customFormat="1" ht="14.25" customHeight="1">
      <c r="A65" s="1918">
        <v>45693</v>
      </c>
      <c r="B65" s="1783" t="s">
        <v>3305</v>
      </c>
      <c r="C65" s="1784">
        <v>30</v>
      </c>
    </row>
    <row r="66" spans="1:5" s="1784" customFormat="1" ht="14.25" customHeight="1">
      <c r="A66" s="1918">
        <v>45748</v>
      </c>
      <c r="B66" s="1783" t="s">
        <v>3306</v>
      </c>
      <c r="C66" s="1784">
        <v>4</v>
      </c>
    </row>
    <row r="67" spans="1:5" s="1784" customFormat="1" ht="22.5">
      <c r="A67" s="1885">
        <v>45748</v>
      </c>
      <c r="B67" s="1923" t="s">
        <v>3307</v>
      </c>
      <c r="C67" s="1784">
        <v>1</v>
      </c>
    </row>
    <row r="68" spans="1:5" s="1784" customFormat="1" ht="22.5">
      <c r="A68" s="1886"/>
      <c r="B68" s="1924" t="s">
        <v>3308</v>
      </c>
      <c r="C68" s="1784">
        <v>27</v>
      </c>
    </row>
    <row r="69" spans="1:5" s="1784" customFormat="1" ht="14.25" customHeight="1">
      <c r="A69" s="1932">
        <v>45777</v>
      </c>
      <c r="B69" s="1940" t="s">
        <v>3309</v>
      </c>
      <c r="C69" s="1784">
        <v>7</v>
      </c>
      <c r="D69" s="1784">
        <v>35</v>
      </c>
      <c r="E69" s="1784">
        <v>38</v>
      </c>
    </row>
    <row r="70" spans="1:5" s="1784" customFormat="1" ht="14.25" customHeight="1">
      <c r="A70" s="1934"/>
      <c r="B70" s="1941"/>
    </row>
    <row r="71" spans="1:5" s="1784" customFormat="1" ht="14.25" customHeight="1">
      <c r="A71" s="1932">
        <v>45793</v>
      </c>
      <c r="B71" s="1925" t="s">
        <v>3310</v>
      </c>
    </row>
    <row r="72" spans="1:5" s="1784" customFormat="1" ht="14.25" customHeight="1">
      <c r="A72" s="1934"/>
      <c r="B72" s="1926" t="s">
        <v>3311</v>
      </c>
    </row>
    <row r="73" spans="1:5" s="1784" customFormat="1" ht="14.25" customHeight="1">
      <c r="A73" s="1886">
        <v>45820</v>
      </c>
      <c r="B73" s="1926" t="s">
        <v>3312</v>
      </c>
      <c r="C73" s="1784">
        <v>14</v>
      </c>
      <c r="D73" s="1784">
        <v>56</v>
      </c>
    </row>
    <row r="74" spans="1:5" s="1784" customFormat="1" ht="14.25" customHeight="1">
      <c r="A74" s="1918">
        <v>45936</v>
      </c>
      <c r="B74" s="1783" t="s">
        <v>3313</v>
      </c>
      <c r="C74" s="1784">
        <v>43</v>
      </c>
    </row>
    <row r="75" spans="1:5" s="1784" customFormat="1" ht="14.25" customHeight="1">
      <c r="A75" s="1918">
        <v>45945</v>
      </c>
      <c r="B75" s="1783" t="s">
        <v>3314</v>
      </c>
      <c r="C75" s="1784" t="s">
        <v>3315</v>
      </c>
      <c r="D75" s="1784" t="s">
        <v>3316</v>
      </c>
    </row>
    <row r="76" spans="1:5" s="1784" customFormat="1" ht="24">
      <c r="A76" s="1918">
        <v>45961</v>
      </c>
      <c r="B76" s="1907" t="s">
        <v>3317</v>
      </c>
      <c r="C76" s="1784">
        <v>1</v>
      </c>
      <c r="D76" s="1784">
        <v>32</v>
      </c>
    </row>
    <row r="77" spans="1:5" s="1784" customFormat="1" ht="14.25" customHeight="1">
      <c r="A77" s="1918">
        <v>45972</v>
      </c>
      <c r="B77" s="1907" t="s">
        <v>3318</v>
      </c>
      <c r="C77" s="1784" t="s">
        <v>3316</v>
      </c>
    </row>
    <row r="78" spans="1:5" s="1784" customFormat="1" ht="12">
      <c r="A78" s="1918">
        <v>45980</v>
      </c>
      <c r="B78" s="1907" t="s">
        <v>3319</v>
      </c>
    </row>
    <row r="79" spans="1:5" s="1784" customFormat="1" ht="24">
      <c r="A79" s="1918">
        <v>46013</v>
      </c>
      <c r="B79" s="1907" t="s">
        <v>3320</v>
      </c>
    </row>
    <row r="80" spans="1:5" s="1784" customFormat="1" ht="14.25" customHeight="1">
      <c r="A80" s="1918">
        <v>46113</v>
      </c>
      <c r="B80" s="1907" t="s">
        <v>3344</v>
      </c>
      <c r="C80" s="1784">
        <v>20</v>
      </c>
    </row>
    <row r="81" spans="1:6" s="1784" customFormat="1" ht="36">
      <c r="A81" s="1918">
        <v>46115</v>
      </c>
      <c r="B81" s="1907" t="s">
        <v>3427</v>
      </c>
      <c r="C81" s="1784">
        <v>20</v>
      </c>
    </row>
    <row r="82" spans="1:6" ht="48">
      <c r="A82" s="1918">
        <v>46115</v>
      </c>
      <c r="B82" s="1907" t="s">
        <v>3359</v>
      </c>
    </row>
    <row r="83" spans="1:6" ht="14.25" customHeight="1">
      <c r="A83" s="1918">
        <v>46115</v>
      </c>
      <c r="B83" s="1783" t="s">
        <v>3405</v>
      </c>
      <c r="C83" s="1784">
        <v>8</v>
      </c>
    </row>
    <row r="84" spans="1:6" ht="14.25" customHeight="1">
      <c r="A84" s="1932">
        <v>46216</v>
      </c>
      <c r="B84" s="1785" t="s">
        <v>3363</v>
      </c>
      <c r="C84" s="1922" t="s">
        <v>3364</v>
      </c>
    </row>
    <row r="85" spans="1:6" ht="36">
      <c r="A85" s="1933"/>
      <c r="B85" s="1907" t="s">
        <v>3369</v>
      </c>
      <c r="C85" s="1784">
        <v>26</v>
      </c>
      <c r="D85" s="1784">
        <v>27</v>
      </c>
    </row>
    <row r="86" spans="1:6" ht="14.25" customHeight="1">
      <c r="A86" s="1934"/>
      <c r="B86" s="1783" t="s">
        <v>3366</v>
      </c>
      <c r="C86" s="1784">
        <v>31</v>
      </c>
    </row>
    <row r="87" spans="1:6" ht="14.25" customHeight="1">
      <c r="A87" s="1918">
        <v>46234</v>
      </c>
      <c r="B87" s="1783" t="s">
        <v>3404</v>
      </c>
      <c r="C87" s="1784">
        <v>8</v>
      </c>
    </row>
    <row r="88" spans="1:6" ht="14.25" customHeight="1">
      <c r="B88" s="1783" t="s">
        <v>3406</v>
      </c>
      <c r="C88" s="1921" t="s">
        <v>3397</v>
      </c>
      <c r="D88" s="1921" t="s">
        <v>3398</v>
      </c>
      <c r="E88" s="1921" t="s">
        <v>3261</v>
      </c>
      <c r="F88" s="1921" t="s">
        <v>3399</v>
      </c>
    </row>
    <row r="89" spans="1:6" ht="12">
      <c r="B89" s="1927" t="s">
        <v>3428</v>
      </c>
      <c r="C89" s="1784">
        <v>55</v>
      </c>
    </row>
    <row r="90" spans="1:6" ht="14.25" customHeight="1">
      <c r="A90" s="1918">
        <v>46259</v>
      </c>
      <c r="B90" s="1783" t="s">
        <v>3409</v>
      </c>
      <c r="C90" s="1928" t="s">
        <v>3267</v>
      </c>
    </row>
    <row r="91" spans="1:6" ht="14.25" customHeight="1">
      <c r="B91" s="1783" t="s">
        <v>3430</v>
      </c>
      <c r="C91" s="1928" t="s">
        <v>1322</v>
      </c>
    </row>
    <row r="92" spans="1:6" ht="14.25" customHeight="1">
      <c r="B92" s="1785" t="s">
        <v>3431</v>
      </c>
      <c r="C92" s="1928" t="s">
        <v>1322</v>
      </c>
    </row>
    <row r="93" spans="1:6" ht="14.25" customHeight="1">
      <c r="B93" s="1783" t="s">
        <v>3429</v>
      </c>
      <c r="C93" s="1928" t="s">
        <v>1322</v>
      </c>
    </row>
  </sheetData>
  <mergeCells count="28">
    <mergeCell ref="A84:A86"/>
    <mergeCell ref="C1:G1"/>
    <mergeCell ref="A2:A5"/>
    <mergeCell ref="A6:A22"/>
    <mergeCell ref="C6:G6"/>
    <mergeCell ref="C7:G7"/>
    <mergeCell ref="B8:B10"/>
    <mergeCell ref="A23:A24"/>
    <mergeCell ref="A26:A27"/>
    <mergeCell ref="C27:G27"/>
    <mergeCell ref="A29:A33"/>
    <mergeCell ref="C29:G29"/>
    <mergeCell ref="C30:G30"/>
    <mergeCell ref="C33:G33"/>
    <mergeCell ref="C34:G34"/>
    <mergeCell ref="A36:A38"/>
    <mergeCell ref="C38:G38"/>
    <mergeCell ref="A41:A44"/>
    <mergeCell ref="A45:A48"/>
    <mergeCell ref="B45:B46"/>
    <mergeCell ref="A71:A72"/>
    <mergeCell ref="A52:A64"/>
    <mergeCell ref="B53:B54"/>
    <mergeCell ref="B55:B56"/>
    <mergeCell ref="B57:B58"/>
    <mergeCell ref="B60:B63"/>
    <mergeCell ref="A69:A70"/>
    <mergeCell ref="B69:B70"/>
  </mergeCells>
  <phoneticPr fontId="71"/>
  <pageMargins left="0.70866141732283472" right="0.70866141732283472" top="0.74803149606299213" bottom="0.55118110236220474" header="0.31496062992125984" footer="0.31496062992125984"/>
  <pageSetup paperSize="9" scale="79" orientation="portrait" r:id="rId1"/>
  <headerFooter>
    <oddHeader>&amp;L工事書類一括入力システム
【改訂履歴】&amp;R
R３年度以降</oddHeader>
    <oddFooter>&amp;P / &amp;N ページ</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CO79"/>
  <sheetViews>
    <sheetView view="pageBreakPreview" topLeftCell="A54" zoomScaleNormal="100" zoomScaleSheetLayoutView="100" workbookViewId="0">
      <selection activeCell="C79" sqref="C79"/>
    </sheetView>
  </sheetViews>
  <sheetFormatPr defaultColWidth="2.125" defaultRowHeight="12.6" customHeight="1"/>
  <cols>
    <col min="1" max="1" width="2.125" style="1" customWidth="1"/>
    <col min="2" max="3" width="2.125" style="1"/>
    <col min="4" max="7" width="2.125" style="174"/>
    <col min="8" max="9" width="2.125" style="1"/>
    <col min="10" max="10" width="2.125" style="1" customWidth="1"/>
    <col min="11" max="14" width="2.125" style="1"/>
    <col min="15" max="15" width="2.125" style="174"/>
    <col min="16" max="36" width="2.125" style="1"/>
    <col min="37" max="37" width="2.125" style="174"/>
    <col min="38" max="46" width="2.125" style="1"/>
    <col min="47" max="47" width="2.625" style="1" bestFit="1" customWidth="1"/>
    <col min="48" max="49" width="2.125" style="1"/>
    <col min="50" max="54" width="2.125" style="174"/>
    <col min="55" max="63" width="2.125" style="1"/>
    <col min="64" max="64" width="2.125" style="174"/>
    <col min="65" max="78" width="2.125" style="1"/>
    <col min="79" max="79" width="2.125" style="174"/>
    <col min="80" max="16384" width="2.125" style="1"/>
  </cols>
  <sheetData>
    <row r="1" spans="1:76" ht="12.6" customHeight="1">
      <c r="A1" s="1836" t="s">
        <v>3348</v>
      </c>
      <c r="Q1" s="2056" t="s">
        <v>16</v>
      </c>
      <c r="R1" s="2056"/>
      <c r="S1" s="2056"/>
      <c r="T1" s="2056"/>
      <c r="U1" s="2056"/>
      <c r="V1" s="2056"/>
      <c r="W1" s="2056"/>
      <c r="X1" s="2056"/>
      <c r="Y1" s="2056"/>
      <c r="Z1" s="2056"/>
      <c r="AA1" s="2056"/>
      <c r="AB1" s="2056"/>
      <c r="AC1" s="2056"/>
      <c r="AD1" s="2056"/>
      <c r="AE1" s="2056"/>
      <c r="AF1" s="2056"/>
      <c r="AG1" s="2056"/>
      <c r="AH1" s="2056"/>
    </row>
    <row r="2" spans="1:76" ht="12.6" customHeight="1">
      <c r="A2" s="1837" t="s">
        <v>3347</v>
      </c>
      <c r="B2" s="28"/>
      <c r="C2" s="28"/>
      <c r="D2" s="28"/>
      <c r="E2" s="28"/>
      <c r="F2" s="28"/>
      <c r="G2" s="28"/>
      <c r="H2" s="28"/>
      <c r="I2" s="28"/>
      <c r="J2" s="28"/>
      <c r="K2" s="28"/>
      <c r="L2" s="28"/>
      <c r="M2" s="28"/>
      <c r="N2" s="28"/>
      <c r="O2" s="28"/>
      <c r="P2" s="28"/>
      <c r="Q2" s="2056"/>
      <c r="R2" s="2056"/>
      <c r="S2" s="2056"/>
      <c r="T2" s="2056"/>
      <c r="U2" s="2056"/>
      <c r="V2" s="2056"/>
      <c r="W2" s="2056"/>
      <c r="X2" s="2056"/>
      <c r="Y2" s="2056"/>
      <c r="Z2" s="2056"/>
      <c r="AA2" s="2056"/>
      <c r="AB2" s="2056"/>
      <c r="AC2" s="2056"/>
      <c r="AD2" s="2056"/>
      <c r="AE2" s="2056"/>
      <c r="AF2" s="2056"/>
      <c r="AG2" s="2056"/>
      <c r="AH2" s="2056"/>
      <c r="AI2" s="28"/>
      <c r="AJ2" s="28"/>
      <c r="AK2" s="28"/>
      <c r="AL2" s="28"/>
      <c r="AM2" s="28"/>
      <c r="AN2" s="28"/>
      <c r="AO2" s="28"/>
      <c r="AP2" s="28"/>
      <c r="AQ2" s="28"/>
      <c r="AR2" s="28"/>
      <c r="AS2" s="28"/>
      <c r="AT2" s="28"/>
    </row>
    <row r="3" spans="1:76" ht="12.6" customHeight="1">
      <c r="A3" s="2492" t="s">
        <v>3346</v>
      </c>
      <c r="B3" s="2492"/>
      <c r="C3" s="2492"/>
      <c r="D3" s="2492"/>
      <c r="E3" s="2492"/>
      <c r="F3" s="2492"/>
      <c r="G3" s="2492"/>
      <c r="H3" s="2492"/>
      <c r="I3" s="2492"/>
      <c r="J3" s="2492"/>
      <c r="K3" s="2492"/>
      <c r="L3" s="2492"/>
      <c r="M3" s="2492"/>
      <c r="N3" s="2492"/>
      <c r="O3" s="2492"/>
      <c r="P3" s="2492"/>
      <c r="Q3" s="2492"/>
      <c r="R3" s="2492"/>
      <c r="S3" s="2492"/>
      <c r="T3" s="2492"/>
      <c r="U3" s="2492"/>
      <c r="V3" s="2492"/>
      <c r="W3" s="2492"/>
      <c r="X3" s="2492"/>
      <c r="Y3" s="2492"/>
      <c r="Z3" s="2492"/>
      <c r="AA3" s="2492"/>
      <c r="AB3" s="2492"/>
      <c r="AC3" s="2492"/>
      <c r="AD3" s="2492"/>
      <c r="AE3" s="2492"/>
      <c r="AF3" s="2492"/>
      <c r="AG3" s="2492"/>
      <c r="AH3" s="2492"/>
      <c r="AI3" s="2492"/>
      <c r="AJ3" s="2492"/>
      <c r="AK3" s="2492"/>
      <c r="AL3" s="2492"/>
      <c r="AM3" s="2492"/>
      <c r="AN3" s="2492"/>
      <c r="AO3" s="2492"/>
      <c r="AP3" s="2492"/>
      <c r="AQ3" s="2492"/>
      <c r="AR3" s="2492"/>
      <c r="AS3" s="2492"/>
      <c r="AT3" s="2492"/>
    </row>
    <row r="4" spans="1:76" ht="12.6" customHeight="1">
      <c r="A4" s="2492"/>
      <c r="B4" s="2492"/>
      <c r="C4" s="2492"/>
      <c r="D4" s="2492"/>
      <c r="E4" s="2492"/>
      <c r="F4" s="2492"/>
      <c r="G4" s="2492"/>
      <c r="H4" s="2492"/>
      <c r="I4" s="2492"/>
      <c r="J4" s="2492"/>
      <c r="K4" s="2492"/>
      <c r="L4" s="2492"/>
      <c r="M4" s="2492"/>
      <c r="N4" s="2492"/>
      <c r="O4" s="2492"/>
      <c r="P4" s="2492"/>
      <c r="Q4" s="2492"/>
      <c r="R4" s="2492"/>
      <c r="S4" s="2492"/>
      <c r="T4" s="2492"/>
      <c r="U4" s="2492"/>
      <c r="V4" s="2492"/>
      <c r="W4" s="2492"/>
      <c r="X4" s="2492"/>
      <c r="Y4" s="2492"/>
      <c r="Z4" s="2492"/>
      <c r="AA4" s="2492"/>
      <c r="AB4" s="2492"/>
      <c r="AC4" s="2492"/>
      <c r="AD4" s="2492"/>
      <c r="AE4" s="2492"/>
      <c r="AF4" s="2492"/>
      <c r="AG4" s="2492"/>
      <c r="AH4" s="2492"/>
      <c r="AI4" s="2492"/>
      <c r="AJ4" s="2492"/>
      <c r="AK4" s="2492"/>
      <c r="AL4" s="2492"/>
      <c r="AM4" s="2492"/>
      <c r="AN4" s="2492"/>
      <c r="AO4" s="2492"/>
      <c r="AP4" s="2492"/>
      <c r="AQ4" s="2492"/>
      <c r="AR4" s="2492"/>
      <c r="AS4" s="2492"/>
      <c r="AT4" s="2492"/>
    </row>
    <row r="5" spans="1:76" ht="12.6" customHeight="1">
      <c r="A5" s="2159" t="s">
        <v>19</v>
      </c>
      <c r="B5" s="2160"/>
      <c r="C5" s="2160"/>
      <c r="D5" s="2160"/>
      <c r="E5" s="2160"/>
      <c r="F5" s="2160"/>
      <c r="G5" s="2160"/>
      <c r="H5" s="2160"/>
      <c r="I5" s="2160"/>
      <c r="J5" s="2160"/>
      <c r="K5" s="2160"/>
      <c r="L5" s="2161"/>
      <c r="M5" s="371"/>
      <c r="N5" s="372"/>
      <c r="O5" s="372"/>
      <c r="P5" s="372"/>
      <c r="Q5" s="372"/>
      <c r="R5" s="372"/>
      <c r="S5" s="372"/>
      <c r="T5" s="372"/>
      <c r="U5" s="372"/>
      <c r="V5" s="2501" t="s">
        <v>2253</v>
      </c>
      <c r="W5" s="2501"/>
      <c r="X5" s="2501"/>
      <c r="Y5" s="2501"/>
      <c r="Z5" s="2501"/>
      <c r="AA5" s="2501" t="s">
        <v>85</v>
      </c>
      <c r="AB5" s="2501"/>
      <c r="AC5" s="2501"/>
      <c r="AD5" s="2501"/>
      <c r="AE5" s="2501" t="s">
        <v>1470</v>
      </c>
      <c r="AF5" s="2501"/>
      <c r="AG5" s="2501"/>
      <c r="AH5" s="2501"/>
      <c r="AI5" s="2501" t="s">
        <v>1471</v>
      </c>
      <c r="AJ5" s="2501"/>
      <c r="AK5" s="1826"/>
      <c r="AL5" s="372"/>
      <c r="AM5" s="372"/>
      <c r="AN5" s="372"/>
      <c r="AO5" s="372"/>
      <c r="AP5" s="372"/>
      <c r="AQ5" s="372"/>
      <c r="AR5" s="372"/>
      <c r="AS5" s="372"/>
      <c r="AT5" s="373"/>
      <c r="AU5" s="381" t="s">
        <v>1474</v>
      </c>
      <c r="AV5" s="381"/>
      <c r="AW5" s="381"/>
      <c r="AX5" s="381"/>
      <c r="AY5" s="381"/>
      <c r="AZ5" s="381"/>
      <c r="BA5" s="381"/>
      <c r="BB5" s="381"/>
      <c r="BC5" s="381"/>
      <c r="BD5" s="381"/>
      <c r="BE5" s="381"/>
      <c r="BF5" s="381"/>
    </row>
    <row r="6" spans="1:76" ht="12.6" customHeight="1">
      <c r="A6" s="2497"/>
      <c r="B6" s="2498"/>
      <c r="C6" s="2498"/>
      <c r="D6" s="2498"/>
      <c r="E6" s="2498"/>
      <c r="F6" s="2498"/>
      <c r="G6" s="2498"/>
      <c r="H6" s="2498"/>
      <c r="I6" s="2498"/>
      <c r="J6" s="2498"/>
      <c r="K6" s="2498"/>
      <c r="L6" s="2499"/>
      <c r="M6" s="374"/>
      <c r="N6" s="375"/>
      <c r="O6" s="375"/>
      <c r="P6" s="375"/>
      <c r="Q6" s="375"/>
      <c r="R6" s="375"/>
      <c r="S6" s="375"/>
      <c r="T6" s="375"/>
      <c r="U6" s="375"/>
      <c r="V6" s="2504"/>
      <c r="W6" s="2504"/>
      <c r="X6" s="2504"/>
      <c r="Y6" s="2504"/>
      <c r="Z6" s="2504"/>
      <c r="AA6" s="2504"/>
      <c r="AB6" s="2504"/>
      <c r="AC6" s="2504"/>
      <c r="AD6" s="2504"/>
      <c r="AE6" s="2504"/>
      <c r="AF6" s="2504"/>
      <c r="AG6" s="2504"/>
      <c r="AH6" s="2504"/>
      <c r="AI6" s="2504"/>
      <c r="AJ6" s="2504"/>
      <c r="AK6" s="1827"/>
      <c r="AL6" s="375"/>
      <c r="AM6" s="375"/>
      <c r="AN6" s="375"/>
      <c r="AO6" s="375"/>
      <c r="AP6" s="375"/>
      <c r="AQ6" s="375"/>
      <c r="AR6" s="375"/>
      <c r="AS6" s="375"/>
      <c r="AT6" s="376"/>
      <c r="AU6" s="381" t="s">
        <v>1472</v>
      </c>
      <c r="AV6" s="381"/>
      <c r="AW6" s="381"/>
      <c r="AX6" s="381"/>
      <c r="AY6" s="381"/>
      <c r="AZ6" s="381"/>
      <c r="BA6" s="381"/>
      <c r="BB6" s="381"/>
      <c r="BC6" s="381"/>
      <c r="BD6" s="381"/>
      <c r="BE6" s="381"/>
      <c r="BF6" s="381"/>
    </row>
    <row r="7" spans="1:76" ht="12.6" customHeight="1">
      <c r="A7" s="2506"/>
      <c r="B7" s="2507"/>
      <c r="C7" s="2507"/>
      <c r="D7" s="2507"/>
      <c r="E7" s="2507"/>
      <c r="F7" s="2507"/>
      <c r="G7" s="2507"/>
      <c r="H7" s="2507"/>
      <c r="I7" s="2507"/>
      <c r="J7" s="2507"/>
      <c r="K7" s="2507"/>
      <c r="L7" s="2508"/>
      <c r="M7" s="377"/>
      <c r="N7" s="378"/>
      <c r="O7" s="378"/>
      <c r="P7" s="378"/>
      <c r="Q7" s="378"/>
      <c r="R7" s="378"/>
      <c r="S7" s="378"/>
      <c r="T7" s="378"/>
      <c r="U7" s="378"/>
      <c r="V7" s="2509"/>
      <c r="W7" s="2509"/>
      <c r="X7" s="2509"/>
      <c r="Y7" s="2509"/>
      <c r="Z7" s="2509"/>
      <c r="AA7" s="2509"/>
      <c r="AB7" s="2509"/>
      <c r="AC7" s="2509"/>
      <c r="AD7" s="2509"/>
      <c r="AE7" s="2509"/>
      <c r="AF7" s="2509"/>
      <c r="AG7" s="2509"/>
      <c r="AH7" s="2509"/>
      <c r="AI7" s="2509"/>
      <c r="AJ7" s="2509"/>
      <c r="AK7" s="1831"/>
      <c r="AL7" s="378"/>
      <c r="AM7" s="378"/>
      <c r="AN7" s="378"/>
      <c r="AO7" s="378"/>
      <c r="AP7" s="378"/>
      <c r="AQ7" s="378"/>
      <c r="AR7" s="378"/>
      <c r="AS7" s="378"/>
      <c r="AT7" s="379"/>
      <c r="AU7" s="381" t="s">
        <v>1473</v>
      </c>
      <c r="AV7" s="381"/>
      <c r="AW7" s="381"/>
      <c r="AX7" s="381"/>
      <c r="AY7" s="381"/>
      <c r="AZ7" s="381"/>
      <c r="BA7" s="381"/>
      <c r="BB7" s="381"/>
      <c r="BC7" s="381"/>
      <c r="BD7" s="381"/>
      <c r="BE7" s="381"/>
      <c r="BF7" s="381"/>
    </row>
    <row r="8" spans="1:76" ht="12.6" customHeight="1">
      <c r="A8" s="2159" t="s">
        <v>20</v>
      </c>
      <c r="B8" s="2160"/>
      <c r="C8" s="2160"/>
      <c r="D8" s="2160"/>
      <c r="E8" s="2160"/>
      <c r="F8" s="2160"/>
      <c r="G8" s="2160"/>
      <c r="H8" s="2160"/>
      <c r="I8" s="2160"/>
      <c r="J8" s="2160"/>
      <c r="K8" s="2160"/>
      <c r="L8" s="2161"/>
      <c r="M8" s="2566">
        <f>一括入力シート!B44</f>
        <v>0</v>
      </c>
      <c r="N8" s="2567"/>
      <c r="O8" s="2567"/>
      <c r="P8" s="2567"/>
      <c r="Q8" s="2567"/>
      <c r="R8" s="2567"/>
      <c r="S8" s="2567"/>
      <c r="T8" s="2567"/>
      <c r="U8" s="2567"/>
      <c r="V8" s="2567"/>
      <c r="W8" s="2567"/>
      <c r="X8" s="2567"/>
      <c r="Y8" s="2567"/>
      <c r="Z8" s="2567"/>
      <c r="AA8" s="2567"/>
      <c r="AB8" s="2567"/>
      <c r="AC8" s="2567"/>
      <c r="AD8" s="2567"/>
      <c r="AE8" s="2567"/>
      <c r="AF8" s="2567"/>
      <c r="AG8" s="2567"/>
      <c r="AH8" s="2567"/>
      <c r="AI8" s="2567"/>
      <c r="AJ8" s="2567"/>
      <c r="AK8" s="2567"/>
      <c r="AL8" s="2567"/>
      <c r="AM8" s="2567"/>
      <c r="AN8" s="2567"/>
      <c r="AO8" s="2567"/>
      <c r="AP8" s="2567"/>
      <c r="AQ8" s="2567"/>
      <c r="AR8" s="2567"/>
      <c r="AS8" s="2567"/>
      <c r="AT8" s="2568"/>
    </row>
    <row r="9" spans="1:76" ht="12.6" customHeight="1">
      <c r="A9" s="2497"/>
      <c r="B9" s="2498"/>
      <c r="C9" s="2498"/>
      <c r="D9" s="2498"/>
      <c r="E9" s="2498"/>
      <c r="F9" s="2498"/>
      <c r="G9" s="2498"/>
      <c r="H9" s="2498"/>
      <c r="I9" s="2498"/>
      <c r="J9" s="2498"/>
      <c r="K9" s="2498"/>
      <c r="L9" s="2499"/>
      <c r="M9" s="2210"/>
      <c r="N9" s="2028"/>
      <c r="O9" s="2028"/>
      <c r="P9" s="2028"/>
      <c r="Q9" s="2028"/>
      <c r="R9" s="2028"/>
      <c r="S9" s="2028"/>
      <c r="T9" s="2028"/>
      <c r="U9" s="2028"/>
      <c r="V9" s="2028"/>
      <c r="W9" s="2028"/>
      <c r="X9" s="2028"/>
      <c r="Y9" s="2028"/>
      <c r="Z9" s="2028"/>
      <c r="AA9" s="2028"/>
      <c r="AB9" s="2028"/>
      <c r="AC9" s="2028"/>
      <c r="AD9" s="2028"/>
      <c r="AE9" s="2028"/>
      <c r="AF9" s="2028"/>
      <c r="AG9" s="2028"/>
      <c r="AH9" s="2028"/>
      <c r="AI9" s="2028"/>
      <c r="AJ9" s="2028"/>
      <c r="AK9" s="2028"/>
      <c r="AL9" s="2028"/>
      <c r="AM9" s="2028"/>
      <c r="AN9" s="2028"/>
      <c r="AO9" s="2028"/>
      <c r="AP9" s="2028"/>
      <c r="AQ9" s="2028"/>
      <c r="AR9" s="2028"/>
      <c r="AS9" s="2028"/>
      <c r="AT9" s="2029"/>
    </row>
    <row r="10" spans="1:76" ht="12.6" customHeight="1">
      <c r="A10" s="2494" t="s">
        <v>4</v>
      </c>
      <c r="B10" s="2495"/>
      <c r="C10" s="2495"/>
      <c r="D10" s="2495"/>
      <c r="E10" s="2495"/>
      <c r="F10" s="2495"/>
      <c r="G10" s="2495"/>
      <c r="H10" s="2495"/>
      <c r="I10" s="2495"/>
      <c r="J10" s="2495"/>
      <c r="K10" s="2495"/>
      <c r="L10" s="2496"/>
      <c r="M10" s="2210">
        <f>一括入力シート!B45</f>
        <v>0</v>
      </c>
      <c r="N10" s="2028"/>
      <c r="O10" s="2028"/>
      <c r="P10" s="2028"/>
      <c r="Q10" s="2028"/>
      <c r="R10" s="2028"/>
      <c r="S10" s="2028"/>
      <c r="T10" s="2028"/>
      <c r="U10" s="2028"/>
      <c r="V10" s="2028"/>
      <c r="W10" s="2028"/>
      <c r="X10" s="2028"/>
      <c r="Y10" s="2028"/>
      <c r="Z10" s="2028"/>
      <c r="AA10" s="2028"/>
      <c r="AB10" s="2028"/>
      <c r="AC10" s="2028"/>
      <c r="AD10" s="2028"/>
      <c r="AE10" s="2028"/>
      <c r="AF10" s="2028"/>
      <c r="AG10" s="2028"/>
      <c r="AH10" s="2028"/>
      <c r="AI10" s="2028"/>
      <c r="AJ10" s="2028"/>
      <c r="AK10" s="2028"/>
      <c r="AL10" s="2028"/>
      <c r="AM10" s="2028"/>
      <c r="AN10" s="2028"/>
      <c r="AO10" s="2028"/>
      <c r="AP10" s="2028"/>
      <c r="AQ10" s="2028"/>
      <c r="AR10" s="2028"/>
      <c r="AS10" s="2028"/>
      <c r="AT10" s="2029"/>
    </row>
    <row r="11" spans="1:76" ht="12.6" customHeight="1">
      <c r="A11" s="2494"/>
      <c r="B11" s="2495"/>
      <c r="C11" s="2495"/>
      <c r="D11" s="2495"/>
      <c r="E11" s="2495"/>
      <c r="F11" s="2495"/>
      <c r="G11" s="2495"/>
      <c r="H11" s="2495"/>
      <c r="I11" s="2495"/>
      <c r="J11" s="2495"/>
      <c r="K11" s="2495"/>
      <c r="L11" s="2496"/>
      <c r="M11" s="2210"/>
      <c r="N11" s="2028"/>
      <c r="O11" s="2028"/>
      <c r="P11" s="2028"/>
      <c r="Q11" s="2028"/>
      <c r="R11" s="2028"/>
      <c r="S11" s="2028"/>
      <c r="T11" s="2028"/>
      <c r="U11" s="2028"/>
      <c r="V11" s="2028"/>
      <c r="W11" s="2028"/>
      <c r="X11" s="2028"/>
      <c r="Y11" s="2028"/>
      <c r="Z11" s="2028"/>
      <c r="AA11" s="2028"/>
      <c r="AB11" s="2028"/>
      <c r="AC11" s="2028"/>
      <c r="AD11" s="2028"/>
      <c r="AE11" s="2028"/>
      <c r="AF11" s="2028"/>
      <c r="AG11" s="2028"/>
      <c r="AH11" s="2028"/>
      <c r="AI11" s="2028"/>
      <c r="AJ11" s="2028"/>
      <c r="AK11" s="2028"/>
      <c r="AL11" s="2028"/>
      <c r="AM11" s="2028"/>
      <c r="AN11" s="2028"/>
      <c r="AO11" s="2028"/>
      <c r="AP11" s="2028"/>
      <c r="AQ11" s="2028"/>
      <c r="AR11" s="2028"/>
      <c r="AS11" s="2028"/>
      <c r="AT11" s="2029"/>
    </row>
    <row r="12" spans="1:76" ht="12.6" customHeight="1">
      <c r="A12" s="2494"/>
      <c r="B12" s="2495"/>
      <c r="C12" s="2495"/>
      <c r="D12" s="2495"/>
      <c r="E12" s="2495"/>
      <c r="F12" s="2495"/>
      <c r="G12" s="2495"/>
      <c r="H12" s="2495"/>
      <c r="I12" s="2495"/>
      <c r="J12" s="2495"/>
      <c r="K12" s="2495"/>
      <c r="L12" s="2496"/>
      <c r="M12" s="2210"/>
      <c r="N12" s="2028"/>
      <c r="O12" s="2028"/>
      <c r="P12" s="2028"/>
      <c r="Q12" s="2028"/>
      <c r="R12" s="2028"/>
      <c r="S12" s="2028"/>
      <c r="T12" s="2028"/>
      <c r="U12" s="2028"/>
      <c r="V12" s="2028"/>
      <c r="W12" s="2028"/>
      <c r="X12" s="2028"/>
      <c r="Y12" s="2028"/>
      <c r="Z12" s="2028"/>
      <c r="AA12" s="2028"/>
      <c r="AB12" s="2028"/>
      <c r="AC12" s="2028"/>
      <c r="AD12" s="2028"/>
      <c r="AE12" s="2028"/>
      <c r="AF12" s="2028"/>
      <c r="AG12" s="2028"/>
      <c r="AH12" s="2028"/>
      <c r="AI12" s="2028"/>
      <c r="AJ12" s="2028"/>
      <c r="AK12" s="2028"/>
      <c r="AL12" s="2028"/>
      <c r="AM12" s="2028"/>
      <c r="AN12" s="2028"/>
      <c r="AO12" s="2028"/>
      <c r="AP12" s="2028"/>
      <c r="AQ12" s="2028"/>
      <c r="AR12" s="2028"/>
      <c r="AS12" s="2028"/>
      <c r="AT12" s="2029"/>
    </row>
    <row r="13" spans="1:76" ht="12.6" customHeight="1">
      <c r="A13" s="2494" t="s">
        <v>5</v>
      </c>
      <c r="B13" s="2495"/>
      <c r="C13" s="2495"/>
      <c r="D13" s="2495"/>
      <c r="E13" s="2495"/>
      <c r="F13" s="2495"/>
      <c r="G13" s="2495"/>
      <c r="H13" s="2495"/>
      <c r="I13" s="2495"/>
      <c r="J13" s="2495"/>
      <c r="K13" s="2495"/>
      <c r="L13" s="2496"/>
      <c r="M13" s="2210" t="str">
        <f>一括入力シート!B46&amp;"　　　　　"</f>
        <v>　　　　　</v>
      </c>
      <c r="N13" s="2028"/>
      <c r="O13" s="2028"/>
      <c r="P13" s="2028"/>
      <c r="Q13" s="2028"/>
      <c r="R13" s="2028"/>
      <c r="S13" s="2028"/>
      <c r="T13" s="2028"/>
      <c r="U13" s="2028"/>
      <c r="V13" s="2028"/>
      <c r="W13" s="2028"/>
      <c r="X13" s="2028"/>
      <c r="Y13" s="2028"/>
      <c r="Z13" s="2028"/>
      <c r="AA13" s="2028"/>
      <c r="AB13" s="2028"/>
      <c r="AC13" s="2028"/>
      <c r="AD13" s="2028"/>
      <c r="AE13" s="2028"/>
      <c r="AF13" s="2028"/>
      <c r="AG13" s="2028"/>
      <c r="AH13" s="2028"/>
      <c r="AI13" s="2028"/>
      <c r="AJ13" s="2028"/>
      <c r="AK13" s="2028"/>
      <c r="AL13" s="2028"/>
      <c r="AM13" s="2028"/>
      <c r="AN13" s="2028"/>
      <c r="AO13" s="2028"/>
      <c r="AP13" s="2028"/>
      <c r="AQ13" s="2028"/>
      <c r="AR13" s="2028"/>
      <c r="AS13" s="2028"/>
      <c r="AT13" s="2029"/>
    </row>
    <row r="14" spans="1:76" ht="12.6" customHeight="1">
      <c r="A14" s="2494"/>
      <c r="B14" s="2495"/>
      <c r="C14" s="2495"/>
      <c r="D14" s="2495"/>
      <c r="E14" s="2495"/>
      <c r="F14" s="2495"/>
      <c r="G14" s="2495"/>
      <c r="H14" s="2495"/>
      <c r="I14" s="2495"/>
      <c r="J14" s="2495"/>
      <c r="K14" s="2495"/>
      <c r="L14" s="2496"/>
      <c r="M14" s="2210"/>
      <c r="N14" s="2028"/>
      <c r="O14" s="2028"/>
      <c r="P14" s="2028"/>
      <c r="Q14" s="2028"/>
      <c r="R14" s="2028"/>
      <c r="S14" s="2028"/>
      <c r="T14" s="2028"/>
      <c r="U14" s="2028"/>
      <c r="V14" s="2028"/>
      <c r="W14" s="2028"/>
      <c r="X14" s="2028"/>
      <c r="Y14" s="2028"/>
      <c r="Z14" s="2028"/>
      <c r="AA14" s="2028"/>
      <c r="AB14" s="2028"/>
      <c r="AC14" s="2028"/>
      <c r="AD14" s="2028"/>
      <c r="AE14" s="2028"/>
      <c r="AF14" s="2028"/>
      <c r="AG14" s="2028"/>
      <c r="AH14" s="2028"/>
      <c r="AI14" s="2028"/>
      <c r="AJ14" s="2028"/>
      <c r="AK14" s="2028"/>
      <c r="AL14" s="2028"/>
      <c r="AM14" s="2028"/>
      <c r="AN14" s="2028"/>
      <c r="AO14" s="2028"/>
      <c r="AP14" s="2028"/>
      <c r="AQ14" s="2028"/>
      <c r="AR14" s="2028"/>
      <c r="AS14" s="2028"/>
      <c r="AT14" s="2029"/>
    </row>
    <row r="15" spans="1:76" ht="12.6" customHeight="1">
      <c r="A15" s="2494"/>
      <c r="B15" s="2495"/>
      <c r="C15" s="2495"/>
      <c r="D15" s="2495"/>
      <c r="E15" s="2495"/>
      <c r="F15" s="2495"/>
      <c r="G15" s="2495"/>
      <c r="H15" s="2495"/>
      <c r="I15" s="2495"/>
      <c r="J15" s="2495"/>
      <c r="K15" s="2495"/>
      <c r="L15" s="2496"/>
      <c r="M15" s="2210"/>
      <c r="N15" s="2028"/>
      <c r="O15" s="2028"/>
      <c r="P15" s="2028"/>
      <c r="Q15" s="2028"/>
      <c r="R15" s="2028"/>
      <c r="S15" s="2028"/>
      <c r="T15" s="2028"/>
      <c r="U15" s="2028"/>
      <c r="V15" s="2028"/>
      <c r="W15" s="2028"/>
      <c r="X15" s="2028"/>
      <c r="Y15" s="2028"/>
      <c r="Z15" s="2028"/>
      <c r="AA15" s="2028"/>
      <c r="AB15" s="2028"/>
      <c r="AC15" s="2028"/>
      <c r="AD15" s="2028"/>
      <c r="AE15" s="2028"/>
      <c r="AF15" s="2028"/>
      <c r="AG15" s="2028"/>
      <c r="AH15" s="2028"/>
      <c r="AI15" s="2028"/>
      <c r="AJ15" s="2028"/>
      <c r="AK15" s="2028"/>
      <c r="AL15" s="2028"/>
      <c r="AM15" s="2028"/>
      <c r="AN15" s="2028"/>
      <c r="AO15" s="2028"/>
      <c r="AP15" s="2028"/>
      <c r="AQ15" s="2028"/>
      <c r="AR15" s="2028"/>
      <c r="AS15" s="2028"/>
      <c r="AT15" s="2029"/>
    </row>
    <row r="16" spans="1:76" s="174" customFormat="1" ht="12.6" customHeight="1">
      <c r="A16" s="2494"/>
      <c r="B16" s="2600"/>
      <c r="C16" s="2600"/>
      <c r="D16" s="2600"/>
      <c r="E16" s="2600"/>
      <c r="F16" s="2600"/>
      <c r="G16" s="2600"/>
      <c r="H16" s="2600"/>
      <c r="I16" s="2600"/>
      <c r="J16" s="2600"/>
      <c r="K16" s="2600"/>
      <c r="L16" s="2521"/>
      <c r="M16" s="926"/>
      <c r="N16" s="924"/>
      <c r="O16" s="1821"/>
      <c r="P16" s="924"/>
      <c r="Q16" s="2525" t="s">
        <v>2384</v>
      </c>
      <c r="R16" s="2052"/>
      <c r="S16" s="2052"/>
      <c r="T16" s="2052"/>
      <c r="U16" s="2052"/>
      <c r="V16" s="2052"/>
      <c r="W16" s="2052"/>
      <c r="X16" s="2597">
        <f>一括入力シート!B54</f>
        <v>0</v>
      </c>
      <c r="Y16" s="2598"/>
      <c r="Z16" s="2598"/>
      <c r="AA16" s="2598"/>
      <c r="AB16" s="2598"/>
      <c r="AC16" s="2598"/>
      <c r="AD16" s="2598"/>
      <c r="AE16" s="2525" t="s">
        <v>2381</v>
      </c>
      <c r="AF16" s="2526"/>
      <c r="AG16" s="2526"/>
      <c r="AH16" s="2526"/>
      <c r="AI16" s="2528" t="str">
        <f>CONCATENATE(一括入力シート!F54," - ",一括入力シート!G54," - ",一括入力シート!H54)</f>
        <v xml:space="preserve"> -  - </v>
      </c>
      <c r="AJ16" s="2531"/>
      <c r="AK16" s="2531"/>
      <c r="AL16" s="2531"/>
      <c r="AM16" s="2531"/>
      <c r="AN16" s="2531"/>
      <c r="AO16" s="2531"/>
      <c r="AP16" s="2531"/>
      <c r="AQ16" s="2531"/>
      <c r="AR16" s="2531"/>
      <c r="AS16" s="2531"/>
      <c r="AT16" s="2532"/>
      <c r="AU16" s="381" t="s">
        <v>2422</v>
      </c>
      <c r="AV16" s="381"/>
      <c r="AW16" s="381"/>
      <c r="AX16" s="381"/>
      <c r="AY16" s="381"/>
      <c r="AZ16" s="381"/>
      <c r="BA16" s="381"/>
      <c r="BB16" s="381"/>
      <c r="BC16" s="381"/>
      <c r="BD16" s="381"/>
      <c r="BE16" s="381"/>
      <c r="BF16" s="381"/>
      <c r="BG16" s="381"/>
      <c r="BH16" s="381"/>
      <c r="BI16" s="381"/>
      <c r="BJ16" s="381"/>
      <c r="BK16" s="381"/>
      <c r="BL16" s="381"/>
      <c r="BM16" s="381"/>
      <c r="BN16" s="380"/>
      <c r="BO16" s="380"/>
      <c r="BP16" s="380"/>
      <c r="BQ16" s="380"/>
      <c r="BR16" s="380"/>
      <c r="BS16" s="380"/>
      <c r="BT16" s="380"/>
      <c r="BU16" s="380"/>
      <c r="BV16" s="380"/>
      <c r="BW16" s="380"/>
      <c r="BX16" s="380"/>
    </row>
    <row r="17" spans="1:93" s="174" customFormat="1" ht="12.6" customHeight="1">
      <c r="A17" s="2522"/>
      <c r="B17" s="2523"/>
      <c r="C17" s="2523"/>
      <c r="D17" s="2523"/>
      <c r="E17" s="2523"/>
      <c r="F17" s="2523"/>
      <c r="G17" s="2523"/>
      <c r="H17" s="2523"/>
      <c r="I17" s="2523"/>
      <c r="J17" s="2523"/>
      <c r="K17" s="2523"/>
      <c r="L17" s="2524"/>
      <c r="M17" s="927"/>
      <c r="N17" s="925"/>
      <c r="O17" s="1822"/>
      <c r="P17" s="925"/>
      <c r="Q17" s="2053"/>
      <c r="R17" s="2053"/>
      <c r="S17" s="2053"/>
      <c r="T17" s="2053"/>
      <c r="U17" s="2053"/>
      <c r="V17" s="2053"/>
      <c r="W17" s="2053"/>
      <c r="X17" s="2599"/>
      <c r="Y17" s="2599"/>
      <c r="Z17" s="2599"/>
      <c r="AA17" s="2599"/>
      <c r="AB17" s="2599"/>
      <c r="AC17" s="2599"/>
      <c r="AD17" s="2599"/>
      <c r="AE17" s="2527"/>
      <c r="AF17" s="2527"/>
      <c r="AG17" s="2527"/>
      <c r="AH17" s="2527"/>
      <c r="AI17" s="2533"/>
      <c r="AJ17" s="2533"/>
      <c r="AK17" s="2533"/>
      <c r="AL17" s="2533"/>
      <c r="AM17" s="2533"/>
      <c r="AN17" s="2533"/>
      <c r="AO17" s="2533"/>
      <c r="AP17" s="2533"/>
      <c r="AQ17" s="2533"/>
      <c r="AR17" s="2533"/>
      <c r="AS17" s="2533"/>
      <c r="AT17" s="2534"/>
      <c r="AV17" s="381"/>
      <c r="AW17" s="381"/>
      <c r="AX17" s="381"/>
      <c r="AY17" s="381"/>
      <c r="AZ17" s="381"/>
      <c r="BA17" s="381"/>
      <c r="BB17" s="381"/>
      <c r="BC17" s="381"/>
      <c r="BD17" s="381"/>
      <c r="BE17" s="381"/>
      <c r="BF17" s="381"/>
      <c r="BG17" s="381"/>
      <c r="BH17" s="381"/>
      <c r="BI17" s="381"/>
      <c r="BJ17" s="381"/>
      <c r="BK17" s="381"/>
      <c r="BL17" s="381"/>
      <c r="BM17" s="381"/>
      <c r="BN17" s="380"/>
      <c r="BO17" s="380"/>
      <c r="BP17" s="380"/>
      <c r="BQ17" s="380"/>
      <c r="BR17" s="380"/>
      <c r="BS17" s="380"/>
      <c r="BT17" s="380"/>
      <c r="BU17" s="380"/>
      <c r="BV17" s="380"/>
      <c r="BW17" s="380"/>
      <c r="BX17" s="380"/>
    </row>
    <row r="18" spans="1:93" ht="12.6" customHeight="1">
      <c r="A18" s="2159" t="s">
        <v>6</v>
      </c>
      <c r="B18" s="2160"/>
      <c r="C18" s="2160"/>
      <c r="D18" s="2160"/>
      <c r="E18" s="2160"/>
      <c r="F18" s="2160"/>
      <c r="G18" s="2160"/>
      <c r="H18" s="2160"/>
      <c r="I18" s="2160"/>
      <c r="J18" s="2160"/>
      <c r="K18" s="2160"/>
      <c r="L18" s="2161"/>
      <c r="M18" s="2510">
        <f>一括入力シート!B6</f>
        <v>0</v>
      </c>
      <c r="N18" s="2511"/>
      <c r="O18" s="2511"/>
      <c r="P18" s="2511"/>
      <c r="Q18" s="2511"/>
      <c r="R18" s="2511"/>
      <c r="S18" s="2511"/>
      <c r="T18" s="2511"/>
      <c r="U18" s="2511"/>
      <c r="V18" s="2511"/>
      <c r="W18" s="2511"/>
      <c r="X18" s="2511"/>
      <c r="Y18" s="2511"/>
      <c r="Z18" s="2511"/>
      <c r="AA18" s="2511"/>
      <c r="AB18" s="2511"/>
      <c r="AC18" s="2511"/>
      <c r="AD18" s="2511"/>
      <c r="AE18" s="2511"/>
      <c r="AF18" s="2511"/>
      <c r="AG18" s="2511"/>
      <c r="AH18" s="2511"/>
      <c r="AI18" s="2511"/>
      <c r="AJ18" s="2511"/>
      <c r="AK18" s="2511"/>
      <c r="AL18" s="2511"/>
      <c r="AM18" s="2511"/>
      <c r="AN18" s="2511"/>
      <c r="AO18" s="2511"/>
      <c r="AP18" s="2511"/>
      <c r="AQ18" s="2511"/>
      <c r="AR18" s="2511"/>
      <c r="AS18" s="2511"/>
      <c r="AT18" s="2512"/>
    </row>
    <row r="19" spans="1:93" ht="12.6" customHeight="1">
      <c r="A19" s="2497"/>
      <c r="B19" s="2498"/>
      <c r="C19" s="2498"/>
      <c r="D19" s="2498"/>
      <c r="E19" s="2498"/>
      <c r="F19" s="2498"/>
      <c r="G19" s="2498"/>
      <c r="H19" s="2498"/>
      <c r="I19" s="2498"/>
      <c r="J19" s="2498"/>
      <c r="K19" s="2498"/>
      <c r="L19" s="2499"/>
      <c r="M19" s="2513"/>
      <c r="N19" s="2514"/>
      <c r="O19" s="2514"/>
      <c r="P19" s="2514"/>
      <c r="Q19" s="2514"/>
      <c r="R19" s="2514"/>
      <c r="S19" s="2514"/>
      <c r="T19" s="2514"/>
      <c r="U19" s="2514"/>
      <c r="V19" s="2514"/>
      <c r="W19" s="2514"/>
      <c r="X19" s="2514"/>
      <c r="Y19" s="2514"/>
      <c r="Z19" s="2514"/>
      <c r="AA19" s="2514"/>
      <c r="AB19" s="2514"/>
      <c r="AC19" s="2514"/>
      <c r="AD19" s="2514"/>
      <c r="AE19" s="2514"/>
      <c r="AF19" s="2514"/>
      <c r="AG19" s="2514"/>
      <c r="AH19" s="2514"/>
      <c r="AI19" s="2514"/>
      <c r="AJ19" s="2514"/>
      <c r="AK19" s="2514"/>
      <c r="AL19" s="2514"/>
      <c r="AM19" s="2514"/>
      <c r="AN19" s="2514"/>
      <c r="AO19" s="2514"/>
      <c r="AP19" s="2514"/>
      <c r="AQ19" s="2514"/>
      <c r="AR19" s="2514"/>
      <c r="AS19" s="2514"/>
      <c r="AT19" s="2515"/>
    </row>
    <row r="20" spans="1:93" ht="12.6" customHeight="1">
      <c r="A20" s="2506"/>
      <c r="B20" s="2507"/>
      <c r="C20" s="2507"/>
      <c r="D20" s="2507"/>
      <c r="E20" s="2507"/>
      <c r="F20" s="2507"/>
      <c r="G20" s="2507"/>
      <c r="H20" s="2507"/>
      <c r="I20" s="2507"/>
      <c r="J20" s="2507"/>
      <c r="K20" s="2507"/>
      <c r="L20" s="2508"/>
      <c r="M20" s="2516"/>
      <c r="N20" s="2517"/>
      <c r="O20" s="2517"/>
      <c r="P20" s="2517"/>
      <c r="Q20" s="2517"/>
      <c r="R20" s="2517"/>
      <c r="S20" s="2517"/>
      <c r="T20" s="2517"/>
      <c r="U20" s="2517"/>
      <c r="V20" s="2517"/>
      <c r="W20" s="2517"/>
      <c r="X20" s="2517"/>
      <c r="Y20" s="2517"/>
      <c r="Z20" s="2517"/>
      <c r="AA20" s="2517"/>
      <c r="AB20" s="2517"/>
      <c r="AC20" s="2517"/>
      <c r="AD20" s="2517"/>
      <c r="AE20" s="2517"/>
      <c r="AF20" s="2517"/>
      <c r="AG20" s="2517"/>
      <c r="AH20" s="2517"/>
      <c r="AI20" s="2517"/>
      <c r="AJ20" s="2517"/>
      <c r="AK20" s="2517"/>
      <c r="AL20" s="2517"/>
      <c r="AM20" s="2517"/>
      <c r="AN20" s="2517"/>
      <c r="AO20" s="2517"/>
      <c r="AP20" s="2517"/>
      <c r="AQ20" s="2517"/>
      <c r="AR20" s="2517"/>
      <c r="AS20" s="2517"/>
      <c r="AT20" s="2518"/>
      <c r="AU20" s="387" t="s">
        <v>1504</v>
      </c>
    </row>
    <row r="21" spans="1:93" ht="12.6" customHeight="1">
      <c r="A21" s="2159" t="s">
        <v>13</v>
      </c>
      <c r="B21" s="2160"/>
      <c r="C21" s="2160"/>
      <c r="D21" s="2160"/>
      <c r="E21" s="2160"/>
      <c r="F21" s="2160"/>
      <c r="G21" s="2160"/>
      <c r="H21" s="2160"/>
      <c r="I21" s="2160"/>
      <c r="J21" s="2160"/>
      <c r="K21" s="2160"/>
      <c r="L21" s="2161"/>
      <c r="M21" s="2197" t="s">
        <v>24</v>
      </c>
      <c r="N21" s="2198"/>
      <c r="O21" s="2198"/>
      <c r="P21" s="2198"/>
      <c r="Q21" s="2198"/>
      <c r="R21" s="2198"/>
      <c r="S21" s="2198"/>
      <c r="T21" s="2198"/>
      <c r="U21" s="2199"/>
      <c r="V21" s="2197" t="s">
        <v>28</v>
      </c>
      <c r="W21" s="2198"/>
      <c r="X21" s="2198"/>
      <c r="Y21" s="2199"/>
      <c r="Z21" s="2197" t="s">
        <v>27</v>
      </c>
      <c r="AA21" s="2198"/>
      <c r="AB21" s="2198"/>
      <c r="AC21" s="2199"/>
      <c r="AD21" s="2197" t="s">
        <v>25</v>
      </c>
      <c r="AE21" s="2198"/>
      <c r="AF21" s="2198"/>
      <c r="AG21" s="2198"/>
      <c r="AH21" s="2198"/>
      <c r="AI21" s="2198"/>
      <c r="AJ21" s="2198"/>
      <c r="AK21" s="2198"/>
      <c r="AL21" s="2198"/>
      <c r="AM21" s="2198"/>
      <c r="AN21" s="2199"/>
      <c r="AO21" s="2197" t="s">
        <v>26</v>
      </c>
      <c r="AP21" s="2198"/>
      <c r="AQ21" s="2198"/>
      <c r="AR21" s="2198"/>
      <c r="AS21" s="2198"/>
      <c r="AT21" s="2199"/>
      <c r="AU21" s="2159" t="s">
        <v>13</v>
      </c>
      <c r="AV21" s="2160"/>
      <c r="AW21" s="2160"/>
      <c r="AX21" s="2160"/>
      <c r="AY21" s="2160"/>
      <c r="AZ21" s="2160"/>
      <c r="BA21" s="2160"/>
      <c r="BB21" s="2160"/>
      <c r="BC21" s="2160"/>
      <c r="BD21" s="2160"/>
      <c r="BE21" s="2160"/>
      <c r="BF21" s="2160"/>
      <c r="BG21" s="2161"/>
      <c r="BH21" s="2197" t="s">
        <v>24</v>
      </c>
      <c r="BI21" s="2198"/>
      <c r="BJ21" s="2198"/>
      <c r="BK21" s="2198"/>
      <c r="BL21" s="2198"/>
      <c r="BM21" s="2198"/>
      <c r="BN21" s="2198"/>
      <c r="BO21" s="2198"/>
      <c r="BP21" s="2199"/>
      <c r="BQ21" s="2197" t="s">
        <v>28</v>
      </c>
      <c r="BR21" s="2198"/>
      <c r="BS21" s="2198"/>
      <c r="BT21" s="2199"/>
      <c r="BU21" s="2197" t="s">
        <v>27</v>
      </c>
      <c r="BV21" s="2198"/>
      <c r="BW21" s="2198"/>
      <c r="BX21" s="2199"/>
      <c r="BY21" s="2197" t="s">
        <v>25</v>
      </c>
      <c r="BZ21" s="2198"/>
      <c r="CA21" s="2198"/>
      <c r="CB21" s="2198"/>
      <c r="CC21" s="2198"/>
      <c r="CD21" s="2198"/>
      <c r="CE21" s="2198"/>
      <c r="CF21" s="2198"/>
      <c r="CG21" s="2198"/>
      <c r="CH21" s="2198"/>
      <c r="CI21" s="2199"/>
      <c r="CJ21" s="2197" t="s">
        <v>26</v>
      </c>
      <c r="CK21" s="2198"/>
      <c r="CL21" s="2198"/>
      <c r="CM21" s="2198"/>
      <c r="CN21" s="2198"/>
      <c r="CO21" s="2199"/>
    </row>
    <row r="22" spans="1:93" ht="12.6" customHeight="1">
      <c r="A22" s="2497"/>
      <c r="B22" s="2498"/>
      <c r="C22" s="2498"/>
      <c r="D22" s="2498"/>
      <c r="E22" s="2498"/>
      <c r="F22" s="2498"/>
      <c r="G22" s="2498"/>
      <c r="H22" s="2498"/>
      <c r="I22" s="2498"/>
      <c r="J22" s="2498"/>
      <c r="K22" s="2498"/>
      <c r="L22" s="2499"/>
      <c r="M22" s="1982"/>
      <c r="N22" s="1983"/>
      <c r="O22" s="1983"/>
      <c r="P22" s="1983"/>
      <c r="Q22" s="1983"/>
      <c r="R22" s="1983"/>
      <c r="S22" s="1983"/>
      <c r="T22" s="1983"/>
      <c r="U22" s="2162"/>
      <c r="V22" s="1982"/>
      <c r="W22" s="1983"/>
      <c r="X22" s="1983"/>
      <c r="Y22" s="2162"/>
      <c r="Z22" s="1982"/>
      <c r="AA22" s="1983"/>
      <c r="AB22" s="1983"/>
      <c r="AC22" s="2162"/>
      <c r="AD22" s="1982"/>
      <c r="AE22" s="1983"/>
      <c r="AF22" s="1983"/>
      <c r="AG22" s="1983"/>
      <c r="AH22" s="1983"/>
      <c r="AI22" s="1983"/>
      <c r="AJ22" s="1983"/>
      <c r="AK22" s="1983"/>
      <c r="AL22" s="1983"/>
      <c r="AM22" s="1983"/>
      <c r="AN22" s="2162"/>
      <c r="AO22" s="1982"/>
      <c r="AP22" s="1983"/>
      <c r="AQ22" s="1983"/>
      <c r="AR22" s="1983"/>
      <c r="AS22" s="1983"/>
      <c r="AT22" s="2162"/>
      <c r="AU22" s="2497"/>
      <c r="AV22" s="2498"/>
      <c r="AW22" s="2498"/>
      <c r="AX22" s="2498"/>
      <c r="AY22" s="2498"/>
      <c r="AZ22" s="2498"/>
      <c r="BA22" s="2498"/>
      <c r="BB22" s="2498"/>
      <c r="BC22" s="2498"/>
      <c r="BD22" s="2498"/>
      <c r="BE22" s="2498"/>
      <c r="BF22" s="2498"/>
      <c r="BG22" s="2499"/>
      <c r="BH22" s="1982"/>
      <c r="BI22" s="1983"/>
      <c r="BJ22" s="1983"/>
      <c r="BK22" s="1983"/>
      <c r="BL22" s="1983"/>
      <c r="BM22" s="1983"/>
      <c r="BN22" s="1983"/>
      <c r="BO22" s="1983"/>
      <c r="BP22" s="2162"/>
      <c r="BQ22" s="1982"/>
      <c r="BR22" s="1983"/>
      <c r="BS22" s="1983"/>
      <c r="BT22" s="2162"/>
      <c r="BU22" s="1982"/>
      <c r="BV22" s="1983"/>
      <c r="BW22" s="1983"/>
      <c r="BX22" s="2162"/>
      <c r="BY22" s="1982"/>
      <c r="BZ22" s="1983"/>
      <c r="CA22" s="1983"/>
      <c r="CB22" s="1983"/>
      <c r="CC22" s="1983"/>
      <c r="CD22" s="1983"/>
      <c r="CE22" s="1983"/>
      <c r="CF22" s="1983"/>
      <c r="CG22" s="1983"/>
      <c r="CH22" s="1983"/>
      <c r="CI22" s="2162"/>
      <c r="CJ22" s="1982"/>
      <c r="CK22" s="1983"/>
      <c r="CL22" s="1983"/>
      <c r="CM22" s="1983"/>
      <c r="CN22" s="1983"/>
      <c r="CO22" s="2162"/>
    </row>
    <row r="23" spans="1:93" ht="12.6" customHeight="1">
      <c r="A23" s="2"/>
      <c r="B23" s="2589" t="s">
        <v>14</v>
      </c>
      <c r="C23" s="2590"/>
      <c r="D23" s="2590"/>
      <c r="E23" s="2590"/>
      <c r="F23" s="2590"/>
      <c r="G23" s="2590"/>
      <c r="H23" s="2590"/>
      <c r="I23" s="2590"/>
      <c r="J23" s="2590"/>
      <c r="K23" s="2590"/>
      <c r="L23" s="2591"/>
      <c r="M23" s="1982"/>
      <c r="N23" s="1983"/>
      <c r="O23" s="1983"/>
      <c r="P23" s="1983"/>
      <c r="Q23" s="1983"/>
      <c r="R23" s="1983"/>
      <c r="S23" s="1983"/>
      <c r="T23" s="1983"/>
      <c r="U23" s="2162"/>
      <c r="V23" s="1982"/>
      <c r="W23" s="1983"/>
      <c r="X23" s="1983"/>
      <c r="Y23" s="2162"/>
      <c r="Z23" s="1982"/>
      <c r="AA23" s="1983"/>
      <c r="AB23" s="1983"/>
      <c r="AC23" s="2162"/>
      <c r="AD23" s="1982"/>
      <c r="AE23" s="1983"/>
      <c r="AF23" s="1983"/>
      <c r="AG23" s="1983"/>
      <c r="AH23" s="1983"/>
      <c r="AI23" s="1983"/>
      <c r="AJ23" s="1983"/>
      <c r="AK23" s="1983"/>
      <c r="AL23" s="1983"/>
      <c r="AM23" s="1983"/>
      <c r="AN23" s="2162"/>
      <c r="AO23" s="1982"/>
      <c r="AP23" s="1983"/>
      <c r="AQ23" s="1983"/>
      <c r="AR23" s="1983"/>
      <c r="AS23" s="1983"/>
      <c r="AT23" s="2162"/>
      <c r="AU23" s="2"/>
      <c r="AV23" s="2589" t="s">
        <v>14</v>
      </c>
      <c r="AW23" s="2590"/>
      <c r="AX23" s="2590"/>
      <c r="AY23" s="2590"/>
      <c r="AZ23" s="2590"/>
      <c r="BA23" s="2590"/>
      <c r="BB23" s="2590"/>
      <c r="BC23" s="2590"/>
      <c r="BD23" s="2590"/>
      <c r="BE23" s="2590"/>
      <c r="BF23" s="2590"/>
      <c r="BG23" s="2591"/>
      <c r="BH23" s="1982"/>
      <c r="BI23" s="1983"/>
      <c r="BJ23" s="1983"/>
      <c r="BK23" s="1983"/>
      <c r="BL23" s="1983"/>
      <c r="BM23" s="1983"/>
      <c r="BN23" s="1983"/>
      <c r="BO23" s="1983"/>
      <c r="BP23" s="2162"/>
      <c r="BQ23" s="1982"/>
      <c r="BR23" s="1983"/>
      <c r="BS23" s="1983"/>
      <c r="BT23" s="2162"/>
      <c r="BU23" s="1982"/>
      <c r="BV23" s="1983"/>
      <c r="BW23" s="1983"/>
      <c r="BX23" s="2162"/>
      <c r="BY23" s="1982"/>
      <c r="BZ23" s="1983"/>
      <c r="CA23" s="1983"/>
      <c r="CB23" s="1983"/>
      <c r="CC23" s="1983"/>
      <c r="CD23" s="1983"/>
      <c r="CE23" s="1983"/>
      <c r="CF23" s="1983"/>
      <c r="CG23" s="1983"/>
      <c r="CH23" s="1983"/>
      <c r="CI23" s="2162"/>
      <c r="CJ23" s="1982"/>
      <c r="CK23" s="1983"/>
      <c r="CL23" s="1983"/>
      <c r="CM23" s="1983"/>
      <c r="CN23" s="1983"/>
      <c r="CO23" s="2162"/>
    </row>
    <row r="24" spans="1:93" ht="12.6" customHeight="1">
      <c r="A24" s="2"/>
      <c r="B24" s="2592"/>
      <c r="C24" s="2498"/>
      <c r="D24" s="2498"/>
      <c r="E24" s="2498"/>
      <c r="F24" s="2498"/>
      <c r="G24" s="2498"/>
      <c r="H24" s="2498"/>
      <c r="I24" s="2498"/>
      <c r="J24" s="2498"/>
      <c r="K24" s="2498"/>
      <c r="L24" s="2499"/>
      <c r="M24" s="1982"/>
      <c r="N24" s="1983"/>
      <c r="O24" s="1983"/>
      <c r="P24" s="1983"/>
      <c r="Q24" s="1983"/>
      <c r="R24" s="1983"/>
      <c r="S24" s="1983"/>
      <c r="T24" s="1983"/>
      <c r="U24" s="2162"/>
      <c r="V24" s="1982"/>
      <c r="W24" s="1983"/>
      <c r="X24" s="1983"/>
      <c r="Y24" s="2162"/>
      <c r="Z24" s="1982"/>
      <c r="AA24" s="1983"/>
      <c r="AB24" s="1983"/>
      <c r="AC24" s="2162"/>
      <c r="AD24" s="1982"/>
      <c r="AE24" s="1983"/>
      <c r="AF24" s="1983"/>
      <c r="AG24" s="1983"/>
      <c r="AH24" s="1983"/>
      <c r="AI24" s="1983"/>
      <c r="AJ24" s="1983"/>
      <c r="AK24" s="1983"/>
      <c r="AL24" s="1983"/>
      <c r="AM24" s="1983"/>
      <c r="AN24" s="2162"/>
      <c r="AO24" s="1982"/>
      <c r="AP24" s="1983"/>
      <c r="AQ24" s="1983"/>
      <c r="AR24" s="1983"/>
      <c r="AS24" s="1983"/>
      <c r="AT24" s="2162"/>
      <c r="AU24" s="2"/>
      <c r="AV24" s="2592"/>
      <c r="AW24" s="2498"/>
      <c r="AX24" s="2498"/>
      <c r="AY24" s="2498"/>
      <c r="AZ24" s="2498"/>
      <c r="BA24" s="2498"/>
      <c r="BB24" s="2498"/>
      <c r="BC24" s="2498"/>
      <c r="BD24" s="2498"/>
      <c r="BE24" s="2498"/>
      <c r="BF24" s="2498"/>
      <c r="BG24" s="2499"/>
      <c r="BH24" s="1982"/>
      <c r="BI24" s="1983"/>
      <c r="BJ24" s="1983"/>
      <c r="BK24" s="1983"/>
      <c r="BL24" s="1983"/>
      <c r="BM24" s="1983"/>
      <c r="BN24" s="1983"/>
      <c r="BO24" s="1983"/>
      <c r="BP24" s="2162"/>
      <c r="BQ24" s="1982"/>
      <c r="BR24" s="1983"/>
      <c r="BS24" s="1983"/>
      <c r="BT24" s="2162"/>
      <c r="BU24" s="1982"/>
      <c r="BV24" s="1983"/>
      <c r="BW24" s="1983"/>
      <c r="BX24" s="2162"/>
      <c r="BY24" s="1982"/>
      <c r="BZ24" s="1983"/>
      <c r="CA24" s="1983"/>
      <c r="CB24" s="1983"/>
      <c r="CC24" s="1983"/>
      <c r="CD24" s="1983"/>
      <c r="CE24" s="1983"/>
      <c r="CF24" s="1983"/>
      <c r="CG24" s="1983"/>
      <c r="CH24" s="1983"/>
      <c r="CI24" s="2162"/>
      <c r="CJ24" s="1982"/>
      <c r="CK24" s="1983"/>
      <c r="CL24" s="1983"/>
      <c r="CM24" s="1983"/>
      <c r="CN24" s="1983"/>
      <c r="CO24" s="2162"/>
    </row>
    <row r="25" spans="1:93" ht="12.6" customHeight="1">
      <c r="A25" s="2"/>
      <c r="B25" s="27"/>
      <c r="C25" s="2589" t="s">
        <v>15</v>
      </c>
      <c r="D25" s="2590"/>
      <c r="E25" s="2590"/>
      <c r="F25" s="2590"/>
      <c r="G25" s="2590"/>
      <c r="H25" s="2590"/>
      <c r="I25" s="2590"/>
      <c r="J25" s="2590"/>
      <c r="K25" s="2590"/>
      <c r="L25" s="2591"/>
      <c r="M25" s="1982"/>
      <c r="N25" s="1983"/>
      <c r="O25" s="1983"/>
      <c r="P25" s="1983"/>
      <c r="Q25" s="1983"/>
      <c r="R25" s="1983"/>
      <c r="S25" s="1983"/>
      <c r="T25" s="1983"/>
      <c r="U25" s="2162"/>
      <c r="V25" s="1982"/>
      <c r="W25" s="1983"/>
      <c r="X25" s="1983"/>
      <c r="Y25" s="2162"/>
      <c r="Z25" s="1982"/>
      <c r="AA25" s="1983"/>
      <c r="AB25" s="1983"/>
      <c r="AC25" s="2162"/>
      <c r="AD25" s="1982"/>
      <c r="AE25" s="1983"/>
      <c r="AF25" s="1983"/>
      <c r="AG25" s="1983"/>
      <c r="AH25" s="1983"/>
      <c r="AI25" s="1983"/>
      <c r="AJ25" s="1983"/>
      <c r="AK25" s="1983"/>
      <c r="AL25" s="1983"/>
      <c r="AM25" s="1983"/>
      <c r="AN25" s="2162"/>
      <c r="AO25" s="1982"/>
      <c r="AP25" s="1983"/>
      <c r="AQ25" s="1983"/>
      <c r="AR25" s="1983"/>
      <c r="AS25" s="1983"/>
      <c r="AT25" s="2162"/>
      <c r="AU25" s="2"/>
      <c r="AV25" s="27"/>
      <c r="AW25" s="2589" t="s">
        <v>15</v>
      </c>
      <c r="AX25" s="2590"/>
      <c r="AY25" s="2590"/>
      <c r="AZ25" s="2590"/>
      <c r="BA25" s="2590"/>
      <c r="BB25" s="2590"/>
      <c r="BC25" s="2590"/>
      <c r="BD25" s="2590"/>
      <c r="BE25" s="2590"/>
      <c r="BF25" s="2590"/>
      <c r="BG25" s="2591"/>
      <c r="BH25" s="1982"/>
      <c r="BI25" s="1983"/>
      <c r="BJ25" s="1983"/>
      <c r="BK25" s="1983"/>
      <c r="BL25" s="1983"/>
      <c r="BM25" s="1983"/>
      <c r="BN25" s="1983"/>
      <c r="BO25" s="1983"/>
      <c r="BP25" s="2162"/>
      <c r="BQ25" s="1982"/>
      <c r="BR25" s="1983"/>
      <c r="BS25" s="1983"/>
      <c r="BT25" s="2162"/>
      <c r="BU25" s="1982"/>
      <c r="BV25" s="1983"/>
      <c r="BW25" s="1983"/>
      <c r="BX25" s="2162"/>
      <c r="BY25" s="1982"/>
      <c r="BZ25" s="1983"/>
      <c r="CA25" s="1983"/>
      <c r="CB25" s="1983"/>
      <c r="CC25" s="1983"/>
      <c r="CD25" s="1983"/>
      <c r="CE25" s="1983"/>
      <c r="CF25" s="1983"/>
      <c r="CG25" s="1983"/>
      <c r="CH25" s="1983"/>
      <c r="CI25" s="2162"/>
      <c r="CJ25" s="1982"/>
      <c r="CK25" s="1983"/>
      <c r="CL25" s="1983"/>
      <c r="CM25" s="1983"/>
      <c r="CN25" s="1983"/>
      <c r="CO25" s="2162"/>
    </row>
    <row r="26" spans="1:93" ht="12.6" customHeight="1">
      <c r="A26" s="5"/>
      <c r="B26" s="14"/>
      <c r="C26" s="2593"/>
      <c r="D26" s="2507"/>
      <c r="E26" s="2507"/>
      <c r="F26" s="2507"/>
      <c r="G26" s="2507"/>
      <c r="H26" s="2507"/>
      <c r="I26" s="2507"/>
      <c r="J26" s="2507"/>
      <c r="K26" s="2507"/>
      <c r="L26" s="2508"/>
      <c r="M26" s="2163"/>
      <c r="N26" s="2164"/>
      <c r="O26" s="2164"/>
      <c r="P26" s="2164"/>
      <c r="Q26" s="2164"/>
      <c r="R26" s="2164"/>
      <c r="S26" s="2164"/>
      <c r="T26" s="2164"/>
      <c r="U26" s="2165"/>
      <c r="V26" s="2163"/>
      <c r="W26" s="2164"/>
      <c r="X26" s="2164"/>
      <c r="Y26" s="2165"/>
      <c r="Z26" s="2163"/>
      <c r="AA26" s="2164"/>
      <c r="AB26" s="2164"/>
      <c r="AC26" s="2165"/>
      <c r="AD26" s="2163"/>
      <c r="AE26" s="2164"/>
      <c r="AF26" s="2164"/>
      <c r="AG26" s="2164"/>
      <c r="AH26" s="2164"/>
      <c r="AI26" s="2164"/>
      <c r="AJ26" s="2164"/>
      <c r="AK26" s="2164"/>
      <c r="AL26" s="2164"/>
      <c r="AM26" s="2164"/>
      <c r="AN26" s="2165"/>
      <c r="AO26" s="2163"/>
      <c r="AP26" s="2164"/>
      <c r="AQ26" s="2164"/>
      <c r="AR26" s="2164"/>
      <c r="AS26" s="2164"/>
      <c r="AT26" s="2165"/>
      <c r="AU26" s="5"/>
      <c r="AV26" s="14"/>
      <c r="AW26" s="2593"/>
      <c r="AX26" s="2507"/>
      <c r="AY26" s="2507"/>
      <c r="AZ26" s="2507"/>
      <c r="BA26" s="2507"/>
      <c r="BB26" s="2507"/>
      <c r="BC26" s="2507"/>
      <c r="BD26" s="2507"/>
      <c r="BE26" s="2507"/>
      <c r="BF26" s="2507"/>
      <c r="BG26" s="2508"/>
      <c r="BH26" s="2163"/>
      <c r="BI26" s="2164"/>
      <c r="BJ26" s="2164"/>
      <c r="BK26" s="2164"/>
      <c r="BL26" s="2164"/>
      <c r="BM26" s="2164"/>
      <c r="BN26" s="2164"/>
      <c r="BO26" s="2164"/>
      <c r="BP26" s="2165"/>
      <c r="BQ26" s="2163"/>
      <c r="BR26" s="2164"/>
      <c r="BS26" s="2164"/>
      <c r="BT26" s="2165"/>
      <c r="BU26" s="2163"/>
      <c r="BV26" s="2164"/>
      <c r="BW26" s="2164"/>
      <c r="BX26" s="2165"/>
      <c r="BY26" s="2163"/>
      <c r="BZ26" s="2164"/>
      <c r="CA26" s="2164"/>
      <c r="CB26" s="2164"/>
      <c r="CC26" s="2164"/>
      <c r="CD26" s="2164"/>
      <c r="CE26" s="2164"/>
      <c r="CF26" s="2164"/>
      <c r="CG26" s="2164"/>
      <c r="CH26" s="2164"/>
      <c r="CI26" s="2165"/>
      <c r="CJ26" s="2163"/>
      <c r="CK26" s="2164"/>
      <c r="CL26" s="2164"/>
      <c r="CM26" s="2164"/>
      <c r="CN26" s="2164"/>
      <c r="CO26" s="2165"/>
    </row>
    <row r="27" spans="1:93" ht="12.6" customHeight="1">
      <c r="A27" s="2594"/>
      <c r="B27" s="2619"/>
      <c r="C27" s="2555"/>
      <c r="D27" s="2032"/>
      <c r="E27" s="2032"/>
      <c r="F27" s="2032"/>
      <c r="G27" s="2032"/>
      <c r="H27" s="2032"/>
      <c r="I27" s="2032"/>
      <c r="J27" s="2032"/>
      <c r="K27" s="2032"/>
      <c r="L27" s="2168"/>
      <c r="M27" s="2167"/>
      <c r="N27" s="2032"/>
      <c r="O27" s="2032"/>
      <c r="P27" s="2032"/>
      <c r="Q27" s="2032"/>
      <c r="R27" s="2032"/>
      <c r="S27" s="2032"/>
      <c r="T27" s="2032"/>
      <c r="U27" s="2168"/>
      <c r="V27" s="2613"/>
      <c r="W27" s="2614"/>
      <c r="X27" s="2032"/>
      <c r="Y27" s="2168"/>
      <c r="Z27" s="2545"/>
      <c r="AA27" s="2546"/>
      <c r="AB27" s="2546"/>
      <c r="AC27" s="2547"/>
      <c r="AD27" s="2601"/>
      <c r="AE27" s="2602"/>
      <c r="AF27" s="2602"/>
      <c r="AG27" s="2602"/>
      <c r="AH27" s="2602"/>
      <c r="AI27" s="2602"/>
      <c r="AJ27" s="2602"/>
      <c r="AK27" s="2602"/>
      <c r="AL27" s="2602"/>
      <c r="AM27" s="2607"/>
      <c r="AN27" s="2608"/>
      <c r="AO27" s="2545"/>
      <c r="AP27" s="2546"/>
      <c r="AQ27" s="2546"/>
      <c r="AR27" s="2546"/>
      <c r="AS27" s="2546"/>
      <c r="AT27" s="2547"/>
      <c r="AU27" s="2549">
        <v>1</v>
      </c>
      <c r="AV27" s="2552"/>
      <c r="AW27" s="2555" t="s">
        <v>1497</v>
      </c>
      <c r="AX27" s="2032"/>
      <c r="AY27" s="2032"/>
      <c r="AZ27" s="2032"/>
      <c r="BA27" s="2032"/>
      <c r="BB27" s="2032"/>
      <c r="BC27" s="2032"/>
      <c r="BD27" s="2032"/>
      <c r="BE27" s="2032"/>
      <c r="BF27" s="2032"/>
      <c r="BG27" s="2168"/>
      <c r="BH27" s="2167"/>
      <c r="BI27" s="2032"/>
      <c r="BJ27" s="2032"/>
      <c r="BK27" s="2032"/>
      <c r="BL27" s="2032"/>
      <c r="BM27" s="2032"/>
      <c r="BN27" s="2032"/>
      <c r="BO27" s="2032"/>
      <c r="BP27" s="2168"/>
      <c r="BQ27" s="2558">
        <v>1</v>
      </c>
      <c r="BR27" s="2559"/>
      <c r="BS27" s="2564" t="s">
        <v>30</v>
      </c>
      <c r="BT27" s="2565"/>
      <c r="BU27" s="2566"/>
      <c r="BV27" s="2567"/>
      <c r="BW27" s="2567"/>
      <c r="BX27" s="2568"/>
      <c r="BY27" s="2570">
        <v>12650000</v>
      </c>
      <c r="BZ27" s="2571"/>
      <c r="CA27" s="2571"/>
      <c r="CB27" s="2571"/>
      <c r="CC27" s="2571"/>
      <c r="CD27" s="2571"/>
      <c r="CE27" s="2571"/>
      <c r="CF27" s="2571"/>
      <c r="CG27" s="2571"/>
      <c r="CH27" s="2583" t="s">
        <v>29</v>
      </c>
      <c r="CI27" s="2584"/>
      <c r="CJ27" s="2545"/>
      <c r="CK27" s="2546"/>
      <c r="CL27" s="2546"/>
      <c r="CM27" s="2546"/>
      <c r="CN27" s="2546"/>
      <c r="CO27" s="2547"/>
    </row>
    <row r="28" spans="1:93" ht="12.6" customHeight="1">
      <c r="A28" s="2595"/>
      <c r="B28" s="2620"/>
      <c r="C28" s="2556"/>
      <c r="D28" s="2033"/>
      <c r="E28" s="2033"/>
      <c r="F28" s="2033"/>
      <c r="G28" s="2033"/>
      <c r="H28" s="2033"/>
      <c r="I28" s="2033"/>
      <c r="J28" s="2033"/>
      <c r="K28" s="2033"/>
      <c r="L28" s="2170"/>
      <c r="M28" s="2169"/>
      <c r="N28" s="2033"/>
      <c r="O28" s="2033"/>
      <c r="P28" s="2033"/>
      <c r="Q28" s="2033"/>
      <c r="R28" s="2033"/>
      <c r="S28" s="2033"/>
      <c r="T28" s="2033"/>
      <c r="U28" s="2170"/>
      <c r="V28" s="2615"/>
      <c r="W28" s="2616"/>
      <c r="X28" s="2033"/>
      <c r="Y28" s="2170"/>
      <c r="Z28" s="2166"/>
      <c r="AA28" s="1995"/>
      <c r="AB28" s="1995"/>
      <c r="AC28" s="1996"/>
      <c r="AD28" s="2603"/>
      <c r="AE28" s="2604"/>
      <c r="AF28" s="2604"/>
      <c r="AG28" s="2604"/>
      <c r="AH28" s="2604"/>
      <c r="AI28" s="2604"/>
      <c r="AJ28" s="2604"/>
      <c r="AK28" s="2604"/>
      <c r="AL28" s="2604"/>
      <c r="AM28" s="2609"/>
      <c r="AN28" s="2610"/>
      <c r="AO28" s="2166"/>
      <c r="AP28" s="1995"/>
      <c r="AQ28" s="1995"/>
      <c r="AR28" s="1995"/>
      <c r="AS28" s="1995"/>
      <c r="AT28" s="1996"/>
      <c r="AU28" s="2550"/>
      <c r="AV28" s="2553"/>
      <c r="AW28" s="2556"/>
      <c r="AX28" s="2033"/>
      <c r="AY28" s="2033"/>
      <c r="AZ28" s="2033"/>
      <c r="BA28" s="2033"/>
      <c r="BB28" s="2033"/>
      <c r="BC28" s="2033"/>
      <c r="BD28" s="2033"/>
      <c r="BE28" s="2033"/>
      <c r="BF28" s="2033"/>
      <c r="BG28" s="2170"/>
      <c r="BH28" s="2169"/>
      <c r="BI28" s="2033"/>
      <c r="BJ28" s="2033"/>
      <c r="BK28" s="2033"/>
      <c r="BL28" s="2033"/>
      <c r="BM28" s="2033"/>
      <c r="BN28" s="2033"/>
      <c r="BO28" s="2033"/>
      <c r="BP28" s="2170"/>
      <c r="BQ28" s="2560"/>
      <c r="BR28" s="2561"/>
      <c r="BS28" s="2154"/>
      <c r="BT28" s="2155"/>
      <c r="BU28" s="2210"/>
      <c r="BV28" s="2028"/>
      <c r="BW28" s="2028"/>
      <c r="BX28" s="2029"/>
      <c r="BY28" s="2572"/>
      <c r="BZ28" s="2573"/>
      <c r="CA28" s="2573"/>
      <c r="CB28" s="2573"/>
      <c r="CC28" s="2573"/>
      <c r="CD28" s="2573"/>
      <c r="CE28" s="2573"/>
      <c r="CF28" s="2573"/>
      <c r="CG28" s="2573"/>
      <c r="CH28" s="2585"/>
      <c r="CI28" s="2586"/>
      <c r="CJ28" s="2166"/>
      <c r="CK28" s="1995"/>
      <c r="CL28" s="1995"/>
      <c r="CM28" s="1995"/>
      <c r="CN28" s="1995"/>
      <c r="CO28" s="1996"/>
    </row>
    <row r="29" spans="1:93" ht="12.6" customHeight="1">
      <c r="A29" s="2596"/>
      <c r="B29" s="2621"/>
      <c r="C29" s="2557"/>
      <c r="D29" s="2034"/>
      <c r="E29" s="2034"/>
      <c r="F29" s="2034"/>
      <c r="G29" s="2034"/>
      <c r="H29" s="2034"/>
      <c r="I29" s="2034"/>
      <c r="J29" s="2034"/>
      <c r="K29" s="2034"/>
      <c r="L29" s="2172"/>
      <c r="M29" s="2171"/>
      <c r="N29" s="2034"/>
      <c r="O29" s="2034"/>
      <c r="P29" s="2034"/>
      <c r="Q29" s="2034"/>
      <c r="R29" s="2034"/>
      <c r="S29" s="2034"/>
      <c r="T29" s="2034"/>
      <c r="U29" s="2172"/>
      <c r="V29" s="2617"/>
      <c r="W29" s="2618"/>
      <c r="X29" s="2034"/>
      <c r="Y29" s="2172"/>
      <c r="Z29" s="2548"/>
      <c r="AA29" s="2083"/>
      <c r="AB29" s="2083"/>
      <c r="AC29" s="2084"/>
      <c r="AD29" s="2605"/>
      <c r="AE29" s="2606"/>
      <c r="AF29" s="2606"/>
      <c r="AG29" s="2606"/>
      <c r="AH29" s="2606"/>
      <c r="AI29" s="2606"/>
      <c r="AJ29" s="2606"/>
      <c r="AK29" s="2606"/>
      <c r="AL29" s="2606"/>
      <c r="AM29" s="2611"/>
      <c r="AN29" s="2612"/>
      <c r="AO29" s="2548"/>
      <c r="AP29" s="2083"/>
      <c r="AQ29" s="2083"/>
      <c r="AR29" s="2083"/>
      <c r="AS29" s="2083"/>
      <c r="AT29" s="2084"/>
      <c r="AU29" s="2551"/>
      <c r="AV29" s="2554"/>
      <c r="AW29" s="2557"/>
      <c r="AX29" s="2034"/>
      <c r="AY29" s="2034"/>
      <c r="AZ29" s="2034"/>
      <c r="BA29" s="2034"/>
      <c r="BB29" s="2034"/>
      <c r="BC29" s="2034"/>
      <c r="BD29" s="2034"/>
      <c r="BE29" s="2034"/>
      <c r="BF29" s="2034"/>
      <c r="BG29" s="2172"/>
      <c r="BH29" s="2171"/>
      <c r="BI29" s="2034"/>
      <c r="BJ29" s="2034"/>
      <c r="BK29" s="2034"/>
      <c r="BL29" s="2034"/>
      <c r="BM29" s="2034"/>
      <c r="BN29" s="2034"/>
      <c r="BO29" s="2034"/>
      <c r="BP29" s="2172"/>
      <c r="BQ29" s="2562"/>
      <c r="BR29" s="2563"/>
      <c r="BS29" s="2157"/>
      <c r="BT29" s="2158"/>
      <c r="BU29" s="2569"/>
      <c r="BV29" s="2030"/>
      <c r="BW29" s="2030"/>
      <c r="BX29" s="2031"/>
      <c r="BY29" s="2574"/>
      <c r="BZ29" s="2575"/>
      <c r="CA29" s="2575"/>
      <c r="CB29" s="2575"/>
      <c r="CC29" s="2575"/>
      <c r="CD29" s="2575"/>
      <c r="CE29" s="2575"/>
      <c r="CF29" s="2575"/>
      <c r="CG29" s="2575"/>
      <c r="CH29" s="2587"/>
      <c r="CI29" s="2588"/>
      <c r="CJ29" s="2548"/>
      <c r="CK29" s="2083"/>
      <c r="CL29" s="2083"/>
      <c r="CM29" s="2083"/>
      <c r="CN29" s="2083"/>
      <c r="CO29" s="2084"/>
    </row>
    <row r="30" spans="1:93" ht="12.6" customHeight="1">
      <c r="A30" s="2594"/>
      <c r="B30" s="2619"/>
      <c r="C30" s="2555"/>
      <c r="D30" s="2032"/>
      <c r="E30" s="2032"/>
      <c r="F30" s="2032"/>
      <c r="G30" s="2032"/>
      <c r="H30" s="2032"/>
      <c r="I30" s="2032"/>
      <c r="J30" s="2032"/>
      <c r="K30" s="2032"/>
      <c r="L30" s="2168"/>
      <c r="M30" s="2167"/>
      <c r="N30" s="2032"/>
      <c r="O30" s="2032"/>
      <c r="P30" s="2032"/>
      <c r="Q30" s="2032"/>
      <c r="R30" s="2032"/>
      <c r="S30" s="2032"/>
      <c r="T30" s="2032"/>
      <c r="U30" s="2168"/>
      <c r="V30" s="2613"/>
      <c r="W30" s="2614"/>
      <c r="X30" s="2032"/>
      <c r="Y30" s="2168"/>
      <c r="Z30" s="2545"/>
      <c r="AA30" s="2546"/>
      <c r="AB30" s="2546"/>
      <c r="AC30" s="2547"/>
      <c r="AD30" s="2601"/>
      <c r="AE30" s="2602"/>
      <c r="AF30" s="2602"/>
      <c r="AG30" s="2602"/>
      <c r="AH30" s="2602"/>
      <c r="AI30" s="2602"/>
      <c r="AJ30" s="2602"/>
      <c r="AK30" s="2602"/>
      <c r="AL30" s="2602"/>
      <c r="AM30" s="2607"/>
      <c r="AN30" s="2608"/>
      <c r="AO30" s="2545"/>
      <c r="AP30" s="2546"/>
      <c r="AQ30" s="2546"/>
      <c r="AR30" s="2546"/>
      <c r="AS30" s="2546"/>
      <c r="AT30" s="2547"/>
      <c r="AU30" s="2549">
        <v>2</v>
      </c>
      <c r="AV30" s="2552"/>
      <c r="AW30" s="2555" t="s">
        <v>1498</v>
      </c>
      <c r="AX30" s="2032"/>
      <c r="AY30" s="2032"/>
      <c r="AZ30" s="2032"/>
      <c r="BA30" s="2032"/>
      <c r="BB30" s="2032"/>
      <c r="BC30" s="2032"/>
      <c r="BD30" s="2032"/>
      <c r="BE30" s="2032"/>
      <c r="BF30" s="2032"/>
      <c r="BG30" s="2168"/>
      <c r="BH30" s="2167"/>
      <c r="BI30" s="2032"/>
      <c r="BJ30" s="2032"/>
      <c r="BK30" s="2032"/>
      <c r="BL30" s="2032"/>
      <c r="BM30" s="2032"/>
      <c r="BN30" s="2032"/>
      <c r="BO30" s="2032"/>
      <c r="BP30" s="2168"/>
      <c r="BQ30" s="2558">
        <v>1</v>
      </c>
      <c r="BR30" s="2559"/>
      <c r="BS30" s="2564" t="s">
        <v>1499</v>
      </c>
      <c r="BT30" s="2565"/>
      <c r="BU30" s="2566"/>
      <c r="BV30" s="2567"/>
      <c r="BW30" s="2567"/>
      <c r="BX30" s="2568"/>
      <c r="BY30" s="2570">
        <v>2890000</v>
      </c>
      <c r="BZ30" s="2571"/>
      <c r="CA30" s="2571"/>
      <c r="CB30" s="2571"/>
      <c r="CC30" s="2571"/>
      <c r="CD30" s="2571"/>
      <c r="CE30" s="2571"/>
      <c r="CF30" s="2571"/>
      <c r="CG30" s="2571"/>
      <c r="CH30" s="2583" t="s">
        <v>29</v>
      </c>
      <c r="CI30" s="2584"/>
      <c r="CJ30" s="2545"/>
      <c r="CK30" s="2546"/>
      <c r="CL30" s="2546"/>
      <c r="CM30" s="2546"/>
      <c r="CN30" s="2546"/>
      <c r="CO30" s="2547"/>
    </row>
    <row r="31" spans="1:93" ht="12.6" customHeight="1">
      <c r="A31" s="2595"/>
      <c r="B31" s="2620"/>
      <c r="C31" s="2556"/>
      <c r="D31" s="2033"/>
      <c r="E31" s="2033"/>
      <c r="F31" s="2033"/>
      <c r="G31" s="2033"/>
      <c r="H31" s="2033"/>
      <c r="I31" s="2033"/>
      <c r="J31" s="2033"/>
      <c r="K31" s="2033"/>
      <c r="L31" s="2170"/>
      <c r="M31" s="2169"/>
      <c r="N31" s="2033"/>
      <c r="O31" s="2033"/>
      <c r="P31" s="2033"/>
      <c r="Q31" s="2033"/>
      <c r="R31" s="2033"/>
      <c r="S31" s="2033"/>
      <c r="T31" s="2033"/>
      <c r="U31" s="2170"/>
      <c r="V31" s="2615"/>
      <c r="W31" s="2616"/>
      <c r="X31" s="2033"/>
      <c r="Y31" s="2170"/>
      <c r="Z31" s="2166"/>
      <c r="AA31" s="1995"/>
      <c r="AB31" s="1995"/>
      <c r="AC31" s="1996"/>
      <c r="AD31" s="2603"/>
      <c r="AE31" s="2604"/>
      <c r="AF31" s="2604"/>
      <c r="AG31" s="2604"/>
      <c r="AH31" s="2604"/>
      <c r="AI31" s="2604"/>
      <c r="AJ31" s="2604"/>
      <c r="AK31" s="2604"/>
      <c r="AL31" s="2604"/>
      <c r="AM31" s="2609"/>
      <c r="AN31" s="2610"/>
      <c r="AO31" s="2166"/>
      <c r="AP31" s="1995"/>
      <c r="AQ31" s="1995"/>
      <c r="AR31" s="1995"/>
      <c r="AS31" s="1995"/>
      <c r="AT31" s="1996"/>
      <c r="AU31" s="2550"/>
      <c r="AV31" s="2553"/>
      <c r="AW31" s="2556"/>
      <c r="AX31" s="2033"/>
      <c r="AY31" s="2033"/>
      <c r="AZ31" s="2033"/>
      <c r="BA31" s="2033"/>
      <c r="BB31" s="2033"/>
      <c r="BC31" s="2033"/>
      <c r="BD31" s="2033"/>
      <c r="BE31" s="2033"/>
      <c r="BF31" s="2033"/>
      <c r="BG31" s="2170"/>
      <c r="BH31" s="2169"/>
      <c r="BI31" s="2033"/>
      <c r="BJ31" s="2033"/>
      <c r="BK31" s="2033"/>
      <c r="BL31" s="2033"/>
      <c r="BM31" s="2033"/>
      <c r="BN31" s="2033"/>
      <c r="BO31" s="2033"/>
      <c r="BP31" s="2170"/>
      <c r="BQ31" s="2560"/>
      <c r="BR31" s="2561"/>
      <c r="BS31" s="2154"/>
      <c r="BT31" s="2155"/>
      <c r="BU31" s="2210"/>
      <c r="BV31" s="2028"/>
      <c r="BW31" s="2028"/>
      <c r="BX31" s="2029"/>
      <c r="BY31" s="2572"/>
      <c r="BZ31" s="2573"/>
      <c r="CA31" s="2573"/>
      <c r="CB31" s="2573"/>
      <c r="CC31" s="2573"/>
      <c r="CD31" s="2573"/>
      <c r="CE31" s="2573"/>
      <c r="CF31" s="2573"/>
      <c r="CG31" s="2573"/>
      <c r="CH31" s="2585"/>
      <c r="CI31" s="2586"/>
      <c r="CJ31" s="2166"/>
      <c r="CK31" s="1995"/>
      <c r="CL31" s="1995"/>
      <c r="CM31" s="1995"/>
      <c r="CN31" s="1995"/>
      <c r="CO31" s="1996"/>
    </row>
    <row r="32" spans="1:93" ht="12.6" customHeight="1">
      <c r="A32" s="2596"/>
      <c r="B32" s="2621"/>
      <c r="C32" s="2557"/>
      <c r="D32" s="2034"/>
      <c r="E32" s="2034"/>
      <c r="F32" s="2034"/>
      <c r="G32" s="2034"/>
      <c r="H32" s="2034"/>
      <c r="I32" s="2034"/>
      <c r="J32" s="2034"/>
      <c r="K32" s="2034"/>
      <c r="L32" s="2172"/>
      <c r="M32" s="2171"/>
      <c r="N32" s="2034"/>
      <c r="O32" s="2034"/>
      <c r="P32" s="2034"/>
      <c r="Q32" s="2034"/>
      <c r="R32" s="2034"/>
      <c r="S32" s="2034"/>
      <c r="T32" s="2034"/>
      <c r="U32" s="2172"/>
      <c r="V32" s="2617"/>
      <c r="W32" s="2618"/>
      <c r="X32" s="2034"/>
      <c r="Y32" s="2172"/>
      <c r="Z32" s="2548"/>
      <c r="AA32" s="2083"/>
      <c r="AB32" s="2083"/>
      <c r="AC32" s="2084"/>
      <c r="AD32" s="2605"/>
      <c r="AE32" s="2606"/>
      <c r="AF32" s="2606"/>
      <c r="AG32" s="2606"/>
      <c r="AH32" s="2606"/>
      <c r="AI32" s="2606"/>
      <c r="AJ32" s="2606"/>
      <c r="AK32" s="2606"/>
      <c r="AL32" s="2606"/>
      <c r="AM32" s="2611"/>
      <c r="AN32" s="2612"/>
      <c r="AO32" s="2548"/>
      <c r="AP32" s="2083"/>
      <c r="AQ32" s="2083"/>
      <c r="AR32" s="2083"/>
      <c r="AS32" s="2083"/>
      <c r="AT32" s="2084"/>
      <c r="AU32" s="2551"/>
      <c r="AV32" s="2554"/>
      <c r="AW32" s="2557"/>
      <c r="AX32" s="2034"/>
      <c r="AY32" s="2034"/>
      <c r="AZ32" s="2034"/>
      <c r="BA32" s="2034"/>
      <c r="BB32" s="2034"/>
      <c r="BC32" s="2034"/>
      <c r="BD32" s="2034"/>
      <c r="BE32" s="2034"/>
      <c r="BF32" s="2034"/>
      <c r="BG32" s="2172"/>
      <c r="BH32" s="2171"/>
      <c r="BI32" s="2034"/>
      <c r="BJ32" s="2034"/>
      <c r="BK32" s="2034"/>
      <c r="BL32" s="2034"/>
      <c r="BM32" s="2034"/>
      <c r="BN32" s="2034"/>
      <c r="BO32" s="2034"/>
      <c r="BP32" s="2172"/>
      <c r="BQ32" s="2562"/>
      <c r="BR32" s="2563"/>
      <c r="BS32" s="2157"/>
      <c r="BT32" s="2158"/>
      <c r="BU32" s="2569"/>
      <c r="BV32" s="2030"/>
      <c r="BW32" s="2030"/>
      <c r="BX32" s="2031"/>
      <c r="BY32" s="2574"/>
      <c r="BZ32" s="2575"/>
      <c r="CA32" s="2575"/>
      <c r="CB32" s="2575"/>
      <c r="CC32" s="2575"/>
      <c r="CD32" s="2575"/>
      <c r="CE32" s="2575"/>
      <c r="CF32" s="2575"/>
      <c r="CG32" s="2575"/>
      <c r="CH32" s="2587"/>
      <c r="CI32" s="2588"/>
      <c r="CJ32" s="2548"/>
      <c r="CK32" s="2083"/>
      <c r="CL32" s="2083"/>
      <c r="CM32" s="2083"/>
      <c r="CN32" s="2083"/>
      <c r="CO32" s="2084"/>
    </row>
    <row r="33" spans="1:93" ht="12.6" customHeight="1">
      <c r="A33" s="2594"/>
      <c r="B33" s="2619"/>
      <c r="C33" s="2555"/>
      <c r="D33" s="2032"/>
      <c r="E33" s="2032"/>
      <c r="F33" s="2032"/>
      <c r="G33" s="2032"/>
      <c r="H33" s="2032"/>
      <c r="I33" s="2032"/>
      <c r="J33" s="2032"/>
      <c r="K33" s="2032"/>
      <c r="L33" s="2168"/>
      <c r="M33" s="2167"/>
      <c r="N33" s="2032"/>
      <c r="O33" s="2032"/>
      <c r="P33" s="2032"/>
      <c r="Q33" s="2032"/>
      <c r="R33" s="2032"/>
      <c r="S33" s="2032"/>
      <c r="T33" s="2032"/>
      <c r="U33" s="2168"/>
      <c r="V33" s="2613"/>
      <c r="W33" s="2614"/>
      <c r="X33" s="2032"/>
      <c r="Y33" s="2168"/>
      <c r="Z33" s="2545"/>
      <c r="AA33" s="2546"/>
      <c r="AB33" s="2546"/>
      <c r="AC33" s="2547"/>
      <c r="AD33" s="2601"/>
      <c r="AE33" s="2602"/>
      <c r="AF33" s="2602"/>
      <c r="AG33" s="2602"/>
      <c r="AH33" s="2602"/>
      <c r="AI33" s="2602"/>
      <c r="AJ33" s="2602"/>
      <c r="AK33" s="2602"/>
      <c r="AL33" s="2602"/>
      <c r="AM33" s="2607"/>
      <c r="AN33" s="2608"/>
      <c r="AO33" s="2545"/>
      <c r="AP33" s="2546"/>
      <c r="AQ33" s="2546"/>
      <c r="AR33" s="2546"/>
      <c r="AS33" s="2546"/>
      <c r="AT33" s="2547"/>
      <c r="AU33" s="2549"/>
      <c r="AV33" s="2552"/>
      <c r="AW33" s="2555" t="s">
        <v>1503</v>
      </c>
      <c r="AX33" s="2032"/>
      <c r="AY33" s="2032"/>
      <c r="AZ33" s="2032"/>
      <c r="BA33" s="2032"/>
      <c r="BB33" s="2032"/>
      <c r="BC33" s="2032"/>
      <c r="BD33" s="2032"/>
      <c r="BE33" s="2032"/>
      <c r="BF33" s="2032"/>
      <c r="BG33" s="2168"/>
      <c r="BH33" s="2167"/>
      <c r="BI33" s="2032"/>
      <c r="BJ33" s="2032"/>
      <c r="BK33" s="2032"/>
      <c r="BL33" s="2032"/>
      <c r="BM33" s="2032"/>
      <c r="BN33" s="2032"/>
      <c r="BO33" s="2032"/>
      <c r="BP33" s="2168"/>
      <c r="BQ33" s="2558"/>
      <c r="BR33" s="2559"/>
      <c r="BS33" s="2564"/>
      <c r="BT33" s="2565"/>
      <c r="BU33" s="2566"/>
      <c r="BV33" s="2567"/>
      <c r="BW33" s="2567"/>
      <c r="BX33" s="2568"/>
      <c r="BY33" s="2570">
        <v>15540000</v>
      </c>
      <c r="BZ33" s="2571"/>
      <c r="CA33" s="2571"/>
      <c r="CB33" s="2571"/>
      <c r="CC33" s="2571"/>
      <c r="CD33" s="2571"/>
      <c r="CE33" s="2571"/>
      <c r="CF33" s="2571"/>
      <c r="CG33" s="2571"/>
      <c r="CH33" s="2583" t="s">
        <v>29</v>
      </c>
      <c r="CI33" s="2584"/>
      <c r="CJ33" s="2545"/>
      <c r="CK33" s="2546"/>
      <c r="CL33" s="2546"/>
      <c r="CM33" s="2546"/>
      <c r="CN33" s="2546"/>
      <c r="CO33" s="2547"/>
    </row>
    <row r="34" spans="1:93" ht="12.6" customHeight="1">
      <c r="A34" s="2595"/>
      <c r="B34" s="2620"/>
      <c r="C34" s="2556"/>
      <c r="D34" s="2033"/>
      <c r="E34" s="2033"/>
      <c r="F34" s="2033"/>
      <c r="G34" s="2033"/>
      <c r="H34" s="2033"/>
      <c r="I34" s="2033"/>
      <c r="J34" s="2033"/>
      <c r="K34" s="2033"/>
      <c r="L34" s="2170"/>
      <c r="M34" s="2169"/>
      <c r="N34" s="2033"/>
      <c r="O34" s="2033"/>
      <c r="P34" s="2033"/>
      <c r="Q34" s="2033"/>
      <c r="R34" s="2033"/>
      <c r="S34" s="2033"/>
      <c r="T34" s="2033"/>
      <c r="U34" s="2170"/>
      <c r="V34" s="2615"/>
      <c r="W34" s="2616"/>
      <c r="X34" s="2033"/>
      <c r="Y34" s="2170"/>
      <c r="Z34" s="2166"/>
      <c r="AA34" s="1995"/>
      <c r="AB34" s="1995"/>
      <c r="AC34" s="1996"/>
      <c r="AD34" s="2603"/>
      <c r="AE34" s="2604"/>
      <c r="AF34" s="2604"/>
      <c r="AG34" s="2604"/>
      <c r="AH34" s="2604"/>
      <c r="AI34" s="2604"/>
      <c r="AJ34" s="2604"/>
      <c r="AK34" s="2604"/>
      <c r="AL34" s="2604"/>
      <c r="AM34" s="2609"/>
      <c r="AN34" s="2610"/>
      <c r="AO34" s="2166"/>
      <c r="AP34" s="1995"/>
      <c r="AQ34" s="1995"/>
      <c r="AR34" s="1995"/>
      <c r="AS34" s="1995"/>
      <c r="AT34" s="1996"/>
      <c r="AU34" s="2550"/>
      <c r="AV34" s="2553"/>
      <c r="AW34" s="2556"/>
      <c r="AX34" s="2033"/>
      <c r="AY34" s="2033"/>
      <c r="AZ34" s="2033"/>
      <c r="BA34" s="2033"/>
      <c r="BB34" s="2033"/>
      <c r="BC34" s="2033"/>
      <c r="BD34" s="2033"/>
      <c r="BE34" s="2033"/>
      <c r="BF34" s="2033"/>
      <c r="BG34" s="2170"/>
      <c r="BH34" s="2169"/>
      <c r="BI34" s="2033"/>
      <c r="BJ34" s="2033"/>
      <c r="BK34" s="2033"/>
      <c r="BL34" s="2033"/>
      <c r="BM34" s="2033"/>
      <c r="BN34" s="2033"/>
      <c r="BO34" s="2033"/>
      <c r="BP34" s="2170"/>
      <c r="BQ34" s="2560"/>
      <c r="BR34" s="2561"/>
      <c r="BS34" s="2154"/>
      <c r="BT34" s="2155"/>
      <c r="BU34" s="2210"/>
      <c r="BV34" s="2028"/>
      <c r="BW34" s="2028"/>
      <c r="BX34" s="2029"/>
      <c r="BY34" s="2572"/>
      <c r="BZ34" s="2573"/>
      <c r="CA34" s="2573"/>
      <c r="CB34" s="2573"/>
      <c r="CC34" s="2573"/>
      <c r="CD34" s="2573"/>
      <c r="CE34" s="2573"/>
      <c r="CF34" s="2573"/>
      <c r="CG34" s="2573"/>
      <c r="CH34" s="2585"/>
      <c r="CI34" s="2586"/>
      <c r="CJ34" s="2166"/>
      <c r="CK34" s="1995"/>
      <c r="CL34" s="1995"/>
      <c r="CM34" s="1995"/>
      <c r="CN34" s="1995"/>
      <c r="CO34" s="1996"/>
    </row>
    <row r="35" spans="1:93" ht="12.6" customHeight="1">
      <c r="A35" s="2596"/>
      <c r="B35" s="2621"/>
      <c r="C35" s="2557"/>
      <c r="D35" s="2034"/>
      <c r="E35" s="2034"/>
      <c r="F35" s="2034"/>
      <c r="G35" s="2034"/>
      <c r="H35" s="2034"/>
      <c r="I35" s="2034"/>
      <c r="J35" s="2034"/>
      <c r="K35" s="2034"/>
      <c r="L35" s="2172"/>
      <c r="M35" s="2171"/>
      <c r="N35" s="2034"/>
      <c r="O35" s="2034"/>
      <c r="P35" s="2034"/>
      <c r="Q35" s="2034"/>
      <c r="R35" s="2034"/>
      <c r="S35" s="2034"/>
      <c r="T35" s="2034"/>
      <c r="U35" s="2172"/>
      <c r="V35" s="2617"/>
      <c r="W35" s="2618"/>
      <c r="X35" s="2034"/>
      <c r="Y35" s="2172"/>
      <c r="Z35" s="2548"/>
      <c r="AA35" s="2083"/>
      <c r="AB35" s="2083"/>
      <c r="AC35" s="2084"/>
      <c r="AD35" s="2605"/>
      <c r="AE35" s="2606"/>
      <c r="AF35" s="2606"/>
      <c r="AG35" s="2606"/>
      <c r="AH35" s="2606"/>
      <c r="AI35" s="2606"/>
      <c r="AJ35" s="2606"/>
      <c r="AK35" s="2606"/>
      <c r="AL35" s="2606"/>
      <c r="AM35" s="2611"/>
      <c r="AN35" s="2612"/>
      <c r="AO35" s="2548"/>
      <c r="AP35" s="2083"/>
      <c r="AQ35" s="2083"/>
      <c r="AR35" s="2083"/>
      <c r="AS35" s="2083"/>
      <c r="AT35" s="2084"/>
      <c r="AU35" s="2551"/>
      <c r="AV35" s="2554"/>
      <c r="AW35" s="2557"/>
      <c r="AX35" s="2034"/>
      <c r="AY35" s="2034"/>
      <c r="AZ35" s="2034"/>
      <c r="BA35" s="2034"/>
      <c r="BB35" s="2034"/>
      <c r="BC35" s="2034"/>
      <c r="BD35" s="2034"/>
      <c r="BE35" s="2034"/>
      <c r="BF35" s="2034"/>
      <c r="BG35" s="2172"/>
      <c r="BH35" s="2171"/>
      <c r="BI35" s="2034"/>
      <c r="BJ35" s="2034"/>
      <c r="BK35" s="2034"/>
      <c r="BL35" s="2034"/>
      <c r="BM35" s="2034"/>
      <c r="BN35" s="2034"/>
      <c r="BO35" s="2034"/>
      <c r="BP35" s="2172"/>
      <c r="BQ35" s="2562"/>
      <c r="BR35" s="2563"/>
      <c r="BS35" s="2157"/>
      <c r="BT35" s="2158"/>
      <c r="BU35" s="2569"/>
      <c r="BV35" s="2030"/>
      <c r="BW35" s="2030"/>
      <c r="BX35" s="2031"/>
      <c r="BY35" s="2574"/>
      <c r="BZ35" s="2575"/>
      <c r="CA35" s="2575"/>
      <c r="CB35" s="2575"/>
      <c r="CC35" s="2575"/>
      <c r="CD35" s="2575"/>
      <c r="CE35" s="2575"/>
      <c r="CF35" s="2575"/>
      <c r="CG35" s="2575"/>
      <c r="CH35" s="2587"/>
      <c r="CI35" s="2588"/>
      <c r="CJ35" s="2548"/>
      <c r="CK35" s="2083"/>
      <c r="CL35" s="2083"/>
      <c r="CM35" s="2083"/>
      <c r="CN35" s="2083"/>
      <c r="CO35" s="2084"/>
    </row>
    <row r="36" spans="1:93" ht="12.6" customHeight="1">
      <c r="A36" s="2594"/>
      <c r="B36" s="2619"/>
      <c r="C36" s="2555"/>
      <c r="D36" s="2032"/>
      <c r="E36" s="2032"/>
      <c r="F36" s="2032"/>
      <c r="G36" s="2032"/>
      <c r="H36" s="2032"/>
      <c r="I36" s="2032"/>
      <c r="J36" s="2032"/>
      <c r="K36" s="2032"/>
      <c r="L36" s="2168"/>
      <c r="M36" s="2167"/>
      <c r="N36" s="2032"/>
      <c r="O36" s="2032"/>
      <c r="P36" s="2032"/>
      <c r="Q36" s="2032"/>
      <c r="R36" s="2032"/>
      <c r="S36" s="2032"/>
      <c r="T36" s="2032"/>
      <c r="U36" s="2168"/>
      <c r="V36" s="2613"/>
      <c r="W36" s="2614"/>
      <c r="X36" s="2032"/>
      <c r="Y36" s="2168"/>
      <c r="Z36" s="2545"/>
      <c r="AA36" s="2546"/>
      <c r="AB36" s="2546"/>
      <c r="AC36" s="2547"/>
      <c r="AD36" s="2601"/>
      <c r="AE36" s="2602"/>
      <c r="AF36" s="2602"/>
      <c r="AG36" s="2602"/>
      <c r="AH36" s="2602"/>
      <c r="AI36" s="2602"/>
      <c r="AJ36" s="2602"/>
      <c r="AK36" s="2602"/>
      <c r="AL36" s="2602"/>
      <c r="AM36" s="2607"/>
      <c r="AN36" s="2608"/>
      <c r="AO36" s="2545"/>
      <c r="AP36" s="2546"/>
      <c r="AQ36" s="2546"/>
      <c r="AR36" s="2546"/>
      <c r="AS36" s="2546"/>
      <c r="AT36" s="2547"/>
      <c r="AU36" s="349"/>
      <c r="AV36" s="357"/>
      <c r="AW36" s="358"/>
      <c r="AX36" s="1823"/>
      <c r="AY36" s="1823"/>
      <c r="AZ36" s="1823"/>
      <c r="BA36" s="1823"/>
      <c r="BB36" s="1823"/>
      <c r="BC36" s="359"/>
      <c r="BD36" s="359"/>
      <c r="BE36" s="359"/>
      <c r="BF36" s="359"/>
      <c r="BG36" s="360"/>
      <c r="BH36" s="361"/>
      <c r="BI36" s="359"/>
      <c r="BJ36" s="359"/>
      <c r="BK36" s="359"/>
      <c r="BL36" s="1823"/>
      <c r="BM36" s="359"/>
      <c r="BN36" s="359"/>
      <c r="BO36" s="359"/>
      <c r="BP36" s="360"/>
      <c r="BQ36" s="355"/>
      <c r="BR36" s="356"/>
      <c r="BS36" s="347"/>
      <c r="BT36" s="348"/>
      <c r="BU36" s="350"/>
      <c r="BV36" s="351"/>
      <c r="BW36" s="351"/>
      <c r="BX36" s="352"/>
      <c r="BY36" s="363"/>
      <c r="BZ36" s="364"/>
      <c r="CA36" s="1833"/>
      <c r="CB36" s="364"/>
      <c r="CC36" s="364"/>
      <c r="CD36" s="364"/>
      <c r="CE36" s="364"/>
      <c r="CF36" s="364"/>
      <c r="CG36" s="364"/>
      <c r="CH36" s="353"/>
      <c r="CI36" s="354"/>
      <c r="CJ36" s="344"/>
      <c r="CK36" s="345"/>
      <c r="CL36" s="345"/>
      <c r="CM36" s="345"/>
      <c r="CN36" s="345"/>
      <c r="CO36" s="346"/>
    </row>
    <row r="37" spans="1:93" ht="12.6" customHeight="1">
      <c r="A37" s="2595"/>
      <c r="B37" s="2620"/>
      <c r="C37" s="2556"/>
      <c r="D37" s="2033"/>
      <c r="E37" s="2033"/>
      <c r="F37" s="2033"/>
      <c r="G37" s="2033"/>
      <c r="H37" s="2033"/>
      <c r="I37" s="2033"/>
      <c r="J37" s="2033"/>
      <c r="K37" s="2033"/>
      <c r="L37" s="2170"/>
      <c r="M37" s="2169"/>
      <c r="N37" s="2033"/>
      <c r="O37" s="2033"/>
      <c r="P37" s="2033"/>
      <c r="Q37" s="2033"/>
      <c r="R37" s="2033"/>
      <c r="S37" s="2033"/>
      <c r="T37" s="2033"/>
      <c r="U37" s="2170"/>
      <c r="V37" s="2615"/>
      <c r="W37" s="2616"/>
      <c r="X37" s="2033"/>
      <c r="Y37" s="2170"/>
      <c r="Z37" s="2166"/>
      <c r="AA37" s="1995"/>
      <c r="AB37" s="1995"/>
      <c r="AC37" s="1996"/>
      <c r="AD37" s="2603"/>
      <c r="AE37" s="2604"/>
      <c r="AF37" s="2604"/>
      <c r="AG37" s="2604"/>
      <c r="AH37" s="2604"/>
      <c r="AI37" s="2604"/>
      <c r="AJ37" s="2604"/>
      <c r="AK37" s="2604"/>
      <c r="AL37" s="2604"/>
      <c r="AM37" s="2609"/>
      <c r="AN37" s="2610"/>
      <c r="AO37" s="2166"/>
      <c r="AP37" s="1995"/>
      <c r="AQ37" s="1995"/>
      <c r="AR37" s="1995"/>
      <c r="AS37" s="1995"/>
      <c r="AT37" s="1996"/>
      <c r="AU37" s="349"/>
      <c r="AV37" s="357"/>
      <c r="AW37" s="358"/>
      <c r="AX37" s="1823"/>
      <c r="AY37" s="1823"/>
      <c r="AZ37" s="1823"/>
      <c r="BA37" s="1823"/>
      <c r="BB37" s="1823"/>
      <c r="BC37" s="359"/>
      <c r="BD37" s="359"/>
      <c r="BE37" s="359"/>
      <c r="BF37" s="359"/>
      <c r="BG37" s="360"/>
      <c r="BH37" s="361"/>
      <c r="BI37" s="359"/>
      <c r="BJ37" s="359"/>
      <c r="BK37" s="359"/>
      <c r="BL37" s="1823"/>
      <c r="BM37" s="359"/>
      <c r="BN37" s="359"/>
      <c r="BO37" s="359"/>
      <c r="BP37" s="360"/>
      <c r="BQ37" s="355"/>
      <c r="BR37" s="356"/>
      <c r="BS37" s="347"/>
      <c r="BT37" s="348"/>
      <c r="BU37" s="350"/>
      <c r="BV37" s="351"/>
      <c r="BW37" s="351"/>
      <c r="BX37" s="352"/>
      <c r="BY37" s="363"/>
      <c r="BZ37" s="364"/>
      <c r="CA37" s="1833"/>
      <c r="CB37" s="364"/>
      <c r="CC37" s="364"/>
      <c r="CD37" s="364"/>
      <c r="CE37" s="364"/>
      <c r="CF37" s="364"/>
      <c r="CG37" s="364"/>
      <c r="CH37" s="353"/>
      <c r="CI37" s="354"/>
      <c r="CJ37" s="344"/>
      <c r="CK37" s="345"/>
      <c r="CL37" s="345"/>
      <c r="CM37" s="345"/>
      <c r="CN37" s="345"/>
      <c r="CO37" s="346"/>
    </row>
    <row r="38" spans="1:93" ht="12.6" customHeight="1">
      <c r="A38" s="2596"/>
      <c r="B38" s="2621"/>
      <c r="C38" s="2557"/>
      <c r="D38" s="2034"/>
      <c r="E38" s="2034"/>
      <c r="F38" s="2034"/>
      <c r="G38" s="2034"/>
      <c r="H38" s="2034"/>
      <c r="I38" s="2034"/>
      <c r="J38" s="2034"/>
      <c r="K38" s="2034"/>
      <c r="L38" s="2172"/>
      <c r="M38" s="2171"/>
      <c r="N38" s="2034"/>
      <c r="O38" s="2034"/>
      <c r="P38" s="2034"/>
      <c r="Q38" s="2034"/>
      <c r="R38" s="2034"/>
      <c r="S38" s="2034"/>
      <c r="T38" s="2034"/>
      <c r="U38" s="2172"/>
      <c r="V38" s="2617"/>
      <c r="W38" s="2618"/>
      <c r="X38" s="2034"/>
      <c r="Y38" s="2172"/>
      <c r="Z38" s="2548"/>
      <c r="AA38" s="2083"/>
      <c r="AB38" s="2083"/>
      <c r="AC38" s="2084"/>
      <c r="AD38" s="2605"/>
      <c r="AE38" s="2606"/>
      <c r="AF38" s="2606"/>
      <c r="AG38" s="2606"/>
      <c r="AH38" s="2606"/>
      <c r="AI38" s="2606"/>
      <c r="AJ38" s="2606"/>
      <c r="AK38" s="2606"/>
      <c r="AL38" s="2606"/>
      <c r="AM38" s="2611"/>
      <c r="AN38" s="2612"/>
      <c r="AO38" s="2548"/>
      <c r="AP38" s="2083"/>
      <c r="AQ38" s="2083"/>
      <c r="AR38" s="2083"/>
      <c r="AS38" s="2083"/>
      <c r="AT38" s="2084"/>
      <c r="AU38" s="349"/>
      <c r="AV38" s="357"/>
      <c r="AW38" s="358"/>
      <c r="AX38" s="1823"/>
      <c r="AY38" s="1823"/>
      <c r="AZ38" s="1823"/>
      <c r="BA38" s="1823"/>
      <c r="BB38" s="1823"/>
      <c r="BC38" s="359"/>
      <c r="BD38" s="359"/>
      <c r="BE38" s="359"/>
      <c r="BF38" s="359"/>
      <c r="BG38" s="360"/>
      <c r="BH38" s="361"/>
      <c r="BI38" s="359"/>
      <c r="BJ38" s="359"/>
      <c r="BK38" s="359"/>
      <c r="BL38" s="1823"/>
      <c r="BM38" s="359"/>
      <c r="BN38" s="359"/>
      <c r="BO38" s="359"/>
      <c r="BP38" s="360"/>
      <c r="BQ38" s="355"/>
      <c r="BR38" s="356"/>
      <c r="BS38" s="347"/>
      <c r="BT38" s="348"/>
      <c r="BU38" s="350"/>
      <c r="BV38" s="351"/>
      <c r="BW38" s="351"/>
      <c r="BX38" s="352"/>
      <c r="BY38" s="363"/>
      <c r="BZ38" s="364"/>
      <c r="CA38" s="1833"/>
      <c r="CB38" s="364"/>
      <c r="CC38" s="364"/>
      <c r="CD38" s="364"/>
      <c r="CE38" s="364"/>
      <c r="CF38" s="364"/>
      <c r="CG38" s="364"/>
      <c r="CH38" s="353"/>
      <c r="CI38" s="354"/>
      <c r="CJ38" s="344"/>
      <c r="CK38" s="345"/>
      <c r="CL38" s="345"/>
      <c r="CM38" s="345"/>
      <c r="CN38" s="345"/>
      <c r="CO38" s="346"/>
    </row>
    <row r="39" spans="1:93" ht="12.6" customHeight="1">
      <c r="A39" s="2594"/>
      <c r="B39" s="2619"/>
      <c r="C39" s="2555"/>
      <c r="D39" s="2032"/>
      <c r="E39" s="2032"/>
      <c r="F39" s="2032"/>
      <c r="G39" s="2032"/>
      <c r="H39" s="2032"/>
      <c r="I39" s="2032"/>
      <c r="J39" s="2032"/>
      <c r="K39" s="2032"/>
      <c r="L39" s="2168"/>
      <c r="M39" s="2167"/>
      <c r="N39" s="2032"/>
      <c r="O39" s="2032"/>
      <c r="P39" s="2032"/>
      <c r="Q39" s="2032"/>
      <c r="R39" s="2032"/>
      <c r="S39" s="2032"/>
      <c r="T39" s="2032"/>
      <c r="U39" s="2168"/>
      <c r="V39" s="2613"/>
      <c r="W39" s="2614"/>
      <c r="X39" s="2032"/>
      <c r="Y39" s="2168"/>
      <c r="Z39" s="2545"/>
      <c r="AA39" s="2546"/>
      <c r="AB39" s="2546"/>
      <c r="AC39" s="2547"/>
      <c r="AD39" s="2601"/>
      <c r="AE39" s="2602"/>
      <c r="AF39" s="2602"/>
      <c r="AG39" s="2602"/>
      <c r="AH39" s="2602"/>
      <c r="AI39" s="2602"/>
      <c r="AJ39" s="2602"/>
      <c r="AK39" s="2602"/>
      <c r="AL39" s="2602"/>
      <c r="AM39" s="2607"/>
      <c r="AN39" s="2608"/>
      <c r="AO39" s="2545"/>
      <c r="AP39" s="2546"/>
      <c r="AQ39" s="2546"/>
      <c r="AR39" s="2546"/>
      <c r="AS39" s="2546"/>
      <c r="AT39" s="2547"/>
      <c r="AU39" s="2549">
        <v>3</v>
      </c>
      <c r="AV39" s="2552"/>
      <c r="AW39" s="2555" t="s">
        <v>1500</v>
      </c>
      <c r="AX39" s="2032"/>
      <c r="AY39" s="2032"/>
      <c r="AZ39" s="2032"/>
      <c r="BA39" s="2032"/>
      <c r="BB39" s="2032"/>
      <c r="BC39" s="2032"/>
      <c r="BD39" s="2032"/>
      <c r="BE39" s="2032"/>
      <c r="BF39" s="2032"/>
      <c r="BG39" s="2168"/>
      <c r="BH39" s="2167"/>
      <c r="BI39" s="2032"/>
      <c r="BJ39" s="2032"/>
      <c r="BK39" s="2032"/>
      <c r="BL39" s="2032"/>
      <c r="BM39" s="2032"/>
      <c r="BN39" s="2032"/>
      <c r="BO39" s="2032"/>
      <c r="BP39" s="2168"/>
      <c r="BQ39" s="2558">
        <v>1</v>
      </c>
      <c r="BR39" s="2559"/>
      <c r="BS39" s="2564" t="s">
        <v>1499</v>
      </c>
      <c r="BT39" s="2565"/>
      <c r="BU39" s="2566"/>
      <c r="BV39" s="2567"/>
      <c r="BW39" s="2567"/>
      <c r="BX39" s="2568"/>
      <c r="BY39" s="2570">
        <v>2912000</v>
      </c>
      <c r="BZ39" s="2571"/>
      <c r="CA39" s="2571"/>
      <c r="CB39" s="2571"/>
      <c r="CC39" s="2571"/>
      <c r="CD39" s="2571"/>
      <c r="CE39" s="2571"/>
      <c r="CF39" s="2571"/>
      <c r="CG39" s="2571"/>
      <c r="CH39" s="2583" t="s">
        <v>29</v>
      </c>
      <c r="CI39" s="2584"/>
      <c r="CJ39" s="2545"/>
      <c r="CK39" s="2546"/>
      <c r="CL39" s="2546"/>
      <c r="CM39" s="2546"/>
      <c r="CN39" s="2546"/>
      <c r="CO39" s="2547"/>
    </row>
    <row r="40" spans="1:93" ht="12.6" customHeight="1">
      <c r="A40" s="2595"/>
      <c r="B40" s="2620"/>
      <c r="C40" s="2556"/>
      <c r="D40" s="2033"/>
      <c r="E40" s="2033"/>
      <c r="F40" s="2033"/>
      <c r="G40" s="2033"/>
      <c r="H40" s="2033"/>
      <c r="I40" s="2033"/>
      <c r="J40" s="2033"/>
      <c r="K40" s="2033"/>
      <c r="L40" s="2170"/>
      <c r="M40" s="2169"/>
      <c r="N40" s="2033"/>
      <c r="O40" s="2033"/>
      <c r="P40" s="2033"/>
      <c r="Q40" s="2033"/>
      <c r="R40" s="2033"/>
      <c r="S40" s="2033"/>
      <c r="T40" s="2033"/>
      <c r="U40" s="2170"/>
      <c r="V40" s="2615"/>
      <c r="W40" s="2616"/>
      <c r="X40" s="2033"/>
      <c r="Y40" s="2170"/>
      <c r="Z40" s="2166"/>
      <c r="AA40" s="1995"/>
      <c r="AB40" s="1995"/>
      <c r="AC40" s="1996"/>
      <c r="AD40" s="2603"/>
      <c r="AE40" s="2604"/>
      <c r="AF40" s="2604"/>
      <c r="AG40" s="2604"/>
      <c r="AH40" s="2604"/>
      <c r="AI40" s="2604"/>
      <c r="AJ40" s="2604"/>
      <c r="AK40" s="2604"/>
      <c r="AL40" s="2604"/>
      <c r="AM40" s="2609"/>
      <c r="AN40" s="2610"/>
      <c r="AO40" s="2166"/>
      <c r="AP40" s="1995"/>
      <c r="AQ40" s="1995"/>
      <c r="AR40" s="1995"/>
      <c r="AS40" s="1995"/>
      <c r="AT40" s="1996"/>
      <c r="AU40" s="2550"/>
      <c r="AV40" s="2553"/>
      <c r="AW40" s="2556"/>
      <c r="AX40" s="2033"/>
      <c r="AY40" s="2033"/>
      <c r="AZ40" s="2033"/>
      <c r="BA40" s="2033"/>
      <c r="BB40" s="2033"/>
      <c r="BC40" s="2033"/>
      <c r="BD40" s="2033"/>
      <c r="BE40" s="2033"/>
      <c r="BF40" s="2033"/>
      <c r="BG40" s="2170"/>
      <c r="BH40" s="2169"/>
      <c r="BI40" s="2033"/>
      <c r="BJ40" s="2033"/>
      <c r="BK40" s="2033"/>
      <c r="BL40" s="2033"/>
      <c r="BM40" s="2033"/>
      <c r="BN40" s="2033"/>
      <c r="BO40" s="2033"/>
      <c r="BP40" s="2170"/>
      <c r="BQ40" s="2560"/>
      <c r="BR40" s="2561"/>
      <c r="BS40" s="2154"/>
      <c r="BT40" s="2155"/>
      <c r="BU40" s="2210"/>
      <c r="BV40" s="2028"/>
      <c r="BW40" s="2028"/>
      <c r="BX40" s="2029"/>
      <c r="BY40" s="2572"/>
      <c r="BZ40" s="2573"/>
      <c r="CA40" s="2573"/>
      <c r="CB40" s="2573"/>
      <c r="CC40" s="2573"/>
      <c r="CD40" s="2573"/>
      <c r="CE40" s="2573"/>
      <c r="CF40" s="2573"/>
      <c r="CG40" s="2573"/>
      <c r="CH40" s="2585"/>
      <c r="CI40" s="2586"/>
      <c r="CJ40" s="2166"/>
      <c r="CK40" s="1995"/>
      <c r="CL40" s="1995"/>
      <c r="CM40" s="1995"/>
      <c r="CN40" s="1995"/>
      <c r="CO40" s="1996"/>
    </row>
    <row r="41" spans="1:93" ht="12.6" customHeight="1">
      <c r="A41" s="2596"/>
      <c r="B41" s="2621"/>
      <c r="C41" s="2557"/>
      <c r="D41" s="2034"/>
      <c r="E41" s="2034"/>
      <c r="F41" s="2034"/>
      <c r="G41" s="2034"/>
      <c r="H41" s="2034"/>
      <c r="I41" s="2034"/>
      <c r="J41" s="2034"/>
      <c r="K41" s="2034"/>
      <c r="L41" s="2172"/>
      <c r="M41" s="2171"/>
      <c r="N41" s="2034"/>
      <c r="O41" s="2034"/>
      <c r="P41" s="2034"/>
      <c r="Q41" s="2034"/>
      <c r="R41" s="2034"/>
      <c r="S41" s="2034"/>
      <c r="T41" s="2034"/>
      <c r="U41" s="2172"/>
      <c r="V41" s="2617"/>
      <c r="W41" s="2618"/>
      <c r="X41" s="2034"/>
      <c r="Y41" s="2172"/>
      <c r="Z41" s="2548"/>
      <c r="AA41" s="2083"/>
      <c r="AB41" s="2083"/>
      <c r="AC41" s="2084"/>
      <c r="AD41" s="2605"/>
      <c r="AE41" s="2606"/>
      <c r="AF41" s="2606"/>
      <c r="AG41" s="2606"/>
      <c r="AH41" s="2606"/>
      <c r="AI41" s="2606"/>
      <c r="AJ41" s="2606"/>
      <c r="AK41" s="2606"/>
      <c r="AL41" s="2606"/>
      <c r="AM41" s="2611"/>
      <c r="AN41" s="2612"/>
      <c r="AO41" s="2548"/>
      <c r="AP41" s="2083"/>
      <c r="AQ41" s="2083"/>
      <c r="AR41" s="2083"/>
      <c r="AS41" s="2083"/>
      <c r="AT41" s="2084"/>
      <c r="AU41" s="2551"/>
      <c r="AV41" s="2554"/>
      <c r="AW41" s="2557"/>
      <c r="AX41" s="2034"/>
      <c r="AY41" s="2034"/>
      <c r="AZ41" s="2034"/>
      <c r="BA41" s="2034"/>
      <c r="BB41" s="2034"/>
      <c r="BC41" s="2034"/>
      <c r="BD41" s="2034"/>
      <c r="BE41" s="2034"/>
      <c r="BF41" s="2034"/>
      <c r="BG41" s="2172"/>
      <c r="BH41" s="2171"/>
      <c r="BI41" s="2034"/>
      <c r="BJ41" s="2034"/>
      <c r="BK41" s="2034"/>
      <c r="BL41" s="2034"/>
      <c r="BM41" s="2034"/>
      <c r="BN41" s="2034"/>
      <c r="BO41" s="2034"/>
      <c r="BP41" s="2172"/>
      <c r="BQ41" s="2562"/>
      <c r="BR41" s="2563"/>
      <c r="BS41" s="2157"/>
      <c r="BT41" s="2158"/>
      <c r="BU41" s="2569"/>
      <c r="BV41" s="2030"/>
      <c r="BW41" s="2030"/>
      <c r="BX41" s="2031"/>
      <c r="BY41" s="2574"/>
      <c r="BZ41" s="2575"/>
      <c r="CA41" s="2575"/>
      <c r="CB41" s="2575"/>
      <c r="CC41" s="2575"/>
      <c r="CD41" s="2575"/>
      <c r="CE41" s="2575"/>
      <c r="CF41" s="2575"/>
      <c r="CG41" s="2575"/>
      <c r="CH41" s="2587"/>
      <c r="CI41" s="2588"/>
      <c r="CJ41" s="2548"/>
      <c r="CK41" s="2083"/>
      <c r="CL41" s="2083"/>
      <c r="CM41" s="2083"/>
      <c r="CN41" s="2083"/>
      <c r="CO41" s="2084"/>
    </row>
    <row r="42" spans="1:93" ht="12.6" customHeight="1">
      <c r="A42" s="2594"/>
      <c r="B42" s="2619"/>
      <c r="C42" s="2555"/>
      <c r="D42" s="2032"/>
      <c r="E42" s="2032"/>
      <c r="F42" s="2032"/>
      <c r="G42" s="2032"/>
      <c r="H42" s="2032"/>
      <c r="I42" s="2032"/>
      <c r="J42" s="2032"/>
      <c r="K42" s="2032"/>
      <c r="L42" s="2168"/>
      <c r="M42" s="2167"/>
      <c r="N42" s="2032"/>
      <c r="O42" s="2032"/>
      <c r="P42" s="2032"/>
      <c r="Q42" s="2032"/>
      <c r="R42" s="2032"/>
      <c r="S42" s="2032"/>
      <c r="T42" s="2032"/>
      <c r="U42" s="2168"/>
      <c r="V42" s="2613"/>
      <c r="W42" s="2614"/>
      <c r="X42" s="2032"/>
      <c r="Y42" s="2168"/>
      <c r="Z42" s="2545"/>
      <c r="AA42" s="2546"/>
      <c r="AB42" s="2546"/>
      <c r="AC42" s="2547"/>
      <c r="AD42" s="2601"/>
      <c r="AE42" s="2602"/>
      <c r="AF42" s="2602"/>
      <c r="AG42" s="2602"/>
      <c r="AH42" s="2602"/>
      <c r="AI42" s="2602"/>
      <c r="AJ42" s="2602"/>
      <c r="AK42" s="2602"/>
      <c r="AL42" s="2602"/>
      <c r="AM42" s="2607"/>
      <c r="AN42" s="2608"/>
      <c r="AO42" s="2545"/>
      <c r="AP42" s="2546"/>
      <c r="AQ42" s="2546"/>
      <c r="AR42" s="2546"/>
      <c r="AS42" s="2546"/>
      <c r="AT42" s="2547"/>
      <c r="AU42" s="2549">
        <v>4</v>
      </c>
      <c r="AV42" s="2552"/>
      <c r="AW42" s="2555" t="s">
        <v>1501</v>
      </c>
      <c r="AX42" s="2032"/>
      <c r="AY42" s="2032"/>
      <c r="AZ42" s="2032"/>
      <c r="BA42" s="2032"/>
      <c r="BB42" s="2032"/>
      <c r="BC42" s="2032"/>
      <c r="BD42" s="2032"/>
      <c r="BE42" s="2032"/>
      <c r="BF42" s="2032"/>
      <c r="BG42" s="2168"/>
      <c r="BH42" s="2167"/>
      <c r="BI42" s="2032"/>
      <c r="BJ42" s="2032"/>
      <c r="BK42" s="2032"/>
      <c r="BL42" s="2032"/>
      <c r="BM42" s="2032"/>
      <c r="BN42" s="2032"/>
      <c r="BO42" s="2032"/>
      <c r="BP42" s="2168"/>
      <c r="BQ42" s="2558">
        <v>1</v>
      </c>
      <c r="BR42" s="2559"/>
      <c r="BS42" s="2564" t="s">
        <v>1499</v>
      </c>
      <c r="BT42" s="2565"/>
      <c r="BU42" s="2566"/>
      <c r="BV42" s="2567"/>
      <c r="BW42" s="2567"/>
      <c r="BX42" s="2568"/>
      <c r="BY42" s="2570">
        <v>2691000</v>
      </c>
      <c r="BZ42" s="2571"/>
      <c r="CA42" s="2571"/>
      <c r="CB42" s="2571"/>
      <c r="CC42" s="2571"/>
      <c r="CD42" s="2571"/>
      <c r="CE42" s="2571"/>
      <c r="CF42" s="2571"/>
      <c r="CG42" s="2571"/>
      <c r="CH42" s="2583" t="s">
        <v>29</v>
      </c>
      <c r="CI42" s="2584"/>
      <c r="CJ42" s="2545"/>
      <c r="CK42" s="2546"/>
      <c r="CL42" s="2546"/>
      <c r="CM42" s="2546"/>
      <c r="CN42" s="2546"/>
      <c r="CO42" s="2547"/>
    </row>
    <row r="43" spans="1:93" ht="12.6" customHeight="1">
      <c r="A43" s="2595"/>
      <c r="B43" s="2620"/>
      <c r="C43" s="2556"/>
      <c r="D43" s="2033"/>
      <c r="E43" s="2033"/>
      <c r="F43" s="2033"/>
      <c r="G43" s="2033"/>
      <c r="H43" s="2033"/>
      <c r="I43" s="2033"/>
      <c r="J43" s="2033"/>
      <c r="K43" s="2033"/>
      <c r="L43" s="2170"/>
      <c r="M43" s="2169"/>
      <c r="N43" s="2033"/>
      <c r="O43" s="2033"/>
      <c r="P43" s="2033"/>
      <c r="Q43" s="2033"/>
      <c r="R43" s="2033"/>
      <c r="S43" s="2033"/>
      <c r="T43" s="2033"/>
      <c r="U43" s="2170"/>
      <c r="V43" s="2615"/>
      <c r="W43" s="2616"/>
      <c r="X43" s="2033"/>
      <c r="Y43" s="2170"/>
      <c r="Z43" s="2166"/>
      <c r="AA43" s="1995"/>
      <c r="AB43" s="1995"/>
      <c r="AC43" s="1996"/>
      <c r="AD43" s="2603"/>
      <c r="AE43" s="2604"/>
      <c r="AF43" s="2604"/>
      <c r="AG43" s="2604"/>
      <c r="AH43" s="2604"/>
      <c r="AI43" s="2604"/>
      <c r="AJ43" s="2604"/>
      <c r="AK43" s="2604"/>
      <c r="AL43" s="2604"/>
      <c r="AM43" s="2609"/>
      <c r="AN43" s="2610"/>
      <c r="AO43" s="2166"/>
      <c r="AP43" s="1995"/>
      <c r="AQ43" s="1995"/>
      <c r="AR43" s="1995"/>
      <c r="AS43" s="1995"/>
      <c r="AT43" s="1996"/>
      <c r="AU43" s="2550"/>
      <c r="AV43" s="2553"/>
      <c r="AW43" s="2556"/>
      <c r="AX43" s="2033"/>
      <c r="AY43" s="2033"/>
      <c r="AZ43" s="2033"/>
      <c r="BA43" s="2033"/>
      <c r="BB43" s="2033"/>
      <c r="BC43" s="2033"/>
      <c r="BD43" s="2033"/>
      <c r="BE43" s="2033"/>
      <c r="BF43" s="2033"/>
      <c r="BG43" s="2170"/>
      <c r="BH43" s="2169"/>
      <c r="BI43" s="2033"/>
      <c r="BJ43" s="2033"/>
      <c r="BK43" s="2033"/>
      <c r="BL43" s="2033"/>
      <c r="BM43" s="2033"/>
      <c r="BN43" s="2033"/>
      <c r="BO43" s="2033"/>
      <c r="BP43" s="2170"/>
      <c r="BQ43" s="2560"/>
      <c r="BR43" s="2561"/>
      <c r="BS43" s="2154"/>
      <c r="BT43" s="2155"/>
      <c r="BU43" s="2210"/>
      <c r="BV43" s="2028"/>
      <c r="BW43" s="2028"/>
      <c r="BX43" s="2029"/>
      <c r="BY43" s="2572"/>
      <c r="BZ43" s="2573"/>
      <c r="CA43" s="2573"/>
      <c r="CB43" s="2573"/>
      <c r="CC43" s="2573"/>
      <c r="CD43" s="2573"/>
      <c r="CE43" s="2573"/>
      <c r="CF43" s="2573"/>
      <c r="CG43" s="2573"/>
      <c r="CH43" s="2585"/>
      <c r="CI43" s="2586"/>
      <c r="CJ43" s="2166"/>
      <c r="CK43" s="1995"/>
      <c r="CL43" s="1995"/>
      <c r="CM43" s="1995"/>
      <c r="CN43" s="1995"/>
      <c r="CO43" s="1996"/>
    </row>
    <row r="44" spans="1:93" ht="12.6" customHeight="1">
      <c r="A44" s="2596"/>
      <c r="B44" s="2621"/>
      <c r="C44" s="2557"/>
      <c r="D44" s="2034"/>
      <c r="E44" s="2034"/>
      <c r="F44" s="2034"/>
      <c r="G44" s="2034"/>
      <c r="H44" s="2034"/>
      <c r="I44" s="2034"/>
      <c r="J44" s="2034"/>
      <c r="K44" s="2034"/>
      <c r="L44" s="2172"/>
      <c r="M44" s="2171"/>
      <c r="N44" s="2034"/>
      <c r="O44" s="2034"/>
      <c r="P44" s="2034"/>
      <c r="Q44" s="2034"/>
      <c r="R44" s="2034"/>
      <c r="S44" s="2034"/>
      <c r="T44" s="2034"/>
      <c r="U44" s="2172"/>
      <c r="V44" s="2617"/>
      <c r="W44" s="2618"/>
      <c r="X44" s="2034"/>
      <c r="Y44" s="2172"/>
      <c r="Z44" s="2548"/>
      <c r="AA44" s="2083"/>
      <c r="AB44" s="2083"/>
      <c r="AC44" s="2084"/>
      <c r="AD44" s="2605"/>
      <c r="AE44" s="2606"/>
      <c r="AF44" s="2606"/>
      <c r="AG44" s="2606"/>
      <c r="AH44" s="2606"/>
      <c r="AI44" s="2606"/>
      <c r="AJ44" s="2606"/>
      <c r="AK44" s="2606"/>
      <c r="AL44" s="2606"/>
      <c r="AM44" s="2611"/>
      <c r="AN44" s="2612"/>
      <c r="AO44" s="2548"/>
      <c r="AP44" s="2083"/>
      <c r="AQ44" s="2083"/>
      <c r="AR44" s="2083"/>
      <c r="AS44" s="2083"/>
      <c r="AT44" s="2084"/>
      <c r="AU44" s="2551"/>
      <c r="AV44" s="2554"/>
      <c r="AW44" s="2557"/>
      <c r="AX44" s="2034"/>
      <c r="AY44" s="2034"/>
      <c r="AZ44" s="2034"/>
      <c r="BA44" s="2034"/>
      <c r="BB44" s="2034"/>
      <c r="BC44" s="2034"/>
      <c r="BD44" s="2034"/>
      <c r="BE44" s="2034"/>
      <c r="BF44" s="2034"/>
      <c r="BG44" s="2172"/>
      <c r="BH44" s="2171"/>
      <c r="BI44" s="2034"/>
      <c r="BJ44" s="2034"/>
      <c r="BK44" s="2034"/>
      <c r="BL44" s="2034"/>
      <c r="BM44" s="2034"/>
      <c r="BN44" s="2034"/>
      <c r="BO44" s="2034"/>
      <c r="BP44" s="2172"/>
      <c r="BQ44" s="2562"/>
      <c r="BR44" s="2563"/>
      <c r="BS44" s="2157"/>
      <c r="BT44" s="2158"/>
      <c r="BU44" s="2569"/>
      <c r="BV44" s="2030"/>
      <c r="BW44" s="2030"/>
      <c r="BX44" s="2031"/>
      <c r="BY44" s="2574"/>
      <c r="BZ44" s="2575"/>
      <c r="CA44" s="2575"/>
      <c r="CB44" s="2575"/>
      <c r="CC44" s="2575"/>
      <c r="CD44" s="2575"/>
      <c r="CE44" s="2575"/>
      <c r="CF44" s="2575"/>
      <c r="CG44" s="2575"/>
      <c r="CH44" s="2587"/>
      <c r="CI44" s="2588"/>
      <c r="CJ44" s="2548"/>
      <c r="CK44" s="2083"/>
      <c r="CL44" s="2083"/>
      <c r="CM44" s="2083"/>
      <c r="CN44" s="2083"/>
      <c r="CO44" s="2084"/>
    </row>
    <row r="45" spans="1:93" ht="12.6" customHeight="1">
      <c r="A45" s="2594"/>
      <c r="B45" s="2619"/>
      <c r="C45" s="2555"/>
      <c r="D45" s="2032"/>
      <c r="E45" s="2032"/>
      <c r="F45" s="2032"/>
      <c r="G45" s="2032"/>
      <c r="H45" s="2032"/>
      <c r="I45" s="2032"/>
      <c r="J45" s="2032"/>
      <c r="K45" s="2032"/>
      <c r="L45" s="2168"/>
      <c r="M45" s="2167"/>
      <c r="N45" s="2032"/>
      <c r="O45" s="2032"/>
      <c r="P45" s="2032"/>
      <c r="Q45" s="2032"/>
      <c r="R45" s="2032"/>
      <c r="S45" s="2032"/>
      <c r="T45" s="2032"/>
      <c r="U45" s="2168"/>
      <c r="V45" s="2613"/>
      <c r="W45" s="2614"/>
      <c r="X45" s="2032"/>
      <c r="Y45" s="2168"/>
      <c r="Z45" s="2545"/>
      <c r="AA45" s="2546"/>
      <c r="AB45" s="2546"/>
      <c r="AC45" s="2547"/>
      <c r="AD45" s="2601"/>
      <c r="AE45" s="2602"/>
      <c r="AF45" s="2602"/>
      <c r="AG45" s="2602"/>
      <c r="AH45" s="2602"/>
      <c r="AI45" s="2602"/>
      <c r="AJ45" s="2602"/>
      <c r="AK45" s="2602"/>
      <c r="AL45" s="2602"/>
      <c r="AM45" s="2607"/>
      <c r="AN45" s="2608"/>
      <c r="AO45" s="2545"/>
      <c r="AP45" s="2546"/>
      <c r="AQ45" s="2546"/>
      <c r="AR45" s="2546"/>
      <c r="AS45" s="2546"/>
      <c r="AT45" s="2547"/>
      <c r="AU45" s="2549">
        <v>5</v>
      </c>
      <c r="AV45" s="2552"/>
      <c r="AW45" s="2555" t="s">
        <v>1502</v>
      </c>
      <c r="AX45" s="2032"/>
      <c r="AY45" s="2032"/>
      <c r="AZ45" s="2032"/>
      <c r="BA45" s="2032"/>
      <c r="BB45" s="2032"/>
      <c r="BC45" s="2032"/>
      <c r="BD45" s="2032"/>
      <c r="BE45" s="2032"/>
      <c r="BF45" s="2032"/>
      <c r="BG45" s="2168"/>
      <c r="BH45" s="2167"/>
      <c r="BI45" s="2032"/>
      <c r="BJ45" s="2032"/>
      <c r="BK45" s="2032"/>
      <c r="BL45" s="2032"/>
      <c r="BM45" s="2032"/>
      <c r="BN45" s="2032"/>
      <c r="BO45" s="2032"/>
      <c r="BP45" s="2168"/>
      <c r="BQ45" s="2558">
        <v>1</v>
      </c>
      <c r="BR45" s="2559"/>
      <c r="BS45" s="2564" t="s">
        <v>1499</v>
      </c>
      <c r="BT45" s="2565"/>
      <c r="BU45" s="2566"/>
      <c r="BV45" s="2567"/>
      <c r="BW45" s="2567"/>
      <c r="BX45" s="2568"/>
      <c r="BY45" s="2570">
        <v>2245000</v>
      </c>
      <c r="BZ45" s="2571"/>
      <c r="CA45" s="2571"/>
      <c r="CB45" s="2571"/>
      <c r="CC45" s="2571"/>
      <c r="CD45" s="2571"/>
      <c r="CE45" s="2571"/>
      <c r="CF45" s="2571"/>
      <c r="CG45" s="2571"/>
      <c r="CH45" s="2583" t="s">
        <v>29</v>
      </c>
      <c r="CI45" s="2584"/>
      <c r="CJ45" s="2545"/>
      <c r="CK45" s="2546"/>
      <c r="CL45" s="2546"/>
      <c r="CM45" s="2546"/>
      <c r="CN45" s="2546"/>
      <c r="CO45" s="2547"/>
    </row>
    <row r="46" spans="1:93" ht="12.6" customHeight="1">
      <c r="A46" s="2595"/>
      <c r="B46" s="2620"/>
      <c r="C46" s="2556"/>
      <c r="D46" s="2033"/>
      <c r="E46" s="2033"/>
      <c r="F46" s="2033"/>
      <c r="G46" s="2033"/>
      <c r="H46" s="2033"/>
      <c r="I46" s="2033"/>
      <c r="J46" s="2033"/>
      <c r="K46" s="2033"/>
      <c r="L46" s="2170"/>
      <c r="M46" s="2169"/>
      <c r="N46" s="2033"/>
      <c r="O46" s="2033"/>
      <c r="P46" s="2033"/>
      <c r="Q46" s="2033"/>
      <c r="R46" s="2033"/>
      <c r="S46" s="2033"/>
      <c r="T46" s="2033"/>
      <c r="U46" s="2170"/>
      <c r="V46" s="2615"/>
      <c r="W46" s="2616"/>
      <c r="X46" s="2033"/>
      <c r="Y46" s="2170"/>
      <c r="Z46" s="2166"/>
      <c r="AA46" s="1995"/>
      <c r="AB46" s="1995"/>
      <c r="AC46" s="1996"/>
      <c r="AD46" s="2603"/>
      <c r="AE46" s="2604"/>
      <c r="AF46" s="2604"/>
      <c r="AG46" s="2604"/>
      <c r="AH46" s="2604"/>
      <c r="AI46" s="2604"/>
      <c r="AJ46" s="2604"/>
      <c r="AK46" s="2604"/>
      <c r="AL46" s="2604"/>
      <c r="AM46" s="2609"/>
      <c r="AN46" s="2610"/>
      <c r="AO46" s="2166"/>
      <c r="AP46" s="1995"/>
      <c r="AQ46" s="1995"/>
      <c r="AR46" s="1995"/>
      <c r="AS46" s="1995"/>
      <c r="AT46" s="1996"/>
      <c r="AU46" s="2550"/>
      <c r="AV46" s="2553"/>
      <c r="AW46" s="2556"/>
      <c r="AX46" s="2033"/>
      <c r="AY46" s="2033"/>
      <c r="AZ46" s="2033"/>
      <c r="BA46" s="2033"/>
      <c r="BB46" s="2033"/>
      <c r="BC46" s="2033"/>
      <c r="BD46" s="2033"/>
      <c r="BE46" s="2033"/>
      <c r="BF46" s="2033"/>
      <c r="BG46" s="2170"/>
      <c r="BH46" s="2169"/>
      <c r="BI46" s="2033"/>
      <c r="BJ46" s="2033"/>
      <c r="BK46" s="2033"/>
      <c r="BL46" s="2033"/>
      <c r="BM46" s="2033"/>
      <c r="BN46" s="2033"/>
      <c r="BO46" s="2033"/>
      <c r="BP46" s="2170"/>
      <c r="BQ46" s="2560"/>
      <c r="BR46" s="2561"/>
      <c r="BS46" s="2154"/>
      <c r="BT46" s="2155"/>
      <c r="BU46" s="2210"/>
      <c r="BV46" s="2028"/>
      <c r="BW46" s="2028"/>
      <c r="BX46" s="2029"/>
      <c r="BY46" s="2572"/>
      <c r="BZ46" s="2573"/>
      <c r="CA46" s="2573"/>
      <c r="CB46" s="2573"/>
      <c r="CC46" s="2573"/>
      <c r="CD46" s="2573"/>
      <c r="CE46" s="2573"/>
      <c r="CF46" s="2573"/>
      <c r="CG46" s="2573"/>
      <c r="CH46" s="2585"/>
      <c r="CI46" s="2586"/>
      <c r="CJ46" s="2166"/>
      <c r="CK46" s="1995"/>
      <c r="CL46" s="1995"/>
      <c r="CM46" s="1995"/>
      <c r="CN46" s="1995"/>
      <c r="CO46" s="1996"/>
    </row>
    <row r="47" spans="1:93" ht="12.6" customHeight="1">
      <c r="A47" s="2596"/>
      <c r="B47" s="2621"/>
      <c r="C47" s="2557"/>
      <c r="D47" s="2034"/>
      <c r="E47" s="2034"/>
      <c r="F47" s="2034"/>
      <c r="G47" s="2034"/>
      <c r="H47" s="2034"/>
      <c r="I47" s="2034"/>
      <c r="J47" s="2034"/>
      <c r="K47" s="2034"/>
      <c r="L47" s="2172"/>
      <c r="M47" s="2171"/>
      <c r="N47" s="2034"/>
      <c r="O47" s="2034"/>
      <c r="P47" s="2034"/>
      <c r="Q47" s="2034"/>
      <c r="R47" s="2034"/>
      <c r="S47" s="2034"/>
      <c r="T47" s="2034"/>
      <c r="U47" s="2172"/>
      <c r="V47" s="2617"/>
      <c r="W47" s="2618"/>
      <c r="X47" s="2034"/>
      <c r="Y47" s="2172"/>
      <c r="Z47" s="2548"/>
      <c r="AA47" s="2083"/>
      <c r="AB47" s="2083"/>
      <c r="AC47" s="2084"/>
      <c r="AD47" s="2605"/>
      <c r="AE47" s="2606"/>
      <c r="AF47" s="2606"/>
      <c r="AG47" s="2606"/>
      <c r="AH47" s="2606"/>
      <c r="AI47" s="2606"/>
      <c r="AJ47" s="2606"/>
      <c r="AK47" s="2606"/>
      <c r="AL47" s="2606"/>
      <c r="AM47" s="2611"/>
      <c r="AN47" s="2612"/>
      <c r="AO47" s="2548"/>
      <c r="AP47" s="2083"/>
      <c r="AQ47" s="2083"/>
      <c r="AR47" s="2083"/>
      <c r="AS47" s="2083"/>
      <c r="AT47" s="2084"/>
      <c r="AU47" s="2551"/>
      <c r="AV47" s="2554"/>
      <c r="AW47" s="2557"/>
      <c r="AX47" s="2034"/>
      <c r="AY47" s="2034"/>
      <c r="AZ47" s="2034"/>
      <c r="BA47" s="2034"/>
      <c r="BB47" s="2034"/>
      <c r="BC47" s="2034"/>
      <c r="BD47" s="2034"/>
      <c r="BE47" s="2034"/>
      <c r="BF47" s="2034"/>
      <c r="BG47" s="2172"/>
      <c r="BH47" s="2171"/>
      <c r="BI47" s="2034"/>
      <c r="BJ47" s="2034"/>
      <c r="BK47" s="2034"/>
      <c r="BL47" s="2034"/>
      <c r="BM47" s="2034"/>
      <c r="BN47" s="2034"/>
      <c r="BO47" s="2034"/>
      <c r="BP47" s="2172"/>
      <c r="BQ47" s="2562"/>
      <c r="BR47" s="2563"/>
      <c r="BS47" s="2157"/>
      <c r="BT47" s="2158"/>
      <c r="BU47" s="2569"/>
      <c r="BV47" s="2030"/>
      <c r="BW47" s="2030"/>
      <c r="BX47" s="2031"/>
      <c r="BY47" s="2574"/>
      <c r="BZ47" s="2575"/>
      <c r="CA47" s="2575"/>
      <c r="CB47" s="2575"/>
      <c r="CC47" s="2575"/>
      <c r="CD47" s="2575"/>
      <c r="CE47" s="2575"/>
      <c r="CF47" s="2575"/>
      <c r="CG47" s="2575"/>
      <c r="CH47" s="2587"/>
      <c r="CI47" s="2588"/>
      <c r="CJ47" s="2548"/>
      <c r="CK47" s="2083"/>
      <c r="CL47" s="2083"/>
      <c r="CM47" s="2083"/>
      <c r="CN47" s="2083"/>
      <c r="CO47" s="2084"/>
    </row>
    <row r="48" spans="1:93" ht="12.6" customHeight="1">
      <c r="A48" s="2594"/>
      <c r="B48" s="2619"/>
      <c r="C48" s="2555"/>
      <c r="D48" s="2032"/>
      <c r="E48" s="2032"/>
      <c r="F48" s="2032"/>
      <c r="G48" s="2032"/>
      <c r="H48" s="2032"/>
      <c r="I48" s="2032"/>
      <c r="J48" s="2032"/>
      <c r="K48" s="2032"/>
      <c r="L48" s="2168"/>
      <c r="M48" s="2167"/>
      <c r="N48" s="2032"/>
      <c r="O48" s="2032"/>
      <c r="P48" s="2032"/>
      <c r="Q48" s="2032"/>
      <c r="R48" s="2032"/>
      <c r="S48" s="2032"/>
      <c r="T48" s="2032"/>
      <c r="U48" s="2168"/>
      <c r="V48" s="2613"/>
      <c r="W48" s="2614"/>
      <c r="X48" s="2032"/>
      <c r="Y48" s="2168"/>
      <c r="Z48" s="2545"/>
      <c r="AA48" s="2546"/>
      <c r="AB48" s="2546"/>
      <c r="AC48" s="2547"/>
      <c r="AD48" s="2601"/>
      <c r="AE48" s="2602"/>
      <c r="AF48" s="2602"/>
      <c r="AG48" s="2602"/>
      <c r="AH48" s="2602"/>
      <c r="AI48" s="2602"/>
      <c r="AJ48" s="2602"/>
      <c r="AK48" s="2602"/>
      <c r="AL48" s="2602"/>
      <c r="AM48" s="2607"/>
      <c r="AN48" s="2608"/>
      <c r="AO48" s="2545"/>
      <c r="AP48" s="2546"/>
      <c r="AQ48" s="2546"/>
      <c r="AR48" s="2546"/>
      <c r="AS48" s="2546"/>
      <c r="AT48" s="2547"/>
      <c r="AU48" s="2549"/>
      <c r="AV48" s="2552"/>
      <c r="AW48" s="2555"/>
      <c r="AX48" s="2032"/>
      <c r="AY48" s="2032"/>
      <c r="AZ48" s="2032"/>
      <c r="BA48" s="2032"/>
      <c r="BB48" s="2032"/>
      <c r="BC48" s="2032"/>
      <c r="BD48" s="2032"/>
      <c r="BE48" s="2032"/>
      <c r="BF48" s="2032"/>
      <c r="BG48" s="2168"/>
      <c r="BH48" s="2167"/>
      <c r="BI48" s="2032"/>
      <c r="BJ48" s="2032"/>
      <c r="BK48" s="2032"/>
      <c r="BL48" s="2032"/>
      <c r="BM48" s="2032"/>
      <c r="BN48" s="2032"/>
      <c r="BO48" s="2032"/>
      <c r="BP48" s="2168"/>
      <c r="BQ48" s="2558"/>
      <c r="BR48" s="2559"/>
      <c r="BS48" s="2564"/>
      <c r="BT48" s="2565"/>
      <c r="BU48" s="2566"/>
      <c r="BV48" s="2567"/>
      <c r="BW48" s="2567"/>
      <c r="BX48" s="2568"/>
      <c r="BY48" s="2570"/>
      <c r="BZ48" s="2571"/>
      <c r="CA48" s="2571"/>
      <c r="CB48" s="2571"/>
      <c r="CC48" s="2571"/>
      <c r="CD48" s="2571"/>
      <c r="CE48" s="2571"/>
      <c r="CF48" s="2571"/>
      <c r="CG48" s="2571"/>
      <c r="CH48" s="2583"/>
      <c r="CI48" s="2584"/>
      <c r="CJ48" s="2545"/>
      <c r="CK48" s="2546"/>
      <c r="CL48" s="2546"/>
      <c r="CM48" s="2546"/>
      <c r="CN48" s="2546"/>
      <c r="CO48" s="2547"/>
    </row>
    <row r="49" spans="1:93" ht="12.6" customHeight="1">
      <c r="A49" s="2595"/>
      <c r="B49" s="2620"/>
      <c r="C49" s="2556"/>
      <c r="D49" s="2033"/>
      <c r="E49" s="2033"/>
      <c r="F49" s="2033"/>
      <c r="G49" s="2033"/>
      <c r="H49" s="2033"/>
      <c r="I49" s="2033"/>
      <c r="J49" s="2033"/>
      <c r="K49" s="2033"/>
      <c r="L49" s="2170"/>
      <c r="M49" s="2169"/>
      <c r="N49" s="2033"/>
      <c r="O49" s="2033"/>
      <c r="P49" s="2033"/>
      <c r="Q49" s="2033"/>
      <c r="R49" s="2033"/>
      <c r="S49" s="2033"/>
      <c r="T49" s="2033"/>
      <c r="U49" s="2170"/>
      <c r="V49" s="2615"/>
      <c r="W49" s="2616"/>
      <c r="X49" s="2033"/>
      <c r="Y49" s="2170"/>
      <c r="Z49" s="2166"/>
      <c r="AA49" s="1995"/>
      <c r="AB49" s="1995"/>
      <c r="AC49" s="1996"/>
      <c r="AD49" s="2603"/>
      <c r="AE49" s="2604"/>
      <c r="AF49" s="2604"/>
      <c r="AG49" s="2604"/>
      <c r="AH49" s="2604"/>
      <c r="AI49" s="2604"/>
      <c r="AJ49" s="2604"/>
      <c r="AK49" s="2604"/>
      <c r="AL49" s="2604"/>
      <c r="AM49" s="2609"/>
      <c r="AN49" s="2610"/>
      <c r="AO49" s="2166"/>
      <c r="AP49" s="1995"/>
      <c r="AQ49" s="1995"/>
      <c r="AR49" s="1995"/>
      <c r="AS49" s="1995"/>
      <c r="AT49" s="1996"/>
      <c r="AU49" s="2550"/>
      <c r="AV49" s="2553"/>
      <c r="AW49" s="2556"/>
      <c r="AX49" s="2033"/>
      <c r="AY49" s="2033"/>
      <c r="AZ49" s="2033"/>
      <c r="BA49" s="2033"/>
      <c r="BB49" s="2033"/>
      <c r="BC49" s="2033"/>
      <c r="BD49" s="2033"/>
      <c r="BE49" s="2033"/>
      <c r="BF49" s="2033"/>
      <c r="BG49" s="2170"/>
      <c r="BH49" s="2169"/>
      <c r="BI49" s="2033"/>
      <c r="BJ49" s="2033"/>
      <c r="BK49" s="2033"/>
      <c r="BL49" s="2033"/>
      <c r="BM49" s="2033"/>
      <c r="BN49" s="2033"/>
      <c r="BO49" s="2033"/>
      <c r="BP49" s="2170"/>
      <c r="BQ49" s="2560"/>
      <c r="BR49" s="2561"/>
      <c r="BS49" s="2154"/>
      <c r="BT49" s="2155"/>
      <c r="BU49" s="2210"/>
      <c r="BV49" s="2028"/>
      <c r="BW49" s="2028"/>
      <c r="BX49" s="2029"/>
      <c r="BY49" s="2572"/>
      <c r="BZ49" s="2573"/>
      <c r="CA49" s="2573"/>
      <c r="CB49" s="2573"/>
      <c r="CC49" s="2573"/>
      <c r="CD49" s="2573"/>
      <c r="CE49" s="2573"/>
      <c r="CF49" s="2573"/>
      <c r="CG49" s="2573"/>
      <c r="CH49" s="2585"/>
      <c r="CI49" s="2586"/>
      <c r="CJ49" s="2166"/>
      <c r="CK49" s="1995"/>
      <c r="CL49" s="1995"/>
      <c r="CM49" s="1995"/>
      <c r="CN49" s="1995"/>
      <c r="CO49" s="1996"/>
    </row>
    <row r="50" spans="1:93" ht="12.6" customHeight="1">
      <c r="A50" s="2596"/>
      <c r="B50" s="2621"/>
      <c r="C50" s="2557"/>
      <c r="D50" s="2034"/>
      <c r="E50" s="2034"/>
      <c r="F50" s="2034"/>
      <c r="G50" s="2034"/>
      <c r="H50" s="2034"/>
      <c r="I50" s="2034"/>
      <c r="J50" s="2034"/>
      <c r="K50" s="2034"/>
      <c r="L50" s="2172"/>
      <c r="M50" s="2171"/>
      <c r="N50" s="2034"/>
      <c r="O50" s="2034"/>
      <c r="P50" s="2034"/>
      <c r="Q50" s="2034"/>
      <c r="R50" s="2034"/>
      <c r="S50" s="2034"/>
      <c r="T50" s="2034"/>
      <c r="U50" s="2172"/>
      <c r="V50" s="2617"/>
      <c r="W50" s="2618"/>
      <c r="X50" s="2034"/>
      <c r="Y50" s="2172"/>
      <c r="Z50" s="2548"/>
      <c r="AA50" s="2083"/>
      <c r="AB50" s="2083"/>
      <c r="AC50" s="2084"/>
      <c r="AD50" s="2605"/>
      <c r="AE50" s="2606"/>
      <c r="AF50" s="2606"/>
      <c r="AG50" s="2606"/>
      <c r="AH50" s="2606"/>
      <c r="AI50" s="2606"/>
      <c r="AJ50" s="2606"/>
      <c r="AK50" s="2606"/>
      <c r="AL50" s="2606"/>
      <c r="AM50" s="2611"/>
      <c r="AN50" s="2612"/>
      <c r="AO50" s="2548"/>
      <c r="AP50" s="2083"/>
      <c r="AQ50" s="2083"/>
      <c r="AR50" s="2083"/>
      <c r="AS50" s="2083"/>
      <c r="AT50" s="2084"/>
      <c r="AU50" s="2551"/>
      <c r="AV50" s="2554"/>
      <c r="AW50" s="2557"/>
      <c r="AX50" s="2034"/>
      <c r="AY50" s="2034"/>
      <c r="AZ50" s="2034"/>
      <c r="BA50" s="2034"/>
      <c r="BB50" s="2034"/>
      <c r="BC50" s="2034"/>
      <c r="BD50" s="2034"/>
      <c r="BE50" s="2034"/>
      <c r="BF50" s="2034"/>
      <c r="BG50" s="2172"/>
      <c r="BH50" s="2171"/>
      <c r="BI50" s="2034"/>
      <c r="BJ50" s="2034"/>
      <c r="BK50" s="2034"/>
      <c r="BL50" s="2034"/>
      <c r="BM50" s="2034"/>
      <c r="BN50" s="2034"/>
      <c r="BO50" s="2034"/>
      <c r="BP50" s="2172"/>
      <c r="BQ50" s="2562"/>
      <c r="BR50" s="2563"/>
      <c r="BS50" s="2157"/>
      <c r="BT50" s="2158"/>
      <c r="BU50" s="2569"/>
      <c r="BV50" s="2030"/>
      <c r="BW50" s="2030"/>
      <c r="BX50" s="2031"/>
      <c r="BY50" s="2574"/>
      <c r="BZ50" s="2575"/>
      <c r="CA50" s="2575"/>
      <c r="CB50" s="2575"/>
      <c r="CC50" s="2575"/>
      <c r="CD50" s="2575"/>
      <c r="CE50" s="2575"/>
      <c r="CF50" s="2575"/>
      <c r="CG50" s="2575"/>
      <c r="CH50" s="2587"/>
      <c r="CI50" s="2588"/>
      <c r="CJ50" s="2548"/>
      <c r="CK50" s="2083"/>
      <c r="CL50" s="2083"/>
      <c r="CM50" s="2083"/>
      <c r="CN50" s="2083"/>
      <c r="CO50" s="2084"/>
    </row>
    <row r="51" spans="1:93" ht="12.6" customHeight="1">
      <c r="A51" s="2594"/>
      <c r="B51" s="2619"/>
      <c r="C51" s="2555"/>
      <c r="D51" s="2032"/>
      <c r="E51" s="2032"/>
      <c r="F51" s="2032"/>
      <c r="G51" s="2032"/>
      <c r="H51" s="2032"/>
      <c r="I51" s="2032"/>
      <c r="J51" s="2032"/>
      <c r="K51" s="2032"/>
      <c r="L51" s="2168"/>
      <c r="M51" s="2167"/>
      <c r="N51" s="2032"/>
      <c r="O51" s="2032"/>
      <c r="P51" s="2032"/>
      <c r="Q51" s="2032"/>
      <c r="R51" s="2032"/>
      <c r="S51" s="2032"/>
      <c r="T51" s="2032"/>
      <c r="U51" s="2168"/>
      <c r="V51" s="2613"/>
      <c r="W51" s="2614"/>
      <c r="X51" s="2032"/>
      <c r="Y51" s="2168"/>
      <c r="Z51" s="2545"/>
      <c r="AA51" s="2546"/>
      <c r="AB51" s="2546"/>
      <c r="AC51" s="2547"/>
      <c r="AD51" s="2601"/>
      <c r="AE51" s="2602"/>
      <c r="AF51" s="2602"/>
      <c r="AG51" s="2602"/>
      <c r="AH51" s="2602"/>
      <c r="AI51" s="2602"/>
      <c r="AJ51" s="2602"/>
      <c r="AK51" s="2602"/>
      <c r="AL51" s="2602"/>
      <c r="AM51" s="2607"/>
      <c r="AN51" s="2608"/>
      <c r="AO51" s="2545"/>
      <c r="AP51" s="2546"/>
      <c r="AQ51" s="2546"/>
      <c r="AR51" s="2546"/>
      <c r="AS51" s="2546"/>
      <c r="AT51" s="2547"/>
      <c r="AU51" s="2549"/>
      <c r="AV51" s="2552"/>
      <c r="AW51" s="2555" t="s">
        <v>2511</v>
      </c>
      <c r="AX51" s="2032"/>
      <c r="AY51" s="2032"/>
      <c r="AZ51" s="2032"/>
      <c r="BA51" s="2032"/>
      <c r="BB51" s="2032"/>
      <c r="BC51" s="2032"/>
      <c r="BD51" s="2032"/>
      <c r="BE51" s="2032"/>
      <c r="BF51" s="2032"/>
      <c r="BG51" s="2168"/>
      <c r="BH51" s="2167"/>
      <c r="BI51" s="2032"/>
      <c r="BJ51" s="2032"/>
      <c r="BK51" s="2032"/>
      <c r="BL51" s="2032"/>
      <c r="BM51" s="2032"/>
      <c r="BN51" s="2032"/>
      <c r="BO51" s="2032"/>
      <c r="BP51" s="2168"/>
      <c r="BQ51" s="2558">
        <v>1</v>
      </c>
      <c r="BR51" s="2559"/>
      <c r="BS51" s="2564" t="s">
        <v>1499</v>
      </c>
      <c r="BT51" s="2565"/>
      <c r="BU51" s="2566"/>
      <c r="BV51" s="2567"/>
      <c r="BW51" s="2567"/>
      <c r="BX51" s="2568"/>
      <c r="BY51" s="2570">
        <f>SUM(BY39:CG47,BY33)</f>
        <v>23388000</v>
      </c>
      <c r="BZ51" s="2571"/>
      <c r="CA51" s="2571"/>
      <c r="CB51" s="2571"/>
      <c r="CC51" s="2571"/>
      <c r="CD51" s="2571"/>
      <c r="CE51" s="2571"/>
      <c r="CF51" s="2571"/>
      <c r="CG51" s="2571"/>
      <c r="CH51" s="2583" t="s">
        <v>29</v>
      </c>
      <c r="CI51" s="2584"/>
      <c r="CJ51" s="2582"/>
      <c r="CK51" s="2546"/>
      <c r="CL51" s="2546"/>
      <c r="CM51" s="2546"/>
      <c r="CN51" s="2546"/>
      <c r="CO51" s="2547"/>
    </row>
    <row r="52" spans="1:93" ht="12.6" customHeight="1">
      <c r="A52" s="2595"/>
      <c r="B52" s="2620"/>
      <c r="C52" s="2556"/>
      <c r="D52" s="2033"/>
      <c r="E52" s="2033"/>
      <c r="F52" s="2033"/>
      <c r="G52" s="2033"/>
      <c r="H52" s="2033"/>
      <c r="I52" s="2033"/>
      <c r="J52" s="2033"/>
      <c r="K52" s="2033"/>
      <c r="L52" s="2170"/>
      <c r="M52" s="2169"/>
      <c r="N52" s="2033"/>
      <c r="O52" s="2033"/>
      <c r="P52" s="2033"/>
      <c r="Q52" s="2033"/>
      <c r="R52" s="2033"/>
      <c r="S52" s="2033"/>
      <c r="T52" s="2033"/>
      <c r="U52" s="2170"/>
      <c r="V52" s="2615"/>
      <c r="W52" s="2616"/>
      <c r="X52" s="2033"/>
      <c r="Y52" s="2170"/>
      <c r="Z52" s="2166"/>
      <c r="AA52" s="1995"/>
      <c r="AB52" s="1995"/>
      <c r="AC52" s="1996"/>
      <c r="AD52" s="2603"/>
      <c r="AE52" s="2604"/>
      <c r="AF52" s="2604"/>
      <c r="AG52" s="2604"/>
      <c r="AH52" s="2604"/>
      <c r="AI52" s="2604"/>
      <c r="AJ52" s="2604"/>
      <c r="AK52" s="2604"/>
      <c r="AL52" s="2604"/>
      <c r="AM52" s="2609"/>
      <c r="AN52" s="2610"/>
      <c r="AO52" s="2166"/>
      <c r="AP52" s="1995"/>
      <c r="AQ52" s="1995"/>
      <c r="AR52" s="1995"/>
      <c r="AS52" s="1995"/>
      <c r="AT52" s="1996"/>
      <c r="AU52" s="2550"/>
      <c r="AV52" s="2553"/>
      <c r="AW52" s="2556"/>
      <c r="AX52" s="2033"/>
      <c r="AY52" s="2033"/>
      <c r="AZ52" s="2033"/>
      <c r="BA52" s="2033"/>
      <c r="BB52" s="2033"/>
      <c r="BC52" s="2033"/>
      <c r="BD52" s="2033"/>
      <c r="BE52" s="2033"/>
      <c r="BF52" s="2033"/>
      <c r="BG52" s="2170"/>
      <c r="BH52" s="2169"/>
      <c r="BI52" s="2033"/>
      <c r="BJ52" s="2033"/>
      <c r="BK52" s="2033"/>
      <c r="BL52" s="2033"/>
      <c r="BM52" s="2033"/>
      <c r="BN52" s="2033"/>
      <c r="BO52" s="2033"/>
      <c r="BP52" s="2170"/>
      <c r="BQ52" s="2560"/>
      <c r="BR52" s="2561"/>
      <c r="BS52" s="2154"/>
      <c r="BT52" s="2155"/>
      <c r="BU52" s="2210"/>
      <c r="BV52" s="2028"/>
      <c r="BW52" s="2028"/>
      <c r="BX52" s="2029"/>
      <c r="BY52" s="2572"/>
      <c r="BZ52" s="2573"/>
      <c r="CA52" s="2573"/>
      <c r="CB52" s="2573"/>
      <c r="CC52" s="2573"/>
      <c r="CD52" s="2573"/>
      <c r="CE52" s="2573"/>
      <c r="CF52" s="2573"/>
      <c r="CG52" s="2573"/>
      <c r="CH52" s="2585"/>
      <c r="CI52" s="2586"/>
      <c r="CJ52" s="2166"/>
      <c r="CK52" s="1995"/>
      <c r="CL52" s="1995"/>
      <c r="CM52" s="1995"/>
      <c r="CN52" s="1995"/>
      <c r="CO52" s="1996"/>
    </row>
    <row r="53" spans="1:93" ht="12.6" customHeight="1">
      <c r="A53" s="2596"/>
      <c r="B53" s="2621"/>
      <c r="C53" s="2557"/>
      <c r="D53" s="2034"/>
      <c r="E53" s="2034"/>
      <c r="F53" s="2034"/>
      <c r="G53" s="2034"/>
      <c r="H53" s="2034"/>
      <c r="I53" s="2034"/>
      <c r="J53" s="2034"/>
      <c r="K53" s="2034"/>
      <c r="L53" s="2172"/>
      <c r="M53" s="2171"/>
      <c r="N53" s="2034"/>
      <c r="O53" s="2034"/>
      <c r="P53" s="2034"/>
      <c r="Q53" s="2034"/>
      <c r="R53" s="2034"/>
      <c r="S53" s="2034"/>
      <c r="T53" s="2034"/>
      <c r="U53" s="2172"/>
      <c r="V53" s="2617"/>
      <c r="W53" s="2618"/>
      <c r="X53" s="2034"/>
      <c r="Y53" s="2172"/>
      <c r="Z53" s="2548"/>
      <c r="AA53" s="2083"/>
      <c r="AB53" s="2083"/>
      <c r="AC53" s="2084"/>
      <c r="AD53" s="2605"/>
      <c r="AE53" s="2606"/>
      <c r="AF53" s="2606"/>
      <c r="AG53" s="2606"/>
      <c r="AH53" s="2606"/>
      <c r="AI53" s="2606"/>
      <c r="AJ53" s="2606"/>
      <c r="AK53" s="2606"/>
      <c r="AL53" s="2606"/>
      <c r="AM53" s="2611"/>
      <c r="AN53" s="2612"/>
      <c r="AO53" s="2548"/>
      <c r="AP53" s="2083"/>
      <c r="AQ53" s="2083"/>
      <c r="AR53" s="2083"/>
      <c r="AS53" s="2083"/>
      <c r="AT53" s="2084"/>
      <c r="AU53" s="2551"/>
      <c r="AV53" s="2554"/>
      <c r="AW53" s="2557"/>
      <c r="AX53" s="2034"/>
      <c r="AY53" s="2034"/>
      <c r="AZ53" s="2034"/>
      <c r="BA53" s="2034"/>
      <c r="BB53" s="2034"/>
      <c r="BC53" s="2034"/>
      <c r="BD53" s="2034"/>
      <c r="BE53" s="2034"/>
      <c r="BF53" s="2034"/>
      <c r="BG53" s="2172"/>
      <c r="BH53" s="2171"/>
      <c r="BI53" s="2034"/>
      <c r="BJ53" s="2034"/>
      <c r="BK53" s="2034"/>
      <c r="BL53" s="2034"/>
      <c r="BM53" s="2034"/>
      <c r="BN53" s="2034"/>
      <c r="BO53" s="2034"/>
      <c r="BP53" s="2172"/>
      <c r="BQ53" s="2562"/>
      <c r="BR53" s="2563"/>
      <c r="BS53" s="2157"/>
      <c r="BT53" s="2158"/>
      <c r="BU53" s="2569"/>
      <c r="BV53" s="2030"/>
      <c r="BW53" s="2030"/>
      <c r="BX53" s="2031"/>
      <c r="BY53" s="2574"/>
      <c r="BZ53" s="2575"/>
      <c r="CA53" s="2575"/>
      <c r="CB53" s="2575"/>
      <c r="CC53" s="2575"/>
      <c r="CD53" s="2575"/>
      <c r="CE53" s="2575"/>
      <c r="CF53" s="2575"/>
      <c r="CG53" s="2575"/>
      <c r="CH53" s="2587"/>
      <c r="CI53" s="2588"/>
      <c r="CJ53" s="2548"/>
      <c r="CK53" s="2083"/>
      <c r="CL53" s="2083"/>
      <c r="CM53" s="2083"/>
      <c r="CN53" s="2083"/>
      <c r="CO53" s="2084"/>
    </row>
    <row r="54" spans="1:93" ht="12.6" customHeight="1">
      <c r="A54" s="2594"/>
      <c r="B54" s="2619"/>
      <c r="C54" s="2555"/>
      <c r="D54" s="2032"/>
      <c r="E54" s="2032"/>
      <c r="F54" s="2032"/>
      <c r="G54" s="2032"/>
      <c r="H54" s="2032"/>
      <c r="I54" s="2032"/>
      <c r="J54" s="2032"/>
      <c r="K54" s="2032"/>
      <c r="L54" s="2168"/>
      <c r="M54" s="2167"/>
      <c r="N54" s="2032"/>
      <c r="O54" s="2032"/>
      <c r="P54" s="2032"/>
      <c r="Q54" s="2032"/>
      <c r="R54" s="2032"/>
      <c r="S54" s="2032"/>
      <c r="T54" s="2032"/>
      <c r="U54" s="2168"/>
      <c r="V54" s="2613"/>
      <c r="W54" s="2614"/>
      <c r="X54" s="2032"/>
      <c r="Y54" s="2168"/>
      <c r="Z54" s="2545"/>
      <c r="AA54" s="2546"/>
      <c r="AB54" s="2546"/>
      <c r="AC54" s="2547"/>
      <c r="AD54" s="2601"/>
      <c r="AE54" s="2602"/>
      <c r="AF54" s="2602"/>
      <c r="AG54" s="2602"/>
      <c r="AH54" s="2602"/>
      <c r="AI54" s="2602"/>
      <c r="AJ54" s="2602"/>
      <c r="AK54" s="2602"/>
      <c r="AL54" s="2602"/>
      <c r="AM54" s="2607"/>
      <c r="AN54" s="2608"/>
      <c r="AO54" s="2545"/>
      <c r="AP54" s="2546"/>
      <c r="AQ54" s="2546"/>
      <c r="AR54" s="2546"/>
      <c r="AS54" s="2546"/>
      <c r="AT54" s="2547"/>
      <c r="AU54" s="2549"/>
      <c r="AV54" s="2552"/>
      <c r="AW54" s="2555" t="s">
        <v>31</v>
      </c>
      <c r="AX54" s="2032"/>
      <c r="AY54" s="2032"/>
      <c r="AZ54" s="2032"/>
      <c r="BA54" s="2032"/>
      <c r="BB54" s="2032"/>
      <c r="BC54" s="2032"/>
      <c r="BD54" s="2032"/>
      <c r="BE54" s="2032"/>
      <c r="BF54" s="2032"/>
      <c r="BG54" s="2168"/>
      <c r="BH54" s="2167"/>
      <c r="BI54" s="2032"/>
      <c r="BJ54" s="2032"/>
      <c r="BK54" s="2032"/>
      <c r="BL54" s="2032"/>
      <c r="BM54" s="2032"/>
      <c r="BN54" s="2032"/>
      <c r="BO54" s="2032"/>
      <c r="BP54" s="2168"/>
      <c r="BQ54" s="2558">
        <v>1</v>
      </c>
      <c r="BR54" s="2559"/>
      <c r="BS54" s="2564" t="s">
        <v>30</v>
      </c>
      <c r="BT54" s="2565"/>
      <c r="BU54" s="2566"/>
      <c r="BV54" s="2567"/>
      <c r="BW54" s="2567"/>
      <c r="BX54" s="2568"/>
      <c r="BY54" s="2570">
        <f>ROUNDDOWN(BY51*0.08,0)</f>
        <v>1871040</v>
      </c>
      <c r="BZ54" s="2571"/>
      <c r="CA54" s="2571"/>
      <c r="CB54" s="2571"/>
      <c r="CC54" s="2571"/>
      <c r="CD54" s="2571"/>
      <c r="CE54" s="2571"/>
      <c r="CF54" s="2571"/>
      <c r="CG54" s="2571"/>
      <c r="CH54" s="2583" t="s">
        <v>29</v>
      </c>
      <c r="CI54" s="2584"/>
      <c r="CJ54" s="2545"/>
      <c r="CK54" s="2546"/>
      <c r="CL54" s="2546"/>
      <c r="CM54" s="2546"/>
      <c r="CN54" s="2546"/>
      <c r="CO54" s="2547"/>
    </row>
    <row r="55" spans="1:93" ht="12.6" customHeight="1">
      <c r="A55" s="2595"/>
      <c r="B55" s="2620"/>
      <c r="C55" s="2556"/>
      <c r="D55" s="2033"/>
      <c r="E55" s="2033"/>
      <c r="F55" s="2033"/>
      <c r="G55" s="2033"/>
      <c r="H55" s="2033"/>
      <c r="I55" s="2033"/>
      <c r="J55" s="2033"/>
      <c r="K55" s="2033"/>
      <c r="L55" s="2170"/>
      <c r="M55" s="2169"/>
      <c r="N55" s="2033"/>
      <c r="O55" s="2033"/>
      <c r="P55" s="2033"/>
      <c r="Q55" s="2033"/>
      <c r="R55" s="2033"/>
      <c r="S55" s="2033"/>
      <c r="T55" s="2033"/>
      <c r="U55" s="2170"/>
      <c r="V55" s="2615"/>
      <c r="W55" s="2616"/>
      <c r="X55" s="2033"/>
      <c r="Y55" s="2170"/>
      <c r="Z55" s="2166"/>
      <c r="AA55" s="1995"/>
      <c r="AB55" s="1995"/>
      <c r="AC55" s="1996"/>
      <c r="AD55" s="2603"/>
      <c r="AE55" s="2604"/>
      <c r="AF55" s="2604"/>
      <c r="AG55" s="2604"/>
      <c r="AH55" s="2604"/>
      <c r="AI55" s="2604"/>
      <c r="AJ55" s="2604"/>
      <c r="AK55" s="2604"/>
      <c r="AL55" s="2604"/>
      <c r="AM55" s="2609"/>
      <c r="AN55" s="2610"/>
      <c r="AO55" s="2166"/>
      <c r="AP55" s="1995"/>
      <c r="AQ55" s="1995"/>
      <c r="AR55" s="1995"/>
      <c r="AS55" s="1995"/>
      <c r="AT55" s="1996"/>
      <c r="AU55" s="2550"/>
      <c r="AV55" s="2553"/>
      <c r="AW55" s="2556"/>
      <c r="AX55" s="2033"/>
      <c r="AY55" s="2033"/>
      <c r="AZ55" s="2033"/>
      <c r="BA55" s="2033"/>
      <c r="BB55" s="2033"/>
      <c r="BC55" s="2033"/>
      <c r="BD55" s="2033"/>
      <c r="BE55" s="2033"/>
      <c r="BF55" s="2033"/>
      <c r="BG55" s="2170"/>
      <c r="BH55" s="2169"/>
      <c r="BI55" s="2033"/>
      <c r="BJ55" s="2033"/>
      <c r="BK55" s="2033"/>
      <c r="BL55" s="2033"/>
      <c r="BM55" s="2033"/>
      <c r="BN55" s="2033"/>
      <c r="BO55" s="2033"/>
      <c r="BP55" s="2170"/>
      <c r="BQ55" s="2560"/>
      <c r="BR55" s="2561"/>
      <c r="BS55" s="2154"/>
      <c r="BT55" s="2155"/>
      <c r="BU55" s="2210"/>
      <c r="BV55" s="2028"/>
      <c r="BW55" s="2028"/>
      <c r="BX55" s="2029"/>
      <c r="BY55" s="2572"/>
      <c r="BZ55" s="2573"/>
      <c r="CA55" s="2573"/>
      <c r="CB55" s="2573"/>
      <c r="CC55" s="2573"/>
      <c r="CD55" s="2573"/>
      <c r="CE55" s="2573"/>
      <c r="CF55" s="2573"/>
      <c r="CG55" s="2573"/>
      <c r="CH55" s="2585"/>
      <c r="CI55" s="2586"/>
      <c r="CJ55" s="2166"/>
      <c r="CK55" s="1995"/>
      <c r="CL55" s="1995"/>
      <c r="CM55" s="1995"/>
      <c r="CN55" s="1995"/>
      <c r="CO55" s="1996"/>
    </row>
    <row r="56" spans="1:93" ht="12.6" customHeight="1">
      <c r="A56" s="2596"/>
      <c r="B56" s="2621"/>
      <c r="C56" s="2557"/>
      <c r="D56" s="2034"/>
      <c r="E56" s="2034"/>
      <c r="F56" s="2034"/>
      <c r="G56" s="2034"/>
      <c r="H56" s="2034"/>
      <c r="I56" s="2034"/>
      <c r="J56" s="2034"/>
      <c r="K56" s="2034"/>
      <c r="L56" s="2172"/>
      <c r="M56" s="2171"/>
      <c r="N56" s="2034"/>
      <c r="O56" s="2034"/>
      <c r="P56" s="2034"/>
      <c r="Q56" s="2034"/>
      <c r="R56" s="2034"/>
      <c r="S56" s="2034"/>
      <c r="T56" s="2034"/>
      <c r="U56" s="2172"/>
      <c r="V56" s="2617"/>
      <c r="W56" s="2618"/>
      <c r="X56" s="2034"/>
      <c r="Y56" s="2172"/>
      <c r="Z56" s="2548"/>
      <c r="AA56" s="2083"/>
      <c r="AB56" s="2083"/>
      <c r="AC56" s="2084"/>
      <c r="AD56" s="2605"/>
      <c r="AE56" s="2606"/>
      <c r="AF56" s="2606"/>
      <c r="AG56" s="2606"/>
      <c r="AH56" s="2606"/>
      <c r="AI56" s="2606"/>
      <c r="AJ56" s="2606"/>
      <c r="AK56" s="2606"/>
      <c r="AL56" s="2606"/>
      <c r="AM56" s="2611"/>
      <c r="AN56" s="2612"/>
      <c r="AO56" s="2548"/>
      <c r="AP56" s="2083"/>
      <c r="AQ56" s="2083"/>
      <c r="AR56" s="2083"/>
      <c r="AS56" s="2083"/>
      <c r="AT56" s="2084"/>
      <c r="AU56" s="2551"/>
      <c r="AV56" s="2554"/>
      <c r="AW56" s="2557"/>
      <c r="AX56" s="2034"/>
      <c r="AY56" s="2034"/>
      <c r="AZ56" s="2034"/>
      <c r="BA56" s="2034"/>
      <c r="BB56" s="2034"/>
      <c r="BC56" s="2034"/>
      <c r="BD56" s="2034"/>
      <c r="BE56" s="2034"/>
      <c r="BF56" s="2034"/>
      <c r="BG56" s="2172"/>
      <c r="BH56" s="2171"/>
      <c r="BI56" s="2034"/>
      <c r="BJ56" s="2034"/>
      <c r="BK56" s="2034"/>
      <c r="BL56" s="2034"/>
      <c r="BM56" s="2034"/>
      <c r="BN56" s="2034"/>
      <c r="BO56" s="2034"/>
      <c r="BP56" s="2172"/>
      <c r="BQ56" s="2562"/>
      <c r="BR56" s="2563"/>
      <c r="BS56" s="2157"/>
      <c r="BT56" s="2158"/>
      <c r="BU56" s="2569"/>
      <c r="BV56" s="2030"/>
      <c r="BW56" s="2030"/>
      <c r="BX56" s="2031"/>
      <c r="BY56" s="2574"/>
      <c r="BZ56" s="2575"/>
      <c r="CA56" s="2575"/>
      <c r="CB56" s="2575"/>
      <c r="CC56" s="2575"/>
      <c r="CD56" s="2575"/>
      <c r="CE56" s="2575"/>
      <c r="CF56" s="2575"/>
      <c r="CG56" s="2575"/>
      <c r="CH56" s="2587"/>
      <c r="CI56" s="2588"/>
      <c r="CJ56" s="2548"/>
      <c r="CK56" s="2083"/>
      <c r="CL56" s="2083"/>
      <c r="CM56" s="2083"/>
      <c r="CN56" s="2083"/>
      <c r="CO56" s="2084"/>
    </row>
    <row r="57" spans="1:93" ht="12.6" customHeight="1">
      <c r="A57" s="2594"/>
      <c r="B57" s="2619"/>
      <c r="C57" s="2555"/>
      <c r="D57" s="2032"/>
      <c r="E57" s="2032"/>
      <c r="F57" s="2032"/>
      <c r="G57" s="2032"/>
      <c r="H57" s="2032"/>
      <c r="I57" s="2032"/>
      <c r="J57" s="2032"/>
      <c r="K57" s="2032"/>
      <c r="L57" s="2168"/>
      <c r="M57" s="2167"/>
      <c r="N57" s="2032"/>
      <c r="O57" s="2032"/>
      <c r="P57" s="2032"/>
      <c r="Q57" s="2032"/>
      <c r="R57" s="2032"/>
      <c r="S57" s="2032"/>
      <c r="T57" s="2032"/>
      <c r="U57" s="2168"/>
      <c r="V57" s="2613"/>
      <c r="W57" s="2614"/>
      <c r="X57" s="2032"/>
      <c r="Y57" s="2168"/>
      <c r="Z57" s="2545"/>
      <c r="AA57" s="2546"/>
      <c r="AB57" s="2546"/>
      <c r="AC57" s="2547"/>
      <c r="AD57" s="2601"/>
      <c r="AE57" s="2602"/>
      <c r="AF57" s="2602"/>
      <c r="AG57" s="2602"/>
      <c r="AH57" s="2602"/>
      <c r="AI57" s="2602"/>
      <c r="AJ57" s="2602"/>
      <c r="AK57" s="2602"/>
      <c r="AL57" s="2602"/>
      <c r="AM57" s="2607"/>
      <c r="AN57" s="2608"/>
      <c r="AO57" s="2545"/>
      <c r="AP57" s="2546"/>
      <c r="AQ57" s="2546"/>
      <c r="AR57" s="2546"/>
      <c r="AS57" s="2546"/>
      <c r="AT57" s="2547"/>
      <c r="AU57" s="2549"/>
      <c r="AV57" s="2552"/>
      <c r="AW57" s="2555" t="s">
        <v>2510</v>
      </c>
      <c r="AX57" s="2032"/>
      <c r="AY57" s="2032"/>
      <c r="AZ57" s="2032"/>
      <c r="BA57" s="2032"/>
      <c r="BB57" s="2032"/>
      <c r="BC57" s="2032"/>
      <c r="BD57" s="2032"/>
      <c r="BE57" s="2032"/>
      <c r="BF57" s="2032"/>
      <c r="BG57" s="2168"/>
      <c r="BH57" s="2167"/>
      <c r="BI57" s="2032"/>
      <c r="BJ57" s="2032"/>
      <c r="BK57" s="2032"/>
      <c r="BL57" s="2032"/>
      <c r="BM57" s="2032"/>
      <c r="BN57" s="2032"/>
      <c r="BO57" s="2032"/>
      <c r="BP57" s="2168"/>
      <c r="BQ57" s="2558">
        <v>1</v>
      </c>
      <c r="BR57" s="2559"/>
      <c r="BS57" s="2564" t="s">
        <v>1499</v>
      </c>
      <c r="BT57" s="2565"/>
      <c r="BU57" s="2566"/>
      <c r="BV57" s="2567"/>
      <c r="BW57" s="2567"/>
      <c r="BX57" s="2568"/>
      <c r="BY57" s="2570">
        <f>SUM(BY51:CG56)</f>
        <v>25259040</v>
      </c>
      <c r="BZ57" s="2571"/>
      <c r="CA57" s="2571"/>
      <c r="CB57" s="2571"/>
      <c r="CC57" s="2571"/>
      <c r="CD57" s="2571"/>
      <c r="CE57" s="2571"/>
      <c r="CF57" s="2571"/>
      <c r="CG57" s="2571"/>
      <c r="CH57" s="2583" t="s">
        <v>29</v>
      </c>
      <c r="CI57" s="2584"/>
      <c r="CJ57" s="2582"/>
      <c r="CK57" s="2546"/>
      <c r="CL57" s="2546"/>
      <c r="CM57" s="2546"/>
      <c r="CN57" s="2546"/>
      <c r="CO57" s="2547"/>
    </row>
    <row r="58" spans="1:93" ht="12.6" customHeight="1">
      <c r="A58" s="2595"/>
      <c r="B58" s="2620"/>
      <c r="C58" s="2556"/>
      <c r="D58" s="2033"/>
      <c r="E58" s="2033"/>
      <c r="F58" s="2033"/>
      <c r="G58" s="2033"/>
      <c r="H58" s="2033"/>
      <c r="I58" s="2033"/>
      <c r="J58" s="2033"/>
      <c r="K58" s="2033"/>
      <c r="L58" s="2170"/>
      <c r="M58" s="2169"/>
      <c r="N58" s="2033"/>
      <c r="O58" s="2033"/>
      <c r="P58" s="2033"/>
      <c r="Q58" s="2033"/>
      <c r="R58" s="2033"/>
      <c r="S58" s="2033"/>
      <c r="T58" s="2033"/>
      <c r="U58" s="2170"/>
      <c r="V58" s="2615"/>
      <c r="W58" s="2616"/>
      <c r="X58" s="2033"/>
      <c r="Y58" s="2170"/>
      <c r="Z58" s="2166"/>
      <c r="AA58" s="1995"/>
      <c r="AB58" s="1995"/>
      <c r="AC58" s="1996"/>
      <c r="AD58" s="2603"/>
      <c r="AE58" s="2604"/>
      <c r="AF58" s="2604"/>
      <c r="AG58" s="2604"/>
      <c r="AH58" s="2604"/>
      <c r="AI58" s="2604"/>
      <c r="AJ58" s="2604"/>
      <c r="AK58" s="2604"/>
      <c r="AL58" s="2604"/>
      <c r="AM58" s="2609"/>
      <c r="AN58" s="2610"/>
      <c r="AO58" s="2166"/>
      <c r="AP58" s="1995"/>
      <c r="AQ58" s="1995"/>
      <c r="AR58" s="1995"/>
      <c r="AS58" s="1995"/>
      <c r="AT58" s="1996"/>
      <c r="AU58" s="2550"/>
      <c r="AV58" s="2553"/>
      <c r="AW58" s="2556"/>
      <c r="AX58" s="2033"/>
      <c r="AY58" s="2033"/>
      <c r="AZ58" s="2033"/>
      <c r="BA58" s="2033"/>
      <c r="BB58" s="2033"/>
      <c r="BC58" s="2033"/>
      <c r="BD58" s="2033"/>
      <c r="BE58" s="2033"/>
      <c r="BF58" s="2033"/>
      <c r="BG58" s="2170"/>
      <c r="BH58" s="2169"/>
      <c r="BI58" s="2033"/>
      <c r="BJ58" s="2033"/>
      <c r="BK58" s="2033"/>
      <c r="BL58" s="2033"/>
      <c r="BM58" s="2033"/>
      <c r="BN58" s="2033"/>
      <c r="BO58" s="2033"/>
      <c r="BP58" s="2170"/>
      <c r="BQ58" s="2560"/>
      <c r="BR58" s="2561"/>
      <c r="BS58" s="2154"/>
      <c r="BT58" s="2155"/>
      <c r="BU58" s="2210"/>
      <c r="BV58" s="2028"/>
      <c r="BW58" s="2028"/>
      <c r="BX58" s="2029"/>
      <c r="BY58" s="2572"/>
      <c r="BZ58" s="2573"/>
      <c r="CA58" s="2573"/>
      <c r="CB58" s="2573"/>
      <c r="CC58" s="2573"/>
      <c r="CD58" s="2573"/>
      <c r="CE58" s="2573"/>
      <c r="CF58" s="2573"/>
      <c r="CG58" s="2573"/>
      <c r="CH58" s="2585"/>
      <c r="CI58" s="2586"/>
      <c r="CJ58" s="2166"/>
      <c r="CK58" s="1995"/>
      <c r="CL58" s="1995"/>
      <c r="CM58" s="1995"/>
      <c r="CN58" s="1995"/>
      <c r="CO58" s="1996"/>
    </row>
    <row r="59" spans="1:93" ht="12.6" customHeight="1">
      <c r="A59" s="2596"/>
      <c r="B59" s="2621"/>
      <c r="C59" s="2557"/>
      <c r="D59" s="2034"/>
      <c r="E59" s="2034"/>
      <c r="F59" s="2034"/>
      <c r="G59" s="2034"/>
      <c r="H59" s="2034"/>
      <c r="I59" s="2034"/>
      <c r="J59" s="2034"/>
      <c r="K59" s="2034"/>
      <c r="L59" s="2172"/>
      <c r="M59" s="2171"/>
      <c r="N59" s="2034"/>
      <c r="O59" s="2034"/>
      <c r="P59" s="2034"/>
      <c r="Q59" s="2034"/>
      <c r="R59" s="2034"/>
      <c r="S59" s="2034"/>
      <c r="T59" s="2034"/>
      <c r="U59" s="2172"/>
      <c r="V59" s="2617"/>
      <c r="W59" s="2618"/>
      <c r="X59" s="2034"/>
      <c r="Y59" s="2172"/>
      <c r="Z59" s="2548"/>
      <c r="AA59" s="2083"/>
      <c r="AB59" s="2083"/>
      <c r="AC59" s="2084"/>
      <c r="AD59" s="2605"/>
      <c r="AE59" s="2606"/>
      <c r="AF59" s="2606"/>
      <c r="AG59" s="2606"/>
      <c r="AH59" s="2606"/>
      <c r="AI59" s="2606"/>
      <c r="AJ59" s="2606"/>
      <c r="AK59" s="2606"/>
      <c r="AL59" s="2606"/>
      <c r="AM59" s="2611"/>
      <c r="AN59" s="2612"/>
      <c r="AO59" s="2548"/>
      <c r="AP59" s="2083"/>
      <c r="AQ59" s="2083"/>
      <c r="AR59" s="2083"/>
      <c r="AS59" s="2083"/>
      <c r="AT59" s="2084"/>
      <c r="AU59" s="2551"/>
      <c r="AV59" s="2554"/>
      <c r="AW59" s="2557"/>
      <c r="AX59" s="2034"/>
      <c r="AY59" s="2034"/>
      <c r="AZ59" s="2034"/>
      <c r="BA59" s="2034"/>
      <c r="BB59" s="2034"/>
      <c r="BC59" s="2034"/>
      <c r="BD59" s="2034"/>
      <c r="BE59" s="2034"/>
      <c r="BF59" s="2034"/>
      <c r="BG59" s="2172"/>
      <c r="BH59" s="2171"/>
      <c r="BI59" s="2034"/>
      <c r="BJ59" s="2034"/>
      <c r="BK59" s="2034"/>
      <c r="BL59" s="2034"/>
      <c r="BM59" s="2034"/>
      <c r="BN59" s="2034"/>
      <c r="BO59" s="2034"/>
      <c r="BP59" s="2172"/>
      <c r="BQ59" s="2562"/>
      <c r="BR59" s="2563"/>
      <c r="BS59" s="2157"/>
      <c r="BT59" s="2158"/>
      <c r="BU59" s="2569"/>
      <c r="BV59" s="2030"/>
      <c r="BW59" s="2030"/>
      <c r="BX59" s="2031"/>
      <c r="BY59" s="2574"/>
      <c r="BZ59" s="2575"/>
      <c r="CA59" s="2575"/>
      <c r="CB59" s="2575"/>
      <c r="CC59" s="2575"/>
      <c r="CD59" s="2575"/>
      <c r="CE59" s="2575"/>
      <c r="CF59" s="2575"/>
      <c r="CG59" s="2575"/>
      <c r="CH59" s="2587"/>
      <c r="CI59" s="2588"/>
      <c r="CJ59" s="2548"/>
      <c r="CK59" s="2083"/>
      <c r="CL59" s="2083"/>
      <c r="CM59" s="2083"/>
      <c r="CN59" s="2083"/>
      <c r="CO59" s="2084"/>
    </row>
    <row r="60" spans="1:93" s="174" customFormat="1" ht="12.6" customHeight="1">
      <c r="A60" s="2594"/>
      <c r="B60" s="2619"/>
      <c r="C60" s="2555"/>
      <c r="D60" s="2032"/>
      <c r="E60" s="2032"/>
      <c r="F60" s="2032"/>
      <c r="G60" s="2032"/>
      <c r="H60" s="2032"/>
      <c r="I60" s="2032"/>
      <c r="J60" s="2032"/>
      <c r="K60" s="2032"/>
      <c r="L60" s="2168"/>
      <c r="M60" s="2167"/>
      <c r="N60" s="2032"/>
      <c r="O60" s="2032"/>
      <c r="P60" s="2032"/>
      <c r="Q60" s="2032"/>
      <c r="R60" s="2032"/>
      <c r="S60" s="2032"/>
      <c r="T60" s="2032"/>
      <c r="U60" s="2168"/>
      <c r="V60" s="2613"/>
      <c r="W60" s="2614"/>
      <c r="X60" s="2032"/>
      <c r="Y60" s="2168"/>
      <c r="Z60" s="2545"/>
      <c r="AA60" s="2546"/>
      <c r="AB60" s="2546"/>
      <c r="AC60" s="2547"/>
      <c r="AD60" s="2601"/>
      <c r="AE60" s="2602"/>
      <c r="AF60" s="2602"/>
      <c r="AG60" s="2602"/>
      <c r="AH60" s="2602"/>
      <c r="AI60" s="2602"/>
      <c r="AJ60" s="2602"/>
      <c r="AK60" s="2602"/>
      <c r="AL60" s="2602"/>
      <c r="AM60" s="2607"/>
      <c r="AN60" s="2608"/>
      <c r="AO60" s="2545"/>
      <c r="AP60" s="2546"/>
      <c r="AQ60" s="2546"/>
      <c r="AR60" s="2546"/>
      <c r="AS60" s="2546"/>
      <c r="AT60" s="2547"/>
      <c r="AU60" s="2549"/>
      <c r="AV60" s="2552"/>
      <c r="AW60" s="2555"/>
      <c r="AX60" s="2032"/>
      <c r="AY60" s="2032"/>
      <c r="AZ60" s="2032"/>
      <c r="BA60" s="2032"/>
      <c r="BB60" s="2032"/>
      <c r="BC60" s="2032"/>
      <c r="BD60" s="2032"/>
      <c r="BE60" s="2032"/>
      <c r="BF60" s="2032"/>
      <c r="BG60" s="2168"/>
      <c r="BH60" s="2167"/>
      <c r="BI60" s="2032"/>
      <c r="BJ60" s="2032"/>
      <c r="BK60" s="2032"/>
      <c r="BL60" s="2032"/>
      <c r="BM60" s="2032"/>
      <c r="BN60" s="2032"/>
      <c r="BO60" s="2032"/>
      <c r="BP60" s="2168"/>
      <c r="BQ60" s="2558"/>
      <c r="BR60" s="2559"/>
      <c r="BS60" s="2564"/>
      <c r="BT60" s="2565"/>
      <c r="BU60" s="2566"/>
      <c r="BV60" s="2567"/>
      <c r="BW60" s="2567"/>
      <c r="BX60" s="2568"/>
      <c r="BY60" s="2570"/>
      <c r="BZ60" s="2571"/>
      <c r="CA60" s="2571"/>
      <c r="CB60" s="2571"/>
      <c r="CC60" s="2571"/>
      <c r="CD60" s="2571"/>
      <c r="CE60" s="2571"/>
      <c r="CF60" s="2571"/>
      <c r="CG60" s="2571"/>
      <c r="CH60" s="2583"/>
      <c r="CI60" s="2584"/>
      <c r="CJ60" s="2545"/>
      <c r="CK60" s="2546"/>
      <c r="CL60" s="2546"/>
      <c r="CM60" s="2546"/>
      <c r="CN60" s="2546"/>
      <c r="CO60" s="2547"/>
    </row>
    <row r="61" spans="1:93" s="174" customFormat="1" ht="12.6" customHeight="1">
      <c r="A61" s="2595"/>
      <c r="B61" s="2620"/>
      <c r="C61" s="2556"/>
      <c r="D61" s="2033"/>
      <c r="E61" s="2033"/>
      <c r="F61" s="2033"/>
      <c r="G61" s="2033"/>
      <c r="H61" s="2033"/>
      <c r="I61" s="2033"/>
      <c r="J61" s="2033"/>
      <c r="K61" s="2033"/>
      <c r="L61" s="2170"/>
      <c r="M61" s="2169"/>
      <c r="N61" s="2033"/>
      <c r="O61" s="2033"/>
      <c r="P61" s="2033"/>
      <c r="Q61" s="2033"/>
      <c r="R61" s="2033"/>
      <c r="S61" s="2033"/>
      <c r="T61" s="2033"/>
      <c r="U61" s="2170"/>
      <c r="V61" s="2615"/>
      <c r="W61" s="2616"/>
      <c r="X61" s="2033"/>
      <c r="Y61" s="2170"/>
      <c r="Z61" s="2166"/>
      <c r="AA61" s="1995"/>
      <c r="AB61" s="1995"/>
      <c r="AC61" s="1996"/>
      <c r="AD61" s="2603"/>
      <c r="AE61" s="2604"/>
      <c r="AF61" s="2604"/>
      <c r="AG61" s="2604"/>
      <c r="AH61" s="2604"/>
      <c r="AI61" s="2604"/>
      <c r="AJ61" s="2604"/>
      <c r="AK61" s="2604"/>
      <c r="AL61" s="2604"/>
      <c r="AM61" s="2609"/>
      <c r="AN61" s="2610"/>
      <c r="AO61" s="2166"/>
      <c r="AP61" s="1995"/>
      <c r="AQ61" s="1995"/>
      <c r="AR61" s="1995"/>
      <c r="AS61" s="1995"/>
      <c r="AT61" s="1996"/>
      <c r="AU61" s="2550"/>
      <c r="AV61" s="2553"/>
      <c r="AW61" s="2556"/>
      <c r="AX61" s="2033"/>
      <c r="AY61" s="2033"/>
      <c r="AZ61" s="2033"/>
      <c r="BA61" s="2033"/>
      <c r="BB61" s="2033"/>
      <c r="BC61" s="2033"/>
      <c r="BD61" s="2033"/>
      <c r="BE61" s="2033"/>
      <c r="BF61" s="2033"/>
      <c r="BG61" s="2170"/>
      <c r="BH61" s="2169"/>
      <c r="BI61" s="2033"/>
      <c r="BJ61" s="2033"/>
      <c r="BK61" s="2033"/>
      <c r="BL61" s="2033"/>
      <c r="BM61" s="2033"/>
      <c r="BN61" s="2033"/>
      <c r="BO61" s="2033"/>
      <c r="BP61" s="2170"/>
      <c r="BQ61" s="2560"/>
      <c r="BR61" s="2561"/>
      <c r="BS61" s="2154"/>
      <c r="BT61" s="2155"/>
      <c r="BU61" s="2210"/>
      <c r="BV61" s="2028"/>
      <c r="BW61" s="2028"/>
      <c r="BX61" s="2029"/>
      <c r="BY61" s="2572"/>
      <c r="BZ61" s="2573"/>
      <c r="CA61" s="2573"/>
      <c r="CB61" s="2573"/>
      <c r="CC61" s="2573"/>
      <c r="CD61" s="2573"/>
      <c r="CE61" s="2573"/>
      <c r="CF61" s="2573"/>
      <c r="CG61" s="2573"/>
      <c r="CH61" s="2585"/>
      <c r="CI61" s="2586"/>
      <c r="CJ61" s="2166"/>
      <c r="CK61" s="1995"/>
      <c r="CL61" s="1995"/>
      <c r="CM61" s="1995"/>
      <c r="CN61" s="1995"/>
      <c r="CO61" s="1996"/>
    </row>
    <row r="62" spans="1:93" s="174" customFormat="1" ht="12.6" customHeight="1">
      <c r="A62" s="2596"/>
      <c r="B62" s="2621"/>
      <c r="C62" s="2557"/>
      <c r="D62" s="2034"/>
      <c r="E62" s="2034"/>
      <c r="F62" s="2034"/>
      <c r="G62" s="2034"/>
      <c r="H62" s="2034"/>
      <c r="I62" s="2034"/>
      <c r="J62" s="2034"/>
      <c r="K62" s="2034"/>
      <c r="L62" s="2172"/>
      <c r="M62" s="2171"/>
      <c r="N62" s="2034"/>
      <c r="O62" s="2034"/>
      <c r="P62" s="2034"/>
      <c r="Q62" s="2034"/>
      <c r="R62" s="2034"/>
      <c r="S62" s="2034"/>
      <c r="T62" s="2034"/>
      <c r="U62" s="2172"/>
      <c r="V62" s="2617"/>
      <c r="W62" s="2618"/>
      <c r="X62" s="2034"/>
      <c r="Y62" s="2172"/>
      <c r="Z62" s="2548"/>
      <c r="AA62" s="2083"/>
      <c r="AB62" s="2083"/>
      <c r="AC62" s="2084"/>
      <c r="AD62" s="2605"/>
      <c r="AE62" s="2606"/>
      <c r="AF62" s="2606"/>
      <c r="AG62" s="2606"/>
      <c r="AH62" s="2606"/>
      <c r="AI62" s="2606"/>
      <c r="AJ62" s="2606"/>
      <c r="AK62" s="2606"/>
      <c r="AL62" s="2606"/>
      <c r="AM62" s="2611"/>
      <c r="AN62" s="2612"/>
      <c r="AO62" s="2548"/>
      <c r="AP62" s="2083"/>
      <c r="AQ62" s="2083"/>
      <c r="AR62" s="2083"/>
      <c r="AS62" s="2083"/>
      <c r="AT62" s="2084"/>
      <c r="AU62" s="2551"/>
      <c r="AV62" s="2554"/>
      <c r="AW62" s="2557"/>
      <c r="AX62" s="2034"/>
      <c r="AY62" s="2034"/>
      <c r="AZ62" s="2034"/>
      <c r="BA62" s="2034"/>
      <c r="BB62" s="2034"/>
      <c r="BC62" s="2034"/>
      <c r="BD62" s="2034"/>
      <c r="BE62" s="2034"/>
      <c r="BF62" s="2034"/>
      <c r="BG62" s="2172"/>
      <c r="BH62" s="2171"/>
      <c r="BI62" s="2034"/>
      <c r="BJ62" s="2034"/>
      <c r="BK62" s="2034"/>
      <c r="BL62" s="2034"/>
      <c r="BM62" s="2034"/>
      <c r="BN62" s="2034"/>
      <c r="BO62" s="2034"/>
      <c r="BP62" s="2172"/>
      <c r="BQ62" s="2562"/>
      <c r="BR62" s="2563"/>
      <c r="BS62" s="2157"/>
      <c r="BT62" s="2158"/>
      <c r="BU62" s="2569"/>
      <c r="BV62" s="2030"/>
      <c r="BW62" s="2030"/>
      <c r="BX62" s="2031"/>
      <c r="BY62" s="2574"/>
      <c r="BZ62" s="2575"/>
      <c r="CA62" s="2575"/>
      <c r="CB62" s="2575"/>
      <c r="CC62" s="2575"/>
      <c r="CD62" s="2575"/>
      <c r="CE62" s="2575"/>
      <c r="CF62" s="2575"/>
      <c r="CG62" s="2575"/>
      <c r="CH62" s="2587"/>
      <c r="CI62" s="2588"/>
      <c r="CJ62" s="2548"/>
      <c r="CK62" s="2083"/>
      <c r="CL62" s="2083"/>
      <c r="CM62" s="2083"/>
      <c r="CN62" s="2083"/>
      <c r="CO62" s="2084"/>
    </row>
    <row r="63" spans="1:93" ht="12.6" customHeight="1">
      <c r="A63" s="2594"/>
      <c r="B63" s="2619"/>
      <c r="C63" s="2555"/>
      <c r="D63" s="2032"/>
      <c r="E63" s="2032"/>
      <c r="F63" s="2032"/>
      <c r="G63" s="2032"/>
      <c r="H63" s="2032"/>
      <c r="I63" s="2032"/>
      <c r="J63" s="2032"/>
      <c r="K63" s="2032"/>
      <c r="L63" s="2168"/>
      <c r="M63" s="2167"/>
      <c r="N63" s="2032"/>
      <c r="O63" s="2032"/>
      <c r="P63" s="2032"/>
      <c r="Q63" s="2032"/>
      <c r="R63" s="2032"/>
      <c r="S63" s="2032"/>
      <c r="T63" s="2032"/>
      <c r="U63" s="2168"/>
      <c r="V63" s="2613"/>
      <c r="W63" s="2614"/>
      <c r="X63" s="2032"/>
      <c r="Y63" s="2168"/>
      <c r="Z63" s="2545"/>
      <c r="AA63" s="2546"/>
      <c r="AB63" s="2546"/>
      <c r="AC63" s="2547"/>
      <c r="AD63" s="2601"/>
      <c r="AE63" s="2602"/>
      <c r="AF63" s="2602"/>
      <c r="AG63" s="2602"/>
      <c r="AH63" s="2602"/>
      <c r="AI63" s="2602"/>
      <c r="AJ63" s="2602"/>
      <c r="AK63" s="2602"/>
      <c r="AL63" s="2602"/>
      <c r="AM63" s="2607"/>
      <c r="AN63" s="2608"/>
      <c r="AO63" s="2545"/>
      <c r="AP63" s="2546"/>
      <c r="AQ63" s="2546"/>
      <c r="AR63" s="2546"/>
      <c r="AS63" s="2546"/>
      <c r="AT63" s="2547"/>
      <c r="AU63" s="2549"/>
      <c r="AV63" s="2552"/>
      <c r="AW63" s="2555"/>
      <c r="AX63" s="2032"/>
      <c r="AY63" s="2032"/>
      <c r="AZ63" s="2032"/>
      <c r="BA63" s="2032"/>
      <c r="BB63" s="2032"/>
      <c r="BC63" s="2032"/>
      <c r="BD63" s="2032"/>
      <c r="BE63" s="2032"/>
      <c r="BF63" s="2032"/>
      <c r="BG63" s="2168"/>
      <c r="BH63" s="2167"/>
      <c r="BI63" s="2032"/>
      <c r="BJ63" s="2032"/>
      <c r="BK63" s="2032"/>
      <c r="BL63" s="2032"/>
      <c r="BM63" s="2032"/>
      <c r="BN63" s="2032"/>
      <c r="BO63" s="2032"/>
      <c r="BP63" s="2168"/>
      <c r="BQ63" s="2558"/>
      <c r="BR63" s="2559"/>
      <c r="BS63" s="2564"/>
      <c r="BT63" s="2565"/>
      <c r="BU63" s="2566"/>
      <c r="BV63" s="2567"/>
      <c r="BW63" s="2567"/>
      <c r="BX63" s="2568"/>
      <c r="BY63" s="2570"/>
      <c r="BZ63" s="2571"/>
      <c r="CA63" s="2571"/>
      <c r="CB63" s="2571"/>
      <c r="CC63" s="2571"/>
      <c r="CD63" s="2571"/>
      <c r="CE63" s="2571"/>
      <c r="CF63" s="2571"/>
      <c r="CG63" s="2571"/>
      <c r="CH63" s="2583"/>
      <c r="CI63" s="2584"/>
      <c r="CJ63" s="2545"/>
      <c r="CK63" s="2546"/>
      <c r="CL63" s="2546"/>
      <c r="CM63" s="2546"/>
      <c r="CN63" s="2546"/>
      <c r="CO63" s="2547"/>
    </row>
    <row r="64" spans="1:93" ht="12.6" customHeight="1">
      <c r="A64" s="2595"/>
      <c r="B64" s="2620"/>
      <c r="C64" s="2556"/>
      <c r="D64" s="2033"/>
      <c r="E64" s="2033"/>
      <c r="F64" s="2033"/>
      <c r="G64" s="2033"/>
      <c r="H64" s="2033"/>
      <c r="I64" s="2033"/>
      <c r="J64" s="2033"/>
      <c r="K64" s="2033"/>
      <c r="L64" s="2170"/>
      <c r="M64" s="2169"/>
      <c r="N64" s="2033"/>
      <c r="O64" s="2033"/>
      <c r="P64" s="2033"/>
      <c r="Q64" s="2033"/>
      <c r="R64" s="2033"/>
      <c r="S64" s="2033"/>
      <c r="T64" s="2033"/>
      <c r="U64" s="2170"/>
      <c r="V64" s="2615"/>
      <c r="W64" s="2616"/>
      <c r="X64" s="2033"/>
      <c r="Y64" s="2170"/>
      <c r="Z64" s="2166"/>
      <c r="AA64" s="1995"/>
      <c r="AB64" s="1995"/>
      <c r="AC64" s="1996"/>
      <c r="AD64" s="2603"/>
      <c r="AE64" s="2604"/>
      <c r="AF64" s="2604"/>
      <c r="AG64" s="2604"/>
      <c r="AH64" s="2604"/>
      <c r="AI64" s="2604"/>
      <c r="AJ64" s="2604"/>
      <c r="AK64" s="2604"/>
      <c r="AL64" s="2604"/>
      <c r="AM64" s="2609"/>
      <c r="AN64" s="2610"/>
      <c r="AO64" s="2166"/>
      <c r="AP64" s="1995"/>
      <c r="AQ64" s="1995"/>
      <c r="AR64" s="1995"/>
      <c r="AS64" s="1995"/>
      <c r="AT64" s="1996"/>
      <c r="AU64" s="2550"/>
      <c r="AV64" s="2553"/>
      <c r="AW64" s="2556"/>
      <c r="AX64" s="2033"/>
      <c r="AY64" s="2033"/>
      <c r="AZ64" s="2033"/>
      <c r="BA64" s="2033"/>
      <c r="BB64" s="2033"/>
      <c r="BC64" s="2033"/>
      <c r="BD64" s="2033"/>
      <c r="BE64" s="2033"/>
      <c r="BF64" s="2033"/>
      <c r="BG64" s="2170"/>
      <c r="BH64" s="2169"/>
      <c r="BI64" s="2033"/>
      <c r="BJ64" s="2033"/>
      <c r="BK64" s="2033"/>
      <c r="BL64" s="2033"/>
      <c r="BM64" s="2033"/>
      <c r="BN64" s="2033"/>
      <c r="BO64" s="2033"/>
      <c r="BP64" s="2170"/>
      <c r="BQ64" s="2560"/>
      <c r="BR64" s="2561"/>
      <c r="BS64" s="2154"/>
      <c r="BT64" s="2155"/>
      <c r="BU64" s="2210"/>
      <c r="BV64" s="2028"/>
      <c r="BW64" s="2028"/>
      <c r="BX64" s="2029"/>
      <c r="BY64" s="2572"/>
      <c r="BZ64" s="2573"/>
      <c r="CA64" s="2573"/>
      <c r="CB64" s="2573"/>
      <c r="CC64" s="2573"/>
      <c r="CD64" s="2573"/>
      <c r="CE64" s="2573"/>
      <c r="CF64" s="2573"/>
      <c r="CG64" s="2573"/>
      <c r="CH64" s="2585"/>
      <c r="CI64" s="2586"/>
      <c r="CJ64" s="2166"/>
      <c r="CK64" s="1995"/>
      <c r="CL64" s="1995"/>
      <c r="CM64" s="1995"/>
      <c r="CN64" s="1995"/>
      <c r="CO64" s="1996"/>
    </row>
    <row r="65" spans="1:93" ht="12.6" customHeight="1">
      <c r="A65" s="2596"/>
      <c r="B65" s="2621"/>
      <c r="C65" s="2557"/>
      <c r="D65" s="2034"/>
      <c r="E65" s="2034"/>
      <c r="F65" s="2034"/>
      <c r="G65" s="2034"/>
      <c r="H65" s="2034"/>
      <c r="I65" s="2034"/>
      <c r="J65" s="2034"/>
      <c r="K65" s="2034"/>
      <c r="L65" s="2172"/>
      <c r="M65" s="2171"/>
      <c r="N65" s="2034"/>
      <c r="O65" s="2034"/>
      <c r="P65" s="2034"/>
      <c r="Q65" s="2034"/>
      <c r="R65" s="2034"/>
      <c r="S65" s="2034"/>
      <c r="T65" s="2034"/>
      <c r="U65" s="2172"/>
      <c r="V65" s="2617"/>
      <c r="W65" s="2618"/>
      <c r="X65" s="2034"/>
      <c r="Y65" s="2172"/>
      <c r="Z65" s="2548"/>
      <c r="AA65" s="2083"/>
      <c r="AB65" s="2083"/>
      <c r="AC65" s="2084"/>
      <c r="AD65" s="2605"/>
      <c r="AE65" s="2606"/>
      <c r="AF65" s="2606"/>
      <c r="AG65" s="2606"/>
      <c r="AH65" s="2606"/>
      <c r="AI65" s="2606"/>
      <c r="AJ65" s="2606"/>
      <c r="AK65" s="2606"/>
      <c r="AL65" s="2606"/>
      <c r="AM65" s="2611"/>
      <c r="AN65" s="2612"/>
      <c r="AO65" s="2548"/>
      <c r="AP65" s="2083"/>
      <c r="AQ65" s="2083"/>
      <c r="AR65" s="2083"/>
      <c r="AS65" s="2083"/>
      <c r="AT65" s="2084"/>
      <c r="AU65" s="2551"/>
      <c r="AV65" s="2554"/>
      <c r="AW65" s="2557"/>
      <c r="AX65" s="2034"/>
      <c r="AY65" s="2034"/>
      <c r="AZ65" s="2034"/>
      <c r="BA65" s="2034"/>
      <c r="BB65" s="2034"/>
      <c r="BC65" s="2034"/>
      <c r="BD65" s="2034"/>
      <c r="BE65" s="2034"/>
      <c r="BF65" s="2034"/>
      <c r="BG65" s="2172"/>
      <c r="BH65" s="2171"/>
      <c r="BI65" s="2034"/>
      <c r="BJ65" s="2034"/>
      <c r="BK65" s="2034"/>
      <c r="BL65" s="2034"/>
      <c r="BM65" s="2034"/>
      <c r="BN65" s="2034"/>
      <c r="BO65" s="2034"/>
      <c r="BP65" s="2172"/>
      <c r="BQ65" s="2562"/>
      <c r="BR65" s="2563"/>
      <c r="BS65" s="2157"/>
      <c r="BT65" s="2158"/>
      <c r="BU65" s="2569"/>
      <c r="BV65" s="2030"/>
      <c r="BW65" s="2030"/>
      <c r="BX65" s="2031"/>
      <c r="BY65" s="2574"/>
      <c r="BZ65" s="2575"/>
      <c r="CA65" s="2575"/>
      <c r="CB65" s="2575"/>
      <c r="CC65" s="2575"/>
      <c r="CD65" s="2575"/>
      <c r="CE65" s="2575"/>
      <c r="CF65" s="2575"/>
      <c r="CG65" s="2575"/>
      <c r="CH65" s="2587"/>
      <c r="CI65" s="2588"/>
      <c r="CJ65" s="2548"/>
      <c r="CK65" s="2083"/>
      <c r="CL65" s="2083"/>
      <c r="CM65" s="2083"/>
      <c r="CN65" s="2083"/>
      <c r="CO65" s="2084"/>
    </row>
    <row r="66" spans="1:93" ht="12.6" customHeight="1">
      <c r="A66" s="2594"/>
      <c r="B66" s="2619"/>
      <c r="C66" s="2555"/>
      <c r="D66" s="2032"/>
      <c r="E66" s="2032"/>
      <c r="F66" s="2032"/>
      <c r="G66" s="2032"/>
      <c r="H66" s="2032"/>
      <c r="I66" s="2032"/>
      <c r="J66" s="2032"/>
      <c r="K66" s="2032"/>
      <c r="L66" s="2168"/>
      <c r="M66" s="2167"/>
      <c r="N66" s="2032"/>
      <c r="O66" s="2032"/>
      <c r="P66" s="2032"/>
      <c r="Q66" s="2032"/>
      <c r="R66" s="2032"/>
      <c r="S66" s="2032"/>
      <c r="T66" s="2032"/>
      <c r="U66" s="2168"/>
      <c r="V66" s="2613"/>
      <c r="W66" s="2614"/>
      <c r="X66" s="2032"/>
      <c r="Y66" s="2168"/>
      <c r="Z66" s="2545"/>
      <c r="AA66" s="2546"/>
      <c r="AB66" s="2546"/>
      <c r="AC66" s="2547"/>
      <c r="AD66" s="2601"/>
      <c r="AE66" s="2602"/>
      <c r="AF66" s="2602"/>
      <c r="AG66" s="2602"/>
      <c r="AH66" s="2602"/>
      <c r="AI66" s="2602"/>
      <c r="AJ66" s="2602"/>
      <c r="AK66" s="2602"/>
      <c r="AL66" s="2602"/>
      <c r="AM66" s="2607"/>
      <c r="AN66" s="2608"/>
      <c r="AO66" s="2545"/>
      <c r="AP66" s="2546"/>
      <c r="AQ66" s="2546"/>
      <c r="AR66" s="2546"/>
      <c r="AS66" s="2546"/>
      <c r="AT66" s="2547"/>
      <c r="AU66" s="2549"/>
      <c r="AV66" s="2552"/>
      <c r="AW66" s="2555"/>
      <c r="AX66" s="2032"/>
      <c r="AY66" s="2032"/>
      <c r="AZ66" s="2032"/>
      <c r="BA66" s="2032"/>
      <c r="BB66" s="2032"/>
      <c r="BC66" s="2032"/>
      <c r="BD66" s="2032"/>
      <c r="BE66" s="2032"/>
      <c r="BF66" s="2032"/>
      <c r="BG66" s="2168"/>
      <c r="BH66" s="2167"/>
      <c r="BI66" s="2032"/>
      <c r="BJ66" s="2032"/>
      <c r="BK66" s="2032"/>
      <c r="BL66" s="2032"/>
      <c r="BM66" s="2032"/>
      <c r="BN66" s="2032"/>
      <c r="BO66" s="2032"/>
      <c r="BP66" s="2168"/>
      <c r="BQ66" s="2558"/>
      <c r="BR66" s="2559"/>
      <c r="BS66" s="2564"/>
      <c r="BT66" s="2565"/>
      <c r="BU66" s="2566"/>
      <c r="BV66" s="2567"/>
      <c r="BW66" s="2567"/>
      <c r="BX66" s="2568"/>
      <c r="BY66" s="2570"/>
      <c r="BZ66" s="2571"/>
      <c r="CA66" s="2571"/>
      <c r="CB66" s="2571"/>
      <c r="CC66" s="2571"/>
      <c r="CD66" s="2571"/>
      <c r="CE66" s="2571"/>
      <c r="CF66" s="2571"/>
      <c r="CG66" s="2571"/>
      <c r="CH66" s="2576"/>
      <c r="CI66" s="2577"/>
      <c r="CJ66" s="2545"/>
      <c r="CK66" s="2546"/>
      <c r="CL66" s="2546"/>
      <c r="CM66" s="2546"/>
      <c r="CN66" s="2546"/>
      <c r="CO66" s="2547"/>
    </row>
    <row r="67" spans="1:93" ht="12.6" customHeight="1">
      <c r="A67" s="2595"/>
      <c r="B67" s="2620"/>
      <c r="C67" s="2556"/>
      <c r="D67" s="2033"/>
      <c r="E67" s="2033"/>
      <c r="F67" s="2033"/>
      <c r="G67" s="2033"/>
      <c r="H67" s="2033"/>
      <c r="I67" s="2033"/>
      <c r="J67" s="2033"/>
      <c r="K67" s="2033"/>
      <c r="L67" s="2170"/>
      <c r="M67" s="2169"/>
      <c r="N67" s="2033"/>
      <c r="O67" s="2033"/>
      <c r="P67" s="2033"/>
      <c r="Q67" s="2033"/>
      <c r="R67" s="2033"/>
      <c r="S67" s="2033"/>
      <c r="T67" s="2033"/>
      <c r="U67" s="2170"/>
      <c r="V67" s="2615"/>
      <c r="W67" s="2616"/>
      <c r="X67" s="2033"/>
      <c r="Y67" s="2170"/>
      <c r="Z67" s="2166"/>
      <c r="AA67" s="1995"/>
      <c r="AB67" s="1995"/>
      <c r="AC67" s="1996"/>
      <c r="AD67" s="2603"/>
      <c r="AE67" s="2604"/>
      <c r="AF67" s="2604"/>
      <c r="AG67" s="2604"/>
      <c r="AH67" s="2604"/>
      <c r="AI67" s="2604"/>
      <c r="AJ67" s="2604"/>
      <c r="AK67" s="2604"/>
      <c r="AL67" s="2604"/>
      <c r="AM67" s="2609"/>
      <c r="AN67" s="2610"/>
      <c r="AO67" s="2166"/>
      <c r="AP67" s="1995"/>
      <c r="AQ67" s="1995"/>
      <c r="AR67" s="1995"/>
      <c r="AS67" s="1995"/>
      <c r="AT67" s="1996"/>
      <c r="AU67" s="2550"/>
      <c r="AV67" s="2553"/>
      <c r="AW67" s="2556"/>
      <c r="AX67" s="2033"/>
      <c r="AY67" s="2033"/>
      <c r="AZ67" s="2033"/>
      <c r="BA67" s="2033"/>
      <c r="BB67" s="2033"/>
      <c r="BC67" s="2033"/>
      <c r="BD67" s="2033"/>
      <c r="BE67" s="2033"/>
      <c r="BF67" s="2033"/>
      <c r="BG67" s="2170"/>
      <c r="BH67" s="2169"/>
      <c r="BI67" s="2033"/>
      <c r="BJ67" s="2033"/>
      <c r="BK67" s="2033"/>
      <c r="BL67" s="2033"/>
      <c r="BM67" s="2033"/>
      <c r="BN67" s="2033"/>
      <c r="BO67" s="2033"/>
      <c r="BP67" s="2170"/>
      <c r="BQ67" s="2560"/>
      <c r="BR67" s="2561"/>
      <c r="BS67" s="2154"/>
      <c r="BT67" s="2155"/>
      <c r="BU67" s="2210"/>
      <c r="BV67" s="2028"/>
      <c r="BW67" s="2028"/>
      <c r="BX67" s="2029"/>
      <c r="BY67" s="2572"/>
      <c r="BZ67" s="2573"/>
      <c r="CA67" s="2573"/>
      <c r="CB67" s="2573"/>
      <c r="CC67" s="2573"/>
      <c r="CD67" s="2573"/>
      <c r="CE67" s="2573"/>
      <c r="CF67" s="2573"/>
      <c r="CG67" s="2573"/>
      <c r="CH67" s="2578"/>
      <c r="CI67" s="2579"/>
      <c r="CJ67" s="2166"/>
      <c r="CK67" s="1995"/>
      <c r="CL67" s="1995"/>
      <c r="CM67" s="1995"/>
      <c r="CN67" s="1995"/>
      <c r="CO67" s="1996"/>
    </row>
    <row r="68" spans="1:93" ht="12.6" customHeight="1">
      <c r="A68" s="2596"/>
      <c r="B68" s="2621"/>
      <c r="C68" s="2557"/>
      <c r="D68" s="2034"/>
      <c r="E68" s="2034"/>
      <c r="F68" s="2034"/>
      <c r="G68" s="2034"/>
      <c r="H68" s="2034"/>
      <c r="I68" s="2034"/>
      <c r="J68" s="2034"/>
      <c r="K68" s="2034"/>
      <c r="L68" s="2172"/>
      <c r="M68" s="2171"/>
      <c r="N68" s="2034"/>
      <c r="O68" s="2034"/>
      <c r="P68" s="2034"/>
      <c r="Q68" s="2034"/>
      <c r="R68" s="2034"/>
      <c r="S68" s="2034"/>
      <c r="T68" s="2034"/>
      <c r="U68" s="2172"/>
      <c r="V68" s="2617"/>
      <c r="W68" s="2618"/>
      <c r="X68" s="2034"/>
      <c r="Y68" s="2172"/>
      <c r="Z68" s="2548"/>
      <c r="AA68" s="2083"/>
      <c r="AB68" s="2083"/>
      <c r="AC68" s="2084"/>
      <c r="AD68" s="2605"/>
      <c r="AE68" s="2606"/>
      <c r="AF68" s="2606"/>
      <c r="AG68" s="2606"/>
      <c r="AH68" s="2606"/>
      <c r="AI68" s="2606"/>
      <c r="AJ68" s="2606"/>
      <c r="AK68" s="2606"/>
      <c r="AL68" s="2606"/>
      <c r="AM68" s="2611"/>
      <c r="AN68" s="2612"/>
      <c r="AO68" s="2548"/>
      <c r="AP68" s="2083"/>
      <c r="AQ68" s="2083"/>
      <c r="AR68" s="2083"/>
      <c r="AS68" s="2083"/>
      <c r="AT68" s="2084"/>
      <c r="AU68" s="2551"/>
      <c r="AV68" s="2554"/>
      <c r="AW68" s="2557"/>
      <c r="AX68" s="2034"/>
      <c r="AY68" s="2034"/>
      <c r="AZ68" s="2034"/>
      <c r="BA68" s="2034"/>
      <c r="BB68" s="2034"/>
      <c r="BC68" s="2034"/>
      <c r="BD68" s="2034"/>
      <c r="BE68" s="2034"/>
      <c r="BF68" s="2034"/>
      <c r="BG68" s="2172"/>
      <c r="BH68" s="2171"/>
      <c r="BI68" s="2034"/>
      <c r="BJ68" s="2034"/>
      <c r="BK68" s="2034"/>
      <c r="BL68" s="2034"/>
      <c r="BM68" s="2034"/>
      <c r="BN68" s="2034"/>
      <c r="BO68" s="2034"/>
      <c r="BP68" s="2172"/>
      <c r="BQ68" s="2562"/>
      <c r="BR68" s="2563"/>
      <c r="BS68" s="2157"/>
      <c r="BT68" s="2158"/>
      <c r="BU68" s="2569"/>
      <c r="BV68" s="2030"/>
      <c r="BW68" s="2030"/>
      <c r="BX68" s="2031"/>
      <c r="BY68" s="2574"/>
      <c r="BZ68" s="2575"/>
      <c r="CA68" s="2575"/>
      <c r="CB68" s="2575"/>
      <c r="CC68" s="2575"/>
      <c r="CD68" s="2575"/>
      <c r="CE68" s="2575"/>
      <c r="CF68" s="2575"/>
      <c r="CG68" s="2575"/>
      <c r="CH68" s="2580"/>
      <c r="CI68" s="2581"/>
      <c r="CJ68" s="2548"/>
      <c r="CK68" s="2083"/>
      <c r="CL68" s="2083"/>
      <c r="CM68" s="2083"/>
      <c r="CN68" s="2083"/>
      <c r="CO68" s="2084"/>
    </row>
    <row r="69" spans="1:93" s="174" customFormat="1" ht="12.6" customHeight="1">
      <c r="A69" s="1824"/>
      <c r="B69" s="1824"/>
      <c r="C69" s="1823"/>
      <c r="D69" s="1823"/>
      <c r="E69" s="1823"/>
      <c r="F69" s="1823"/>
      <c r="G69" s="1823"/>
      <c r="H69" s="1823"/>
      <c r="I69" s="1823"/>
      <c r="J69" s="1823"/>
      <c r="K69" s="1823"/>
      <c r="L69" s="1823"/>
      <c r="M69" s="1823"/>
      <c r="N69" s="1823"/>
      <c r="O69" s="1823"/>
      <c r="P69" s="1823"/>
      <c r="Q69" s="1823"/>
      <c r="R69" s="1823"/>
      <c r="S69" s="1823"/>
      <c r="T69" s="1823"/>
      <c r="U69" s="1823"/>
      <c r="V69" s="1830"/>
      <c r="W69" s="1830"/>
      <c r="X69" s="1823"/>
      <c r="Y69" s="1823"/>
      <c r="Z69" s="1824"/>
      <c r="AA69" s="1824"/>
      <c r="AB69" s="1824"/>
      <c r="AC69" s="1824"/>
      <c r="AD69" s="1828"/>
      <c r="AE69" s="1828"/>
      <c r="AF69" s="1828"/>
      <c r="AG69" s="1828"/>
      <c r="AH69" s="1828"/>
      <c r="AI69" s="1828"/>
      <c r="AJ69" s="1828"/>
      <c r="AK69" s="1828"/>
      <c r="AL69" s="1828"/>
      <c r="AM69" s="1829"/>
      <c r="AN69" s="1829"/>
      <c r="AO69" s="1824"/>
      <c r="AP69" s="1824"/>
      <c r="AQ69" s="1824"/>
      <c r="AR69" s="1824"/>
      <c r="AS69" s="1824"/>
      <c r="AT69" s="1824"/>
      <c r="AU69" s="1821"/>
      <c r="AV69" s="1821"/>
      <c r="AW69" s="1823"/>
      <c r="AX69" s="1823"/>
      <c r="AY69" s="1823"/>
      <c r="AZ69" s="1823"/>
      <c r="BA69" s="1823"/>
      <c r="BB69" s="1823"/>
      <c r="BC69" s="1823"/>
      <c r="BD69" s="1823"/>
      <c r="BE69" s="1823"/>
      <c r="BF69" s="1823"/>
      <c r="BG69" s="1823"/>
      <c r="BH69" s="1823"/>
      <c r="BI69" s="1823"/>
      <c r="BJ69" s="1823"/>
      <c r="BK69" s="1823"/>
      <c r="BL69" s="1823"/>
      <c r="BM69" s="1823"/>
      <c r="BN69" s="1823"/>
      <c r="BO69" s="1823"/>
      <c r="BP69" s="1823"/>
      <c r="BQ69" s="1832"/>
      <c r="BR69" s="1832"/>
      <c r="BS69" s="1825"/>
      <c r="BT69" s="1825"/>
      <c r="BU69" s="1821"/>
      <c r="BV69" s="1821"/>
      <c r="BW69" s="1821"/>
      <c r="BX69" s="1821"/>
      <c r="BY69" s="1833"/>
      <c r="BZ69" s="1833"/>
      <c r="CA69" s="1833"/>
      <c r="CB69" s="1833"/>
      <c r="CC69" s="1833"/>
      <c r="CD69" s="1833"/>
      <c r="CE69" s="1833"/>
      <c r="CF69" s="1833"/>
      <c r="CG69" s="1833"/>
      <c r="CH69" s="1834"/>
      <c r="CI69" s="1834"/>
      <c r="CJ69" s="1824"/>
      <c r="CK69" s="1824"/>
      <c r="CL69" s="1824"/>
      <c r="CM69" s="1824"/>
      <c r="CN69" s="1824"/>
      <c r="CO69" s="1824"/>
    </row>
    <row r="70" spans="1:93" ht="12.6" customHeight="1">
      <c r="B70" s="1" t="s">
        <v>3349</v>
      </c>
      <c r="AU70" s="435" t="s">
        <v>2385</v>
      </c>
    </row>
    <row r="71" spans="1:93" s="174" customFormat="1" ht="12.6" customHeight="1">
      <c r="C71" s="2197" t="s">
        <v>3351</v>
      </c>
      <c r="D71" s="2198"/>
      <c r="E71" s="2198"/>
      <c r="F71" s="2198"/>
      <c r="G71" s="2198"/>
      <c r="H71" s="2198"/>
      <c r="I71" s="2198"/>
      <c r="J71" s="2198"/>
      <c r="K71" s="2199"/>
      <c r="L71" s="2535"/>
      <c r="M71" s="2536"/>
      <c r="N71" s="2536"/>
      <c r="O71" s="2536"/>
      <c r="P71" s="2536"/>
      <c r="Q71" s="2536"/>
      <c r="R71" s="2536"/>
      <c r="S71" s="2536"/>
      <c r="T71" s="2536"/>
      <c r="U71" s="2536"/>
      <c r="V71" s="2536"/>
      <c r="W71" s="2198" t="s">
        <v>3350</v>
      </c>
      <c r="X71" s="2199"/>
      <c r="Y71" s="2197" t="s">
        <v>3352</v>
      </c>
      <c r="Z71" s="2198"/>
      <c r="AA71" s="2198"/>
      <c r="AB71" s="2198"/>
      <c r="AC71" s="2198"/>
      <c r="AD71" s="2198"/>
      <c r="AE71" s="2198"/>
      <c r="AF71" s="2198"/>
      <c r="AG71" s="2199"/>
      <c r="AH71" s="2535"/>
      <c r="AI71" s="2536"/>
      <c r="AJ71" s="2536"/>
      <c r="AK71" s="2536"/>
      <c r="AL71" s="2536"/>
      <c r="AM71" s="2536"/>
      <c r="AN71" s="2536"/>
      <c r="AO71" s="2536"/>
      <c r="AP71" s="2536"/>
      <c r="AQ71" s="2536"/>
      <c r="AR71" s="2536"/>
      <c r="AS71" s="2198" t="s">
        <v>3350</v>
      </c>
      <c r="AT71" s="2199"/>
    </row>
    <row r="72" spans="1:93" s="174" customFormat="1" ht="12.6" customHeight="1">
      <c r="C72" s="2163"/>
      <c r="D72" s="2164"/>
      <c r="E72" s="2164"/>
      <c r="F72" s="2164"/>
      <c r="G72" s="2164"/>
      <c r="H72" s="2164"/>
      <c r="I72" s="2164"/>
      <c r="J72" s="2164"/>
      <c r="K72" s="2165"/>
      <c r="L72" s="2624"/>
      <c r="M72" s="2625"/>
      <c r="N72" s="2625"/>
      <c r="O72" s="2625"/>
      <c r="P72" s="2625"/>
      <c r="Q72" s="2625"/>
      <c r="R72" s="2625"/>
      <c r="S72" s="2625"/>
      <c r="T72" s="2625"/>
      <c r="U72" s="2625"/>
      <c r="V72" s="2625"/>
      <c r="W72" s="2164"/>
      <c r="X72" s="2165"/>
      <c r="Y72" s="2163"/>
      <c r="Z72" s="2164"/>
      <c r="AA72" s="2164"/>
      <c r="AB72" s="2164"/>
      <c r="AC72" s="2164"/>
      <c r="AD72" s="2164"/>
      <c r="AE72" s="2164"/>
      <c r="AF72" s="2164"/>
      <c r="AG72" s="2165"/>
      <c r="AH72" s="2624"/>
      <c r="AI72" s="2625"/>
      <c r="AJ72" s="2625"/>
      <c r="AK72" s="2625"/>
      <c r="AL72" s="2625"/>
      <c r="AM72" s="2625"/>
      <c r="AN72" s="2625"/>
      <c r="AO72" s="2625"/>
      <c r="AP72" s="2625"/>
      <c r="AQ72" s="2625"/>
      <c r="AR72" s="2625"/>
      <c r="AS72" s="2164"/>
      <c r="AT72" s="2165"/>
    </row>
    <row r="73" spans="1:93" s="174" customFormat="1" ht="12.6" customHeight="1">
      <c r="C73" s="2197" t="s">
        <v>3353</v>
      </c>
      <c r="D73" s="2198"/>
      <c r="E73" s="2198"/>
      <c r="F73" s="2198"/>
      <c r="G73" s="2198"/>
      <c r="H73" s="2198"/>
      <c r="I73" s="2198"/>
      <c r="J73" s="2198"/>
      <c r="K73" s="2199"/>
      <c r="L73" s="2535"/>
      <c r="M73" s="2536"/>
      <c r="N73" s="2536"/>
      <c r="O73" s="2536"/>
      <c r="P73" s="2536"/>
      <c r="Q73" s="2536"/>
      <c r="R73" s="2536"/>
      <c r="S73" s="2536"/>
      <c r="T73" s="2536"/>
      <c r="U73" s="2536"/>
      <c r="V73" s="2536"/>
      <c r="W73" s="2198" t="s">
        <v>3350</v>
      </c>
      <c r="X73" s="2199"/>
      <c r="Y73" s="2197" t="s">
        <v>3355</v>
      </c>
      <c r="Z73" s="2198"/>
      <c r="AA73" s="2198"/>
      <c r="AB73" s="2198"/>
      <c r="AC73" s="2198"/>
      <c r="AD73" s="2198"/>
      <c r="AE73" s="2198"/>
      <c r="AF73" s="2198"/>
      <c r="AG73" s="2199"/>
      <c r="AH73" s="2535"/>
      <c r="AI73" s="2536"/>
      <c r="AJ73" s="2536"/>
      <c r="AK73" s="2536"/>
      <c r="AL73" s="2536"/>
      <c r="AM73" s="2536"/>
      <c r="AN73" s="2536"/>
      <c r="AO73" s="2536"/>
      <c r="AP73" s="2536"/>
      <c r="AQ73" s="2536"/>
      <c r="AR73" s="2536"/>
      <c r="AS73" s="2198" t="s">
        <v>3350</v>
      </c>
      <c r="AT73" s="2199"/>
    </row>
    <row r="74" spans="1:93" s="174" customFormat="1" ht="12.6" customHeight="1">
      <c r="C74" s="2163"/>
      <c r="D74" s="2164"/>
      <c r="E74" s="2164"/>
      <c r="F74" s="2164"/>
      <c r="G74" s="2164"/>
      <c r="H74" s="2164"/>
      <c r="I74" s="2164"/>
      <c r="J74" s="2164"/>
      <c r="K74" s="2165"/>
      <c r="L74" s="2624"/>
      <c r="M74" s="2625"/>
      <c r="N74" s="2625"/>
      <c r="O74" s="2625"/>
      <c r="P74" s="2625"/>
      <c r="Q74" s="2625"/>
      <c r="R74" s="2625"/>
      <c r="S74" s="2625"/>
      <c r="T74" s="2625"/>
      <c r="U74" s="2625"/>
      <c r="V74" s="2625"/>
      <c r="W74" s="2164"/>
      <c r="X74" s="2165"/>
      <c r="Y74" s="2163"/>
      <c r="Z74" s="2164"/>
      <c r="AA74" s="2164"/>
      <c r="AB74" s="2164"/>
      <c r="AC74" s="2164"/>
      <c r="AD74" s="2164"/>
      <c r="AE74" s="2164"/>
      <c r="AF74" s="2164"/>
      <c r="AG74" s="2165"/>
      <c r="AH74" s="2624"/>
      <c r="AI74" s="2625"/>
      <c r="AJ74" s="2625"/>
      <c r="AK74" s="2625"/>
      <c r="AL74" s="2625"/>
      <c r="AM74" s="2625"/>
      <c r="AN74" s="2625"/>
      <c r="AO74" s="2625"/>
      <c r="AP74" s="2625"/>
      <c r="AQ74" s="2625"/>
      <c r="AR74" s="2625"/>
      <c r="AS74" s="2164"/>
      <c r="AT74" s="2165"/>
    </row>
    <row r="75" spans="1:93" s="174" customFormat="1" ht="12.6" customHeight="1">
      <c r="C75" s="2203" t="s">
        <v>3354</v>
      </c>
      <c r="D75" s="2198"/>
      <c r="E75" s="2198"/>
      <c r="F75" s="2198"/>
      <c r="G75" s="2198"/>
      <c r="H75" s="2198"/>
      <c r="I75" s="2198"/>
      <c r="J75" s="2198"/>
      <c r="K75" s="2199"/>
      <c r="L75" s="2535"/>
      <c r="M75" s="2536"/>
      <c r="N75" s="2536"/>
      <c r="O75" s="2536"/>
      <c r="P75" s="2536"/>
      <c r="Q75" s="2536"/>
      <c r="R75" s="2536"/>
      <c r="S75" s="2536"/>
      <c r="T75" s="2536"/>
      <c r="U75" s="2536"/>
      <c r="V75" s="2536"/>
      <c r="W75" s="2198" t="s">
        <v>3350</v>
      </c>
      <c r="X75" s="2199"/>
    </row>
    <row r="76" spans="1:93" s="174" customFormat="1" ht="12.6" customHeight="1">
      <c r="C76" s="2163"/>
      <c r="D76" s="2164"/>
      <c r="E76" s="2164"/>
      <c r="F76" s="2164"/>
      <c r="G76" s="2164"/>
      <c r="H76" s="2164"/>
      <c r="I76" s="2164"/>
      <c r="J76" s="2164"/>
      <c r="K76" s="2165"/>
      <c r="L76" s="2624"/>
      <c r="M76" s="2625"/>
      <c r="N76" s="2625"/>
      <c r="O76" s="2625"/>
      <c r="P76" s="2625"/>
      <c r="Q76" s="2625"/>
      <c r="R76" s="2625"/>
      <c r="S76" s="2625"/>
      <c r="T76" s="2625"/>
      <c r="U76" s="2625"/>
      <c r="V76" s="2625"/>
      <c r="W76" s="2164"/>
      <c r="X76" s="2165"/>
    </row>
    <row r="77" spans="1:93" ht="12.6" customHeight="1">
      <c r="AD77" s="2622"/>
      <c r="AE77" s="2623"/>
      <c r="AF77" s="2623"/>
      <c r="AG77" s="2623"/>
      <c r="AH77" s="2623"/>
      <c r="AI77" s="2623"/>
      <c r="AJ77" s="2623"/>
      <c r="AK77" s="2623"/>
      <c r="AL77" s="2623"/>
      <c r="AM77" s="2623"/>
      <c r="AN77" s="2623"/>
      <c r="AO77" s="2623"/>
      <c r="AP77" s="2623"/>
    </row>
    <row r="78" spans="1:93" ht="12.6" customHeight="1">
      <c r="C78" s="1" t="s">
        <v>3370</v>
      </c>
    </row>
    <row r="79" spans="1:93" ht="12.6" customHeight="1">
      <c r="C79" s="1" t="s">
        <v>3356</v>
      </c>
    </row>
  </sheetData>
  <mergeCells count="325">
    <mergeCell ref="BQ60:BR62"/>
    <mergeCell ref="BS60:BT62"/>
    <mergeCell ref="BU60:BX62"/>
    <mergeCell ref="BY60:CG62"/>
    <mergeCell ref="CH60:CI62"/>
    <mergeCell ref="CJ60:CO62"/>
    <mergeCell ref="A60:A62"/>
    <mergeCell ref="B60:B62"/>
    <mergeCell ref="C60:L62"/>
    <mergeCell ref="M60:U62"/>
    <mergeCell ref="V60:W62"/>
    <mergeCell ref="X60:Y62"/>
    <mergeCell ref="Z60:AC62"/>
    <mergeCell ref="AD60:AL62"/>
    <mergeCell ref="AM60:AN62"/>
    <mergeCell ref="W71:X72"/>
    <mergeCell ref="AS71:AT72"/>
    <mergeCell ref="C71:K72"/>
    <mergeCell ref="Y71:AG72"/>
    <mergeCell ref="C73:K74"/>
    <mergeCell ref="W73:X74"/>
    <mergeCell ref="Y73:AG74"/>
    <mergeCell ref="AS73:AT74"/>
    <mergeCell ref="C75:K76"/>
    <mergeCell ref="W75:X76"/>
    <mergeCell ref="L71:V72"/>
    <mergeCell ref="L73:V74"/>
    <mergeCell ref="L75:V76"/>
    <mergeCell ref="AH71:AR72"/>
    <mergeCell ref="AH73:AR74"/>
    <mergeCell ref="AD77:AP77"/>
    <mergeCell ref="Z57:AC59"/>
    <mergeCell ref="AD57:AL59"/>
    <mergeCell ref="AO51:AT53"/>
    <mergeCell ref="Z54:AC56"/>
    <mergeCell ref="AD54:AL56"/>
    <mergeCell ref="AM48:AN50"/>
    <mergeCell ref="AO48:AT50"/>
    <mergeCell ref="Z51:AC53"/>
    <mergeCell ref="AD66:AL68"/>
    <mergeCell ref="AM66:AN68"/>
    <mergeCell ref="AO66:AT68"/>
    <mergeCell ref="AO57:AT59"/>
    <mergeCell ref="AM54:AN56"/>
    <mergeCell ref="AO54:AT56"/>
    <mergeCell ref="AM57:AN59"/>
    <mergeCell ref="AD63:AL65"/>
    <mergeCell ref="AM63:AN65"/>
    <mergeCell ref="AO63:AT65"/>
    <mergeCell ref="AO60:AT62"/>
    <mergeCell ref="A57:A59"/>
    <mergeCell ref="B57:B59"/>
    <mergeCell ref="C57:L59"/>
    <mergeCell ref="M57:U59"/>
    <mergeCell ref="V57:W59"/>
    <mergeCell ref="X57:Y59"/>
    <mergeCell ref="A54:A56"/>
    <mergeCell ref="B54:B56"/>
    <mergeCell ref="C54:L56"/>
    <mergeCell ref="M54:U56"/>
    <mergeCell ref="V54:W56"/>
    <mergeCell ref="X54:Y56"/>
    <mergeCell ref="A66:A68"/>
    <mergeCell ref="B66:B68"/>
    <mergeCell ref="C66:L68"/>
    <mergeCell ref="M66:U68"/>
    <mergeCell ref="Z66:AC68"/>
    <mergeCell ref="V66:W68"/>
    <mergeCell ref="X66:Y68"/>
    <mergeCell ref="C63:L65"/>
    <mergeCell ref="M63:U65"/>
    <mergeCell ref="Z63:AC65"/>
    <mergeCell ref="V63:W65"/>
    <mergeCell ref="X63:Y65"/>
    <mergeCell ref="A63:A65"/>
    <mergeCell ref="B63:B65"/>
    <mergeCell ref="V51:W53"/>
    <mergeCell ref="X51:Y53"/>
    <mergeCell ref="AD51:AL53"/>
    <mergeCell ref="AM51:AN53"/>
    <mergeCell ref="A48:A50"/>
    <mergeCell ref="B48:B50"/>
    <mergeCell ref="C48:L50"/>
    <mergeCell ref="M48:U50"/>
    <mergeCell ref="Z48:AC50"/>
    <mergeCell ref="AD48:AL50"/>
    <mergeCell ref="A51:A53"/>
    <mergeCell ref="B51:B53"/>
    <mergeCell ref="C51:L53"/>
    <mergeCell ref="M51:U53"/>
    <mergeCell ref="V48:W50"/>
    <mergeCell ref="X48:Y50"/>
    <mergeCell ref="AM42:AN44"/>
    <mergeCell ref="AO42:AT44"/>
    <mergeCell ref="A45:A47"/>
    <mergeCell ref="B45:B47"/>
    <mergeCell ref="C45:L47"/>
    <mergeCell ref="M45:U47"/>
    <mergeCell ref="Z45:AC47"/>
    <mergeCell ref="AD45:AL47"/>
    <mergeCell ref="AM45:AN47"/>
    <mergeCell ref="AO45:AT47"/>
    <mergeCell ref="V42:W44"/>
    <mergeCell ref="X42:Y44"/>
    <mergeCell ref="V45:W47"/>
    <mergeCell ref="X45:Y47"/>
    <mergeCell ref="A42:A44"/>
    <mergeCell ref="B42:B44"/>
    <mergeCell ref="C42:L44"/>
    <mergeCell ref="M42:U44"/>
    <mergeCell ref="Z42:AC44"/>
    <mergeCell ref="AD42:AL44"/>
    <mergeCell ref="AM36:AN38"/>
    <mergeCell ref="A39:A41"/>
    <mergeCell ref="B39:B41"/>
    <mergeCell ref="C39:L41"/>
    <mergeCell ref="M39:U41"/>
    <mergeCell ref="Z39:AC41"/>
    <mergeCell ref="V39:W41"/>
    <mergeCell ref="X39:Y41"/>
    <mergeCell ref="A27:A29"/>
    <mergeCell ref="B27:B29"/>
    <mergeCell ref="B33:B35"/>
    <mergeCell ref="C33:L35"/>
    <mergeCell ref="C27:L29"/>
    <mergeCell ref="A30:A32"/>
    <mergeCell ref="B30:B32"/>
    <mergeCell ref="C30:L32"/>
    <mergeCell ref="M27:U29"/>
    <mergeCell ref="M33:U35"/>
    <mergeCell ref="M30:U32"/>
    <mergeCell ref="C36:L38"/>
    <mergeCell ref="M36:U38"/>
    <mergeCell ref="A36:A38"/>
    <mergeCell ref="B36:B38"/>
    <mergeCell ref="A16:L17"/>
    <mergeCell ref="AD39:AL41"/>
    <mergeCell ref="AM39:AN41"/>
    <mergeCell ref="AO39:AT41"/>
    <mergeCell ref="X27:Y29"/>
    <mergeCell ref="V27:W29"/>
    <mergeCell ref="V30:W32"/>
    <mergeCell ref="X30:Y32"/>
    <mergeCell ref="V33:W35"/>
    <mergeCell ref="X33:Y35"/>
    <mergeCell ref="Z30:AC32"/>
    <mergeCell ref="AD30:AL32"/>
    <mergeCell ref="Z27:AC29"/>
    <mergeCell ref="AM27:AN29"/>
    <mergeCell ref="AD27:AL29"/>
    <mergeCell ref="Z33:AC35"/>
    <mergeCell ref="Z36:AC38"/>
    <mergeCell ref="AD33:AL35"/>
    <mergeCell ref="AM33:AN35"/>
    <mergeCell ref="AD36:AL38"/>
    <mergeCell ref="AO33:AT35"/>
    <mergeCell ref="AM30:AN32"/>
    <mergeCell ref="AO30:AT32"/>
    <mergeCell ref="V36:W38"/>
    <mergeCell ref="V21:Y26"/>
    <mergeCell ref="Z21:AC26"/>
    <mergeCell ref="M13:AT15"/>
    <mergeCell ref="V5:X7"/>
    <mergeCell ref="Y5:Z7"/>
    <mergeCell ref="AA5:AB7"/>
    <mergeCell ref="AC5:AD7"/>
    <mergeCell ref="AE5:AF7"/>
    <mergeCell ref="AG5:AH7"/>
    <mergeCell ref="AI5:AJ7"/>
    <mergeCell ref="Q1:AH2"/>
    <mergeCell ref="AO36:AT38"/>
    <mergeCell ref="X36:Y38"/>
    <mergeCell ref="A33:A35"/>
    <mergeCell ref="A8:L9"/>
    <mergeCell ref="M8:AT9"/>
    <mergeCell ref="A10:L12"/>
    <mergeCell ref="M10:AT12"/>
    <mergeCell ref="A13:L15"/>
    <mergeCell ref="AO27:AT29"/>
    <mergeCell ref="Q16:W17"/>
    <mergeCell ref="X16:AD17"/>
    <mergeCell ref="AE16:AH17"/>
    <mergeCell ref="AI16:AT17"/>
    <mergeCell ref="AD21:AN26"/>
    <mergeCell ref="AO21:AT26"/>
    <mergeCell ref="M18:AT20"/>
    <mergeCell ref="A21:L22"/>
    <mergeCell ref="B23:L24"/>
    <mergeCell ref="C25:L26"/>
    <mergeCell ref="A3:AT4"/>
    <mergeCell ref="A5:L7"/>
    <mergeCell ref="A18:L20"/>
    <mergeCell ref="M21:U26"/>
    <mergeCell ref="AU21:BG22"/>
    <mergeCell ref="BH21:BP26"/>
    <mergeCell ref="BQ21:BT26"/>
    <mergeCell ref="BU21:BX26"/>
    <mergeCell ref="BY21:CI26"/>
    <mergeCell ref="CJ21:CO26"/>
    <mergeCell ref="AV23:BG24"/>
    <mergeCell ref="AW25:BG26"/>
    <mergeCell ref="AU27:AU29"/>
    <mergeCell ref="AV27:AV29"/>
    <mergeCell ref="AW27:BG29"/>
    <mergeCell ref="BH27:BP29"/>
    <mergeCell ref="BQ27:BR29"/>
    <mergeCell ref="BS27:BT29"/>
    <mergeCell ref="BU27:BX29"/>
    <mergeCell ref="BY27:CG29"/>
    <mergeCell ref="CH27:CI29"/>
    <mergeCell ref="CJ27:CO29"/>
    <mergeCell ref="CJ30:CO32"/>
    <mergeCell ref="AU33:AU35"/>
    <mergeCell ref="AV33:AV35"/>
    <mergeCell ref="AW33:BG35"/>
    <mergeCell ref="BH33:BP35"/>
    <mergeCell ref="BQ33:BR35"/>
    <mergeCell ref="BS33:BT35"/>
    <mergeCell ref="BU33:BX35"/>
    <mergeCell ref="BY33:CG35"/>
    <mergeCell ref="CH33:CI35"/>
    <mergeCell ref="CJ33:CO35"/>
    <mergeCell ref="AU30:AU32"/>
    <mergeCell ref="AV30:AV32"/>
    <mergeCell ref="AW30:BG32"/>
    <mergeCell ref="BH30:BP32"/>
    <mergeCell ref="BQ30:BR32"/>
    <mergeCell ref="BS30:BT32"/>
    <mergeCell ref="BU30:BX32"/>
    <mergeCell ref="BY30:CG32"/>
    <mergeCell ref="CH30:CI32"/>
    <mergeCell ref="CJ39:CO41"/>
    <mergeCell ref="AU42:AU44"/>
    <mergeCell ref="AV42:AV44"/>
    <mergeCell ref="AW42:BG44"/>
    <mergeCell ref="BH42:BP44"/>
    <mergeCell ref="BQ42:BR44"/>
    <mergeCell ref="BS42:BT44"/>
    <mergeCell ref="BU42:BX44"/>
    <mergeCell ref="BY42:CG44"/>
    <mergeCell ref="CH42:CI44"/>
    <mergeCell ref="CJ42:CO44"/>
    <mergeCell ref="AU39:AU41"/>
    <mergeCell ref="AV39:AV41"/>
    <mergeCell ref="AW39:BG41"/>
    <mergeCell ref="BH39:BP41"/>
    <mergeCell ref="BQ39:BR41"/>
    <mergeCell ref="BS39:BT41"/>
    <mergeCell ref="BU39:BX41"/>
    <mergeCell ref="BY39:CG41"/>
    <mergeCell ref="CH39:CI41"/>
    <mergeCell ref="CJ45:CO47"/>
    <mergeCell ref="AU48:AU50"/>
    <mergeCell ref="AV48:AV50"/>
    <mergeCell ref="AW48:BG50"/>
    <mergeCell ref="BH48:BP50"/>
    <mergeCell ref="BQ48:BR50"/>
    <mergeCell ref="BS48:BT50"/>
    <mergeCell ref="BU48:BX50"/>
    <mergeCell ref="BY48:CG50"/>
    <mergeCell ref="CH48:CI50"/>
    <mergeCell ref="CJ48:CO50"/>
    <mergeCell ref="AU45:AU47"/>
    <mergeCell ref="AV45:AV47"/>
    <mergeCell ref="AW45:BG47"/>
    <mergeCell ref="BH45:BP47"/>
    <mergeCell ref="BQ45:BR47"/>
    <mergeCell ref="BS45:BT47"/>
    <mergeCell ref="BU45:BX47"/>
    <mergeCell ref="BY45:CG47"/>
    <mergeCell ref="CH45:CI47"/>
    <mergeCell ref="CJ51:CO53"/>
    <mergeCell ref="AU54:AU56"/>
    <mergeCell ref="AV54:AV56"/>
    <mergeCell ref="AW54:BG56"/>
    <mergeCell ref="BH54:BP56"/>
    <mergeCell ref="BQ54:BR56"/>
    <mergeCell ref="BS54:BT56"/>
    <mergeCell ref="BU54:BX56"/>
    <mergeCell ref="BY54:CG56"/>
    <mergeCell ref="CH54:CI56"/>
    <mergeCell ref="CJ54:CO56"/>
    <mergeCell ref="AU51:AU53"/>
    <mergeCell ref="AV51:AV53"/>
    <mergeCell ref="AW51:BG53"/>
    <mergeCell ref="BH51:BP53"/>
    <mergeCell ref="BQ51:BR53"/>
    <mergeCell ref="BS51:BT53"/>
    <mergeCell ref="BU51:BX53"/>
    <mergeCell ref="BY51:CG53"/>
    <mergeCell ref="CH51:CI53"/>
    <mergeCell ref="CJ57:CO59"/>
    <mergeCell ref="AU63:AU65"/>
    <mergeCell ref="AV63:AV65"/>
    <mergeCell ref="AW63:BG65"/>
    <mergeCell ref="BH63:BP65"/>
    <mergeCell ref="BQ63:BR65"/>
    <mergeCell ref="BS63:BT65"/>
    <mergeCell ref="BU63:BX65"/>
    <mergeCell ref="BY63:CG65"/>
    <mergeCell ref="CH63:CI65"/>
    <mergeCell ref="CJ63:CO65"/>
    <mergeCell ref="AU57:AU59"/>
    <mergeCell ref="AV57:AV59"/>
    <mergeCell ref="AW57:BG59"/>
    <mergeCell ref="BH57:BP59"/>
    <mergeCell ref="BQ57:BR59"/>
    <mergeCell ref="BS57:BT59"/>
    <mergeCell ref="BU57:BX59"/>
    <mergeCell ref="BY57:CG59"/>
    <mergeCell ref="CH57:CI59"/>
    <mergeCell ref="AU60:AU62"/>
    <mergeCell ref="AV60:AV62"/>
    <mergeCell ref="AW60:BG62"/>
    <mergeCell ref="BH60:BP62"/>
    <mergeCell ref="CJ66:CO68"/>
    <mergeCell ref="AU66:AU68"/>
    <mergeCell ref="AV66:AV68"/>
    <mergeCell ref="AW66:BG68"/>
    <mergeCell ref="BH66:BP68"/>
    <mergeCell ref="BQ66:BR68"/>
    <mergeCell ref="BS66:BT68"/>
    <mergeCell ref="BU66:BX68"/>
    <mergeCell ref="BY66:CG68"/>
    <mergeCell ref="CH66:CI68"/>
  </mergeCells>
  <phoneticPr fontId="9"/>
  <dataValidations count="2">
    <dataValidation imeMode="halfAlpha" allowBlank="1" showInputMessage="1" showErrorMessage="1" sqref="AG5:AH7 Y5:Z7 AC5:AD7 AU16 AU70 BY27:CG69 AU27:AV69 BQ27:BR69 V27:W69 A27:B69 AD27:AL69"/>
    <dataValidation imeMode="hiragana" allowBlank="1" showInputMessage="1" showErrorMessage="1" sqref="CJ27:CO69 AW27:BP69 BS27:BX69 X27:AC69 C27:U69 AO27:AT69"/>
  </dataValidations>
  <printOptions horizontalCentered="1"/>
  <pageMargins left="0.78740157480314965" right="0.78740157480314965" top="0.39370078740157483" bottom="0.19685039370078741" header="0.39370078740157483" footer="0.39370078740157483"/>
  <pageSetup paperSize="9" scale="88"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BS271"/>
  <sheetViews>
    <sheetView workbookViewId="0">
      <selection sqref="A1:C3"/>
    </sheetView>
  </sheetViews>
  <sheetFormatPr defaultColWidth="2.125" defaultRowHeight="12.6" customHeight="1"/>
  <cols>
    <col min="1" max="40" width="2.125" style="299"/>
    <col min="41" max="41" width="2.125" style="299" customWidth="1"/>
    <col min="42" max="42" width="2.125" style="299"/>
    <col min="43" max="71" width="2.125" style="401"/>
    <col min="72" max="16384" width="2.125" style="299"/>
  </cols>
  <sheetData>
    <row r="1" spans="1:68" ht="12.6" customHeight="1">
      <c r="A1" s="2694" t="s">
        <v>1899</v>
      </c>
      <c r="B1" s="2694"/>
      <c r="C1" s="2694"/>
      <c r="AD1" s="318" t="s">
        <v>1881</v>
      </c>
      <c r="AQ1" s="401" t="s">
        <v>1901</v>
      </c>
    </row>
    <row r="2" spans="1:68" ht="12.6" customHeight="1">
      <c r="A2" s="2694"/>
      <c r="B2" s="2694"/>
      <c r="C2" s="2694"/>
      <c r="L2" s="318" t="s">
        <v>1857</v>
      </c>
      <c r="AD2" s="2684" t="str">
        <f>一括入力シート!B15&amp;一括入力シート!C15&amp;一括入力シート!D15</f>
        <v/>
      </c>
      <c r="AE2" s="2684"/>
      <c r="AF2" s="2684"/>
      <c r="AG2" s="2684"/>
      <c r="AH2" s="2684"/>
      <c r="AI2" s="2684"/>
      <c r="AJ2" s="2684"/>
      <c r="AK2" s="2684"/>
      <c r="AL2" s="2684"/>
      <c r="AM2" s="2684"/>
      <c r="AN2" s="2684"/>
      <c r="AO2" s="2684"/>
    </row>
    <row r="3" spans="1:68" ht="12.6" customHeight="1">
      <c r="A3" s="2694"/>
      <c r="B3" s="2694"/>
      <c r="C3" s="2694"/>
      <c r="L3" s="2686" t="s">
        <v>1853</v>
      </c>
      <c r="M3" s="2687"/>
      <c r="N3" s="2687"/>
      <c r="O3" s="2688"/>
      <c r="P3" s="2686" t="s">
        <v>1854</v>
      </c>
      <c r="Q3" s="2687"/>
      <c r="R3" s="2687"/>
      <c r="S3" s="2688"/>
      <c r="T3" s="2686" t="s">
        <v>1855</v>
      </c>
      <c r="U3" s="2687"/>
      <c r="V3" s="2687"/>
      <c r="W3" s="2688"/>
      <c r="AD3" s="2686" t="s">
        <v>1853</v>
      </c>
      <c r="AE3" s="2687"/>
      <c r="AF3" s="2687"/>
      <c r="AG3" s="2688"/>
      <c r="AH3" s="2686" t="s">
        <v>1854</v>
      </c>
      <c r="AI3" s="2687"/>
      <c r="AJ3" s="2687"/>
      <c r="AK3" s="2688"/>
      <c r="AL3" s="2686" t="s">
        <v>1855</v>
      </c>
      <c r="AM3" s="2687"/>
      <c r="AN3" s="2687"/>
      <c r="AO3" s="2688"/>
      <c r="AQ3" s="401" t="s">
        <v>1902</v>
      </c>
    </row>
    <row r="4" spans="1:68" ht="12.6" customHeight="1">
      <c r="L4" s="2673"/>
      <c r="M4" s="2674"/>
      <c r="N4" s="2674"/>
      <c r="O4" s="2675"/>
      <c r="P4" s="2673"/>
      <c r="Q4" s="2674"/>
      <c r="R4" s="2674"/>
      <c r="S4" s="2675"/>
      <c r="T4" s="2673"/>
      <c r="U4" s="2674"/>
      <c r="V4" s="2674"/>
      <c r="W4" s="2675"/>
      <c r="Z4" s="2685" t="s">
        <v>1858</v>
      </c>
      <c r="AA4" s="2685"/>
      <c r="AD4" s="2673"/>
      <c r="AE4" s="2674"/>
      <c r="AF4" s="2674"/>
      <c r="AG4" s="2675"/>
      <c r="AH4" s="2673"/>
      <c r="AI4" s="2674"/>
      <c r="AJ4" s="2674"/>
      <c r="AK4" s="2675"/>
      <c r="AL4" s="2673"/>
      <c r="AM4" s="2674"/>
      <c r="AN4" s="2674"/>
      <c r="AO4" s="2675"/>
      <c r="AQ4" s="401" t="s">
        <v>1903</v>
      </c>
    </row>
    <row r="5" spans="1:68" ht="12.6" customHeight="1">
      <c r="L5" s="2676"/>
      <c r="M5" s="2677"/>
      <c r="N5" s="2677"/>
      <c r="O5" s="2678"/>
      <c r="P5" s="2676"/>
      <c r="Q5" s="2677"/>
      <c r="R5" s="2677"/>
      <c r="S5" s="2678"/>
      <c r="T5" s="2676"/>
      <c r="U5" s="2677"/>
      <c r="V5" s="2677"/>
      <c r="W5" s="2678"/>
      <c r="Z5" s="2685"/>
      <c r="AA5" s="2685"/>
      <c r="AD5" s="2676"/>
      <c r="AE5" s="2677"/>
      <c r="AF5" s="2677"/>
      <c r="AG5" s="2678"/>
      <c r="AH5" s="2676"/>
      <c r="AI5" s="2677"/>
      <c r="AJ5" s="2677"/>
      <c r="AK5" s="2678"/>
      <c r="AL5" s="2676"/>
      <c r="AM5" s="2677"/>
      <c r="AN5" s="2677"/>
      <c r="AO5" s="2678"/>
    </row>
    <row r="6" spans="1:68" ht="12.6" customHeight="1">
      <c r="L6" s="2676"/>
      <c r="M6" s="2677"/>
      <c r="N6" s="2677"/>
      <c r="O6" s="2678"/>
      <c r="P6" s="2676"/>
      <c r="Q6" s="2677"/>
      <c r="R6" s="2677"/>
      <c r="S6" s="2678"/>
      <c r="T6" s="2676"/>
      <c r="U6" s="2677"/>
      <c r="V6" s="2677"/>
      <c r="W6" s="2678"/>
      <c r="Z6" s="2685"/>
      <c r="AA6" s="2685"/>
      <c r="AD6" s="2676"/>
      <c r="AE6" s="2677"/>
      <c r="AF6" s="2677"/>
      <c r="AG6" s="2678"/>
      <c r="AH6" s="2676"/>
      <c r="AI6" s="2677"/>
      <c r="AJ6" s="2677"/>
      <c r="AK6" s="2678"/>
      <c r="AL6" s="2676"/>
      <c r="AM6" s="2677"/>
      <c r="AN6" s="2677"/>
      <c r="AO6" s="2678"/>
      <c r="AQ6" s="401" t="s">
        <v>1904</v>
      </c>
    </row>
    <row r="7" spans="1:68" ht="12.6" customHeight="1">
      <c r="L7" s="2679"/>
      <c r="M7" s="2680"/>
      <c r="N7" s="2680"/>
      <c r="O7" s="2681"/>
      <c r="P7" s="2679"/>
      <c r="Q7" s="2680"/>
      <c r="R7" s="2680"/>
      <c r="S7" s="2681"/>
      <c r="T7" s="2679"/>
      <c r="U7" s="2680"/>
      <c r="V7" s="2680"/>
      <c r="W7" s="2681"/>
      <c r="AD7" s="2679"/>
      <c r="AE7" s="2680"/>
      <c r="AF7" s="2680"/>
      <c r="AG7" s="2681"/>
      <c r="AH7" s="2679"/>
      <c r="AI7" s="2680"/>
      <c r="AJ7" s="2680"/>
      <c r="AK7" s="2681"/>
      <c r="AL7" s="2679"/>
      <c r="AM7" s="2680"/>
      <c r="AN7" s="2680"/>
      <c r="AO7" s="2681"/>
      <c r="AQ7" s="401" t="s">
        <v>1905</v>
      </c>
    </row>
    <row r="8" spans="1:68" ht="12.6" customHeight="1">
      <c r="AD8" s="2682" t="s">
        <v>1856</v>
      </c>
      <c r="AE8" s="2682"/>
      <c r="AF8" s="2682"/>
      <c r="AG8" s="2682"/>
      <c r="AH8" s="2682"/>
      <c r="AI8" s="2682"/>
      <c r="AJ8" s="2682"/>
      <c r="AK8" s="2682"/>
      <c r="AL8" s="2682"/>
      <c r="AM8" s="2682"/>
      <c r="AN8" s="2682"/>
      <c r="AO8" s="2682"/>
      <c r="AQ8" s="401" t="s">
        <v>1906</v>
      </c>
    </row>
    <row r="9" spans="1:68" ht="12.6" customHeight="1">
      <c r="AD9" s="2683"/>
      <c r="AE9" s="2683"/>
      <c r="AF9" s="2683"/>
      <c r="AG9" s="2683"/>
      <c r="AH9" s="2683"/>
      <c r="AI9" s="2683"/>
      <c r="AJ9" s="2683"/>
      <c r="AK9" s="2683"/>
      <c r="AL9" s="2683"/>
      <c r="AM9" s="2683"/>
      <c r="AN9" s="2683"/>
      <c r="AO9" s="2683"/>
      <c r="AQ9" s="401" t="s">
        <v>1907</v>
      </c>
    </row>
    <row r="10" spans="1:68" ht="12.6" customHeight="1">
      <c r="A10" s="2693" t="s">
        <v>1850</v>
      </c>
      <c r="B10" s="2693"/>
      <c r="C10" s="2693"/>
      <c r="D10" s="2693"/>
      <c r="E10" s="2693"/>
      <c r="F10" s="2693"/>
      <c r="G10" s="2693"/>
      <c r="H10" s="2693"/>
      <c r="I10" s="2693"/>
      <c r="J10" s="2693"/>
      <c r="K10" s="2693"/>
      <c r="L10" s="2693"/>
      <c r="M10" s="2693"/>
      <c r="N10" s="2693"/>
      <c r="O10" s="2693"/>
      <c r="P10" s="2693"/>
      <c r="Q10" s="2693"/>
      <c r="R10" s="2693"/>
      <c r="S10" s="2693"/>
      <c r="T10" s="2693"/>
      <c r="U10" s="2693"/>
      <c r="V10" s="2693"/>
      <c r="W10" s="2693"/>
      <c r="X10" s="2693"/>
      <c r="Y10" s="2693"/>
      <c r="Z10" s="2693"/>
      <c r="AA10" s="2693"/>
      <c r="AB10" s="2693"/>
      <c r="AC10" s="2693"/>
      <c r="AD10" s="2693"/>
      <c r="AE10" s="2693"/>
      <c r="AF10" s="2693"/>
      <c r="AG10" s="2693"/>
      <c r="AH10" s="2693"/>
      <c r="AI10" s="2689" t="s">
        <v>1851</v>
      </c>
      <c r="AJ10" s="2689"/>
      <c r="AK10" s="2689" t="s">
        <v>1852</v>
      </c>
      <c r="AL10" s="2689"/>
      <c r="AM10" s="2689"/>
      <c r="AN10" s="2689"/>
      <c r="AO10" s="2689" t="s">
        <v>1845</v>
      </c>
      <c r="AP10" s="2689"/>
      <c r="AR10" s="684" t="s">
        <v>1908</v>
      </c>
      <c r="AS10" s="679"/>
      <c r="AT10" s="679"/>
      <c r="AU10" s="679"/>
      <c r="AV10" s="682"/>
      <c r="AW10" s="682"/>
      <c r="AX10" s="682"/>
      <c r="AY10" s="682"/>
      <c r="AZ10" s="682"/>
      <c r="BA10" s="682"/>
      <c r="BB10" s="682"/>
      <c r="BC10" s="682"/>
      <c r="BD10" s="682"/>
      <c r="BE10" s="683"/>
      <c r="BF10" s="681" t="s">
        <v>1914</v>
      </c>
      <c r="BG10" s="682"/>
      <c r="BH10" s="682"/>
      <c r="BI10" s="682"/>
      <c r="BJ10" s="682"/>
      <c r="BK10" s="682"/>
      <c r="BL10" s="682"/>
      <c r="BM10" s="682"/>
      <c r="BN10" s="682"/>
      <c r="BO10" s="682"/>
      <c r="BP10" s="683"/>
    </row>
    <row r="11" spans="1:68" ht="12.6" customHeight="1">
      <c r="A11" s="2693"/>
      <c r="B11" s="2693"/>
      <c r="C11" s="2693"/>
      <c r="D11" s="2693"/>
      <c r="E11" s="2693"/>
      <c r="F11" s="2693"/>
      <c r="G11" s="2693"/>
      <c r="H11" s="2693"/>
      <c r="I11" s="2693"/>
      <c r="J11" s="2693"/>
      <c r="K11" s="2693"/>
      <c r="L11" s="2693"/>
      <c r="M11" s="2693"/>
      <c r="N11" s="2693"/>
      <c r="O11" s="2693"/>
      <c r="P11" s="2693"/>
      <c r="Q11" s="2693"/>
      <c r="R11" s="2693"/>
      <c r="S11" s="2693"/>
      <c r="T11" s="2693"/>
      <c r="U11" s="2693"/>
      <c r="V11" s="2693"/>
      <c r="W11" s="2693"/>
      <c r="X11" s="2693"/>
      <c r="Y11" s="2693"/>
      <c r="Z11" s="2693"/>
      <c r="AA11" s="2693"/>
      <c r="AB11" s="2693"/>
      <c r="AC11" s="2693"/>
      <c r="AD11" s="2693"/>
      <c r="AE11" s="2693"/>
      <c r="AF11" s="2693"/>
      <c r="AG11" s="2693"/>
      <c r="AH11" s="2693"/>
      <c r="AI11" s="2689"/>
      <c r="AJ11" s="2689"/>
      <c r="AK11" s="2689"/>
      <c r="AL11" s="2689"/>
      <c r="AM11" s="2689"/>
      <c r="AN11" s="2689"/>
      <c r="AO11" s="2689"/>
      <c r="AP11" s="2689"/>
      <c r="AR11" s="684" t="s">
        <v>1909</v>
      </c>
      <c r="AS11" s="679"/>
      <c r="AT11" s="679"/>
      <c r="AU11" s="680"/>
      <c r="AV11" s="681" t="s">
        <v>1910</v>
      </c>
      <c r="AW11" s="682"/>
      <c r="AX11" s="682"/>
      <c r="AY11" s="682"/>
      <c r="AZ11" s="682"/>
      <c r="BA11" s="682"/>
      <c r="BB11" s="682"/>
      <c r="BC11" s="682"/>
      <c r="BD11" s="682"/>
      <c r="BE11" s="683"/>
      <c r="BF11" s="681" t="s">
        <v>1916</v>
      </c>
      <c r="BG11" s="682"/>
      <c r="BH11" s="682"/>
      <c r="BI11" s="682"/>
      <c r="BJ11" s="682"/>
      <c r="BK11" s="682"/>
      <c r="BL11" s="682"/>
      <c r="BM11" s="682"/>
      <c r="BN11" s="682"/>
      <c r="BO11" s="682"/>
      <c r="BP11" s="683"/>
    </row>
    <row r="12" spans="1:68" ht="12.6" customHeight="1">
      <c r="A12" s="2693"/>
      <c r="B12" s="2693"/>
      <c r="C12" s="2693"/>
      <c r="D12" s="2693"/>
      <c r="E12" s="2693"/>
      <c r="F12" s="2693"/>
      <c r="G12" s="2693"/>
      <c r="H12" s="2693"/>
      <c r="I12" s="2693"/>
      <c r="J12" s="2693"/>
      <c r="K12" s="2693"/>
      <c r="L12" s="2693"/>
      <c r="M12" s="2693"/>
      <c r="N12" s="2693"/>
      <c r="O12" s="2693"/>
      <c r="P12" s="2693"/>
      <c r="Q12" s="2693"/>
      <c r="R12" s="2693"/>
      <c r="S12" s="2693"/>
      <c r="T12" s="2693"/>
      <c r="U12" s="2693"/>
      <c r="V12" s="2693"/>
      <c r="W12" s="2693"/>
      <c r="X12" s="2693"/>
      <c r="Y12" s="2693"/>
      <c r="Z12" s="2693"/>
      <c r="AA12" s="2693"/>
      <c r="AB12" s="2693"/>
      <c r="AC12" s="2693"/>
      <c r="AD12" s="2693"/>
      <c r="AE12" s="2693"/>
      <c r="AF12" s="2693"/>
      <c r="AG12" s="2693"/>
      <c r="AH12" s="2693"/>
      <c r="AI12" s="2689"/>
      <c r="AJ12" s="2689"/>
      <c r="AK12" s="2689"/>
      <c r="AL12" s="2689"/>
      <c r="AM12" s="2689"/>
      <c r="AN12" s="2689"/>
      <c r="AO12" s="2689"/>
      <c r="AP12" s="2689"/>
      <c r="AR12" s="675"/>
      <c r="AU12" s="685"/>
      <c r="AV12" s="681" t="s">
        <v>1911</v>
      </c>
      <c r="AW12" s="682"/>
      <c r="AX12" s="682"/>
      <c r="AY12" s="682"/>
      <c r="AZ12" s="682"/>
      <c r="BA12" s="682"/>
      <c r="BB12" s="682"/>
      <c r="BC12" s="682"/>
      <c r="BD12" s="682"/>
      <c r="BE12" s="683"/>
      <c r="BF12" s="681" t="s">
        <v>1915</v>
      </c>
      <c r="BG12" s="682"/>
      <c r="BH12" s="682"/>
      <c r="BI12" s="682"/>
      <c r="BJ12" s="682"/>
      <c r="BK12" s="682"/>
      <c r="BL12" s="682"/>
      <c r="BM12" s="682"/>
      <c r="BN12" s="682"/>
      <c r="BO12" s="682"/>
      <c r="BP12" s="683"/>
    </row>
    <row r="13" spans="1:68" ht="12.6" customHeight="1">
      <c r="AR13" s="676"/>
      <c r="AS13" s="677"/>
      <c r="AT13" s="677"/>
      <c r="AU13" s="678"/>
      <c r="AV13" s="681" t="s">
        <v>1912</v>
      </c>
      <c r="AW13" s="682"/>
      <c r="AX13" s="682"/>
      <c r="AY13" s="682"/>
      <c r="AZ13" s="682"/>
      <c r="BA13" s="682"/>
      <c r="BB13" s="682"/>
      <c r="BC13" s="682"/>
      <c r="BD13" s="682"/>
      <c r="BE13" s="683"/>
      <c r="BF13" s="681" t="s">
        <v>1917</v>
      </c>
      <c r="BG13" s="682"/>
      <c r="BH13" s="682"/>
      <c r="BI13" s="682"/>
      <c r="BJ13" s="682"/>
      <c r="BK13" s="682"/>
      <c r="BL13" s="682"/>
      <c r="BM13" s="682"/>
      <c r="BN13" s="682"/>
      <c r="BO13" s="682"/>
      <c r="BP13" s="683"/>
    </row>
    <row r="14" spans="1:68" ht="12.6" customHeight="1">
      <c r="A14" s="299" t="s">
        <v>1843</v>
      </c>
      <c r="G14" s="2154" t="str">
        <f>CONCATENATE(一括入力シート!B11,一括入力シート!C11," - ",一括入力シート!D11)</f>
        <v xml:space="preserve"> - </v>
      </c>
      <c r="H14" s="2154"/>
      <c r="I14" s="2154"/>
      <c r="J14" s="2154"/>
      <c r="K14" s="2154"/>
      <c r="L14" s="2154"/>
      <c r="M14" s="2154"/>
      <c r="N14" s="299" t="s">
        <v>1845</v>
      </c>
      <c r="AB14" s="299" t="s">
        <v>1846</v>
      </c>
      <c r="AG14" s="2642">
        <f>一括入力シート!B24</f>
        <v>0</v>
      </c>
      <c r="AH14" s="2030"/>
      <c r="AI14" s="642" t="s">
        <v>1848</v>
      </c>
      <c r="AJ14" s="2642">
        <f>一括入力シート!C24</f>
        <v>0</v>
      </c>
      <c r="AK14" s="2030"/>
      <c r="AL14" s="642" t="s">
        <v>1849</v>
      </c>
      <c r="AM14" s="2642">
        <f>一括入力シート!D24</f>
        <v>0</v>
      </c>
      <c r="AN14" s="2030"/>
      <c r="AO14" s="642" t="s">
        <v>1847</v>
      </c>
      <c r="AR14" s="681" t="s">
        <v>1913</v>
      </c>
      <c r="AS14" s="682"/>
      <c r="AT14" s="682"/>
      <c r="AU14" s="682"/>
      <c r="AV14" s="682"/>
      <c r="AW14" s="682"/>
      <c r="AX14" s="682"/>
      <c r="AY14" s="682"/>
      <c r="AZ14" s="682"/>
      <c r="BA14" s="682"/>
      <c r="BB14" s="682"/>
      <c r="BC14" s="682"/>
      <c r="BD14" s="682"/>
      <c r="BE14" s="683"/>
      <c r="BF14" s="681" t="s">
        <v>1918</v>
      </c>
      <c r="BG14" s="682"/>
      <c r="BH14" s="682"/>
      <c r="BI14" s="682"/>
      <c r="BJ14" s="682"/>
      <c r="BK14" s="682"/>
      <c r="BL14" s="682"/>
      <c r="BM14" s="682"/>
      <c r="BN14" s="682"/>
      <c r="BO14" s="682"/>
      <c r="BP14" s="683"/>
    </row>
    <row r="15" spans="1:68" ht="12.6" customHeight="1">
      <c r="A15" s="2670" t="s">
        <v>1844</v>
      </c>
      <c r="B15" s="2670"/>
      <c r="C15" s="2670"/>
      <c r="D15" s="2670"/>
      <c r="E15" s="2670"/>
      <c r="F15" s="2670"/>
      <c r="G15" s="2033">
        <f>一括入力シート!B6</f>
        <v>0</v>
      </c>
      <c r="H15" s="2033"/>
      <c r="I15" s="2033"/>
      <c r="J15" s="2033"/>
      <c r="K15" s="2033"/>
      <c r="L15" s="2033"/>
      <c r="M15" s="2033"/>
      <c r="N15" s="2033"/>
      <c r="O15" s="2033"/>
      <c r="P15" s="2033"/>
      <c r="Q15" s="2033"/>
      <c r="R15" s="2033"/>
      <c r="S15" s="2033"/>
      <c r="T15" s="2033"/>
      <c r="U15" s="2033"/>
      <c r="V15" s="2033"/>
      <c r="W15" s="2033"/>
      <c r="X15" s="2033"/>
      <c r="Y15" s="2033"/>
      <c r="Z15" s="2033"/>
      <c r="AA15" s="2033"/>
      <c r="AB15" s="2033"/>
      <c r="AC15" s="2033"/>
      <c r="AD15" s="2033"/>
      <c r="AE15" s="2033"/>
      <c r="AF15" s="2033"/>
      <c r="AG15" s="2033"/>
      <c r="AH15" s="2033"/>
      <c r="AI15" s="2033"/>
      <c r="AJ15" s="2033"/>
      <c r="AK15" s="2033"/>
      <c r="AL15" s="2033"/>
      <c r="AM15" s="2033"/>
      <c r="AN15" s="2033"/>
      <c r="AO15" s="2033"/>
    </row>
    <row r="16" spans="1:68" ht="12.6" customHeight="1">
      <c r="A16" s="2670"/>
      <c r="B16" s="2670"/>
      <c r="C16" s="2670"/>
      <c r="D16" s="2670"/>
      <c r="E16" s="2670"/>
      <c r="F16" s="2670"/>
      <c r="G16" s="2033"/>
      <c r="H16" s="2033"/>
      <c r="I16" s="2033"/>
      <c r="J16" s="2033"/>
      <c r="K16" s="2033"/>
      <c r="L16" s="2033"/>
      <c r="M16" s="2033"/>
      <c r="N16" s="2033"/>
      <c r="O16" s="2033"/>
      <c r="P16" s="2033"/>
      <c r="Q16" s="2033"/>
      <c r="R16" s="2033"/>
      <c r="S16" s="2033"/>
      <c r="T16" s="2033"/>
      <c r="U16" s="2033"/>
      <c r="V16" s="2033"/>
      <c r="W16" s="2033"/>
      <c r="X16" s="2033"/>
      <c r="Y16" s="2033"/>
      <c r="Z16" s="2033"/>
      <c r="AA16" s="2033"/>
      <c r="AB16" s="2033"/>
      <c r="AC16" s="2033"/>
      <c r="AD16" s="2033"/>
      <c r="AE16" s="2033"/>
      <c r="AF16" s="2033"/>
      <c r="AG16" s="2033"/>
      <c r="AH16" s="2033"/>
      <c r="AI16" s="2033"/>
      <c r="AJ16" s="2033"/>
      <c r="AK16" s="2033"/>
      <c r="AL16" s="2033"/>
      <c r="AM16" s="2033"/>
      <c r="AN16" s="2033"/>
      <c r="AO16" s="2033"/>
      <c r="AQ16" s="401" t="s">
        <v>1919</v>
      </c>
    </row>
    <row r="17" spans="1:71" ht="12.6" customHeight="1">
      <c r="A17" s="2671"/>
      <c r="B17" s="2671"/>
      <c r="C17" s="2671"/>
      <c r="D17" s="2671"/>
      <c r="E17" s="2671"/>
      <c r="F17" s="2671"/>
      <c r="G17" s="2034"/>
      <c r="H17" s="2034"/>
      <c r="I17" s="2034"/>
      <c r="J17" s="2034"/>
      <c r="K17" s="2034"/>
      <c r="L17" s="2034"/>
      <c r="M17" s="2034"/>
      <c r="N17" s="2034"/>
      <c r="O17" s="2034"/>
      <c r="P17" s="2034"/>
      <c r="Q17" s="2034"/>
      <c r="R17" s="2034"/>
      <c r="S17" s="2034"/>
      <c r="T17" s="2034"/>
      <c r="U17" s="2034"/>
      <c r="V17" s="2034"/>
      <c r="W17" s="2034"/>
      <c r="X17" s="2034"/>
      <c r="Y17" s="2034"/>
      <c r="Z17" s="2034"/>
      <c r="AA17" s="2034"/>
      <c r="AB17" s="2034"/>
      <c r="AC17" s="2034"/>
      <c r="AD17" s="2034"/>
      <c r="AE17" s="2034"/>
      <c r="AF17" s="2034"/>
      <c r="AG17" s="2034"/>
      <c r="AH17" s="2034"/>
      <c r="AI17" s="2034"/>
      <c r="AJ17" s="2034"/>
      <c r="AK17" s="2034"/>
      <c r="AL17" s="2034"/>
      <c r="AM17" s="2034"/>
      <c r="AN17" s="2034"/>
      <c r="AO17" s="2034"/>
      <c r="AQ17" s="401" t="s">
        <v>1920</v>
      </c>
    </row>
    <row r="18" spans="1:71" ht="12.6" customHeight="1">
      <c r="G18" s="635"/>
      <c r="M18" s="635"/>
      <c r="AQ18" s="401" t="s">
        <v>1924</v>
      </c>
    </row>
    <row r="19" spans="1:71" ht="12.6" customHeight="1">
      <c r="A19" s="299" t="s">
        <v>1820</v>
      </c>
      <c r="AQ19" s="401" t="s">
        <v>1921</v>
      </c>
    </row>
    <row r="20" spans="1:71" ht="12.6" customHeight="1">
      <c r="AQ20" s="401" t="s">
        <v>1922</v>
      </c>
    </row>
    <row r="21" spans="1:71" s="640" customFormat="1" ht="12.6" customHeight="1">
      <c r="A21" s="640" t="s">
        <v>1821</v>
      </c>
      <c r="AQ21" s="401"/>
      <c r="AR21" s="397"/>
      <c r="AS21" s="397"/>
      <c r="AT21" s="397"/>
      <c r="AU21" s="397"/>
      <c r="AV21" s="397"/>
      <c r="AW21" s="397"/>
      <c r="AX21" s="397"/>
      <c r="AY21" s="397"/>
      <c r="AZ21" s="397"/>
      <c r="BA21" s="397"/>
      <c r="BB21" s="397"/>
      <c r="BC21" s="397"/>
      <c r="BD21" s="397"/>
      <c r="BE21" s="397"/>
      <c r="BF21" s="397"/>
      <c r="BG21" s="397"/>
      <c r="BH21" s="397"/>
      <c r="BI21" s="397"/>
      <c r="BJ21" s="397"/>
      <c r="BK21" s="397"/>
      <c r="BL21" s="397"/>
      <c r="BM21" s="397"/>
      <c r="BN21" s="397"/>
      <c r="BO21" s="397"/>
      <c r="BP21" s="397"/>
      <c r="BQ21" s="397"/>
      <c r="BR21" s="397"/>
      <c r="BS21" s="397"/>
    </row>
    <row r="22" spans="1:71" s="34" customFormat="1" ht="12.6" customHeight="1">
      <c r="B22" s="2646" t="s">
        <v>1869</v>
      </c>
      <c r="C22" s="2649" t="s">
        <v>1870</v>
      </c>
      <c r="D22" s="2650"/>
      <c r="E22" s="2650"/>
      <c r="F22" s="2650"/>
      <c r="G22" s="2650"/>
      <c r="H22" s="2650"/>
      <c r="I22" s="2650"/>
      <c r="J22" s="2650"/>
      <c r="K22" s="2651"/>
      <c r="L22" s="2649" t="s">
        <v>1871</v>
      </c>
      <c r="M22" s="2650"/>
      <c r="N22" s="2650"/>
      <c r="O22" s="2650"/>
      <c r="P22" s="2650"/>
      <c r="Q22" s="2650"/>
      <c r="R22" s="2650"/>
      <c r="S22" s="2650"/>
      <c r="T22" s="2650"/>
      <c r="U22" s="2650"/>
      <c r="V22" s="2650"/>
      <c r="W22" s="2650"/>
      <c r="X22" s="2650"/>
      <c r="Y22" s="2650"/>
      <c r="Z22" s="2650"/>
      <c r="AA22" s="2651"/>
      <c r="AB22" s="2649" t="s">
        <v>1872</v>
      </c>
      <c r="AC22" s="2650"/>
      <c r="AD22" s="2650"/>
      <c r="AE22" s="2650"/>
      <c r="AF22" s="2650"/>
      <c r="AG22" s="2650"/>
      <c r="AH22" s="2650"/>
      <c r="AI22" s="2650"/>
      <c r="AJ22" s="2650"/>
      <c r="AK22" s="2650"/>
      <c r="AL22" s="2650"/>
      <c r="AM22" s="2650"/>
      <c r="AN22" s="2650"/>
      <c r="AO22" s="2651"/>
      <c r="AQ22" s="397" t="s">
        <v>1923</v>
      </c>
      <c r="AR22" s="398"/>
      <c r="AS22" s="398"/>
      <c r="AT22" s="398"/>
      <c r="AU22" s="398"/>
      <c r="AV22" s="398"/>
      <c r="AW22" s="398"/>
      <c r="AX22" s="398"/>
      <c r="AY22" s="398"/>
      <c r="AZ22" s="398"/>
      <c r="BA22" s="398"/>
      <c r="BB22" s="398"/>
      <c r="BC22" s="398"/>
      <c r="BD22" s="398"/>
      <c r="BE22" s="398"/>
      <c r="BF22" s="398"/>
      <c r="BG22" s="398"/>
      <c r="BH22" s="398"/>
      <c r="BI22" s="398"/>
      <c r="BJ22" s="398"/>
      <c r="BK22" s="398"/>
      <c r="BL22" s="398"/>
      <c r="BM22" s="398"/>
      <c r="BN22" s="398"/>
      <c r="BO22" s="398"/>
      <c r="BP22" s="398"/>
      <c r="BQ22" s="398"/>
      <c r="BR22" s="398"/>
      <c r="BS22" s="398"/>
    </row>
    <row r="23" spans="1:71" s="34" customFormat="1" ht="12.6" customHeight="1">
      <c r="B23" s="2647"/>
      <c r="C23" s="2690"/>
      <c r="D23" s="2691"/>
      <c r="E23" s="2691"/>
      <c r="F23" s="2691"/>
      <c r="G23" s="2691"/>
      <c r="H23" s="2691"/>
      <c r="I23" s="2691"/>
      <c r="J23" s="2691"/>
      <c r="K23" s="2692"/>
      <c r="L23" s="2690"/>
      <c r="M23" s="2691"/>
      <c r="N23" s="2691"/>
      <c r="O23" s="2691"/>
      <c r="P23" s="2691"/>
      <c r="Q23" s="2691"/>
      <c r="R23" s="2691"/>
      <c r="S23" s="2691"/>
      <c r="T23" s="2691"/>
      <c r="U23" s="2691"/>
      <c r="V23" s="2691"/>
      <c r="W23" s="2691"/>
      <c r="X23" s="2691"/>
      <c r="Y23" s="2691"/>
      <c r="Z23" s="2691"/>
      <c r="AA23" s="2692"/>
      <c r="AB23" s="2690"/>
      <c r="AC23" s="2691"/>
      <c r="AD23" s="2691"/>
      <c r="AE23" s="2691"/>
      <c r="AF23" s="2691"/>
      <c r="AG23" s="2691"/>
      <c r="AH23" s="2691"/>
      <c r="AI23" s="2691"/>
      <c r="AJ23" s="2691"/>
      <c r="AK23" s="2691"/>
      <c r="AL23" s="2691"/>
      <c r="AM23" s="2691"/>
      <c r="AN23" s="2691"/>
      <c r="AO23" s="2692"/>
      <c r="AQ23" s="398"/>
      <c r="AR23" s="398"/>
      <c r="AS23" s="398"/>
      <c r="AT23" s="398"/>
      <c r="AU23" s="398"/>
      <c r="AV23" s="398"/>
      <c r="AW23" s="398"/>
      <c r="AX23" s="398"/>
      <c r="AY23" s="398"/>
      <c r="AZ23" s="398"/>
      <c r="BA23" s="398"/>
      <c r="BB23" s="398"/>
      <c r="BC23" s="398"/>
      <c r="BD23" s="398"/>
      <c r="BE23" s="398"/>
      <c r="BF23" s="398"/>
      <c r="BG23" s="398"/>
      <c r="BH23" s="398"/>
      <c r="BI23" s="398"/>
      <c r="BJ23" s="398"/>
      <c r="BK23" s="398"/>
      <c r="BL23" s="398"/>
      <c r="BM23" s="398"/>
      <c r="BN23" s="398"/>
      <c r="BO23" s="398"/>
      <c r="BP23" s="398"/>
      <c r="BQ23" s="398"/>
      <c r="BR23" s="398"/>
      <c r="BS23" s="398"/>
    </row>
    <row r="24" spans="1:71" s="34" customFormat="1" ht="12.6" customHeight="1">
      <c r="B24" s="2647"/>
      <c r="C24" s="649" t="s">
        <v>1824</v>
      </c>
      <c r="D24" s="650"/>
      <c r="E24" s="650"/>
      <c r="F24" s="650"/>
      <c r="G24" s="650"/>
      <c r="H24" s="650"/>
      <c r="I24" s="650"/>
      <c r="J24" s="650"/>
      <c r="K24" s="651"/>
      <c r="L24" s="649" t="s">
        <v>1868</v>
      </c>
      <c r="M24" s="650"/>
      <c r="N24" s="650"/>
      <c r="O24" s="650"/>
      <c r="P24" s="650"/>
      <c r="Q24" s="650"/>
      <c r="R24" s="650"/>
      <c r="S24" s="650"/>
      <c r="T24" s="650"/>
      <c r="U24" s="650"/>
      <c r="V24" s="650"/>
      <c r="W24" s="651"/>
      <c r="X24" s="665" t="s">
        <v>2213</v>
      </c>
      <c r="Y24" s="668" t="s">
        <v>1860</v>
      </c>
      <c r="Z24" s="668" t="s">
        <v>1862</v>
      </c>
      <c r="AA24" s="669" t="s">
        <v>1861</v>
      </c>
      <c r="AB24" s="665" t="s">
        <v>1862</v>
      </c>
      <c r="AC24" s="666" t="s">
        <v>1863</v>
      </c>
      <c r="AD24" s="666"/>
      <c r="AE24" s="666"/>
      <c r="AF24" s="666" t="s">
        <v>1862</v>
      </c>
      <c r="AG24" s="666" t="s">
        <v>1864</v>
      </c>
      <c r="AH24" s="666"/>
      <c r="AI24" s="666"/>
      <c r="AJ24" s="650"/>
      <c r="AK24" s="650"/>
      <c r="AL24" s="650"/>
      <c r="AM24" s="650"/>
      <c r="AN24" s="650"/>
      <c r="AO24" s="651"/>
      <c r="AQ24" s="398" t="s">
        <v>2874</v>
      </c>
      <c r="AR24" s="398"/>
      <c r="AS24" s="398"/>
      <c r="AT24" s="398"/>
      <c r="AU24" s="398"/>
      <c r="AV24" s="398"/>
      <c r="AW24" s="398"/>
      <c r="AX24" s="398"/>
      <c r="AY24" s="398"/>
      <c r="AZ24" s="398"/>
      <c r="BA24" s="398"/>
      <c r="BB24" s="398"/>
      <c r="BC24" s="398"/>
      <c r="BD24" s="398"/>
      <c r="BE24" s="398"/>
      <c r="BF24" s="398"/>
      <c r="BG24" s="398"/>
      <c r="BH24" s="398"/>
      <c r="BI24" s="398"/>
      <c r="BJ24" s="398"/>
      <c r="BK24" s="398"/>
      <c r="BL24" s="398"/>
      <c r="BM24" s="398"/>
      <c r="BN24" s="398"/>
      <c r="BO24" s="398"/>
      <c r="BP24" s="398"/>
      <c r="BQ24" s="398"/>
      <c r="BR24" s="398"/>
      <c r="BS24" s="398"/>
    </row>
    <row r="25" spans="1:71" s="34" customFormat="1" ht="12.6" customHeight="1">
      <c r="B25" s="2647"/>
      <c r="C25" s="652"/>
      <c r="D25" s="653"/>
      <c r="E25" s="653"/>
      <c r="F25" s="653"/>
      <c r="G25" s="653"/>
      <c r="H25" s="653"/>
      <c r="I25" s="653"/>
      <c r="J25" s="653"/>
      <c r="K25" s="654"/>
      <c r="L25" s="652"/>
      <c r="M25" s="653"/>
      <c r="N25" s="653"/>
      <c r="O25" s="653"/>
      <c r="P25" s="653"/>
      <c r="Q25" s="653"/>
      <c r="R25" s="653"/>
      <c r="S25" s="653"/>
      <c r="T25" s="653"/>
      <c r="U25" s="653"/>
      <c r="V25" s="653"/>
      <c r="W25" s="654"/>
      <c r="X25" s="652"/>
      <c r="Y25" s="653"/>
      <c r="Z25" s="653"/>
      <c r="AA25" s="654"/>
      <c r="AB25" s="652" t="s">
        <v>1865</v>
      </c>
      <c r="AC25" s="653"/>
      <c r="AD25" s="653"/>
      <c r="AE25" s="653"/>
      <c r="AF25" s="653"/>
      <c r="AG25" s="653"/>
      <c r="AH25" s="653"/>
      <c r="AI25" s="2101"/>
      <c r="AJ25" s="2101"/>
      <c r="AK25" s="2101"/>
      <c r="AL25" s="2101"/>
      <c r="AM25" s="2101"/>
      <c r="AN25" s="2101"/>
      <c r="AO25" s="654" t="s">
        <v>1845</v>
      </c>
      <c r="AQ25" s="398"/>
      <c r="AR25" s="398"/>
      <c r="AS25" s="398"/>
      <c r="AT25" s="398"/>
      <c r="AU25" s="398"/>
      <c r="AV25" s="398"/>
      <c r="AW25" s="398"/>
      <c r="AX25" s="398"/>
      <c r="AY25" s="398"/>
      <c r="AZ25" s="398"/>
      <c r="BA25" s="398"/>
      <c r="BB25" s="398"/>
      <c r="BC25" s="398"/>
      <c r="BD25" s="398"/>
      <c r="BE25" s="398"/>
      <c r="BF25" s="398"/>
      <c r="BG25" s="398"/>
      <c r="BH25" s="398"/>
      <c r="BI25" s="398"/>
      <c r="BJ25" s="398"/>
      <c r="BK25" s="398"/>
      <c r="BL25" s="398"/>
      <c r="BM25" s="398"/>
      <c r="BN25" s="398"/>
      <c r="BO25" s="398"/>
      <c r="BP25" s="398"/>
      <c r="BQ25" s="398"/>
      <c r="BR25" s="398"/>
      <c r="BS25" s="398"/>
    </row>
    <row r="26" spans="1:71" s="34" customFormat="1" ht="12.6" customHeight="1">
      <c r="A26" s="657"/>
      <c r="B26" s="2647"/>
      <c r="C26" s="649" t="s">
        <v>1825</v>
      </c>
      <c r="D26" s="650"/>
      <c r="E26" s="650"/>
      <c r="F26" s="650"/>
      <c r="G26" s="650"/>
      <c r="H26" s="650"/>
      <c r="I26" s="650"/>
      <c r="J26" s="650"/>
      <c r="K26" s="651"/>
      <c r="L26" s="649" t="s">
        <v>1867</v>
      </c>
      <c r="M26" s="650"/>
      <c r="N26" s="650"/>
      <c r="O26" s="650"/>
      <c r="P26" s="650"/>
      <c r="Q26" s="650"/>
      <c r="R26" s="650"/>
      <c r="S26" s="650"/>
      <c r="T26" s="650"/>
      <c r="U26" s="650"/>
      <c r="V26" s="650"/>
      <c r="W26" s="651"/>
      <c r="X26" s="665" t="s">
        <v>1862</v>
      </c>
      <c r="Y26" s="668" t="s">
        <v>1860</v>
      </c>
      <c r="Z26" s="668" t="s">
        <v>1862</v>
      </c>
      <c r="AA26" s="669" t="s">
        <v>1861</v>
      </c>
      <c r="AB26" s="665" t="s">
        <v>1862</v>
      </c>
      <c r="AC26" s="666" t="s">
        <v>1863</v>
      </c>
      <c r="AD26" s="666"/>
      <c r="AE26" s="666"/>
      <c r="AF26" s="666" t="s">
        <v>1862</v>
      </c>
      <c r="AG26" s="666" t="s">
        <v>1864</v>
      </c>
      <c r="AH26" s="666"/>
      <c r="AI26" s="666"/>
      <c r="AJ26" s="650"/>
      <c r="AK26" s="650"/>
      <c r="AL26" s="650"/>
      <c r="AM26" s="650"/>
      <c r="AN26" s="650"/>
      <c r="AO26" s="651"/>
      <c r="AQ26" s="398" t="s">
        <v>2872</v>
      </c>
      <c r="AR26" s="398"/>
      <c r="AS26" s="398"/>
      <c r="AT26" s="398"/>
      <c r="AU26" s="398"/>
      <c r="AV26" s="398"/>
      <c r="AW26" s="398"/>
      <c r="AX26" s="398"/>
      <c r="AY26" s="398"/>
      <c r="AZ26" s="398"/>
      <c r="BA26" s="398"/>
      <c r="BB26" s="398"/>
      <c r="BC26" s="398"/>
      <c r="BD26" s="398"/>
      <c r="BE26" s="398"/>
      <c r="BF26" s="398"/>
      <c r="BG26" s="398"/>
      <c r="BH26" s="398"/>
      <c r="BI26" s="398"/>
      <c r="BJ26" s="398"/>
      <c r="BK26" s="398"/>
      <c r="BL26" s="398"/>
      <c r="BM26" s="398"/>
      <c r="BN26" s="398"/>
      <c r="BO26" s="398"/>
      <c r="BP26" s="398"/>
      <c r="BQ26" s="398"/>
      <c r="BR26" s="398"/>
      <c r="BS26" s="398"/>
    </row>
    <row r="27" spans="1:71" s="34" customFormat="1" ht="12.6" customHeight="1">
      <c r="A27" s="657"/>
      <c r="B27" s="2647"/>
      <c r="C27" s="652"/>
      <c r="D27" s="653"/>
      <c r="E27" s="653"/>
      <c r="F27" s="653"/>
      <c r="G27" s="653"/>
      <c r="H27" s="653"/>
      <c r="I27" s="653"/>
      <c r="J27" s="653"/>
      <c r="K27" s="654"/>
      <c r="L27" s="652"/>
      <c r="M27" s="653"/>
      <c r="N27" s="653"/>
      <c r="O27" s="653"/>
      <c r="P27" s="653"/>
      <c r="Q27" s="653"/>
      <c r="R27" s="653"/>
      <c r="S27" s="653"/>
      <c r="T27" s="653"/>
      <c r="U27" s="653"/>
      <c r="V27" s="653"/>
      <c r="W27" s="654"/>
      <c r="X27" s="652"/>
      <c r="Y27" s="653"/>
      <c r="Z27" s="653"/>
      <c r="AA27" s="654"/>
      <c r="AB27" s="652" t="s">
        <v>1865</v>
      </c>
      <c r="AC27" s="653"/>
      <c r="AD27" s="653"/>
      <c r="AE27" s="653"/>
      <c r="AF27" s="653"/>
      <c r="AG27" s="653"/>
      <c r="AH27" s="653"/>
      <c r="AI27" s="2101"/>
      <c r="AJ27" s="2101"/>
      <c r="AK27" s="2101"/>
      <c r="AL27" s="2101"/>
      <c r="AM27" s="2101"/>
      <c r="AN27" s="2101"/>
      <c r="AO27" s="654" t="s">
        <v>1845</v>
      </c>
      <c r="AQ27" s="398" t="s">
        <v>2873</v>
      </c>
      <c r="AR27" s="398"/>
      <c r="AS27" s="398"/>
      <c r="AT27" s="398"/>
      <c r="AU27" s="398"/>
      <c r="AV27" s="398"/>
      <c r="AW27" s="398"/>
      <c r="AX27" s="398"/>
      <c r="AY27" s="398"/>
      <c r="AZ27" s="398"/>
      <c r="BA27" s="398"/>
      <c r="BB27" s="398"/>
      <c r="BC27" s="398"/>
      <c r="BD27" s="398"/>
      <c r="BE27" s="398"/>
      <c r="BF27" s="398"/>
      <c r="BG27" s="398"/>
      <c r="BH27" s="398"/>
      <c r="BI27" s="398"/>
      <c r="BJ27" s="398"/>
      <c r="BK27" s="398"/>
      <c r="BL27" s="398"/>
      <c r="BM27" s="398"/>
      <c r="BN27" s="398"/>
      <c r="BO27" s="398"/>
      <c r="BP27" s="398"/>
      <c r="BQ27" s="398"/>
      <c r="BR27" s="398"/>
      <c r="BS27" s="398"/>
    </row>
    <row r="28" spans="1:71" s="34" customFormat="1" ht="12.6" customHeight="1">
      <c r="A28" s="657"/>
      <c r="B28" s="2647"/>
      <c r="C28" s="655" t="s">
        <v>1826</v>
      </c>
      <c r="D28" s="625"/>
      <c r="E28" s="625"/>
      <c r="F28" s="625"/>
      <c r="G28" s="625"/>
      <c r="H28" s="625"/>
      <c r="I28" s="625"/>
      <c r="K28" s="662"/>
      <c r="L28" s="666" t="s">
        <v>1859</v>
      </c>
      <c r="M28" s="666"/>
      <c r="N28" s="666"/>
      <c r="O28" s="666"/>
      <c r="P28" s="666"/>
      <c r="Q28" s="666"/>
      <c r="R28" s="666"/>
      <c r="S28" s="650"/>
      <c r="T28" s="650"/>
      <c r="U28" s="666"/>
      <c r="V28" s="650"/>
      <c r="W28" s="650"/>
      <c r="X28" s="658" t="s">
        <v>1862</v>
      </c>
      <c r="Y28" s="659" t="s">
        <v>1860</v>
      </c>
      <c r="Z28" s="659" t="s">
        <v>1862</v>
      </c>
      <c r="AA28" s="660" t="s">
        <v>1861</v>
      </c>
      <c r="AB28" s="658" t="s">
        <v>1862</v>
      </c>
      <c r="AC28" s="648" t="s">
        <v>1863</v>
      </c>
      <c r="AD28" s="648"/>
      <c r="AE28" s="648"/>
      <c r="AF28" s="648" t="s">
        <v>1862</v>
      </c>
      <c r="AG28" s="648" t="s">
        <v>1864</v>
      </c>
      <c r="AH28" s="648"/>
      <c r="AI28" s="648"/>
      <c r="AJ28" s="656"/>
      <c r="AK28" s="656"/>
      <c r="AL28" s="656"/>
      <c r="AM28" s="656"/>
      <c r="AN28" s="656"/>
      <c r="AO28" s="663"/>
      <c r="AQ28" s="398"/>
      <c r="AR28" s="398"/>
      <c r="AS28" s="398"/>
      <c r="AT28" s="398"/>
      <c r="AU28" s="398"/>
      <c r="AV28" s="398"/>
      <c r="AW28" s="398"/>
      <c r="AX28" s="398"/>
      <c r="AY28" s="398"/>
      <c r="AZ28" s="398"/>
      <c r="BA28" s="398"/>
      <c r="BB28" s="398"/>
      <c r="BC28" s="398"/>
      <c r="BD28" s="398"/>
      <c r="BE28" s="398"/>
      <c r="BF28" s="398"/>
      <c r="BG28" s="398"/>
      <c r="BH28" s="398"/>
      <c r="BI28" s="398"/>
      <c r="BJ28" s="398"/>
      <c r="BK28" s="398"/>
      <c r="BL28" s="398"/>
      <c r="BM28" s="398"/>
      <c r="BN28" s="398"/>
      <c r="BO28" s="398"/>
      <c r="BP28" s="398"/>
      <c r="BQ28" s="398"/>
      <c r="BR28" s="398"/>
      <c r="BS28" s="398"/>
    </row>
    <row r="29" spans="1:71" s="34" customFormat="1" ht="12.6" customHeight="1">
      <c r="A29" s="657"/>
      <c r="B29" s="2647"/>
      <c r="C29" s="647" t="s">
        <v>1827</v>
      </c>
      <c r="D29" s="648"/>
      <c r="E29" s="648"/>
      <c r="F29" s="648"/>
      <c r="G29" s="648"/>
      <c r="H29" s="648"/>
      <c r="I29" s="648"/>
      <c r="J29" s="656"/>
      <c r="K29" s="663"/>
      <c r="L29" s="647" t="s">
        <v>1866</v>
      </c>
      <c r="M29" s="648"/>
      <c r="N29" s="648"/>
      <c r="O29" s="648"/>
      <c r="P29" s="648"/>
      <c r="Q29" s="648"/>
      <c r="R29" s="648"/>
      <c r="S29" s="656"/>
      <c r="T29" s="656"/>
      <c r="U29" s="656"/>
      <c r="V29" s="656"/>
      <c r="W29" s="663"/>
      <c r="X29" s="658" t="s">
        <v>1862</v>
      </c>
      <c r="Y29" s="659" t="s">
        <v>1860</v>
      </c>
      <c r="Z29" s="659" t="s">
        <v>1862</v>
      </c>
      <c r="AA29" s="660" t="s">
        <v>1861</v>
      </c>
      <c r="AB29" s="658" t="s">
        <v>1862</v>
      </c>
      <c r="AC29" s="648" t="s">
        <v>1863</v>
      </c>
      <c r="AD29" s="648"/>
      <c r="AE29" s="648"/>
      <c r="AF29" s="648" t="s">
        <v>1862</v>
      </c>
      <c r="AG29" s="648" t="s">
        <v>1864</v>
      </c>
      <c r="AH29" s="648"/>
      <c r="AI29" s="648"/>
      <c r="AJ29" s="656"/>
      <c r="AK29" s="656"/>
      <c r="AL29" s="656"/>
      <c r="AM29" s="656"/>
      <c r="AN29" s="656"/>
      <c r="AO29" s="663"/>
      <c r="AQ29" s="398"/>
      <c r="AR29" s="398"/>
      <c r="AS29" s="398"/>
      <c r="AT29" s="398"/>
      <c r="AU29" s="398"/>
      <c r="AV29" s="398"/>
      <c r="AW29" s="398"/>
      <c r="AX29" s="398"/>
      <c r="AY29" s="398"/>
      <c r="AZ29" s="398"/>
      <c r="BA29" s="398"/>
      <c r="BB29" s="398"/>
      <c r="BC29" s="398"/>
      <c r="BD29" s="398"/>
      <c r="BE29" s="398"/>
      <c r="BF29" s="398"/>
      <c r="BG29" s="398"/>
      <c r="BH29" s="398"/>
      <c r="BI29" s="398"/>
      <c r="BJ29" s="398"/>
      <c r="BK29" s="398"/>
      <c r="BL29" s="398"/>
      <c r="BM29" s="398"/>
      <c r="BN29" s="398"/>
      <c r="BO29" s="398"/>
      <c r="BP29" s="398"/>
      <c r="BQ29" s="398"/>
      <c r="BR29" s="398"/>
      <c r="BS29" s="398"/>
    </row>
    <row r="30" spans="1:71" s="34" customFormat="1" ht="12.6" customHeight="1">
      <c r="A30" s="657"/>
      <c r="B30" s="2647"/>
      <c r="C30" s="655" t="s">
        <v>1880</v>
      </c>
      <c r="D30" s="625"/>
      <c r="E30" s="625"/>
      <c r="F30" s="625"/>
      <c r="G30" s="2101"/>
      <c r="H30" s="2101"/>
      <c r="I30" s="2101"/>
      <c r="J30" s="2101"/>
      <c r="K30" s="627" t="s">
        <v>1879</v>
      </c>
      <c r="L30" s="666" t="s">
        <v>1859</v>
      </c>
      <c r="M30" s="666"/>
      <c r="N30" s="666"/>
      <c r="O30" s="666"/>
      <c r="P30" s="666"/>
      <c r="Q30" s="666"/>
      <c r="R30" s="666"/>
      <c r="S30" s="650"/>
      <c r="T30" s="650"/>
      <c r="U30" s="666"/>
      <c r="V30" s="650"/>
      <c r="W30" s="650"/>
      <c r="X30" s="658" t="s">
        <v>1862</v>
      </c>
      <c r="Y30" s="659" t="s">
        <v>1860</v>
      </c>
      <c r="Z30" s="659" t="s">
        <v>1862</v>
      </c>
      <c r="AA30" s="660" t="s">
        <v>1861</v>
      </c>
      <c r="AB30" s="658" t="s">
        <v>1862</v>
      </c>
      <c r="AC30" s="648" t="s">
        <v>1863</v>
      </c>
      <c r="AD30" s="648"/>
      <c r="AE30" s="648"/>
      <c r="AF30" s="648" t="s">
        <v>1862</v>
      </c>
      <c r="AG30" s="648" t="s">
        <v>1864</v>
      </c>
      <c r="AH30" s="648"/>
      <c r="AI30" s="648"/>
      <c r="AJ30" s="656"/>
      <c r="AK30" s="656"/>
      <c r="AL30" s="656"/>
      <c r="AM30" s="656"/>
      <c r="AN30" s="656"/>
      <c r="AO30" s="663"/>
      <c r="AQ30" s="398"/>
      <c r="AR30" s="398"/>
      <c r="AS30" s="398"/>
      <c r="AT30" s="398"/>
      <c r="AU30" s="398"/>
      <c r="AV30" s="398"/>
      <c r="AW30" s="398"/>
      <c r="AX30" s="398"/>
      <c r="AY30" s="398"/>
      <c r="AZ30" s="398"/>
      <c r="BA30" s="398"/>
      <c r="BB30" s="398"/>
      <c r="BC30" s="398"/>
      <c r="BD30" s="862"/>
      <c r="BE30" s="398"/>
      <c r="BF30" s="398"/>
      <c r="BG30" s="398"/>
      <c r="BH30" s="398"/>
      <c r="BI30" s="398"/>
      <c r="BJ30" s="398"/>
      <c r="BK30" s="398"/>
      <c r="BL30" s="398"/>
      <c r="BM30" s="398"/>
      <c r="BN30" s="398"/>
      <c r="BO30" s="398"/>
      <c r="BP30" s="398"/>
      <c r="BQ30" s="398"/>
      <c r="BR30" s="398"/>
      <c r="BS30" s="398"/>
    </row>
    <row r="31" spans="1:71" s="34" customFormat="1" ht="12.6" customHeight="1">
      <c r="A31" s="657"/>
      <c r="B31" s="2648"/>
      <c r="C31" s="2643"/>
      <c r="D31" s="2644"/>
      <c r="E31" s="2644"/>
      <c r="F31" s="2644"/>
      <c r="G31" s="2644"/>
      <c r="H31" s="2644"/>
      <c r="I31" s="2644"/>
      <c r="J31" s="2644"/>
      <c r="K31" s="2645"/>
      <c r="L31" s="2643"/>
      <c r="M31" s="2644"/>
      <c r="N31" s="2644"/>
      <c r="O31" s="2644"/>
      <c r="P31" s="2644"/>
      <c r="Q31" s="2644"/>
      <c r="R31" s="2644"/>
      <c r="S31" s="2644"/>
      <c r="T31" s="2644"/>
      <c r="U31" s="2644"/>
      <c r="V31" s="2644"/>
      <c r="W31" s="2645"/>
      <c r="X31" s="658"/>
      <c r="Y31" s="659"/>
      <c r="Z31" s="659"/>
      <c r="AA31" s="660"/>
      <c r="AB31" s="658"/>
      <c r="AC31" s="648"/>
      <c r="AD31" s="648"/>
      <c r="AE31" s="648"/>
      <c r="AF31" s="648"/>
      <c r="AG31" s="648"/>
      <c r="AH31" s="648"/>
      <c r="AI31" s="648"/>
      <c r="AJ31" s="656"/>
      <c r="AK31" s="656"/>
      <c r="AL31" s="656"/>
      <c r="AM31" s="656"/>
      <c r="AN31" s="656"/>
      <c r="AO31" s="663"/>
      <c r="AQ31" s="398" t="s">
        <v>2193</v>
      </c>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c r="BO31" s="398"/>
      <c r="BP31" s="398"/>
      <c r="BQ31" s="398"/>
      <c r="BR31" s="398"/>
      <c r="BS31" s="398"/>
    </row>
    <row r="32" spans="1:71" s="34" customFormat="1" ht="12.6" customHeight="1">
      <c r="A32" s="661"/>
      <c r="B32" s="661"/>
      <c r="C32" s="661"/>
      <c r="D32" s="661"/>
      <c r="E32" s="661"/>
      <c r="F32" s="661"/>
      <c r="G32" s="661"/>
      <c r="H32" s="661"/>
      <c r="I32" s="661"/>
      <c r="J32" s="661"/>
      <c r="K32" s="661"/>
      <c r="L32" s="661"/>
      <c r="M32" s="661"/>
      <c r="N32" s="661"/>
      <c r="O32" s="661"/>
      <c r="P32" s="661"/>
      <c r="Q32" s="661"/>
      <c r="R32" s="661"/>
      <c r="S32" s="661"/>
      <c r="T32" s="661"/>
      <c r="U32" s="661"/>
      <c r="V32" s="661"/>
      <c r="W32" s="661"/>
      <c r="X32" s="661"/>
      <c r="Y32" s="661"/>
      <c r="Z32" s="661"/>
      <c r="AA32" s="661"/>
      <c r="AB32" s="661"/>
      <c r="AC32" s="661"/>
      <c r="AD32" s="661"/>
      <c r="AE32" s="661"/>
      <c r="AF32" s="661"/>
      <c r="AG32" s="661"/>
      <c r="AH32" s="661"/>
      <c r="AI32" s="661"/>
      <c r="AJ32" s="661"/>
      <c r="AK32" s="661"/>
      <c r="AL32" s="661"/>
      <c r="AM32" s="661"/>
      <c r="AN32" s="661"/>
      <c r="AQ32" s="398" t="s">
        <v>2194</v>
      </c>
      <c r="AR32" s="398"/>
      <c r="AS32" s="398"/>
      <c r="AT32" s="398"/>
      <c r="AU32" s="398"/>
      <c r="AV32" s="398"/>
      <c r="AW32" s="398"/>
      <c r="AX32" s="398"/>
      <c r="AY32" s="398"/>
      <c r="AZ32" s="398"/>
      <c r="BA32" s="398"/>
      <c r="BB32" s="398"/>
      <c r="BC32" s="398"/>
      <c r="BD32" s="398"/>
      <c r="BE32" s="398"/>
      <c r="BF32" s="398"/>
      <c r="BG32" s="398"/>
      <c r="BH32" s="398"/>
      <c r="BI32" s="398"/>
      <c r="BJ32" s="398"/>
      <c r="BK32" s="398"/>
      <c r="BL32" s="398"/>
      <c r="BM32" s="398"/>
      <c r="BN32" s="398"/>
      <c r="BO32" s="398"/>
      <c r="BP32" s="398"/>
      <c r="BQ32" s="398"/>
      <c r="BR32" s="398"/>
      <c r="BS32" s="398"/>
    </row>
    <row r="33" spans="1:71" s="640" customFormat="1" ht="12.6" customHeight="1">
      <c r="A33" s="640" t="s">
        <v>1822</v>
      </c>
      <c r="B33" s="646"/>
      <c r="C33" s="646"/>
      <c r="D33" s="646"/>
      <c r="E33" s="646"/>
      <c r="F33" s="646"/>
      <c r="G33" s="646"/>
      <c r="H33" s="646"/>
      <c r="I33" s="646"/>
      <c r="J33" s="646"/>
      <c r="K33" s="646"/>
      <c r="L33" s="646"/>
      <c r="M33" s="646"/>
      <c r="N33" s="646"/>
      <c r="O33" s="646"/>
      <c r="P33" s="646"/>
      <c r="Q33" s="646"/>
      <c r="R33" s="646"/>
      <c r="S33" s="646"/>
      <c r="T33" s="646"/>
      <c r="U33" s="646"/>
      <c r="V33" s="646"/>
      <c r="W33" s="646"/>
      <c r="X33" s="646"/>
      <c r="Y33" s="646"/>
      <c r="Z33" s="646"/>
      <c r="AA33" s="646"/>
      <c r="AB33" s="646"/>
      <c r="AC33" s="646"/>
      <c r="AD33" s="646"/>
      <c r="AE33" s="646"/>
      <c r="AF33" s="646"/>
      <c r="AG33" s="646"/>
      <c r="AH33" s="646"/>
      <c r="AI33" s="646"/>
      <c r="AJ33" s="646"/>
      <c r="AK33" s="646"/>
      <c r="AL33" s="646"/>
      <c r="AM33" s="646"/>
      <c r="AN33" s="646"/>
      <c r="AQ33" s="398" t="s">
        <v>2195</v>
      </c>
      <c r="AR33" s="397"/>
      <c r="AS33" s="397"/>
      <c r="AT33" s="397"/>
      <c r="AU33" s="397"/>
      <c r="AV33" s="397"/>
      <c r="AW33" s="397"/>
      <c r="AX33" s="397"/>
      <c r="AY33" s="397"/>
      <c r="AZ33" s="397"/>
      <c r="BA33" s="397"/>
      <c r="BB33" s="397"/>
      <c r="BC33" s="397"/>
      <c r="BD33" s="397"/>
      <c r="BE33" s="397"/>
      <c r="BF33" s="397"/>
      <c r="BG33" s="397"/>
      <c r="BH33" s="397"/>
      <c r="BI33" s="397"/>
      <c r="BJ33" s="397"/>
      <c r="BK33" s="397"/>
      <c r="BL33" s="397"/>
      <c r="BM33" s="397"/>
      <c r="BN33" s="397"/>
      <c r="BO33" s="397"/>
      <c r="BP33" s="397"/>
      <c r="BQ33" s="397"/>
      <c r="BR33" s="397"/>
      <c r="BS33" s="397"/>
    </row>
    <row r="34" spans="1:71" s="640" customFormat="1" ht="12.6" customHeight="1">
      <c r="A34" s="646"/>
      <c r="B34" s="2646" t="s">
        <v>1869</v>
      </c>
      <c r="C34" s="2649" t="s">
        <v>1870</v>
      </c>
      <c r="D34" s="2650"/>
      <c r="E34" s="2650"/>
      <c r="F34" s="2650"/>
      <c r="G34" s="2650"/>
      <c r="H34" s="2650"/>
      <c r="I34" s="2650"/>
      <c r="J34" s="2650"/>
      <c r="K34" s="2651"/>
      <c r="L34" s="2649" t="s">
        <v>1871</v>
      </c>
      <c r="M34" s="2650"/>
      <c r="N34" s="2650"/>
      <c r="O34" s="2650"/>
      <c r="P34" s="2650"/>
      <c r="Q34" s="2650"/>
      <c r="R34" s="2650"/>
      <c r="S34" s="2650"/>
      <c r="T34" s="2650"/>
      <c r="U34" s="2650"/>
      <c r="V34" s="2650"/>
      <c r="W34" s="2650"/>
      <c r="X34" s="2650"/>
      <c r="Y34" s="2650"/>
      <c r="Z34" s="2650"/>
      <c r="AA34" s="2651"/>
      <c r="AB34" s="2649" t="s">
        <v>1872</v>
      </c>
      <c r="AC34" s="2650"/>
      <c r="AD34" s="2650"/>
      <c r="AE34" s="2650"/>
      <c r="AF34" s="2650"/>
      <c r="AG34" s="2650"/>
      <c r="AH34" s="2650"/>
      <c r="AI34" s="2650"/>
      <c r="AJ34" s="2650"/>
      <c r="AK34" s="2650"/>
      <c r="AL34" s="2650"/>
      <c r="AM34" s="2650"/>
      <c r="AN34" s="2650"/>
      <c r="AO34" s="2651"/>
      <c r="AQ34" s="397" t="s">
        <v>2196</v>
      </c>
      <c r="AR34" s="397"/>
      <c r="AS34" s="397"/>
      <c r="AT34" s="397"/>
      <c r="AU34" s="397"/>
      <c r="AV34" s="397"/>
      <c r="AW34" s="397"/>
      <c r="AX34" s="397"/>
      <c r="AY34" s="397"/>
      <c r="AZ34" s="397"/>
      <c r="BA34" s="397"/>
      <c r="BB34" s="397"/>
      <c r="BC34" s="397"/>
      <c r="BD34" s="397"/>
      <c r="BE34" s="397"/>
      <c r="BF34" s="397"/>
      <c r="BG34" s="397"/>
      <c r="BH34" s="397"/>
      <c r="BI34" s="397"/>
      <c r="BJ34" s="397"/>
      <c r="BK34" s="397"/>
      <c r="BL34" s="397"/>
      <c r="BM34" s="397"/>
      <c r="BN34" s="397"/>
      <c r="BO34" s="397"/>
      <c r="BP34" s="397"/>
      <c r="BQ34" s="397"/>
      <c r="BR34" s="397"/>
      <c r="BS34" s="397"/>
    </row>
    <row r="35" spans="1:71" s="640" customFormat="1" ht="12.6" customHeight="1">
      <c r="A35" s="646"/>
      <c r="B35" s="2647"/>
      <c r="C35" s="2200"/>
      <c r="D35" s="2201"/>
      <c r="E35" s="2201"/>
      <c r="F35" s="2201"/>
      <c r="G35" s="2201"/>
      <c r="H35" s="2201"/>
      <c r="I35" s="2201"/>
      <c r="J35" s="2201"/>
      <c r="K35" s="2202"/>
      <c r="L35" s="2200"/>
      <c r="M35" s="2201"/>
      <c r="N35" s="2201"/>
      <c r="O35" s="2201"/>
      <c r="P35" s="2201"/>
      <c r="Q35" s="2201"/>
      <c r="R35" s="2201"/>
      <c r="S35" s="2201"/>
      <c r="T35" s="2201"/>
      <c r="U35" s="2201"/>
      <c r="V35" s="2201"/>
      <c r="W35" s="2201"/>
      <c r="X35" s="2201"/>
      <c r="Y35" s="2201"/>
      <c r="Z35" s="2201"/>
      <c r="AA35" s="2202"/>
      <c r="AB35" s="2200"/>
      <c r="AC35" s="2201"/>
      <c r="AD35" s="2201"/>
      <c r="AE35" s="2201"/>
      <c r="AF35" s="2201"/>
      <c r="AG35" s="2201"/>
      <c r="AH35" s="2201"/>
      <c r="AI35" s="2201"/>
      <c r="AJ35" s="2201"/>
      <c r="AK35" s="2201"/>
      <c r="AL35" s="2201"/>
      <c r="AM35" s="2201"/>
      <c r="AN35" s="2201"/>
      <c r="AO35" s="2202"/>
      <c r="AQ35" s="397" t="s">
        <v>2214</v>
      </c>
      <c r="AR35" s="397"/>
      <c r="AS35" s="397"/>
      <c r="AT35" s="397"/>
      <c r="AU35" s="397"/>
      <c r="AV35" s="397"/>
      <c r="AW35" s="397"/>
      <c r="AX35" s="397"/>
      <c r="AY35" s="397"/>
      <c r="AZ35" s="397"/>
      <c r="BA35" s="397"/>
      <c r="BB35" s="397"/>
      <c r="BC35" s="397"/>
      <c r="BD35" s="397"/>
      <c r="BE35" s="397"/>
      <c r="BF35" s="397"/>
      <c r="BG35" s="397"/>
      <c r="BH35" s="397"/>
      <c r="BI35" s="397"/>
      <c r="BJ35" s="397"/>
      <c r="BK35" s="397"/>
      <c r="BL35" s="397"/>
      <c r="BM35" s="397"/>
      <c r="BN35" s="397"/>
      <c r="BO35" s="397"/>
      <c r="BP35" s="397"/>
      <c r="BQ35" s="397"/>
      <c r="BR35" s="397"/>
      <c r="BS35" s="397"/>
    </row>
    <row r="36" spans="1:71" s="640" customFormat="1" ht="12.6" customHeight="1">
      <c r="A36" s="646"/>
      <c r="B36" s="2647"/>
      <c r="C36" s="647" t="s">
        <v>1873</v>
      </c>
      <c r="D36" s="648"/>
      <c r="E36" s="648"/>
      <c r="F36" s="648"/>
      <c r="G36" s="648"/>
      <c r="H36" s="648"/>
      <c r="I36" s="648"/>
      <c r="J36" s="656"/>
      <c r="K36" s="663"/>
      <c r="L36" s="648" t="s">
        <v>1894</v>
      </c>
      <c r="M36" s="648"/>
      <c r="N36" s="648"/>
      <c r="O36" s="648"/>
      <c r="P36" s="648"/>
      <c r="Q36" s="648"/>
      <c r="R36" s="648"/>
      <c r="S36" s="656"/>
      <c r="T36" s="656"/>
      <c r="U36" s="648"/>
      <c r="V36" s="656"/>
      <c r="W36" s="656"/>
      <c r="X36" s="658" t="s">
        <v>1862</v>
      </c>
      <c r="Y36" s="659" t="s">
        <v>1860</v>
      </c>
      <c r="Z36" s="659" t="s">
        <v>1862</v>
      </c>
      <c r="AA36" s="660" t="s">
        <v>1861</v>
      </c>
      <c r="AB36" s="658" t="s">
        <v>1862</v>
      </c>
      <c r="AC36" s="648" t="s">
        <v>1863</v>
      </c>
      <c r="AD36" s="648"/>
      <c r="AE36" s="648"/>
      <c r="AF36" s="648" t="s">
        <v>1862</v>
      </c>
      <c r="AG36" s="648" t="s">
        <v>1864</v>
      </c>
      <c r="AH36" s="648"/>
      <c r="AI36" s="648"/>
      <c r="AJ36" s="656"/>
      <c r="AK36" s="656"/>
      <c r="AL36" s="656"/>
      <c r="AM36" s="656"/>
      <c r="AN36" s="656"/>
      <c r="AO36" s="663"/>
      <c r="AQ36" s="397" t="s">
        <v>2197</v>
      </c>
      <c r="AR36" s="397"/>
      <c r="AS36" s="397"/>
      <c r="AT36" s="397"/>
      <c r="AU36" s="397"/>
      <c r="AV36" s="397"/>
      <c r="AW36" s="397"/>
      <c r="AX36" s="397"/>
      <c r="AY36" s="397"/>
      <c r="AZ36" s="397"/>
      <c r="BA36" s="397"/>
      <c r="BB36" s="397"/>
      <c r="BC36" s="397"/>
      <c r="BD36" s="397"/>
      <c r="BE36" s="397"/>
      <c r="BF36" s="397"/>
      <c r="BG36" s="397"/>
      <c r="BH36" s="397"/>
      <c r="BI36" s="397"/>
      <c r="BJ36" s="397"/>
      <c r="BK36" s="397"/>
      <c r="BL36" s="397"/>
      <c r="BM36" s="397"/>
      <c r="BN36" s="397"/>
      <c r="BO36" s="397"/>
      <c r="BP36" s="397"/>
      <c r="BQ36" s="397"/>
      <c r="BR36" s="397"/>
      <c r="BS36" s="397"/>
    </row>
    <row r="37" spans="1:71" s="640" customFormat="1" ht="12.6" customHeight="1">
      <c r="A37" s="646"/>
      <c r="B37" s="2647"/>
      <c r="C37" s="647" t="s">
        <v>1874</v>
      </c>
      <c r="D37" s="648"/>
      <c r="E37" s="648"/>
      <c r="F37" s="648"/>
      <c r="G37" s="648"/>
      <c r="H37" s="648"/>
      <c r="I37" s="648"/>
      <c r="J37" s="656"/>
      <c r="K37" s="663"/>
      <c r="L37" s="625" t="s">
        <v>1895</v>
      </c>
      <c r="M37" s="625"/>
      <c r="N37" s="625"/>
      <c r="O37" s="625"/>
      <c r="P37" s="625"/>
      <c r="Q37" s="625"/>
      <c r="R37" s="625"/>
      <c r="S37" s="34"/>
      <c r="T37" s="34"/>
      <c r="U37" s="625"/>
      <c r="V37" s="34"/>
      <c r="W37" s="34"/>
      <c r="X37" s="670" t="s">
        <v>1862</v>
      </c>
      <c r="Y37" s="667" t="s">
        <v>1860</v>
      </c>
      <c r="Z37" s="667" t="s">
        <v>1862</v>
      </c>
      <c r="AA37" s="671" t="s">
        <v>1861</v>
      </c>
      <c r="AB37" s="670" t="s">
        <v>1862</v>
      </c>
      <c r="AC37" s="626" t="s">
        <v>1863</v>
      </c>
      <c r="AD37" s="626"/>
      <c r="AE37" s="626"/>
      <c r="AF37" s="626" t="s">
        <v>1862</v>
      </c>
      <c r="AG37" s="626" t="s">
        <v>1864</v>
      </c>
      <c r="AH37" s="626"/>
      <c r="AI37" s="626"/>
      <c r="AJ37" s="653"/>
      <c r="AK37" s="653"/>
      <c r="AL37" s="653"/>
      <c r="AM37" s="653"/>
      <c r="AN37" s="653"/>
      <c r="AO37" s="654"/>
      <c r="AQ37" s="397" t="s">
        <v>2215</v>
      </c>
      <c r="AR37" s="397"/>
      <c r="AS37" s="397"/>
      <c r="AT37" s="397"/>
      <c r="AU37" s="397"/>
      <c r="AV37" s="397"/>
      <c r="AW37" s="397"/>
      <c r="AX37" s="397"/>
      <c r="AY37" s="397"/>
      <c r="AZ37" s="397"/>
      <c r="BA37" s="397"/>
      <c r="BB37" s="397"/>
      <c r="BC37" s="397"/>
      <c r="BD37" s="397"/>
      <c r="BE37" s="397"/>
      <c r="BF37" s="397"/>
      <c r="BG37" s="397"/>
      <c r="BH37" s="397"/>
      <c r="BI37" s="397"/>
      <c r="BJ37" s="397"/>
      <c r="BK37" s="397"/>
      <c r="BL37" s="397"/>
      <c r="BM37" s="397"/>
      <c r="BN37" s="397"/>
      <c r="BO37" s="397"/>
      <c r="BP37" s="397"/>
      <c r="BQ37" s="397"/>
      <c r="BR37" s="397"/>
      <c r="BS37" s="397"/>
    </row>
    <row r="38" spans="1:71" s="640" customFormat="1" ht="12.6" customHeight="1">
      <c r="A38" s="646"/>
      <c r="B38" s="2647"/>
      <c r="C38" s="647" t="s">
        <v>1875</v>
      </c>
      <c r="D38" s="648"/>
      <c r="E38" s="648"/>
      <c r="F38" s="648"/>
      <c r="G38" s="648"/>
      <c r="H38" s="648"/>
      <c r="I38" s="648"/>
      <c r="J38" s="656"/>
      <c r="K38" s="663"/>
      <c r="L38" s="666" t="s">
        <v>1896</v>
      </c>
      <c r="M38" s="666"/>
      <c r="N38" s="666"/>
      <c r="O38" s="666"/>
      <c r="P38" s="666"/>
      <c r="Q38" s="666"/>
      <c r="R38" s="666"/>
      <c r="S38" s="650"/>
      <c r="T38" s="650"/>
      <c r="U38" s="666"/>
      <c r="V38" s="650"/>
      <c r="W38" s="650"/>
      <c r="X38" s="658" t="s">
        <v>1862</v>
      </c>
      <c r="Y38" s="659" t="s">
        <v>1860</v>
      </c>
      <c r="Z38" s="659" t="s">
        <v>1862</v>
      </c>
      <c r="AA38" s="660" t="s">
        <v>1861</v>
      </c>
      <c r="AB38" s="658" t="s">
        <v>1862</v>
      </c>
      <c r="AC38" s="648" t="s">
        <v>1863</v>
      </c>
      <c r="AD38" s="648"/>
      <c r="AE38" s="648"/>
      <c r="AF38" s="648" t="s">
        <v>1862</v>
      </c>
      <c r="AG38" s="648" t="s">
        <v>1864</v>
      </c>
      <c r="AH38" s="648"/>
      <c r="AI38" s="648"/>
      <c r="AJ38" s="656"/>
      <c r="AK38" s="656"/>
      <c r="AL38" s="656"/>
      <c r="AM38" s="656"/>
      <c r="AN38" s="656"/>
      <c r="AO38" s="663"/>
      <c r="AQ38" s="397" t="s">
        <v>2198</v>
      </c>
      <c r="AR38" s="397"/>
      <c r="AS38" s="397"/>
      <c r="AT38" s="397"/>
      <c r="AU38" s="397"/>
      <c r="AV38" s="397"/>
      <c r="AW38" s="397"/>
      <c r="AX38" s="397"/>
      <c r="AY38" s="397"/>
      <c r="AZ38" s="397"/>
      <c r="BA38" s="397"/>
      <c r="BB38" s="397"/>
      <c r="BC38" s="397"/>
      <c r="BD38" s="397"/>
      <c r="BE38" s="397"/>
      <c r="BF38" s="397"/>
      <c r="BG38" s="397"/>
      <c r="BH38" s="397"/>
      <c r="BI38" s="397"/>
      <c r="BJ38" s="397"/>
      <c r="BK38" s="397"/>
      <c r="BL38" s="397"/>
      <c r="BM38" s="397"/>
      <c r="BN38" s="397"/>
      <c r="BO38" s="397"/>
      <c r="BP38" s="397"/>
      <c r="BQ38" s="397"/>
      <c r="BR38" s="397"/>
      <c r="BS38" s="397"/>
    </row>
    <row r="39" spans="1:71" s="640" customFormat="1" ht="12.6" customHeight="1">
      <c r="A39" s="646"/>
      <c r="B39" s="2647"/>
      <c r="C39" s="647" t="s">
        <v>1876</v>
      </c>
      <c r="D39" s="648"/>
      <c r="E39" s="648"/>
      <c r="F39" s="648"/>
      <c r="G39" s="648"/>
      <c r="H39" s="648"/>
      <c r="I39" s="648"/>
      <c r="J39" s="656"/>
      <c r="K39" s="663"/>
      <c r="L39" s="666" t="s">
        <v>1897</v>
      </c>
      <c r="M39" s="666"/>
      <c r="N39" s="666"/>
      <c r="O39" s="666"/>
      <c r="P39" s="666"/>
      <c r="Q39" s="666"/>
      <c r="R39" s="666"/>
      <c r="S39" s="650"/>
      <c r="T39" s="650"/>
      <c r="U39" s="666"/>
      <c r="V39" s="650"/>
      <c r="W39" s="650"/>
      <c r="X39" s="658" t="s">
        <v>1862</v>
      </c>
      <c r="Y39" s="659" t="s">
        <v>1860</v>
      </c>
      <c r="Z39" s="659" t="s">
        <v>1862</v>
      </c>
      <c r="AA39" s="660" t="s">
        <v>1861</v>
      </c>
      <c r="AB39" s="658" t="s">
        <v>1862</v>
      </c>
      <c r="AC39" s="648" t="s">
        <v>1863</v>
      </c>
      <c r="AD39" s="648"/>
      <c r="AE39" s="648"/>
      <c r="AF39" s="648" t="s">
        <v>1862</v>
      </c>
      <c r="AG39" s="648" t="s">
        <v>1864</v>
      </c>
      <c r="AH39" s="648"/>
      <c r="AI39" s="648"/>
      <c r="AJ39" s="656"/>
      <c r="AK39" s="656"/>
      <c r="AL39" s="656"/>
      <c r="AM39" s="656"/>
      <c r="AN39" s="656"/>
      <c r="AO39" s="663"/>
      <c r="AQ39" s="397" t="s">
        <v>2199</v>
      </c>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row>
    <row r="40" spans="1:71" s="640" customFormat="1" ht="12.6" customHeight="1">
      <c r="A40" s="646"/>
      <c r="B40" s="2647"/>
      <c r="C40" s="647" t="s">
        <v>1877</v>
      </c>
      <c r="D40" s="648"/>
      <c r="E40" s="648"/>
      <c r="F40" s="648"/>
      <c r="G40" s="648"/>
      <c r="H40" s="648"/>
      <c r="I40" s="648"/>
      <c r="J40" s="656"/>
      <c r="K40" s="663"/>
      <c r="L40" s="666" t="s">
        <v>1898</v>
      </c>
      <c r="M40" s="666"/>
      <c r="N40" s="666"/>
      <c r="O40" s="666"/>
      <c r="P40" s="666"/>
      <c r="Q40" s="666"/>
      <c r="R40" s="666"/>
      <c r="S40" s="650"/>
      <c r="T40" s="650"/>
      <c r="U40" s="666"/>
      <c r="V40" s="650"/>
      <c r="W40" s="650"/>
      <c r="X40" s="658" t="s">
        <v>1862</v>
      </c>
      <c r="Y40" s="659" t="s">
        <v>1860</v>
      </c>
      <c r="Z40" s="659" t="s">
        <v>1862</v>
      </c>
      <c r="AA40" s="660" t="s">
        <v>1861</v>
      </c>
      <c r="AB40" s="658" t="s">
        <v>1862</v>
      </c>
      <c r="AC40" s="648" t="s">
        <v>1863</v>
      </c>
      <c r="AD40" s="648"/>
      <c r="AE40" s="648"/>
      <c r="AF40" s="648" t="s">
        <v>1862</v>
      </c>
      <c r="AG40" s="648" t="s">
        <v>1864</v>
      </c>
      <c r="AH40" s="648"/>
      <c r="AI40" s="648"/>
      <c r="AJ40" s="656"/>
      <c r="AK40" s="656"/>
      <c r="AL40" s="656"/>
      <c r="AM40" s="656"/>
      <c r="AN40" s="656"/>
      <c r="AO40" s="663"/>
      <c r="AQ40" s="397" t="s">
        <v>2216</v>
      </c>
      <c r="AR40" s="397"/>
      <c r="AS40" s="397"/>
      <c r="AT40" s="397"/>
      <c r="AU40" s="397"/>
      <c r="AV40" s="397"/>
      <c r="AW40" s="397"/>
      <c r="AX40" s="397"/>
      <c r="AY40" s="397"/>
      <c r="AZ40" s="397"/>
      <c r="BA40" s="397"/>
      <c r="BB40" s="397"/>
      <c r="BC40" s="397"/>
      <c r="BD40" s="397"/>
      <c r="BE40" s="397"/>
      <c r="BF40" s="397"/>
      <c r="BG40" s="397"/>
      <c r="BH40" s="397"/>
      <c r="BI40" s="397"/>
      <c r="BJ40" s="397"/>
      <c r="BK40" s="397"/>
      <c r="BL40" s="397"/>
      <c r="BM40" s="397"/>
      <c r="BN40" s="397"/>
      <c r="BO40" s="397"/>
      <c r="BP40" s="397"/>
      <c r="BQ40" s="397"/>
      <c r="BR40" s="397"/>
      <c r="BS40" s="397"/>
    </row>
    <row r="41" spans="1:71" s="640" customFormat="1" ht="12.6" customHeight="1">
      <c r="A41" s="646"/>
      <c r="B41" s="2647"/>
      <c r="C41" s="647" t="s">
        <v>1878</v>
      </c>
      <c r="D41" s="648"/>
      <c r="E41" s="648"/>
      <c r="F41" s="648"/>
      <c r="G41" s="2644"/>
      <c r="H41" s="2644"/>
      <c r="I41" s="2644"/>
      <c r="J41" s="2644"/>
      <c r="K41" s="660" t="s">
        <v>1879</v>
      </c>
      <c r="L41" s="666" t="s">
        <v>1887</v>
      </c>
      <c r="M41" s="666"/>
      <c r="N41" s="666"/>
      <c r="O41" s="666"/>
      <c r="P41" s="666"/>
      <c r="Q41" s="666"/>
      <c r="R41" s="666"/>
      <c r="S41" s="650"/>
      <c r="T41" s="650"/>
      <c r="U41" s="666"/>
      <c r="V41" s="650"/>
      <c r="W41" s="650"/>
      <c r="X41" s="658" t="s">
        <v>1862</v>
      </c>
      <c r="Y41" s="659" t="s">
        <v>1860</v>
      </c>
      <c r="Z41" s="659" t="s">
        <v>1862</v>
      </c>
      <c r="AA41" s="660" t="s">
        <v>1861</v>
      </c>
      <c r="AB41" s="658" t="s">
        <v>1862</v>
      </c>
      <c r="AC41" s="648" t="s">
        <v>1863</v>
      </c>
      <c r="AD41" s="648"/>
      <c r="AE41" s="648"/>
      <c r="AF41" s="648" t="s">
        <v>1862</v>
      </c>
      <c r="AG41" s="648" t="s">
        <v>1864</v>
      </c>
      <c r="AH41" s="648"/>
      <c r="AI41" s="648"/>
      <c r="AJ41" s="656"/>
      <c r="AK41" s="656"/>
      <c r="AL41" s="656"/>
      <c r="AM41" s="656"/>
      <c r="AN41" s="656"/>
      <c r="AO41" s="663"/>
      <c r="AQ41" s="397" t="s">
        <v>2200</v>
      </c>
      <c r="AR41" s="397"/>
      <c r="AS41" s="397"/>
      <c r="AT41" s="397"/>
      <c r="AU41" s="397"/>
      <c r="AV41" s="397"/>
      <c r="AW41" s="397"/>
      <c r="AX41" s="397"/>
      <c r="AY41" s="397"/>
      <c r="AZ41" s="397"/>
      <c r="BA41" s="397"/>
      <c r="BB41" s="397"/>
      <c r="BC41" s="397"/>
      <c r="BD41" s="397"/>
      <c r="BE41" s="397"/>
      <c r="BF41" s="397"/>
      <c r="BG41" s="397"/>
      <c r="BH41" s="397"/>
      <c r="BI41" s="397"/>
      <c r="BJ41" s="397"/>
      <c r="BK41" s="397"/>
      <c r="BL41" s="397"/>
      <c r="BM41" s="397"/>
      <c r="BN41" s="397"/>
      <c r="BO41" s="397"/>
      <c r="BP41" s="397"/>
      <c r="BQ41" s="397"/>
      <c r="BR41" s="397"/>
      <c r="BS41" s="397"/>
    </row>
    <row r="42" spans="1:71" s="640" customFormat="1" ht="12.6" customHeight="1">
      <c r="A42" s="646"/>
      <c r="B42" s="2647"/>
      <c r="C42" s="2643"/>
      <c r="D42" s="2644"/>
      <c r="E42" s="2644"/>
      <c r="F42" s="2644"/>
      <c r="G42" s="2644"/>
      <c r="H42" s="2644"/>
      <c r="I42" s="2644"/>
      <c r="J42" s="2644"/>
      <c r="K42" s="2645"/>
      <c r="L42" s="2643"/>
      <c r="M42" s="2644"/>
      <c r="N42" s="2644"/>
      <c r="O42" s="2644"/>
      <c r="P42" s="2644"/>
      <c r="Q42" s="2644"/>
      <c r="R42" s="2644"/>
      <c r="S42" s="2644"/>
      <c r="T42" s="2644"/>
      <c r="U42" s="2644"/>
      <c r="V42" s="2644"/>
      <c r="W42" s="2645"/>
      <c r="X42" s="658"/>
      <c r="Y42" s="659"/>
      <c r="Z42" s="659"/>
      <c r="AA42" s="660"/>
      <c r="AB42" s="658"/>
      <c r="AC42" s="648"/>
      <c r="AD42" s="648"/>
      <c r="AE42" s="648"/>
      <c r="AF42" s="648"/>
      <c r="AG42" s="648"/>
      <c r="AH42" s="648"/>
      <c r="AI42" s="648"/>
      <c r="AJ42" s="656"/>
      <c r="AK42" s="656"/>
      <c r="AL42" s="656"/>
      <c r="AM42" s="656"/>
      <c r="AN42" s="656"/>
      <c r="AO42" s="663"/>
      <c r="AQ42" s="397" t="s">
        <v>2201</v>
      </c>
      <c r="AR42" s="397"/>
      <c r="AS42" s="397"/>
      <c r="AT42" s="397"/>
      <c r="AU42" s="397"/>
      <c r="AV42" s="397"/>
      <c r="AW42" s="397"/>
      <c r="AX42" s="397"/>
      <c r="AY42" s="397"/>
      <c r="AZ42" s="397"/>
      <c r="BA42" s="397"/>
      <c r="BB42" s="397"/>
      <c r="BC42" s="397"/>
      <c r="BD42" s="397"/>
      <c r="BE42" s="397"/>
      <c r="BF42" s="397"/>
      <c r="BG42" s="397"/>
      <c r="BH42" s="397"/>
      <c r="BI42" s="397"/>
      <c r="BJ42" s="397"/>
      <c r="BK42" s="397"/>
      <c r="BL42" s="397"/>
      <c r="BM42" s="397"/>
      <c r="BN42" s="397"/>
      <c r="BO42" s="397"/>
      <c r="BP42" s="397"/>
      <c r="BQ42" s="397"/>
      <c r="BR42" s="397"/>
      <c r="BS42" s="397"/>
    </row>
    <row r="43" spans="1:71" s="640" customFormat="1" ht="12.6" customHeight="1">
      <c r="A43" s="646"/>
      <c r="B43" s="2648"/>
      <c r="C43" s="2643"/>
      <c r="D43" s="2644"/>
      <c r="E43" s="2644"/>
      <c r="F43" s="2644"/>
      <c r="G43" s="2644"/>
      <c r="H43" s="2644"/>
      <c r="I43" s="2644"/>
      <c r="J43" s="2644"/>
      <c r="K43" s="2645"/>
      <c r="L43" s="2643"/>
      <c r="M43" s="2644"/>
      <c r="N43" s="2644"/>
      <c r="O43" s="2644"/>
      <c r="P43" s="2644"/>
      <c r="Q43" s="2644"/>
      <c r="R43" s="2644"/>
      <c r="S43" s="2644"/>
      <c r="T43" s="2644"/>
      <c r="U43" s="2644"/>
      <c r="V43" s="2644"/>
      <c r="W43" s="2645"/>
      <c r="X43" s="647"/>
      <c r="Y43" s="656"/>
      <c r="Z43" s="656"/>
      <c r="AA43" s="663"/>
      <c r="AB43" s="647"/>
      <c r="AC43" s="648"/>
      <c r="AD43" s="648"/>
      <c r="AE43" s="648"/>
      <c r="AF43" s="648"/>
      <c r="AG43" s="648"/>
      <c r="AH43" s="648"/>
      <c r="AI43" s="648"/>
      <c r="AJ43" s="656"/>
      <c r="AK43" s="656"/>
      <c r="AL43" s="656"/>
      <c r="AM43" s="656"/>
      <c r="AN43" s="656"/>
      <c r="AO43" s="663"/>
      <c r="AQ43" s="397" t="s">
        <v>2202</v>
      </c>
      <c r="AR43" s="397"/>
      <c r="AS43" s="397"/>
      <c r="AT43" s="397"/>
      <c r="AU43" s="397"/>
      <c r="AV43" s="397"/>
      <c r="AW43" s="397"/>
      <c r="AX43" s="397"/>
      <c r="AY43" s="397"/>
      <c r="AZ43" s="397"/>
      <c r="BA43" s="397"/>
      <c r="BB43" s="397"/>
      <c r="BC43" s="397"/>
      <c r="BD43" s="397"/>
      <c r="BE43" s="397"/>
      <c r="BF43" s="397"/>
      <c r="BG43" s="397"/>
      <c r="BH43" s="397"/>
      <c r="BI43" s="397"/>
      <c r="BJ43" s="397"/>
      <c r="BK43" s="397"/>
      <c r="BL43" s="397"/>
      <c r="BM43" s="397"/>
      <c r="BN43" s="397"/>
      <c r="BO43" s="397"/>
      <c r="BP43" s="397"/>
      <c r="BQ43" s="397"/>
      <c r="BR43" s="397"/>
      <c r="BS43" s="397"/>
    </row>
    <row r="44" spans="1:71" s="640" customFormat="1" ht="12.6" customHeight="1">
      <c r="A44" s="646"/>
      <c r="B44" s="646"/>
      <c r="C44" s="646"/>
      <c r="D44" s="646"/>
      <c r="E44" s="646"/>
      <c r="F44" s="646"/>
      <c r="G44" s="646"/>
      <c r="H44" s="646"/>
      <c r="I44" s="646"/>
      <c r="J44" s="646"/>
      <c r="K44" s="646"/>
      <c r="L44" s="646"/>
      <c r="M44" s="646"/>
      <c r="N44" s="646"/>
      <c r="O44" s="646"/>
      <c r="P44" s="646"/>
      <c r="Q44" s="646"/>
      <c r="R44" s="646"/>
      <c r="S44" s="646"/>
      <c r="T44" s="646"/>
      <c r="U44" s="646"/>
      <c r="V44" s="646"/>
      <c r="W44" s="646"/>
      <c r="X44" s="646"/>
      <c r="Y44" s="646"/>
      <c r="Z44" s="646"/>
      <c r="AA44" s="646"/>
      <c r="AB44" s="646"/>
      <c r="AC44" s="646"/>
      <c r="AD44" s="646"/>
      <c r="AE44" s="646"/>
      <c r="AF44" s="646"/>
      <c r="AG44" s="646"/>
      <c r="AH44" s="646"/>
      <c r="AI44" s="646"/>
      <c r="AJ44" s="646"/>
      <c r="AK44" s="646"/>
      <c r="AL44" s="646"/>
      <c r="AM44" s="646"/>
      <c r="AN44" s="646"/>
      <c r="AQ44" s="397" t="s">
        <v>2217</v>
      </c>
      <c r="AR44" s="397"/>
      <c r="AS44" s="397"/>
      <c r="AT44" s="397"/>
      <c r="AU44" s="397"/>
      <c r="AV44" s="397"/>
      <c r="AW44" s="397"/>
      <c r="AX44" s="397"/>
      <c r="AY44" s="397"/>
      <c r="AZ44" s="397"/>
      <c r="BA44" s="397"/>
      <c r="BB44" s="397"/>
      <c r="BC44" s="397"/>
      <c r="BD44" s="397"/>
      <c r="BE44" s="397"/>
      <c r="BF44" s="397"/>
      <c r="BG44" s="397"/>
      <c r="BH44" s="397"/>
      <c r="BI44" s="397"/>
      <c r="BJ44" s="397"/>
      <c r="BK44" s="397"/>
      <c r="BL44" s="397"/>
      <c r="BM44" s="397"/>
      <c r="BN44" s="397"/>
      <c r="BO44" s="397"/>
      <c r="BP44" s="397"/>
      <c r="BQ44" s="397"/>
      <c r="BR44" s="397"/>
      <c r="BS44" s="397"/>
    </row>
    <row r="45" spans="1:71" s="640" customFormat="1" ht="12.6" customHeight="1">
      <c r="A45" s="640" t="s">
        <v>1823</v>
      </c>
      <c r="AQ45" s="397"/>
      <c r="AR45" s="397"/>
      <c r="AS45" s="397"/>
      <c r="AT45" s="397"/>
      <c r="AU45" s="397"/>
      <c r="AV45" s="397"/>
      <c r="AW45" s="397"/>
      <c r="AX45" s="397"/>
      <c r="AY45" s="397"/>
      <c r="AZ45" s="397"/>
      <c r="BA45" s="397"/>
      <c r="BB45" s="397"/>
      <c r="BC45" s="397"/>
      <c r="BD45" s="397"/>
      <c r="BE45" s="397"/>
      <c r="BF45" s="397"/>
      <c r="BG45" s="397"/>
      <c r="BH45" s="397"/>
      <c r="BI45" s="397"/>
      <c r="BJ45" s="397"/>
      <c r="BK45" s="397"/>
      <c r="BL45" s="397"/>
      <c r="BM45" s="397"/>
      <c r="BN45" s="397"/>
      <c r="BO45" s="397"/>
      <c r="BP45" s="397"/>
      <c r="BQ45" s="397"/>
      <c r="BR45" s="397"/>
      <c r="BS45" s="397"/>
    </row>
    <row r="46" spans="1:71" s="640" customFormat="1" ht="12.6" customHeight="1">
      <c r="A46" s="646"/>
      <c r="B46" s="2646" t="s">
        <v>1869</v>
      </c>
      <c r="C46" s="2649" t="s">
        <v>1870</v>
      </c>
      <c r="D46" s="2650"/>
      <c r="E46" s="2650"/>
      <c r="F46" s="2650"/>
      <c r="G46" s="2650"/>
      <c r="H46" s="2650"/>
      <c r="I46" s="2650"/>
      <c r="J46" s="2650"/>
      <c r="K46" s="2651"/>
      <c r="L46" s="2649" t="s">
        <v>1871</v>
      </c>
      <c r="M46" s="2650"/>
      <c r="N46" s="2650"/>
      <c r="O46" s="2650"/>
      <c r="P46" s="2650"/>
      <c r="Q46" s="2650"/>
      <c r="R46" s="2650"/>
      <c r="S46" s="2650"/>
      <c r="T46" s="2650"/>
      <c r="U46" s="2650"/>
      <c r="V46" s="2650"/>
      <c r="W46" s="2650"/>
      <c r="X46" s="2650"/>
      <c r="Y46" s="2650"/>
      <c r="Z46" s="2650"/>
      <c r="AA46" s="2651"/>
      <c r="AB46" s="2649" t="s">
        <v>1872</v>
      </c>
      <c r="AC46" s="2650"/>
      <c r="AD46" s="2650"/>
      <c r="AE46" s="2650"/>
      <c r="AF46" s="2650"/>
      <c r="AG46" s="2650"/>
      <c r="AH46" s="2650"/>
      <c r="AI46" s="2650"/>
      <c r="AJ46" s="2650"/>
      <c r="AK46" s="2650"/>
      <c r="AL46" s="2650"/>
      <c r="AM46" s="2650"/>
      <c r="AN46" s="2650"/>
      <c r="AO46" s="2651"/>
      <c r="AQ46" s="397" t="s">
        <v>2203</v>
      </c>
      <c r="AR46" s="397"/>
      <c r="AS46" s="397"/>
      <c r="AT46" s="397"/>
      <c r="AU46" s="397"/>
      <c r="AV46" s="397"/>
      <c r="AW46" s="397"/>
      <c r="AX46" s="397"/>
      <c r="AY46" s="397"/>
      <c r="AZ46" s="397"/>
      <c r="BA46" s="397"/>
      <c r="BB46" s="397"/>
      <c r="BC46" s="397"/>
      <c r="BD46" s="397"/>
      <c r="BE46" s="397"/>
      <c r="BF46" s="397"/>
      <c r="BG46" s="397"/>
      <c r="BH46" s="397"/>
      <c r="BI46" s="397"/>
      <c r="BJ46" s="397"/>
      <c r="BK46" s="397"/>
      <c r="BL46" s="397"/>
      <c r="BM46" s="397"/>
      <c r="BN46" s="397"/>
      <c r="BO46" s="397"/>
      <c r="BP46" s="397"/>
      <c r="BQ46" s="397"/>
      <c r="BR46" s="397"/>
      <c r="BS46" s="397"/>
    </row>
    <row r="47" spans="1:71" s="640" customFormat="1" ht="12.6" customHeight="1">
      <c r="A47" s="646"/>
      <c r="B47" s="2647"/>
      <c r="C47" s="2200"/>
      <c r="D47" s="2201"/>
      <c r="E47" s="2201"/>
      <c r="F47" s="2201"/>
      <c r="G47" s="2201"/>
      <c r="H47" s="2201"/>
      <c r="I47" s="2201"/>
      <c r="J47" s="2201"/>
      <c r="K47" s="2202"/>
      <c r="L47" s="2200"/>
      <c r="M47" s="2201"/>
      <c r="N47" s="2201"/>
      <c r="O47" s="2201"/>
      <c r="P47" s="2201"/>
      <c r="Q47" s="2201"/>
      <c r="R47" s="2201"/>
      <c r="S47" s="2201"/>
      <c r="T47" s="2201"/>
      <c r="U47" s="2201"/>
      <c r="V47" s="2201"/>
      <c r="W47" s="2201"/>
      <c r="X47" s="2201"/>
      <c r="Y47" s="2201"/>
      <c r="Z47" s="2201"/>
      <c r="AA47" s="2202"/>
      <c r="AB47" s="2200"/>
      <c r="AC47" s="2201"/>
      <c r="AD47" s="2201"/>
      <c r="AE47" s="2201"/>
      <c r="AF47" s="2201"/>
      <c r="AG47" s="2201"/>
      <c r="AH47" s="2201"/>
      <c r="AI47" s="2201"/>
      <c r="AJ47" s="2201"/>
      <c r="AK47" s="2201"/>
      <c r="AL47" s="2201"/>
      <c r="AM47" s="2201"/>
      <c r="AN47" s="2201"/>
      <c r="AO47" s="2202"/>
      <c r="AQ47" s="397" t="s">
        <v>2195</v>
      </c>
      <c r="AR47" s="397"/>
      <c r="AS47" s="397"/>
      <c r="AT47" s="397"/>
      <c r="AU47" s="397"/>
      <c r="AV47" s="397"/>
      <c r="AW47" s="397"/>
      <c r="AX47" s="397"/>
      <c r="AY47" s="397"/>
      <c r="AZ47" s="397"/>
      <c r="BA47" s="397"/>
      <c r="BB47" s="397"/>
      <c r="BC47" s="397"/>
      <c r="BD47" s="397"/>
      <c r="BE47" s="397"/>
      <c r="BF47" s="397"/>
      <c r="BG47" s="397"/>
      <c r="BH47" s="397"/>
      <c r="BI47" s="397"/>
      <c r="BJ47" s="397"/>
      <c r="BK47" s="397"/>
      <c r="BL47" s="397"/>
      <c r="BM47" s="397"/>
      <c r="BN47" s="397"/>
      <c r="BO47" s="397"/>
      <c r="BP47" s="397"/>
      <c r="BQ47" s="397"/>
      <c r="BR47" s="397"/>
      <c r="BS47" s="397"/>
    </row>
    <row r="48" spans="1:71" s="640" customFormat="1" ht="12.6" customHeight="1">
      <c r="A48" s="646"/>
      <c r="B48" s="2647"/>
      <c r="C48" s="647" t="s">
        <v>1882</v>
      </c>
      <c r="D48" s="648"/>
      <c r="E48" s="648"/>
      <c r="F48" s="648"/>
      <c r="G48" s="648"/>
      <c r="H48" s="648"/>
      <c r="I48" s="648"/>
      <c r="J48" s="656"/>
      <c r="K48" s="663"/>
      <c r="L48" s="648" t="s">
        <v>1889</v>
      </c>
      <c r="M48" s="648"/>
      <c r="N48" s="648"/>
      <c r="O48" s="648"/>
      <c r="P48" s="648"/>
      <c r="Q48" s="648"/>
      <c r="R48" s="648"/>
      <c r="S48" s="656"/>
      <c r="T48" s="656"/>
      <c r="U48" s="648"/>
      <c r="V48" s="656"/>
      <c r="W48" s="656"/>
      <c r="X48" s="658" t="s">
        <v>1862</v>
      </c>
      <c r="Y48" s="659" t="s">
        <v>1860</v>
      </c>
      <c r="Z48" s="659" t="s">
        <v>1862</v>
      </c>
      <c r="AA48" s="660" t="s">
        <v>1861</v>
      </c>
      <c r="AB48" s="658" t="s">
        <v>1862</v>
      </c>
      <c r="AC48" s="648" t="s">
        <v>1863</v>
      </c>
      <c r="AD48" s="648"/>
      <c r="AE48" s="648"/>
      <c r="AF48" s="648" t="s">
        <v>1862</v>
      </c>
      <c r="AG48" s="648" t="s">
        <v>1864</v>
      </c>
      <c r="AH48" s="648"/>
      <c r="AI48" s="648"/>
      <c r="AJ48" s="656"/>
      <c r="AK48" s="656"/>
      <c r="AL48" s="656"/>
      <c r="AM48" s="656"/>
      <c r="AN48" s="656"/>
      <c r="AO48" s="663"/>
      <c r="AQ48" s="397" t="s">
        <v>2204</v>
      </c>
      <c r="AR48" s="397"/>
      <c r="AS48" s="397"/>
      <c r="AT48" s="397"/>
      <c r="AU48" s="397"/>
      <c r="AV48" s="397"/>
      <c r="AW48" s="397"/>
      <c r="AX48" s="397"/>
      <c r="AY48" s="397"/>
      <c r="AZ48" s="397"/>
      <c r="BA48" s="397"/>
      <c r="BB48" s="397"/>
      <c r="BC48" s="397"/>
      <c r="BD48" s="397"/>
      <c r="BE48" s="397"/>
      <c r="BF48" s="397"/>
      <c r="BG48" s="397"/>
      <c r="BH48" s="397"/>
      <c r="BI48" s="397"/>
      <c r="BJ48" s="397"/>
      <c r="BK48" s="397"/>
      <c r="BL48" s="397"/>
      <c r="BM48" s="397"/>
      <c r="BN48" s="397"/>
      <c r="BO48" s="397"/>
      <c r="BP48" s="397"/>
      <c r="BQ48" s="397"/>
      <c r="BR48" s="397"/>
      <c r="BS48" s="397"/>
    </row>
    <row r="49" spans="1:71" s="640" customFormat="1" ht="12.6" customHeight="1">
      <c r="A49" s="646"/>
      <c r="B49" s="2647"/>
      <c r="C49" s="647" t="s">
        <v>1883</v>
      </c>
      <c r="D49" s="648"/>
      <c r="E49" s="648"/>
      <c r="F49" s="648"/>
      <c r="G49" s="648"/>
      <c r="H49" s="648"/>
      <c r="I49" s="648"/>
      <c r="J49" s="656"/>
      <c r="K49" s="663"/>
      <c r="L49" s="625" t="s">
        <v>1890</v>
      </c>
      <c r="M49" s="625"/>
      <c r="N49" s="625"/>
      <c r="O49" s="625"/>
      <c r="P49" s="625"/>
      <c r="Q49" s="625"/>
      <c r="R49" s="625"/>
      <c r="S49" s="34"/>
      <c r="T49" s="34"/>
      <c r="U49" s="625"/>
      <c r="V49" s="34"/>
      <c r="W49" s="34"/>
      <c r="X49" s="670" t="s">
        <v>1862</v>
      </c>
      <c r="Y49" s="667" t="s">
        <v>1860</v>
      </c>
      <c r="Z49" s="667" t="s">
        <v>1862</v>
      </c>
      <c r="AA49" s="671" t="s">
        <v>1861</v>
      </c>
      <c r="AB49" s="670" t="s">
        <v>1862</v>
      </c>
      <c r="AC49" s="626" t="s">
        <v>1863</v>
      </c>
      <c r="AD49" s="626"/>
      <c r="AE49" s="626"/>
      <c r="AF49" s="626" t="s">
        <v>1862</v>
      </c>
      <c r="AG49" s="626" t="s">
        <v>1864</v>
      </c>
      <c r="AH49" s="626"/>
      <c r="AI49" s="626"/>
      <c r="AJ49" s="653"/>
      <c r="AK49" s="653"/>
      <c r="AL49" s="653"/>
      <c r="AM49" s="653"/>
      <c r="AN49" s="653"/>
      <c r="AO49" s="654"/>
      <c r="AQ49" s="397" t="s">
        <v>2205</v>
      </c>
      <c r="AR49" s="397"/>
      <c r="AS49" s="397"/>
      <c r="AT49" s="397"/>
      <c r="AU49" s="397"/>
      <c r="AV49" s="397"/>
      <c r="AW49" s="397"/>
      <c r="AX49" s="397"/>
      <c r="AY49" s="397"/>
      <c r="AZ49" s="397"/>
      <c r="BA49" s="397"/>
      <c r="BB49" s="397"/>
      <c r="BC49" s="397"/>
      <c r="BD49" s="397"/>
      <c r="BE49" s="397"/>
      <c r="BF49" s="397"/>
      <c r="BG49" s="397"/>
      <c r="BH49" s="397"/>
      <c r="BI49" s="397"/>
      <c r="BJ49" s="397"/>
      <c r="BK49" s="397"/>
      <c r="BL49" s="397"/>
      <c r="BM49" s="397"/>
      <c r="BN49" s="397"/>
      <c r="BO49" s="397"/>
      <c r="BP49" s="397"/>
      <c r="BQ49" s="397"/>
      <c r="BR49" s="397"/>
      <c r="BS49" s="397"/>
    </row>
    <row r="50" spans="1:71" s="640" customFormat="1" ht="12.6" customHeight="1">
      <c r="A50" s="646"/>
      <c r="B50" s="2647"/>
      <c r="C50" s="647" t="s">
        <v>1884</v>
      </c>
      <c r="D50" s="648"/>
      <c r="E50" s="648"/>
      <c r="F50" s="648"/>
      <c r="G50" s="648"/>
      <c r="H50" s="648"/>
      <c r="I50" s="648"/>
      <c r="J50" s="656"/>
      <c r="K50" s="663"/>
      <c r="L50" s="666" t="s">
        <v>1891</v>
      </c>
      <c r="M50" s="666"/>
      <c r="N50" s="666"/>
      <c r="O50" s="666"/>
      <c r="P50" s="666"/>
      <c r="Q50" s="666"/>
      <c r="R50" s="666"/>
      <c r="S50" s="650"/>
      <c r="T50" s="650"/>
      <c r="U50" s="666"/>
      <c r="V50" s="650"/>
      <c r="W50" s="650"/>
      <c r="X50" s="658" t="s">
        <v>1862</v>
      </c>
      <c r="Y50" s="659" t="s">
        <v>1860</v>
      </c>
      <c r="Z50" s="659" t="s">
        <v>1862</v>
      </c>
      <c r="AA50" s="660" t="s">
        <v>1861</v>
      </c>
      <c r="AB50" s="658" t="s">
        <v>1862</v>
      </c>
      <c r="AC50" s="648" t="s">
        <v>1863</v>
      </c>
      <c r="AD50" s="648"/>
      <c r="AE50" s="648"/>
      <c r="AF50" s="648" t="s">
        <v>1862</v>
      </c>
      <c r="AG50" s="648" t="s">
        <v>1864</v>
      </c>
      <c r="AH50" s="648"/>
      <c r="AI50" s="648"/>
      <c r="AJ50" s="656"/>
      <c r="AK50" s="656"/>
      <c r="AL50" s="656"/>
      <c r="AM50" s="656"/>
      <c r="AN50" s="656"/>
      <c r="AO50" s="663"/>
      <c r="AQ50" s="397" t="s">
        <v>2206</v>
      </c>
      <c r="AR50" s="397"/>
      <c r="AS50" s="397"/>
      <c r="AT50" s="397"/>
      <c r="AU50" s="397"/>
      <c r="AV50" s="397"/>
      <c r="AW50" s="397"/>
      <c r="AX50" s="397"/>
      <c r="AY50" s="397"/>
      <c r="AZ50" s="397"/>
      <c r="BA50" s="397"/>
      <c r="BB50" s="397"/>
      <c r="BC50" s="397"/>
      <c r="BD50" s="397"/>
      <c r="BE50" s="397"/>
      <c r="BF50" s="397"/>
      <c r="BG50" s="397"/>
      <c r="BH50" s="397"/>
      <c r="BI50" s="397"/>
      <c r="BJ50" s="397"/>
      <c r="BK50" s="397"/>
      <c r="BL50" s="397"/>
      <c r="BM50" s="397"/>
      <c r="BN50" s="397"/>
      <c r="BO50" s="397"/>
      <c r="BP50" s="397"/>
      <c r="BQ50" s="397"/>
      <c r="BR50" s="397"/>
      <c r="BS50" s="397"/>
    </row>
    <row r="51" spans="1:71" s="640" customFormat="1" ht="12.6" customHeight="1">
      <c r="A51" s="646"/>
      <c r="B51" s="2647"/>
      <c r="C51" s="647" t="s">
        <v>1885</v>
      </c>
      <c r="D51" s="648"/>
      <c r="E51" s="648"/>
      <c r="F51" s="648"/>
      <c r="G51" s="648"/>
      <c r="H51" s="648"/>
      <c r="I51" s="648"/>
      <c r="J51" s="656"/>
      <c r="K51" s="663"/>
      <c r="L51" s="666" t="s">
        <v>1892</v>
      </c>
      <c r="M51" s="666"/>
      <c r="N51" s="666"/>
      <c r="O51" s="666"/>
      <c r="P51" s="666"/>
      <c r="Q51" s="666"/>
      <c r="R51" s="666"/>
      <c r="S51" s="650"/>
      <c r="T51" s="650"/>
      <c r="U51" s="666"/>
      <c r="V51" s="650"/>
      <c r="W51" s="650"/>
      <c r="X51" s="658" t="s">
        <v>1862</v>
      </c>
      <c r="Y51" s="659" t="s">
        <v>1860</v>
      </c>
      <c r="Z51" s="659" t="s">
        <v>1862</v>
      </c>
      <c r="AA51" s="660" t="s">
        <v>1861</v>
      </c>
      <c r="AB51" s="658" t="s">
        <v>1862</v>
      </c>
      <c r="AC51" s="648" t="s">
        <v>1863</v>
      </c>
      <c r="AD51" s="648"/>
      <c r="AE51" s="648"/>
      <c r="AF51" s="648" t="s">
        <v>1862</v>
      </c>
      <c r="AG51" s="648" t="s">
        <v>1864</v>
      </c>
      <c r="AH51" s="648"/>
      <c r="AI51" s="648"/>
      <c r="AJ51" s="656"/>
      <c r="AK51" s="656"/>
      <c r="AL51" s="656"/>
      <c r="AM51" s="656"/>
      <c r="AN51" s="656"/>
      <c r="AO51" s="663"/>
      <c r="AQ51" s="397"/>
      <c r="AR51" s="397"/>
      <c r="AS51" s="397"/>
      <c r="AT51" s="397"/>
      <c r="AU51" s="397"/>
      <c r="AV51" s="397"/>
      <c r="AW51" s="397"/>
      <c r="AX51" s="397"/>
      <c r="AY51" s="397"/>
      <c r="AZ51" s="397"/>
      <c r="BA51" s="397"/>
      <c r="BB51" s="397"/>
      <c r="BC51" s="397"/>
      <c r="BD51" s="397"/>
      <c r="BE51" s="397"/>
      <c r="BF51" s="397"/>
      <c r="BG51" s="397"/>
      <c r="BH51" s="397"/>
      <c r="BI51" s="397"/>
      <c r="BJ51" s="397"/>
      <c r="BK51" s="397"/>
      <c r="BL51" s="397"/>
      <c r="BM51" s="397"/>
      <c r="BN51" s="397"/>
      <c r="BO51" s="397"/>
      <c r="BP51" s="397"/>
      <c r="BQ51" s="397"/>
      <c r="BR51" s="397"/>
      <c r="BS51" s="397"/>
    </row>
    <row r="52" spans="1:71" s="640" customFormat="1" ht="12.6" customHeight="1">
      <c r="A52" s="646"/>
      <c r="B52" s="2647"/>
      <c r="C52" s="647" t="s">
        <v>1886</v>
      </c>
      <c r="D52" s="648"/>
      <c r="E52" s="648"/>
      <c r="F52" s="648"/>
      <c r="G52" s="648"/>
      <c r="H52" s="648"/>
      <c r="I52" s="648"/>
      <c r="J52" s="656"/>
      <c r="K52" s="663"/>
      <c r="L52" s="666" t="s">
        <v>1893</v>
      </c>
      <c r="M52" s="666"/>
      <c r="N52" s="666"/>
      <c r="O52" s="666"/>
      <c r="P52" s="666"/>
      <c r="Q52" s="666"/>
      <c r="R52" s="666"/>
      <c r="S52" s="650"/>
      <c r="T52" s="650"/>
      <c r="U52" s="666"/>
      <c r="V52" s="650"/>
      <c r="W52" s="650"/>
      <c r="X52" s="658" t="s">
        <v>1862</v>
      </c>
      <c r="Y52" s="659" t="s">
        <v>1860</v>
      </c>
      <c r="Z52" s="659" t="s">
        <v>1862</v>
      </c>
      <c r="AA52" s="660" t="s">
        <v>1861</v>
      </c>
      <c r="AB52" s="658" t="s">
        <v>1862</v>
      </c>
      <c r="AC52" s="648" t="s">
        <v>1863</v>
      </c>
      <c r="AD52" s="648"/>
      <c r="AE52" s="648"/>
      <c r="AF52" s="648" t="s">
        <v>1862</v>
      </c>
      <c r="AG52" s="648" t="s">
        <v>1864</v>
      </c>
      <c r="AH52" s="648"/>
      <c r="AI52" s="648"/>
      <c r="AJ52" s="656"/>
      <c r="AK52" s="656"/>
      <c r="AL52" s="656"/>
      <c r="AM52" s="656"/>
      <c r="AN52" s="656"/>
      <c r="AO52" s="663"/>
      <c r="AQ52" s="397" t="s">
        <v>2207</v>
      </c>
      <c r="AR52" s="397"/>
      <c r="AS52" s="397"/>
      <c r="AT52" s="397"/>
      <c r="AU52" s="397"/>
      <c r="AV52" s="397"/>
      <c r="AW52" s="397"/>
      <c r="AX52" s="397"/>
      <c r="AY52" s="397"/>
      <c r="AZ52" s="397"/>
      <c r="BA52" s="397"/>
      <c r="BB52" s="397"/>
      <c r="BC52" s="397"/>
      <c r="BD52" s="397"/>
      <c r="BE52" s="397"/>
      <c r="BF52" s="397"/>
      <c r="BG52" s="397"/>
      <c r="BH52" s="397"/>
      <c r="BI52" s="397"/>
      <c r="BJ52" s="397"/>
      <c r="BK52" s="397"/>
      <c r="BL52" s="397"/>
      <c r="BM52" s="397"/>
      <c r="BN52" s="397"/>
      <c r="BO52" s="397"/>
      <c r="BP52" s="397"/>
      <c r="BQ52" s="397"/>
      <c r="BR52" s="397"/>
      <c r="BS52" s="397"/>
    </row>
    <row r="53" spans="1:71" s="640" customFormat="1" ht="12.6" customHeight="1">
      <c r="A53" s="646"/>
      <c r="B53" s="2647"/>
      <c r="C53" s="647" t="s">
        <v>1888</v>
      </c>
      <c r="D53" s="648"/>
      <c r="E53" s="648"/>
      <c r="F53" s="648"/>
      <c r="G53" s="672"/>
      <c r="H53" s="672"/>
      <c r="I53" s="672"/>
      <c r="J53" s="672"/>
      <c r="K53" s="660"/>
      <c r="L53" s="666" t="s">
        <v>1887</v>
      </c>
      <c r="M53" s="666"/>
      <c r="N53" s="666"/>
      <c r="O53" s="666"/>
      <c r="P53" s="666"/>
      <c r="Q53" s="666"/>
      <c r="R53" s="666"/>
      <c r="S53" s="650"/>
      <c r="T53" s="650"/>
      <c r="U53" s="666"/>
      <c r="V53" s="650"/>
      <c r="W53" s="650"/>
      <c r="X53" s="658" t="s">
        <v>1862</v>
      </c>
      <c r="Y53" s="659" t="s">
        <v>1860</v>
      </c>
      <c r="Z53" s="659" t="s">
        <v>1862</v>
      </c>
      <c r="AA53" s="660" t="s">
        <v>1861</v>
      </c>
      <c r="AB53" s="658" t="s">
        <v>1862</v>
      </c>
      <c r="AC53" s="648" t="s">
        <v>1863</v>
      </c>
      <c r="AD53" s="648"/>
      <c r="AE53" s="648"/>
      <c r="AF53" s="648" t="s">
        <v>1862</v>
      </c>
      <c r="AG53" s="648" t="s">
        <v>1864</v>
      </c>
      <c r="AH53" s="648"/>
      <c r="AI53" s="648"/>
      <c r="AJ53" s="656"/>
      <c r="AK53" s="656"/>
      <c r="AL53" s="656"/>
      <c r="AM53" s="656"/>
      <c r="AN53" s="656"/>
      <c r="AO53" s="663"/>
      <c r="AQ53" s="397" t="s">
        <v>2208</v>
      </c>
      <c r="AR53" s="397"/>
      <c r="AS53" s="397"/>
      <c r="AT53" s="397"/>
      <c r="AU53" s="397"/>
      <c r="AV53" s="397"/>
      <c r="AW53" s="397"/>
      <c r="AX53" s="397"/>
      <c r="AY53" s="397"/>
      <c r="AZ53" s="397"/>
      <c r="BA53" s="397"/>
      <c r="BB53" s="397"/>
      <c r="BC53" s="397"/>
      <c r="BD53" s="397"/>
      <c r="BE53" s="397"/>
      <c r="BF53" s="397"/>
      <c r="BG53" s="397"/>
      <c r="BH53" s="397"/>
      <c r="BI53" s="397"/>
      <c r="BJ53" s="397"/>
      <c r="BK53" s="397"/>
      <c r="BL53" s="397"/>
      <c r="BM53" s="397"/>
      <c r="BN53" s="397"/>
      <c r="BO53" s="397"/>
      <c r="BP53" s="397"/>
      <c r="BQ53" s="397"/>
      <c r="BR53" s="397"/>
      <c r="BS53" s="397"/>
    </row>
    <row r="54" spans="1:71" s="640" customFormat="1" ht="12.6" customHeight="1">
      <c r="A54" s="646"/>
      <c r="B54" s="2647"/>
      <c r="C54" s="2643"/>
      <c r="D54" s="2644"/>
      <c r="E54" s="2644"/>
      <c r="F54" s="2644"/>
      <c r="G54" s="2644"/>
      <c r="H54" s="2644"/>
      <c r="I54" s="2644"/>
      <c r="J54" s="2644"/>
      <c r="K54" s="2645"/>
      <c r="L54" s="2643"/>
      <c r="M54" s="2644"/>
      <c r="N54" s="2644"/>
      <c r="O54" s="2644"/>
      <c r="P54" s="2644"/>
      <c r="Q54" s="2644"/>
      <c r="R54" s="2644"/>
      <c r="S54" s="2644"/>
      <c r="T54" s="2644"/>
      <c r="U54" s="2644"/>
      <c r="V54" s="2644"/>
      <c r="W54" s="2645"/>
      <c r="X54" s="658"/>
      <c r="Y54" s="659"/>
      <c r="Z54" s="659"/>
      <c r="AA54" s="660"/>
      <c r="AB54" s="658"/>
      <c r="AC54" s="648"/>
      <c r="AD54" s="648"/>
      <c r="AE54" s="648"/>
      <c r="AF54" s="648"/>
      <c r="AG54" s="648"/>
      <c r="AH54" s="648"/>
      <c r="AI54" s="648"/>
      <c r="AJ54" s="656"/>
      <c r="AK54" s="656"/>
      <c r="AL54" s="656"/>
      <c r="AM54" s="656"/>
      <c r="AN54" s="656"/>
      <c r="AO54" s="663"/>
      <c r="AQ54" s="397"/>
      <c r="AR54" s="397"/>
      <c r="AS54" s="397"/>
      <c r="AT54" s="397"/>
      <c r="AU54" s="397"/>
      <c r="AV54" s="397"/>
      <c r="AW54" s="397"/>
      <c r="AX54" s="397"/>
      <c r="AY54" s="397"/>
      <c r="AZ54" s="397"/>
      <c r="BA54" s="397"/>
      <c r="BB54" s="397"/>
      <c r="BC54" s="397"/>
      <c r="BD54" s="397"/>
      <c r="BE54" s="397"/>
      <c r="BF54" s="397"/>
      <c r="BG54" s="397"/>
      <c r="BH54" s="397"/>
      <c r="BI54" s="397"/>
      <c r="BJ54" s="397"/>
      <c r="BK54" s="397"/>
      <c r="BL54" s="397"/>
      <c r="BM54" s="397"/>
      <c r="BN54" s="397"/>
      <c r="BO54" s="397"/>
      <c r="BP54" s="397"/>
      <c r="BQ54" s="397"/>
      <c r="BR54" s="397"/>
      <c r="BS54" s="397"/>
    </row>
    <row r="55" spans="1:71" s="640" customFormat="1" ht="12.6" customHeight="1">
      <c r="A55" s="646"/>
      <c r="B55" s="2648"/>
      <c r="C55" s="2643"/>
      <c r="D55" s="2644"/>
      <c r="E55" s="2644"/>
      <c r="F55" s="2644"/>
      <c r="G55" s="2644"/>
      <c r="H55" s="2644"/>
      <c r="I55" s="2644"/>
      <c r="J55" s="2644"/>
      <c r="K55" s="2645"/>
      <c r="L55" s="2643"/>
      <c r="M55" s="2644"/>
      <c r="N55" s="2644"/>
      <c r="O55" s="2644"/>
      <c r="P55" s="2644"/>
      <c r="Q55" s="2644"/>
      <c r="R55" s="2644"/>
      <c r="S55" s="2644"/>
      <c r="T55" s="2644"/>
      <c r="U55" s="2644"/>
      <c r="V55" s="2644"/>
      <c r="W55" s="2645"/>
      <c r="X55" s="647"/>
      <c r="Y55" s="656"/>
      <c r="Z55" s="656"/>
      <c r="AA55" s="663"/>
      <c r="AB55" s="647"/>
      <c r="AC55" s="648"/>
      <c r="AD55" s="648"/>
      <c r="AE55" s="648"/>
      <c r="AF55" s="648"/>
      <c r="AG55" s="648"/>
      <c r="AH55" s="648"/>
      <c r="AI55" s="648"/>
      <c r="AJ55" s="656"/>
      <c r="AK55" s="656"/>
      <c r="AL55" s="656"/>
      <c r="AM55" s="656"/>
      <c r="AN55" s="656"/>
      <c r="AO55" s="663"/>
      <c r="AQ55" s="397" t="s">
        <v>2209</v>
      </c>
      <c r="AR55" s="397"/>
      <c r="AS55" s="397"/>
      <c r="AT55" s="397"/>
      <c r="AU55" s="397"/>
      <c r="AV55" s="397"/>
      <c r="AW55" s="397"/>
      <c r="AX55" s="397"/>
      <c r="AY55" s="397"/>
      <c r="AZ55" s="397"/>
      <c r="BA55" s="397"/>
      <c r="BB55" s="397"/>
      <c r="BC55" s="397"/>
      <c r="BD55" s="397"/>
      <c r="BE55" s="397"/>
      <c r="BF55" s="397"/>
      <c r="BG55" s="397"/>
      <c r="BH55" s="397"/>
      <c r="BI55" s="397"/>
      <c r="BJ55" s="397"/>
      <c r="BK55" s="397"/>
      <c r="BL55" s="397"/>
      <c r="BM55" s="397"/>
      <c r="BN55" s="397"/>
      <c r="BO55" s="397"/>
      <c r="BP55" s="397"/>
      <c r="BQ55" s="397"/>
      <c r="BR55" s="397"/>
      <c r="BS55" s="397"/>
    </row>
    <row r="56" spans="1:71" s="640" customFormat="1" ht="12.6" customHeight="1">
      <c r="AQ56" s="397" t="s">
        <v>2210</v>
      </c>
      <c r="AR56" s="397"/>
      <c r="AS56" s="397"/>
      <c r="AT56" s="397"/>
      <c r="AU56" s="397"/>
      <c r="AV56" s="397"/>
      <c r="AW56" s="397"/>
      <c r="AX56" s="397"/>
      <c r="AY56" s="397"/>
      <c r="AZ56" s="397"/>
      <c r="BA56" s="397"/>
      <c r="BB56" s="397"/>
      <c r="BC56" s="397"/>
      <c r="BD56" s="397"/>
      <c r="BE56" s="397"/>
      <c r="BF56" s="397"/>
      <c r="BG56" s="397"/>
      <c r="BH56" s="397"/>
      <c r="BI56" s="397"/>
      <c r="BJ56" s="397"/>
      <c r="BK56" s="397"/>
      <c r="BL56" s="397"/>
      <c r="BM56" s="397"/>
      <c r="BN56" s="397"/>
      <c r="BO56" s="397"/>
      <c r="BP56" s="397"/>
      <c r="BQ56" s="397"/>
      <c r="BR56" s="397"/>
      <c r="BS56" s="397"/>
    </row>
    <row r="57" spans="1:71" s="640" customFormat="1" ht="12.6" customHeight="1">
      <c r="AQ57" s="397"/>
      <c r="AR57" s="397"/>
      <c r="AS57" s="397"/>
      <c r="AT57" s="397"/>
      <c r="AU57" s="397"/>
      <c r="AV57" s="397"/>
      <c r="AW57" s="397"/>
      <c r="AX57" s="397"/>
      <c r="AY57" s="397"/>
      <c r="AZ57" s="397"/>
      <c r="BA57" s="397"/>
      <c r="BB57" s="397"/>
      <c r="BC57" s="397"/>
      <c r="BD57" s="397"/>
      <c r="BE57" s="397"/>
      <c r="BF57" s="397"/>
      <c r="BG57" s="397"/>
      <c r="BH57" s="397"/>
      <c r="BI57" s="397"/>
      <c r="BJ57" s="397"/>
      <c r="BK57" s="397"/>
      <c r="BL57" s="397"/>
      <c r="BM57" s="397"/>
      <c r="BN57" s="397"/>
      <c r="BO57" s="397"/>
      <c r="BP57" s="397"/>
      <c r="BQ57" s="397"/>
      <c r="BR57" s="397"/>
      <c r="BS57" s="397"/>
    </row>
    <row r="58" spans="1:71" s="640" customFormat="1" ht="12.6" customHeight="1">
      <c r="AQ58" s="397" t="s">
        <v>2211</v>
      </c>
      <c r="AR58" s="397"/>
      <c r="AS58" s="397"/>
      <c r="AT58" s="397"/>
      <c r="AU58" s="397"/>
      <c r="AV58" s="397"/>
      <c r="AW58" s="397"/>
      <c r="AX58" s="397"/>
      <c r="AY58" s="397"/>
      <c r="AZ58" s="397"/>
      <c r="BA58" s="397"/>
      <c r="BB58" s="397"/>
      <c r="BC58" s="397"/>
      <c r="BD58" s="397"/>
      <c r="BE58" s="397"/>
      <c r="BF58" s="397"/>
      <c r="BG58" s="397"/>
      <c r="BH58" s="397"/>
      <c r="BI58" s="397"/>
      <c r="BJ58" s="397"/>
      <c r="BK58" s="397"/>
      <c r="BL58" s="397"/>
      <c r="BM58" s="397"/>
      <c r="BN58" s="397"/>
      <c r="BO58" s="397"/>
      <c r="BP58" s="397"/>
      <c r="BQ58" s="397"/>
      <c r="BR58" s="397"/>
      <c r="BS58" s="397"/>
    </row>
    <row r="59" spans="1:71" ht="12.6" customHeight="1">
      <c r="A59" s="299" t="s">
        <v>1815</v>
      </c>
      <c r="Y59" s="2695"/>
      <c r="Z59" s="2696"/>
      <c r="AA59" s="2696"/>
      <c r="AB59" s="2696"/>
      <c r="AC59" s="2696"/>
      <c r="AD59" s="2696"/>
      <c r="AE59" s="2696"/>
      <c r="AF59" s="2696"/>
      <c r="AG59" s="2696"/>
      <c r="AH59" s="2696"/>
      <c r="AI59" s="2696"/>
      <c r="AJ59" s="2638" t="s">
        <v>1818</v>
      </c>
      <c r="AK59" s="2638"/>
      <c r="AL59" s="2638"/>
      <c r="AM59" s="2638"/>
      <c r="AN59" s="2638"/>
      <c r="AO59" s="2639"/>
      <c r="AQ59" s="397" t="s">
        <v>2212</v>
      </c>
    </row>
    <row r="60" spans="1:71" ht="12.6" customHeight="1">
      <c r="C60" s="641" t="s">
        <v>1816</v>
      </c>
      <c r="Y60" s="2697"/>
      <c r="Z60" s="2698"/>
      <c r="AA60" s="2698"/>
      <c r="AB60" s="2698"/>
      <c r="AC60" s="2698"/>
      <c r="AD60" s="2698"/>
      <c r="AE60" s="2698"/>
      <c r="AF60" s="2698"/>
      <c r="AG60" s="2698"/>
      <c r="AH60" s="2698"/>
      <c r="AI60" s="2698"/>
      <c r="AJ60" s="2640"/>
      <c r="AK60" s="2640"/>
      <c r="AL60" s="2640"/>
      <c r="AM60" s="2640"/>
      <c r="AN60" s="2640"/>
      <c r="AO60" s="2641"/>
    </row>
    <row r="61" spans="1:71" ht="12.6" customHeight="1">
      <c r="AI61" s="642"/>
      <c r="AJ61" s="642"/>
      <c r="AK61" s="642"/>
      <c r="AL61" s="642"/>
      <c r="AM61" s="642"/>
      <c r="AN61" s="642"/>
      <c r="AQ61" s="401" t="s">
        <v>2218</v>
      </c>
    </row>
    <row r="62" spans="1:71" ht="12.6" customHeight="1">
      <c r="AI62" s="642"/>
      <c r="AJ62" s="642"/>
      <c r="AK62" s="642"/>
      <c r="AL62" s="642"/>
      <c r="AM62" s="642"/>
      <c r="AN62" s="642"/>
    </row>
    <row r="63" spans="1:71" ht="12.6" customHeight="1">
      <c r="AI63" s="642"/>
      <c r="AJ63" s="642"/>
      <c r="AK63" s="642"/>
      <c r="AL63" s="642"/>
      <c r="AM63" s="642"/>
      <c r="AN63" s="642"/>
      <c r="AQ63" s="397" t="s">
        <v>2219</v>
      </c>
      <c r="AR63" s="397"/>
      <c r="AS63" s="397"/>
      <c r="AT63" s="397"/>
    </row>
    <row r="64" spans="1:71" ht="12.6" customHeight="1">
      <c r="A64" s="299" t="s">
        <v>1817</v>
      </c>
      <c r="Q64" s="636"/>
      <c r="R64" s="636"/>
      <c r="Y64" s="2695"/>
      <c r="Z64" s="2696"/>
      <c r="AA64" s="2696"/>
      <c r="AB64" s="2696"/>
      <c r="AC64" s="2696"/>
      <c r="AD64" s="2696"/>
      <c r="AE64" s="2696"/>
      <c r="AF64" s="2696"/>
      <c r="AG64" s="2696"/>
      <c r="AH64" s="2696"/>
      <c r="AI64" s="2696"/>
      <c r="AJ64" s="2638" t="s">
        <v>1818</v>
      </c>
      <c r="AK64" s="2638"/>
      <c r="AL64" s="2638"/>
      <c r="AM64" s="2638"/>
      <c r="AN64" s="2638"/>
      <c r="AO64" s="2639"/>
      <c r="AQ64" s="397" t="s">
        <v>2220</v>
      </c>
      <c r="AR64" s="397"/>
      <c r="AS64" s="397"/>
      <c r="AT64" s="397"/>
    </row>
    <row r="65" spans="1:46" ht="12.6" customHeight="1">
      <c r="C65" s="299" t="s">
        <v>1819</v>
      </c>
      <c r="Q65" s="636"/>
      <c r="R65" s="636"/>
      <c r="Y65" s="2697"/>
      <c r="Z65" s="2698"/>
      <c r="AA65" s="2698"/>
      <c r="AB65" s="2698"/>
      <c r="AC65" s="2698"/>
      <c r="AD65" s="2698"/>
      <c r="AE65" s="2698"/>
      <c r="AF65" s="2698"/>
      <c r="AG65" s="2698"/>
      <c r="AH65" s="2698"/>
      <c r="AI65" s="2698"/>
      <c r="AJ65" s="2640"/>
      <c r="AK65" s="2640"/>
      <c r="AL65" s="2640"/>
      <c r="AM65" s="2640"/>
      <c r="AN65" s="2640"/>
      <c r="AO65" s="2641"/>
      <c r="AQ65" s="397" t="s">
        <v>2221</v>
      </c>
      <c r="AR65" s="397"/>
      <c r="AS65" s="397"/>
      <c r="AT65" s="397"/>
    </row>
    <row r="66" spans="1:46" ht="12.6" customHeight="1">
      <c r="B66" s="639"/>
      <c r="C66" s="639"/>
      <c r="D66" s="639"/>
      <c r="E66" s="639"/>
      <c r="F66" s="639"/>
      <c r="G66" s="639"/>
      <c r="H66" s="639"/>
      <c r="I66" s="639"/>
      <c r="J66" s="639"/>
      <c r="K66" s="639"/>
      <c r="L66" s="639"/>
      <c r="M66" s="639"/>
      <c r="N66" s="639"/>
      <c r="O66" s="639"/>
      <c r="P66" s="639"/>
      <c r="AQ66" s="397" t="s">
        <v>2222</v>
      </c>
      <c r="AR66" s="397"/>
      <c r="AS66" s="397"/>
      <c r="AT66" s="397"/>
    </row>
    <row r="67" spans="1:46" ht="12.6" customHeight="1">
      <c r="B67" s="639"/>
      <c r="C67" s="639"/>
      <c r="D67" s="639"/>
      <c r="E67" s="639"/>
      <c r="F67" s="639"/>
      <c r="G67" s="639"/>
      <c r="H67" s="639"/>
      <c r="I67" s="639"/>
      <c r="J67" s="639"/>
      <c r="K67" s="639"/>
      <c r="L67" s="639"/>
      <c r="M67" s="639"/>
      <c r="N67" s="639"/>
      <c r="O67" s="639"/>
      <c r="P67" s="639"/>
      <c r="AQ67" s="397" t="s">
        <v>2223</v>
      </c>
      <c r="AR67" s="397"/>
      <c r="AS67" s="397"/>
      <c r="AT67" s="397"/>
    </row>
    <row r="68" spans="1:46" ht="12.6" customHeight="1">
      <c r="B68" s="639"/>
      <c r="C68" s="639"/>
      <c r="D68" s="639"/>
      <c r="E68" s="639"/>
      <c r="F68" s="639"/>
      <c r="G68" s="639"/>
      <c r="H68" s="639"/>
      <c r="I68" s="639"/>
      <c r="J68" s="639"/>
      <c r="K68" s="639"/>
      <c r="L68" s="639"/>
      <c r="M68" s="639"/>
      <c r="N68" s="639"/>
      <c r="O68" s="639"/>
      <c r="P68" s="639"/>
      <c r="AQ68" s="397" t="s">
        <v>2224</v>
      </c>
      <c r="AR68" s="397"/>
      <c r="AS68" s="397"/>
      <c r="AT68" s="397"/>
    </row>
    <row r="69" spans="1:46" ht="12.6" customHeight="1">
      <c r="A69" s="299" t="s">
        <v>1828</v>
      </c>
      <c r="Q69" s="636"/>
      <c r="R69" s="636"/>
      <c r="Y69" s="637"/>
      <c r="Z69" s="637"/>
      <c r="AA69" s="637"/>
      <c r="AB69" s="637"/>
      <c r="AC69" s="637"/>
      <c r="AD69" s="637"/>
      <c r="AE69" s="637"/>
      <c r="AF69" s="637"/>
      <c r="AG69" s="638"/>
      <c r="AH69" s="638"/>
      <c r="AQ69" s="397"/>
      <c r="AR69" s="397"/>
      <c r="AS69" s="397"/>
      <c r="AT69" s="397"/>
    </row>
    <row r="70" spans="1:46" ht="12.6" customHeight="1">
      <c r="Q70" s="636"/>
      <c r="R70" s="636"/>
      <c r="Y70" s="637"/>
      <c r="Z70" s="637"/>
      <c r="AA70" s="637"/>
      <c r="AB70" s="637"/>
      <c r="AC70" s="637"/>
      <c r="AD70" s="637"/>
      <c r="AE70" s="637"/>
      <c r="AF70" s="637"/>
      <c r="AG70" s="638"/>
      <c r="AH70" s="638"/>
      <c r="AQ70" s="397" t="s">
        <v>2249</v>
      </c>
      <c r="AR70" s="397"/>
      <c r="AS70" s="397"/>
      <c r="AT70" s="397"/>
    </row>
    <row r="71" spans="1:46" ht="12.6" customHeight="1">
      <c r="B71" s="2632" t="s">
        <v>1829</v>
      </c>
      <c r="C71" s="2633"/>
      <c r="D71" s="2633"/>
      <c r="E71" s="2633"/>
      <c r="F71" s="2633"/>
      <c r="G71" s="2633"/>
      <c r="H71" s="2633"/>
      <c r="I71" s="2633"/>
      <c r="J71" s="2633"/>
      <c r="K71" s="2633"/>
      <c r="L71" s="2633"/>
      <c r="M71" s="2633"/>
      <c r="N71" s="2634"/>
      <c r="O71" s="2632" t="s">
        <v>1830</v>
      </c>
      <c r="P71" s="2633"/>
      <c r="Q71" s="2633"/>
      <c r="R71" s="2633"/>
      <c r="S71" s="2633"/>
      <c r="T71" s="2633"/>
      <c r="U71" s="2633"/>
      <c r="V71" s="2633"/>
      <c r="W71" s="2633"/>
      <c r="X71" s="2633"/>
      <c r="Y71" s="2634"/>
      <c r="Z71" s="2626" t="s">
        <v>1831</v>
      </c>
      <c r="AA71" s="2627"/>
      <c r="AB71" s="2627"/>
      <c r="AC71" s="2627"/>
      <c r="AD71" s="2627"/>
      <c r="AE71" s="2627"/>
      <c r="AF71" s="2627"/>
      <c r="AG71" s="2627"/>
      <c r="AH71" s="2627"/>
      <c r="AI71" s="2627"/>
      <c r="AJ71" s="2627"/>
      <c r="AK71" s="2627"/>
      <c r="AL71" s="2627"/>
      <c r="AM71" s="2627"/>
      <c r="AN71" s="2627"/>
      <c r="AO71" s="2628"/>
      <c r="AQ71" s="397" t="s">
        <v>2225</v>
      </c>
      <c r="AR71" s="397"/>
      <c r="AS71" s="397"/>
      <c r="AT71" s="397"/>
    </row>
    <row r="72" spans="1:46" ht="12.6" customHeight="1">
      <c r="B72" s="2635"/>
      <c r="C72" s="2636"/>
      <c r="D72" s="2636"/>
      <c r="E72" s="2636"/>
      <c r="F72" s="2636"/>
      <c r="G72" s="2636"/>
      <c r="H72" s="2636"/>
      <c r="I72" s="2636"/>
      <c r="J72" s="2636"/>
      <c r="K72" s="2636"/>
      <c r="L72" s="2636"/>
      <c r="M72" s="2636"/>
      <c r="N72" s="2637"/>
      <c r="O72" s="2635"/>
      <c r="P72" s="2636"/>
      <c r="Q72" s="2636"/>
      <c r="R72" s="2636"/>
      <c r="S72" s="2636"/>
      <c r="T72" s="2636"/>
      <c r="U72" s="2636"/>
      <c r="V72" s="2636"/>
      <c r="W72" s="2636"/>
      <c r="X72" s="2636"/>
      <c r="Y72" s="2637"/>
      <c r="Z72" s="2629"/>
      <c r="AA72" s="2630"/>
      <c r="AB72" s="2630"/>
      <c r="AC72" s="2630"/>
      <c r="AD72" s="2630"/>
      <c r="AE72" s="2630"/>
      <c r="AF72" s="2630"/>
      <c r="AG72" s="2630"/>
      <c r="AH72" s="2630"/>
      <c r="AI72" s="2630"/>
      <c r="AJ72" s="2630"/>
      <c r="AK72" s="2630"/>
      <c r="AL72" s="2630"/>
      <c r="AM72" s="2630"/>
      <c r="AN72" s="2630"/>
      <c r="AO72" s="2631"/>
      <c r="AQ72" s="397" t="s">
        <v>2226</v>
      </c>
      <c r="AR72" s="397"/>
      <c r="AS72" s="397"/>
      <c r="AT72" s="397"/>
    </row>
    <row r="73" spans="1:46" ht="12.6" customHeight="1">
      <c r="B73" s="2661"/>
      <c r="C73" s="2662"/>
      <c r="D73" s="2662"/>
      <c r="E73" s="2662"/>
      <c r="F73" s="2662"/>
      <c r="G73" s="2662"/>
      <c r="H73" s="2662"/>
      <c r="I73" s="2662"/>
      <c r="J73" s="2662"/>
      <c r="K73" s="2662"/>
      <c r="L73" s="2662"/>
      <c r="M73" s="2662"/>
      <c r="N73" s="2663"/>
      <c r="O73" s="2661"/>
      <c r="P73" s="2662"/>
      <c r="Q73" s="2662"/>
      <c r="R73" s="2662"/>
      <c r="S73" s="2662"/>
      <c r="T73" s="2662"/>
      <c r="U73" s="2662"/>
      <c r="V73" s="2662"/>
      <c r="W73" s="2662"/>
      <c r="X73" s="2662"/>
      <c r="Y73" s="2663"/>
      <c r="Z73" s="2652"/>
      <c r="AA73" s="2653"/>
      <c r="AB73" s="2653"/>
      <c r="AC73" s="2653"/>
      <c r="AD73" s="2653"/>
      <c r="AE73" s="2653"/>
      <c r="AF73" s="2653"/>
      <c r="AG73" s="2653"/>
      <c r="AH73" s="2653"/>
      <c r="AI73" s="2653"/>
      <c r="AJ73" s="2653"/>
      <c r="AK73" s="2653"/>
      <c r="AL73" s="2653"/>
      <c r="AM73" s="2653"/>
      <c r="AN73" s="2653"/>
      <c r="AO73" s="2654"/>
      <c r="AQ73" s="397" t="s">
        <v>2227</v>
      </c>
      <c r="AR73" s="397"/>
      <c r="AS73" s="397"/>
      <c r="AT73" s="397"/>
    </row>
    <row r="74" spans="1:46" ht="12.6" customHeight="1">
      <c r="B74" s="2664"/>
      <c r="C74" s="2665"/>
      <c r="D74" s="2665"/>
      <c r="E74" s="2665"/>
      <c r="F74" s="2665"/>
      <c r="G74" s="2665"/>
      <c r="H74" s="2665"/>
      <c r="I74" s="2665"/>
      <c r="J74" s="2665"/>
      <c r="K74" s="2665"/>
      <c r="L74" s="2665"/>
      <c r="M74" s="2665"/>
      <c r="N74" s="2666"/>
      <c r="O74" s="2664"/>
      <c r="P74" s="2665"/>
      <c r="Q74" s="2665"/>
      <c r="R74" s="2665"/>
      <c r="S74" s="2665"/>
      <c r="T74" s="2665"/>
      <c r="U74" s="2665"/>
      <c r="V74" s="2665"/>
      <c r="W74" s="2665"/>
      <c r="X74" s="2665"/>
      <c r="Y74" s="2666"/>
      <c r="Z74" s="2655"/>
      <c r="AA74" s="2656"/>
      <c r="AB74" s="2656"/>
      <c r="AC74" s="2656"/>
      <c r="AD74" s="2656"/>
      <c r="AE74" s="2656"/>
      <c r="AF74" s="2656"/>
      <c r="AG74" s="2656"/>
      <c r="AH74" s="2656"/>
      <c r="AI74" s="2656"/>
      <c r="AJ74" s="2656"/>
      <c r="AK74" s="2656"/>
      <c r="AL74" s="2656"/>
      <c r="AM74" s="2656"/>
      <c r="AN74" s="2656"/>
      <c r="AO74" s="2657"/>
      <c r="AQ74" s="397" t="s">
        <v>2228</v>
      </c>
      <c r="AR74" s="397"/>
      <c r="AS74" s="397"/>
      <c r="AT74" s="397"/>
    </row>
    <row r="75" spans="1:46" ht="12.6" customHeight="1">
      <c r="B75" s="2667"/>
      <c r="C75" s="2668"/>
      <c r="D75" s="2668"/>
      <c r="E75" s="2668"/>
      <c r="F75" s="2668"/>
      <c r="G75" s="2668"/>
      <c r="H75" s="2668"/>
      <c r="I75" s="2668"/>
      <c r="J75" s="2668"/>
      <c r="K75" s="2668"/>
      <c r="L75" s="2668"/>
      <c r="M75" s="2668"/>
      <c r="N75" s="2669"/>
      <c r="O75" s="2667"/>
      <c r="P75" s="2668"/>
      <c r="Q75" s="2668"/>
      <c r="R75" s="2668"/>
      <c r="S75" s="2668"/>
      <c r="T75" s="2668"/>
      <c r="U75" s="2668"/>
      <c r="V75" s="2668"/>
      <c r="W75" s="2668"/>
      <c r="X75" s="2668"/>
      <c r="Y75" s="2669"/>
      <c r="Z75" s="2658"/>
      <c r="AA75" s="2659"/>
      <c r="AB75" s="2659"/>
      <c r="AC75" s="2659"/>
      <c r="AD75" s="2659"/>
      <c r="AE75" s="2659"/>
      <c r="AF75" s="2659"/>
      <c r="AG75" s="2659"/>
      <c r="AH75" s="2659"/>
      <c r="AI75" s="2659"/>
      <c r="AJ75" s="2659"/>
      <c r="AK75" s="2659"/>
      <c r="AL75" s="2659"/>
      <c r="AM75" s="2659"/>
      <c r="AN75" s="2659"/>
      <c r="AO75" s="2660"/>
      <c r="AQ75" s="397" t="s">
        <v>2229</v>
      </c>
      <c r="AR75" s="397"/>
      <c r="AS75" s="397"/>
      <c r="AT75" s="397"/>
    </row>
    <row r="76" spans="1:46" ht="12.6" customHeight="1">
      <c r="B76" s="2661"/>
      <c r="C76" s="2662"/>
      <c r="D76" s="2662"/>
      <c r="E76" s="2662"/>
      <c r="F76" s="2662"/>
      <c r="G76" s="2662"/>
      <c r="H76" s="2662"/>
      <c r="I76" s="2662"/>
      <c r="J76" s="2662"/>
      <c r="K76" s="2662"/>
      <c r="L76" s="2662"/>
      <c r="M76" s="2662"/>
      <c r="N76" s="2663"/>
      <c r="O76" s="2661"/>
      <c r="P76" s="2662"/>
      <c r="Q76" s="2662"/>
      <c r="R76" s="2662"/>
      <c r="S76" s="2662"/>
      <c r="T76" s="2662"/>
      <c r="U76" s="2662"/>
      <c r="V76" s="2662"/>
      <c r="W76" s="2662"/>
      <c r="X76" s="2662"/>
      <c r="Y76" s="2663"/>
      <c r="Z76" s="2652"/>
      <c r="AA76" s="2653"/>
      <c r="AB76" s="2653"/>
      <c r="AC76" s="2653"/>
      <c r="AD76" s="2653"/>
      <c r="AE76" s="2653"/>
      <c r="AF76" s="2653"/>
      <c r="AG76" s="2653"/>
      <c r="AH76" s="2653"/>
      <c r="AI76" s="2653"/>
      <c r="AJ76" s="2653"/>
      <c r="AK76" s="2653"/>
      <c r="AL76" s="2653"/>
      <c r="AM76" s="2653"/>
      <c r="AN76" s="2653"/>
      <c r="AO76" s="2654"/>
      <c r="AQ76" s="397" t="s">
        <v>2230</v>
      </c>
      <c r="AR76" s="397"/>
      <c r="AS76" s="397"/>
      <c r="AT76" s="397"/>
    </row>
    <row r="77" spans="1:46" ht="12.6" customHeight="1">
      <c r="B77" s="2664"/>
      <c r="C77" s="2665"/>
      <c r="D77" s="2665"/>
      <c r="E77" s="2665"/>
      <c r="F77" s="2665"/>
      <c r="G77" s="2665"/>
      <c r="H77" s="2665"/>
      <c r="I77" s="2665"/>
      <c r="J77" s="2665"/>
      <c r="K77" s="2665"/>
      <c r="L77" s="2665"/>
      <c r="M77" s="2665"/>
      <c r="N77" s="2666"/>
      <c r="O77" s="2664"/>
      <c r="P77" s="2665"/>
      <c r="Q77" s="2665"/>
      <c r="R77" s="2665"/>
      <c r="S77" s="2665"/>
      <c r="T77" s="2665"/>
      <c r="U77" s="2665"/>
      <c r="V77" s="2665"/>
      <c r="W77" s="2665"/>
      <c r="X77" s="2665"/>
      <c r="Y77" s="2666"/>
      <c r="Z77" s="2655"/>
      <c r="AA77" s="2656"/>
      <c r="AB77" s="2656"/>
      <c r="AC77" s="2656"/>
      <c r="AD77" s="2656"/>
      <c r="AE77" s="2656"/>
      <c r="AF77" s="2656"/>
      <c r="AG77" s="2656"/>
      <c r="AH77" s="2656"/>
      <c r="AI77" s="2656"/>
      <c r="AJ77" s="2656"/>
      <c r="AK77" s="2656"/>
      <c r="AL77" s="2656"/>
      <c r="AM77" s="2656"/>
      <c r="AN77" s="2656"/>
      <c r="AO77" s="2657"/>
      <c r="AQ77" s="397" t="s">
        <v>2231</v>
      </c>
      <c r="AR77" s="397"/>
      <c r="AS77" s="397"/>
      <c r="AT77" s="397"/>
    </row>
    <row r="78" spans="1:46" ht="12.6" customHeight="1">
      <c r="B78" s="2667"/>
      <c r="C78" s="2668"/>
      <c r="D78" s="2668"/>
      <c r="E78" s="2668"/>
      <c r="F78" s="2668"/>
      <c r="G78" s="2668"/>
      <c r="H78" s="2668"/>
      <c r="I78" s="2668"/>
      <c r="J78" s="2668"/>
      <c r="K78" s="2668"/>
      <c r="L78" s="2668"/>
      <c r="M78" s="2668"/>
      <c r="N78" s="2669"/>
      <c r="O78" s="2667"/>
      <c r="P78" s="2668"/>
      <c r="Q78" s="2668"/>
      <c r="R78" s="2668"/>
      <c r="S78" s="2668"/>
      <c r="T78" s="2668"/>
      <c r="U78" s="2668"/>
      <c r="V78" s="2668"/>
      <c r="W78" s="2668"/>
      <c r="X78" s="2668"/>
      <c r="Y78" s="2669"/>
      <c r="Z78" s="2658"/>
      <c r="AA78" s="2659"/>
      <c r="AB78" s="2659"/>
      <c r="AC78" s="2659"/>
      <c r="AD78" s="2659"/>
      <c r="AE78" s="2659"/>
      <c r="AF78" s="2659"/>
      <c r="AG78" s="2659"/>
      <c r="AH78" s="2659"/>
      <c r="AI78" s="2659"/>
      <c r="AJ78" s="2659"/>
      <c r="AK78" s="2659"/>
      <c r="AL78" s="2659"/>
      <c r="AM78" s="2659"/>
      <c r="AN78" s="2659"/>
      <c r="AO78" s="2660"/>
      <c r="AQ78" s="397"/>
      <c r="AR78" s="397"/>
      <c r="AS78" s="397"/>
      <c r="AT78" s="397"/>
    </row>
    <row r="79" spans="1:46" ht="12.6" customHeight="1">
      <c r="B79" s="2661"/>
      <c r="C79" s="2662"/>
      <c r="D79" s="2662"/>
      <c r="E79" s="2662"/>
      <c r="F79" s="2662"/>
      <c r="G79" s="2662"/>
      <c r="H79" s="2662"/>
      <c r="I79" s="2662"/>
      <c r="J79" s="2662"/>
      <c r="K79" s="2662"/>
      <c r="L79" s="2662"/>
      <c r="M79" s="2662"/>
      <c r="N79" s="2663"/>
      <c r="O79" s="2661"/>
      <c r="P79" s="2662"/>
      <c r="Q79" s="2662"/>
      <c r="R79" s="2662"/>
      <c r="S79" s="2662"/>
      <c r="T79" s="2662"/>
      <c r="U79" s="2662"/>
      <c r="V79" s="2662"/>
      <c r="W79" s="2662"/>
      <c r="X79" s="2662"/>
      <c r="Y79" s="2663"/>
      <c r="Z79" s="2652"/>
      <c r="AA79" s="2653"/>
      <c r="AB79" s="2653"/>
      <c r="AC79" s="2653"/>
      <c r="AD79" s="2653"/>
      <c r="AE79" s="2653"/>
      <c r="AF79" s="2653"/>
      <c r="AG79" s="2653"/>
      <c r="AH79" s="2653"/>
      <c r="AI79" s="2653"/>
      <c r="AJ79" s="2653"/>
      <c r="AK79" s="2653"/>
      <c r="AL79" s="2653"/>
      <c r="AM79" s="2653"/>
      <c r="AN79" s="2653"/>
      <c r="AO79" s="2654"/>
      <c r="AQ79" s="397" t="s">
        <v>2232</v>
      </c>
      <c r="AR79" s="397"/>
      <c r="AS79" s="397"/>
      <c r="AT79" s="397"/>
    </row>
    <row r="80" spans="1:46" ht="12.6" customHeight="1">
      <c r="B80" s="2664"/>
      <c r="C80" s="2665"/>
      <c r="D80" s="2665"/>
      <c r="E80" s="2665"/>
      <c r="F80" s="2665"/>
      <c r="G80" s="2665"/>
      <c r="H80" s="2665"/>
      <c r="I80" s="2665"/>
      <c r="J80" s="2665"/>
      <c r="K80" s="2665"/>
      <c r="L80" s="2665"/>
      <c r="M80" s="2665"/>
      <c r="N80" s="2666"/>
      <c r="O80" s="2664"/>
      <c r="P80" s="2665"/>
      <c r="Q80" s="2665"/>
      <c r="R80" s="2665"/>
      <c r="S80" s="2665"/>
      <c r="T80" s="2665"/>
      <c r="U80" s="2665"/>
      <c r="V80" s="2665"/>
      <c r="W80" s="2665"/>
      <c r="X80" s="2665"/>
      <c r="Y80" s="2666"/>
      <c r="Z80" s="2655"/>
      <c r="AA80" s="2656"/>
      <c r="AB80" s="2656"/>
      <c r="AC80" s="2656"/>
      <c r="AD80" s="2656"/>
      <c r="AE80" s="2656"/>
      <c r="AF80" s="2656"/>
      <c r="AG80" s="2656"/>
      <c r="AH80" s="2656"/>
      <c r="AI80" s="2656"/>
      <c r="AJ80" s="2656"/>
      <c r="AK80" s="2656"/>
      <c r="AL80" s="2656"/>
      <c r="AM80" s="2656"/>
      <c r="AN80" s="2656"/>
      <c r="AO80" s="2657"/>
      <c r="AQ80" s="397" t="s">
        <v>2233</v>
      </c>
      <c r="AR80" s="397"/>
      <c r="AS80" s="397"/>
      <c r="AT80" s="397"/>
    </row>
    <row r="81" spans="2:46" ht="12.6" customHeight="1">
      <c r="B81" s="2667"/>
      <c r="C81" s="2668"/>
      <c r="D81" s="2668"/>
      <c r="E81" s="2668"/>
      <c r="F81" s="2668"/>
      <c r="G81" s="2668"/>
      <c r="H81" s="2668"/>
      <c r="I81" s="2668"/>
      <c r="J81" s="2668"/>
      <c r="K81" s="2668"/>
      <c r="L81" s="2668"/>
      <c r="M81" s="2668"/>
      <c r="N81" s="2669"/>
      <c r="O81" s="2667"/>
      <c r="P81" s="2668"/>
      <c r="Q81" s="2668"/>
      <c r="R81" s="2668"/>
      <c r="S81" s="2668"/>
      <c r="T81" s="2668"/>
      <c r="U81" s="2668"/>
      <c r="V81" s="2668"/>
      <c r="W81" s="2668"/>
      <c r="X81" s="2668"/>
      <c r="Y81" s="2669"/>
      <c r="Z81" s="2658"/>
      <c r="AA81" s="2659"/>
      <c r="AB81" s="2659"/>
      <c r="AC81" s="2659"/>
      <c r="AD81" s="2659"/>
      <c r="AE81" s="2659"/>
      <c r="AF81" s="2659"/>
      <c r="AG81" s="2659"/>
      <c r="AH81" s="2659"/>
      <c r="AI81" s="2659"/>
      <c r="AJ81" s="2659"/>
      <c r="AK81" s="2659"/>
      <c r="AL81" s="2659"/>
      <c r="AM81" s="2659"/>
      <c r="AN81" s="2659"/>
      <c r="AO81" s="2660"/>
      <c r="AQ81" s="397" t="s">
        <v>2234</v>
      </c>
      <c r="AR81" s="397"/>
      <c r="AS81" s="397"/>
      <c r="AT81" s="397"/>
    </row>
    <row r="82" spans="2:46" ht="12.6" customHeight="1">
      <c r="B82" s="2661"/>
      <c r="C82" s="2662"/>
      <c r="D82" s="2662"/>
      <c r="E82" s="2662"/>
      <c r="F82" s="2662"/>
      <c r="G82" s="2662"/>
      <c r="H82" s="2662"/>
      <c r="I82" s="2662"/>
      <c r="J82" s="2662"/>
      <c r="K82" s="2662"/>
      <c r="L82" s="2662"/>
      <c r="M82" s="2662"/>
      <c r="N82" s="2663"/>
      <c r="O82" s="2661"/>
      <c r="P82" s="2662"/>
      <c r="Q82" s="2662"/>
      <c r="R82" s="2662"/>
      <c r="S82" s="2662"/>
      <c r="T82" s="2662"/>
      <c r="U82" s="2662"/>
      <c r="V82" s="2662"/>
      <c r="W82" s="2662"/>
      <c r="X82" s="2662"/>
      <c r="Y82" s="2663"/>
      <c r="Z82" s="2652"/>
      <c r="AA82" s="2653"/>
      <c r="AB82" s="2653"/>
      <c r="AC82" s="2653"/>
      <c r="AD82" s="2653"/>
      <c r="AE82" s="2653"/>
      <c r="AF82" s="2653"/>
      <c r="AG82" s="2653"/>
      <c r="AH82" s="2653"/>
      <c r="AI82" s="2653"/>
      <c r="AJ82" s="2653"/>
      <c r="AK82" s="2653"/>
      <c r="AL82" s="2653"/>
      <c r="AM82" s="2653"/>
      <c r="AN82" s="2653"/>
      <c r="AO82" s="2654"/>
      <c r="AQ82" s="397" t="s">
        <v>2235</v>
      </c>
      <c r="AR82" s="397"/>
      <c r="AS82" s="397"/>
      <c r="AT82" s="397"/>
    </row>
    <row r="83" spans="2:46" ht="12.6" customHeight="1">
      <c r="B83" s="2664"/>
      <c r="C83" s="2665"/>
      <c r="D83" s="2665"/>
      <c r="E83" s="2665"/>
      <c r="F83" s="2665"/>
      <c r="G83" s="2665"/>
      <c r="H83" s="2665"/>
      <c r="I83" s="2665"/>
      <c r="J83" s="2665"/>
      <c r="K83" s="2665"/>
      <c r="L83" s="2665"/>
      <c r="M83" s="2665"/>
      <c r="N83" s="2666"/>
      <c r="O83" s="2664"/>
      <c r="P83" s="2665"/>
      <c r="Q83" s="2665"/>
      <c r="R83" s="2665"/>
      <c r="S83" s="2665"/>
      <c r="T83" s="2665"/>
      <c r="U83" s="2665"/>
      <c r="V83" s="2665"/>
      <c r="W83" s="2665"/>
      <c r="X83" s="2665"/>
      <c r="Y83" s="2666"/>
      <c r="Z83" s="2655"/>
      <c r="AA83" s="2656"/>
      <c r="AB83" s="2656"/>
      <c r="AC83" s="2656"/>
      <c r="AD83" s="2656"/>
      <c r="AE83" s="2656"/>
      <c r="AF83" s="2656"/>
      <c r="AG83" s="2656"/>
      <c r="AH83" s="2656"/>
      <c r="AI83" s="2656"/>
      <c r="AJ83" s="2656"/>
      <c r="AK83" s="2656"/>
      <c r="AL83" s="2656"/>
      <c r="AM83" s="2656"/>
      <c r="AN83" s="2656"/>
      <c r="AO83" s="2657"/>
      <c r="AQ83" s="397" t="s">
        <v>2236</v>
      </c>
      <c r="AR83" s="397"/>
      <c r="AS83" s="397"/>
      <c r="AT83" s="397"/>
    </row>
    <row r="84" spans="2:46" ht="12.6" customHeight="1">
      <c r="B84" s="2667"/>
      <c r="C84" s="2668"/>
      <c r="D84" s="2668"/>
      <c r="E84" s="2668"/>
      <c r="F84" s="2668"/>
      <c r="G84" s="2668"/>
      <c r="H84" s="2668"/>
      <c r="I84" s="2668"/>
      <c r="J84" s="2668"/>
      <c r="K84" s="2668"/>
      <c r="L84" s="2668"/>
      <c r="M84" s="2668"/>
      <c r="N84" s="2669"/>
      <c r="O84" s="2667"/>
      <c r="P84" s="2668"/>
      <c r="Q84" s="2668"/>
      <c r="R84" s="2668"/>
      <c r="S84" s="2668"/>
      <c r="T84" s="2668"/>
      <c r="U84" s="2668"/>
      <c r="V84" s="2668"/>
      <c r="W84" s="2668"/>
      <c r="X84" s="2668"/>
      <c r="Y84" s="2669"/>
      <c r="Z84" s="2658"/>
      <c r="AA84" s="2659"/>
      <c r="AB84" s="2659"/>
      <c r="AC84" s="2659"/>
      <c r="AD84" s="2659"/>
      <c r="AE84" s="2659"/>
      <c r="AF84" s="2659"/>
      <c r="AG84" s="2659"/>
      <c r="AH84" s="2659"/>
      <c r="AI84" s="2659"/>
      <c r="AJ84" s="2659"/>
      <c r="AK84" s="2659"/>
      <c r="AL84" s="2659"/>
      <c r="AM84" s="2659"/>
      <c r="AN84" s="2659"/>
      <c r="AO84" s="2660"/>
      <c r="AQ84" s="397" t="s">
        <v>2237</v>
      </c>
      <c r="AR84" s="397"/>
      <c r="AS84" s="397"/>
      <c r="AT84" s="397"/>
    </row>
    <row r="85" spans="2:46" ht="12.6" customHeight="1">
      <c r="B85" s="2661"/>
      <c r="C85" s="2662"/>
      <c r="D85" s="2662"/>
      <c r="E85" s="2662"/>
      <c r="F85" s="2662"/>
      <c r="G85" s="2662"/>
      <c r="H85" s="2662"/>
      <c r="I85" s="2662"/>
      <c r="J85" s="2662"/>
      <c r="K85" s="2662"/>
      <c r="L85" s="2662"/>
      <c r="M85" s="2662"/>
      <c r="N85" s="2663"/>
      <c r="O85" s="2661"/>
      <c r="P85" s="2662"/>
      <c r="Q85" s="2662"/>
      <c r="R85" s="2662"/>
      <c r="S85" s="2662"/>
      <c r="T85" s="2662"/>
      <c r="U85" s="2662"/>
      <c r="V85" s="2662"/>
      <c r="W85" s="2662"/>
      <c r="X85" s="2662"/>
      <c r="Y85" s="2663"/>
      <c r="Z85" s="2652"/>
      <c r="AA85" s="2653"/>
      <c r="AB85" s="2653"/>
      <c r="AC85" s="2653"/>
      <c r="AD85" s="2653"/>
      <c r="AE85" s="2653"/>
      <c r="AF85" s="2653"/>
      <c r="AG85" s="2653"/>
      <c r="AH85" s="2653"/>
      <c r="AI85" s="2653"/>
      <c r="AJ85" s="2653"/>
      <c r="AK85" s="2653"/>
      <c r="AL85" s="2653"/>
      <c r="AM85" s="2653"/>
      <c r="AN85" s="2653"/>
      <c r="AO85" s="2654"/>
      <c r="AQ85" s="397"/>
      <c r="AR85" s="397"/>
      <c r="AS85" s="397"/>
      <c r="AT85" s="397"/>
    </row>
    <row r="86" spans="2:46" ht="12.6" customHeight="1">
      <c r="B86" s="2664"/>
      <c r="C86" s="2665"/>
      <c r="D86" s="2665"/>
      <c r="E86" s="2665"/>
      <c r="F86" s="2665"/>
      <c r="G86" s="2665"/>
      <c r="H86" s="2665"/>
      <c r="I86" s="2665"/>
      <c r="J86" s="2665"/>
      <c r="K86" s="2665"/>
      <c r="L86" s="2665"/>
      <c r="M86" s="2665"/>
      <c r="N86" s="2666"/>
      <c r="O86" s="2664"/>
      <c r="P86" s="2665"/>
      <c r="Q86" s="2665"/>
      <c r="R86" s="2665"/>
      <c r="S86" s="2665"/>
      <c r="T86" s="2665"/>
      <c r="U86" s="2665"/>
      <c r="V86" s="2665"/>
      <c r="W86" s="2665"/>
      <c r="X86" s="2665"/>
      <c r="Y86" s="2666"/>
      <c r="Z86" s="2655"/>
      <c r="AA86" s="2656"/>
      <c r="AB86" s="2656"/>
      <c r="AC86" s="2656"/>
      <c r="AD86" s="2656"/>
      <c r="AE86" s="2656"/>
      <c r="AF86" s="2656"/>
      <c r="AG86" s="2656"/>
      <c r="AH86" s="2656"/>
      <c r="AI86" s="2656"/>
      <c r="AJ86" s="2656"/>
      <c r="AK86" s="2656"/>
      <c r="AL86" s="2656"/>
      <c r="AM86" s="2656"/>
      <c r="AN86" s="2656"/>
      <c r="AO86" s="2657"/>
      <c r="AQ86" s="397"/>
      <c r="AR86" s="397"/>
      <c r="AS86" s="397"/>
      <c r="AT86" s="397"/>
    </row>
    <row r="87" spans="2:46" ht="12.6" customHeight="1">
      <c r="B87" s="2667"/>
      <c r="C87" s="2668"/>
      <c r="D87" s="2668"/>
      <c r="E87" s="2668"/>
      <c r="F87" s="2668"/>
      <c r="G87" s="2668"/>
      <c r="H87" s="2668"/>
      <c r="I87" s="2668"/>
      <c r="J87" s="2668"/>
      <c r="K87" s="2668"/>
      <c r="L87" s="2668"/>
      <c r="M87" s="2668"/>
      <c r="N87" s="2669"/>
      <c r="O87" s="2667"/>
      <c r="P87" s="2668"/>
      <c r="Q87" s="2668"/>
      <c r="R87" s="2668"/>
      <c r="S87" s="2668"/>
      <c r="T87" s="2668"/>
      <c r="U87" s="2668"/>
      <c r="V87" s="2668"/>
      <c r="W87" s="2668"/>
      <c r="X87" s="2668"/>
      <c r="Y87" s="2669"/>
      <c r="Z87" s="2658"/>
      <c r="AA87" s="2659"/>
      <c r="AB87" s="2659"/>
      <c r="AC87" s="2659"/>
      <c r="AD87" s="2659"/>
      <c r="AE87" s="2659"/>
      <c r="AF87" s="2659"/>
      <c r="AG87" s="2659"/>
      <c r="AH87" s="2659"/>
      <c r="AI87" s="2659"/>
      <c r="AJ87" s="2659"/>
      <c r="AK87" s="2659"/>
      <c r="AL87" s="2659"/>
      <c r="AM87" s="2659"/>
      <c r="AN87" s="2659"/>
      <c r="AO87" s="2660"/>
      <c r="AQ87" s="397" t="s">
        <v>2238</v>
      </c>
      <c r="AR87" s="397"/>
      <c r="AS87" s="397"/>
      <c r="AT87" s="397"/>
    </row>
    <row r="88" spans="2:46" ht="12.6" customHeight="1">
      <c r="B88" s="2661"/>
      <c r="C88" s="2662"/>
      <c r="D88" s="2662"/>
      <c r="E88" s="2662"/>
      <c r="F88" s="2662"/>
      <c r="G88" s="2662"/>
      <c r="H88" s="2662"/>
      <c r="I88" s="2662"/>
      <c r="J88" s="2662"/>
      <c r="K88" s="2662"/>
      <c r="L88" s="2662"/>
      <c r="M88" s="2662"/>
      <c r="N88" s="2663"/>
      <c r="O88" s="2661"/>
      <c r="P88" s="2662"/>
      <c r="Q88" s="2662"/>
      <c r="R88" s="2662"/>
      <c r="S88" s="2662"/>
      <c r="T88" s="2662"/>
      <c r="U88" s="2662"/>
      <c r="V88" s="2662"/>
      <c r="W88" s="2662"/>
      <c r="X88" s="2662"/>
      <c r="Y88" s="2663"/>
      <c r="Z88" s="2652"/>
      <c r="AA88" s="2653"/>
      <c r="AB88" s="2653"/>
      <c r="AC88" s="2653"/>
      <c r="AD88" s="2653"/>
      <c r="AE88" s="2653"/>
      <c r="AF88" s="2653"/>
      <c r="AG88" s="2653"/>
      <c r="AH88" s="2653"/>
      <c r="AI88" s="2653"/>
      <c r="AJ88" s="2653"/>
      <c r="AK88" s="2653"/>
      <c r="AL88" s="2653"/>
      <c r="AM88" s="2653"/>
      <c r="AN88" s="2653"/>
      <c r="AO88" s="2654"/>
      <c r="AQ88" s="397" t="s">
        <v>2239</v>
      </c>
      <c r="AR88" s="397"/>
      <c r="AS88" s="397"/>
      <c r="AT88" s="397"/>
    </row>
    <row r="89" spans="2:46" ht="12.6" customHeight="1">
      <c r="B89" s="2664"/>
      <c r="C89" s="2665"/>
      <c r="D89" s="2665"/>
      <c r="E89" s="2665"/>
      <c r="F89" s="2665"/>
      <c r="G89" s="2665"/>
      <c r="H89" s="2665"/>
      <c r="I89" s="2665"/>
      <c r="J89" s="2665"/>
      <c r="K89" s="2665"/>
      <c r="L89" s="2665"/>
      <c r="M89" s="2665"/>
      <c r="N89" s="2666"/>
      <c r="O89" s="2664"/>
      <c r="P89" s="2665"/>
      <c r="Q89" s="2665"/>
      <c r="R89" s="2665"/>
      <c r="S89" s="2665"/>
      <c r="T89" s="2665"/>
      <c r="U89" s="2665"/>
      <c r="V89" s="2665"/>
      <c r="W89" s="2665"/>
      <c r="X89" s="2665"/>
      <c r="Y89" s="2666"/>
      <c r="Z89" s="2655"/>
      <c r="AA89" s="2656"/>
      <c r="AB89" s="2656"/>
      <c r="AC89" s="2656"/>
      <c r="AD89" s="2656"/>
      <c r="AE89" s="2656"/>
      <c r="AF89" s="2656"/>
      <c r="AG89" s="2656"/>
      <c r="AH89" s="2656"/>
      <c r="AI89" s="2656"/>
      <c r="AJ89" s="2656"/>
      <c r="AK89" s="2656"/>
      <c r="AL89" s="2656"/>
      <c r="AM89" s="2656"/>
      <c r="AN89" s="2656"/>
      <c r="AO89" s="2657"/>
      <c r="AQ89" s="397" t="s">
        <v>2240</v>
      </c>
      <c r="AR89" s="397"/>
      <c r="AS89" s="397"/>
      <c r="AT89" s="397"/>
    </row>
    <row r="90" spans="2:46" ht="12.6" customHeight="1">
      <c r="B90" s="2667"/>
      <c r="C90" s="2668"/>
      <c r="D90" s="2668"/>
      <c r="E90" s="2668"/>
      <c r="F90" s="2668"/>
      <c r="G90" s="2668"/>
      <c r="H90" s="2668"/>
      <c r="I90" s="2668"/>
      <c r="J90" s="2668"/>
      <c r="K90" s="2668"/>
      <c r="L90" s="2668"/>
      <c r="M90" s="2668"/>
      <c r="N90" s="2669"/>
      <c r="O90" s="2667"/>
      <c r="P90" s="2668"/>
      <c r="Q90" s="2668"/>
      <c r="R90" s="2668"/>
      <c r="S90" s="2668"/>
      <c r="T90" s="2668"/>
      <c r="U90" s="2668"/>
      <c r="V90" s="2668"/>
      <c r="W90" s="2668"/>
      <c r="X90" s="2668"/>
      <c r="Y90" s="2669"/>
      <c r="Z90" s="2658"/>
      <c r="AA90" s="2659"/>
      <c r="AB90" s="2659"/>
      <c r="AC90" s="2659"/>
      <c r="AD90" s="2659"/>
      <c r="AE90" s="2659"/>
      <c r="AF90" s="2659"/>
      <c r="AG90" s="2659"/>
      <c r="AH90" s="2659"/>
      <c r="AI90" s="2659"/>
      <c r="AJ90" s="2659"/>
      <c r="AK90" s="2659"/>
      <c r="AL90" s="2659"/>
      <c r="AM90" s="2659"/>
      <c r="AN90" s="2659"/>
      <c r="AO90" s="2660"/>
      <c r="AQ90" s="397" t="s">
        <v>2250</v>
      </c>
      <c r="AR90" s="397"/>
      <c r="AS90" s="397"/>
      <c r="AT90" s="397"/>
    </row>
    <row r="91" spans="2:46" ht="12.6" customHeight="1">
      <c r="B91" s="2661"/>
      <c r="C91" s="2662"/>
      <c r="D91" s="2662"/>
      <c r="E91" s="2662"/>
      <c r="F91" s="2662"/>
      <c r="G91" s="2662"/>
      <c r="H91" s="2662"/>
      <c r="I91" s="2662"/>
      <c r="J91" s="2662"/>
      <c r="K91" s="2662"/>
      <c r="L91" s="2662"/>
      <c r="M91" s="2662"/>
      <c r="N91" s="2663"/>
      <c r="O91" s="2661"/>
      <c r="P91" s="2662"/>
      <c r="Q91" s="2662"/>
      <c r="R91" s="2662"/>
      <c r="S91" s="2662"/>
      <c r="T91" s="2662"/>
      <c r="U91" s="2662"/>
      <c r="V91" s="2662"/>
      <c r="W91" s="2662"/>
      <c r="X91" s="2662"/>
      <c r="Y91" s="2663"/>
      <c r="Z91" s="2652"/>
      <c r="AA91" s="2653"/>
      <c r="AB91" s="2653"/>
      <c r="AC91" s="2653"/>
      <c r="AD91" s="2653"/>
      <c r="AE91" s="2653"/>
      <c r="AF91" s="2653"/>
      <c r="AG91" s="2653"/>
      <c r="AH91" s="2653"/>
      <c r="AI91" s="2653"/>
      <c r="AJ91" s="2653"/>
      <c r="AK91" s="2653"/>
      <c r="AL91" s="2653"/>
      <c r="AM91" s="2653"/>
      <c r="AN91" s="2653"/>
      <c r="AO91" s="2654"/>
      <c r="AQ91" s="397" t="s">
        <v>2241</v>
      </c>
      <c r="AR91" s="397"/>
      <c r="AS91" s="397"/>
      <c r="AT91" s="397"/>
    </row>
    <row r="92" spans="2:46" ht="12.6" customHeight="1">
      <c r="B92" s="2664"/>
      <c r="C92" s="2665"/>
      <c r="D92" s="2665"/>
      <c r="E92" s="2665"/>
      <c r="F92" s="2665"/>
      <c r="G92" s="2665"/>
      <c r="H92" s="2665"/>
      <c r="I92" s="2665"/>
      <c r="J92" s="2665"/>
      <c r="K92" s="2665"/>
      <c r="L92" s="2665"/>
      <c r="M92" s="2665"/>
      <c r="N92" s="2666"/>
      <c r="O92" s="2664"/>
      <c r="P92" s="2665"/>
      <c r="Q92" s="2665"/>
      <c r="R92" s="2665"/>
      <c r="S92" s="2665"/>
      <c r="T92" s="2665"/>
      <c r="U92" s="2665"/>
      <c r="V92" s="2665"/>
      <c r="W92" s="2665"/>
      <c r="X92" s="2665"/>
      <c r="Y92" s="2666"/>
      <c r="Z92" s="2655"/>
      <c r="AA92" s="2656"/>
      <c r="AB92" s="2656"/>
      <c r="AC92" s="2656"/>
      <c r="AD92" s="2656"/>
      <c r="AE92" s="2656"/>
      <c r="AF92" s="2656"/>
      <c r="AG92" s="2656"/>
      <c r="AH92" s="2656"/>
      <c r="AI92" s="2656"/>
      <c r="AJ92" s="2656"/>
      <c r="AK92" s="2656"/>
      <c r="AL92" s="2656"/>
      <c r="AM92" s="2656"/>
      <c r="AN92" s="2656"/>
      <c r="AO92" s="2657"/>
      <c r="AQ92" s="397"/>
      <c r="AR92" s="397"/>
      <c r="AS92" s="397"/>
      <c r="AT92" s="397"/>
    </row>
    <row r="93" spans="2:46" ht="12.6" customHeight="1">
      <c r="B93" s="2667"/>
      <c r="C93" s="2668"/>
      <c r="D93" s="2668"/>
      <c r="E93" s="2668"/>
      <c r="F93" s="2668"/>
      <c r="G93" s="2668"/>
      <c r="H93" s="2668"/>
      <c r="I93" s="2668"/>
      <c r="J93" s="2668"/>
      <c r="K93" s="2668"/>
      <c r="L93" s="2668"/>
      <c r="M93" s="2668"/>
      <c r="N93" s="2669"/>
      <c r="O93" s="2667"/>
      <c r="P93" s="2668"/>
      <c r="Q93" s="2668"/>
      <c r="R93" s="2668"/>
      <c r="S93" s="2668"/>
      <c r="T93" s="2668"/>
      <c r="U93" s="2668"/>
      <c r="V93" s="2668"/>
      <c r="W93" s="2668"/>
      <c r="X93" s="2668"/>
      <c r="Y93" s="2669"/>
      <c r="Z93" s="2658"/>
      <c r="AA93" s="2659"/>
      <c r="AB93" s="2659"/>
      <c r="AC93" s="2659"/>
      <c r="AD93" s="2659"/>
      <c r="AE93" s="2659"/>
      <c r="AF93" s="2659"/>
      <c r="AG93" s="2659"/>
      <c r="AH93" s="2659"/>
      <c r="AI93" s="2659"/>
      <c r="AJ93" s="2659"/>
      <c r="AK93" s="2659"/>
      <c r="AL93" s="2659"/>
      <c r="AM93" s="2659"/>
      <c r="AN93" s="2659"/>
      <c r="AO93" s="2660"/>
      <c r="AQ93" s="397" t="s">
        <v>2242</v>
      </c>
      <c r="AR93" s="397"/>
      <c r="AS93" s="397"/>
      <c r="AT93" s="397"/>
    </row>
    <row r="94" spans="2:46" ht="12.6" customHeight="1">
      <c r="B94" s="2661"/>
      <c r="C94" s="2662"/>
      <c r="D94" s="2662"/>
      <c r="E94" s="2662"/>
      <c r="F94" s="2662"/>
      <c r="G94" s="2662"/>
      <c r="H94" s="2662"/>
      <c r="I94" s="2662"/>
      <c r="J94" s="2662"/>
      <c r="K94" s="2662"/>
      <c r="L94" s="2662"/>
      <c r="M94" s="2662"/>
      <c r="N94" s="2663"/>
      <c r="O94" s="2661"/>
      <c r="P94" s="2662"/>
      <c r="Q94" s="2662"/>
      <c r="R94" s="2662"/>
      <c r="S94" s="2662"/>
      <c r="T94" s="2662"/>
      <c r="U94" s="2662"/>
      <c r="V94" s="2662"/>
      <c r="W94" s="2662"/>
      <c r="X94" s="2662"/>
      <c r="Y94" s="2663"/>
      <c r="Z94" s="2652"/>
      <c r="AA94" s="2653"/>
      <c r="AB94" s="2653"/>
      <c r="AC94" s="2653"/>
      <c r="AD94" s="2653"/>
      <c r="AE94" s="2653"/>
      <c r="AF94" s="2653"/>
      <c r="AG94" s="2653"/>
      <c r="AH94" s="2653"/>
      <c r="AI94" s="2653"/>
      <c r="AJ94" s="2653"/>
      <c r="AK94" s="2653"/>
      <c r="AL94" s="2653"/>
      <c r="AM94" s="2653"/>
      <c r="AN94" s="2653"/>
      <c r="AO94" s="2654"/>
      <c r="AQ94" s="397" t="s">
        <v>2243</v>
      </c>
      <c r="AR94" s="397"/>
      <c r="AS94" s="397"/>
      <c r="AT94" s="397"/>
    </row>
    <row r="95" spans="2:46" ht="12.6" customHeight="1">
      <c r="B95" s="2664"/>
      <c r="C95" s="2665"/>
      <c r="D95" s="2665"/>
      <c r="E95" s="2665"/>
      <c r="F95" s="2665"/>
      <c r="G95" s="2665"/>
      <c r="H95" s="2665"/>
      <c r="I95" s="2665"/>
      <c r="J95" s="2665"/>
      <c r="K95" s="2665"/>
      <c r="L95" s="2665"/>
      <c r="M95" s="2665"/>
      <c r="N95" s="2666"/>
      <c r="O95" s="2664"/>
      <c r="P95" s="2665"/>
      <c r="Q95" s="2665"/>
      <c r="R95" s="2665"/>
      <c r="S95" s="2665"/>
      <c r="T95" s="2665"/>
      <c r="U95" s="2665"/>
      <c r="V95" s="2665"/>
      <c r="W95" s="2665"/>
      <c r="X95" s="2665"/>
      <c r="Y95" s="2666"/>
      <c r="Z95" s="2655"/>
      <c r="AA95" s="2656"/>
      <c r="AB95" s="2656"/>
      <c r="AC95" s="2656"/>
      <c r="AD95" s="2656"/>
      <c r="AE95" s="2656"/>
      <c r="AF95" s="2656"/>
      <c r="AG95" s="2656"/>
      <c r="AH95" s="2656"/>
      <c r="AI95" s="2656"/>
      <c r="AJ95" s="2656"/>
      <c r="AK95" s="2656"/>
      <c r="AL95" s="2656"/>
      <c r="AM95" s="2656"/>
      <c r="AN95" s="2656"/>
      <c r="AO95" s="2657"/>
      <c r="AQ95" s="397" t="s">
        <v>2244</v>
      </c>
      <c r="AR95" s="397"/>
      <c r="AS95" s="397"/>
      <c r="AT95" s="397"/>
    </row>
    <row r="96" spans="2:46" ht="12.6" customHeight="1">
      <c r="B96" s="2667"/>
      <c r="C96" s="2668"/>
      <c r="D96" s="2668"/>
      <c r="E96" s="2668"/>
      <c r="F96" s="2668"/>
      <c r="G96" s="2668"/>
      <c r="H96" s="2668"/>
      <c r="I96" s="2668"/>
      <c r="J96" s="2668"/>
      <c r="K96" s="2668"/>
      <c r="L96" s="2668"/>
      <c r="M96" s="2668"/>
      <c r="N96" s="2669"/>
      <c r="O96" s="2667"/>
      <c r="P96" s="2668"/>
      <c r="Q96" s="2668"/>
      <c r="R96" s="2668"/>
      <c r="S96" s="2668"/>
      <c r="T96" s="2668"/>
      <c r="U96" s="2668"/>
      <c r="V96" s="2668"/>
      <c r="W96" s="2668"/>
      <c r="X96" s="2668"/>
      <c r="Y96" s="2669"/>
      <c r="Z96" s="2658"/>
      <c r="AA96" s="2659"/>
      <c r="AB96" s="2659"/>
      <c r="AC96" s="2659"/>
      <c r="AD96" s="2659"/>
      <c r="AE96" s="2659"/>
      <c r="AF96" s="2659"/>
      <c r="AG96" s="2659"/>
      <c r="AH96" s="2659"/>
      <c r="AI96" s="2659"/>
      <c r="AJ96" s="2659"/>
      <c r="AK96" s="2659"/>
      <c r="AL96" s="2659"/>
      <c r="AM96" s="2659"/>
      <c r="AN96" s="2659"/>
      <c r="AO96" s="2660"/>
      <c r="AQ96" s="397"/>
      <c r="AR96" s="397"/>
      <c r="AS96" s="397"/>
      <c r="AT96" s="397"/>
    </row>
    <row r="97" spans="2:46" ht="12.6" customHeight="1">
      <c r="B97" s="2661"/>
      <c r="C97" s="2662"/>
      <c r="D97" s="2662"/>
      <c r="E97" s="2662"/>
      <c r="F97" s="2662"/>
      <c r="G97" s="2662"/>
      <c r="H97" s="2662"/>
      <c r="I97" s="2662"/>
      <c r="J97" s="2662"/>
      <c r="K97" s="2662"/>
      <c r="L97" s="2662"/>
      <c r="M97" s="2662"/>
      <c r="N97" s="2663"/>
      <c r="O97" s="2661"/>
      <c r="P97" s="2662"/>
      <c r="Q97" s="2662"/>
      <c r="R97" s="2662"/>
      <c r="S97" s="2662"/>
      <c r="T97" s="2662"/>
      <c r="U97" s="2662"/>
      <c r="V97" s="2662"/>
      <c r="W97" s="2662"/>
      <c r="X97" s="2662"/>
      <c r="Y97" s="2663"/>
      <c r="Z97" s="2652"/>
      <c r="AA97" s="2653"/>
      <c r="AB97" s="2653"/>
      <c r="AC97" s="2653"/>
      <c r="AD97" s="2653"/>
      <c r="AE97" s="2653"/>
      <c r="AF97" s="2653"/>
      <c r="AG97" s="2653"/>
      <c r="AH97" s="2653"/>
      <c r="AI97" s="2653"/>
      <c r="AJ97" s="2653"/>
      <c r="AK97" s="2653"/>
      <c r="AL97" s="2653"/>
      <c r="AM97" s="2653"/>
      <c r="AN97" s="2653"/>
      <c r="AO97" s="2654"/>
      <c r="AQ97" s="397" t="s">
        <v>2245</v>
      </c>
      <c r="AR97" s="397"/>
      <c r="AS97" s="397"/>
      <c r="AT97" s="397"/>
    </row>
    <row r="98" spans="2:46" ht="12.6" customHeight="1">
      <c r="B98" s="2664"/>
      <c r="C98" s="2665"/>
      <c r="D98" s="2665"/>
      <c r="E98" s="2665"/>
      <c r="F98" s="2665"/>
      <c r="G98" s="2665"/>
      <c r="H98" s="2665"/>
      <c r="I98" s="2665"/>
      <c r="J98" s="2665"/>
      <c r="K98" s="2665"/>
      <c r="L98" s="2665"/>
      <c r="M98" s="2665"/>
      <c r="N98" s="2666"/>
      <c r="O98" s="2664"/>
      <c r="P98" s="2665"/>
      <c r="Q98" s="2665"/>
      <c r="R98" s="2665"/>
      <c r="S98" s="2665"/>
      <c r="T98" s="2665"/>
      <c r="U98" s="2665"/>
      <c r="V98" s="2665"/>
      <c r="W98" s="2665"/>
      <c r="X98" s="2665"/>
      <c r="Y98" s="2666"/>
      <c r="Z98" s="2655"/>
      <c r="AA98" s="2656"/>
      <c r="AB98" s="2656"/>
      <c r="AC98" s="2656"/>
      <c r="AD98" s="2656"/>
      <c r="AE98" s="2656"/>
      <c r="AF98" s="2656"/>
      <c r="AG98" s="2656"/>
      <c r="AH98" s="2656"/>
      <c r="AI98" s="2656"/>
      <c r="AJ98" s="2656"/>
      <c r="AK98" s="2656"/>
      <c r="AL98" s="2656"/>
      <c r="AM98" s="2656"/>
      <c r="AN98" s="2656"/>
      <c r="AO98" s="2657"/>
      <c r="AQ98" s="397" t="s">
        <v>2246</v>
      </c>
      <c r="AR98" s="397"/>
      <c r="AS98" s="397"/>
      <c r="AT98" s="397"/>
    </row>
    <row r="99" spans="2:46" ht="12.6" customHeight="1">
      <c r="B99" s="2667"/>
      <c r="C99" s="2668"/>
      <c r="D99" s="2668"/>
      <c r="E99" s="2668"/>
      <c r="F99" s="2668"/>
      <c r="G99" s="2668"/>
      <c r="H99" s="2668"/>
      <c r="I99" s="2668"/>
      <c r="J99" s="2668"/>
      <c r="K99" s="2668"/>
      <c r="L99" s="2668"/>
      <c r="M99" s="2668"/>
      <c r="N99" s="2669"/>
      <c r="O99" s="2667"/>
      <c r="P99" s="2668"/>
      <c r="Q99" s="2668"/>
      <c r="R99" s="2668"/>
      <c r="S99" s="2668"/>
      <c r="T99" s="2668"/>
      <c r="U99" s="2668"/>
      <c r="V99" s="2668"/>
      <c r="W99" s="2668"/>
      <c r="X99" s="2668"/>
      <c r="Y99" s="2669"/>
      <c r="Z99" s="2658"/>
      <c r="AA99" s="2659"/>
      <c r="AB99" s="2659"/>
      <c r="AC99" s="2659"/>
      <c r="AD99" s="2659"/>
      <c r="AE99" s="2659"/>
      <c r="AF99" s="2659"/>
      <c r="AG99" s="2659"/>
      <c r="AH99" s="2659"/>
      <c r="AI99" s="2659"/>
      <c r="AJ99" s="2659"/>
      <c r="AK99" s="2659"/>
      <c r="AL99" s="2659"/>
      <c r="AM99" s="2659"/>
      <c r="AN99" s="2659"/>
      <c r="AO99" s="2660"/>
      <c r="AQ99" s="397" t="s">
        <v>2247</v>
      </c>
      <c r="AR99" s="397"/>
      <c r="AS99" s="397"/>
      <c r="AT99" s="397"/>
    </row>
    <row r="100" spans="2:46" ht="12.6" customHeight="1">
      <c r="B100" s="2661"/>
      <c r="C100" s="2662"/>
      <c r="D100" s="2662"/>
      <c r="E100" s="2662"/>
      <c r="F100" s="2662"/>
      <c r="G100" s="2662"/>
      <c r="H100" s="2662"/>
      <c r="I100" s="2662"/>
      <c r="J100" s="2662"/>
      <c r="K100" s="2662"/>
      <c r="L100" s="2662"/>
      <c r="M100" s="2662"/>
      <c r="N100" s="2663"/>
      <c r="O100" s="2661"/>
      <c r="P100" s="2662"/>
      <c r="Q100" s="2662"/>
      <c r="R100" s="2662"/>
      <c r="S100" s="2662"/>
      <c r="T100" s="2662"/>
      <c r="U100" s="2662"/>
      <c r="V100" s="2662"/>
      <c r="W100" s="2662"/>
      <c r="X100" s="2662"/>
      <c r="Y100" s="2663"/>
      <c r="Z100" s="2652"/>
      <c r="AA100" s="2653"/>
      <c r="AB100" s="2653"/>
      <c r="AC100" s="2653"/>
      <c r="AD100" s="2653"/>
      <c r="AE100" s="2653"/>
      <c r="AF100" s="2653"/>
      <c r="AG100" s="2653"/>
      <c r="AH100" s="2653"/>
      <c r="AI100" s="2653"/>
      <c r="AJ100" s="2653"/>
      <c r="AK100" s="2653"/>
      <c r="AL100" s="2653"/>
      <c r="AM100" s="2653"/>
      <c r="AN100" s="2653"/>
      <c r="AO100" s="2654"/>
      <c r="AQ100" s="397" t="s">
        <v>2248</v>
      </c>
      <c r="AR100" s="397"/>
      <c r="AS100" s="397"/>
      <c r="AT100" s="397"/>
    </row>
    <row r="101" spans="2:46" ht="12.6" customHeight="1">
      <c r="B101" s="2664"/>
      <c r="C101" s="2665"/>
      <c r="D101" s="2665"/>
      <c r="E101" s="2665"/>
      <c r="F101" s="2665"/>
      <c r="G101" s="2665"/>
      <c r="H101" s="2665"/>
      <c r="I101" s="2665"/>
      <c r="J101" s="2665"/>
      <c r="K101" s="2665"/>
      <c r="L101" s="2665"/>
      <c r="M101" s="2665"/>
      <c r="N101" s="2666"/>
      <c r="O101" s="2664"/>
      <c r="P101" s="2665"/>
      <c r="Q101" s="2665"/>
      <c r="R101" s="2665"/>
      <c r="S101" s="2665"/>
      <c r="T101" s="2665"/>
      <c r="U101" s="2665"/>
      <c r="V101" s="2665"/>
      <c r="W101" s="2665"/>
      <c r="X101" s="2665"/>
      <c r="Y101" s="2666"/>
      <c r="Z101" s="2655"/>
      <c r="AA101" s="2656"/>
      <c r="AB101" s="2656"/>
      <c r="AC101" s="2656"/>
      <c r="AD101" s="2656"/>
      <c r="AE101" s="2656"/>
      <c r="AF101" s="2656"/>
      <c r="AG101" s="2656"/>
      <c r="AH101" s="2656"/>
      <c r="AI101" s="2656"/>
      <c r="AJ101" s="2656"/>
      <c r="AK101" s="2656"/>
      <c r="AL101" s="2656"/>
      <c r="AM101" s="2656"/>
      <c r="AN101" s="2656"/>
      <c r="AO101" s="2657"/>
      <c r="AQ101" s="397"/>
      <c r="AR101" s="397"/>
      <c r="AS101" s="397"/>
      <c r="AT101" s="397"/>
    </row>
    <row r="102" spans="2:46" ht="12.6" customHeight="1">
      <c r="B102" s="2667"/>
      <c r="C102" s="2668"/>
      <c r="D102" s="2668"/>
      <c r="E102" s="2668"/>
      <c r="F102" s="2668"/>
      <c r="G102" s="2668"/>
      <c r="H102" s="2668"/>
      <c r="I102" s="2668"/>
      <c r="J102" s="2668"/>
      <c r="K102" s="2668"/>
      <c r="L102" s="2668"/>
      <c r="M102" s="2668"/>
      <c r="N102" s="2669"/>
      <c r="O102" s="2667"/>
      <c r="P102" s="2668"/>
      <c r="Q102" s="2668"/>
      <c r="R102" s="2668"/>
      <c r="S102" s="2668"/>
      <c r="T102" s="2668"/>
      <c r="U102" s="2668"/>
      <c r="V102" s="2668"/>
      <c r="W102" s="2668"/>
      <c r="X102" s="2668"/>
      <c r="Y102" s="2669"/>
      <c r="Z102" s="2658"/>
      <c r="AA102" s="2659"/>
      <c r="AB102" s="2659"/>
      <c r="AC102" s="2659"/>
      <c r="AD102" s="2659"/>
      <c r="AE102" s="2659"/>
      <c r="AF102" s="2659"/>
      <c r="AG102" s="2659"/>
      <c r="AH102" s="2659"/>
      <c r="AI102" s="2659"/>
      <c r="AJ102" s="2659"/>
      <c r="AK102" s="2659"/>
      <c r="AL102" s="2659"/>
      <c r="AM102" s="2659"/>
      <c r="AN102" s="2659"/>
      <c r="AO102" s="2660"/>
      <c r="AQ102" s="397"/>
      <c r="AR102" s="397"/>
      <c r="AS102" s="397"/>
      <c r="AT102" s="397"/>
    </row>
    <row r="103" spans="2:46" ht="12.6" customHeight="1">
      <c r="B103" s="2661"/>
      <c r="C103" s="2662"/>
      <c r="D103" s="2662"/>
      <c r="E103" s="2662"/>
      <c r="F103" s="2662"/>
      <c r="G103" s="2662"/>
      <c r="H103" s="2662"/>
      <c r="I103" s="2662"/>
      <c r="J103" s="2662"/>
      <c r="K103" s="2662"/>
      <c r="L103" s="2662"/>
      <c r="M103" s="2662"/>
      <c r="N103" s="2663"/>
      <c r="O103" s="2661"/>
      <c r="P103" s="2662"/>
      <c r="Q103" s="2662"/>
      <c r="R103" s="2662"/>
      <c r="S103" s="2662"/>
      <c r="T103" s="2662"/>
      <c r="U103" s="2662"/>
      <c r="V103" s="2662"/>
      <c r="W103" s="2662"/>
      <c r="X103" s="2662"/>
      <c r="Y103" s="2663"/>
      <c r="Z103" s="2652"/>
      <c r="AA103" s="2653"/>
      <c r="AB103" s="2653"/>
      <c r="AC103" s="2653"/>
      <c r="AD103" s="2653"/>
      <c r="AE103" s="2653"/>
      <c r="AF103" s="2653"/>
      <c r="AG103" s="2653"/>
      <c r="AH103" s="2653"/>
      <c r="AI103" s="2653"/>
      <c r="AJ103" s="2653"/>
      <c r="AK103" s="2653"/>
      <c r="AL103" s="2653"/>
      <c r="AM103" s="2653"/>
      <c r="AN103" s="2653"/>
      <c r="AO103" s="2654"/>
      <c r="AQ103" s="397"/>
      <c r="AR103" s="397"/>
      <c r="AS103" s="397"/>
      <c r="AT103" s="397"/>
    </row>
    <row r="104" spans="2:46" ht="12.6" customHeight="1">
      <c r="B104" s="2664"/>
      <c r="C104" s="2665"/>
      <c r="D104" s="2665"/>
      <c r="E104" s="2665"/>
      <c r="F104" s="2665"/>
      <c r="G104" s="2665"/>
      <c r="H104" s="2665"/>
      <c r="I104" s="2665"/>
      <c r="J104" s="2665"/>
      <c r="K104" s="2665"/>
      <c r="L104" s="2665"/>
      <c r="M104" s="2665"/>
      <c r="N104" s="2666"/>
      <c r="O104" s="2664"/>
      <c r="P104" s="2665"/>
      <c r="Q104" s="2665"/>
      <c r="R104" s="2665"/>
      <c r="S104" s="2665"/>
      <c r="T104" s="2665"/>
      <c r="U104" s="2665"/>
      <c r="V104" s="2665"/>
      <c r="W104" s="2665"/>
      <c r="X104" s="2665"/>
      <c r="Y104" s="2666"/>
      <c r="Z104" s="2655"/>
      <c r="AA104" s="2656"/>
      <c r="AB104" s="2656"/>
      <c r="AC104" s="2656"/>
      <c r="AD104" s="2656"/>
      <c r="AE104" s="2656"/>
      <c r="AF104" s="2656"/>
      <c r="AG104" s="2656"/>
      <c r="AH104" s="2656"/>
      <c r="AI104" s="2656"/>
      <c r="AJ104" s="2656"/>
      <c r="AK104" s="2656"/>
      <c r="AL104" s="2656"/>
      <c r="AM104" s="2656"/>
      <c r="AN104" s="2656"/>
      <c r="AO104" s="2657"/>
    </row>
    <row r="105" spans="2:46" ht="12.6" customHeight="1">
      <c r="B105" s="2667"/>
      <c r="C105" s="2668"/>
      <c r="D105" s="2668"/>
      <c r="E105" s="2668"/>
      <c r="F105" s="2668"/>
      <c r="G105" s="2668"/>
      <c r="H105" s="2668"/>
      <c r="I105" s="2668"/>
      <c r="J105" s="2668"/>
      <c r="K105" s="2668"/>
      <c r="L105" s="2668"/>
      <c r="M105" s="2668"/>
      <c r="N105" s="2669"/>
      <c r="O105" s="2667"/>
      <c r="P105" s="2668"/>
      <c r="Q105" s="2668"/>
      <c r="R105" s="2668"/>
      <c r="S105" s="2668"/>
      <c r="T105" s="2668"/>
      <c r="U105" s="2668"/>
      <c r="V105" s="2668"/>
      <c r="W105" s="2668"/>
      <c r="X105" s="2668"/>
      <c r="Y105" s="2669"/>
      <c r="Z105" s="2658"/>
      <c r="AA105" s="2659"/>
      <c r="AB105" s="2659"/>
      <c r="AC105" s="2659"/>
      <c r="AD105" s="2659"/>
      <c r="AE105" s="2659"/>
      <c r="AF105" s="2659"/>
      <c r="AG105" s="2659"/>
      <c r="AH105" s="2659"/>
      <c r="AI105" s="2659"/>
      <c r="AJ105" s="2659"/>
      <c r="AK105" s="2659"/>
      <c r="AL105" s="2659"/>
      <c r="AM105" s="2659"/>
      <c r="AN105" s="2659"/>
      <c r="AO105" s="2660"/>
    </row>
    <row r="106" spans="2:46" ht="12.6" customHeight="1">
      <c r="B106" s="2661"/>
      <c r="C106" s="2662"/>
      <c r="D106" s="2662"/>
      <c r="E106" s="2662"/>
      <c r="F106" s="2662"/>
      <c r="G106" s="2662"/>
      <c r="H106" s="2662"/>
      <c r="I106" s="2662"/>
      <c r="J106" s="2662"/>
      <c r="K106" s="2662"/>
      <c r="L106" s="2662"/>
      <c r="M106" s="2662"/>
      <c r="N106" s="2663"/>
      <c r="O106" s="2661"/>
      <c r="P106" s="2662"/>
      <c r="Q106" s="2662"/>
      <c r="R106" s="2662"/>
      <c r="S106" s="2662"/>
      <c r="T106" s="2662"/>
      <c r="U106" s="2662"/>
      <c r="V106" s="2662"/>
      <c r="W106" s="2662"/>
      <c r="X106" s="2662"/>
      <c r="Y106" s="2663"/>
      <c r="Z106" s="2652"/>
      <c r="AA106" s="2653"/>
      <c r="AB106" s="2653"/>
      <c r="AC106" s="2653"/>
      <c r="AD106" s="2653"/>
      <c r="AE106" s="2653"/>
      <c r="AF106" s="2653"/>
      <c r="AG106" s="2653"/>
      <c r="AH106" s="2653"/>
      <c r="AI106" s="2653"/>
      <c r="AJ106" s="2653"/>
      <c r="AK106" s="2653"/>
      <c r="AL106" s="2653"/>
      <c r="AM106" s="2653"/>
      <c r="AN106" s="2653"/>
      <c r="AO106" s="2654"/>
    </row>
    <row r="107" spans="2:46" ht="12.6" customHeight="1">
      <c r="B107" s="2664"/>
      <c r="C107" s="2665"/>
      <c r="D107" s="2665"/>
      <c r="E107" s="2665"/>
      <c r="F107" s="2665"/>
      <c r="G107" s="2665"/>
      <c r="H107" s="2665"/>
      <c r="I107" s="2665"/>
      <c r="J107" s="2665"/>
      <c r="K107" s="2665"/>
      <c r="L107" s="2665"/>
      <c r="M107" s="2665"/>
      <c r="N107" s="2666"/>
      <c r="O107" s="2664"/>
      <c r="P107" s="2665"/>
      <c r="Q107" s="2665"/>
      <c r="R107" s="2665"/>
      <c r="S107" s="2665"/>
      <c r="T107" s="2665"/>
      <c r="U107" s="2665"/>
      <c r="V107" s="2665"/>
      <c r="W107" s="2665"/>
      <c r="X107" s="2665"/>
      <c r="Y107" s="2666"/>
      <c r="Z107" s="2655"/>
      <c r="AA107" s="2656"/>
      <c r="AB107" s="2656"/>
      <c r="AC107" s="2656"/>
      <c r="AD107" s="2656"/>
      <c r="AE107" s="2656"/>
      <c r="AF107" s="2656"/>
      <c r="AG107" s="2656"/>
      <c r="AH107" s="2656"/>
      <c r="AI107" s="2656"/>
      <c r="AJ107" s="2656"/>
      <c r="AK107" s="2656"/>
      <c r="AL107" s="2656"/>
      <c r="AM107" s="2656"/>
      <c r="AN107" s="2656"/>
      <c r="AO107" s="2657"/>
    </row>
    <row r="108" spans="2:46" ht="12.6" customHeight="1">
      <c r="B108" s="2667"/>
      <c r="C108" s="2668"/>
      <c r="D108" s="2668"/>
      <c r="E108" s="2668"/>
      <c r="F108" s="2668"/>
      <c r="G108" s="2668"/>
      <c r="H108" s="2668"/>
      <c r="I108" s="2668"/>
      <c r="J108" s="2668"/>
      <c r="K108" s="2668"/>
      <c r="L108" s="2668"/>
      <c r="M108" s="2668"/>
      <c r="N108" s="2669"/>
      <c r="O108" s="2667"/>
      <c r="P108" s="2668"/>
      <c r="Q108" s="2668"/>
      <c r="R108" s="2668"/>
      <c r="S108" s="2668"/>
      <c r="T108" s="2668"/>
      <c r="U108" s="2668"/>
      <c r="V108" s="2668"/>
      <c r="W108" s="2668"/>
      <c r="X108" s="2668"/>
      <c r="Y108" s="2669"/>
      <c r="Z108" s="2658"/>
      <c r="AA108" s="2659"/>
      <c r="AB108" s="2659"/>
      <c r="AC108" s="2659"/>
      <c r="AD108" s="2659"/>
      <c r="AE108" s="2659"/>
      <c r="AF108" s="2659"/>
      <c r="AG108" s="2659"/>
      <c r="AH108" s="2659"/>
      <c r="AI108" s="2659"/>
      <c r="AJ108" s="2659"/>
      <c r="AK108" s="2659"/>
      <c r="AL108" s="2659"/>
      <c r="AM108" s="2659"/>
      <c r="AN108" s="2659"/>
      <c r="AO108" s="2660"/>
    </row>
    <row r="109" spans="2:46" ht="12.6" customHeight="1">
      <c r="B109" s="2661"/>
      <c r="C109" s="2662"/>
      <c r="D109" s="2662"/>
      <c r="E109" s="2662"/>
      <c r="F109" s="2662"/>
      <c r="G109" s="2662"/>
      <c r="H109" s="2662"/>
      <c r="I109" s="2662"/>
      <c r="J109" s="2662"/>
      <c r="K109" s="2662"/>
      <c r="L109" s="2662"/>
      <c r="M109" s="2662"/>
      <c r="N109" s="2663"/>
      <c r="O109" s="2661"/>
      <c r="P109" s="2662"/>
      <c r="Q109" s="2662"/>
      <c r="R109" s="2662"/>
      <c r="S109" s="2662"/>
      <c r="T109" s="2662"/>
      <c r="U109" s="2662"/>
      <c r="V109" s="2662"/>
      <c r="W109" s="2662"/>
      <c r="X109" s="2662"/>
      <c r="Y109" s="2663"/>
      <c r="Z109" s="2652"/>
      <c r="AA109" s="2653"/>
      <c r="AB109" s="2653"/>
      <c r="AC109" s="2653"/>
      <c r="AD109" s="2653"/>
      <c r="AE109" s="2653"/>
      <c r="AF109" s="2653"/>
      <c r="AG109" s="2653"/>
      <c r="AH109" s="2653"/>
      <c r="AI109" s="2653"/>
      <c r="AJ109" s="2653"/>
      <c r="AK109" s="2653"/>
      <c r="AL109" s="2653"/>
      <c r="AM109" s="2653"/>
      <c r="AN109" s="2653"/>
      <c r="AO109" s="2654"/>
    </row>
    <row r="110" spans="2:46" ht="12.6" customHeight="1">
      <c r="B110" s="2664"/>
      <c r="C110" s="2665"/>
      <c r="D110" s="2665"/>
      <c r="E110" s="2665"/>
      <c r="F110" s="2665"/>
      <c r="G110" s="2665"/>
      <c r="H110" s="2665"/>
      <c r="I110" s="2665"/>
      <c r="J110" s="2665"/>
      <c r="K110" s="2665"/>
      <c r="L110" s="2665"/>
      <c r="M110" s="2665"/>
      <c r="N110" s="2666"/>
      <c r="O110" s="2664"/>
      <c r="P110" s="2665"/>
      <c r="Q110" s="2665"/>
      <c r="R110" s="2665"/>
      <c r="S110" s="2665"/>
      <c r="T110" s="2665"/>
      <c r="U110" s="2665"/>
      <c r="V110" s="2665"/>
      <c r="W110" s="2665"/>
      <c r="X110" s="2665"/>
      <c r="Y110" s="2666"/>
      <c r="Z110" s="2655"/>
      <c r="AA110" s="2656"/>
      <c r="AB110" s="2656"/>
      <c r="AC110" s="2656"/>
      <c r="AD110" s="2656"/>
      <c r="AE110" s="2656"/>
      <c r="AF110" s="2656"/>
      <c r="AG110" s="2656"/>
      <c r="AH110" s="2656"/>
      <c r="AI110" s="2656"/>
      <c r="AJ110" s="2656"/>
      <c r="AK110" s="2656"/>
      <c r="AL110" s="2656"/>
      <c r="AM110" s="2656"/>
      <c r="AN110" s="2656"/>
      <c r="AO110" s="2657"/>
    </row>
    <row r="111" spans="2:46" ht="12.6" customHeight="1">
      <c r="B111" s="2667"/>
      <c r="C111" s="2668"/>
      <c r="D111" s="2668"/>
      <c r="E111" s="2668"/>
      <c r="F111" s="2668"/>
      <c r="G111" s="2668"/>
      <c r="H111" s="2668"/>
      <c r="I111" s="2668"/>
      <c r="J111" s="2668"/>
      <c r="K111" s="2668"/>
      <c r="L111" s="2668"/>
      <c r="M111" s="2668"/>
      <c r="N111" s="2669"/>
      <c r="O111" s="2667"/>
      <c r="P111" s="2668"/>
      <c r="Q111" s="2668"/>
      <c r="R111" s="2668"/>
      <c r="S111" s="2668"/>
      <c r="T111" s="2668"/>
      <c r="U111" s="2668"/>
      <c r="V111" s="2668"/>
      <c r="W111" s="2668"/>
      <c r="X111" s="2668"/>
      <c r="Y111" s="2669"/>
      <c r="Z111" s="2658"/>
      <c r="AA111" s="2659"/>
      <c r="AB111" s="2659"/>
      <c r="AC111" s="2659"/>
      <c r="AD111" s="2659"/>
      <c r="AE111" s="2659"/>
      <c r="AF111" s="2659"/>
      <c r="AG111" s="2659"/>
      <c r="AH111" s="2659"/>
      <c r="AI111" s="2659"/>
      <c r="AJ111" s="2659"/>
      <c r="AK111" s="2659"/>
      <c r="AL111" s="2659"/>
      <c r="AM111" s="2659"/>
      <c r="AN111" s="2659"/>
      <c r="AO111" s="2660"/>
    </row>
    <row r="112" spans="2:46" ht="12.6" customHeight="1">
      <c r="B112" s="2661"/>
      <c r="C112" s="2662"/>
      <c r="D112" s="2662"/>
      <c r="E112" s="2662"/>
      <c r="F112" s="2662"/>
      <c r="G112" s="2662"/>
      <c r="H112" s="2662"/>
      <c r="I112" s="2662"/>
      <c r="J112" s="2662"/>
      <c r="K112" s="2662"/>
      <c r="L112" s="2662"/>
      <c r="M112" s="2662"/>
      <c r="N112" s="2663"/>
      <c r="O112" s="2661"/>
      <c r="P112" s="2662"/>
      <c r="Q112" s="2662"/>
      <c r="R112" s="2662"/>
      <c r="S112" s="2662"/>
      <c r="T112" s="2662"/>
      <c r="U112" s="2662"/>
      <c r="V112" s="2662"/>
      <c r="W112" s="2662"/>
      <c r="X112" s="2662"/>
      <c r="Y112" s="2663"/>
      <c r="Z112" s="2652"/>
      <c r="AA112" s="2653"/>
      <c r="AB112" s="2653"/>
      <c r="AC112" s="2653"/>
      <c r="AD112" s="2653"/>
      <c r="AE112" s="2653"/>
      <c r="AF112" s="2653"/>
      <c r="AG112" s="2653"/>
      <c r="AH112" s="2653"/>
      <c r="AI112" s="2653"/>
      <c r="AJ112" s="2653"/>
      <c r="AK112" s="2653"/>
      <c r="AL112" s="2653"/>
      <c r="AM112" s="2653"/>
      <c r="AN112" s="2653"/>
      <c r="AO112" s="2654"/>
    </row>
    <row r="113" spans="2:41" ht="12.6" customHeight="1">
      <c r="B113" s="2664"/>
      <c r="C113" s="2665"/>
      <c r="D113" s="2665"/>
      <c r="E113" s="2665"/>
      <c r="F113" s="2665"/>
      <c r="G113" s="2665"/>
      <c r="H113" s="2665"/>
      <c r="I113" s="2665"/>
      <c r="J113" s="2665"/>
      <c r="K113" s="2665"/>
      <c r="L113" s="2665"/>
      <c r="M113" s="2665"/>
      <c r="N113" s="2666"/>
      <c r="O113" s="2664"/>
      <c r="P113" s="2665"/>
      <c r="Q113" s="2665"/>
      <c r="R113" s="2665"/>
      <c r="S113" s="2665"/>
      <c r="T113" s="2665"/>
      <c r="U113" s="2665"/>
      <c r="V113" s="2665"/>
      <c r="W113" s="2665"/>
      <c r="X113" s="2665"/>
      <c r="Y113" s="2666"/>
      <c r="Z113" s="2655"/>
      <c r="AA113" s="2656"/>
      <c r="AB113" s="2656"/>
      <c r="AC113" s="2656"/>
      <c r="AD113" s="2656"/>
      <c r="AE113" s="2656"/>
      <c r="AF113" s="2656"/>
      <c r="AG113" s="2656"/>
      <c r="AH113" s="2656"/>
      <c r="AI113" s="2656"/>
      <c r="AJ113" s="2656"/>
      <c r="AK113" s="2656"/>
      <c r="AL113" s="2656"/>
      <c r="AM113" s="2656"/>
      <c r="AN113" s="2656"/>
      <c r="AO113" s="2657"/>
    </row>
    <row r="114" spans="2:41" ht="12.6" customHeight="1">
      <c r="B114" s="2667"/>
      <c r="C114" s="2668"/>
      <c r="D114" s="2668"/>
      <c r="E114" s="2668"/>
      <c r="F114" s="2668"/>
      <c r="G114" s="2668"/>
      <c r="H114" s="2668"/>
      <c r="I114" s="2668"/>
      <c r="J114" s="2668"/>
      <c r="K114" s="2668"/>
      <c r="L114" s="2668"/>
      <c r="M114" s="2668"/>
      <c r="N114" s="2669"/>
      <c r="O114" s="2667"/>
      <c r="P114" s="2668"/>
      <c r="Q114" s="2668"/>
      <c r="R114" s="2668"/>
      <c r="S114" s="2668"/>
      <c r="T114" s="2668"/>
      <c r="U114" s="2668"/>
      <c r="V114" s="2668"/>
      <c r="W114" s="2668"/>
      <c r="X114" s="2668"/>
      <c r="Y114" s="2669"/>
      <c r="Z114" s="2658"/>
      <c r="AA114" s="2659"/>
      <c r="AB114" s="2659"/>
      <c r="AC114" s="2659"/>
      <c r="AD114" s="2659"/>
      <c r="AE114" s="2659"/>
      <c r="AF114" s="2659"/>
      <c r="AG114" s="2659"/>
      <c r="AH114" s="2659"/>
      <c r="AI114" s="2659"/>
      <c r="AJ114" s="2659"/>
      <c r="AK114" s="2659"/>
      <c r="AL114" s="2659"/>
      <c r="AM114" s="2659"/>
      <c r="AN114" s="2659"/>
      <c r="AO114" s="2660"/>
    </row>
    <row r="115" spans="2:41" ht="12.6" customHeight="1">
      <c r="B115" s="640" t="s">
        <v>1832</v>
      </c>
    </row>
    <row r="116" spans="2:41" ht="12.6" customHeight="1">
      <c r="B116" s="640" t="s">
        <v>1833</v>
      </c>
    </row>
    <row r="120" spans="2:41" ht="12.6" customHeight="1">
      <c r="B120" s="299" t="s">
        <v>1834</v>
      </c>
    </row>
    <row r="123" spans="2:41" ht="12.6" customHeight="1">
      <c r="K123" s="299" t="s">
        <v>1835</v>
      </c>
      <c r="P123" s="299" t="s">
        <v>1836</v>
      </c>
      <c r="T123" s="299" t="s">
        <v>1839</v>
      </c>
    </row>
    <row r="125" spans="2:41" ht="12.6" customHeight="1">
      <c r="P125" s="299" t="s">
        <v>1837</v>
      </c>
      <c r="T125" s="299" t="s">
        <v>1840</v>
      </c>
    </row>
    <row r="126" spans="2:41" ht="12.6" customHeight="1">
      <c r="AC126" s="2672" t="s">
        <v>1842</v>
      </c>
      <c r="AD126" s="2672"/>
      <c r="AE126" s="2672"/>
      <c r="AF126" s="2672"/>
      <c r="AG126" s="2672"/>
      <c r="AH126" s="2672"/>
      <c r="AI126" s="2672"/>
      <c r="AJ126" s="2672"/>
      <c r="AK126" s="2672"/>
      <c r="AL126" s="2672"/>
      <c r="AM126" s="2672"/>
      <c r="AN126" s="2672"/>
    </row>
    <row r="127" spans="2:41" ht="12.6" customHeight="1">
      <c r="T127" s="299" t="s">
        <v>1841</v>
      </c>
      <c r="AC127" s="2672"/>
      <c r="AD127" s="2672"/>
      <c r="AE127" s="2672"/>
      <c r="AF127" s="2672"/>
      <c r="AG127" s="2672"/>
      <c r="AH127" s="2672"/>
      <c r="AI127" s="2672"/>
      <c r="AJ127" s="2672"/>
      <c r="AK127" s="2672"/>
      <c r="AL127" s="2672"/>
      <c r="AM127" s="2672"/>
      <c r="AN127" s="2672"/>
    </row>
    <row r="130" spans="1:42" ht="12.6" customHeight="1">
      <c r="K130" s="299" t="s">
        <v>1838</v>
      </c>
      <c r="P130" s="299" t="s">
        <v>1836</v>
      </c>
      <c r="T130" s="2033">
        <f>一括入力シート!B44</f>
        <v>0</v>
      </c>
      <c r="U130" s="2033"/>
      <c r="V130" s="2033"/>
      <c r="W130" s="2033"/>
      <c r="X130" s="2033"/>
      <c r="Y130" s="2033"/>
      <c r="Z130" s="2033"/>
      <c r="AA130" s="2033"/>
      <c r="AB130" s="2033"/>
      <c r="AC130" s="2033"/>
      <c r="AD130" s="2033"/>
      <c r="AE130" s="2033"/>
      <c r="AF130" s="2033"/>
      <c r="AG130" s="2033"/>
      <c r="AH130" s="2033"/>
      <c r="AI130" s="2033"/>
      <c r="AJ130" s="2033"/>
      <c r="AK130" s="2033"/>
      <c r="AL130" s="2033"/>
      <c r="AM130" s="2033"/>
      <c r="AN130" s="2033"/>
    </row>
    <row r="131" spans="1:42" ht="12.6" customHeight="1">
      <c r="T131" s="2033"/>
      <c r="U131" s="2033"/>
      <c r="V131" s="2033"/>
      <c r="W131" s="2033"/>
      <c r="X131" s="2033"/>
      <c r="Y131" s="2033"/>
      <c r="Z131" s="2033"/>
      <c r="AA131" s="2033"/>
      <c r="AB131" s="2033"/>
      <c r="AC131" s="2033"/>
      <c r="AD131" s="2033"/>
      <c r="AE131" s="2033"/>
      <c r="AF131" s="2033"/>
      <c r="AG131" s="2033"/>
      <c r="AH131" s="2033"/>
      <c r="AI131" s="2033"/>
      <c r="AJ131" s="2033"/>
      <c r="AK131" s="2033"/>
      <c r="AL131" s="2033"/>
      <c r="AM131" s="2033"/>
      <c r="AN131" s="2033"/>
    </row>
    <row r="132" spans="1:42" ht="12.6" customHeight="1">
      <c r="P132" s="299" t="s">
        <v>1837</v>
      </c>
      <c r="T132" s="2154">
        <f>一括入力シート!B45</f>
        <v>0</v>
      </c>
      <c r="U132" s="2154"/>
      <c r="V132" s="2154"/>
      <c r="W132" s="2154"/>
      <c r="X132" s="2154"/>
      <c r="Y132" s="2154"/>
      <c r="Z132" s="2154"/>
      <c r="AA132" s="2154"/>
      <c r="AB132" s="2154"/>
      <c r="AC132" s="2154"/>
      <c r="AD132" s="2154"/>
      <c r="AE132" s="2154"/>
      <c r="AF132" s="2154"/>
      <c r="AG132" s="2154"/>
      <c r="AH132" s="2154"/>
      <c r="AI132" s="2154"/>
      <c r="AJ132" s="2154"/>
      <c r="AK132" s="2154"/>
      <c r="AL132" s="2154"/>
      <c r="AM132" s="2154"/>
      <c r="AN132" s="2154"/>
    </row>
    <row r="133" spans="1:42" ht="12.6" customHeight="1">
      <c r="T133" s="2154"/>
      <c r="U133" s="2154"/>
      <c r="V133" s="2154"/>
      <c r="W133" s="2154"/>
      <c r="X133" s="2154"/>
      <c r="Y133" s="2154"/>
      <c r="Z133" s="2154"/>
      <c r="AA133" s="2154"/>
      <c r="AB133" s="2154"/>
      <c r="AC133" s="2154"/>
      <c r="AD133" s="2154"/>
      <c r="AE133" s="2154"/>
      <c r="AF133" s="2154"/>
      <c r="AG133" s="2154"/>
      <c r="AH133" s="2154"/>
      <c r="AI133" s="2154"/>
      <c r="AJ133" s="2154"/>
      <c r="AK133" s="2154"/>
      <c r="AL133" s="2154"/>
      <c r="AM133" s="2154"/>
      <c r="AN133" s="2154"/>
    </row>
    <row r="134" spans="1:42" ht="12.6" customHeight="1">
      <c r="T134" s="2154">
        <f>一括入力シート!B46</f>
        <v>0</v>
      </c>
      <c r="U134" s="2154"/>
      <c r="V134" s="2154"/>
      <c r="W134" s="2154"/>
      <c r="X134" s="2154"/>
      <c r="Y134" s="2154"/>
      <c r="Z134" s="2154"/>
      <c r="AA134" s="2154"/>
      <c r="AB134" s="2154"/>
      <c r="AC134" s="2154"/>
      <c r="AD134" s="2154"/>
      <c r="AE134" s="2154"/>
      <c r="AF134" s="2154"/>
      <c r="AG134" s="2154"/>
      <c r="AH134" s="2154"/>
      <c r="AI134" s="2154"/>
      <c r="AJ134" s="2154"/>
      <c r="AK134" s="2154"/>
      <c r="AL134" s="2154"/>
      <c r="AM134" s="2154"/>
      <c r="AN134" s="2154"/>
    </row>
    <row r="135" spans="1:42" ht="12.6" customHeight="1">
      <c r="T135" s="2154"/>
      <c r="U135" s="2154"/>
      <c r="V135" s="2154"/>
      <c r="W135" s="2154"/>
      <c r="X135" s="2154"/>
      <c r="Y135" s="2154"/>
      <c r="Z135" s="2154"/>
      <c r="AA135" s="2154"/>
      <c r="AB135" s="2154"/>
      <c r="AC135" s="2154"/>
      <c r="AD135" s="2154"/>
      <c r="AE135" s="2154"/>
      <c r="AF135" s="2154"/>
      <c r="AG135" s="2154"/>
      <c r="AH135" s="2154"/>
      <c r="AI135" s="2154"/>
      <c r="AJ135" s="2154"/>
      <c r="AK135" s="2154"/>
      <c r="AL135" s="2154"/>
      <c r="AM135" s="2154"/>
      <c r="AN135" s="2154"/>
    </row>
    <row r="137" spans="1:42" ht="12.6" customHeight="1">
      <c r="A137" s="2694" t="s">
        <v>1900</v>
      </c>
      <c r="B137" s="2694"/>
      <c r="C137" s="2694"/>
      <c r="AD137" s="318"/>
    </row>
    <row r="138" spans="1:42" ht="12.6" customHeight="1">
      <c r="A138" s="2694"/>
      <c r="B138" s="2694"/>
      <c r="C138" s="2694"/>
      <c r="L138" s="318"/>
      <c r="AD138" s="318"/>
      <c r="AE138" s="318"/>
      <c r="AF138" s="318"/>
      <c r="AG138" s="318"/>
      <c r="AH138" s="318"/>
      <c r="AI138" s="318"/>
      <c r="AJ138" s="318"/>
      <c r="AK138" s="318"/>
      <c r="AL138" s="318"/>
      <c r="AM138" s="318"/>
      <c r="AN138" s="318"/>
      <c r="AO138" s="318"/>
    </row>
    <row r="139" spans="1:42" ht="12.6" customHeight="1">
      <c r="A139" s="2694"/>
      <c r="B139" s="2694"/>
      <c r="C139" s="2694"/>
      <c r="L139" s="645"/>
      <c r="M139" s="645"/>
      <c r="N139" s="645"/>
      <c r="O139" s="645"/>
      <c r="P139" s="645"/>
      <c r="Q139" s="645"/>
      <c r="R139" s="645"/>
      <c r="S139" s="645"/>
      <c r="T139" s="645"/>
      <c r="U139" s="645"/>
      <c r="V139" s="645"/>
      <c r="W139" s="645"/>
      <c r="AD139" s="645"/>
      <c r="AE139" s="645"/>
      <c r="AF139" s="645"/>
      <c r="AG139" s="645"/>
      <c r="AH139" s="645"/>
      <c r="AI139" s="645"/>
      <c r="AJ139" s="645"/>
      <c r="AK139" s="645"/>
      <c r="AL139" s="645"/>
      <c r="AM139" s="645"/>
      <c r="AN139" s="645"/>
      <c r="AO139" s="645"/>
    </row>
    <row r="140" spans="1:42" ht="12.6" customHeight="1">
      <c r="AD140" s="673"/>
      <c r="AE140" s="673"/>
      <c r="AF140" s="673"/>
      <c r="AG140" s="673"/>
      <c r="AH140" s="673"/>
      <c r="AI140" s="673"/>
      <c r="AJ140" s="673"/>
      <c r="AK140" s="673"/>
      <c r="AL140" s="673"/>
      <c r="AM140" s="673"/>
      <c r="AN140" s="673"/>
      <c r="AO140" s="673"/>
    </row>
    <row r="141" spans="1:42" ht="12.6" customHeight="1">
      <c r="A141" s="2693" t="s">
        <v>1850</v>
      </c>
      <c r="B141" s="2693"/>
      <c r="C141" s="2693"/>
      <c r="D141" s="2693"/>
      <c r="E141" s="2693"/>
      <c r="F141" s="2693"/>
      <c r="G141" s="2693"/>
      <c r="H141" s="2693"/>
      <c r="I141" s="2693"/>
      <c r="J141" s="2693"/>
      <c r="K141" s="2693"/>
      <c r="L141" s="2693"/>
      <c r="M141" s="2693"/>
      <c r="N141" s="2693"/>
      <c r="O141" s="2693"/>
      <c r="P141" s="2693"/>
      <c r="Q141" s="2693"/>
      <c r="R141" s="2693"/>
      <c r="S141" s="2693"/>
      <c r="T141" s="2693"/>
      <c r="U141" s="2693"/>
      <c r="V141" s="2693"/>
      <c r="W141" s="2693"/>
      <c r="X141" s="2693"/>
      <c r="Y141" s="2693"/>
      <c r="Z141" s="2693"/>
      <c r="AA141" s="2693"/>
      <c r="AB141" s="2693"/>
      <c r="AC141" s="2693"/>
      <c r="AD141" s="2693"/>
      <c r="AE141" s="2693"/>
      <c r="AF141" s="2693"/>
      <c r="AG141" s="2693"/>
      <c r="AH141" s="2693"/>
      <c r="AI141" s="2689" t="s">
        <v>1851</v>
      </c>
      <c r="AJ141" s="2689"/>
      <c r="AK141" s="2689" t="str">
        <f>AK10</f>
        <v>当 初</v>
      </c>
      <c r="AL141" s="2689"/>
      <c r="AM141" s="2689"/>
      <c r="AN141" s="2689"/>
      <c r="AO141" s="2689" t="s">
        <v>1845</v>
      </c>
      <c r="AP141" s="2689"/>
    </row>
    <row r="142" spans="1:42" ht="12.6" customHeight="1">
      <c r="A142" s="2693"/>
      <c r="B142" s="2693"/>
      <c r="C142" s="2693"/>
      <c r="D142" s="2693"/>
      <c r="E142" s="2693"/>
      <c r="F142" s="2693"/>
      <c r="G142" s="2693"/>
      <c r="H142" s="2693"/>
      <c r="I142" s="2693"/>
      <c r="J142" s="2693"/>
      <c r="K142" s="2693"/>
      <c r="L142" s="2693"/>
      <c r="M142" s="2693"/>
      <c r="N142" s="2693"/>
      <c r="O142" s="2693"/>
      <c r="P142" s="2693"/>
      <c r="Q142" s="2693"/>
      <c r="R142" s="2693"/>
      <c r="S142" s="2693"/>
      <c r="T142" s="2693"/>
      <c r="U142" s="2693"/>
      <c r="V142" s="2693"/>
      <c r="W142" s="2693"/>
      <c r="X142" s="2693"/>
      <c r="Y142" s="2693"/>
      <c r="Z142" s="2693"/>
      <c r="AA142" s="2693"/>
      <c r="AB142" s="2693"/>
      <c r="AC142" s="2693"/>
      <c r="AD142" s="2693"/>
      <c r="AE142" s="2693"/>
      <c r="AF142" s="2693"/>
      <c r="AG142" s="2693"/>
      <c r="AH142" s="2693"/>
      <c r="AI142" s="2689"/>
      <c r="AJ142" s="2689"/>
      <c r="AK142" s="2689"/>
      <c r="AL142" s="2689"/>
      <c r="AM142" s="2689"/>
      <c r="AN142" s="2689"/>
      <c r="AO142" s="2689"/>
      <c r="AP142" s="2689"/>
    </row>
    <row r="143" spans="1:42" ht="12.6" customHeight="1">
      <c r="A143" s="2693"/>
      <c r="B143" s="2693"/>
      <c r="C143" s="2693"/>
      <c r="D143" s="2693"/>
      <c r="E143" s="2693"/>
      <c r="F143" s="2693"/>
      <c r="G143" s="2693"/>
      <c r="H143" s="2693"/>
      <c r="I143" s="2693"/>
      <c r="J143" s="2693"/>
      <c r="K143" s="2693"/>
      <c r="L143" s="2693"/>
      <c r="M143" s="2693"/>
      <c r="N143" s="2693"/>
      <c r="O143" s="2693"/>
      <c r="P143" s="2693"/>
      <c r="Q143" s="2693"/>
      <c r="R143" s="2693"/>
      <c r="S143" s="2693"/>
      <c r="T143" s="2693"/>
      <c r="U143" s="2693"/>
      <c r="V143" s="2693"/>
      <c r="W143" s="2693"/>
      <c r="X143" s="2693"/>
      <c r="Y143" s="2693"/>
      <c r="Z143" s="2693"/>
      <c r="AA143" s="2693"/>
      <c r="AB143" s="2693"/>
      <c r="AC143" s="2693"/>
      <c r="AD143" s="2693"/>
      <c r="AE143" s="2693"/>
      <c r="AF143" s="2693"/>
      <c r="AG143" s="2693"/>
      <c r="AH143" s="2693"/>
      <c r="AI143" s="2689"/>
      <c r="AJ143" s="2689"/>
      <c r="AK143" s="2689"/>
      <c r="AL143" s="2689"/>
      <c r="AM143" s="2689"/>
      <c r="AN143" s="2689"/>
      <c r="AO143" s="2689"/>
      <c r="AP143" s="2689"/>
    </row>
    <row r="144" spans="1:42" ht="12.6" customHeight="1">
      <c r="A144" s="2693"/>
      <c r="B144" s="2693"/>
      <c r="C144" s="2693"/>
      <c r="D144" s="2693"/>
      <c r="E144" s="2693"/>
      <c r="F144" s="2693"/>
      <c r="G144" s="2693"/>
      <c r="H144" s="2693"/>
      <c r="I144" s="2693"/>
      <c r="J144" s="2693"/>
      <c r="K144" s="2693"/>
      <c r="L144" s="2693"/>
      <c r="M144" s="2693"/>
      <c r="N144" s="2693"/>
      <c r="O144" s="2693"/>
      <c r="P144" s="2693"/>
      <c r="Q144" s="2693"/>
      <c r="R144" s="2693"/>
      <c r="S144" s="2693"/>
      <c r="T144" s="2693"/>
      <c r="U144" s="2693"/>
      <c r="V144" s="2693"/>
      <c r="W144" s="2693"/>
      <c r="X144" s="2693"/>
      <c r="Y144" s="2693"/>
      <c r="Z144" s="2693"/>
      <c r="AA144" s="2693"/>
      <c r="AB144" s="2693"/>
      <c r="AC144" s="2693"/>
      <c r="AD144" s="2693"/>
      <c r="AE144" s="2693"/>
      <c r="AF144" s="2693"/>
      <c r="AG144" s="2693"/>
      <c r="AH144" s="2693"/>
      <c r="AI144" s="2689"/>
      <c r="AJ144" s="2689"/>
      <c r="AK144" s="2689"/>
      <c r="AL144" s="2689"/>
      <c r="AM144" s="2689"/>
      <c r="AN144" s="2689"/>
      <c r="AO144" s="2689"/>
      <c r="AP144" s="2689"/>
    </row>
    <row r="145" spans="1:71" ht="12.6" customHeight="1">
      <c r="A145" s="664"/>
      <c r="B145" s="664"/>
      <c r="C145" s="664"/>
      <c r="D145" s="664"/>
      <c r="E145" s="664"/>
      <c r="F145" s="664"/>
      <c r="G145" s="664"/>
      <c r="H145" s="664"/>
      <c r="I145" s="664"/>
      <c r="J145" s="664"/>
      <c r="K145" s="664"/>
      <c r="L145" s="664"/>
      <c r="M145" s="664"/>
      <c r="N145" s="664"/>
      <c r="O145" s="664"/>
      <c r="P145" s="664"/>
      <c r="Q145" s="664"/>
      <c r="R145" s="664"/>
      <c r="S145" s="664"/>
      <c r="T145" s="664"/>
      <c r="U145" s="664"/>
      <c r="V145" s="664"/>
      <c r="W145" s="664"/>
      <c r="X145" s="664"/>
      <c r="Y145" s="664"/>
      <c r="Z145" s="664"/>
      <c r="AA145" s="664"/>
      <c r="AB145" s="664"/>
      <c r="AC145" s="664"/>
      <c r="AD145" s="664"/>
      <c r="AE145" s="664"/>
      <c r="AF145" s="664"/>
      <c r="AG145" s="664"/>
      <c r="AH145" s="664"/>
      <c r="AI145" s="644"/>
      <c r="AJ145" s="644"/>
      <c r="AK145" s="644"/>
      <c r="AL145" s="644"/>
      <c r="AM145" s="644"/>
      <c r="AN145" s="644"/>
      <c r="AO145" s="644"/>
      <c r="AP145" s="644"/>
    </row>
    <row r="147" spans="1:71" ht="12.6" customHeight="1">
      <c r="A147" s="299" t="s">
        <v>1843</v>
      </c>
      <c r="G147" s="2154" t="str">
        <f>G14</f>
        <v xml:space="preserve"> - </v>
      </c>
      <c r="H147" s="2154"/>
      <c r="I147" s="2154"/>
      <c r="J147" s="2154"/>
      <c r="K147" s="2154"/>
      <c r="L147" s="2154"/>
      <c r="M147" s="2154"/>
      <c r="N147" s="299" t="s">
        <v>1845</v>
      </c>
      <c r="AB147" s="299" t="s">
        <v>1846</v>
      </c>
      <c r="AG147" s="2642">
        <f>AG14</f>
        <v>0</v>
      </c>
      <c r="AH147" s="2030"/>
      <c r="AI147" s="642" t="s">
        <v>1848</v>
      </c>
      <c r="AJ147" s="2642">
        <f>AJ14</f>
        <v>0</v>
      </c>
      <c r="AK147" s="2030"/>
      <c r="AL147" s="642" t="s">
        <v>1849</v>
      </c>
      <c r="AM147" s="2642">
        <f>AM14</f>
        <v>0</v>
      </c>
      <c r="AN147" s="2030"/>
      <c r="AO147" s="642" t="s">
        <v>1847</v>
      </c>
    </row>
    <row r="148" spans="1:71" ht="12.6" customHeight="1">
      <c r="G148" s="642"/>
      <c r="H148" s="642"/>
      <c r="I148" s="642"/>
      <c r="J148" s="642"/>
      <c r="K148" s="642"/>
      <c r="AG148" s="642"/>
      <c r="AH148" s="642"/>
      <c r="AI148" s="642"/>
      <c r="AJ148" s="642"/>
      <c r="AK148" s="642"/>
      <c r="AL148" s="642"/>
      <c r="AM148" s="642"/>
      <c r="AN148" s="642"/>
      <c r="AO148" s="642"/>
    </row>
    <row r="149" spans="1:71" ht="12.6" customHeight="1">
      <c r="G149" s="642"/>
      <c r="H149" s="642"/>
      <c r="I149" s="642"/>
      <c r="J149" s="642"/>
      <c r="K149" s="642"/>
      <c r="AG149" s="642"/>
      <c r="AH149" s="642"/>
      <c r="AI149" s="642"/>
      <c r="AJ149" s="642"/>
      <c r="AK149" s="642"/>
      <c r="AL149" s="642"/>
      <c r="AM149" s="642"/>
      <c r="AN149" s="642"/>
      <c r="AO149" s="642"/>
    </row>
    <row r="150" spans="1:71" ht="12.6" customHeight="1">
      <c r="A150" s="2670" t="s">
        <v>1844</v>
      </c>
      <c r="B150" s="2670"/>
      <c r="C150" s="2670"/>
      <c r="D150" s="2670"/>
      <c r="E150" s="2670"/>
      <c r="F150" s="2670"/>
      <c r="G150" s="2033">
        <f>G15</f>
        <v>0</v>
      </c>
      <c r="H150" s="2033"/>
      <c r="I150" s="2033"/>
      <c r="J150" s="2033"/>
      <c r="K150" s="2033"/>
      <c r="L150" s="2033"/>
      <c r="M150" s="2033"/>
      <c r="N150" s="2033"/>
      <c r="O150" s="2033"/>
      <c r="P150" s="2033"/>
      <c r="Q150" s="2033"/>
      <c r="R150" s="2033"/>
      <c r="S150" s="2033"/>
      <c r="T150" s="2033"/>
      <c r="U150" s="2033"/>
      <c r="V150" s="2033"/>
      <c r="W150" s="2033"/>
      <c r="X150" s="2033"/>
      <c r="Y150" s="2033"/>
      <c r="Z150" s="2033"/>
      <c r="AA150" s="2033"/>
      <c r="AB150" s="2033"/>
      <c r="AC150" s="2033"/>
      <c r="AD150" s="2033"/>
      <c r="AE150" s="2033"/>
      <c r="AF150" s="2033"/>
      <c r="AG150" s="2033"/>
      <c r="AH150" s="2033"/>
      <c r="AI150" s="2033"/>
      <c r="AJ150" s="2033"/>
      <c r="AK150" s="2033"/>
      <c r="AL150" s="2033"/>
      <c r="AM150" s="2033"/>
      <c r="AN150" s="2033"/>
      <c r="AO150" s="2033"/>
    </row>
    <row r="151" spans="1:71" ht="12.6" customHeight="1">
      <c r="A151" s="2670"/>
      <c r="B151" s="2670"/>
      <c r="C151" s="2670"/>
      <c r="D151" s="2670"/>
      <c r="E151" s="2670"/>
      <c r="F151" s="2670"/>
      <c r="G151" s="2033"/>
      <c r="H151" s="2033"/>
      <c r="I151" s="2033"/>
      <c r="J151" s="2033"/>
      <c r="K151" s="2033"/>
      <c r="L151" s="2033"/>
      <c r="M151" s="2033"/>
      <c r="N151" s="2033"/>
      <c r="O151" s="2033"/>
      <c r="P151" s="2033"/>
      <c r="Q151" s="2033"/>
      <c r="R151" s="2033"/>
      <c r="S151" s="2033"/>
      <c r="T151" s="2033"/>
      <c r="U151" s="2033"/>
      <c r="V151" s="2033"/>
      <c r="W151" s="2033"/>
      <c r="X151" s="2033"/>
      <c r="Y151" s="2033"/>
      <c r="Z151" s="2033"/>
      <c r="AA151" s="2033"/>
      <c r="AB151" s="2033"/>
      <c r="AC151" s="2033"/>
      <c r="AD151" s="2033"/>
      <c r="AE151" s="2033"/>
      <c r="AF151" s="2033"/>
      <c r="AG151" s="2033"/>
      <c r="AH151" s="2033"/>
      <c r="AI151" s="2033"/>
      <c r="AJ151" s="2033"/>
      <c r="AK151" s="2033"/>
      <c r="AL151" s="2033"/>
      <c r="AM151" s="2033"/>
      <c r="AN151" s="2033"/>
      <c r="AO151" s="2033"/>
    </row>
    <row r="152" spans="1:71" ht="12.6" customHeight="1">
      <c r="A152" s="2671"/>
      <c r="B152" s="2671"/>
      <c r="C152" s="2671"/>
      <c r="D152" s="2671"/>
      <c r="E152" s="2671"/>
      <c r="F152" s="2671"/>
      <c r="G152" s="2034"/>
      <c r="H152" s="2034"/>
      <c r="I152" s="2034"/>
      <c r="J152" s="2034"/>
      <c r="K152" s="2034"/>
      <c r="L152" s="2034"/>
      <c r="M152" s="2034"/>
      <c r="N152" s="2034"/>
      <c r="O152" s="2034"/>
      <c r="P152" s="2034"/>
      <c r="Q152" s="2034"/>
      <c r="R152" s="2034"/>
      <c r="S152" s="2034"/>
      <c r="T152" s="2034"/>
      <c r="U152" s="2034"/>
      <c r="V152" s="2034"/>
      <c r="W152" s="2034"/>
      <c r="X152" s="2034"/>
      <c r="Y152" s="2034"/>
      <c r="Z152" s="2034"/>
      <c r="AA152" s="2034"/>
      <c r="AB152" s="2034"/>
      <c r="AC152" s="2034"/>
      <c r="AD152" s="2034"/>
      <c r="AE152" s="2034"/>
      <c r="AF152" s="2034"/>
      <c r="AG152" s="2034"/>
      <c r="AH152" s="2034"/>
      <c r="AI152" s="2034"/>
      <c r="AJ152" s="2034"/>
      <c r="AK152" s="2034"/>
      <c r="AL152" s="2034"/>
      <c r="AM152" s="2034"/>
      <c r="AN152" s="2034"/>
      <c r="AO152" s="2034"/>
    </row>
    <row r="153" spans="1:71" ht="12.6" customHeight="1">
      <c r="A153" s="634"/>
      <c r="B153" s="634"/>
      <c r="C153" s="634"/>
      <c r="D153" s="634"/>
      <c r="E153" s="634"/>
      <c r="F153" s="634"/>
      <c r="G153" s="674"/>
      <c r="H153" s="674"/>
      <c r="I153" s="674"/>
      <c r="J153" s="674"/>
      <c r="K153" s="674"/>
      <c r="L153" s="674"/>
      <c r="M153" s="674"/>
      <c r="N153" s="674"/>
      <c r="O153" s="674"/>
      <c r="P153" s="674"/>
      <c r="Q153" s="674"/>
      <c r="R153" s="674"/>
      <c r="S153" s="674"/>
      <c r="T153" s="674"/>
      <c r="U153" s="674"/>
      <c r="V153" s="674"/>
      <c r="W153" s="674"/>
      <c r="X153" s="674"/>
      <c r="Y153" s="674"/>
      <c r="Z153" s="674"/>
      <c r="AA153" s="674"/>
      <c r="AB153" s="674"/>
      <c r="AC153" s="674"/>
      <c r="AD153" s="674"/>
      <c r="AE153" s="674"/>
      <c r="AF153" s="674"/>
      <c r="AG153" s="674"/>
      <c r="AH153" s="674"/>
      <c r="AI153" s="674"/>
      <c r="AJ153" s="674"/>
      <c r="AK153" s="674"/>
      <c r="AL153" s="674"/>
      <c r="AM153" s="674"/>
      <c r="AN153" s="674"/>
      <c r="AO153" s="674"/>
    </row>
    <row r="154" spans="1:71" ht="12.6" customHeight="1">
      <c r="G154" s="635"/>
      <c r="M154" s="635"/>
    </row>
    <row r="155" spans="1:71" ht="12.6" customHeight="1">
      <c r="A155" s="299" t="s">
        <v>1820</v>
      </c>
    </row>
    <row r="157" spans="1:71" s="640" customFormat="1" ht="12.6" customHeight="1">
      <c r="A157" s="640" t="s">
        <v>1821</v>
      </c>
      <c r="AQ157" s="401"/>
      <c r="AR157" s="397"/>
      <c r="AS157" s="397"/>
      <c r="AT157" s="397"/>
      <c r="AU157" s="397"/>
      <c r="AV157" s="397"/>
      <c r="AW157" s="397"/>
      <c r="AX157" s="397"/>
      <c r="AY157" s="397"/>
      <c r="AZ157" s="397"/>
      <c r="BA157" s="397"/>
      <c r="BB157" s="397"/>
      <c r="BC157" s="397"/>
      <c r="BD157" s="397"/>
      <c r="BE157" s="397"/>
      <c r="BF157" s="397"/>
      <c r="BG157" s="397"/>
      <c r="BH157" s="397"/>
      <c r="BI157" s="397"/>
      <c r="BJ157" s="397"/>
      <c r="BK157" s="397"/>
      <c r="BL157" s="397"/>
      <c r="BM157" s="397"/>
      <c r="BN157" s="397"/>
      <c r="BO157" s="397"/>
      <c r="BP157" s="397"/>
      <c r="BQ157" s="397"/>
      <c r="BR157" s="397"/>
      <c r="BS157" s="397"/>
    </row>
    <row r="158" spans="1:71" s="34" customFormat="1" ht="12.6" customHeight="1">
      <c r="B158" s="2646" t="s">
        <v>1869</v>
      </c>
      <c r="C158" s="2649" t="s">
        <v>1870</v>
      </c>
      <c r="D158" s="2650"/>
      <c r="E158" s="2650"/>
      <c r="F158" s="2650"/>
      <c r="G158" s="2650"/>
      <c r="H158" s="2650"/>
      <c r="I158" s="2650"/>
      <c r="J158" s="2650"/>
      <c r="K158" s="2651"/>
      <c r="L158" s="2649" t="s">
        <v>1871</v>
      </c>
      <c r="M158" s="2650"/>
      <c r="N158" s="2650"/>
      <c r="O158" s="2650"/>
      <c r="P158" s="2650"/>
      <c r="Q158" s="2650"/>
      <c r="R158" s="2650"/>
      <c r="S158" s="2650"/>
      <c r="T158" s="2650"/>
      <c r="U158" s="2650"/>
      <c r="V158" s="2650"/>
      <c r="W158" s="2650"/>
      <c r="X158" s="2650"/>
      <c r="Y158" s="2650"/>
      <c r="Z158" s="2650"/>
      <c r="AA158" s="2651"/>
      <c r="AB158" s="2649" t="s">
        <v>1872</v>
      </c>
      <c r="AC158" s="2650"/>
      <c r="AD158" s="2650"/>
      <c r="AE158" s="2650"/>
      <c r="AF158" s="2650"/>
      <c r="AG158" s="2650"/>
      <c r="AH158" s="2650"/>
      <c r="AI158" s="2650"/>
      <c r="AJ158" s="2650"/>
      <c r="AK158" s="2650"/>
      <c r="AL158" s="2650"/>
      <c r="AM158" s="2650"/>
      <c r="AN158" s="2650"/>
      <c r="AO158" s="2651"/>
      <c r="AQ158" s="397"/>
      <c r="AR158" s="398"/>
      <c r="AS158" s="398"/>
      <c r="AT158" s="398"/>
      <c r="AU158" s="398"/>
      <c r="AV158" s="398"/>
      <c r="AW158" s="398"/>
      <c r="AX158" s="398"/>
      <c r="AY158" s="398"/>
      <c r="AZ158" s="398"/>
      <c r="BA158" s="398"/>
      <c r="BB158" s="398"/>
      <c r="BC158" s="398"/>
      <c r="BD158" s="398"/>
      <c r="BE158" s="398"/>
      <c r="BF158" s="398"/>
      <c r="BG158" s="398"/>
      <c r="BH158" s="398"/>
      <c r="BI158" s="398"/>
      <c r="BJ158" s="398"/>
      <c r="BK158" s="398"/>
      <c r="BL158" s="398"/>
      <c r="BM158" s="398"/>
      <c r="BN158" s="398"/>
      <c r="BO158" s="398"/>
      <c r="BP158" s="398"/>
      <c r="BQ158" s="398"/>
      <c r="BR158" s="398"/>
      <c r="BS158" s="398"/>
    </row>
    <row r="159" spans="1:71" s="34" customFormat="1" ht="12.6" customHeight="1">
      <c r="B159" s="2647"/>
      <c r="C159" s="2690"/>
      <c r="D159" s="2691"/>
      <c r="E159" s="2691"/>
      <c r="F159" s="2691"/>
      <c r="G159" s="2691"/>
      <c r="H159" s="2691"/>
      <c r="I159" s="2691"/>
      <c r="J159" s="2691"/>
      <c r="K159" s="2692"/>
      <c r="L159" s="2690"/>
      <c r="M159" s="2691"/>
      <c r="N159" s="2691"/>
      <c r="O159" s="2691"/>
      <c r="P159" s="2691"/>
      <c r="Q159" s="2691"/>
      <c r="R159" s="2691"/>
      <c r="S159" s="2691"/>
      <c r="T159" s="2691"/>
      <c r="U159" s="2691"/>
      <c r="V159" s="2691"/>
      <c r="W159" s="2691"/>
      <c r="X159" s="2691"/>
      <c r="Y159" s="2691"/>
      <c r="Z159" s="2691"/>
      <c r="AA159" s="2692"/>
      <c r="AB159" s="2690"/>
      <c r="AC159" s="2691"/>
      <c r="AD159" s="2691"/>
      <c r="AE159" s="2691"/>
      <c r="AF159" s="2691"/>
      <c r="AG159" s="2691"/>
      <c r="AH159" s="2691"/>
      <c r="AI159" s="2691"/>
      <c r="AJ159" s="2691"/>
      <c r="AK159" s="2691"/>
      <c r="AL159" s="2691"/>
      <c r="AM159" s="2691"/>
      <c r="AN159" s="2691"/>
      <c r="AO159" s="2692"/>
      <c r="AQ159" s="398"/>
      <c r="AR159" s="398"/>
      <c r="AS159" s="398"/>
      <c r="AT159" s="398"/>
      <c r="AU159" s="398"/>
      <c r="AV159" s="398"/>
      <c r="AW159" s="398"/>
      <c r="AX159" s="398"/>
      <c r="AY159" s="398"/>
      <c r="AZ159" s="398"/>
      <c r="BA159" s="398"/>
      <c r="BB159" s="398"/>
      <c r="BC159" s="398"/>
      <c r="BD159" s="398"/>
      <c r="BE159" s="398"/>
      <c r="BF159" s="398"/>
      <c r="BG159" s="398"/>
      <c r="BH159" s="398"/>
      <c r="BI159" s="398"/>
      <c r="BJ159" s="398"/>
      <c r="BK159" s="398"/>
      <c r="BL159" s="398"/>
      <c r="BM159" s="398"/>
      <c r="BN159" s="398"/>
      <c r="BO159" s="398"/>
      <c r="BP159" s="398"/>
      <c r="BQ159" s="398"/>
      <c r="BR159" s="398"/>
      <c r="BS159" s="398"/>
    </row>
    <row r="160" spans="1:71" s="34" customFormat="1" ht="12.6" customHeight="1">
      <c r="B160" s="2647"/>
      <c r="C160" s="649" t="s">
        <v>1824</v>
      </c>
      <c r="D160" s="650"/>
      <c r="E160" s="650"/>
      <c r="F160" s="650"/>
      <c r="G160" s="650"/>
      <c r="H160" s="650"/>
      <c r="I160" s="650"/>
      <c r="J160" s="650"/>
      <c r="K160" s="651"/>
      <c r="L160" s="649" t="s">
        <v>1868</v>
      </c>
      <c r="M160" s="650"/>
      <c r="N160" s="650"/>
      <c r="O160" s="650"/>
      <c r="P160" s="650"/>
      <c r="Q160" s="650"/>
      <c r="R160" s="650"/>
      <c r="S160" s="650"/>
      <c r="T160" s="650"/>
      <c r="U160" s="650"/>
      <c r="V160" s="650"/>
      <c r="W160" s="651"/>
      <c r="X160" s="665" t="s">
        <v>1862</v>
      </c>
      <c r="Y160" s="668" t="s">
        <v>1860</v>
      </c>
      <c r="Z160" s="668" t="s">
        <v>1862</v>
      </c>
      <c r="AA160" s="669" t="s">
        <v>1861</v>
      </c>
      <c r="AB160" s="665" t="s">
        <v>1862</v>
      </c>
      <c r="AC160" s="666" t="s">
        <v>1863</v>
      </c>
      <c r="AD160" s="666"/>
      <c r="AE160" s="666"/>
      <c r="AF160" s="666" t="s">
        <v>1862</v>
      </c>
      <c r="AG160" s="666" t="s">
        <v>1864</v>
      </c>
      <c r="AH160" s="666"/>
      <c r="AI160" s="666"/>
      <c r="AJ160" s="650"/>
      <c r="AK160" s="650"/>
      <c r="AL160" s="650"/>
      <c r="AM160" s="650"/>
      <c r="AN160" s="650"/>
      <c r="AO160" s="651"/>
      <c r="AQ160" s="398"/>
      <c r="AR160" s="398"/>
      <c r="AS160" s="398"/>
      <c r="AT160" s="398"/>
      <c r="AU160" s="398"/>
      <c r="AV160" s="398"/>
      <c r="AW160" s="398"/>
      <c r="AX160" s="398"/>
      <c r="AY160" s="398"/>
      <c r="AZ160" s="398"/>
      <c r="BA160" s="398"/>
      <c r="BB160" s="398"/>
      <c r="BC160" s="398"/>
      <c r="BD160" s="398"/>
      <c r="BE160" s="398"/>
      <c r="BF160" s="398"/>
      <c r="BG160" s="398"/>
      <c r="BH160" s="398"/>
      <c r="BI160" s="398"/>
      <c r="BJ160" s="398"/>
      <c r="BK160" s="398"/>
      <c r="BL160" s="398"/>
      <c r="BM160" s="398"/>
      <c r="BN160" s="398"/>
      <c r="BO160" s="398"/>
      <c r="BP160" s="398"/>
      <c r="BQ160" s="398"/>
      <c r="BR160" s="398"/>
      <c r="BS160" s="398"/>
    </row>
    <row r="161" spans="1:71" s="34" customFormat="1" ht="12.6" customHeight="1">
      <c r="B161" s="2647"/>
      <c r="C161" s="652"/>
      <c r="D161" s="653"/>
      <c r="E161" s="653"/>
      <c r="F161" s="653"/>
      <c r="G161" s="653"/>
      <c r="H161" s="653"/>
      <c r="I161" s="653"/>
      <c r="J161" s="653"/>
      <c r="K161" s="654"/>
      <c r="L161" s="652"/>
      <c r="M161" s="653"/>
      <c r="N161" s="653"/>
      <c r="O161" s="653"/>
      <c r="P161" s="653"/>
      <c r="Q161" s="653"/>
      <c r="R161" s="653"/>
      <c r="S161" s="653"/>
      <c r="T161" s="653"/>
      <c r="U161" s="653"/>
      <c r="V161" s="653"/>
      <c r="W161" s="654"/>
      <c r="X161" s="652"/>
      <c r="Y161" s="653"/>
      <c r="Z161" s="653"/>
      <c r="AA161" s="654"/>
      <c r="AB161" s="652" t="s">
        <v>1865</v>
      </c>
      <c r="AC161" s="653"/>
      <c r="AD161" s="653"/>
      <c r="AE161" s="653"/>
      <c r="AF161" s="653"/>
      <c r="AG161" s="653"/>
      <c r="AH161" s="653"/>
      <c r="AI161" s="2101"/>
      <c r="AJ161" s="2101"/>
      <c r="AK161" s="2101"/>
      <c r="AL161" s="2101"/>
      <c r="AM161" s="2101"/>
      <c r="AN161" s="2101"/>
      <c r="AO161" s="654" t="s">
        <v>1845</v>
      </c>
      <c r="AQ161" s="398"/>
      <c r="AR161" s="398"/>
      <c r="AS161" s="398"/>
      <c r="AT161" s="398"/>
      <c r="AU161" s="398"/>
      <c r="AV161" s="398"/>
      <c r="AW161" s="398"/>
      <c r="AX161" s="398"/>
      <c r="AY161" s="398"/>
      <c r="AZ161" s="398"/>
      <c r="BA161" s="398"/>
      <c r="BB161" s="398"/>
      <c r="BC161" s="398"/>
      <c r="BD161" s="398"/>
      <c r="BE161" s="398"/>
      <c r="BF161" s="398"/>
      <c r="BG161" s="398"/>
      <c r="BH161" s="398"/>
      <c r="BI161" s="398"/>
      <c r="BJ161" s="398"/>
      <c r="BK161" s="398"/>
      <c r="BL161" s="398"/>
      <c r="BM161" s="398"/>
      <c r="BN161" s="398"/>
      <c r="BO161" s="398"/>
      <c r="BP161" s="398"/>
      <c r="BQ161" s="398"/>
      <c r="BR161" s="398"/>
      <c r="BS161" s="398"/>
    </row>
    <row r="162" spans="1:71" s="34" customFormat="1" ht="12.6" customHeight="1">
      <c r="A162" s="657"/>
      <c r="B162" s="2647"/>
      <c r="C162" s="649" t="s">
        <v>1825</v>
      </c>
      <c r="D162" s="650"/>
      <c r="E162" s="650"/>
      <c r="F162" s="650"/>
      <c r="G162" s="650"/>
      <c r="H162" s="650"/>
      <c r="I162" s="650"/>
      <c r="J162" s="650"/>
      <c r="K162" s="651"/>
      <c r="L162" s="649" t="s">
        <v>1867</v>
      </c>
      <c r="M162" s="650"/>
      <c r="N162" s="650"/>
      <c r="O162" s="650"/>
      <c r="P162" s="650"/>
      <c r="Q162" s="650"/>
      <c r="R162" s="650"/>
      <c r="S162" s="650"/>
      <c r="T162" s="650"/>
      <c r="U162" s="650"/>
      <c r="V162" s="650"/>
      <c r="W162" s="651"/>
      <c r="X162" s="665" t="s">
        <v>1862</v>
      </c>
      <c r="Y162" s="668" t="s">
        <v>1860</v>
      </c>
      <c r="Z162" s="668" t="s">
        <v>1862</v>
      </c>
      <c r="AA162" s="669" t="s">
        <v>1861</v>
      </c>
      <c r="AB162" s="665" t="s">
        <v>1862</v>
      </c>
      <c r="AC162" s="666" t="s">
        <v>1863</v>
      </c>
      <c r="AD162" s="666"/>
      <c r="AE162" s="666"/>
      <c r="AF162" s="666" t="s">
        <v>1862</v>
      </c>
      <c r="AG162" s="666" t="s">
        <v>1864</v>
      </c>
      <c r="AH162" s="666"/>
      <c r="AI162" s="666"/>
      <c r="AJ162" s="650"/>
      <c r="AK162" s="650"/>
      <c r="AL162" s="650"/>
      <c r="AM162" s="650"/>
      <c r="AN162" s="650"/>
      <c r="AO162" s="651"/>
      <c r="AQ162" s="398"/>
      <c r="AR162" s="398"/>
      <c r="AS162" s="398"/>
      <c r="AT162" s="398"/>
      <c r="AU162" s="398"/>
      <c r="AV162" s="398"/>
      <c r="AW162" s="398"/>
      <c r="AX162" s="398"/>
      <c r="AY162" s="398"/>
      <c r="AZ162" s="398"/>
      <c r="BA162" s="398"/>
      <c r="BB162" s="398"/>
      <c r="BC162" s="398"/>
      <c r="BD162" s="398"/>
      <c r="BE162" s="398"/>
      <c r="BF162" s="398"/>
      <c r="BG162" s="398"/>
      <c r="BH162" s="398"/>
      <c r="BI162" s="398"/>
      <c r="BJ162" s="398"/>
      <c r="BK162" s="398"/>
      <c r="BL162" s="398"/>
      <c r="BM162" s="398"/>
      <c r="BN162" s="398"/>
      <c r="BO162" s="398"/>
      <c r="BP162" s="398"/>
      <c r="BQ162" s="398"/>
      <c r="BR162" s="398"/>
      <c r="BS162" s="398"/>
    </row>
    <row r="163" spans="1:71" s="34" customFormat="1" ht="12.6" customHeight="1">
      <c r="A163" s="657"/>
      <c r="B163" s="2647"/>
      <c r="C163" s="652"/>
      <c r="D163" s="653"/>
      <c r="E163" s="653"/>
      <c r="F163" s="653"/>
      <c r="G163" s="653"/>
      <c r="H163" s="653"/>
      <c r="I163" s="653"/>
      <c r="J163" s="653"/>
      <c r="K163" s="654"/>
      <c r="L163" s="652"/>
      <c r="M163" s="653"/>
      <c r="N163" s="653"/>
      <c r="O163" s="653"/>
      <c r="P163" s="653"/>
      <c r="Q163" s="653"/>
      <c r="R163" s="653"/>
      <c r="S163" s="653"/>
      <c r="T163" s="653"/>
      <c r="U163" s="653"/>
      <c r="V163" s="653"/>
      <c r="W163" s="654"/>
      <c r="X163" s="652"/>
      <c r="Y163" s="653"/>
      <c r="Z163" s="653"/>
      <c r="AA163" s="654"/>
      <c r="AB163" s="652" t="s">
        <v>1865</v>
      </c>
      <c r="AC163" s="653"/>
      <c r="AD163" s="653"/>
      <c r="AE163" s="653"/>
      <c r="AF163" s="653"/>
      <c r="AG163" s="653"/>
      <c r="AH163" s="653"/>
      <c r="AI163" s="2101"/>
      <c r="AJ163" s="2101"/>
      <c r="AK163" s="2101"/>
      <c r="AL163" s="2101"/>
      <c r="AM163" s="2101"/>
      <c r="AN163" s="2101"/>
      <c r="AO163" s="654" t="s">
        <v>1845</v>
      </c>
      <c r="AQ163" s="398"/>
      <c r="AR163" s="398"/>
      <c r="AS163" s="398"/>
      <c r="AT163" s="398"/>
      <c r="AU163" s="398"/>
      <c r="AV163" s="398"/>
      <c r="AW163" s="398"/>
      <c r="AX163" s="398"/>
      <c r="AY163" s="398"/>
      <c r="AZ163" s="398"/>
      <c r="BA163" s="398"/>
      <c r="BB163" s="398"/>
      <c r="BC163" s="398"/>
      <c r="BD163" s="398"/>
      <c r="BE163" s="398"/>
      <c r="BF163" s="398"/>
      <c r="BG163" s="398"/>
      <c r="BH163" s="398"/>
      <c r="BI163" s="398"/>
      <c r="BJ163" s="398"/>
      <c r="BK163" s="398"/>
      <c r="BL163" s="398"/>
      <c r="BM163" s="398"/>
      <c r="BN163" s="398"/>
      <c r="BO163" s="398"/>
      <c r="BP163" s="398"/>
      <c r="BQ163" s="398"/>
      <c r="BR163" s="398"/>
      <c r="BS163" s="398"/>
    </row>
    <row r="164" spans="1:71" s="34" customFormat="1" ht="12.6" customHeight="1">
      <c r="A164" s="657"/>
      <c r="B164" s="2647"/>
      <c r="C164" s="655" t="s">
        <v>1826</v>
      </c>
      <c r="D164" s="625"/>
      <c r="E164" s="625"/>
      <c r="F164" s="625"/>
      <c r="G164" s="625"/>
      <c r="H164" s="625"/>
      <c r="I164" s="625"/>
      <c r="K164" s="662"/>
      <c r="L164" s="666" t="s">
        <v>1859</v>
      </c>
      <c r="M164" s="666"/>
      <c r="N164" s="666"/>
      <c r="O164" s="666"/>
      <c r="P164" s="666"/>
      <c r="Q164" s="666"/>
      <c r="R164" s="666"/>
      <c r="S164" s="650"/>
      <c r="T164" s="650"/>
      <c r="U164" s="666"/>
      <c r="V164" s="650"/>
      <c r="W164" s="650"/>
      <c r="X164" s="658" t="s">
        <v>1862</v>
      </c>
      <c r="Y164" s="659" t="s">
        <v>1860</v>
      </c>
      <c r="Z164" s="659" t="s">
        <v>1862</v>
      </c>
      <c r="AA164" s="660" t="s">
        <v>1861</v>
      </c>
      <c r="AB164" s="658" t="s">
        <v>1862</v>
      </c>
      <c r="AC164" s="648" t="s">
        <v>1863</v>
      </c>
      <c r="AD164" s="648"/>
      <c r="AE164" s="648"/>
      <c r="AF164" s="648" t="s">
        <v>1862</v>
      </c>
      <c r="AG164" s="648" t="s">
        <v>1864</v>
      </c>
      <c r="AH164" s="648"/>
      <c r="AI164" s="648"/>
      <c r="AJ164" s="656"/>
      <c r="AK164" s="656"/>
      <c r="AL164" s="656"/>
      <c r="AM164" s="656"/>
      <c r="AN164" s="656"/>
      <c r="AO164" s="663"/>
      <c r="AQ164" s="398"/>
      <c r="AR164" s="398"/>
      <c r="AS164" s="398"/>
      <c r="AT164" s="398"/>
      <c r="AU164" s="398"/>
      <c r="AV164" s="398"/>
      <c r="AW164" s="398"/>
      <c r="AX164" s="398"/>
      <c r="AY164" s="398"/>
      <c r="AZ164" s="398"/>
      <c r="BA164" s="398"/>
      <c r="BB164" s="398"/>
      <c r="BC164" s="398"/>
      <c r="BD164" s="398"/>
      <c r="BE164" s="398"/>
      <c r="BF164" s="398"/>
      <c r="BG164" s="398"/>
      <c r="BH164" s="398"/>
      <c r="BI164" s="398"/>
      <c r="BJ164" s="398"/>
      <c r="BK164" s="398"/>
      <c r="BL164" s="398"/>
      <c r="BM164" s="398"/>
      <c r="BN164" s="398"/>
      <c r="BO164" s="398"/>
      <c r="BP164" s="398"/>
      <c r="BQ164" s="398"/>
      <c r="BR164" s="398"/>
      <c r="BS164" s="398"/>
    </row>
    <row r="165" spans="1:71" s="34" customFormat="1" ht="12.6" customHeight="1">
      <c r="A165" s="657"/>
      <c r="B165" s="2647"/>
      <c r="C165" s="647" t="s">
        <v>1827</v>
      </c>
      <c r="D165" s="648"/>
      <c r="E165" s="648"/>
      <c r="F165" s="648"/>
      <c r="G165" s="648"/>
      <c r="H165" s="648"/>
      <c r="I165" s="648"/>
      <c r="J165" s="656"/>
      <c r="K165" s="663"/>
      <c r="L165" s="647" t="s">
        <v>1866</v>
      </c>
      <c r="M165" s="648"/>
      <c r="N165" s="648"/>
      <c r="O165" s="648"/>
      <c r="P165" s="648"/>
      <c r="Q165" s="648"/>
      <c r="R165" s="648"/>
      <c r="S165" s="656"/>
      <c r="T165" s="656"/>
      <c r="U165" s="656"/>
      <c r="V165" s="656"/>
      <c r="W165" s="663"/>
      <c r="X165" s="658" t="s">
        <v>1862</v>
      </c>
      <c r="Y165" s="659" t="s">
        <v>1860</v>
      </c>
      <c r="Z165" s="659" t="s">
        <v>1862</v>
      </c>
      <c r="AA165" s="660" t="s">
        <v>1861</v>
      </c>
      <c r="AB165" s="658" t="s">
        <v>1862</v>
      </c>
      <c r="AC165" s="648" t="s">
        <v>1863</v>
      </c>
      <c r="AD165" s="648"/>
      <c r="AE165" s="648"/>
      <c r="AF165" s="648" t="s">
        <v>1862</v>
      </c>
      <c r="AG165" s="648" t="s">
        <v>1864</v>
      </c>
      <c r="AH165" s="648"/>
      <c r="AI165" s="648"/>
      <c r="AJ165" s="656"/>
      <c r="AK165" s="656"/>
      <c r="AL165" s="656"/>
      <c r="AM165" s="656"/>
      <c r="AN165" s="656"/>
      <c r="AO165" s="663"/>
      <c r="AQ165" s="398"/>
      <c r="AR165" s="398"/>
      <c r="AS165" s="398"/>
      <c r="AT165" s="398"/>
      <c r="AU165" s="398"/>
      <c r="AV165" s="398"/>
      <c r="AW165" s="398"/>
      <c r="AX165" s="398"/>
      <c r="AY165" s="398"/>
      <c r="AZ165" s="398"/>
      <c r="BA165" s="398"/>
      <c r="BB165" s="398"/>
      <c r="BC165" s="398"/>
      <c r="BD165" s="398"/>
      <c r="BE165" s="398"/>
      <c r="BF165" s="398"/>
      <c r="BG165" s="398"/>
      <c r="BH165" s="398"/>
      <c r="BI165" s="398"/>
      <c r="BJ165" s="398"/>
      <c r="BK165" s="398"/>
      <c r="BL165" s="398"/>
      <c r="BM165" s="398"/>
      <c r="BN165" s="398"/>
      <c r="BO165" s="398"/>
      <c r="BP165" s="398"/>
      <c r="BQ165" s="398"/>
      <c r="BR165" s="398"/>
      <c r="BS165" s="398"/>
    </row>
    <row r="166" spans="1:71" s="34" customFormat="1" ht="12.6" customHeight="1">
      <c r="A166" s="657"/>
      <c r="B166" s="2647"/>
      <c r="C166" s="655" t="s">
        <v>1880</v>
      </c>
      <c r="D166" s="625"/>
      <c r="E166" s="625"/>
      <c r="F166" s="625"/>
      <c r="G166" s="2101"/>
      <c r="H166" s="2101"/>
      <c r="I166" s="2101"/>
      <c r="J166" s="2101"/>
      <c r="K166" s="627" t="s">
        <v>1879</v>
      </c>
      <c r="L166" s="666" t="s">
        <v>1859</v>
      </c>
      <c r="M166" s="666"/>
      <c r="N166" s="666"/>
      <c r="O166" s="666"/>
      <c r="P166" s="666"/>
      <c r="Q166" s="666"/>
      <c r="R166" s="666"/>
      <c r="S166" s="650"/>
      <c r="T166" s="650"/>
      <c r="U166" s="666"/>
      <c r="V166" s="650"/>
      <c r="W166" s="650"/>
      <c r="X166" s="658" t="s">
        <v>1862</v>
      </c>
      <c r="Y166" s="659" t="s">
        <v>1860</v>
      </c>
      <c r="Z166" s="659" t="s">
        <v>1862</v>
      </c>
      <c r="AA166" s="660" t="s">
        <v>1861</v>
      </c>
      <c r="AB166" s="658" t="s">
        <v>1862</v>
      </c>
      <c r="AC166" s="648" t="s">
        <v>1863</v>
      </c>
      <c r="AD166" s="648"/>
      <c r="AE166" s="648"/>
      <c r="AF166" s="648" t="s">
        <v>1862</v>
      </c>
      <c r="AG166" s="648" t="s">
        <v>1864</v>
      </c>
      <c r="AH166" s="648"/>
      <c r="AI166" s="648"/>
      <c r="AJ166" s="656"/>
      <c r="AK166" s="656"/>
      <c r="AL166" s="656"/>
      <c r="AM166" s="656"/>
      <c r="AN166" s="656"/>
      <c r="AO166" s="663"/>
      <c r="AQ166" s="398"/>
      <c r="AR166" s="398"/>
      <c r="AS166" s="398"/>
      <c r="AT166" s="398"/>
      <c r="AU166" s="398"/>
      <c r="AV166" s="398"/>
      <c r="AW166" s="398"/>
      <c r="AX166" s="398"/>
      <c r="AY166" s="398"/>
      <c r="AZ166" s="398"/>
      <c r="BA166" s="398"/>
      <c r="BB166" s="398"/>
      <c r="BC166" s="398"/>
      <c r="BD166" s="398"/>
      <c r="BE166" s="398"/>
      <c r="BF166" s="398"/>
      <c r="BG166" s="398"/>
      <c r="BH166" s="398"/>
      <c r="BI166" s="398"/>
      <c r="BJ166" s="398"/>
      <c r="BK166" s="398"/>
      <c r="BL166" s="398"/>
      <c r="BM166" s="398"/>
      <c r="BN166" s="398"/>
      <c r="BO166" s="398"/>
      <c r="BP166" s="398"/>
      <c r="BQ166" s="398"/>
      <c r="BR166" s="398"/>
      <c r="BS166" s="398"/>
    </row>
    <row r="167" spans="1:71" s="34" customFormat="1" ht="12.6" customHeight="1">
      <c r="A167" s="657"/>
      <c r="B167" s="2648"/>
      <c r="C167" s="2643"/>
      <c r="D167" s="2644"/>
      <c r="E167" s="2644"/>
      <c r="F167" s="2644"/>
      <c r="G167" s="2644"/>
      <c r="H167" s="2644"/>
      <c r="I167" s="2644"/>
      <c r="J167" s="2644"/>
      <c r="K167" s="2645"/>
      <c r="L167" s="2643"/>
      <c r="M167" s="2644"/>
      <c r="N167" s="2644"/>
      <c r="O167" s="2644"/>
      <c r="P167" s="2644"/>
      <c r="Q167" s="2644"/>
      <c r="R167" s="2644"/>
      <c r="S167" s="2644"/>
      <c r="T167" s="2644"/>
      <c r="U167" s="2644"/>
      <c r="V167" s="2644"/>
      <c r="W167" s="2645"/>
      <c r="X167" s="658"/>
      <c r="Y167" s="659"/>
      <c r="Z167" s="659"/>
      <c r="AA167" s="660"/>
      <c r="AB167" s="658"/>
      <c r="AC167" s="648"/>
      <c r="AD167" s="648"/>
      <c r="AE167" s="648"/>
      <c r="AF167" s="648"/>
      <c r="AG167" s="648"/>
      <c r="AH167" s="648"/>
      <c r="AI167" s="648"/>
      <c r="AJ167" s="656"/>
      <c r="AK167" s="656"/>
      <c r="AL167" s="656"/>
      <c r="AM167" s="656"/>
      <c r="AN167" s="656"/>
      <c r="AO167" s="663"/>
      <c r="AQ167" s="398"/>
      <c r="AR167" s="398"/>
      <c r="AS167" s="398"/>
      <c r="AT167" s="398"/>
      <c r="AU167" s="398"/>
      <c r="AV167" s="398"/>
      <c r="AW167" s="398"/>
      <c r="AX167" s="398"/>
      <c r="AY167" s="398"/>
      <c r="AZ167" s="398"/>
      <c r="BA167" s="398"/>
      <c r="BB167" s="398"/>
      <c r="BC167" s="398"/>
      <c r="BD167" s="398"/>
      <c r="BE167" s="398"/>
      <c r="BF167" s="398"/>
      <c r="BG167" s="398"/>
      <c r="BH167" s="398"/>
      <c r="BI167" s="398"/>
      <c r="BJ167" s="398"/>
      <c r="BK167" s="398"/>
      <c r="BL167" s="398"/>
      <c r="BM167" s="398"/>
      <c r="BN167" s="398"/>
      <c r="BO167" s="398"/>
      <c r="BP167" s="398"/>
      <c r="BQ167" s="398"/>
      <c r="BR167" s="398"/>
      <c r="BS167" s="398"/>
    </row>
    <row r="168" spans="1:71" s="34" customFormat="1" ht="12.6" customHeight="1">
      <c r="A168" s="661"/>
      <c r="B168" s="661"/>
      <c r="C168" s="661"/>
      <c r="D168" s="661"/>
      <c r="E168" s="661"/>
      <c r="F168" s="661"/>
      <c r="G168" s="661"/>
      <c r="H168" s="661"/>
      <c r="I168" s="661"/>
      <c r="J168" s="661"/>
      <c r="K168" s="661"/>
      <c r="L168" s="661"/>
      <c r="M168" s="661"/>
      <c r="N168" s="661"/>
      <c r="O168" s="661"/>
      <c r="P168" s="661"/>
      <c r="Q168" s="661"/>
      <c r="R168" s="661"/>
      <c r="S168" s="661"/>
      <c r="T168" s="661"/>
      <c r="U168" s="661"/>
      <c r="V168" s="661"/>
      <c r="W168" s="661"/>
      <c r="X168" s="661"/>
      <c r="Y168" s="661"/>
      <c r="Z168" s="661"/>
      <c r="AA168" s="661"/>
      <c r="AB168" s="661"/>
      <c r="AC168" s="661"/>
      <c r="AD168" s="661"/>
      <c r="AE168" s="661"/>
      <c r="AF168" s="661"/>
      <c r="AG168" s="661"/>
      <c r="AH168" s="661"/>
      <c r="AI168" s="661"/>
      <c r="AJ168" s="661"/>
      <c r="AK168" s="661"/>
      <c r="AL168" s="661"/>
      <c r="AM168" s="661"/>
      <c r="AN168" s="661"/>
      <c r="AQ168" s="398"/>
      <c r="AR168" s="398"/>
      <c r="AS168" s="398"/>
      <c r="AT168" s="398"/>
      <c r="AU168" s="398"/>
      <c r="AV168" s="398"/>
      <c r="AW168" s="398"/>
      <c r="AX168" s="398"/>
      <c r="AY168" s="398"/>
      <c r="AZ168" s="398"/>
      <c r="BA168" s="398"/>
      <c r="BB168" s="398"/>
      <c r="BC168" s="398"/>
      <c r="BD168" s="398"/>
      <c r="BE168" s="398"/>
      <c r="BF168" s="398"/>
      <c r="BG168" s="398"/>
      <c r="BH168" s="398"/>
      <c r="BI168" s="398"/>
      <c r="BJ168" s="398"/>
      <c r="BK168" s="398"/>
      <c r="BL168" s="398"/>
      <c r="BM168" s="398"/>
      <c r="BN168" s="398"/>
      <c r="BO168" s="398"/>
      <c r="BP168" s="398"/>
      <c r="BQ168" s="398"/>
      <c r="BR168" s="398"/>
      <c r="BS168" s="398"/>
    </row>
    <row r="169" spans="1:71" s="640" customFormat="1" ht="12.6" customHeight="1">
      <c r="A169" s="640" t="s">
        <v>1822</v>
      </c>
      <c r="B169" s="646"/>
      <c r="C169" s="646"/>
      <c r="D169" s="646"/>
      <c r="E169" s="646"/>
      <c r="F169" s="646"/>
      <c r="G169" s="646"/>
      <c r="H169" s="646"/>
      <c r="I169" s="646"/>
      <c r="J169" s="646"/>
      <c r="K169" s="646"/>
      <c r="L169" s="646"/>
      <c r="M169" s="646"/>
      <c r="N169" s="646"/>
      <c r="O169" s="646"/>
      <c r="P169" s="646"/>
      <c r="Q169" s="646"/>
      <c r="R169" s="646"/>
      <c r="S169" s="646"/>
      <c r="T169" s="646"/>
      <c r="U169" s="646"/>
      <c r="V169" s="646"/>
      <c r="W169" s="646"/>
      <c r="X169" s="646"/>
      <c r="Y169" s="646"/>
      <c r="Z169" s="646"/>
      <c r="AA169" s="646"/>
      <c r="AB169" s="646"/>
      <c r="AC169" s="646"/>
      <c r="AD169" s="646"/>
      <c r="AE169" s="646"/>
      <c r="AF169" s="646"/>
      <c r="AG169" s="646"/>
      <c r="AH169" s="646"/>
      <c r="AI169" s="646"/>
      <c r="AJ169" s="646"/>
      <c r="AK169" s="646"/>
      <c r="AL169" s="646"/>
      <c r="AM169" s="646"/>
      <c r="AN169" s="646"/>
      <c r="AQ169" s="398"/>
      <c r="AR169" s="397"/>
      <c r="AS169" s="397"/>
      <c r="AT169" s="397"/>
      <c r="AU169" s="397"/>
      <c r="AV169" s="397"/>
      <c r="AW169" s="397"/>
      <c r="AX169" s="397"/>
      <c r="AY169" s="397"/>
      <c r="AZ169" s="397"/>
      <c r="BA169" s="397"/>
      <c r="BB169" s="397"/>
      <c r="BC169" s="397"/>
      <c r="BD169" s="397"/>
      <c r="BE169" s="397"/>
      <c r="BF169" s="397"/>
      <c r="BG169" s="397"/>
      <c r="BH169" s="397"/>
      <c r="BI169" s="397"/>
      <c r="BJ169" s="397"/>
      <c r="BK169" s="397"/>
      <c r="BL169" s="397"/>
      <c r="BM169" s="397"/>
      <c r="BN169" s="397"/>
      <c r="BO169" s="397"/>
      <c r="BP169" s="397"/>
      <c r="BQ169" s="397"/>
      <c r="BR169" s="397"/>
      <c r="BS169" s="397"/>
    </row>
    <row r="170" spans="1:71" s="640" customFormat="1" ht="12.6" customHeight="1">
      <c r="A170" s="646"/>
      <c r="B170" s="2646" t="s">
        <v>1869</v>
      </c>
      <c r="C170" s="2649" t="s">
        <v>1870</v>
      </c>
      <c r="D170" s="2650"/>
      <c r="E170" s="2650"/>
      <c r="F170" s="2650"/>
      <c r="G170" s="2650"/>
      <c r="H170" s="2650"/>
      <c r="I170" s="2650"/>
      <c r="J170" s="2650"/>
      <c r="K170" s="2651"/>
      <c r="L170" s="2649" t="s">
        <v>1871</v>
      </c>
      <c r="M170" s="2650"/>
      <c r="N170" s="2650"/>
      <c r="O170" s="2650"/>
      <c r="P170" s="2650"/>
      <c r="Q170" s="2650"/>
      <c r="R170" s="2650"/>
      <c r="S170" s="2650"/>
      <c r="T170" s="2650"/>
      <c r="U170" s="2650"/>
      <c r="V170" s="2650"/>
      <c r="W170" s="2650"/>
      <c r="X170" s="2650"/>
      <c r="Y170" s="2650"/>
      <c r="Z170" s="2650"/>
      <c r="AA170" s="2651"/>
      <c r="AB170" s="2649" t="s">
        <v>1872</v>
      </c>
      <c r="AC170" s="2650"/>
      <c r="AD170" s="2650"/>
      <c r="AE170" s="2650"/>
      <c r="AF170" s="2650"/>
      <c r="AG170" s="2650"/>
      <c r="AH170" s="2650"/>
      <c r="AI170" s="2650"/>
      <c r="AJ170" s="2650"/>
      <c r="AK170" s="2650"/>
      <c r="AL170" s="2650"/>
      <c r="AM170" s="2650"/>
      <c r="AN170" s="2650"/>
      <c r="AO170" s="2651"/>
      <c r="AQ170" s="397"/>
      <c r="AR170" s="397"/>
      <c r="AS170" s="397"/>
      <c r="AT170" s="397"/>
      <c r="AU170" s="397"/>
      <c r="AV170" s="397"/>
      <c r="AW170" s="397"/>
      <c r="AX170" s="397"/>
      <c r="AY170" s="397"/>
      <c r="AZ170" s="397"/>
      <c r="BA170" s="397"/>
      <c r="BB170" s="397"/>
      <c r="BC170" s="397"/>
      <c r="BD170" s="397"/>
      <c r="BE170" s="397"/>
      <c r="BF170" s="397"/>
      <c r="BG170" s="397"/>
      <c r="BH170" s="397"/>
      <c r="BI170" s="397"/>
      <c r="BJ170" s="397"/>
      <c r="BK170" s="397"/>
      <c r="BL170" s="397"/>
      <c r="BM170" s="397"/>
      <c r="BN170" s="397"/>
      <c r="BO170" s="397"/>
      <c r="BP170" s="397"/>
      <c r="BQ170" s="397"/>
      <c r="BR170" s="397"/>
      <c r="BS170" s="397"/>
    </row>
    <row r="171" spans="1:71" s="640" customFormat="1" ht="12.6" customHeight="1">
      <c r="A171" s="646"/>
      <c r="B171" s="2647"/>
      <c r="C171" s="2200"/>
      <c r="D171" s="2201"/>
      <c r="E171" s="2201"/>
      <c r="F171" s="2201"/>
      <c r="G171" s="2201"/>
      <c r="H171" s="2201"/>
      <c r="I171" s="2201"/>
      <c r="J171" s="2201"/>
      <c r="K171" s="2202"/>
      <c r="L171" s="2200"/>
      <c r="M171" s="2201"/>
      <c r="N171" s="2201"/>
      <c r="O171" s="2201"/>
      <c r="P171" s="2201"/>
      <c r="Q171" s="2201"/>
      <c r="R171" s="2201"/>
      <c r="S171" s="2201"/>
      <c r="T171" s="2201"/>
      <c r="U171" s="2201"/>
      <c r="V171" s="2201"/>
      <c r="W171" s="2201"/>
      <c r="X171" s="2201"/>
      <c r="Y171" s="2201"/>
      <c r="Z171" s="2201"/>
      <c r="AA171" s="2202"/>
      <c r="AB171" s="2200"/>
      <c r="AC171" s="2201"/>
      <c r="AD171" s="2201"/>
      <c r="AE171" s="2201"/>
      <c r="AF171" s="2201"/>
      <c r="AG171" s="2201"/>
      <c r="AH171" s="2201"/>
      <c r="AI171" s="2201"/>
      <c r="AJ171" s="2201"/>
      <c r="AK171" s="2201"/>
      <c r="AL171" s="2201"/>
      <c r="AM171" s="2201"/>
      <c r="AN171" s="2201"/>
      <c r="AO171" s="2202"/>
      <c r="AQ171" s="397"/>
      <c r="AR171" s="397"/>
      <c r="AS171" s="397"/>
      <c r="AT171" s="397"/>
      <c r="AU171" s="397"/>
      <c r="AV171" s="397"/>
      <c r="AW171" s="397"/>
      <c r="AX171" s="397"/>
      <c r="AY171" s="397"/>
      <c r="AZ171" s="397"/>
      <c r="BA171" s="397"/>
      <c r="BB171" s="397"/>
      <c r="BC171" s="397"/>
      <c r="BD171" s="397"/>
      <c r="BE171" s="397"/>
      <c r="BF171" s="397"/>
      <c r="BG171" s="397"/>
      <c r="BH171" s="397"/>
      <c r="BI171" s="397"/>
      <c r="BJ171" s="397"/>
      <c r="BK171" s="397"/>
      <c r="BL171" s="397"/>
      <c r="BM171" s="397"/>
      <c r="BN171" s="397"/>
      <c r="BO171" s="397"/>
      <c r="BP171" s="397"/>
      <c r="BQ171" s="397"/>
      <c r="BR171" s="397"/>
      <c r="BS171" s="397"/>
    </row>
    <row r="172" spans="1:71" s="640" customFormat="1" ht="12.6" customHeight="1">
      <c r="A172" s="646"/>
      <c r="B172" s="2647"/>
      <c r="C172" s="647" t="s">
        <v>1873</v>
      </c>
      <c r="D172" s="648"/>
      <c r="E172" s="648"/>
      <c r="F172" s="648"/>
      <c r="G172" s="648"/>
      <c r="H172" s="648"/>
      <c r="I172" s="648"/>
      <c r="J172" s="656"/>
      <c r="K172" s="663"/>
      <c r="L172" s="648" t="s">
        <v>1894</v>
      </c>
      <c r="M172" s="648"/>
      <c r="N172" s="648"/>
      <c r="O172" s="648"/>
      <c r="P172" s="648"/>
      <c r="Q172" s="648"/>
      <c r="R172" s="648"/>
      <c r="S172" s="656"/>
      <c r="T172" s="656"/>
      <c r="U172" s="648"/>
      <c r="V172" s="656"/>
      <c r="W172" s="656"/>
      <c r="X172" s="658" t="s">
        <v>1862</v>
      </c>
      <c r="Y172" s="659" t="s">
        <v>1860</v>
      </c>
      <c r="Z172" s="659" t="s">
        <v>1862</v>
      </c>
      <c r="AA172" s="660" t="s">
        <v>1861</v>
      </c>
      <c r="AB172" s="658" t="s">
        <v>1862</v>
      </c>
      <c r="AC172" s="648" t="s">
        <v>1863</v>
      </c>
      <c r="AD172" s="648"/>
      <c r="AE172" s="648"/>
      <c r="AF172" s="648" t="s">
        <v>1862</v>
      </c>
      <c r="AG172" s="648" t="s">
        <v>1864</v>
      </c>
      <c r="AH172" s="648"/>
      <c r="AI172" s="648"/>
      <c r="AJ172" s="656"/>
      <c r="AK172" s="656"/>
      <c r="AL172" s="656"/>
      <c r="AM172" s="656"/>
      <c r="AN172" s="656"/>
      <c r="AO172" s="663"/>
      <c r="AQ172" s="397"/>
      <c r="AR172" s="397"/>
      <c r="AS172" s="397"/>
      <c r="AT172" s="397"/>
      <c r="AU172" s="397"/>
      <c r="AV172" s="397"/>
      <c r="AW172" s="397"/>
      <c r="AX172" s="397"/>
      <c r="AY172" s="397"/>
      <c r="AZ172" s="397"/>
      <c r="BA172" s="397"/>
      <c r="BB172" s="397"/>
      <c r="BC172" s="397"/>
      <c r="BD172" s="397"/>
      <c r="BE172" s="397"/>
      <c r="BF172" s="397"/>
      <c r="BG172" s="397"/>
      <c r="BH172" s="397"/>
      <c r="BI172" s="397"/>
      <c r="BJ172" s="397"/>
      <c r="BK172" s="397"/>
      <c r="BL172" s="397"/>
      <c r="BM172" s="397"/>
      <c r="BN172" s="397"/>
      <c r="BO172" s="397"/>
      <c r="BP172" s="397"/>
      <c r="BQ172" s="397"/>
      <c r="BR172" s="397"/>
      <c r="BS172" s="397"/>
    </row>
    <row r="173" spans="1:71" s="640" customFormat="1" ht="12.6" customHeight="1">
      <c r="A173" s="646"/>
      <c r="B173" s="2647"/>
      <c r="C173" s="647" t="s">
        <v>1874</v>
      </c>
      <c r="D173" s="648"/>
      <c r="E173" s="648"/>
      <c r="F173" s="648"/>
      <c r="G173" s="648"/>
      <c r="H173" s="648"/>
      <c r="I173" s="648"/>
      <c r="J173" s="656"/>
      <c r="K173" s="663"/>
      <c r="L173" s="625" t="s">
        <v>1895</v>
      </c>
      <c r="M173" s="625"/>
      <c r="N173" s="625"/>
      <c r="O173" s="625"/>
      <c r="P173" s="625"/>
      <c r="Q173" s="625"/>
      <c r="R173" s="625"/>
      <c r="S173" s="34"/>
      <c r="T173" s="34"/>
      <c r="U173" s="625"/>
      <c r="V173" s="34"/>
      <c r="W173" s="34"/>
      <c r="X173" s="670" t="s">
        <v>1862</v>
      </c>
      <c r="Y173" s="667" t="s">
        <v>1860</v>
      </c>
      <c r="Z173" s="667" t="s">
        <v>1862</v>
      </c>
      <c r="AA173" s="671" t="s">
        <v>1861</v>
      </c>
      <c r="AB173" s="670" t="s">
        <v>1862</v>
      </c>
      <c r="AC173" s="626" t="s">
        <v>1863</v>
      </c>
      <c r="AD173" s="626"/>
      <c r="AE173" s="626"/>
      <c r="AF173" s="626" t="s">
        <v>1862</v>
      </c>
      <c r="AG173" s="626" t="s">
        <v>1864</v>
      </c>
      <c r="AH173" s="626"/>
      <c r="AI173" s="626"/>
      <c r="AJ173" s="653"/>
      <c r="AK173" s="653"/>
      <c r="AL173" s="653"/>
      <c r="AM173" s="653"/>
      <c r="AN173" s="653"/>
      <c r="AO173" s="654"/>
      <c r="AQ173" s="397"/>
      <c r="AR173" s="397"/>
      <c r="AS173" s="397"/>
      <c r="AT173" s="397"/>
      <c r="AU173" s="397"/>
      <c r="AV173" s="397"/>
      <c r="AW173" s="397"/>
      <c r="AX173" s="397"/>
      <c r="AY173" s="397"/>
      <c r="AZ173" s="397"/>
      <c r="BA173" s="397"/>
      <c r="BB173" s="397"/>
      <c r="BC173" s="397"/>
      <c r="BD173" s="397"/>
      <c r="BE173" s="397"/>
      <c r="BF173" s="397"/>
      <c r="BG173" s="397"/>
      <c r="BH173" s="397"/>
      <c r="BI173" s="397"/>
      <c r="BJ173" s="397"/>
      <c r="BK173" s="397"/>
      <c r="BL173" s="397"/>
      <c r="BM173" s="397"/>
      <c r="BN173" s="397"/>
      <c r="BO173" s="397"/>
      <c r="BP173" s="397"/>
      <c r="BQ173" s="397"/>
      <c r="BR173" s="397"/>
      <c r="BS173" s="397"/>
    </row>
    <row r="174" spans="1:71" s="640" customFormat="1" ht="12.6" customHeight="1">
      <c r="A174" s="646"/>
      <c r="B174" s="2647"/>
      <c r="C174" s="647" t="s">
        <v>1875</v>
      </c>
      <c r="D174" s="648"/>
      <c r="E174" s="648"/>
      <c r="F174" s="648"/>
      <c r="G174" s="648"/>
      <c r="H174" s="648"/>
      <c r="I174" s="648"/>
      <c r="J174" s="656"/>
      <c r="K174" s="663"/>
      <c r="L174" s="666" t="s">
        <v>1896</v>
      </c>
      <c r="M174" s="666"/>
      <c r="N174" s="666"/>
      <c r="O174" s="666"/>
      <c r="P174" s="666"/>
      <c r="Q174" s="666"/>
      <c r="R174" s="666"/>
      <c r="S174" s="650"/>
      <c r="T174" s="650"/>
      <c r="U174" s="666"/>
      <c r="V174" s="650"/>
      <c r="W174" s="650"/>
      <c r="X174" s="658" t="s">
        <v>1862</v>
      </c>
      <c r="Y174" s="659" t="s">
        <v>1860</v>
      </c>
      <c r="Z174" s="659" t="s">
        <v>1862</v>
      </c>
      <c r="AA174" s="660" t="s">
        <v>1861</v>
      </c>
      <c r="AB174" s="658" t="s">
        <v>1862</v>
      </c>
      <c r="AC174" s="648" t="s">
        <v>1863</v>
      </c>
      <c r="AD174" s="648"/>
      <c r="AE174" s="648"/>
      <c r="AF174" s="648" t="s">
        <v>1862</v>
      </c>
      <c r="AG174" s="648" t="s">
        <v>1864</v>
      </c>
      <c r="AH174" s="648"/>
      <c r="AI174" s="648"/>
      <c r="AJ174" s="656"/>
      <c r="AK174" s="656"/>
      <c r="AL174" s="656"/>
      <c r="AM174" s="656"/>
      <c r="AN174" s="656"/>
      <c r="AO174" s="663"/>
      <c r="AQ174" s="397"/>
      <c r="AR174" s="397"/>
      <c r="AS174" s="397"/>
      <c r="AT174" s="397"/>
      <c r="AU174" s="397"/>
      <c r="AV174" s="397"/>
      <c r="AW174" s="397"/>
      <c r="AX174" s="397"/>
      <c r="AY174" s="397"/>
      <c r="AZ174" s="397"/>
      <c r="BA174" s="397"/>
      <c r="BB174" s="397"/>
      <c r="BC174" s="397"/>
      <c r="BD174" s="397"/>
      <c r="BE174" s="397"/>
      <c r="BF174" s="397"/>
      <c r="BG174" s="397"/>
      <c r="BH174" s="397"/>
      <c r="BI174" s="397"/>
      <c r="BJ174" s="397"/>
      <c r="BK174" s="397"/>
      <c r="BL174" s="397"/>
      <c r="BM174" s="397"/>
      <c r="BN174" s="397"/>
      <c r="BO174" s="397"/>
      <c r="BP174" s="397"/>
      <c r="BQ174" s="397"/>
      <c r="BR174" s="397"/>
      <c r="BS174" s="397"/>
    </row>
    <row r="175" spans="1:71" s="640" customFormat="1" ht="12.6" customHeight="1">
      <c r="A175" s="646"/>
      <c r="B175" s="2647"/>
      <c r="C175" s="647" t="s">
        <v>1876</v>
      </c>
      <c r="D175" s="648"/>
      <c r="E175" s="648"/>
      <c r="F175" s="648"/>
      <c r="G175" s="648"/>
      <c r="H175" s="648"/>
      <c r="I175" s="648"/>
      <c r="J175" s="656"/>
      <c r="K175" s="663"/>
      <c r="L175" s="666" t="s">
        <v>1897</v>
      </c>
      <c r="M175" s="666"/>
      <c r="N175" s="666"/>
      <c r="O175" s="666"/>
      <c r="P175" s="666"/>
      <c r="Q175" s="666"/>
      <c r="R175" s="666"/>
      <c r="S175" s="650"/>
      <c r="T175" s="650"/>
      <c r="U175" s="666"/>
      <c r="V175" s="650"/>
      <c r="W175" s="650"/>
      <c r="X175" s="658" t="s">
        <v>1862</v>
      </c>
      <c r="Y175" s="659" t="s">
        <v>1860</v>
      </c>
      <c r="Z175" s="659" t="s">
        <v>1862</v>
      </c>
      <c r="AA175" s="660" t="s">
        <v>1861</v>
      </c>
      <c r="AB175" s="658" t="s">
        <v>1862</v>
      </c>
      <c r="AC175" s="648" t="s">
        <v>1863</v>
      </c>
      <c r="AD175" s="648"/>
      <c r="AE175" s="648"/>
      <c r="AF175" s="648" t="s">
        <v>1862</v>
      </c>
      <c r="AG175" s="648" t="s">
        <v>1864</v>
      </c>
      <c r="AH175" s="648"/>
      <c r="AI175" s="648"/>
      <c r="AJ175" s="656"/>
      <c r="AK175" s="656"/>
      <c r="AL175" s="656"/>
      <c r="AM175" s="656"/>
      <c r="AN175" s="656"/>
      <c r="AO175" s="663"/>
      <c r="AQ175" s="397"/>
      <c r="AR175" s="397"/>
      <c r="AS175" s="397"/>
      <c r="AT175" s="397"/>
      <c r="AU175" s="397"/>
      <c r="AV175" s="397"/>
      <c r="AW175" s="397"/>
      <c r="AX175" s="397"/>
      <c r="AY175" s="397"/>
      <c r="AZ175" s="397"/>
      <c r="BA175" s="397"/>
      <c r="BB175" s="397"/>
      <c r="BC175" s="397"/>
      <c r="BD175" s="397"/>
      <c r="BE175" s="397"/>
      <c r="BF175" s="397"/>
      <c r="BG175" s="397"/>
      <c r="BH175" s="397"/>
      <c r="BI175" s="397"/>
      <c r="BJ175" s="397"/>
      <c r="BK175" s="397"/>
      <c r="BL175" s="397"/>
      <c r="BM175" s="397"/>
      <c r="BN175" s="397"/>
      <c r="BO175" s="397"/>
      <c r="BP175" s="397"/>
      <c r="BQ175" s="397"/>
      <c r="BR175" s="397"/>
      <c r="BS175" s="397"/>
    </row>
    <row r="176" spans="1:71" s="640" customFormat="1" ht="12.6" customHeight="1">
      <c r="A176" s="646"/>
      <c r="B176" s="2647"/>
      <c r="C176" s="647" t="s">
        <v>1877</v>
      </c>
      <c r="D176" s="648"/>
      <c r="E176" s="648"/>
      <c r="F176" s="648"/>
      <c r="G176" s="648"/>
      <c r="H176" s="648"/>
      <c r="I176" s="648"/>
      <c r="J176" s="656"/>
      <c r="K176" s="663"/>
      <c r="L176" s="666" t="s">
        <v>1898</v>
      </c>
      <c r="M176" s="666"/>
      <c r="N176" s="666"/>
      <c r="O176" s="666"/>
      <c r="P176" s="666"/>
      <c r="Q176" s="666"/>
      <c r="R176" s="666"/>
      <c r="S176" s="650"/>
      <c r="T176" s="650"/>
      <c r="U176" s="666"/>
      <c r="V176" s="650"/>
      <c r="W176" s="650"/>
      <c r="X176" s="658" t="s">
        <v>1862</v>
      </c>
      <c r="Y176" s="659" t="s">
        <v>1860</v>
      </c>
      <c r="Z176" s="659" t="s">
        <v>1862</v>
      </c>
      <c r="AA176" s="660" t="s">
        <v>1861</v>
      </c>
      <c r="AB176" s="658" t="s">
        <v>1862</v>
      </c>
      <c r="AC176" s="648" t="s">
        <v>1863</v>
      </c>
      <c r="AD176" s="648"/>
      <c r="AE176" s="648"/>
      <c r="AF176" s="648" t="s">
        <v>1862</v>
      </c>
      <c r="AG176" s="648" t="s">
        <v>1864</v>
      </c>
      <c r="AH176" s="648"/>
      <c r="AI176" s="648"/>
      <c r="AJ176" s="656"/>
      <c r="AK176" s="656"/>
      <c r="AL176" s="656"/>
      <c r="AM176" s="656"/>
      <c r="AN176" s="656"/>
      <c r="AO176" s="663"/>
      <c r="AQ176" s="397"/>
      <c r="AR176" s="397"/>
      <c r="AS176" s="397"/>
      <c r="AT176" s="397"/>
      <c r="AU176" s="397"/>
      <c r="AV176" s="397"/>
      <c r="AW176" s="397"/>
      <c r="AX176" s="397"/>
      <c r="AY176" s="397"/>
      <c r="AZ176" s="397"/>
      <c r="BA176" s="397"/>
      <c r="BB176" s="397"/>
      <c r="BC176" s="397"/>
      <c r="BD176" s="397"/>
      <c r="BE176" s="397"/>
      <c r="BF176" s="397"/>
      <c r="BG176" s="397"/>
      <c r="BH176" s="397"/>
      <c r="BI176" s="397"/>
      <c r="BJ176" s="397"/>
      <c r="BK176" s="397"/>
      <c r="BL176" s="397"/>
      <c r="BM176" s="397"/>
      <c r="BN176" s="397"/>
      <c r="BO176" s="397"/>
      <c r="BP176" s="397"/>
      <c r="BQ176" s="397"/>
      <c r="BR176" s="397"/>
      <c r="BS176" s="397"/>
    </row>
    <row r="177" spans="1:71" s="640" customFormat="1" ht="12.6" customHeight="1">
      <c r="A177" s="646"/>
      <c r="B177" s="2647"/>
      <c r="C177" s="647" t="s">
        <v>1878</v>
      </c>
      <c r="D177" s="648"/>
      <c r="E177" s="648"/>
      <c r="F177" s="648"/>
      <c r="G177" s="2644"/>
      <c r="H177" s="2644"/>
      <c r="I177" s="2644"/>
      <c r="J177" s="2644"/>
      <c r="K177" s="660" t="s">
        <v>1879</v>
      </c>
      <c r="L177" s="666" t="s">
        <v>1887</v>
      </c>
      <c r="M177" s="666"/>
      <c r="N177" s="666"/>
      <c r="O177" s="666"/>
      <c r="P177" s="666"/>
      <c r="Q177" s="666"/>
      <c r="R177" s="666"/>
      <c r="S177" s="650"/>
      <c r="T177" s="650"/>
      <c r="U177" s="666"/>
      <c r="V177" s="650"/>
      <c r="W177" s="650"/>
      <c r="X177" s="658" t="s">
        <v>1862</v>
      </c>
      <c r="Y177" s="659" t="s">
        <v>1860</v>
      </c>
      <c r="Z177" s="659" t="s">
        <v>1862</v>
      </c>
      <c r="AA177" s="660" t="s">
        <v>1861</v>
      </c>
      <c r="AB177" s="658" t="s">
        <v>1862</v>
      </c>
      <c r="AC177" s="648" t="s">
        <v>1863</v>
      </c>
      <c r="AD177" s="648"/>
      <c r="AE177" s="648"/>
      <c r="AF177" s="648" t="s">
        <v>1862</v>
      </c>
      <c r="AG177" s="648" t="s">
        <v>1864</v>
      </c>
      <c r="AH177" s="648"/>
      <c r="AI177" s="648"/>
      <c r="AJ177" s="656"/>
      <c r="AK177" s="656"/>
      <c r="AL177" s="656"/>
      <c r="AM177" s="656"/>
      <c r="AN177" s="656"/>
      <c r="AO177" s="663"/>
      <c r="AQ177" s="397"/>
      <c r="AR177" s="397"/>
      <c r="AS177" s="397"/>
      <c r="AT177" s="397"/>
      <c r="AU177" s="397"/>
      <c r="AV177" s="397"/>
      <c r="AW177" s="397"/>
      <c r="AX177" s="397"/>
      <c r="AY177" s="397"/>
      <c r="AZ177" s="397"/>
      <c r="BA177" s="397"/>
      <c r="BB177" s="397"/>
      <c r="BC177" s="397"/>
      <c r="BD177" s="397"/>
      <c r="BE177" s="397"/>
      <c r="BF177" s="397"/>
      <c r="BG177" s="397"/>
      <c r="BH177" s="397"/>
      <c r="BI177" s="397"/>
      <c r="BJ177" s="397"/>
      <c r="BK177" s="397"/>
      <c r="BL177" s="397"/>
      <c r="BM177" s="397"/>
      <c r="BN177" s="397"/>
      <c r="BO177" s="397"/>
      <c r="BP177" s="397"/>
      <c r="BQ177" s="397"/>
      <c r="BR177" s="397"/>
      <c r="BS177" s="397"/>
    </row>
    <row r="178" spans="1:71" s="640" customFormat="1" ht="12.6" customHeight="1">
      <c r="A178" s="646"/>
      <c r="B178" s="2647"/>
      <c r="C178" s="2643"/>
      <c r="D178" s="2644"/>
      <c r="E178" s="2644"/>
      <c r="F178" s="2644"/>
      <c r="G178" s="2644"/>
      <c r="H178" s="2644"/>
      <c r="I178" s="2644"/>
      <c r="J178" s="2644"/>
      <c r="K178" s="2645"/>
      <c r="L178" s="2643"/>
      <c r="M178" s="2644"/>
      <c r="N178" s="2644"/>
      <c r="O178" s="2644"/>
      <c r="P178" s="2644"/>
      <c r="Q178" s="2644"/>
      <c r="R178" s="2644"/>
      <c r="S178" s="2644"/>
      <c r="T178" s="2644"/>
      <c r="U178" s="2644"/>
      <c r="V178" s="2644"/>
      <c r="W178" s="2645"/>
      <c r="X178" s="658"/>
      <c r="Y178" s="659"/>
      <c r="Z178" s="659"/>
      <c r="AA178" s="660"/>
      <c r="AB178" s="658"/>
      <c r="AC178" s="648"/>
      <c r="AD178" s="648"/>
      <c r="AE178" s="648"/>
      <c r="AF178" s="648"/>
      <c r="AG178" s="648"/>
      <c r="AH178" s="648"/>
      <c r="AI178" s="648"/>
      <c r="AJ178" s="656"/>
      <c r="AK178" s="656"/>
      <c r="AL178" s="656"/>
      <c r="AM178" s="656"/>
      <c r="AN178" s="656"/>
      <c r="AO178" s="663"/>
      <c r="AQ178" s="397"/>
      <c r="AR178" s="397"/>
      <c r="AS178" s="397"/>
      <c r="AT178" s="397"/>
      <c r="AU178" s="397"/>
      <c r="AV178" s="397"/>
      <c r="AW178" s="397"/>
      <c r="AX178" s="397"/>
      <c r="AY178" s="397"/>
      <c r="AZ178" s="397"/>
      <c r="BA178" s="397"/>
      <c r="BB178" s="397"/>
      <c r="BC178" s="397"/>
      <c r="BD178" s="397"/>
      <c r="BE178" s="397"/>
      <c r="BF178" s="397"/>
      <c r="BG178" s="397"/>
      <c r="BH178" s="397"/>
      <c r="BI178" s="397"/>
      <c r="BJ178" s="397"/>
      <c r="BK178" s="397"/>
      <c r="BL178" s="397"/>
      <c r="BM178" s="397"/>
      <c r="BN178" s="397"/>
      <c r="BO178" s="397"/>
      <c r="BP178" s="397"/>
      <c r="BQ178" s="397"/>
      <c r="BR178" s="397"/>
      <c r="BS178" s="397"/>
    </row>
    <row r="179" spans="1:71" s="640" customFormat="1" ht="12.6" customHeight="1">
      <c r="A179" s="646"/>
      <c r="B179" s="2648"/>
      <c r="C179" s="2643"/>
      <c r="D179" s="2644"/>
      <c r="E179" s="2644"/>
      <c r="F179" s="2644"/>
      <c r="G179" s="2644"/>
      <c r="H179" s="2644"/>
      <c r="I179" s="2644"/>
      <c r="J179" s="2644"/>
      <c r="K179" s="2645"/>
      <c r="L179" s="2643"/>
      <c r="M179" s="2644"/>
      <c r="N179" s="2644"/>
      <c r="O179" s="2644"/>
      <c r="P179" s="2644"/>
      <c r="Q179" s="2644"/>
      <c r="R179" s="2644"/>
      <c r="S179" s="2644"/>
      <c r="T179" s="2644"/>
      <c r="U179" s="2644"/>
      <c r="V179" s="2644"/>
      <c r="W179" s="2645"/>
      <c r="X179" s="647"/>
      <c r="Y179" s="656"/>
      <c r="Z179" s="656"/>
      <c r="AA179" s="663"/>
      <c r="AB179" s="647"/>
      <c r="AC179" s="648"/>
      <c r="AD179" s="648"/>
      <c r="AE179" s="648"/>
      <c r="AF179" s="648"/>
      <c r="AG179" s="648"/>
      <c r="AH179" s="648"/>
      <c r="AI179" s="648"/>
      <c r="AJ179" s="656"/>
      <c r="AK179" s="656"/>
      <c r="AL179" s="656"/>
      <c r="AM179" s="656"/>
      <c r="AN179" s="656"/>
      <c r="AO179" s="663"/>
      <c r="AQ179" s="397"/>
      <c r="AR179" s="397"/>
      <c r="AS179" s="397"/>
      <c r="AT179" s="397"/>
      <c r="AU179" s="397"/>
      <c r="AV179" s="397"/>
      <c r="AW179" s="397"/>
      <c r="AX179" s="397"/>
      <c r="AY179" s="397"/>
      <c r="AZ179" s="397"/>
      <c r="BA179" s="397"/>
      <c r="BB179" s="397"/>
      <c r="BC179" s="397"/>
      <c r="BD179" s="397"/>
      <c r="BE179" s="397"/>
      <c r="BF179" s="397"/>
      <c r="BG179" s="397"/>
      <c r="BH179" s="397"/>
      <c r="BI179" s="397"/>
      <c r="BJ179" s="397"/>
      <c r="BK179" s="397"/>
      <c r="BL179" s="397"/>
      <c r="BM179" s="397"/>
      <c r="BN179" s="397"/>
      <c r="BO179" s="397"/>
      <c r="BP179" s="397"/>
      <c r="BQ179" s="397"/>
      <c r="BR179" s="397"/>
      <c r="BS179" s="397"/>
    </row>
    <row r="180" spans="1:71" s="640" customFormat="1" ht="12.6" customHeight="1">
      <c r="A180" s="646"/>
      <c r="B180" s="646"/>
      <c r="C180" s="646"/>
      <c r="D180" s="646"/>
      <c r="E180" s="646"/>
      <c r="F180" s="646"/>
      <c r="G180" s="646"/>
      <c r="H180" s="646"/>
      <c r="I180" s="646"/>
      <c r="J180" s="646"/>
      <c r="K180" s="646"/>
      <c r="L180" s="646"/>
      <c r="M180" s="646"/>
      <c r="N180" s="646"/>
      <c r="O180" s="646"/>
      <c r="P180" s="646"/>
      <c r="Q180" s="646"/>
      <c r="R180" s="646"/>
      <c r="S180" s="646"/>
      <c r="T180" s="646"/>
      <c r="U180" s="646"/>
      <c r="V180" s="646"/>
      <c r="W180" s="646"/>
      <c r="X180" s="646"/>
      <c r="Y180" s="646"/>
      <c r="Z180" s="646"/>
      <c r="AA180" s="646"/>
      <c r="AB180" s="646"/>
      <c r="AC180" s="646"/>
      <c r="AD180" s="646"/>
      <c r="AE180" s="646"/>
      <c r="AF180" s="646"/>
      <c r="AG180" s="646"/>
      <c r="AH180" s="646"/>
      <c r="AI180" s="646"/>
      <c r="AJ180" s="646"/>
      <c r="AK180" s="646"/>
      <c r="AL180" s="646"/>
      <c r="AM180" s="646"/>
      <c r="AN180" s="646"/>
      <c r="AQ180" s="397"/>
      <c r="AR180" s="397"/>
      <c r="AS180" s="397"/>
      <c r="AT180" s="397"/>
      <c r="AU180" s="397"/>
      <c r="AV180" s="397"/>
      <c r="AW180" s="397"/>
      <c r="AX180" s="397"/>
      <c r="AY180" s="397"/>
      <c r="AZ180" s="397"/>
      <c r="BA180" s="397"/>
      <c r="BB180" s="397"/>
      <c r="BC180" s="397"/>
      <c r="BD180" s="397"/>
      <c r="BE180" s="397"/>
      <c r="BF180" s="397"/>
      <c r="BG180" s="397"/>
      <c r="BH180" s="397"/>
      <c r="BI180" s="397"/>
      <c r="BJ180" s="397"/>
      <c r="BK180" s="397"/>
      <c r="BL180" s="397"/>
      <c r="BM180" s="397"/>
      <c r="BN180" s="397"/>
      <c r="BO180" s="397"/>
      <c r="BP180" s="397"/>
      <c r="BQ180" s="397"/>
      <c r="BR180" s="397"/>
      <c r="BS180" s="397"/>
    </row>
    <row r="181" spans="1:71" s="640" customFormat="1" ht="12.6" customHeight="1">
      <c r="A181" s="640" t="s">
        <v>1823</v>
      </c>
      <c r="AQ181" s="397"/>
      <c r="AR181" s="397"/>
      <c r="AS181" s="397"/>
      <c r="AT181" s="397"/>
      <c r="AU181" s="397"/>
      <c r="AV181" s="397"/>
      <c r="AW181" s="397"/>
      <c r="AX181" s="397"/>
      <c r="AY181" s="397"/>
      <c r="AZ181" s="397"/>
      <c r="BA181" s="397"/>
      <c r="BB181" s="397"/>
      <c r="BC181" s="397"/>
      <c r="BD181" s="397"/>
      <c r="BE181" s="397"/>
      <c r="BF181" s="397"/>
      <c r="BG181" s="397"/>
      <c r="BH181" s="397"/>
      <c r="BI181" s="397"/>
      <c r="BJ181" s="397"/>
      <c r="BK181" s="397"/>
      <c r="BL181" s="397"/>
      <c r="BM181" s="397"/>
      <c r="BN181" s="397"/>
      <c r="BO181" s="397"/>
      <c r="BP181" s="397"/>
      <c r="BQ181" s="397"/>
      <c r="BR181" s="397"/>
      <c r="BS181" s="397"/>
    </row>
    <row r="182" spans="1:71" s="640" customFormat="1" ht="12.6" customHeight="1">
      <c r="A182" s="646"/>
      <c r="B182" s="2646" t="s">
        <v>1869</v>
      </c>
      <c r="C182" s="2649" t="s">
        <v>1870</v>
      </c>
      <c r="D182" s="2650"/>
      <c r="E182" s="2650"/>
      <c r="F182" s="2650"/>
      <c r="G182" s="2650"/>
      <c r="H182" s="2650"/>
      <c r="I182" s="2650"/>
      <c r="J182" s="2650"/>
      <c r="K182" s="2651"/>
      <c r="L182" s="2649" t="s">
        <v>1871</v>
      </c>
      <c r="M182" s="2650"/>
      <c r="N182" s="2650"/>
      <c r="O182" s="2650"/>
      <c r="P182" s="2650"/>
      <c r="Q182" s="2650"/>
      <c r="R182" s="2650"/>
      <c r="S182" s="2650"/>
      <c r="T182" s="2650"/>
      <c r="U182" s="2650"/>
      <c r="V182" s="2650"/>
      <c r="W182" s="2650"/>
      <c r="X182" s="2650"/>
      <c r="Y182" s="2650"/>
      <c r="Z182" s="2650"/>
      <c r="AA182" s="2651"/>
      <c r="AB182" s="2649" t="s">
        <v>1872</v>
      </c>
      <c r="AC182" s="2650"/>
      <c r="AD182" s="2650"/>
      <c r="AE182" s="2650"/>
      <c r="AF182" s="2650"/>
      <c r="AG182" s="2650"/>
      <c r="AH182" s="2650"/>
      <c r="AI182" s="2650"/>
      <c r="AJ182" s="2650"/>
      <c r="AK182" s="2650"/>
      <c r="AL182" s="2650"/>
      <c r="AM182" s="2650"/>
      <c r="AN182" s="2650"/>
      <c r="AO182" s="2651"/>
      <c r="AQ182" s="397"/>
      <c r="AR182" s="397"/>
      <c r="AS182" s="397"/>
      <c r="AT182" s="397"/>
      <c r="AU182" s="397"/>
      <c r="AV182" s="397"/>
      <c r="AW182" s="397"/>
      <c r="AX182" s="397"/>
      <c r="AY182" s="397"/>
      <c r="AZ182" s="397"/>
      <c r="BA182" s="397"/>
      <c r="BB182" s="397"/>
      <c r="BC182" s="397"/>
      <c r="BD182" s="397"/>
      <c r="BE182" s="397"/>
      <c r="BF182" s="397"/>
      <c r="BG182" s="397"/>
      <c r="BH182" s="397"/>
      <c r="BI182" s="397"/>
      <c r="BJ182" s="397"/>
      <c r="BK182" s="397"/>
      <c r="BL182" s="397"/>
      <c r="BM182" s="397"/>
      <c r="BN182" s="397"/>
      <c r="BO182" s="397"/>
      <c r="BP182" s="397"/>
      <c r="BQ182" s="397"/>
      <c r="BR182" s="397"/>
      <c r="BS182" s="397"/>
    </row>
    <row r="183" spans="1:71" s="640" customFormat="1" ht="12.6" customHeight="1">
      <c r="A183" s="646"/>
      <c r="B183" s="2647"/>
      <c r="C183" s="2200"/>
      <c r="D183" s="2201"/>
      <c r="E183" s="2201"/>
      <c r="F183" s="2201"/>
      <c r="G183" s="2201"/>
      <c r="H183" s="2201"/>
      <c r="I183" s="2201"/>
      <c r="J183" s="2201"/>
      <c r="K183" s="2202"/>
      <c r="L183" s="2200"/>
      <c r="M183" s="2201"/>
      <c r="N183" s="2201"/>
      <c r="O183" s="2201"/>
      <c r="P183" s="2201"/>
      <c r="Q183" s="2201"/>
      <c r="R183" s="2201"/>
      <c r="S183" s="2201"/>
      <c r="T183" s="2201"/>
      <c r="U183" s="2201"/>
      <c r="V183" s="2201"/>
      <c r="W183" s="2201"/>
      <c r="X183" s="2201"/>
      <c r="Y183" s="2201"/>
      <c r="Z183" s="2201"/>
      <c r="AA183" s="2202"/>
      <c r="AB183" s="2200"/>
      <c r="AC183" s="2201"/>
      <c r="AD183" s="2201"/>
      <c r="AE183" s="2201"/>
      <c r="AF183" s="2201"/>
      <c r="AG183" s="2201"/>
      <c r="AH183" s="2201"/>
      <c r="AI183" s="2201"/>
      <c r="AJ183" s="2201"/>
      <c r="AK183" s="2201"/>
      <c r="AL183" s="2201"/>
      <c r="AM183" s="2201"/>
      <c r="AN183" s="2201"/>
      <c r="AO183" s="2202"/>
      <c r="AQ183" s="397"/>
      <c r="AR183" s="397"/>
      <c r="AS183" s="397"/>
      <c r="AT183" s="397"/>
      <c r="AU183" s="397"/>
      <c r="AV183" s="397"/>
      <c r="AW183" s="397"/>
      <c r="AX183" s="397"/>
      <c r="AY183" s="397"/>
      <c r="AZ183" s="397"/>
      <c r="BA183" s="397"/>
      <c r="BB183" s="397"/>
      <c r="BC183" s="397"/>
      <c r="BD183" s="397"/>
      <c r="BE183" s="397"/>
      <c r="BF183" s="397"/>
      <c r="BG183" s="397"/>
      <c r="BH183" s="397"/>
      <c r="BI183" s="397"/>
      <c r="BJ183" s="397"/>
      <c r="BK183" s="397"/>
      <c r="BL183" s="397"/>
      <c r="BM183" s="397"/>
      <c r="BN183" s="397"/>
      <c r="BO183" s="397"/>
      <c r="BP183" s="397"/>
      <c r="BQ183" s="397"/>
      <c r="BR183" s="397"/>
      <c r="BS183" s="397"/>
    </row>
    <row r="184" spans="1:71" s="640" customFormat="1" ht="12.6" customHeight="1">
      <c r="A184" s="646"/>
      <c r="B184" s="2647"/>
      <c r="C184" s="647" t="s">
        <v>1882</v>
      </c>
      <c r="D184" s="648"/>
      <c r="E184" s="648"/>
      <c r="F184" s="648"/>
      <c r="G184" s="648"/>
      <c r="H184" s="648"/>
      <c r="I184" s="648"/>
      <c r="J184" s="656"/>
      <c r="K184" s="663"/>
      <c r="L184" s="648" t="s">
        <v>1889</v>
      </c>
      <c r="M184" s="648"/>
      <c r="N184" s="648"/>
      <c r="O184" s="648"/>
      <c r="P184" s="648"/>
      <c r="Q184" s="648"/>
      <c r="R184" s="648"/>
      <c r="S184" s="656"/>
      <c r="T184" s="656"/>
      <c r="U184" s="648"/>
      <c r="V184" s="656"/>
      <c r="W184" s="656"/>
      <c r="X184" s="658" t="s">
        <v>1862</v>
      </c>
      <c r="Y184" s="659" t="s">
        <v>1860</v>
      </c>
      <c r="Z184" s="659" t="s">
        <v>1862</v>
      </c>
      <c r="AA184" s="660" t="s">
        <v>1861</v>
      </c>
      <c r="AB184" s="658" t="s">
        <v>1862</v>
      </c>
      <c r="AC184" s="648" t="s">
        <v>1863</v>
      </c>
      <c r="AD184" s="648"/>
      <c r="AE184" s="648"/>
      <c r="AF184" s="648" t="s">
        <v>1862</v>
      </c>
      <c r="AG184" s="648" t="s">
        <v>1864</v>
      </c>
      <c r="AH184" s="648"/>
      <c r="AI184" s="648"/>
      <c r="AJ184" s="656"/>
      <c r="AK184" s="656"/>
      <c r="AL184" s="656"/>
      <c r="AM184" s="656"/>
      <c r="AN184" s="656"/>
      <c r="AO184" s="663"/>
      <c r="AQ184" s="397"/>
      <c r="AR184" s="397"/>
      <c r="AS184" s="397"/>
      <c r="AT184" s="397"/>
      <c r="AU184" s="397"/>
      <c r="AV184" s="397"/>
      <c r="AW184" s="397"/>
      <c r="AX184" s="397"/>
      <c r="AY184" s="397"/>
      <c r="AZ184" s="397"/>
      <c r="BA184" s="397"/>
      <c r="BB184" s="397"/>
      <c r="BC184" s="397"/>
      <c r="BD184" s="397"/>
      <c r="BE184" s="397"/>
      <c r="BF184" s="397"/>
      <c r="BG184" s="397"/>
      <c r="BH184" s="397"/>
      <c r="BI184" s="397"/>
      <c r="BJ184" s="397"/>
      <c r="BK184" s="397"/>
      <c r="BL184" s="397"/>
      <c r="BM184" s="397"/>
      <c r="BN184" s="397"/>
      <c r="BO184" s="397"/>
      <c r="BP184" s="397"/>
      <c r="BQ184" s="397"/>
      <c r="BR184" s="397"/>
      <c r="BS184" s="397"/>
    </row>
    <row r="185" spans="1:71" s="640" customFormat="1" ht="12.6" customHeight="1">
      <c r="A185" s="646"/>
      <c r="B185" s="2647"/>
      <c r="C185" s="647" t="s">
        <v>1883</v>
      </c>
      <c r="D185" s="648"/>
      <c r="E185" s="648"/>
      <c r="F185" s="648"/>
      <c r="G185" s="648"/>
      <c r="H185" s="648"/>
      <c r="I185" s="648"/>
      <c r="J185" s="656"/>
      <c r="K185" s="663"/>
      <c r="L185" s="625" t="s">
        <v>1890</v>
      </c>
      <c r="M185" s="625"/>
      <c r="N185" s="625"/>
      <c r="O185" s="625"/>
      <c r="P185" s="625"/>
      <c r="Q185" s="625"/>
      <c r="R185" s="625"/>
      <c r="S185" s="34"/>
      <c r="T185" s="34"/>
      <c r="U185" s="625"/>
      <c r="V185" s="34"/>
      <c r="W185" s="34"/>
      <c r="X185" s="670" t="s">
        <v>1862</v>
      </c>
      <c r="Y185" s="667" t="s">
        <v>1860</v>
      </c>
      <c r="Z185" s="667" t="s">
        <v>1862</v>
      </c>
      <c r="AA185" s="671" t="s">
        <v>1861</v>
      </c>
      <c r="AB185" s="670" t="s">
        <v>1862</v>
      </c>
      <c r="AC185" s="626" t="s">
        <v>1863</v>
      </c>
      <c r="AD185" s="626"/>
      <c r="AE185" s="626"/>
      <c r="AF185" s="626" t="s">
        <v>1862</v>
      </c>
      <c r="AG185" s="626" t="s">
        <v>1864</v>
      </c>
      <c r="AH185" s="626"/>
      <c r="AI185" s="626"/>
      <c r="AJ185" s="653"/>
      <c r="AK185" s="653"/>
      <c r="AL185" s="653"/>
      <c r="AM185" s="653"/>
      <c r="AN185" s="653"/>
      <c r="AO185" s="654"/>
      <c r="AQ185" s="397"/>
      <c r="AR185" s="397"/>
      <c r="AS185" s="397"/>
      <c r="AT185" s="397"/>
      <c r="AU185" s="397"/>
      <c r="AV185" s="397"/>
      <c r="AW185" s="397"/>
      <c r="AX185" s="397"/>
      <c r="AY185" s="397"/>
      <c r="AZ185" s="397"/>
      <c r="BA185" s="397"/>
      <c r="BB185" s="397"/>
      <c r="BC185" s="397"/>
      <c r="BD185" s="397"/>
      <c r="BE185" s="397"/>
      <c r="BF185" s="397"/>
      <c r="BG185" s="397"/>
      <c r="BH185" s="397"/>
      <c r="BI185" s="397"/>
      <c r="BJ185" s="397"/>
      <c r="BK185" s="397"/>
      <c r="BL185" s="397"/>
      <c r="BM185" s="397"/>
      <c r="BN185" s="397"/>
      <c r="BO185" s="397"/>
      <c r="BP185" s="397"/>
      <c r="BQ185" s="397"/>
      <c r="BR185" s="397"/>
      <c r="BS185" s="397"/>
    </row>
    <row r="186" spans="1:71" s="640" customFormat="1" ht="12.6" customHeight="1">
      <c r="A186" s="646"/>
      <c r="B186" s="2647"/>
      <c r="C186" s="647" t="s">
        <v>1884</v>
      </c>
      <c r="D186" s="648"/>
      <c r="E186" s="648"/>
      <c r="F186" s="648"/>
      <c r="G186" s="648"/>
      <c r="H186" s="648"/>
      <c r="I186" s="648"/>
      <c r="J186" s="656"/>
      <c r="K186" s="663"/>
      <c r="L186" s="666" t="s">
        <v>1891</v>
      </c>
      <c r="M186" s="666"/>
      <c r="N186" s="666"/>
      <c r="O186" s="666"/>
      <c r="P186" s="666"/>
      <c r="Q186" s="666"/>
      <c r="R186" s="666"/>
      <c r="S186" s="650"/>
      <c r="T186" s="650"/>
      <c r="U186" s="666"/>
      <c r="V186" s="650"/>
      <c r="W186" s="650"/>
      <c r="X186" s="658" t="s">
        <v>1862</v>
      </c>
      <c r="Y186" s="659" t="s">
        <v>1860</v>
      </c>
      <c r="Z186" s="659" t="s">
        <v>1862</v>
      </c>
      <c r="AA186" s="660" t="s">
        <v>1861</v>
      </c>
      <c r="AB186" s="658" t="s">
        <v>1862</v>
      </c>
      <c r="AC186" s="648" t="s">
        <v>1863</v>
      </c>
      <c r="AD186" s="648"/>
      <c r="AE186" s="648"/>
      <c r="AF186" s="648" t="s">
        <v>1862</v>
      </c>
      <c r="AG186" s="648" t="s">
        <v>1864</v>
      </c>
      <c r="AH186" s="648"/>
      <c r="AI186" s="648"/>
      <c r="AJ186" s="656"/>
      <c r="AK186" s="656"/>
      <c r="AL186" s="656"/>
      <c r="AM186" s="656"/>
      <c r="AN186" s="656"/>
      <c r="AO186" s="663"/>
      <c r="AQ186" s="397"/>
      <c r="AR186" s="397"/>
      <c r="AS186" s="397"/>
      <c r="AT186" s="397"/>
      <c r="AU186" s="397"/>
      <c r="AV186" s="397"/>
      <c r="AW186" s="397"/>
      <c r="AX186" s="397"/>
      <c r="AY186" s="397"/>
      <c r="AZ186" s="397"/>
      <c r="BA186" s="397"/>
      <c r="BB186" s="397"/>
      <c r="BC186" s="397"/>
      <c r="BD186" s="397"/>
      <c r="BE186" s="397"/>
      <c r="BF186" s="397"/>
      <c r="BG186" s="397"/>
      <c r="BH186" s="397"/>
      <c r="BI186" s="397"/>
      <c r="BJ186" s="397"/>
      <c r="BK186" s="397"/>
      <c r="BL186" s="397"/>
      <c r="BM186" s="397"/>
      <c r="BN186" s="397"/>
      <c r="BO186" s="397"/>
      <c r="BP186" s="397"/>
      <c r="BQ186" s="397"/>
      <c r="BR186" s="397"/>
      <c r="BS186" s="397"/>
    </row>
    <row r="187" spans="1:71" s="640" customFormat="1" ht="12.6" customHeight="1">
      <c r="A187" s="646"/>
      <c r="B187" s="2647"/>
      <c r="C187" s="647" t="s">
        <v>1885</v>
      </c>
      <c r="D187" s="648"/>
      <c r="E187" s="648"/>
      <c r="F187" s="648"/>
      <c r="G187" s="648"/>
      <c r="H187" s="648"/>
      <c r="I187" s="648"/>
      <c r="J187" s="656"/>
      <c r="K187" s="663"/>
      <c r="L187" s="666" t="s">
        <v>1892</v>
      </c>
      <c r="M187" s="666"/>
      <c r="N187" s="666"/>
      <c r="O187" s="666"/>
      <c r="P187" s="666"/>
      <c r="Q187" s="666"/>
      <c r="R187" s="666"/>
      <c r="S187" s="650"/>
      <c r="T187" s="650"/>
      <c r="U187" s="666"/>
      <c r="V187" s="650"/>
      <c r="W187" s="650"/>
      <c r="X187" s="658" t="s">
        <v>1862</v>
      </c>
      <c r="Y187" s="659" t="s">
        <v>1860</v>
      </c>
      <c r="Z187" s="659" t="s">
        <v>1862</v>
      </c>
      <c r="AA187" s="660" t="s">
        <v>1861</v>
      </c>
      <c r="AB187" s="658" t="s">
        <v>1862</v>
      </c>
      <c r="AC187" s="648" t="s">
        <v>1863</v>
      </c>
      <c r="AD187" s="648"/>
      <c r="AE187" s="648"/>
      <c r="AF187" s="648" t="s">
        <v>1862</v>
      </c>
      <c r="AG187" s="648" t="s">
        <v>1864</v>
      </c>
      <c r="AH187" s="648"/>
      <c r="AI187" s="648"/>
      <c r="AJ187" s="656"/>
      <c r="AK187" s="656"/>
      <c r="AL187" s="656"/>
      <c r="AM187" s="656"/>
      <c r="AN187" s="656"/>
      <c r="AO187" s="663"/>
      <c r="AQ187" s="397"/>
      <c r="AR187" s="397"/>
      <c r="AS187" s="397"/>
      <c r="AT187" s="397"/>
      <c r="AU187" s="397"/>
      <c r="AV187" s="397"/>
      <c r="AW187" s="397"/>
      <c r="AX187" s="397"/>
      <c r="AY187" s="397"/>
      <c r="AZ187" s="397"/>
      <c r="BA187" s="397"/>
      <c r="BB187" s="397"/>
      <c r="BC187" s="397"/>
      <c r="BD187" s="397"/>
      <c r="BE187" s="397"/>
      <c r="BF187" s="397"/>
      <c r="BG187" s="397"/>
      <c r="BH187" s="397"/>
      <c r="BI187" s="397"/>
      <c r="BJ187" s="397"/>
      <c r="BK187" s="397"/>
      <c r="BL187" s="397"/>
      <c r="BM187" s="397"/>
      <c r="BN187" s="397"/>
      <c r="BO187" s="397"/>
      <c r="BP187" s="397"/>
      <c r="BQ187" s="397"/>
      <c r="BR187" s="397"/>
      <c r="BS187" s="397"/>
    </row>
    <row r="188" spans="1:71" s="640" customFormat="1" ht="12.6" customHeight="1">
      <c r="A188" s="646"/>
      <c r="B188" s="2647"/>
      <c r="C188" s="647" t="s">
        <v>1886</v>
      </c>
      <c r="D188" s="648"/>
      <c r="E188" s="648"/>
      <c r="F188" s="648"/>
      <c r="G188" s="648"/>
      <c r="H188" s="648"/>
      <c r="I188" s="648"/>
      <c r="J188" s="656"/>
      <c r="K188" s="663"/>
      <c r="L188" s="666" t="s">
        <v>1893</v>
      </c>
      <c r="M188" s="666"/>
      <c r="N188" s="666"/>
      <c r="O188" s="666"/>
      <c r="P188" s="666"/>
      <c r="Q188" s="666"/>
      <c r="R188" s="666"/>
      <c r="S188" s="650"/>
      <c r="T188" s="650"/>
      <c r="U188" s="666"/>
      <c r="V188" s="650"/>
      <c r="W188" s="650"/>
      <c r="X188" s="658" t="s">
        <v>1862</v>
      </c>
      <c r="Y188" s="659" t="s">
        <v>1860</v>
      </c>
      <c r="Z188" s="659" t="s">
        <v>1862</v>
      </c>
      <c r="AA188" s="660" t="s">
        <v>1861</v>
      </c>
      <c r="AB188" s="658" t="s">
        <v>1862</v>
      </c>
      <c r="AC188" s="648" t="s">
        <v>1863</v>
      </c>
      <c r="AD188" s="648"/>
      <c r="AE188" s="648"/>
      <c r="AF188" s="648" t="s">
        <v>1862</v>
      </c>
      <c r="AG188" s="648" t="s">
        <v>1864</v>
      </c>
      <c r="AH188" s="648"/>
      <c r="AI188" s="648"/>
      <c r="AJ188" s="656"/>
      <c r="AK188" s="656"/>
      <c r="AL188" s="656"/>
      <c r="AM188" s="656"/>
      <c r="AN188" s="656"/>
      <c r="AO188" s="663"/>
      <c r="AQ188" s="397"/>
      <c r="AR188" s="397"/>
      <c r="AS188" s="397"/>
      <c r="AT188" s="397"/>
      <c r="AU188" s="397"/>
      <c r="AV188" s="397"/>
      <c r="AW188" s="397"/>
      <c r="AX188" s="397"/>
      <c r="AY188" s="397"/>
      <c r="AZ188" s="397"/>
      <c r="BA188" s="397"/>
      <c r="BB188" s="397"/>
      <c r="BC188" s="397"/>
      <c r="BD188" s="397"/>
      <c r="BE188" s="397"/>
      <c r="BF188" s="397"/>
      <c r="BG188" s="397"/>
      <c r="BH188" s="397"/>
      <c r="BI188" s="397"/>
      <c r="BJ188" s="397"/>
      <c r="BK188" s="397"/>
      <c r="BL188" s="397"/>
      <c r="BM188" s="397"/>
      <c r="BN188" s="397"/>
      <c r="BO188" s="397"/>
      <c r="BP188" s="397"/>
      <c r="BQ188" s="397"/>
      <c r="BR188" s="397"/>
      <c r="BS188" s="397"/>
    </row>
    <row r="189" spans="1:71" s="640" customFormat="1" ht="12.6" customHeight="1">
      <c r="A189" s="646"/>
      <c r="B189" s="2647"/>
      <c r="C189" s="647" t="s">
        <v>1888</v>
      </c>
      <c r="D189" s="648"/>
      <c r="E189" s="648"/>
      <c r="F189" s="648"/>
      <c r="G189" s="672"/>
      <c r="H189" s="672"/>
      <c r="I189" s="672"/>
      <c r="J189" s="672"/>
      <c r="K189" s="660"/>
      <c r="L189" s="666" t="s">
        <v>1887</v>
      </c>
      <c r="M189" s="666"/>
      <c r="N189" s="666"/>
      <c r="O189" s="666"/>
      <c r="P189" s="666"/>
      <c r="Q189" s="666"/>
      <c r="R189" s="666"/>
      <c r="S189" s="650"/>
      <c r="T189" s="650"/>
      <c r="U189" s="666"/>
      <c r="V189" s="650"/>
      <c r="W189" s="650"/>
      <c r="X189" s="658" t="s">
        <v>1862</v>
      </c>
      <c r="Y189" s="659" t="s">
        <v>1860</v>
      </c>
      <c r="Z189" s="659" t="s">
        <v>1862</v>
      </c>
      <c r="AA189" s="660" t="s">
        <v>1861</v>
      </c>
      <c r="AB189" s="658" t="s">
        <v>1862</v>
      </c>
      <c r="AC189" s="648" t="s">
        <v>1863</v>
      </c>
      <c r="AD189" s="648"/>
      <c r="AE189" s="648"/>
      <c r="AF189" s="648" t="s">
        <v>1862</v>
      </c>
      <c r="AG189" s="648" t="s">
        <v>1864</v>
      </c>
      <c r="AH189" s="648"/>
      <c r="AI189" s="648"/>
      <c r="AJ189" s="656"/>
      <c r="AK189" s="656"/>
      <c r="AL189" s="656"/>
      <c r="AM189" s="656"/>
      <c r="AN189" s="656"/>
      <c r="AO189" s="663"/>
      <c r="AQ189" s="397"/>
      <c r="AR189" s="397"/>
      <c r="AS189" s="397"/>
      <c r="AT189" s="397"/>
      <c r="AU189" s="397"/>
      <c r="AV189" s="397"/>
      <c r="AW189" s="397"/>
      <c r="AX189" s="397"/>
      <c r="AY189" s="397"/>
      <c r="AZ189" s="397"/>
      <c r="BA189" s="397"/>
      <c r="BB189" s="397"/>
      <c r="BC189" s="397"/>
      <c r="BD189" s="397"/>
      <c r="BE189" s="397"/>
      <c r="BF189" s="397"/>
      <c r="BG189" s="397"/>
      <c r="BH189" s="397"/>
      <c r="BI189" s="397"/>
      <c r="BJ189" s="397"/>
      <c r="BK189" s="397"/>
      <c r="BL189" s="397"/>
      <c r="BM189" s="397"/>
      <c r="BN189" s="397"/>
      <c r="BO189" s="397"/>
      <c r="BP189" s="397"/>
      <c r="BQ189" s="397"/>
      <c r="BR189" s="397"/>
      <c r="BS189" s="397"/>
    </row>
    <row r="190" spans="1:71" s="640" customFormat="1" ht="12.6" customHeight="1">
      <c r="A190" s="646"/>
      <c r="B190" s="2647"/>
      <c r="C190" s="2643"/>
      <c r="D190" s="2644"/>
      <c r="E190" s="2644"/>
      <c r="F190" s="2644"/>
      <c r="G190" s="2644"/>
      <c r="H190" s="2644"/>
      <c r="I190" s="2644"/>
      <c r="J190" s="2644"/>
      <c r="K190" s="2645"/>
      <c r="L190" s="2643"/>
      <c r="M190" s="2644"/>
      <c r="N190" s="2644"/>
      <c r="O190" s="2644"/>
      <c r="P190" s="2644"/>
      <c r="Q190" s="2644"/>
      <c r="R190" s="2644"/>
      <c r="S190" s="2644"/>
      <c r="T190" s="2644"/>
      <c r="U190" s="2644"/>
      <c r="V190" s="2644"/>
      <c r="W190" s="2645"/>
      <c r="X190" s="658"/>
      <c r="Y190" s="659"/>
      <c r="Z190" s="659"/>
      <c r="AA190" s="660"/>
      <c r="AB190" s="658"/>
      <c r="AC190" s="648"/>
      <c r="AD190" s="648"/>
      <c r="AE190" s="648"/>
      <c r="AF190" s="648"/>
      <c r="AG190" s="648"/>
      <c r="AH190" s="648"/>
      <c r="AI190" s="648"/>
      <c r="AJ190" s="656"/>
      <c r="AK190" s="656"/>
      <c r="AL190" s="656"/>
      <c r="AM190" s="656"/>
      <c r="AN190" s="656"/>
      <c r="AO190" s="663"/>
      <c r="AQ190" s="397"/>
      <c r="AR190" s="397"/>
      <c r="AS190" s="397"/>
      <c r="AT190" s="397"/>
      <c r="AU190" s="397"/>
      <c r="AV190" s="397"/>
      <c r="AW190" s="397"/>
      <c r="AX190" s="397"/>
      <c r="AY190" s="397"/>
      <c r="AZ190" s="397"/>
      <c r="BA190" s="397"/>
      <c r="BB190" s="397"/>
      <c r="BC190" s="397"/>
      <c r="BD190" s="397"/>
      <c r="BE190" s="397"/>
      <c r="BF190" s="397"/>
      <c r="BG190" s="397"/>
      <c r="BH190" s="397"/>
      <c r="BI190" s="397"/>
      <c r="BJ190" s="397"/>
      <c r="BK190" s="397"/>
      <c r="BL190" s="397"/>
      <c r="BM190" s="397"/>
      <c r="BN190" s="397"/>
      <c r="BO190" s="397"/>
      <c r="BP190" s="397"/>
      <c r="BQ190" s="397"/>
      <c r="BR190" s="397"/>
      <c r="BS190" s="397"/>
    </row>
    <row r="191" spans="1:71" s="640" customFormat="1" ht="12.6" customHeight="1">
      <c r="A191" s="646"/>
      <c r="B191" s="2648"/>
      <c r="C191" s="2643"/>
      <c r="D191" s="2644"/>
      <c r="E191" s="2644"/>
      <c r="F191" s="2644"/>
      <c r="G191" s="2644"/>
      <c r="H191" s="2644"/>
      <c r="I191" s="2644"/>
      <c r="J191" s="2644"/>
      <c r="K191" s="2645"/>
      <c r="L191" s="2643"/>
      <c r="M191" s="2644"/>
      <c r="N191" s="2644"/>
      <c r="O191" s="2644"/>
      <c r="P191" s="2644"/>
      <c r="Q191" s="2644"/>
      <c r="R191" s="2644"/>
      <c r="S191" s="2644"/>
      <c r="T191" s="2644"/>
      <c r="U191" s="2644"/>
      <c r="V191" s="2644"/>
      <c r="W191" s="2645"/>
      <c r="X191" s="647"/>
      <c r="Y191" s="656"/>
      <c r="Z191" s="656"/>
      <c r="AA191" s="663"/>
      <c r="AB191" s="647"/>
      <c r="AC191" s="648"/>
      <c r="AD191" s="648"/>
      <c r="AE191" s="648"/>
      <c r="AF191" s="648"/>
      <c r="AG191" s="648"/>
      <c r="AH191" s="648"/>
      <c r="AI191" s="648"/>
      <c r="AJ191" s="656"/>
      <c r="AK191" s="656"/>
      <c r="AL191" s="656"/>
      <c r="AM191" s="656"/>
      <c r="AN191" s="656"/>
      <c r="AO191" s="663"/>
      <c r="AQ191" s="397"/>
      <c r="AR191" s="397"/>
      <c r="AS191" s="397"/>
      <c r="AT191" s="397"/>
      <c r="AU191" s="397"/>
      <c r="AV191" s="397"/>
      <c r="AW191" s="397"/>
      <c r="AX191" s="397"/>
      <c r="AY191" s="397"/>
      <c r="AZ191" s="397"/>
      <c r="BA191" s="397"/>
      <c r="BB191" s="397"/>
      <c r="BC191" s="397"/>
      <c r="BD191" s="397"/>
      <c r="BE191" s="397"/>
      <c r="BF191" s="397"/>
      <c r="BG191" s="397"/>
      <c r="BH191" s="397"/>
      <c r="BI191" s="397"/>
      <c r="BJ191" s="397"/>
      <c r="BK191" s="397"/>
      <c r="BL191" s="397"/>
      <c r="BM191" s="397"/>
      <c r="BN191" s="397"/>
      <c r="BO191" s="397"/>
      <c r="BP191" s="397"/>
      <c r="BQ191" s="397"/>
      <c r="BR191" s="397"/>
      <c r="BS191" s="397"/>
    </row>
    <row r="192" spans="1:71" s="640" customFormat="1" ht="12.6" customHeight="1">
      <c r="AQ192" s="397"/>
      <c r="AR192" s="397"/>
      <c r="AS192" s="397"/>
      <c r="AT192" s="397"/>
      <c r="AU192" s="397"/>
      <c r="AV192" s="397"/>
      <c r="AW192" s="397"/>
      <c r="AX192" s="397"/>
      <c r="AY192" s="397"/>
      <c r="AZ192" s="397"/>
      <c r="BA192" s="397"/>
      <c r="BB192" s="397"/>
      <c r="BC192" s="397"/>
      <c r="BD192" s="397"/>
      <c r="BE192" s="397"/>
      <c r="BF192" s="397"/>
      <c r="BG192" s="397"/>
      <c r="BH192" s="397"/>
      <c r="BI192" s="397"/>
      <c r="BJ192" s="397"/>
      <c r="BK192" s="397"/>
      <c r="BL192" s="397"/>
      <c r="BM192" s="397"/>
      <c r="BN192" s="397"/>
      <c r="BO192" s="397"/>
      <c r="BP192" s="397"/>
      <c r="BQ192" s="397"/>
      <c r="BR192" s="397"/>
      <c r="BS192" s="397"/>
    </row>
    <row r="193" spans="1:71" s="640" customFormat="1" ht="12.6" customHeight="1">
      <c r="AQ193" s="397"/>
      <c r="AR193" s="397"/>
      <c r="AS193" s="397"/>
      <c r="AT193" s="397"/>
      <c r="AU193" s="397"/>
      <c r="AV193" s="397"/>
      <c r="AW193" s="397"/>
      <c r="AX193" s="397"/>
      <c r="AY193" s="397"/>
      <c r="AZ193" s="397"/>
      <c r="BA193" s="397"/>
      <c r="BB193" s="397"/>
      <c r="BC193" s="397"/>
      <c r="BD193" s="397"/>
      <c r="BE193" s="397"/>
      <c r="BF193" s="397"/>
      <c r="BG193" s="397"/>
      <c r="BH193" s="397"/>
      <c r="BI193" s="397"/>
      <c r="BJ193" s="397"/>
      <c r="BK193" s="397"/>
      <c r="BL193" s="397"/>
      <c r="BM193" s="397"/>
      <c r="BN193" s="397"/>
      <c r="BO193" s="397"/>
      <c r="BP193" s="397"/>
      <c r="BQ193" s="397"/>
      <c r="BR193" s="397"/>
      <c r="BS193" s="397"/>
    </row>
    <row r="194" spans="1:71" s="640" customFormat="1" ht="12.6" customHeight="1">
      <c r="AQ194" s="397"/>
      <c r="AR194" s="397"/>
      <c r="AS194" s="397"/>
      <c r="AT194" s="397"/>
      <c r="AU194" s="397"/>
      <c r="AV194" s="397"/>
      <c r="AW194" s="397"/>
      <c r="AX194" s="397"/>
      <c r="AY194" s="397"/>
      <c r="AZ194" s="397"/>
      <c r="BA194" s="397"/>
      <c r="BB194" s="397"/>
      <c r="BC194" s="397"/>
      <c r="BD194" s="397"/>
      <c r="BE194" s="397"/>
      <c r="BF194" s="397"/>
      <c r="BG194" s="397"/>
      <c r="BH194" s="397"/>
      <c r="BI194" s="397"/>
      <c r="BJ194" s="397"/>
      <c r="BK194" s="397"/>
      <c r="BL194" s="397"/>
      <c r="BM194" s="397"/>
      <c r="BN194" s="397"/>
      <c r="BO194" s="397"/>
      <c r="BP194" s="397"/>
      <c r="BQ194" s="397"/>
      <c r="BR194" s="397"/>
      <c r="BS194" s="397"/>
    </row>
    <row r="195" spans="1:71" ht="12.6" customHeight="1">
      <c r="A195" s="299" t="s">
        <v>1815</v>
      </c>
      <c r="Y195" s="2695">
        <f>Y59</f>
        <v>0</v>
      </c>
      <c r="Z195" s="2696"/>
      <c r="AA195" s="2696"/>
      <c r="AB195" s="2696"/>
      <c r="AC195" s="2696"/>
      <c r="AD195" s="2696"/>
      <c r="AE195" s="2696"/>
      <c r="AF195" s="2696"/>
      <c r="AG195" s="2696"/>
      <c r="AH195" s="2696"/>
      <c r="AI195" s="2696"/>
      <c r="AJ195" s="2638" t="s">
        <v>1818</v>
      </c>
      <c r="AK195" s="2638"/>
      <c r="AL195" s="2638"/>
      <c r="AM195" s="2638"/>
      <c r="AN195" s="2638"/>
      <c r="AO195" s="2639"/>
      <c r="AQ195" s="397"/>
    </row>
    <row r="196" spans="1:71" ht="12.6" customHeight="1">
      <c r="C196" s="641" t="s">
        <v>1816</v>
      </c>
      <c r="Y196" s="2697"/>
      <c r="Z196" s="2698"/>
      <c r="AA196" s="2698"/>
      <c r="AB196" s="2698"/>
      <c r="AC196" s="2698"/>
      <c r="AD196" s="2698"/>
      <c r="AE196" s="2698"/>
      <c r="AF196" s="2698"/>
      <c r="AG196" s="2698"/>
      <c r="AH196" s="2698"/>
      <c r="AI196" s="2698"/>
      <c r="AJ196" s="2640"/>
      <c r="AK196" s="2640"/>
      <c r="AL196" s="2640"/>
      <c r="AM196" s="2640"/>
      <c r="AN196" s="2640"/>
      <c r="AO196" s="2641"/>
    </row>
    <row r="197" spans="1:71" ht="12.6" customHeight="1">
      <c r="AI197" s="642"/>
      <c r="AJ197" s="642"/>
      <c r="AK197" s="642"/>
      <c r="AL197" s="642"/>
      <c r="AM197" s="642"/>
      <c r="AN197" s="642"/>
    </row>
    <row r="198" spans="1:71" ht="12.6" customHeight="1">
      <c r="AI198" s="642"/>
      <c r="AJ198" s="642"/>
      <c r="AK198" s="642"/>
      <c r="AL198" s="642"/>
      <c r="AM198" s="642"/>
      <c r="AN198" s="642"/>
    </row>
    <row r="199" spans="1:71" ht="12.6" customHeight="1">
      <c r="AI199" s="642"/>
      <c r="AJ199" s="642"/>
      <c r="AK199" s="642"/>
      <c r="AL199" s="642"/>
      <c r="AM199" s="642"/>
      <c r="AN199" s="642"/>
    </row>
    <row r="200" spans="1:71" ht="12.6" customHeight="1">
      <c r="A200" s="299" t="s">
        <v>1817</v>
      </c>
      <c r="Q200" s="636"/>
      <c r="R200" s="636"/>
      <c r="Y200" s="2695">
        <f>Y64</f>
        <v>0</v>
      </c>
      <c r="Z200" s="2696"/>
      <c r="AA200" s="2696"/>
      <c r="AB200" s="2696"/>
      <c r="AC200" s="2696"/>
      <c r="AD200" s="2696"/>
      <c r="AE200" s="2696"/>
      <c r="AF200" s="2696"/>
      <c r="AG200" s="2696"/>
      <c r="AH200" s="2696"/>
      <c r="AI200" s="2696"/>
      <c r="AJ200" s="2638" t="s">
        <v>1818</v>
      </c>
      <c r="AK200" s="2638"/>
      <c r="AL200" s="2638"/>
      <c r="AM200" s="2638"/>
      <c r="AN200" s="2638"/>
      <c r="AO200" s="2639"/>
    </row>
    <row r="201" spans="1:71" ht="12.6" customHeight="1">
      <c r="C201" s="299" t="s">
        <v>1819</v>
      </c>
      <c r="Q201" s="636"/>
      <c r="R201" s="636"/>
      <c r="Y201" s="2697"/>
      <c r="Z201" s="2698"/>
      <c r="AA201" s="2698"/>
      <c r="AB201" s="2698"/>
      <c r="AC201" s="2698"/>
      <c r="AD201" s="2698"/>
      <c r="AE201" s="2698"/>
      <c r="AF201" s="2698"/>
      <c r="AG201" s="2698"/>
      <c r="AH201" s="2698"/>
      <c r="AI201" s="2698"/>
      <c r="AJ201" s="2640"/>
      <c r="AK201" s="2640"/>
      <c r="AL201" s="2640"/>
      <c r="AM201" s="2640"/>
      <c r="AN201" s="2640"/>
      <c r="AO201" s="2641"/>
    </row>
    <row r="202" spans="1:71" ht="12.6" customHeight="1">
      <c r="B202" s="639"/>
      <c r="C202" s="639"/>
      <c r="D202" s="639"/>
      <c r="E202" s="639"/>
      <c r="F202" s="639"/>
      <c r="G202" s="639"/>
      <c r="H202" s="639"/>
      <c r="I202" s="639"/>
      <c r="J202" s="639"/>
      <c r="K202" s="639"/>
      <c r="L202" s="639"/>
      <c r="M202" s="639"/>
      <c r="N202" s="639"/>
      <c r="O202" s="639"/>
      <c r="P202" s="639"/>
    </row>
    <row r="203" spans="1:71" ht="12.6" customHeight="1">
      <c r="B203" s="639"/>
      <c r="C203" s="639"/>
      <c r="D203" s="639"/>
      <c r="E203" s="639"/>
      <c r="F203" s="639"/>
      <c r="G203" s="639"/>
      <c r="H203" s="639"/>
      <c r="I203" s="639"/>
      <c r="J203" s="639"/>
      <c r="K203" s="639"/>
      <c r="L203" s="639"/>
      <c r="M203" s="639"/>
      <c r="N203" s="639"/>
      <c r="O203" s="639"/>
      <c r="P203" s="639"/>
    </row>
    <row r="204" spans="1:71" ht="12.6" customHeight="1">
      <c r="B204" s="639"/>
      <c r="C204" s="639"/>
      <c r="D204" s="639"/>
      <c r="E204" s="639"/>
      <c r="F204" s="639"/>
      <c r="G204" s="639"/>
      <c r="H204" s="639"/>
      <c r="I204" s="639"/>
      <c r="J204" s="639"/>
      <c r="K204" s="639"/>
      <c r="L204" s="639"/>
      <c r="M204" s="639"/>
      <c r="N204" s="639"/>
      <c r="O204" s="639"/>
      <c r="P204" s="639"/>
    </row>
    <row r="205" spans="1:71" ht="12.6" customHeight="1">
      <c r="A205" s="299" t="s">
        <v>1828</v>
      </c>
      <c r="Q205" s="636"/>
      <c r="R205" s="636"/>
      <c r="Y205" s="637"/>
      <c r="Z205" s="637"/>
      <c r="AA205" s="637"/>
      <c r="AB205" s="637"/>
      <c r="AC205" s="637"/>
      <c r="AD205" s="637"/>
      <c r="AE205" s="637"/>
      <c r="AF205" s="637"/>
      <c r="AG205" s="638"/>
      <c r="AH205" s="638"/>
    </row>
    <row r="206" spans="1:71" ht="12.6" customHeight="1">
      <c r="Q206" s="636"/>
      <c r="R206" s="636"/>
      <c r="Y206" s="637"/>
      <c r="Z206" s="637"/>
      <c r="AA206" s="637"/>
      <c r="AB206" s="637"/>
      <c r="AC206" s="637"/>
      <c r="AD206" s="637"/>
      <c r="AE206" s="637"/>
      <c r="AF206" s="637"/>
      <c r="AG206" s="638"/>
      <c r="AH206" s="638"/>
    </row>
    <row r="207" spans="1:71" ht="12.6" customHeight="1">
      <c r="B207" s="2632" t="s">
        <v>1829</v>
      </c>
      <c r="C207" s="2633"/>
      <c r="D207" s="2633"/>
      <c r="E207" s="2633"/>
      <c r="F207" s="2633"/>
      <c r="G207" s="2633"/>
      <c r="H207" s="2633"/>
      <c r="I207" s="2633"/>
      <c r="J207" s="2633"/>
      <c r="K207" s="2633"/>
      <c r="L207" s="2633"/>
      <c r="M207" s="2633"/>
      <c r="N207" s="2634"/>
      <c r="O207" s="2632" t="s">
        <v>1830</v>
      </c>
      <c r="P207" s="2633"/>
      <c r="Q207" s="2633"/>
      <c r="R207" s="2633"/>
      <c r="S207" s="2633"/>
      <c r="T207" s="2633"/>
      <c r="U207" s="2633"/>
      <c r="V207" s="2633"/>
      <c r="W207" s="2633"/>
      <c r="X207" s="2633"/>
      <c r="Y207" s="2634"/>
      <c r="Z207" s="2626" t="s">
        <v>1831</v>
      </c>
      <c r="AA207" s="2627"/>
      <c r="AB207" s="2627"/>
      <c r="AC207" s="2627"/>
      <c r="AD207" s="2627"/>
      <c r="AE207" s="2627"/>
      <c r="AF207" s="2627"/>
      <c r="AG207" s="2627"/>
      <c r="AH207" s="2627"/>
      <c r="AI207" s="2627"/>
      <c r="AJ207" s="2627"/>
      <c r="AK207" s="2627"/>
      <c r="AL207" s="2627"/>
      <c r="AM207" s="2627"/>
      <c r="AN207" s="2627"/>
      <c r="AO207" s="2628"/>
    </row>
    <row r="208" spans="1:71" ht="12.6" customHeight="1">
      <c r="B208" s="2635"/>
      <c r="C208" s="2636"/>
      <c r="D208" s="2636"/>
      <c r="E208" s="2636"/>
      <c r="F208" s="2636"/>
      <c r="G208" s="2636"/>
      <c r="H208" s="2636"/>
      <c r="I208" s="2636"/>
      <c r="J208" s="2636"/>
      <c r="K208" s="2636"/>
      <c r="L208" s="2636"/>
      <c r="M208" s="2636"/>
      <c r="N208" s="2637"/>
      <c r="O208" s="2635"/>
      <c r="P208" s="2636"/>
      <c r="Q208" s="2636"/>
      <c r="R208" s="2636"/>
      <c r="S208" s="2636"/>
      <c r="T208" s="2636"/>
      <c r="U208" s="2636"/>
      <c r="V208" s="2636"/>
      <c r="W208" s="2636"/>
      <c r="X208" s="2636"/>
      <c r="Y208" s="2637"/>
      <c r="Z208" s="2629"/>
      <c r="AA208" s="2630"/>
      <c r="AB208" s="2630"/>
      <c r="AC208" s="2630"/>
      <c r="AD208" s="2630"/>
      <c r="AE208" s="2630"/>
      <c r="AF208" s="2630"/>
      <c r="AG208" s="2630"/>
      <c r="AH208" s="2630"/>
      <c r="AI208" s="2630"/>
      <c r="AJ208" s="2630"/>
      <c r="AK208" s="2630"/>
      <c r="AL208" s="2630"/>
      <c r="AM208" s="2630"/>
      <c r="AN208" s="2630"/>
      <c r="AO208" s="2631"/>
    </row>
    <row r="209" spans="2:41" ht="12.6" customHeight="1">
      <c r="B209" s="2661"/>
      <c r="C209" s="2662"/>
      <c r="D209" s="2662"/>
      <c r="E209" s="2662"/>
      <c r="F209" s="2662"/>
      <c r="G209" s="2662"/>
      <c r="H209" s="2662"/>
      <c r="I209" s="2662"/>
      <c r="J209" s="2662"/>
      <c r="K209" s="2662"/>
      <c r="L209" s="2662"/>
      <c r="M209" s="2662"/>
      <c r="N209" s="2663"/>
      <c r="O209" s="2661"/>
      <c r="P209" s="2662"/>
      <c r="Q209" s="2662"/>
      <c r="R209" s="2662"/>
      <c r="S209" s="2662"/>
      <c r="T209" s="2662"/>
      <c r="U209" s="2662"/>
      <c r="V209" s="2662"/>
      <c r="W209" s="2662"/>
      <c r="X209" s="2662"/>
      <c r="Y209" s="2663"/>
      <c r="Z209" s="2652"/>
      <c r="AA209" s="2653"/>
      <c r="AB209" s="2653"/>
      <c r="AC209" s="2653"/>
      <c r="AD209" s="2653"/>
      <c r="AE209" s="2653"/>
      <c r="AF209" s="2653"/>
      <c r="AG209" s="2653"/>
      <c r="AH209" s="2653"/>
      <c r="AI209" s="2653"/>
      <c r="AJ209" s="2653"/>
      <c r="AK209" s="2653"/>
      <c r="AL209" s="2653"/>
      <c r="AM209" s="2653"/>
      <c r="AN209" s="2653"/>
      <c r="AO209" s="2654"/>
    </row>
    <row r="210" spans="2:41" ht="12.6" customHeight="1">
      <c r="B210" s="2664"/>
      <c r="C210" s="2665"/>
      <c r="D210" s="2665"/>
      <c r="E210" s="2665"/>
      <c r="F210" s="2665"/>
      <c r="G210" s="2665"/>
      <c r="H210" s="2665"/>
      <c r="I210" s="2665"/>
      <c r="J210" s="2665"/>
      <c r="K210" s="2665"/>
      <c r="L210" s="2665"/>
      <c r="M210" s="2665"/>
      <c r="N210" s="2666"/>
      <c r="O210" s="2664"/>
      <c r="P210" s="2665"/>
      <c r="Q210" s="2665"/>
      <c r="R210" s="2665"/>
      <c r="S210" s="2665"/>
      <c r="T210" s="2665"/>
      <c r="U210" s="2665"/>
      <c r="V210" s="2665"/>
      <c r="W210" s="2665"/>
      <c r="X210" s="2665"/>
      <c r="Y210" s="2666"/>
      <c r="Z210" s="2655"/>
      <c r="AA210" s="2656"/>
      <c r="AB210" s="2656"/>
      <c r="AC210" s="2656"/>
      <c r="AD210" s="2656"/>
      <c r="AE210" s="2656"/>
      <c r="AF210" s="2656"/>
      <c r="AG210" s="2656"/>
      <c r="AH210" s="2656"/>
      <c r="AI210" s="2656"/>
      <c r="AJ210" s="2656"/>
      <c r="AK210" s="2656"/>
      <c r="AL210" s="2656"/>
      <c r="AM210" s="2656"/>
      <c r="AN210" s="2656"/>
      <c r="AO210" s="2657"/>
    </row>
    <row r="211" spans="2:41" ht="12.6" customHeight="1">
      <c r="B211" s="2667"/>
      <c r="C211" s="2668"/>
      <c r="D211" s="2668"/>
      <c r="E211" s="2668"/>
      <c r="F211" s="2668"/>
      <c r="G211" s="2668"/>
      <c r="H211" s="2668"/>
      <c r="I211" s="2668"/>
      <c r="J211" s="2668"/>
      <c r="K211" s="2668"/>
      <c r="L211" s="2668"/>
      <c r="M211" s="2668"/>
      <c r="N211" s="2669"/>
      <c r="O211" s="2667"/>
      <c r="P211" s="2668"/>
      <c r="Q211" s="2668"/>
      <c r="R211" s="2668"/>
      <c r="S211" s="2668"/>
      <c r="T211" s="2668"/>
      <c r="U211" s="2668"/>
      <c r="V211" s="2668"/>
      <c r="W211" s="2668"/>
      <c r="X211" s="2668"/>
      <c r="Y211" s="2669"/>
      <c r="Z211" s="2658"/>
      <c r="AA211" s="2659"/>
      <c r="AB211" s="2659"/>
      <c r="AC211" s="2659"/>
      <c r="AD211" s="2659"/>
      <c r="AE211" s="2659"/>
      <c r="AF211" s="2659"/>
      <c r="AG211" s="2659"/>
      <c r="AH211" s="2659"/>
      <c r="AI211" s="2659"/>
      <c r="AJ211" s="2659"/>
      <c r="AK211" s="2659"/>
      <c r="AL211" s="2659"/>
      <c r="AM211" s="2659"/>
      <c r="AN211" s="2659"/>
      <c r="AO211" s="2660"/>
    </row>
    <row r="212" spans="2:41" ht="12.6" customHeight="1">
      <c r="B212" s="2661"/>
      <c r="C212" s="2662"/>
      <c r="D212" s="2662"/>
      <c r="E212" s="2662"/>
      <c r="F212" s="2662"/>
      <c r="G212" s="2662"/>
      <c r="H212" s="2662"/>
      <c r="I212" s="2662"/>
      <c r="J212" s="2662"/>
      <c r="K212" s="2662"/>
      <c r="L212" s="2662"/>
      <c r="M212" s="2662"/>
      <c r="N212" s="2663"/>
      <c r="O212" s="2661"/>
      <c r="P212" s="2662"/>
      <c r="Q212" s="2662"/>
      <c r="R212" s="2662"/>
      <c r="S212" s="2662"/>
      <c r="T212" s="2662"/>
      <c r="U212" s="2662"/>
      <c r="V212" s="2662"/>
      <c r="W212" s="2662"/>
      <c r="X212" s="2662"/>
      <c r="Y212" s="2663"/>
      <c r="Z212" s="2652"/>
      <c r="AA212" s="2653"/>
      <c r="AB212" s="2653"/>
      <c r="AC212" s="2653"/>
      <c r="AD212" s="2653"/>
      <c r="AE212" s="2653"/>
      <c r="AF212" s="2653"/>
      <c r="AG212" s="2653"/>
      <c r="AH212" s="2653"/>
      <c r="AI212" s="2653"/>
      <c r="AJ212" s="2653"/>
      <c r="AK212" s="2653"/>
      <c r="AL212" s="2653"/>
      <c r="AM212" s="2653"/>
      <c r="AN212" s="2653"/>
      <c r="AO212" s="2654"/>
    </row>
    <row r="213" spans="2:41" ht="12.6" customHeight="1">
      <c r="B213" s="2664"/>
      <c r="C213" s="2665"/>
      <c r="D213" s="2665"/>
      <c r="E213" s="2665"/>
      <c r="F213" s="2665"/>
      <c r="G213" s="2665"/>
      <c r="H213" s="2665"/>
      <c r="I213" s="2665"/>
      <c r="J213" s="2665"/>
      <c r="K213" s="2665"/>
      <c r="L213" s="2665"/>
      <c r="M213" s="2665"/>
      <c r="N213" s="2666"/>
      <c r="O213" s="2664"/>
      <c r="P213" s="2665"/>
      <c r="Q213" s="2665"/>
      <c r="R213" s="2665"/>
      <c r="S213" s="2665"/>
      <c r="T213" s="2665"/>
      <c r="U213" s="2665"/>
      <c r="V213" s="2665"/>
      <c r="W213" s="2665"/>
      <c r="X213" s="2665"/>
      <c r="Y213" s="2666"/>
      <c r="Z213" s="2655"/>
      <c r="AA213" s="2656"/>
      <c r="AB213" s="2656"/>
      <c r="AC213" s="2656"/>
      <c r="AD213" s="2656"/>
      <c r="AE213" s="2656"/>
      <c r="AF213" s="2656"/>
      <c r="AG213" s="2656"/>
      <c r="AH213" s="2656"/>
      <c r="AI213" s="2656"/>
      <c r="AJ213" s="2656"/>
      <c r="AK213" s="2656"/>
      <c r="AL213" s="2656"/>
      <c r="AM213" s="2656"/>
      <c r="AN213" s="2656"/>
      <c r="AO213" s="2657"/>
    </row>
    <row r="214" spans="2:41" ht="12.6" customHeight="1">
      <c r="B214" s="2667"/>
      <c r="C214" s="2668"/>
      <c r="D214" s="2668"/>
      <c r="E214" s="2668"/>
      <c r="F214" s="2668"/>
      <c r="G214" s="2668"/>
      <c r="H214" s="2668"/>
      <c r="I214" s="2668"/>
      <c r="J214" s="2668"/>
      <c r="K214" s="2668"/>
      <c r="L214" s="2668"/>
      <c r="M214" s="2668"/>
      <c r="N214" s="2669"/>
      <c r="O214" s="2667"/>
      <c r="P214" s="2668"/>
      <c r="Q214" s="2668"/>
      <c r="R214" s="2668"/>
      <c r="S214" s="2668"/>
      <c r="T214" s="2668"/>
      <c r="U214" s="2668"/>
      <c r="V214" s="2668"/>
      <c r="W214" s="2668"/>
      <c r="X214" s="2668"/>
      <c r="Y214" s="2669"/>
      <c r="Z214" s="2658"/>
      <c r="AA214" s="2659"/>
      <c r="AB214" s="2659"/>
      <c r="AC214" s="2659"/>
      <c r="AD214" s="2659"/>
      <c r="AE214" s="2659"/>
      <c r="AF214" s="2659"/>
      <c r="AG214" s="2659"/>
      <c r="AH214" s="2659"/>
      <c r="AI214" s="2659"/>
      <c r="AJ214" s="2659"/>
      <c r="AK214" s="2659"/>
      <c r="AL214" s="2659"/>
      <c r="AM214" s="2659"/>
      <c r="AN214" s="2659"/>
      <c r="AO214" s="2660"/>
    </row>
    <row r="215" spans="2:41" ht="12.6" customHeight="1">
      <c r="B215" s="2661"/>
      <c r="C215" s="2662"/>
      <c r="D215" s="2662"/>
      <c r="E215" s="2662"/>
      <c r="F215" s="2662"/>
      <c r="G215" s="2662"/>
      <c r="H215" s="2662"/>
      <c r="I215" s="2662"/>
      <c r="J215" s="2662"/>
      <c r="K215" s="2662"/>
      <c r="L215" s="2662"/>
      <c r="M215" s="2662"/>
      <c r="N215" s="2663"/>
      <c r="O215" s="2661"/>
      <c r="P215" s="2662"/>
      <c r="Q215" s="2662"/>
      <c r="R215" s="2662"/>
      <c r="S215" s="2662"/>
      <c r="T215" s="2662"/>
      <c r="U215" s="2662"/>
      <c r="V215" s="2662"/>
      <c r="W215" s="2662"/>
      <c r="X215" s="2662"/>
      <c r="Y215" s="2663"/>
      <c r="Z215" s="2652"/>
      <c r="AA215" s="2653"/>
      <c r="AB215" s="2653"/>
      <c r="AC215" s="2653"/>
      <c r="AD215" s="2653"/>
      <c r="AE215" s="2653"/>
      <c r="AF215" s="2653"/>
      <c r="AG215" s="2653"/>
      <c r="AH215" s="2653"/>
      <c r="AI215" s="2653"/>
      <c r="AJ215" s="2653"/>
      <c r="AK215" s="2653"/>
      <c r="AL215" s="2653"/>
      <c r="AM215" s="2653"/>
      <c r="AN215" s="2653"/>
      <c r="AO215" s="2654"/>
    </row>
    <row r="216" spans="2:41" ht="12.6" customHeight="1">
      <c r="B216" s="2664"/>
      <c r="C216" s="2665"/>
      <c r="D216" s="2665"/>
      <c r="E216" s="2665"/>
      <c r="F216" s="2665"/>
      <c r="G216" s="2665"/>
      <c r="H216" s="2665"/>
      <c r="I216" s="2665"/>
      <c r="J216" s="2665"/>
      <c r="K216" s="2665"/>
      <c r="L216" s="2665"/>
      <c r="M216" s="2665"/>
      <c r="N216" s="2666"/>
      <c r="O216" s="2664"/>
      <c r="P216" s="2665"/>
      <c r="Q216" s="2665"/>
      <c r="R216" s="2665"/>
      <c r="S216" s="2665"/>
      <c r="T216" s="2665"/>
      <c r="U216" s="2665"/>
      <c r="V216" s="2665"/>
      <c r="W216" s="2665"/>
      <c r="X216" s="2665"/>
      <c r="Y216" s="2666"/>
      <c r="Z216" s="2655"/>
      <c r="AA216" s="2656"/>
      <c r="AB216" s="2656"/>
      <c r="AC216" s="2656"/>
      <c r="AD216" s="2656"/>
      <c r="AE216" s="2656"/>
      <c r="AF216" s="2656"/>
      <c r="AG216" s="2656"/>
      <c r="AH216" s="2656"/>
      <c r="AI216" s="2656"/>
      <c r="AJ216" s="2656"/>
      <c r="AK216" s="2656"/>
      <c r="AL216" s="2656"/>
      <c r="AM216" s="2656"/>
      <c r="AN216" s="2656"/>
      <c r="AO216" s="2657"/>
    </row>
    <row r="217" spans="2:41" ht="12.6" customHeight="1">
      <c r="B217" s="2667"/>
      <c r="C217" s="2668"/>
      <c r="D217" s="2668"/>
      <c r="E217" s="2668"/>
      <c r="F217" s="2668"/>
      <c r="G217" s="2668"/>
      <c r="H217" s="2668"/>
      <c r="I217" s="2668"/>
      <c r="J217" s="2668"/>
      <c r="K217" s="2668"/>
      <c r="L217" s="2668"/>
      <c r="M217" s="2668"/>
      <c r="N217" s="2669"/>
      <c r="O217" s="2667"/>
      <c r="P217" s="2668"/>
      <c r="Q217" s="2668"/>
      <c r="R217" s="2668"/>
      <c r="S217" s="2668"/>
      <c r="T217" s="2668"/>
      <c r="U217" s="2668"/>
      <c r="V217" s="2668"/>
      <c r="W217" s="2668"/>
      <c r="X217" s="2668"/>
      <c r="Y217" s="2669"/>
      <c r="Z217" s="2658"/>
      <c r="AA217" s="2659"/>
      <c r="AB217" s="2659"/>
      <c r="AC217" s="2659"/>
      <c r="AD217" s="2659"/>
      <c r="AE217" s="2659"/>
      <c r="AF217" s="2659"/>
      <c r="AG217" s="2659"/>
      <c r="AH217" s="2659"/>
      <c r="AI217" s="2659"/>
      <c r="AJ217" s="2659"/>
      <c r="AK217" s="2659"/>
      <c r="AL217" s="2659"/>
      <c r="AM217" s="2659"/>
      <c r="AN217" s="2659"/>
      <c r="AO217" s="2660"/>
    </row>
    <row r="218" spans="2:41" ht="12.6" customHeight="1">
      <c r="B218" s="2661"/>
      <c r="C218" s="2662"/>
      <c r="D218" s="2662"/>
      <c r="E218" s="2662"/>
      <c r="F218" s="2662"/>
      <c r="G218" s="2662"/>
      <c r="H218" s="2662"/>
      <c r="I218" s="2662"/>
      <c r="J218" s="2662"/>
      <c r="K218" s="2662"/>
      <c r="L218" s="2662"/>
      <c r="M218" s="2662"/>
      <c r="N218" s="2663"/>
      <c r="O218" s="2661"/>
      <c r="P218" s="2662"/>
      <c r="Q218" s="2662"/>
      <c r="R218" s="2662"/>
      <c r="S218" s="2662"/>
      <c r="T218" s="2662"/>
      <c r="U218" s="2662"/>
      <c r="V218" s="2662"/>
      <c r="W218" s="2662"/>
      <c r="X218" s="2662"/>
      <c r="Y218" s="2663"/>
      <c r="Z218" s="2652"/>
      <c r="AA218" s="2653"/>
      <c r="AB218" s="2653"/>
      <c r="AC218" s="2653"/>
      <c r="AD218" s="2653"/>
      <c r="AE218" s="2653"/>
      <c r="AF218" s="2653"/>
      <c r="AG218" s="2653"/>
      <c r="AH218" s="2653"/>
      <c r="AI218" s="2653"/>
      <c r="AJ218" s="2653"/>
      <c r="AK218" s="2653"/>
      <c r="AL218" s="2653"/>
      <c r="AM218" s="2653"/>
      <c r="AN218" s="2653"/>
      <c r="AO218" s="2654"/>
    </row>
    <row r="219" spans="2:41" ht="12.6" customHeight="1">
      <c r="B219" s="2664"/>
      <c r="C219" s="2665"/>
      <c r="D219" s="2665"/>
      <c r="E219" s="2665"/>
      <c r="F219" s="2665"/>
      <c r="G219" s="2665"/>
      <c r="H219" s="2665"/>
      <c r="I219" s="2665"/>
      <c r="J219" s="2665"/>
      <c r="K219" s="2665"/>
      <c r="L219" s="2665"/>
      <c r="M219" s="2665"/>
      <c r="N219" s="2666"/>
      <c r="O219" s="2664"/>
      <c r="P219" s="2665"/>
      <c r="Q219" s="2665"/>
      <c r="R219" s="2665"/>
      <c r="S219" s="2665"/>
      <c r="T219" s="2665"/>
      <c r="U219" s="2665"/>
      <c r="V219" s="2665"/>
      <c r="W219" s="2665"/>
      <c r="X219" s="2665"/>
      <c r="Y219" s="2666"/>
      <c r="Z219" s="2655"/>
      <c r="AA219" s="2656"/>
      <c r="AB219" s="2656"/>
      <c r="AC219" s="2656"/>
      <c r="AD219" s="2656"/>
      <c r="AE219" s="2656"/>
      <c r="AF219" s="2656"/>
      <c r="AG219" s="2656"/>
      <c r="AH219" s="2656"/>
      <c r="AI219" s="2656"/>
      <c r="AJ219" s="2656"/>
      <c r="AK219" s="2656"/>
      <c r="AL219" s="2656"/>
      <c r="AM219" s="2656"/>
      <c r="AN219" s="2656"/>
      <c r="AO219" s="2657"/>
    </row>
    <row r="220" spans="2:41" ht="12.6" customHeight="1">
      <c r="B220" s="2667"/>
      <c r="C220" s="2668"/>
      <c r="D220" s="2668"/>
      <c r="E220" s="2668"/>
      <c r="F220" s="2668"/>
      <c r="G220" s="2668"/>
      <c r="H220" s="2668"/>
      <c r="I220" s="2668"/>
      <c r="J220" s="2668"/>
      <c r="K220" s="2668"/>
      <c r="L220" s="2668"/>
      <c r="M220" s="2668"/>
      <c r="N220" s="2669"/>
      <c r="O220" s="2667"/>
      <c r="P220" s="2668"/>
      <c r="Q220" s="2668"/>
      <c r="R220" s="2668"/>
      <c r="S220" s="2668"/>
      <c r="T220" s="2668"/>
      <c r="U220" s="2668"/>
      <c r="V220" s="2668"/>
      <c r="W220" s="2668"/>
      <c r="X220" s="2668"/>
      <c r="Y220" s="2669"/>
      <c r="Z220" s="2658"/>
      <c r="AA220" s="2659"/>
      <c r="AB220" s="2659"/>
      <c r="AC220" s="2659"/>
      <c r="AD220" s="2659"/>
      <c r="AE220" s="2659"/>
      <c r="AF220" s="2659"/>
      <c r="AG220" s="2659"/>
      <c r="AH220" s="2659"/>
      <c r="AI220" s="2659"/>
      <c r="AJ220" s="2659"/>
      <c r="AK220" s="2659"/>
      <c r="AL220" s="2659"/>
      <c r="AM220" s="2659"/>
      <c r="AN220" s="2659"/>
      <c r="AO220" s="2660"/>
    </row>
    <row r="221" spans="2:41" ht="12.6" customHeight="1">
      <c r="B221" s="2661"/>
      <c r="C221" s="2662"/>
      <c r="D221" s="2662"/>
      <c r="E221" s="2662"/>
      <c r="F221" s="2662"/>
      <c r="G221" s="2662"/>
      <c r="H221" s="2662"/>
      <c r="I221" s="2662"/>
      <c r="J221" s="2662"/>
      <c r="K221" s="2662"/>
      <c r="L221" s="2662"/>
      <c r="M221" s="2662"/>
      <c r="N221" s="2663"/>
      <c r="O221" s="2661"/>
      <c r="P221" s="2662"/>
      <c r="Q221" s="2662"/>
      <c r="R221" s="2662"/>
      <c r="S221" s="2662"/>
      <c r="T221" s="2662"/>
      <c r="U221" s="2662"/>
      <c r="V221" s="2662"/>
      <c r="W221" s="2662"/>
      <c r="X221" s="2662"/>
      <c r="Y221" s="2663"/>
      <c r="Z221" s="2652"/>
      <c r="AA221" s="2653"/>
      <c r="AB221" s="2653"/>
      <c r="AC221" s="2653"/>
      <c r="AD221" s="2653"/>
      <c r="AE221" s="2653"/>
      <c r="AF221" s="2653"/>
      <c r="AG221" s="2653"/>
      <c r="AH221" s="2653"/>
      <c r="AI221" s="2653"/>
      <c r="AJ221" s="2653"/>
      <c r="AK221" s="2653"/>
      <c r="AL221" s="2653"/>
      <c r="AM221" s="2653"/>
      <c r="AN221" s="2653"/>
      <c r="AO221" s="2654"/>
    </row>
    <row r="222" spans="2:41" ht="12.6" customHeight="1">
      <c r="B222" s="2664"/>
      <c r="C222" s="2665"/>
      <c r="D222" s="2665"/>
      <c r="E222" s="2665"/>
      <c r="F222" s="2665"/>
      <c r="G222" s="2665"/>
      <c r="H222" s="2665"/>
      <c r="I222" s="2665"/>
      <c r="J222" s="2665"/>
      <c r="K222" s="2665"/>
      <c r="L222" s="2665"/>
      <c r="M222" s="2665"/>
      <c r="N222" s="2666"/>
      <c r="O222" s="2664"/>
      <c r="P222" s="2665"/>
      <c r="Q222" s="2665"/>
      <c r="R222" s="2665"/>
      <c r="S222" s="2665"/>
      <c r="T222" s="2665"/>
      <c r="U222" s="2665"/>
      <c r="V222" s="2665"/>
      <c r="W222" s="2665"/>
      <c r="X222" s="2665"/>
      <c r="Y222" s="2666"/>
      <c r="Z222" s="2655"/>
      <c r="AA222" s="2656"/>
      <c r="AB222" s="2656"/>
      <c r="AC222" s="2656"/>
      <c r="AD222" s="2656"/>
      <c r="AE222" s="2656"/>
      <c r="AF222" s="2656"/>
      <c r="AG222" s="2656"/>
      <c r="AH222" s="2656"/>
      <c r="AI222" s="2656"/>
      <c r="AJ222" s="2656"/>
      <c r="AK222" s="2656"/>
      <c r="AL222" s="2656"/>
      <c r="AM222" s="2656"/>
      <c r="AN222" s="2656"/>
      <c r="AO222" s="2657"/>
    </row>
    <row r="223" spans="2:41" ht="12.6" customHeight="1">
      <c r="B223" s="2667"/>
      <c r="C223" s="2668"/>
      <c r="D223" s="2668"/>
      <c r="E223" s="2668"/>
      <c r="F223" s="2668"/>
      <c r="G223" s="2668"/>
      <c r="H223" s="2668"/>
      <c r="I223" s="2668"/>
      <c r="J223" s="2668"/>
      <c r="K223" s="2668"/>
      <c r="L223" s="2668"/>
      <c r="M223" s="2668"/>
      <c r="N223" s="2669"/>
      <c r="O223" s="2667"/>
      <c r="P223" s="2668"/>
      <c r="Q223" s="2668"/>
      <c r="R223" s="2668"/>
      <c r="S223" s="2668"/>
      <c r="T223" s="2668"/>
      <c r="U223" s="2668"/>
      <c r="V223" s="2668"/>
      <c r="W223" s="2668"/>
      <c r="X223" s="2668"/>
      <c r="Y223" s="2669"/>
      <c r="Z223" s="2658"/>
      <c r="AA223" s="2659"/>
      <c r="AB223" s="2659"/>
      <c r="AC223" s="2659"/>
      <c r="AD223" s="2659"/>
      <c r="AE223" s="2659"/>
      <c r="AF223" s="2659"/>
      <c r="AG223" s="2659"/>
      <c r="AH223" s="2659"/>
      <c r="AI223" s="2659"/>
      <c r="AJ223" s="2659"/>
      <c r="AK223" s="2659"/>
      <c r="AL223" s="2659"/>
      <c r="AM223" s="2659"/>
      <c r="AN223" s="2659"/>
      <c r="AO223" s="2660"/>
    </row>
    <row r="224" spans="2:41" ht="12.6" customHeight="1">
      <c r="B224" s="2661"/>
      <c r="C224" s="2662"/>
      <c r="D224" s="2662"/>
      <c r="E224" s="2662"/>
      <c r="F224" s="2662"/>
      <c r="G224" s="2662"/>
      <c r="H224" s="2662"/>
      <c r="I224" s="2662"/>
      <c r="J224" s="2662"/>
      <c r="K224" s="2662"/>
      <c r="L224" s="2662"/>
      <c r="M224" s="2662"/>
      <c r="N224" s="2663"/>
      <c r="O224" s="2661"/>
      <c r="P224" s="2662"/>
      <c r="Q224" s="2662"/>
      <c r="R224" s="2662"/>
      <c r="S224" s="2662"/>
      <c r="T224" s="2662"/>
      <c r="U224" s="2662"/>
      <c r="V224" s="2662"/>
      <c r="W224" s="2662"/>
      <c r="X224" s="2662"/>
      <c r="Y224" s="2663"/>
      <c r="Z224" s="2652"/>
      <c r="AA224" s="2653"/>
      <c r="AB224" s="2653"/>
      <c r="AC224" s="2653"/>
      <c r="AD224" s="2653"/>
      <c r="AE224" s="2653"/>
      <c r="AF224" s="2653"/>
      <c r="AG224" s="2653"/>
      <c r="AH224" s="2653"/>
      <c r="AI224" s="2653"/>
      <c r="AJ224" s="2653"/>
      <c r="AK224" s="2653"/>
      <c r="AL224" s="2653"/>
      <c r="AM224" s="2653"/>
      <c r="AN224" s="2653"/>
      <c r="AO224" s="2654"/>
    </row>
    <row r="225" spans="2:41" ht="12.6" customHeight="1">
      <c r="B225" s="2664"/>
      <c r="C225" s="2665"/>
      <c r="D225" s="2665"/>
      <c r="E225" s="2665"/>
      <c r="F225" s="2665"/>
      <c r="G225" s="2665"/>
      <c r="H225" s="2665"/>
      <c r="I225" s="2665"/>
      <c r="J225" s="2665"/>
      <c r="K225" s="2665"/>
      <c r="L225" s="2665"/>
      <c r="M225" s="2665"/>
      <c r="N225" s="2666"/>
      <c r="O225" s="2664"/>
      <c r="P225" s="2665"/>
      <c r="Q225" s="2665"/>
      <c r="R225" s="2665"/>
      <c r="S225" s="2665"/>
      <c r="T225" s="2665"/>
      <c r="U225" s="2665"/>
      <c r="V225" s="2665"/>
      <c r="W225" s="2665"/>
      <c r="X225" s="2665"/>
      <c r="Y225" s="2666"/>
      <c r="Z225" s="2655"/>
      <c r="AA225" s="2656"/>
      <c r="AB225" s="2656"/>
      <c r="AC225" s="2656"/>
      <c r="AD225" s="2656"/>
      <c r="AE225" s="2656"/>
      <c r="AF225" s="2656"/>
      <c r="AG225" s="2656"/>
      <c r="AH225" s="2656"/>
      <c r="AI225" s="2656"/>
      <c r="AJ225" s="2656"/>
      <c r="AK225" s="2656"/>
      <c r="AL225" s="2656"/>
      <c r="AM225" s="2656"/>
      <c r="AN225" s="2656"/>
      <c r="AO225" s="2657"/>
    </row>
    <row r="226" spans="2:41" ht="12.6" customHeight="1">
      <c r="B226" s="2667"/>
      <c r="C226" s="2668"/>
      <c r="D226" s="2668"/>
      <c r="E226" s="2668"/>
      <c r="F226" s="2668"/>
      <c r="G226" s="2668"/>
      <c r="H226" s="2668"/>
      <c r="I226" s="2668"/>
      <c r="J226" s="2668"/>
      <c r="K226" s="2668"/>
      <c r="L226" s="2668"/>
      <c r="M226" s="2668"/>
      <c r="N226" s="2669"/>
      <c r="O226" s="2667"/>
      <c r="P226" s="2668"/>
      <c r="Q226" s="2668"/>
      <c r="R226" s="2668"/>
      <c r="S226" s="2668"/>
      <c r="T226" s="2668"/>
      <c r="U226" s="2668"/>
      <c r="V226" s="2668"/>
      <c r="W226" s="2668"/>
      <c r="X226" s="2668"/>
      <c r="Y226" s="2669"/>
      <c r="Z226" s="2658"/>
      <c r="AA226" s="2659"/>
      <c r="AB226" s="2659"/>
      <c r="AC226" s="2659"/>
      <c r="AD226" s="2659"/>
      <c r="AE226" s="2659"/>
      <c r="AF226" s="2659"/>
      <c r="AG226" s="2659"/>
      <c r="AH226" s="2659"/>
      <c r="AI226" s="2659"/>
      <c r="AJ226" s="2659"/>
      <c r="AK226" s="2659"/>
      <c r="AL226" s="2659"/>
      <c r="AM226" s="2659"/>
      <c r="AN226" s="2659"/>
      <c r="AO226" s="2660"/>
    </row>
    <row r="227" spans="2:41" ht="12.6" customHeight="1">
      <c r="B227" s="2661"/>
      <c r="C227" s="2662"/>
      <c r="D227" s="2662"/>
      <c r="E227" s="2662"/>
      <c r="F227" s="2662"/>
      <c r="G227" s="2662"/>
      <c r="H227" s="2662"/>
      <c r="I227" s="2662"/>
      <c r="J227" s="2662"/>
      <c r="K227" s="2662"/>
      <c r="L227" s="2662"/>
      <c r="M227" s="2662"/>
      <c r="N227" s="2663"/>
      <c r="O227" s="2661"/>
      <c r="P227" s="2662"/>
      <c r="Q227" s="2662"/>
      <c r="R227" s="2662"/>
      <c r="S227" s="2662"/>
      <c r="T227" s="2662"/>
      <c r="U227" s="2662"/>
      <c r="V227" s="2662"/>
      <c r="W227" s="2662"/>
      <c r="X227" s="2662"/>
      <c r="Y227" s="2663"/>
      <c r="Z227" s="2652"/>
      <c r="AA227" s="2653"/>
      <c r="AB227" s="2653"/>
      <c r="AC227" s="2653"/>
      <c r="AD227" s="2653"/>
      <c r="AE227" s="2653"/>
      <c r="AF227" s="2653"/>
      <c r="AG227" s="2653"/>
      <c r="AH227" s="2653"/>
      <c r="AI227" s="2653"/>
      <c r="AJ227" s="2653"/>
      <c r="AK227" s="2653"/>
      <c r="AL227" s="2653"/>
      <c r="AM227" s="2653"/>
      <c r="AN227" s="2653"/>
      <c r="AO227" s="2654"/>
    </row>
    <row r="228" spans="2:41" ht="12.6" customHeight="1">
      <c r="B228" s="2664"/>
      <c r="C228" s="2665"/>
      <c r="D228" s="2665"/>
      <c r="E228" s="2665"/>
      <c r="F228" s="2665"/>
      <c r="G228" s="2665"/>
      <c r="H228" s="2665"/>
      <c r="I228" s="2665"/>
      <c r="J228" s="2665"/>
      <c r="K228" s="2665"/>
      <c r="L228" s="2665"/>
      <c r="M228" s="2665"/>
      <c r="N228" s="2666"/>
      <c r="O228" s="2664"/>
      <c r="P228" s="2665"/>
      <c r="Q228" s="2665"/>
      <c r="R228" s="2665"/>
      <c r="S228" s="2665"/>
      <c r="T228" s="2665"/>
      <c r="U228" s="2665"/>
      <c r="V228" s="2665"/>
      <c r="W228" s="2665"/>
      <c r="X228" s="2665"/>
      <c r="Y228" s="2666"/>
      <c r="Z228" s="2655"/>
      <c r="AA228" s="2656"/>
      <c r="AB228" s="2656"/>
      <c r="AC228" s="2656"/>
      <c r="AD228" s="2656"/>
      <c r="AE228" s="2656"/>
      <c r="AF228" s="2656"/>
      <c r="AG228" s="2656"/>
      <c r="AH228" s="2656"/>
      <c r="AI228" s="2656"/>
      <c r="AJ228" s="2656"/>
      <c r="AK228" s="2656"/>
      <c r="AL228" s="2656"/>
      <c r="AM228" s="2656"/>
      <c r="AN228" s="2656"/>
      <c r="AO228" s="2657"/>
    </row>
    <row r="229" spans="2:41" ht="12.6" customHeight="1">
      <c r="B229" s="2667"/>
      <c r="C229" s="2668"/>
      <c r="D229" s="2668"/>
      <c r="E229" s="2668"/>
      <c r="F229" s="2668"/>
      <c r="G229" s="2668"/>
      <c r="H229" s="2668"/>
      <c r="I229" s="2668"/>
      <c r="J229" s="2668"/>
      <c r="K229" s="2668"/>
      <c r="L229" s="2668"/>
      <c r="M229" s="2668"/>
      <c r="N229" s="2669"/>
      <c r="O229" s="2667"/>
      <c r="P229" s="2668"/>
      <c r="Q229" s="2668"/>
      <c r="R229" s="2668"/>
      <c r="S229" s="2668"/>
      <c r="T229" s="2668"/>
      <c r="U229" s="2668"/>
      <c r="V229" s="2668"/>
      <c r="W229" s="2668"/>
      <c r="X229" s="2668"/>
      <c r="Y229" s="2669"/>
      <c r="Z229" s="2658"/>
      <c r="AA229" s="2659"/>
      <c r="AB229" s="2659"/>
      <c r="AC229" s="2659"/>
      <c r="AD229" s="2659"/>
      <c r="AE229" s="2659"/>
      <c r="AF229" s="2659"/>
      <c r="AG229" s="2659"/>
      <c r="AH229" s="2659"/>
      <c r="AI229" s="2659"/>
      <c r="AJ229" s="2659"/>
      <c r="AK229" s="2659"/>
      <c r="AL229" s="2659"/>
      <c r="AM229" s="2659"/>
      <c r="AN229" s="2659"/>
      <c r="AO229" s="2660"/>
    </row>
    <row r="230" spans="2:41" ht="12.6" customHeight="1">
      <c r="B230" s="2661"/>
      <c r="C230" s="2662"/>
      <c r="D230" s="2662"/>
      <c r="E230" s="2662"/>
      <c r="F230" s="2662"/>
      <c r="G230" s="2662"/>
      <c r="H230" s="2662"/>
      <c r="I230" s="2662"/>
      <c r="J230" s="2662"/>
      <c r="K230" s="2662"/>
      <c r="L230" s="2662"/>
      <c r="M230" s="2662"/>
      <c r="N230" s="2663"/>
      <c r="O230" s="2661"/>
      <c r="P230" s="2662"/>
      <c r="Q230" s="2662"/>
      <c r="R230" s="2662"/>
      <c r="S230" s="2662"/>
      <c r="T230" s="2662"/>
      <c r="U230" s="2662"/>
      <c r="V230" s="2662"/>
      <c r="W230" s="2662"/>
      <c r="X230" s="2662"/>
      <c r="Y230" s="2663"/>
      <c r="Z230" s="2652"/>
      <c r="AA230" s="2653"/>
      <c r="AB230" s="2653"/>
      <c r="AC230" s="2653"/>
      <c r="AD230" s="2653"/>
      <c r="AE230" s="2653"/>
      <c r="AF230" s="2653"/>
      <c r="AG230" s="2653"/>
      <c r="AH230" s="2653"/>
      <c r="AI230" s="2653"/>
      <c r="AJ230" s="2653"/>
      <c r="AK230" s="2653"/>
      <c r="AL230" s="2653"/>
      <c r="AM230" s="2653"/>
      <c r="AN230" s="2653"/>
      <c r="AO230" s="2654"/>
    </row>
    <row r="231" spans="2:41" ht="12.6" customHeight="1">
      <c r="B231" s="2664"/>
      <c r="C231" s="2665"/>
      <c r="D231" s="2665"/>
      <c r="E231" s="2665"/>
      <c r="F231" s="2665"/>
      <c r="G231" s="2665"/>
      <c r="H231" s="2665"/>
      <c r="I231" s="2665"/>
      <c r="J231" s="2665"/>
      <c r="K231" s="2665"/>
      <c r="L231" s="2665"/>
      <c r="M231" s="2665"/>
      <c r="N231" s="2666"/>
      <c r="O231" s="2664"/>
      <c r="P231" s="2665"/>
      <c r="Q231" s="2665"/>
      <c r="R231" s="2665"/>
      <c r="S231" s="2665"/>
      <c r="T231" s="2665"/>
      <c r="U231" s="2665"/>
      <c r="V231" s="2665"/>
      <c r="W231" s="2665"/>
      <c r="X231" s="2665"/>
      <c r="Y231" s="2666"/>
      <c r="Z231" s="2655"/>
      <c r="AA231" s="2656"/>
      <c r="AB231" s="2656"/>
      <c r="AC231" s="2656"/>
      <c r="AD231" s="2656"/>
      <c r="AE231" s="2656"/>
      <c r="AF231" s="2656"/>
      <c r="AG231" s="2656"/>
      <c r="AH231" s="2656"/>
      <c r="AI231" s="2656"/>
      <c r="AJ231" s="2656"/>
      <c r="AK231" s="2656"/>
      <c r="AL231" s="2656"/>
      <c r="AM231" s="2656"/>
      <c r="AN231" s="2656"/>
      <c r="AO231" s="2657"/>
    </row>
    <row r="232" spans="2:41" ht="12.6" customHeight="1">
      <c r="B232" s="2667"/>
      <c r="C232" s="2668"/>
      <c r="D232" s="2668"/>
      <c r="E232" s="2668"/>
      <c r="F232" s="2668"/>
      <c r="G232" s="2668"/>
      <c r="H232" s="2668"/>
      <c r="I232" s="2668"/>
      <c r="J232" s="2668"/>
      <c r="K232" s="2668"/>
      <c r="L232" s="2668"/>
      <c r="M232" s="2668"/>
      <c r="N232" s="2669"/>
      <c r="O232" s="2667"/>
      <c r="P232" s="2668"/>
      <c r="Q232" s="2668"/>
      <c r="R232" s="2668"/>
      <c r="S232" s="2668"/>
      <c r="T232" s="2668"/>
      <c r="U232" s="2668"/>
      <c r="V232" s="2668"/>
      <c r="W232" s="2668"/>
      <c r="X232" s="2668"/>
      <c r="Y232" s="2669"/>
      <c r="Z232" s="2658"/>
      <c r="AA232" s="2659"/>
      <c r="AB232" s="2659"/>
      <c r="AC232" s="2659"/>
      <c r="AD232" s="2659"/>
      <c r="AE232" s="2659"/>
      <c r="AF232" s="2659"/>
      <c r="AG232" s="2659"/>
      <c r="AH232" s="2659"/>
      <c r="AI232" s="2659"/>
      <c r="AJ232" s="2659"/>
      <c r="AK232" s="2659"/>
      <c r="AL232" s="2659"/>
      <c r="AM232" s="2659"/>
      <c r="AN232" s="2659"/>
      <c r="AO232" s="2660"/>
    </row>
    <row r="233" spans="2:41" ht="12.6" customHeight="1">
      <c r="B233" s="2661"/>
      <c r="C233" s="2662"/>
      <c r="D233" s="2662"/>
      <c r="E233" s="2662"/>
      <c r="F233" s="2662"/>
      <c r="G233" s="2662"/>
      <c r="H233" s="2662"/>
      <c r="I233" s="2662"/>
      <c r="J233" s="2662"/>
      <c r="K233" s="2662"/>
      <c r="L233" s="2662"/>
      <c r="M233" s="2662"/>
      <c r="N233" s="2663"/>
      <c r="O233" s="2661"/>
      <c r="P233" s="2662"/>
      <c r="Q233" s="2662"/>
      <c r="R233" s="2662"/>
      <c r="S233" s="2662"/>
      <c r="T233" s="2662"/>
      <c r="U233" s="2662"/>
      <c r="V233" s="2662"/>
      <c r="W233" s="2662"/>
      <c r="X233" s="2662"/>
      <c r="Y233" s="2663"/>
      <c r="Z233" s="2652"/>
      <c r="AA233" s="2653"/>
      <c r="AB233" s="2653"/>
      <c r="AC233" s="2653"/>
      <c r="AD233" s="2653"/>
      <c r="AE233" s="2653"/>
      <c r="AF233" s="2653"/>
      <c r="AG233" s="2653"/>
      <c r="AH233" s="2653"/>
      <c r="AI233" s="2653"/>
      <c r="AJ233" s="2653"/>
      <c r="AK233" s="2653"/>
      <c r="AL233" s="2653"/>
      <c r="AM233" s="2653"/>
      <c r="AN233" s="2653"/>
      <c r="AO233" s="2654"/>
    </row>
    <row r="234" spans="2:41" ht="12.6" customHeight="1">
      <c r="B234" s="2664"/>
      <c r="C234" s="2665"/>
      <c r="D234" s="2665"/>
      <c r="E234" s="2665"/>
      <c r="F234" s="2665"/>
      <c r="G234" s="2665"/>
      <c r="H234" s="2665"/>
      <c r="I234" s="2665"/>
      <c r="J234" s="2665"/>
      <c r="K234" s="2665"/>
      <c r="L234" s="2665"/>
      <c r="M234" s="2665"/>
      <c r="N234" s="2666"/>
      <c r="O234" s="2664"/>
      <c r="P234" s="2665"/>
      <c r="Q234" s="2665"/>
      <c r="R234" s="2665"/>
      <c r="S234" s="2665"/>
      <c r="T234" s="2665"/>
      <c r="U234" s="2665"/>
      <c r="V234" s="2665"/>
      <c r="W234" s="2665"/>
      <c r="X234" s="2665"/>
      <c r="Y234" s="2666"/>
      <c r="Z234" s="2655"/>
      <c r="AA234" s="2656"/>
      <c r="AB234" s="2656"/>
      <c r="AC234" s="2656"/>
      <c r="AD234" s="2656"/>
      <c r="AE234" s="2656"/>
      <c r="AF234" s="2656"/>
      <c r="AG234" s="2656"/>
      <c r="AH234" s="2656"/>
      <c r="AI234" s="2656"/>
      <c r="AJ234" s="2656"/>
      <c r="AK234" s="2656"/>
      <c r="AL234" s="2656"/>
      <c r="AM234" s="2656"/>
      <c r="AN234" s="2656"/>
      <c r="AO234" s="2657"/>
    </row>
    <row r="235" spans="2:41" ht="12.6" customHeight="1">
      <c r="B235" s="2667"/>
      <c r="C235" s="2668"/>
      <c r="D235" s="2668"/>
      <c r="E235" s="2668"/>
      <c r="F235" s="2668"/>
      <c r="G235" s="2668"/>
      <c r="H235" s="2668"/>
      <c r="I235" s="2668"/>
      <c r="J235" s="2668"/>
      <c r="K235" s="2668"/>
      <c r="L235" s="2668"/>
      <c r="M235" s="2668"/>
      <c r="N235" s="2669"/>
      <c r="O235" s="2667"/>
      <c r="P235" s="2668"/>
      <c r="Q235" s="2668"/>
      <c r="R235" s="2668"/>
      <c r="S235" s="2668"/>
      <c r="T235" s="2668"/>
      <c r="U235" s="2668"/>
      <c r="V235" s="2668"/>
      <c r="W235" s="2668"/>
      <c r="X235" s="2668"/>
      <c r="Y235" s="2669"/>
      <c r="Z235" s="2658"/>
      <c r="AA235" s="2659"/>
      <c r="AB235" s="2659"/>
      <c r="AC235" s="2659"/>
      <c r="AD235" s="2659"/>
      <c r="AE235" s="2659"/>
      <c r="AF235" s="2659"/>
      <c r="AG235" s="2659"/>
      <c r="AH235" s="2659"/>
      <c r="AI235" s="2659"/>
      <c r="AJ235" s="2659"/>
      <c r="AK235" s="2659"/>
      <c r="AL235" s="2659"/>
      <c r="AM235" s="2659"/>
      <c r="AN235" s="2659"/>
      <c r="AO235" s="2660"/>
    </row>
    <row r="236" spans="2:41" ht="12.6" customHeight="1">
      <c r="B236" s="2661"/>
      <c r="C236" s="2662"/>
      <c r="D236" s="2662"/>
      <c r="E236" s="2662"/>
      <c r="F236" s="2662"/>
      <c r="G236" s="2662"/>
      <c r="H236" s="2662"/>
      <c r="I236" s="2662"/>
      <c r="J236" s="2662"/>
      <c r="K236" s="2662"/>
      <c r="L236" s="2662"/>
      <c r="M236" s="2662"/>
      <c r="N236" s="2663"/>
      <c r="O236" s="2661"/>
      <c r="P236" s="2662"/>
      <c r="Q236" s="2662"/>
      <c r="R236" s="2662"/>
      <c r="S236" s="2662"/>
      <c r="T236" s="2662"/>
      <c r="U236" s="2662"/>
      <c r="V236" s="2662"/>
      <c r="W236" s="2662"/>
      <c r="X236" s="2662"/>
      <c r="Y236" s="2663"/>
      <c r="Z236" s="2652"/>
      <c r="AA236" s="2653"/>
      <c r="AB236" s="2653"/>
      <c r="AC236" s="2653"/>
      <c r="AD236" s="2653"/>
      <c r="AE236" s="2653"/>
      <c r="AF236" s="2653"/>
      <c r="AG236" s="2653"/>
      <c r="AH236" s="2653"/>
      <c r="AI236" s="2653"/>
      <c r="AJ236" s="2653"/>
      <c r="AK236" s="2653"/>
      <c r="AL236" s="2653"/>
      <c r="AM236" s="2653"/>
      <c r="AN236" s="2653"/>
      <c r="AO236" s="2654"/>
    </row>
    <row r="237" spans="2:41" ht="12.6" customHeight="1">
      <c r="B237" s="2664"/>
      <c r="C237" s="2665"/>
      <c r="D237" s="2665"/>
      <c r="E237" s="2665"/>
      <c r="F237" s="2665"/>
      <c r="G237" s="2665"/>
      <c r="H237" s="2665"/>
      <c r="I237" s="2665"/>
      <c r="J237" s="2665"/>
      <c r="K237" s="2665"/>
      <c r="L237" s="2665"/>
      <c r="M237" s="2665"/>
      <c r="N237" s="2666"/>
      <c r="O237" s="2664"/>
      <c r="P237" s="2665"/>
      <c r="Q237" s="2665"/>
      <c r="R237" s="2665"/>
      <c r="S237" s="2665"/>
      <c r="T237" s="2665"/>
      <c r="U237" s="2665"/>
      <c r="V237" s="2665"/>
      <c r="W237" s="2665"/>
      <c r="X237" s="2665"/>
      <c r="Y237" s="2666"/>
      <c r="Z237" s="2655"/>
      <c r="AA237" s="2656"/>
      <c r="AB237" s="2656"/>
      <c r="AC237" s="2656"/>
      <c r="AD237" s="2656"/>
      <c r="AE237" s="2656"/>
      <c r="AF237" s="2656"/>
      <c r="AG237" s="2656"/>
      <c r="AH237" s="2656"/>
      <c r="AI237" s="2656"/>
      <c r="AJ237" s="2656"/>
      <c r="AK237" s="2656"/>
      <c r="AL237" s="2656"/>
      <c r="AM237" s="2656"/>
      <c r="AN237" s="2656"/>
      <c r="AO237" s="2657"/>
    </row>
    <row r="238" spans="2:41" ht="12.6" customHeight="1">
      <c r="B238" s="2667"/>
      <c r="C238" s="2668"/>
      <c r="D238" s="2668"/>
      <c r="E238" s="2668"/>
      <c r="F238" s="2668"/>
      <c r="G238" s="2668"/>
      <c r="H238" s="2668"/>
      <c r="I238" s="2668"/>
      <c r="J238" s="2668"/>
      <c r="K238" s="2668"/>
      <c r="L238" s="2668"/>
      <c r="M238" s="2668"/>
      <c r="N238" s="2669"/>
      <c r="O238" s="2667"/>
      <c r="P238" s="2668"/>
      <c r="Q238" s="2668"/>
      <c r="R238" s="2668"/>
      <c r="S238" s="2668"/>
      <c r="T238" s="2668"/>
      <c r="U238" s="2668"/>
      <c r="V238" s="2668"/>
      <c r="W238" s="2668"/>
      <c r="X238" s="2668"/>
      <c r="Y238" s="2669"/>
      <c r="Z238" s="2658"/>
      <c r="AA238" s="2659"/>
      <c r="AB238" s="2659"/>
      <c r="AC238" s="2659"/>
      <c r="AD238" s="2659"/>
      <c r="AE238" s="2659"/>
      <c r="AF238" s="2659"/>
      <c r="AG238" s="2659"/>
      <c r="AH238" s="2659"/>
      <c r="AI238" s="2659"/>
      <c r="AJ238" s="2659"/>
      <c r="AK238" s="2659"/>
      <c r="AL238" s="2659"/>
      <c r="AM238" s="2659"/>
      <c r="AN238" s="2659"/>
      <c r="AO238" s="2660"/>
    </row>
    <row r="239" spans="2:41" ht="12.6" customHeight="1">
      <c r="B239" s="2661"/>
      <c r="C239" s="2662"/>
      <c r="D239" s="2662"/>
      <c r="E239" s="2662"/>
      <c r="F239" s="2662"/>
      <c r="G239" s="2662"/>
      <c r="H239" s="2662"/>
      <c r="I239" s="2662"/>
      <c r="J239" s="2662"/>
      <c r="K239" s="2662"/>
      <c r="L239" s="2662"/>
      <c r="M239" s="2662"/>
      <c r="N239" s="2663"/>
      <c r="O239" s="2661"/>
      <c r="P239" s="2662"/>
      <c r="Q239" s="2662"/>
      <c r="R239" s="2662"/>
      <c r="S239" s="2662"/>
      <c r="T239" s="2662"/>
      <c r="U239" s="2662"/>
      <c r="V239" s="2662"/>
      <c r="W239" s="2662"/>
      <c r="X239" s="2662"/>
      <c r="Y239" s="2663"/>
      <c r="Z239" s="2652"/>
      <c r="AA239" s="2653"/>
      <c r="AB239" s="2653"/>
      <c r="AC239" s="2653"/>
      <c r="AD239" s="2653"/>
      <c r="AE239" s="2653"/>
      <c r="AF239" s="2653"/>
      <c r="AG239" s="2653"/>
      <c r="AH239" s="2653"/>
      <c r="AI239" s="2653"/>
      <c r="AJ239" s="2653"/>
      <c r="AK239" s="2653"/>
      <c r="AL239" s="2653"/>
      <c r="AM239" s="2653"/>
      <c r="AN239" s="2653"/>
      <c r="AO239" s="2654"/>
    </row>
    <row r="240" spans="2:41" ht="12.6" customHeight="1">
      <c r="B240" s="2664"/>
      <c r="C240" s="2665"/>
      <c r="D240" s="2665"/>
      <c r="E240" s="2665"/>
      <c r="F240" s="2665"/>
      <c r="G240" s="2665"/>
      <c r="H240" s="2665"/>
      <c r="I240" s="2665"/>
      <c r="J240" s="2665"/>
      <c r="K240" s="2665"/>
      <c r="L240" s="2665"/>
      <c r="M240" s="2665"/>
      <c r="N240" s="2666"/>
      <c r="O240" s="2664"/>
      <c r="P240" s="2665"/>
      <c r="Q240" s="2665"/>
      <c r="R240" s="2665"/>
      <c r="S240" s="2665"/>
      <c r="T240" s="2665"/>
      <c r="U240" s="2665"/>
      <c r="V240" s="2665"/>
      <c r="W240" s="2665"/>
      <c r="X240" s="2665"/>
      <c r="Y240" s="2666"/>
      <c r="Z240" s="2655"/>
      <c r="AA240" s="2656"/>
      <c r="AB240" s="2656"/>
      <c r="AC240" s="2656"/>
      <c r="AD240" s="2656"/>
      <c r="AE240" s="2656"/>
      <c r="AF240" s="2656"/>
      <c r="AG240" s="2656"/>
      <c r="AH240" s="2656"/>
      <c r="AI240" s="2656"/>
      <c r="AJ240" s="2656"/>
      <c r="AK240" s="2656"/>
      <c r="AL240" s="2656"/>
      <c r="AM240" s="2656"/>
      <c r="AN240" s="2656"/>
      <c r="AO240" s="2657"/>
    </row>
    <row r="241" spans="2:41" ht="12.6" customHeight="1">
      <c r="B241" s="2667"/>
      <c r="C241" s="2668"/>
      <c r="D241" s="2668"/>
      <c r="E241" s="2668"/>
      <c r="F241" s="2668"/>
      <c r="G241" s="2668"/>
      <c r="H241" s="2668"/>
      <c r="I241" s="2668"/>
      <c r="J241" s="2668"/>
      <c r="K241" s="2668"/>
      <c r="L241" s="2668"/>
      <c r="M241" s="2668"/>
      <c r="N241" s="2669"/>
      <c r="O241" s="2667"/>
      <c r="P241" s="2668"/>
      <c r="Q241" s="2668"/>
      <c r="R241" s="2668"/>
      <c r="S241" s="2668"/>
      <c r="T241" s="2668"/>
      <c r="U241" s="2668"/>
      <c r="V241" s="2668"/>
      <c r="W241" s="2668"/>
      <c r="X241" s="2668"/>
      <c r="Y241" s="2669"/>
      <c r="Z241" s="2658"/>
      <c r="AA241" s="2659"/>
      <c r="AB241" s="2659"/>
      <c r="AC241" s="2659"/>
      <c r="AD241" s="2659"/>
      <c r="AE241" s="2659"/>
      <c r="AF241" s="2659"/>
      <c r="AG241" s="2659"/>
      <c r="AH241" s="2659"/>
      <c r="AI241" s="2659"/>
      <c r="AJ241" s="2659"/>
      <c r="AK241" s="2659"/>
      <c r="AL241" s="2659"/>
      <c r="AM241" s="2659"/>
      <c r="AN241" s="2659"/>
      <c r="AO241" s="2660"/>
    </row>
    <row r="242" spans="2:41" ht="12.6" customHeight="1">
      <c r="B242" s="2661"/>
      <c r="C242" s="2662"/>
      <c r="D242" s="2662"/>
      <c r="E242" s="2662"/>
      <c r="F242" s="2662"/>
      <c r="G242" s="2662"/>
      <c r="H242" s="2662"/>
      <c r="I242" s="2662"/>
      <c r="J242" s="2662"/>
      <c r="K242" s="2662"/>
      <c r="L242" s="2662"/>
      <c r="M242" s="2662"/>
      <c r="N242" s="2663"/>
      <c r="O242" s="2661"/>
      <c r="P242" s="2662"/>
      <c r="Q242" s="2662"/>
      <c r="R242" s="2662"/>
      <c r="S242" s="2662"/>
      <c r="T242" s="2662"/>
      <c r="U242" s="2662"/>
      <c r="V242" s="2662"/>
      <c r="W242" s="2662"/>
      <c r="X242" s="2662"/>
      <c r="Y242" s="2663"/>
      <c r="Z242" s="2652"/>
      <c r="AA242" s="2653"/>
      <c r="AB242" s="2653"/>
      <c r="AC242" s="2653"/>
      <c r="AD242" s="2653"/>
      <c r="AE242" s="2653"/>
      <c r="AF242" s="2653"/>
      <c r="AG242" s="2653"/>
      <c r="AH242" s="2653"/>
      <c r="AI242" s="2653"/>
      <c r="AJ242" s="2653"/>
      <c r="AK242" s="2653"/>
      <c r="AL242" s="2653"/>
      <c r="AM242" s="2653"/>
      <c r="AN242" s="2653"/>
      <c r="AO242" s="2654"/>
    </row>
    <row r="243" spans="2:41" ht="12.6" customHeight="1">
      <c r="B243" s="2664"/>
      <c r="C243" s="2665"/>
      <c r="D243" s="2665"/>
      <c r="E243" s="2665"/>
      <c r="F243" s="2665"/>
      <c r="G243" s="2665"/>
      <c r="H243" s="2665"/>
      <c r="I243" s="2665"/>
      <c r="J243" s="2665"/>
      <c r="K243" s="2665"/>
      <c r="L243" s="2665"/>
      <c r="M243" s="2665"/>
      <c r="N243" s="2666"/>
      <c r="O243" s="2664"/>
      <c r="P243" s="2665"/>
      <c r="Q243" s="2665"/>
      <c r="R243" s="2665"/>
      <c r="S243" s="2665"/>
      <c r="T243" s="2665"/>
      <c r="U243" s="2665"/>
      <c r="V243" s="2665"/>
      <c r="W243" s="2665"/>
      <c r="X243" s="2665"/>
      <c r="Y243" s="2666"/>
      <c r="Z243" s="2655"/>
      <c r="AA243" s="2656"/>
      <c r="AB243" s="2656"/>
      <c r="AC243" s="2656"/>
      <c r="AD243" s="2656"/>
      <c r="AE243" s="2656"/>
      <c r="AF243" s="2656"/>
      <c r="AG243" s="2656"/>
      <c r="AH243" s="2656"/>
      <c r="AI243" s="2656"/>
      <c r="AJ243" s="2656"/>
      <c r="AK243" s="2656"/>
      <c r="AL243" s="2656"/>
      <c r="AM243" s="2656"/>
      <c r="AN243" s="2656"/>
      <c r="AO243" s="2657"/>
    </row>
    <row r="244" spans="2:41" ht="12.6" customHeight="1">
      <c r="B244" s="2667"/>
      <c r="C244" s="2668"/>
      <c r="D244" s="2668"/>
      <c r="E244" s="2668"/>
      <c r="F244" s="2668"/>
      <c r="G244" s="2668"/>
      <c r="H244" s="2668"/>
      <c r="I244" s="2668"/>
      <c r="J244" s="2668"/>
      <c r="K244" s="2668"/>
      <c r="L244" s="2668"/>
      <c r="M244" s="2668"/>
      <c r="N244" s="2669"/>
      <c r="O244" s="2667"/>
      <c r="P244" s="2668"/>
      <c r="Q244" s="2668"/>
      <c r="R244" s="2668"/>
      <c r="S244" s="2668"/>
      <c r="T244" s="2668"/>
      <c r="U244" s="2668"/>
      <c r="V244" s="2668"/>
      <c r="W244" s="2668"/>
      <c r="X244" s="2668"/>
      <c r="Y244" s="2669"/>
      <c r="Z244" s="2658"/>
      <c r="AA244" s="2659"/>
      <c r="AB244" s="2659"/>
      <c r="AC244" s="2659"/>
      <c r="AD244" s="2659"/>
      <c r="AE244" s="2659"/>
      <c r="AF244" s="2659"/>
      <c r="AG244" s="2659"/>
      <c r="AH244" s="2659"/>
      <c r="AI244" s="2659"/>
      <c r="AJ244" s="2659"/>
      <c r="AK244" s="2659"/>
      <c r="AL244" s="2659"/>
      <c r="AM244" s="2659"/>
      <c r="AN244" s="2659"/>
      <c r="AO244" s="2660"/>
    </row>
    <row r="245" spans="2:41" ht="12.6" customHeight="1">
      <c r="B245" s="2661"/>
      <c r="C245" s="2662"/>
      <c r="D245" s="2662"/>
      <c r="E245" s="2662"/>
      <c r="F245" s="2662"/>
      <c r="G245" s="2662"/>
      <c r="H245" s="2662"/>
      <c r="I245" s="2662"/>
      <c r="J245" s="2662"/>
      <c r="K245" s="2662"/>
      <c r="L245" s="2662"/>
      <c r="M245" s="2662"/>
      <c r="N245" s="2663"/>
      <c r="O245" s="2661"/>
      <c r="P245" s="2662"/>
      <c r="Q245" s="2662"/>
      <c r="R245" s="2662"/>
      <c r="S245" s="2662"/>
      <c r="T245" s="2662"/>
      <c r="U245" s="2662"/>
      <c r="V245" s="2662"/>
      <c r="W245" s="2662"/>
      <c r="X245" s="2662"/>
      <c r="Y245" s="2663"/>
      <c r="Z245" s="2652"/>
      <c r="AA245" s="2653"/>
      <c r="AB245" s="2653"/>
      <c r="AC245" s="2653"/>
      <c r="AD245" s="2653"/>
      <c r="AE245" s="2653"/>
      <c r="AF245" s="2653"/>
      <c r="AG245" s="2653"/>
      <c r="AH245" s="2653"/>
      <c r="AI245" s="2653"/>
      <c r="AJ245" s="2653"/>
      <c r="AK245" s="2653"/>
      <c r="AL245" s="2653"/>
      <c r="AM245" s="2653"/>
      <c r="AN245" s="2653"/>
      <c r="AO245" s="2654"/>
    </row>
    <row r="246" spans="2:41" ht="12.6" customHeight="1">
      <c r="B246" s="2664"/>
      <c r="C246" s="2665"/>
      <c r="D246" s="2665"/>
      <c r="E246" s="2665"/>
      <c r="F246" s="2665"/>
      <c r="G246" s="2665"/>
      <c r="H246" s="2665"/>
      <c r="I246" s="2665"/>
      <c r="J246" s="2665"/>
      <c r="K246" s="2665"/>
      <c r="L246" s="2665"/>
      <c r="M246" s="2665"/>
      <c r="N246" s="2666"/>
      <c r="O246" s="2664"/>
      <c r="P246" s="2665"/>
      <c r="Q246" s="2665"/>
      <c r="R246" s="2665"/>
      <c r="S246" s="2665"/>
      <c r="T246" s="2665"/>
      <c r="U246" s="2665"/>
      <c r="V246" s="2665"/>
      <c r="W246" s="2665"/>
      <c r="X246" s="2665"/>
      <c r="Y246" s="2666"/>
      <c r="Z246" s="2655"/>
      <c r="AA246" s="2656"/>
      <c r="AB246" s="2656"/>
      <c r="AC246" s="2656"/>
      <c r="AD246" s="2656"/>
      <c r="AE246" s="2656"/>
      <c r="AF246" s="2656"/>
      <c r="AG246" s="2656"/>
      <c r="AH246" s="2656"/>
      <c r="AI246" s="2656"/>
      <c r="AJ246" s="2656"/>
      <c r="AK246" s="2656"/>
      <c r="AL246" s="2656"/>
      <c r="AM246" s="2656"/>
      <c r="AN246" s="2656"/>
      <c r="AO246" s="2657"/>
    </row>
    <row r="247" spans="2:41" ht="12.6" customHeight="1">
      <c r="B247" s="2667"/>
      <c r="C247" s="2668"/>
      <c r="D247" s="2668"/>
      <c r="E247" s="2668"/>
      <c r="F247" s="2668"/>
      <c r="G247" s="2668"/>
      <c r="H247" s="2668"/>
      <c r="I247" s="2668"/>
      <c r="J247" s="2668"/>
      <c r="K247" s="2668"/>
      <c r="L247" s="2668"/>
      <c r="M247" s="2668"/>
      <c r="N247" s="2669"/>
      <c r="O247" s="2667"/>
      <c r="P247" s="2668"/>
      <c r="Q247" s="2668"/>
      <c r="R247" s="2668"/>
      <c r="S247" s="2668"/>
      <c r="T247" s="2668"/>
      <c r="U247" s="2668"/>
      <c r="V247" s="2668"/>
      <c r="W247" s="2668"/>
      <c r="X247" s="2668"/>
      <c r="Y247" s="2669"/>
      <c r="Z247" s="2658"/>
      <c r="AA247" s="2659"/>
      <c r="AB247" s="2659"/>
      <c r="AC247" s="2659"/>
      <c r="AD247" s="2659"/>
      <c r="AE247" s="2659"/>
      <c r="AF247" s="2659"/>
      <c r="AG247" s="2659"/>
      <c r="AH247" s="2659"/>
      <c r="AI247" s="2659"/>
      <c r="AJ247" s="2659"/>
      <c r="AK247" s="2659"/>
      <c r="AL247" s="2659"/>
      <c r="AM247" s="2659"/>
      <c r="AN247" s="2659"/>
      <c r="AO247" s="2660"/>
    </row>
    <row r="248" spans="2:41" ht="12.6" customHeight="1">
      <c r="B248" s="2661"/>
      <c r="C248" s="2662"/>
      <c r="D248" s="2662"/>
      <c r="E248" s="2662"/>
      <c r="F248" s="2662"/>
      <c r="G248" s="2662"/>
      <c r="H248" s="2662"/>
      <c r="I248" s="2662"/>
      <c r="J248" s="2662"/>
      <c r="K248" s="2662"/>
      <c r="L248" s="2662"/>
      <c r="M248" s="2662"/>
      <c r="N248" s="2663"/>
      <c r="O248" s="2661"/>
      <c r="P248" s="2662"/>
      <c r="Q248" s="2662"/>
      <c r="R248" s="2662"/>
      <c r="S248" s="2662"/>
      <c r="T248" s="2662"/>
      <c r="U248" s="2662"/>
      <c r="V248" s="2662"/>
      <c r="W248" s="2662"/>
      <c r="X248" s="2662"/>
      <c r="Y248" s="2663"/>
      <c r="Z248" s="2652"/>
      <c r="AA248" s="2653"/>
      <c r="AB248" s="2653"/>
      <c r="AC248" s="2653"/>
      <c r="AD248" s="2653"/>
      <c r="AE248" s="2653"/>
      <c r="AF248" s="2653"/>
      <c r="AG248" s="2653"/>
      <c r="AH248" s="2653"/>
      <c r="AI248" s="2653"/>
      <c r="AJ248" s="2653"/>
      <c r="AK248" s="2653"/>
      <c r="AL248" s="2653"/>
      <c r="AM248" s="2653"/>
      <c r="AN248" s="2653"/>
      <c r="AO248" s="2654"/>
    </row>
    <row r="249" spans="2:41" ht="12.6" customHeight="1">
      <c r="B249" s="2664"/>
      <c r="C249" s="2665"/>
      <c r="D249" s="2665"/>
      <c r="E249" s="2665"/>
      <c r="F249" s="2665"/>
      <c r="G249" s="2665"/>
      <c r="H249" s="2665"/>
      <c r="I249" s="2665"/>
      <c r="J249" s="2665"/>
      <c r="K249" s="2665"/>
      <c r="L249" s="2665"/>
      <c r="M249" s="2665"/>
      <c r="N249" s="2666"/>
      <c r="O249" s="2664"/>
      <c r="P249" s="2665"/>
      <c r="Q249" s="2665"/>
      <c r="R249" s="2665"/>
      <c r="S249" s="2665"/>
      <c r="T249" s="2665"/>
      <c r="U249" s="2665"/>
      <c r="V249" s="2665"/>
      <c r="W249" s="2665"/>
      <c r="X249" s="2665"/>
      <c r="Y249" s="2666"/>
      <c r="Z249" s="2655"/>
      <c r="AA249" s="2656"/>
      <c r="AB249" s="2656"/>
      <c r="AC249" s="2656"/>
      <c r="AD249" s="2656"/>
      <c r="AE249" s="2656"/>
      <c r="AF249" s="2656"/>
      <c r="AG249" s="2656"/>
      <c r="AH249" s="2656"/>
      <c r="AI249" s="2656"/>
      <c r="AJ249" s="2656"/>
      <c r="AK249" s="2656"/>
      <c r="AL249" s="2656"/>
      <c r="AM249" s="2656"/>
      <c r="AN249" s="2656"/>
      <c r="AO249" s="2657"/>
    </row>
    <row r="250" spans="2:41" ht="12.6" customHeight="1">
      <c r="B250" s="2667"/>
      <c r="C250" s="2668"/>
      <c r="D250" s="2668"/>
      <c r="E250" s="2668"/>
      <c r="F250" s="2668"/>
      <c r="G250" s="2668"/>
      <c r="H250" s="2668"/>
      <c r="I250" s="2668"/>
      <c r="J250" s="2668"/>
      <c r="K250" s="2668"/>
      <c r="L250" s="2668"/>
      <c r="M250" s="2668"/>
      <c r="N250" s="2669"/>
      <c r="O250" s="2667"/>
      <c r="P250" s="2668"/>
      <c r="Q250" s="2668"/>
      <c r="R250" s="2668"/>
      <c r="S250" s="2668"/>
      <c r="T250" s="2668"/>
      <c r="U250" s="2668"/>
      <c r="V250" s="2668"/>
      <c r="W250" s="2668"/>
      <c r="X250" s="2668"/>
      <c r="Y250" s="2669"/>
      <c r="Z250" s="2658"/>
      <c r="AA250" s="2659"/>
      <c r="AB250" s="2659"/>
      <c r="AC250" s="2659"/>
      <c r="AD250" s="2659"/>
      <c r="AE250" s="2659"/>
      <c r="AF250" s="2659"/>
      <c r="AG250" s="2659"/>
      <c r="AH250" s="2659"/>
      <c r="AI250" s="2659"/>
      <c r="AJ250" s="2659"/>
      <c r="AK250" s="2659"/>
      <c r="AL250" s="2659"/>
      <c r="AM250" s="2659"/>
      <c r="AN250" s="2659"/>
      <c r="AO250" s="2660"/>
    </row>
    <row r="251" spans="2:41" ht="12.6" customHeight="1">
      <c r="B251" s="640" t="s">
        <v>1832</v>
      </c>
    </row>
    <row r="252" spans="2:41" ht="12.6" customHeight="1">
      <c r="B252" s="640" t="s">
        <v>1833</v>
      </c>
    </row>
    <row r="256" spans="2:41" ht="12.6" customHeight="1">
      <c r="B256" s="299" t="s">
        <v>1834</v>
      </c>
    </row>
    <row r="259" spans="11:40" ht="12.6" customHeight="1">
      <c r="K259" s="299" t="s">
        <v>1835</v>
      </c>
      <c r="P259" s="299" t="s">
        <v>1836</v>
      </c>
      <c r="T259" s="299" t="s">
        <v>1839</v>
      </c>
    </row>
    <row r="261" spans="11:40" ht="12.6" customHeight="1">
      <c r="P261" s="299" t="s">
        <v>1837</v>
      </c>
      <c r="T261" s="299" t="s">
        <v>1840</v>
      </c>
    </row>
    <row r="262" spans="11:40" ht="12.6" customHeight="1">
      <c r="AC262" s="2672" t="s">
        <v>1842</v>
      </c>
      <c r="AD262" s="2672"/>
      <c r="AE262" s="2672"/>
      <c r="AF262" s="2672"/>
      <c r="AG262" s="2672"/>
      <c r="AH262" s="2672"/>
      <c r="AI262" s="2672"/>
      <c r="AJ262" s="2672"/>
      <c r="AK262" s="2672"/>
      <c r="AL262" s="2672"/>
      <c r="AM262" s="2672"/>
      <c r="AN262" s="2672"/>
    </row>
    <row r="263" spans="11:40" ht="12.6" customHeight="1">
      <c r="T263" s="299" t="s">
        <v>1841</v>
      </c>
      <c r="AC263" s="2672"/>
      <c r="AD263" s="2672"/>
      <c r="AE263" s="2672"/>
      <c r="AF263" s="2672"/>
      <c r="AG263" s="2672"/>
      <c r="AH263" s="2672"/>
      <c r="AI263" s="2672"/>
      <c r="AJ263" s="2672"/>
      <c r="AK263" s="2672"/>
      <c r="AL263" s="2672"/>
      <c r="AM263" s="2672"/>
      <c r="AN263" s="2672"/>
    </row>
    <row r="266" spans="11:40" ht="12.6" customHeight="1">
      <c r="K266" s="299" t="s">
        <v>1838</v>
      </c>
      <c r="P266" s="299" t="s">
        <v>1836</v>
      </c>
      <c r="T266" s="2033">
        <f>T130</f>
        <v>0</v>
      </c>
      <c r="U266" s="2033"/>
      <c r="V266" s="2033"/>
      <c r="W266" s="2033"/>
      <c r="X266" s="2033"/>
      <c r="Y266" s="2033"/>
      <c r="Z266" s="2033"/>
      <c r="AA266" s="2033"/>
      <c r="AB266" s="2033"/>
      <c r="AC266" s="2033"/>
      <c r="AD266" s="2033"/>
      <c r="AE266" s="2033"/>
      <c r="AF266" s="2033"/>
      <c r="AG266" s="2033"/>
      <c r="AH266" s="2033"/>
      <c r="AI266" s="2033"/>
      <c r="AJ266" s="2033"/>
      <c r="AK266" s="2033"/>
      <c r="AL266" s="2033"/>
      <c r="AM266" s="2033"/>
      <c r="AN266" s="2033"/>
    </row>
    <row r="267" spans="11:40" ht="12.6" customHeight="1">
      <c r="T267" s="2033"/>
      <c r="U267" s="2033"/>
      <c r="V267" s="2033"/>
      <c r="W267" s="2033"/>
      <c r="X267" s="2033"/>
      <c r="Y267" s="2033"/>
      <c r="Z267" s="2033"/>
      <c r="AA267" s="2033"/>
      <c r="AB267" s="2033"/>
      <c r="AC267" s="2033"/>
      <c r="AD267" s="2033"/>
      <c r="AE267" s="2033"/>
      <c r="AF267" s="2033"/>
      <c r="AG267" s="2033"/>
      <c r="AH267" s="2033"/>
      <c r="AI267" s="2033"/>
      <c r="AJ267" s="2033"/>
      <c r="AK267" s="2033"/>
      <c r="AL267" s="2033"/>
      <c r="AM267" s="2033"/>
      <c r="AN267" s="2033"/>
    </row>
    <row r="268" spans="11:40" ht="12.6" customHeight="1">
      <c r="P268" s="299" t="s">
        <v>1837</v>
      </c>
      <c r="T268" s="2154">
        <f>T132</f>
        <v>0</v>
      </c>
      <c r="U268" s="2154"/>
      <c r="V268" s="2154"/>
      <c r="W268" s="2154"/>
      <c r="X268" s="2154"/>
      <c r="Y268" s="2154"/>
      <c r="Z268" s="2154"/>
      <c r="AA268" s="2154"/>
      <c r="AB268" s="2154"/>
      <c r="AC268" s="2154"/>
      <c r="AD268" s="2154"/>
      <c r="AE268" s="2154"/>
      <c r="AF268" s="2154"/>
      <c r="AG268" s="2154"/>
      <c r="AH268" s="2154"/>
      <c r="AI268" s="2154"/>
      <c r="AJ268" s="2154"/>
      <c r="AK268" s="2154"/>
      <c r="AL268" s="2154"/>
      <c r="AM268" s="2154"/>
      <c r="AN268" s="2154"/>
    </row>
    <row r="269" spans="11:40" ht="12.6" customHeight="1">
      <c r="T269" s="2154"/>
      <c r="U269" s="2154"/>
      <c r="V269" s="2154"/>
      <c r="W269" s="2154"/>
      <c r="X269" s="2154"/>
      <c r="Y269" s="2154"/>
      <c r="Z269" s="2154"/>
      <c r="AA269" s="2154"/>
      <c r="AB269" s="2154"/>
      <c r="AC269" s="2154"/>
      <c r="AD269" s="2154"/>
      <c r="AE269" s="2154"/>
      <c r="AF269" s="2154"/>
      <c r="AG269" s="2154"/>
      <c r="AH269" s="2154"/>
      <c r="AI269" s="2154"/>
      <c r="AJ269" s="2154"/>
      <c r="AK269" s="2154"/>
      <c r="AL269" s="2154"/>
      <c r="AM269" s="2154"/>
      <c r="AN269" s="2154"/>
    </row>
    <row r="270" spans="11:40" ht="12.6" customHeight="1">
      <c r="T270" s="2154">
        <f>T134</f>
        <v>0</v>
      </c>
      <c r="U270" s="2154"/>
      <c r="V270" s="2154"/>
      <c r="W270" s="2154"/>
      <c r="X270" s="2154"/>
      <c r="Y270" s="2154"/>
      <c r="Z270" s="2154"/>
      <c r="AA270" s="2154"/>
      <c r="AB270" s="2154"/>
      <c r="AC270" s="2154"/>
      <c r="AD270" s="2154"/>
      <c r="AE270" s="2154"/>
      <c r="AF270" s="2154"/>
      <c r="AG270" s="2154"/>
      <c r="AH270" s="2154"/>
      <c r="AI270" s="2154"/>
      <c r="AJ270" s="2154"/>
      <c r="AK270" s="2154"/>
      <c r="AL270" s="2154"/>
      <c r="AM270" s="2154"/>
      <c r="AN270" s="2154"/>
    </row>
    <row r="271" spans="11:40" ht="12.6" customHeight="1">
      <c r="T271" s="2154"/>
      <c r="U271" s="2154"/>
      <c r="V271" s="2154"/>
      <c r="W271" s="2154"/>
      <c r="X271" s="2154"/>
      <c r="Y271" s="2154"/>
      <c r="Z271" s="2154"/>
      <c r="AA271" s="2154"/>
      <c r="AB271" s="2154"/>
      <c r="AC271" s="2154"/>
      <c r="AD271" s="2154"/>
      <c r="AE271" s="2154"/>
      <c r="AF271" s="2154"/>
      <c r="AG271" s="2154"/>
      <c r="AH271" s="2154"/>
      <c r="AI271" s="2154"/>
      <c r="AJ271" s="2154"/>
      <c r="AK271" s="2154"/>
      <c r="AL271" s="2154"/>
      <c r="AM271" s="2154"/>
      <c r="AN271" s="2154"/>
    </row>
  </sheetData>
  <mergeCells count="195">
    <mergeCell ref="AC262:AN263"/>
    <mergeCell ref="T266:AN267"/>
    <mergeCell ref="T268:AN269"/>
    <mergeCell ref="T270:AN271"/>
    <mergeCell ref="G14:M14"/>
    <mergeCell ref="G147:M147"/>
    <mergeCell ref="B245:N247"/>
    <mergeCell ref="O245:Y247"/>
    <mergeCell ref="Z245:AO247"/>
    <mergeCell ref="B248:N250"/>
    <mergeCell ref="O248:Y250"/>
    <mergeCell ref="Z248:AO250"/>
    <mergeCell ref="B239:N241"/>
    <mergeCell ref="O239:Y241"/>
    <mergeCell ref="Z239:AO241"/>
    <mergeCell ref="B242:N244"/>
    <mergeCell ref="O242:Y244"/>
    <mergeCell ref="Z242:AO244"/>
    <mergeCell ref="B233:N235"/>
    <mergeCell ref="O233:Y235"/>
    <mergeCell ref="Z233:AO235"/>
    <mergeCell ref="B236:N238"/>
    <mergeCell ref="O236:Y238"/>
    <mergeCell ref="Z236:AO238"/>
    <mergeCell ref="B227:N229"/>
    <mergeCell ref="O227:Y229"/>
    <mergeCell ref="Z227:AO229"/>
    <mergeCell ref="B230:N232"/>
    <mergeCell ref="O230:Y232"/>
    <mergeCell ref="Z230:AO232"/>
    <mergeCell ref="B221:N223"/>
    <mergeCell ref="O221:Y223"/>
    <mergeCell ref="Z221:AO223"/>
    <mergeCell ref="B224:N226"/>
    <mergeCell ref="O224:Y226"/>
    <mergeCell ref="Z224:AO226"/>
    <mergeCell ref="B215:N217"/>
    <mergeCell ref="O215:Y217"/>
    <mergeCell ref="Z215:AO217"/>
    <mergeCell ref="B218:N220"/>
    <mergeCell ref="O218:Y220"/>
    <mergeCell ref="Z218:AO220"/>
    <mergeCell ref="B209:N211"/>
    <mergeCell ref="O209:Y211"/>
    <mergeCell ref="Z209:AO211"/>
    <mergeCell ref="B212:N214"/>
    <mergeCell ref="O212:Y214"/>
    <mergeCell ref="Z212:AO214"/>
    <mergeCell ref="Y195:AI196"/>
    <mergeCell ref="AJ195:AO196"/>
    <mergeCell ref="Y200:AI201"/>
    <mergeCell ref="AJ200:AO201"/>
    <mergeCell ref="B207:N208"/>
    <mergeCell ref="O207:Y208"/>
    <mergeCell ref="Z207:AO208"/>
    <mergeCell ref="B182:B191"/>
    <mergeCell ref="C182:K183"/>
    <mergeCell ref="L182:AA183"/>
    <mergeCell ref="AB182:AO183"/>
    <mergeCell ref="C190:K190"/>
    <mergeCell ref="L190:W190"/>
    <mergeCell ref="C191:K191"/>
    <mergeCell ref="L191:W191"/>
    <mergeCell ref="B170:B179"/>
    <mergeCell ref="C170:K171"/>
    <mergeCell ref="L170:AA171"/>
    <mergeCell ref="AB170:AO171"/>
    <mergeCell ref="G177:J177"/>
    <mergeCell ref="C178:K178"/>
    <mergeCell ref="L178:W178"/>
    <mergeCell ref="C179:K179"/>
    <mergeCell ref="L179:W179"/>
    <mergeCell ref="B158:B167"/>
    <mergeCell ref="C158:K159"/>
    <mergeCell ref="L158:AA159"/>
    <mergeCell ref="AB158:AO159"/>
    <mergeCell ref="AI161:AN161"/>
    <mergeCell ref="AI163:AN163"/>
    <mergeCell ref="G166:J166"/>
    <mergeCell ref="C167:K167"/>
    <mergeCell ref="L167:W167"/>
    <mergeCell ref="AG147:AH147"/>
    <mergeCell ref="AJ147:AK147"/>
    <mergeCell ref="AM147:AN147"/>
    <mergeCell ref="A150:F152"/>
    <mergeCell ref="G150:AO152"/>
    <mergeCell ref="A141:AH144"/>
    <mergeCell ref="AI141:AJ144"/>
    <mergeCell ref="AK141:AN144"/>
    <mergeCell ref="AO141:AP144"/>
    <mergeCell ref="A1:C3"/>
    <mergeCell ref="A137:C139"/>
    <mergeCell ref="AJ59:AO60"/>
    <mergeCell ref="O71:Y72"/>
    <mergeCell ref="O112:Y114"/>
    <mergeCell ref="O109:Y111"/>
    <mergeCell ref="O106:Y108"/>
    <mergeCell ref="O103:Y105"/>
    <mergeCell ref="O100:Y102"/>
    <mergeCell ref="O97:Y99"/>
    <mergeCell ref="O94:Y96"/>
    <mergeCell ref="O91:Y93"/>
    <mergeCell ref="O88:Y90"/>
    <mergeCell ref="O85:Y87"/>
    <mergeCell ref="O82:Y84"/>
    <mergeCell ref="O79:Y81"/>
    <mergeCell ref="O76:Y78"/>
    <mergeCell ref="O73:Y75"/>
    <mergeCell ref="L54:W54"/>
    <mergeCell ref="C55:K55"/>
    <mergeCell ref="L55:W55"/>
    <mergeCell ref="Y64:AI65"/>
    <mergeCell ref="Y59:AI60"/>
    <mergeCell ref="AO10:AP12"/>
    <mergeCell ref="AK10:AN12"/>
    <mergeCell ref="AI25:AN25"/>
    <mergeCell ref="AI27:AN27"/>
    <mergeCell ref="B22:B31"/>
    <mergeCell ref="AB22:AO23"/>
    <mergeCell ref="L22:AA23"/>
    <mergeCell ref="C22:K23"/>
    <mergeCell ref="G30:J30"/>
    <mergeCell ref="C31:K31"/>
    <mergeCell ref="L31:W31"/>
    <mergeCell ref="A10:AH12"/>
    <mergeCell ref="AI10:AJ12"/>
    <mergeCell ref="T4:W7"/>
    <mergeCell ref="P4:S7"/>
    <mergeCell ref="L4:O7"/>
    <mergeCell ref="AD8:AO9"/>
    <mergeCell ref="AD2:AO2"/>
    <mergeCell ref="Z4:AA6"/>
    <mergeCell ref="AD3:AG3"/>
    <mergeCell ref="AH3:AK3"/>
    <mergeCell ref="AL3:AO3"/>
    <mergeCell ref="AL4:AO7"/>
    <mergeCell ref="AH4:AK7"/>
    <mergeCell ref="AD4:AG7"/>
    <mergeCell ref="L3:O3"/>
    <mergeCell ref="P3:S3"/>
    <mergeCell ref="T3:W3"/>
    <mergeCell ref="T134:AN135"/>
    <mergeCell ref="B106:N108"/>
    <mergeCell ref="Z106:AO108"/>
    <mergeCell ref="A15:F17"/>
    <mergeCell ref="G15:AO17"/>
    <mergeCell ref="B34:B43"/>
    <mergeCell ref="C34:K35"/>
    <mergeCell ref="L34:AA35"/>
    <mergeCell ref="AB34:AO35"/>
    <mergeCell ref="G41:J41"/>
    <mergeCell ref="L43:W43"/>
    <mergeCell ref="L42:W42"/>
    <mergeCell ref="AC126:AN127"/>
    <mergeCell ref="T130:AN131"/>
    <mergeCell ref="T132:AN133"/>
    <mergeCell ref="B112:N114"/>
    <mergeCell ref="Z112:AO114"/>
    <mergeCell ref="B103:N105"/>
    <mergeCell ref="Z103:AO105"/>
    <mergeCell ref="B73:N75"/>
    <mergeCell ref="Z73:AO75"/>
    <mergeCell ref="B76:N78"/>
    <mergeCell ref="Z76:AO78"/>
    <mergeCell ref="B79:N81"/>
    <mergeCell ref="Z79:AO81"/>
    <mergeCell ref="B82:N84"/>
    <mergeCell ref="Z82:AO84"/>
    <mergeCell ref="B97:N99"/>
    <mergeCell ref="Z97:AO99"/>
    <mergeCell ref="B100:N102"/>
    <mergeCell ref="Z100:AO102"/>
    <mergeCell ref="B109:N111"/>
    <mergeCell ref="Z109:AO111"/>
    <mergeCell ref="B94:N96"/>
    <mergeCell ref="Z94:AO96"/>
    <mergeCell ref="B88:N90"/>
    <mergeCell ref="Z88:AO90"/>
    <mergeCell ref="B91:N93"/>
    <mergeCell ref="Z91:AO93"/>
    <mergeCell ref="B85:N87"/>
    <mergeCell ref="Z85:AO87"/>
    <mergeCell ref="Z71:AO72"/>
    <mergeCell ref="B71:N72"/>
    <mergeCell ref="AJ64:AO65"/>
    <mergeCell ref="AM14:AN14"/>
    <mergeCell ref="AJ14:AK14"/>
    <mergeCell ref="AG14:AH14"/>
    <mergeCell ref="C43:K43"/>
    <mergeCell ref="C42:K42"/>
    <mergeCell ref="B46:B55"/>
    <mergeCell ref="C46:K47"/>
    <mergeCell ref="L46:AA47"/>
    <mergeCell ref="AB46:AO47"/>
    <mergeCell ref="C54:K54"/>
  </mergeCells>
  <phoneticPr fontId="9"/>
  <dataValidations count="4">
    <dataValidation imeMode="halfAlpha" allowBlank="1" showInputMessage="1" showErrorMessage="1" sqref="A69 A25:A26 C69:C70 Q69:R70 A71 Q64:R65 A64 C65 Z71 Y69:AF70 A205 A161:A162 C205:C206 Q205:R206 A207 Q200:R201 A200 C201 Z207 Y205:AF206"/>
    <dataValidation imeMode="hiragana" allowBlank="1" showInputMessage="1" showErrorMessage="1" sqref="E69:P70 D69 S64:W65 AI69:AN70 D64:P65 S69:X70 C42:W43 C31:W31 G30:J30 G41:J41 C54:W55 G53:J53 B73:AO114 E205:P206 D205 S200:W201 AI205:AN206 D200:P201 S205:X206 C178:W179 C167:W167 G166:J166 G177:J177 C190:W191 G189:J189 B209:AO250"/>
    <dataValidation type="list" allowBlank="1" showInputMessage="1" showErrorMessage="1" sqref="S27 S29 S163 S165">
      <formula1>"□,■"</formula1>
    </dataValidation>
    <dataValidation type="list" allowBlank="1" showInputMessage="1" showErrorMessage="1" sqref="AK10:AN12">
      <formula1>"当 初,変 更"</formula1>
    </dataValidation>
  </dataValidations>
  <printOptions horizontalCentered="1"/>
  <pageMargins left="0.78740157480314965" right="0.39370078740157483" top="0.39370078740157483" bottom="0.39370078740157483" header="0.39370078740157483" footer="0.39370078740157483"/>
  <pageSetup paperSize="9" scale="96" fitToHeight="4"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H51"/>
  <sheetViews>
    <sheetView workbookViewId="0"/>
  </sheetViews>
  <sheetFormatPr defaultColWidth="9" defaultRowHeight="10.5"/>
  <cols>
    <col min="1" max="1" width="3.25" style="1009" customWidth="1"/>
    <col min="2" max="2" width="19.25" style="1009" customWidth="1"/>
    <col min="3" max="3" width="26.5" style="1009" customWidth="1"/>
    <col min="4" max="4" width="4.875" style="1009" customWidth="1"/>
    <col min="5" max="5" width="28" style="1009" customWidth="1"/>
    <col min="6" max="8" width="4.625" style="1009" customWidth="1"/>
    <col min="9" max="9" width="3.875" style="1009" customWidth="1"/>
    <col min="10" max="10" width="4.625" style="1009" customWidth="1"/>
    <col min="11" max="11" width="5.625" style="1009" customWidth="1"/>
    <col min="12" max="12" width="20.625" style="1009" customWidth="1"/>
    <col min="13" max="14" width="4.625" style="1009" customWidth="1"/>
    <col min="15" max="15" width="4.375" style="1009" customWidth="1"/>
    <col min="16" max="18" width="5.625" style="1009" customWidth="1"/>
    <col min="19" max="19" width="20.75" style="1009" customWidth="1"/>
    <col min="20" max="20" width="4.625" style="1009" customWidth="1"/>
    <col min="21" max="21" width="3.875" style="1009" customWidth="1"/>
    <col min="22" max="22" width="4.625" style="1009" customWidth="1"/>
    <col min="23" max="25" width="5.625" style="1009" customWidth="1"/>
    <col min="26" max="26" width="20.75" style="1009" customWidth="1"/>
    <col min="27" max="27" width="4.625" style="1009" customWidth="1"/>
    <col min="28" max="28" width="3.875" style="1009" customWidth="1"/>
    <col min="29" max="29" width="4.5" style="1009" customWidth="1"/>
    <col min="30" max="32" width="5.625" style="1009" customWidth="1"/>
    <col min="33" max="33" width="20.625" style="1009" customWidth="1"/>
    <col min="34" max="256" width="9" style="1009"/>
    <col min="257" max="257" width="3.25" style="1009" customWidth="1"/>
    <col min="258" max="258" width="19.25" style="1009" customWidth="1"/>
    <col min="259" max="259" width="26.5" style="1009" customWidth="1"/>
    <col min="260" max="260" width="4.875" style="1009" customWidth="1"/>
    <col min="261" max="261" width="28" style="1009" customWidth="1"/>
    <col min="262" max="264" width="4.625" style="1009" customWidth="1"/>
    <col min="265" max="265" width="3.875" style="1009" customWidth="1"/>
    <col min="266" max="266" width="4.625" style="1009" customWidth="1"/>
    <col min="267" max="267" width="5.625" style="1009" customWidth="1"/>
    <col min="268" max="268" width="20.625" style="1009" customWidth="1"/>
    <col min="269" max="270" width="4.625" style="1009" customWidth="1"/>
    <col min="271" max="271" width="4.375" style="1009" customWidth="1"/>
    <col min="272" max="274" width="5.625" style="1009" customWidth="1"/>
    <col min="275" max="275" width="20.75" style="1009" customWidth="1"/>
    <col min="276" max="276" width="4.625" style="1009" customWidth="1"/>
    <col min="277" max="277" width="3.875" style="1009" customWidth="1"/>
    <col min="278" max="278" width="4.625" style="1009" customWidth="1"/>
    <col min="279" max="281" width="5.625" style="1009" customWidth="1"/>
    <col min="282" max="282" width="20.75" style="1009" customWidth="1"/>
    <col min="283" max="283" width="4.625" style="1009" customWidth="1"/>
    <col min="284" max="284" width="3.875" style="1009" customWidth="1"/>
    <col min="285" max="285" width="4.5" style="1009" customWidth="1"/>
    <col min="286" max="288" width="5.625" style="1009" customWidth="1"/>
    <col min="289" max="289" width="20.625" style="1009" customWidth="1"/>
    <col min="290" max="512" width="9" style="1009"/>
    <col min="513" max="513" width="3.25" style="1009" customWidth="1"/>
    <col min="514" max="514" width="19.25" style="1009" customWidth="1"/>
    <col min="515" max="515" width="26.5" style="1009" customWidth="1"/>
    <col min="516" max="516" width="4.875" style="1009" customWidth="1"/>
    <col min="517" max="517" width="28" style="1009" customWidth="1"/>
    <col min="518" max="520" width="4.625" style="1009" customWidth="1"/>
    <col min="521" max="521" width="3.875" style="1009" customWidth="1"/>
    <col min="522" max="522" width="4.625" style="1009" customWidth="1"/>
    <col min="523" max="523" width="5.625" style="1009" customWidth="1"/>
    <col min="524" max="524" width="20.625" style="1009" customWidth="1"/>
    <col min="525" max="526" width="4.625" style="1009" customWidth="1"/>
    <col min="527" max="527" width="4.375" style="1009" customWidth="1"/>
    <col min="528" max="530" width="5.625" style="1009" customWidth="1"/>
    <col min="531" max="531" width="20.75" style="1009" customWidth="1"/>
    <col min="532" max="532" width="4.625" style="1009" customWidth="1"/>
    <col min="533" max="533" width="3.875" style="1009" customWidth="1"/>
    <col min="534" max="534" width="4.625" style="1009" customWidth="1"/>
    <col min="535" max="537" width="5.625" style="1009" customWidth="1"/>
    <col min="538" max="538" width="20.75" style="1009" customWidth="1"/>
    <col min="539" max="539" width="4.625" style="1009" customWidth="1"/>
    <col min="540" max="540" width="3.875" style="1009" customWidth="1"/>
    <col min="541" max="541" width="4.5" style="1009" customWidth="1"/>
    <col min="542" max="544" width="5.625" style="1009" customWidth="1"/>
    <col min="545" max="545" width="20.625" style="1009" customWidth="1"/>
    <col min="546" max="768" width="9" style="1009"/>
    <col min="769" max="769" width="3.25" style="1009" customWidth="1"/>
    <col min="770" max="770" width="19.25" style="1009" customWidth="1"/>
    <col min="771" max="771" width="26.5" style="1009" customWidth="1"/>
    <col min="772" max="772" width="4.875" style="1009" customWidth="1"/>
    <col min="773" max="773" width="28" style="1009" customWidth="1"/>
    <col min="774" max="776" width="4.625" style="1009" customWidth="1"/>
    <col min="777" max="777" width="3.875" style="1009" customWidth="1"/>
    <col min="778" max="778" width="4.625" style="1009" customWidth="1"/>
    <col min="779" max="779" width="5.625" style="1009" customWidth="1"/>
    <col min="780" max="780" width="20.625" style="1009" customWidth="1"/>
    <col min="781" max="782" width="4.625" style="1009" customWidth="1"/>
    <col min="783" max="783" width="4.375" style="1009" customWidth="1"/>
    <col min="784" max="786" width="5.625" style="1009" customWidth="1"/>
    <col min="787" max="787" width="20.75" style="1009" customWidth="1"/>
    <col min="788" max="788" width="4.625" style="1009" customWidth="1"/>
    <col min="789" max="789" width="3.875" style="1009" customWidth="1"/>
    <col min="790" max="790" width="4.625" style="1009" customWidth="1"/>
    <col min="791" max="793" width="5.625" style="1009" customWidth="1"/>
    <col min="794" max="794" width="20.75" style="1009" customWidth="1"/>
    <col min="795" max="795" width="4.625" style="1009" customWidth="1"/>
    <col min="796" max="796" width="3.875" style="1009" customWidth="1"/>
    <col min="797" max="797" width="4.5" style="1009" customWidth="1"/>
    <col min="798" max="800" width="5.625" style="1009" customWidth="1"/>
    <col min="801" max="801" width="20.625" style="1009" customWidth="1"/>
    <col min="802" max="1024" width="9" style="1009"/>
    <col min="1025" max="1025" width="3.25" style="1009" customWidth="1"/>
    <col min="1026" max="1026" width="19.25" style="1009" customWidth="1"/>
    <col min="1027" max="1027" width="26.5" style="1009" customWidth="1"/>
    <col min="1028" max="1028" width="4.875" style="1009" customWidth="1"/>
    <col min="1029" max="1029" width="28" style="1009" customWidth="1"/>
    <col min="1030" max="1032" width="4.625" style="1009" customWidth="1"/>
    <col min="1033" max="1033" width="3.875" style="1009" customWidth="1"/>
    <col min="1034" max="1034" width="4.625" style="1009" customWidth="1"/>
    <col min="1035" max="1035" width="5.625" style="1009" customWidth="1"/>
    <col min="1036" max="1036" width="20.625" style="1009" customWidth="1"/>
    <col min="1037" max="1038" width="4.625" style="1009" customWidth="1"/>
    <col min="1039" max="1039" width="4.375" style="1009" customWidth="1"/>
    <col min="1040" max="1042" width="5.625" style="1009" customWidth="1"/>
    <col min="1043" max="1043" width="20.75" style="1009" customWidth="1"/>
    <col min="1044" max="1044" width="4.625" style="1009" customWidth="1"/>
    <col min="1045" max="1045" width="3.875" style="1009" customWidth="1"/>
    <col min="1046" max="1046" width="4.625" style="1009" customWidth="1"/>
    <col min="1047" max="1049" width="5.625" style="1009" customWidth="1"/>
    <col min="1050" max="1050" width="20.75" style="1009" customWidth="1"/>
    <col min="1051" max="1051" width="4.625" style="1009" customWidth="1"/>
    <col min="1052" max="1052" width="3.875" style="1009" customWidth="1"/>
    <col min="1053" max="1053" width="4.5" style="1009" customWidth="1"/>
    <col min="1054" max="1056" width="5.625" style="1009" customWidth="1"/>
    <col min="1057" max="1057" width="20.625" style="1009" customWidth="1"/>
    <col min="1058" max="1280" width="9" style="1009"/>
    <col min="1281" max="1281" width="3.25" style="1009" customWidth="1"/>
    <col min="1282" max="1282" width="19.25" style="1009" customWidth="1"/>
    <col min="1283" max="1283" width="26.5" style="1009" customWidth="1"/>
    <col min="1284" max="1284" width="4.875" style="1009" customWidth="1"/>
    <col min="1285" max="1285" width="28" style="1009" customWidth="1"/>
    <col min="1286" max="1288" width="4.625" style="1009" customWidth="1"/>
    <col min="1289" max="1289" width="3.875" style="1009" customWidth="1"/>
    <col min="1290" max="1290" width="4.625" style="1009" customWidth="1"/>
    <col min="1291" max="1291" width="5.625" style="1009" customWidth="1"/>
    <col min="1292" max="1292" width="20.625" style="1009" customWidth="1"/>
    <col min="1293" max="1294" width="4.625" style="1009" customWidth="1"/>
    <col min="1295" max="1295" width="4.375" style="1009" customWidth="1"/>
    <col min="1296" max="1298" width="5.625" style="1009" customWidth="1"/>
    <col min="1299" max="1299" width="20.75" style="1009" customWidth="1"/>
    <col min="1300" max="1300" width="4.625" style="1009" customWidth="1"/>
    <col min="1301" max="1301" width="3.875" style="1009" customWidth="1"/>
    <col min="1302" max="1302" width="4.625" style="1009" customWidth="1"/>
    <col min="1303" max="1305" width="5.625" style="1009" customWidth="1"/>
    <col min="1306" max="1306" width="20.75" style="1009" customWidth="1"/>
    <col min="1307" max="1307" width="4.625" style="1009" customWidth="1"/>
    <col min="1308" max="1308" width="3.875" style="1009" customWidth="1"/>
    <col min="1309" max="1309" width="4.5" style="1009" customWidth="1"/>
    <col min="1310" max="1312" width="5.625" style="1009" customWidth="1"/>
    <col min="1313" max="1313" width="20.625" style="1009" customWidth="1"/>
    <col min="1314" max="1536" width="9" style="1009"/>
    <col min="1537" max="1537" width="3.25" style="1009" customWidth="1"/>
    <col min="1538" max="1538" width="19.25" style="1009" customWidth="1"/>
    <col min="1539" max="1539" width="26.5" style="1009" customWidth="1"/>
    <col min="1540" max="1540" width="4.875" style="1009" customWidth="1"/>
    <col min="1541" max="1541" width="28" style="1009" customWidth="1"/>
    <col min="1542" max="1544" width="4.625" style="1009" customWidth="1"/>
    <col min="1545" max="1545" width="3.875" style="1009" customWidth="1"/>
    <col min="1546" max="1546" width="4.625" style="1009" customWidth="1"/>
    <col min="1547" max="1547" width="5.625" style="1009" customWidth="1"/>
    <col min="1548" max="1548" width="20.625" style="1009" customWidth="1"/>
    <col min="1549" max="1550" width="4.625" style="1009" customWidth="1"/>
    <col min="1551" max="1551" width="4.375" style="1009" customWidth="1"/>
    <col min="1552" max="1554" width="5.625" style="1009" customWidth="1"/>
    <col min="1555" max="1555" width="20.75" style="1009" customWidth="1"/>
    <col min="1556" max="1556" width="4.625" style="1009" customWidth="1"/>
    <col min="1557" max="1557" width="3.875" style="1009" customWidth="1"/>
    <col min="1558" max="1558" width="4.625" style="1009" customWidth="1"/>
    <col min="1559" max="1561" width="5.625" style="1009" customWidth="1"/>
    <col min="1562" max="1562" width="20.75" style="1009" customWidth="1"/>
    <col min="1563" max="1563" width="4.625" style="1009" customWidth="1"/>
    <col min="1564" max="1564" width="3.875" style="1009" customWidth="1"/>
    <col min="1565" max="1565" width="4.5" style="1009" customWidth="1"/>
    <col min="1566" max="1568" width="5.625" style="1009" customWidth="1"/>
    <col min="1569" max="1569" width="20.625" style="1009" customWidth="1"/>
    <col min="1570" max="1792" width="9" style="1009"/>
    <col min="1793" max="1793" width="3.25" style="1009" customWidth="1"/>
    <col min="1794" max="1794" width="19.25" style="1009" customWidth="1"/>
    <col min="1795" max="1795" width="26.5" style="1009" customWidth="1"/>
    <col min="1796" max="1796" width="4.875" style="1009" customWidth="1"/>
    <col min="1797" max="1797" width="28" style="1009" customWidth="1"/>
    <col min="1798" max="1800" width="4.625" style="1009" customWidth="1"/>
    <col min="1801" max="1801" width="3.875" style="1009" customWidth="1"/>
    <col min="1802" max="1802" width="4.625" style="1009" customWidth="1"/>
    <col min="1803" max="1803" width="5.625" style="1009" customWidth="1"/>
    <col min="1804" max="1804" width="20.625" style="1009" customWidth="1"/>
    <col min="1805" max="1806" width="4.625" style="1009" customWidth="1"/>
    <col min="1807" max="1807" width="4.375" style="1009" customWidth="1"/>
    <col min="1808" max="1810" width="5.625" style="1009" customWidth="1"/>
    <col min="1811" max="1811" width="20.75" style="1009" customWidth="1"/>
    <col min="1812" max="1812" width="4.625" style="1009" customWidth="1"/>
    <col min="1813" max="1813" width="3.875" style="1009" customWidth="1"/>
    <col min="1814" max="1814" width="4.625" style="1009" customWidth="1"/>
    <col min="1815" max="1817" width="5.625" style="1009" customWidth="1"/>
    <col min="1818" max="1818" width="20.75" style="1009" customWidth="1"/>
    <col min="1819" max="1819" width="4.625" style="1009" customWidth="1"/>
    <col min="1820" max="1820" width="3.875" style="1009" customWidth="1"/>
    <col min="1821" max="1821" width="4.5" style="1009" customWidth="1"/>
    <col min="1822" max="1824" width="5.625" style="1009" customWidth="1"/>
    <col min="1825" max="1825" width="20.625" style="1009" customWidth="1"/>
    <col min="1826" max="2048" width="9" style="1009"/>
    <col min="2049" max="2049" width="3.25" style="1009" customWidth="1"/>
    <col min="2050" max="2050" width="19.25" style="1009" customWidth="1"/>
    <col min="2051" max="2051" width="26.5" style="1009" customWidth="1"/>
    <col min="2052" max="2052" width="4.875" style="1009" customWidth="1"/>
    <col min="2053" max="2053" width="28" style="1009" customWidth="1"/>
    <col min="2054" max="2056" width="4.625" style="1009" customWidth="1"/>
    <col min="2057" max="2057" width="3.875" style="1009" customWidth="1"/>
    <col min="2058" max="2058" width="4.625" style="1009" customWidth="1"/>
    <col min="2059" max="2059" width="5.625" style="1009" customWidth="1"/>
    <col min="2060" max="2060" width="20.625" style="1009" customWidth="1"/>
    <col min="2061" max="2062" width="4.625" style="1009" customWidth="1"/>
    <col min="2063" max="2063" width="4.375" style="1009" customWidth="1"/>
    <col min="2064" max="2066" width="5.625" style="1009" customWidth="1"/>
    <col min="2067" max="2067" width="20.75" style="1009" customWidth="1"/>
    <col min="2068" max="2068" width="4.625" style="1009" customWidth="1"/>
    <col min="2069" max="2069" width="3.875" style="1009" customWidth="1"/>
    <col min="2070" max="2070" width="4.625" style="1009" customWidth="1"/>
    <col min="2071" max="2073" width="5.625" style="1009" customWidth="1"/>
    <col min="2074" max="2074" width="20.75" style="1009" customWidth="1"/>
    <col min="2075" max="2075" width="4.625" style="1009" customWidth="1"/>
    <col min="2076" max="2076" width="3.875" style="1009" customWidth="1"/>
    <col min="2077" max="2077" width="4.5" style="1009" customWidth="1"/>
    <col min="2078" max="2080" width="5.625" style="1009" customWidth="1"/>
    <col min="2081" max="2081" width="20.625" style="1009" customWidth="1"/>
    <col min="2082" max="2304" width="9" style="1009"/>
    <col min="2305" max="2305" width="3.25" style="1009" customWidth="1"/>
    <col min="2306" max="2306" width="19.25" style="1009" customWidth="1"/>
    <col min="2307" max="2307" width="26.5" style="1009" customWidth="1"/>
    <col min="2308" max="2308" width="4.875" style="1009" customWidth="1"/>
    <col min="2309" max="2309" width="28" style="1009" customWidth="1"/>
    <col min="2310" max="2312" width="4.625" style="1009" customWidth="1"/>
    <col min="2313" max="2313" width="3.875" style="1009" customWidth="1"/>
    <col min="2314" max="2314" width="4.625" style="1009" customWidth="1"/>
    <col min="2315" max="2315" width="5.625" style="1009" customWidth="1"/>
    <col min="2316" max="2316" width="20.625" style="1009" customWidth="1"/>
    <col min="2317" max="2318" width="4.625" style="1009" customWidth="1"/>
    <col min="2319" max="2319" width="4.375" style="1009" customWidth="1"/>
    <col min="2320" max="2322" width="5.625" style="1009" customWidth="1"/>
    <col min="2323" max="2323" width="20.75" style="1009" customWidth="1"/>
    <col min="2324" max="2324" width="4.625" style="1009" customWidth="1"/>
    <col min="2325" max="2325" width="3.875" style="1009" customWidth="1"/>
    <col min="2326" max="2326" width="4.625" style="1009" customWidth="1"/>
    <col min="2327" max="2329" width="5.625" style="1009" customWidth="1"/>
    <col min="2330" max="2330" width="20.75" style="1009" customWidth="1"/>
    <col min="2331" max="2331" width="4.625" style="1009" customWidth="1"/>
    <col min="2332" max="2332" width="3.875" style="1009" customWidth="1"/>
    <col min="2333" max="2333" width="4.5" style="1009" customWidth="1"/>
    <col min="2334" max="2336" width="5.625" style="1009" customWidth="1"/>
    <col min="2337" max="2337" width="20.625" style="1009" customWidth="1"/>
    <col min="2338" max="2560" width="9" style="1009"/>
    <col min="2561" max="2561" width="3.25" style="1009" customWidth="1"/>
    <col min="2562" max="2562" width="19.25" style="1009" customWidth="1"/>
    <col min="2563" max="2563" width="26.5" style="1009" customWidth="1"/>
    <col min="2564" max="2564" width="4.875" style="1009" customWidth="1"/>
    <col min="2565" max="2565" width="28" style="1009" customWidth="1"/>
    <col min="2566" max="2568" width="4.625" style="1009" customWidth="1"/>
    <col min="2569" max="2569" width="3.875" style="1009" customWidth="1"/>
    <col min="2570" max="2570" width="4.625" style="1009" customWidth="1"/>
    <col min="2571" max="2571" width="5.625" style="1009" customWidth="1"/>
    <col min="2572" max="2572" width="20.625" style="1009" customWidth="1"/>
    <col min="2573" max="2574" width="4.625" style="1009" customWidth="1"/>
    <col min="2575" max="2575" width="4.375" style="1009" customWidth="1"/>
    <col min="2576" max="2578" width="5.625" style="1009" customWidth="1"/>
    <col min="2579" max="2579" width="20.75" style="1009" customWidth="1"/>
    <col min="2580" max="2580" width="4.625" style="1009" customWidth="1"/>
    <col min="2581" max="2581" width="3.875" style="1009" customWidth="1"/>
    <col min="2582" max="2582" width="4.625" style="1009" customWidth="1"/>
    <col min="2583" max="2585" width="5.625" style="1009" customWidth="1"/>
    <col min="2586" max="2586" width="20.75" style="1009" customWidth="1"/>
    <col min="2587" max="2587" width="4.625" style="1009" customWidth="1"/>
    <col min="2588" max="2588" width="3.875" style="1009" customWidth="1"/>
    <col min="2589" max="2589" width="4.5" style="1009" customWidth="1"/>
    <col min="2590" max="2592" width="5.625" style="1009" customWidth="1"/>
    <col min="2593" max="2593" width="20.625" style="1009" customWidth="1"/>
    <col min="2594" max="2816" width="9" style="1009"/>
    <col min="2817" max="2817" width="3.25" style="1009" customWidth="1"/>
    <col min="2818" max="2818" width="19.25" style="1009" customWidth="1"/>
    <col min="2819" max="2819" width="26.5" style="1009" customWidth="1"/>
    <col min="2820" max="2820" width="4.875" style="1009" customWidth="1"/>
    <col min="2821" max="2821" width="28" style="1009" customWidth="1"/>
    <col min="2822" max="2824" width="4.625" style="1009" customWidth="1"/>
    <col min="2825" max="2825" width="3.875" style="1009" customWidth="1"/>
    <col min="2826" max="2826" width="4.625" style="1009" customWidth="1"/>
    <col min="2827" max="2827" width="5.625" style="1009" customWidth="1"/>
    <col min="2828" max="2828" width="20.625" style="1009" customWidth="1"/>
    <col min="2829" max="2830" width="4.625" style="1009" customWidth="1"/>
    <col min="2831" max="2831" width="4.375" style="1009" customWidth="1"/>
    <col min="2832" max="2834" width="5.625" style="1009" customWidth="1"/>
    <col min="2835" max="2835" width="20.75" style="1009" customWidth="1"/>
    <col min="2836" max="2836" width="4.625" style="1009" customWidth="1"/>
    <col min="2837" max="2837" width="3.875" style="1009" customWidth="1"/>
    <col min="2838" max="2838" width="4.625" style="1009" customWidth="1"/>
    <col min="2839" max="2841" width="5.625" style="1009" customWidth="1"/>
    <col min="2842" max="2842" width="20.75" style="1009" customWidth="1"/>
    <col min="2843" max="2843" width="4.625" style="1009" customWidth="1"/>
    <col min="2844" max="2844" width="3.875" style="1009" customWidth="1"/>
    <col min="2845" max="2845" width="4.5" style="1009" customWidth="1"/>
    <col min="2846" max="2848" width="5.625" style="1009" customWidth="1"/>
    <col min="2849" max="2849" width="20.625" style="1009" customWidth="1"/>
    <col min="2850" max="3072" width="9" style="1009"/>
    <col min="3073" max="3073" width="3.25" style="1009" customWidth="1"/>
    <col min="3074" max="3074" width="19.25" style="1009" customWidth="1"/>
    <col min="3075" max="3075" width="26.5" style="1009" customWidth="1"/>
    <col min="3076" max="3076" width="4.875" style="1009" customWidth="1"/>
    <col min="3077" max="3077" width="28" style="1009" customWidth="1"/>
    <col min="3078" max="3080" width="4.625" style="1009" customWidth="1"/>
    <col min="3081" max="3081" width="3.875" style="1009" customWidth="1"/>
    <col min="3082" max="3082" width="4.625" style="1009" customWidth="1"/>
    <col min="3083" max="3083" width="5.625" style="1009" customWidth="1"/>
    <col min="3084" max="3084" width="20.625" style="1009" customWidth="1"/>
    <col min="3085" max="3086" width="4.625" style="1009" customWidth="1"/>
    <col min="3087" max="3087" width="4.375" style="1009" customWidth="1"/>
    <col min="3088" max="3090" width="5.625" style="1009" customWidth="1"/>
    <col min="3091" max="3091" width="20.75" style="1009" customWidth="1"/>
    <col min="3092" max="3092" width="4.625" style="1009" customWidth="1"/>
    <col min="3093" max="3093" width="3.875" style="1009" customWidth="1"/>
    <col min="3094" max="3094" width="4.625" style="1009" customWidth="1"/>
    <col min="3095" max="3097" width="5.625" style="1009" customWidth="1"/>
    <col min="3098" max="3098" width="20.75" style="1009" customWidth="1"/>
    <col min="3099" max="3099" width="4.625" style="1009" customWidth="1"/>
    <col min="3100" max="3100" width="3.875" style="1009" customWidth="1"/>
    <col min="3101" max="3101" width="4.5" style="1009" customWidth="1"/>
    <col min="3102" max="3104" width="5.625" style="1009" customWidth="1"/>
    <col min="3105" max="3105" width="20.625" style="1009" customWidth="1"/>
    <col min="3106" max="3328" width="9" style="1009"/>
    <col min="3329" max="3329" width="3.25" style="1009" customWidth="1"/>
    <col min="3330" max="3330" width="19.25" style="1009" customWidth="1"/>
    <col min="3331" max="3331" width="26.5" style="1009" customWidth="1"/>
    <col min="3332" max="3332" width="4.875" style="1009" customWidth="1"/>
    <col min="3333" max="3333" width="28" style="1009" customWidth="1"/>
    <col min="3334" max="3336" width="4.625" style="1009" customWidth="1"/>
    <col min="3337" max="3337" width="3.875" style="1009" customWidth="1"/>
    <col min="3338" max="3338" width="4.625" style="1009" customWidth="1"/>
    <col min="3339" max="3339" width="5.625" style="1009" customWidth="1"/>
    <col min="3340" max="3340" width="20.625" style="1009" customWidth="1"/>
    <col min="3341" max="3342" width="4.625" style="1009" customWidth="1"/>
    <col min="3343" max="3343" width="4.375" style="1009" customWidth="1"/>
    <col min="3344" max="3346" width="5.625" style="1009" customWidth="1"/>
    <col min="3347" max="3347" width="20.75" style="1009" customWidth="1"/>
    <col min="3348" max="3348" width="4.625" style="1009" customWidth="1"/>
    <col min="3349" max="3349" width="3.875" style="1009" customWidth="1"/>
    <col min="3350" max="3350" width="4.625" style="1009" customWidth="1"/>
    <col min="3351" max="3353" width="5.625" style="1009" customWidth="1"/>
    <col min="3354" max="3354" width="20.75" style="1009" customWidth="1"/>
    <col min="3355" max="3355" width="4.625" style="1009" customWidth="1"/>
    <col min="3356" max="3356" width="3.875" style="1009" customWidth="1"/>
    <col min="3357" max="3357" width="4.5" style="1009" customWidth="1"/>
    <col min="3358" max="3360" width="5.625" style="1009" customWidth="1"/>
    <col min="3361" max="3361" width="20.625" style="1009" customWidth="1"/>
    <col min="3362" max="3584" width="9" style="1009"/>
    <col min="3585" max="3585" width="3.25" style="1009" customWidth="1"/>
    <col min="3586" max="3586" width="19.25" style="1009" customWidth="1"/>
    <col min="3587" max="3587" width="26.5" style="1009" customWidth="1"/>
    <col min="3588" max="3588" width="4.875" style="1009" customWidth="1"/>
    <col min="3589" max="3589" width="28" style="1009" customWidth="1"/>
    <col min="3590" max="3592" width="4.625" style="1009" customWidth="1"/>
    <col min="3593" max="3593" width="3.875" style="1009" customWidth="1"/>
    <col min="3594" max="3594" width="4.625" style="1009" customWidth="1"/>
    <col min="3595" max="3595" width="5.625" style="1009" customWidth="1"/>
    <col min="3596" max="3596" width="20.625" style="1009" customWidth="1"/>
    <col min="3597" max="3598" width="4.625" style="1009" customWidth="1"/>
    <col min="3599" max="3599" width="4.375" style="1009" customWidth="1"/>
    <col min="3600" max="3602" width="5.625" style="1009" customWidth="1"/>
    <col min="3603" max="3603" width="20.75" style="1009" customWidth="1"/>
    <col min="3604" max="3604" width="4.625" style="1009" customWidth="1"/>
    <col min="3605" max="3605" width="3.875" style="1009" customWidth="1"/>
    <col min="3606" max="3606" width="4.625" style="1009" customWidth="1"/>
    <col min="3607" max="3609" width="5.625" style="1009" customWidth="1"/>
    <col min="3610" max="3610" width="20.75" style="1009" customWidth="1"/>
    <col min="3611" max="3611" width="4.625" style="1009" customWidth="1"/>
    <col min="3612" max="3612" width="3.875" style="1009" customWidth="1"/>
    <col min="3613" max="3613" width="4.5" style="1009" customWidth="1"/>
    <col min="3614" max="3616" width="5.625" style="1009" customWidth="1"/>
    <col min="3617" max="3617" width="20.625" style="1009" customWidth="1"/>
    <col min="3618" max="3840" width="9" style="1009"/>
    <col min="3841" max="3841" width="3.25" style="1009" customWidth="1"/>
    <col min="3842" max="3842" width="19.25" style="1009" customWidth="1"/>
    <col min="3843" max="3843" width="26.5" style="1009" customWidth="1"/>
    <col min="3844" max="3844" width="4.875" style="1009" customWidth="1"/>
    <col min="3845" max="3845" width="28" style="1009" customWidth="1"/>
    <col min="3846" max="3848" width="4.625" style="1009" customWidth="1"/>
    <col min="3849" max="3849" width="3.875" style="1009" customWidth="1"/>
    <col min="3850" max="3850" width="4.625" style="1009" customWidth="1"/>
    <col min="3851" max="3851" width="5.625" style="1009" customWidth="1"/>
    <col min="3852" max="3852" width="20.625" style="1009" customWidth="1"/>
    <col min="3853" max="3854" width="4.625" style="1009" customWidth="1"/>
    <col min="3855" max="3855" width="4.375" style="1009" customWidth="1"/>
    <col min="3856" max="3858" width="5.625" style="1009" customWidth="1"/>
    <col min="3859" max="3859" width="20.75" style="1009" customWidth="1"/>
    <col min="3860" max="3860" width="4.625" style="1009" customWidth="1"/>
    <col min="3861" max="3861" width="3.875" style="1009" customWidth="1"/>
    <col min="3862" max="3862" width="4.625" style="1009" customWidth="1"/>
    <col min="3863" max="3865" width="5.625" style="1009" customWidth="1"/>
    <col min="3866" max="3866" width="20.75" style="1009" customWidth="1"/>
    <col min="3867" max="3867" width="4.625" style="1009" customWidth="1"/>
    <col min="3868" max="3868" width="3.875" style="1009" customWidth="1"/>
    <col min="3869" max="3869" width="4.5" style="1009" customWidth="1"/>
    <col min="3870" max="3872" width="5.625" style="1009" customWidth="1"/>
    <col min="3873" max="3873" width="20.625" style="1009" customWidth="1"/>
    <col min="3874" max="4096" width="9" style="1009"/>
    <col min="4097" max="4097" width="3.25" style="1009" customWidth="1"/>
    <col min="4098" max="4098" width="19.25" style="1009" customWidth="1"/>
    <col min="4099" max="4099" width="26.5" style="1009" customWidth="1"/>
    <col min="4100" max="4100" width="4.875" style="1009" customWidth="1"/>
    <col min="4101" max="4101" width="28" style="1009" customWidth="1"/>
    <col min="4102" max="4104" width="4.625" style="1009" customWidth="1"/>
    <col min="4105" max="4105" width="3.875" style="1009" customWidth="1"/>
    <col min="4106" max="4106" width="4.625" style="1009" customWidth="1"/>
    <col min="4107" max="4107" width="5.625" style="1009" customWidth="1"/>
    <col min="4108" max="4108" width="20.625" style="1009" customWidth="1"/>
    <col min="4109" max="4110" width="4.625" style="1009" customWidth="1"/>
    <col min="4111" max="4111" width="4.375" style="1009" customWidth="1"/>
    <col min="4112" max="4114" width="5.625" style="1009" customWidth="1"/>
    <col min="4115" max="4115" width="20.75" style="1009" customWidth="1"/>
    <col min="4116" max="4116" width="4.625" style="1009" customWidth="1"/>
    <col min="4117" max="4117" width="3.875" style="1009" customWidth="1"/>
    <col min="4118" max="4118" width="4.625" style="1009" customWidth="1"/>
    <col min="4119" max="4121" width="5.625" style="1009" customWidth="1"/>
    <col min="4122" max="4122" width="20.75" style="1009" customWidth="1"/>
    <col min="4123" max="4123" width="4.625" style="1009" customWidth="1"/>
    <col min="4124" max="4124" width="3.875" style="1009" customWidth="1"/>
    <col min="4125" max="4125" width="4.5" style="1009" customWidth="1"/>
    <col min="4126" max="4128" width="5.625" style="1009" customWidth="1"/>
    <col min="4129" max="4129" width="20.625" style="1009" customWidth="1"/>
    <col min="4130" max="4352" width="9" style="1009"/>
    <col min="4353" max="4353" width="3.25" style="1009" customWidth="1"/>
    <col min="4354" max="4354" width="19.25" style="1009" customWidth="1"/>
    <col min="4355" max="4355" width="26.5" style="1009" customWidth="1"/>
    <col min="4356" max="4356" width="4.875" style="1009" customWidth="1"/>
    <col min="4357" max="4357" width="28" style="1009" customWidth="1"/>
    <col min="4358" max="4360" width="4.625" style="1009" customWidth="1"/>
    <col min="4361" max="4361" width="3.875" style="1009" customWidth="1"/>
    <col min="4362" max="4362" width="4.625" style="1009" customWidth="1"/>
    <col min="4363" max="4363" width="5.625" style="1009" customWidth="1"/>
    <col min="4364" max="4364" width="20.625" style="1009" customWidth="1"/>
    <col min="4365" max="4366" width="4.625" style="1009" customWidth="1"/>
    <col min="4367" max="4367" width="4.375" style="1009" customWidth="1"/>
    <col min="4368" max="4370" width="5.625" style="1009" customWidth="1"/>
    <col min="4371" max="4371" width="20.75" style="1009" customWidth="1"/>
    <col min="4372" max="4372" width="4.625" style="1009" customWidth="1"/>
    <col min="4373" max="4373" width="3.875" style="1009" customWidth="1"/>
    <col min="4374" max="4374" width="4.625" style="1009" customWidth="1"/>
    <col min="4375" max="4377" width="5.625" style="1009" customWidth="1"/>
    <col min="4378" max="4378" width="20.75" style="1009" customWidth="1"/>
    <col min="4379" max="4379" width="4.625" style="1009" customWidth="1"/>
    <col min="4380" max="4380" width="3.875" style="1009" customWidth="1"/>
    <col min="4381" max="4381" width="4.5" style="1009" customWidth="1"/>
    <col min="4382" max="4384" width="5.625" style="1009" customWidth="1"/>
    <col min="4385" max="4385" width="20.625" style="1009" customWidth="1"/>
    <col min="4386" max="4608" width="9" style="1009"/>
    <col min="4609" max="4609" width="3.25" style="1009" customWidth="1"/>
    <col min="4610" max="4610" width="19.25" style="1009" customWidth="1"/>
    <col min="4611" max="4611" width="26.5" style="1009" customWidth="1"/>
    <col min="4612" max="4612" width="4.875" style="1009" customWidth="1"/>
    <col min="4613" max="4613" width="28" style="1009" customWidth="1"/>
    <col min="4614" max="4616" width="4.625" style="1009" customWidth="1"/>
    <col min="4617" max="4617" width="3.875" style="1009" customWidth="1"/>
    <col min="4618" max="4618" width="4.625" style="1009" customWidth="1"/>
    <col min="4619" max="4619" width="5.625" style="1009" customWidth="1"/>
    <col min="4620" max="4620" width="20.625" style="1009" customWidth="1"/>
    <col min="4621" max="4622" width="4.625" style="1009" customWidth="1"/>
    <col min="4623" max="4623" width="4.375" style="1009" customWidth="1"/>
    <col min="4624" max="4626" width="5.625" style="1009" customWidth="1"/>
    <col min="4627" max="4627" width="20.75" style="1009" customWidth="1"/>
    <col min="4628" max="4628" width="4.625" style="1009" customWidth="1"/>
    <col min="4629" max="4629" width="3.875" style="1009" customWidth="1"/>
    <col min="4630" max="4630" width="4.625" style="1009" customWidth="1"/>
    <col min="4631" max="4633" width="5.625" style="1009" customWidth="1"/>
    <col min="4634" max="4634" width="20.75" style="1009" customWidth="1"/>
    <col min="4635" max="4635" width="4.625" style="1009" customWidth="1"/>
    <col min="4636" max="4636" width="3.875" style="1009" customWidth="1"/>
    <col min="4637" max="4637" width="4.5" style="1009" customWidth="1"/>
    <col min="4638" max="4640" width="5.625" style="1009" customWidth="1"/>
    <col min="4641" max="4641" width="20.625" style="1009" customWidth="1"/>
    <col min="4642" max="4864" width="9" style="1009"/>
    <col min="4865" max="4865" width="3.25" style="1009" customWidth="1"/>
    <col min="4866" max="4866" width="19.25" style="1009" customWidth="1"/>
    <col min="4867" max="4867" width="26.5" style="1009" customWidth="1"/>
    <col min="4868" max="4868" width="4.875" style="1009" customWidth="1"/>
    <col min="4869" max="4869" width="28" style="1009" customWidth="1"/>
    <col min="4870" max="4872" width="4.625" style="1009" customWidth="1"/>
    <col min="4873" max="4873" width="3.875" style="1009" customWidth="1"/>
    <col min="4874" max="4874" width="4.625" style="1009" customWidth="1"/>
    <col min="4875" max="4875" width="5.625" style="1009" customWidth="1"/>
    <col min="4876" max="4876" width="20.625" style="1009" customWidth="1"/>
    <col min="4877" max="4878" width="4.625" style="1009" customWidth="1"/>
    <col min="4879" max="4879" width="4.375" style="1009" customWidth="1"/>
    <col min="4880" max="4882" width="5.625" style="1009" customWidth="1"/>
    <col min="4883" max="4883" width="20.75" style="1009" customWidth="1"/>
    <col min="4884" max="4884" width="4.625" style="1009" customWidth="1"/>
    <col min="4885" max="4885" width="3.875" style="1009" customWidth="1"/>
    <col min="4886" max="4886" width="4.625" style="1009" customWidth="1"/>
    <col min="4887" max="4889" width="5.625" style="1009" customWidth="1"/>
    <col min="4890" max="4890" width="20.75" style="1009" customWidth="1"/>
    <col min="4891" max="4891" width="4.625" style="1009" customWidth="1"/>
    <col min="4892" max="4892" width="3.875" style="1009" customWidth="1"/>
    <col min="4893" max="4893" width="4.5" style="1009" customWidth="1"/>
    <col min="4894" max="4896" width="5.625" style="1009" customWidth="1"/>
    <col min="4897" max="4897" width="20.625" style="1009" customWidth="1"/>
    <col min="4898" max="5120" width="9" style="1009"/>
    <col min="5121" max="5121" width="3.25" style="1009" customWidth="1"/>
    <col min="5122" max="5122" width="19.25" style="1009" customWidth="1"/>
    <col min="5123" max="5123" width="26.5" style="1009" customWidth="1"/>
    <col min="5124" max="5124" width="4.875" style="1009" customWidth="1"/>
    <col min="5125" max="5125" width="28" style="1009" customWidth="1"/>
    <col min="5126" max="5128" width="4.625" style="1009" customWidth="1"/>
    <col min="5129" max="5129" width="3.875" style="1009" customWidth="1"/>
    <col min="5130" max="5130" width="4.625" style="1009" customWidth="1"/>
    <col min="5131" max="5131" width="5.625" style="1009" customWidth="1"/>
    <col min="5132" max="5132" width="20.625" style="1009" customWidth="1"/>
    <col min="5133" max="5134" width="4.625" style="1009" customWidth="1"/>
    <col min="5135" max="5135" width="4.375" style="1009" customWidth="1"/>
    <col min="5136" max="5138" width="5.625" style="1009" customWidth="1"/>
    <col min="5139" max="5139" width="20.75" style="1009" customWidth="1"/>
    <col min="5140" max="5140" width="4.625" style="1009" customWidth="1"/>
    <col min="5141" max="5141" width="3.875" style="1009" customWidth="1"/>
    <col min="5142" max="5142" width="4.625" style="1009" customWidth="1"/>
    <col min="5143" max="5145" width="5.625" style="1009" customWidth="1"/>
    <col min="5146" max="5146" width="20.75" style="1009" customWidth="1"/>
    <col min="5147" max="5147" width="4.625" style="1009" customWidth="1"/>
    <col min="5148" max="5148" width="3.875" style="1009" customWidth="1"/>
    <col min="5149" max="5149" width="4.5" style="1009" customWidth="1"/>
    <col min="5150" max="5152" width="5.625" style="1009" customWidth="1"/>
    <col min="5153" max="5153" width="20.625" style="1009" customWidth="1"/>
    <col min="5154" max="5376" width="9" style="1009"/>
    <col min="5377" max="5377" width="3.25" style="1009" customWidth="1"/>
    <col min="5378" max="5378" width="19.25" style="1009" customWidth="1"/>
    <col min="5379" max="5379" width="26.5" style="1009" customWidth="1"/>
    <col min="5380" max="5380" width="4.875" style="1009" customWidth="1"/>
    <col min="5381" max="5381" width="28" style="1009" customWidth="1"/>
    <col min="5382" max="5384" width="4.625" style="1009" customWidth="1"/>
    <col min="5385" max="5385" width="3.875" style="1009" customWidth="1"/>
    <col min="5386" max="5386" width="4.625" style="1009" customWidth="1"/>
    <col min="5387" max="5387" width="5.625" style="1009" customWidth="1"/>
    <col min="5388" max="5388" width="20.625" style="1009" customWidth="1"/>
    <col min="5389" max="5390" width="4.625" style="1009" customWidth="1"/>
    <col min="5391" max="5391" width="4.375" style="1009" customWidth="1"/>
    <col min="5392" max="5394" width="5.625" style="1009" customWidth="1"/>
    <col min="5395" max="5395" width="20.75" style="1009" customWidth="1"/>
    <col min="5396" max="5396" width="4.625" style="1009" customWidth="1"/>
    <col min="5397" max="5397" width="3.875" style="1009" customWidth="1"/>
    <col min="5398" max="5398" width="4.625" style="1009" customWidth="1"/>
    <col min="5399" max="5401" width="5.625" style="1009" customWidth="1"/>
    <col min="5402" max="5402" width="20.75" style="1009" customWidth="1"/>
    <col min="5403" max="5403" width="4.625" style="1009" customWidth="1"/>
    <col min="5404" max="5404" width="3.875" style="1009" customWidth="1"/>
    <col min="5405" max="5405" width="4.5" style="1009" customWidth="1"/>
    <col min="5406" max="5408" width="5.625" style="1009" customWidth="1"/>
    <col min="5409" max="5409" width="20.625" style="1009" customWidth="1"/>
    <col min="5410" max="5632" width="9" style="1009"/>
    <col min="5633" max="5633" width="3.25" style="1009" customWidth="1"/>
    <col min="5634" max="5634" width="19.25" style="1009" customWidth="1"/>
    <col min="5635" max="5635" width="26.5" style="1009" customWidth="1"/>
    <col min="5636" max="5636" width="4.875" style="1009" customWidth="1"/>
    <col min="5637" max="5637" width="28" style="1009" customWidth="1"/>
    <col min="5638" max="5640" width="4.625" style="1009" customWidth="1"/>
    <col min="5641" max="5641" width="3.875" style="1009" customWidth="1"/>
    <col min="5642" max="5642" width="4.625" style="1009" customWidth="1"/>
    <col min="5643" max="5643" width="5.625" style="1009" customWidth="1"/>
    <col min="5644" max="5644" width="20.625" style="1009" customWidth="1"/>
    <col min="5645" max="5646" width="4.625" style="1009" customWidth="1"/>
    <col min="5647" max="5647" width="4.375" style="1009" customWidth="1"/>
    <col min="5648" max="5650" width="5.625" style="1009" customWidth="1"/>
    <col min="5651" max="5651" width="20.75" style="1009" customWidth="1"/>
    <col min="5652" max="5652" width="4.625" style="1009" customWidth="1"/>
    <col min="5653" max="5653" width="3.875" style="1009" customWidth="1"/>
    <col min="5654" max="5654" width="4.625" style="1009" customWidth="1"/>
    <col min="5655" max="5657" width="5.625" style="1009" customWidth="1"/>
    <col min="5658" max="5658" width="20.75" style="1009" customWidth="1"/>
    <col min="5659" max="5659" width="4.625" style="1009" customWidth="1"/>
    <col min="5660" max="5660" width="3.875" style="1009" customWidth="1"/>
    <col min="5661" max="5661" width="4.5" style="1009" customWidth="1"/>
    <col min="5662" max="5664" width="5.625" style="1009" customWidth="1"/>
    <col min="5665" max="5665" width="20.625" style="1009" customWidth="1"/>
    <col min="5666" max="5888" width="9" style="1009"/>
    <col min="5889" max="5889" width="3.25" style="1009" customWidth="1"/>
    <col min="5890" max="5890" width="19.25" style="1009" customWidth="1"/>
    <col min="5891" max="5891" width="26.5" style="1009" customWidth="1"/>
    <col min="5892" max="5892" width="4.875" style="1009" customWidth="1"/>
    <col min="5893" max="5893" width="28" style="1009" customWidth="1"/>
    <col min="5894" max="5896" width="4.625" style="1009" customWidth="1"/>
    <col min="5897" max="5897" width="3.875" style="1009" customWidth="1"/>
    <col min="5898" max="5898" width="4.625" style="1009" customWidth="1"/>
    <col min="5899" max="5899" width="5.625" style="1009" customWidth="1"/>
    <col min="5900" max="5900" width="20.625" style="1009" customWidth="1"/>
    <col min="5901" max="5902" width="4.625" style="1009" customWidth="1"/>
    <col min="5903" max="5903" width="4.375" style="1009" customWidth="1"/>
    <col min="5904" max="5906" width="5.625" style="1009" customWidth="1"/>
    <col min="5907" max="5907" width="20.75" style="1009" customWidth="1"/>
    <col min="5908" max="5908" width="4.625" style="1009" customWidth="1"/>
    <col min="5909" max="5909" width="3.875" style="1009" customWidth="1"/>
    <col min="5910" max="5910" width="4.625" style="1009" customWidth="1"/>
    <col min="5911" max="5913" width="5.625" style="1009" customWidth="1"/>
    <col min="5914" max="5914" width="20.75" style="1009" customWidth="1"/>
    <col min="5915" max="5915" width="4.625" style="1009" customWidth="1"/>
    <col min="5916" max="5916" width="3.875" style="1009" customWidth="1"/>
    <col min="5917" max="5917" width="4.5" style="1009" customWidth="1"/>
    <col min="5918" max="5920" width="5.625" style="1009" customWidth="1"/>
    <col min="5921" max="5921" width="20.625" style="1009" customWidth="1"/>
    <col min="5922" max="6144" width="9" style="1009"/>
    <col min="6145" max="6145" width="3.25" style="1009" customWidth="1"/>
    <col min="6146" max="6146" width="19.25" style="1009" customWidth="1"/>
    <col min="6147" max="6147" width="26.5" style="1009" customWidth="1"/>
    <col min="6148" max="6148" width="4.875" style="1009" customWidth="1"/>
    <col min="6149" max="6149" width="28" style="1009" customWidth="1"/>
    <col min="6150" max="6152" width="4.625" style="1009" customWidth="1"/>
    <col min="6153" max="6153" width="3.875" style="1009" customWidth="1"/>
    <col min="6154" max="6154" width="4.625" style="1009" customWidth="1"/>
    <col min="6155" max="6155" width="5.625" style="1009" customWidth="1"/>
    <col min="6156" max="6156" width="20.625" style="1009" customWidth="1"/>
    <col min="6157" max="6158" width="4.625" style="1009" customWidth="1"/>
    <col min="6159" max="6159" width="4.375" style="1009" customWidth="1"/>
    <col min="6160" max="6162" width="5.625" style="1009" customWidth="1"/>
    <col min="6163" max="6163" width="20.75" style="1009" customWidth="1"/>
    <col min="6164" max="6164" width="4.625" style="1009" customWidth="1"/>
    <col min="6165" max="6165" width="3.875" style="1009" customWidth="1"/>
    <col min="6166" max="6166" width="4.625" style="1009" customWidth="1"/>
    <col min="6167" max="6169" width="5.625" style="1009" customWidth="1"/>
    <col min="6170" max="6170" width="20.75" style="1009" customWidth="1"/>
    <col min="6171" max="6171" width="4.625" style="1009" customWidth="1"/>
    <col min="6172" max="6172" width="3.875" style="1009" customWidth="1"/>
    <col min="6173" max="6173" width="4.5" style="1009" customWidth="1"/>
    <col min="6174" max="6176" width="5.625" style="1009" customWidth="1"/>
    <col min="6177" max="6177" width="20.625" style="1009" customWidth="1"/>
    <col min="6178" max="6400" width="9" style="1009"/>
    <col min="6401" max="6401" width="3.25" style="1009" customWidth="1"/>
    <col min="6402" max="6402" width="19.25" style="1009" customWidth="1"/>
    <col min="6403" max="6403" width="26.5" style="1009" customWidth="1"/>
    <col min="6404" max="6404" width="4.875" style="1009" customWidth="1"/>
    <col min="6405" max="6405" width="28" style="1009" customWidth="1"/>
    <col min="6406" max="6408" width="4.625" style="1009" customWidth="1"/>
    <col min="6409" max="6409" width="3.875" style="1009" customWidth="1"/>
    <col min="6410" max="6410" width="4.625" style="1009" customWidth="1"/>
    <col min="6411" max="6411" width="5.625" style="1009" customWidth="1"/>
    <col min="6412" max="6412" width="20.625" style="1009" customWidth="1"/>
    <col min="6413" max="6414" width="4.625" style="1009" customWidth="1"/>
    <col min="6415" max="6415" width="4.375" style="1009" customWidth="1"/>
    <col min="6416" max="6418" width="5.625" style="1009" customWidth="1"/>
    <col min="6419" max="6419" width="20.75" style="1009" customWidth="1"/>
    <col min="6420" max="6420" width="4.625" style="1009" customWidth="1"/>
    <col min="6421" max="6421" width="3.875" style="1009" customWidth="1"/>
    <col min="6422" max="6422" width="4.625" style="1009" customWidth="1"/>
    <col min="6423" max="6425" width="5.625" style="1009" customWidth="1"/>
    <col min="6426" max="6426" width="20.75" style="1009" customWidth="1"/>
    <col min="6427" max="6427" width="4.625" style="1009" customWidth="1"/>
    <col min="6428" max="6428" width="3.875" style="1009" customWidth="1"/>
    <col min="6429" max="6429" width="4.5" style="1009" customWidth="1"/>
    <col min="6430" max="6432" width="5.625" style="1009" customWidth="1"/>
    <col min="6433" max="6433" width="20.625" style="1009" customWidth="1"/>
    <col min="6434" max="6656" width="9" style="1009"/>
    <col min="6657" max="6657" width="3.25" style="1009" customWidth="1"/>
    <col min="6658" max="6658" width="19.25" style="1009" customWidth="1"/>
    <col min="6659" max="6659" width="26.5" style="1009" customWidth="1"/>
    <col min="6660" max="6660" width="4.875" style="1009" customWidth="1"/>
    <col min="6661" max="6661" width="28" style="1009" customWidth="1"/>
    <col min="6662" max="6664" width="4.625" style="1009" customWidth="1"/>
    <col min="6665" max="6665" width="3.875" style="1009" customWidth="1"/>
    <col min="6666" max="6666" width="4.625" style="1009" customWidth="1"/>
    <col min="6667" max="6667" width="5.625" style="1009" customWidth="1"/>
    <col min="6668" max="6668" width="20.625" style="1009" customWidth="1"/>
    <col min="6669" max="6670" width="4.625" style="1009" customWidth="1"/>
    <col min="6671" max="6671" width="4.375" style="1009" customWidth="1"/>
    <col min="6672" max="6674" width="5.625" style="1009" customWidth="1"/>
    <col min="6675" max="6675" width="20.75" style="1009" customWidth="1"/>
    <col min="6676" max="6676" width="4.625" style="1009" customWidth="1"/>
    <col min="6677" max="6677" width="3.875" style="1009" customWidth="1"/>
    <col min="6678" max="6678" width="4.625" style="1009" customWidth="1"/>
    <col min="6679" max="6681" width="5.625" style="1009" customWidth="1"/>
    <col min="6682" max="6682" width="20.75" style="1009" customWidth="1"/>
    <col min="6683" max="6683" width="4.625" style="1009" customWidth="1"/>
    <col min="6684" max="6684" width="3.875" style="1009" customWidth="1"/>
    <col min="6685" max="6685" width="4.5" style="1009" customWidth="1"/>
    <col min="6686" max="6688" width="5.625" style="1009" customWidth="1"/>
    <col min="6689" max="6689" width="20.625" style="1009" customWidth="1"/>
    <col min="6690" max="6912" width="9" style="1009"/>
    <col min="6913" max="6913" width="3.25" style="1009" customWidth="1"/>
    <col min="6914" max="6914" width="19.25" style="1009" customWidth="1"/>
    <col min="6915" max="6915" width="26.5" style="1009" customWidth="1"/>
    <col min="6916" max="6916" width="4.875" style="1009" customWidth="1"/>
    <col min="6917" max="6917" width="28" style="1009" customWidth="1"/>
    <col min="6918" max="6920" width="4.625" style="1009" customWidth="1"/>
    <col min="6921" max="6921" width="3.875" style="1009" customWidth="1"/>
    <col min="6922" max="6922" width="4.625" style="1009" customWidth="1"/>
    <col min="6923" max="6923" width="5.625" style="1009" customWidth="1"/>
    <col min="6924" max="6924" width="20.625" style="1009" customWidth="1"/>
    <col min="6925" max="6926" width="4.625" style="1009" customWidth="1"/>
    <col min="6927" max="6927" width="4.375" style="1009" customWidth="1"/>
    <col min="6928" max="6930" width="5.625" style="1009" customWidth="1"/>
    <col min="6931" max="6931" width="20.75" style="1009" customWidth="1"/>
    <col min="6932" max="6932" width="4.625" style="1009" customWidth="1"/>
    <col min="6933" max="6933" width="3.875" style="1009" customWidth="1"/>
    <col min="6934" max="6934" width="4.625" style="1009" customWidth="1"/>
    <col min="6935" max="6937" width="5.625" style="1009" customWidth="1"/>
    <col min="6938" max="6938" width="20.75" style="1009" customWidth="1"/>
    <col min="6939" max="6939" width="4.625" style="1009" customWidth="1"/>
    <col min="6940" max="6940" width="3.875" style="1009" customWidth="1"/>
    <col min="6941" max="6941" width="4.5" style="1009" customWidth="1"/>
    <col min="6942" max="6944" width="5.625" style="1009" customWidth="1"/>
    <col min="6945" max="6945" width="20.625" style="1009" customWidth="1"/>
    <col min="6946" max="7168" width="9" style="1009"/>
    <col min="7169" max="7169" width="3.25" style="1009" customWidth="1"/>
    <col min="7170" max="7170" width="19.25" style="1009" customWidth="1"/>
    <col min="7171" max="7171" width="26.5" style="1009" customWidth="1"/>
    <col min="7172" max="7172" width="4.875" style="1009" customWidth="1"/>
    <col min="7173" max="7173" width="28" style="1009" customWidth="1"/>
    <col min="7174" max="7176" width="4.625" style="1009" customWidth="1"/>
    <col min="7177" max="7177" width="3.875" style="1009" customWidth="1"/>
    <col min="7178" max="7178" width="4.625" style="1009" customWidth="1"/>
    <col min="7179" max="7179" width="5.625" style="1009" customWidth="1"/>
    <col min="7180" max="7180" width="20.625" style="1009" customWidth="1"/>
    <col min="7181" max="7182" width="4.625" style="1009" customWidth="1"/>
    <col min="7183" max="7183" width="4.375" style="1009" customWidth="1"/>
    <col min="7184" max="7186" width="5.625" style="1009" customWidth="1"/>
    <col min="7187" max="7187" width="20.75" style="1009" customWidth="1"/>
    <col min="7188" max="7188" width="4.625" style="1009" customWidth="1"/>
    <col min="7189" max="7189" width="3.875" style="1009" customWidth="1"/>
    <col min="7190" max="7190" width="4.625" style="1009" customWidth="1"/>
    <col min="7191" max="7193" width="5.625" style="1009" customWidth="1"/>
    <col min="7194" max="7194" width="20.75" style="1009" customWidth="1"/>
    <col min="7195" max="7195" width="4.625" style="1009" customWidth="1"/>
    <col min="7196" max="7196" width="3.875" style="1009" customWidth="1"/>
    <col min="7197" max="7197" width="4.5" style="1009" customWidth="1"/>
    <col min="7198" max="7200" width="5.625" style="1009" customWidth="1"/>
    <col min="7201" max="7201" width="20.625" style="1009" customWidth="1"/>
    <col min="7202" max="7424" width="9" style="1009"/>
    <col min="7425" max="7425" width="3.25" style="1009" customWidth="1"/>
    <col min="7426" max="7426" width="19.25" style="1009" customWidth="1"/>
    <col min="7427" max="7427" width="26.5" style="1009" customWidth="1"/>
    <col min="7428" max="7428" width="4.875" style="1009" customWidth="1"/>
    <col min="7429" max="7429" width="28" style="1009" customWidth="1"/>
    <col min="7430" max="7432" width="4.625" style="1009" customWidth="1"/>
    <col min="7433" max="7433" width="3.875" style="1009" customWidth="1"/>
    <col min="7434" max="7434" width="4.625" style="1009" customWidth="1"/>
    <col min="7435" max="7435" width="5.625" style="1009" customWidth="1"/>
    <col min="7436" max="7436" width="20.625" style="1009" customWidth="1"/>
    <col min="7437" max="7438" width="4.625" style="1009" customWidth="1"/>
    <col min="7439" max="7439" width="4.375" style="1009" customWidth="1"/>
    <col min="7440" max="7442" width="5.625" style="1009" customWidth="1"/>
    <col min="7443" max="7443" width="20.75" style="1009" customWidth="1"/>
    <col min="7444" max="7444" width="4.625" style="1009" customWidth="1"/>
    <col min="7445" max="7445" width="3.875" style="1009" customWidth="1"/>
    <col min="7446" max="7446" width="4.625" style="1009" customWidth="1"/>
    <col min="7447" max="7449" width="5.625" style="1009" customWidth="1"/>
    <col min="7450" max="7450" width="20.75" style="1009" customWidth="1"/>
    <col min="7451" max="7451" width="4.625" style="1009" customWidth="1"/>
    <col min="7452" max="7452" width="3.875" style="1009" customWidth="1"/>
    <col min="7453" max="7453" width="4.5" style="1009" customWidth="1"/>
    <col min="7454" max="7456" width="5.625" style="1009" customWidth="1"/>
    <col min="7457" max="7457" width="20.625" style="1009" customWidth="1"/>
    <col min="7458" max="7680" width="9" style="1009"/>
    <col min="7681" max="7681" width="3.25" style="1009" customWidth="1"/>
    <col min="7682" max="7682" width="19.25" style="1009" customWidth="1"/>
    <col min="7683" max="7683" width="26.5" style="1009" customWidth="1"/>
    <col min="7684" max="7684" width="4.875" style="1009" customWidth="1"/>
    <col min="7685" max="7685" width="28" style="1009" customWidth="1"/>
    <col min="7686" max="7688" width="4.625" style="1009" customWidth="1"/>
    <col min="7689" max="7689" width="3.875" style="1009" customWidth="1"/>
    <col min="7690" max="7690" width="4.625" style="1009" customWidth="1"/>
    <col min="7691" max="7691" width="5.625" style="1009" customWidth="1"/>
    <col min="7692" max="7692" width="20.625" style="1009" customWidth="1"/>
    <col min="7693" max="7694" width="4.625" style="1009" customWidth="1"/>
    <col min="7695" max="7695" width="4.375" style="1009" customWidth="1"/>
    <col min="7696" max="7698" width="5.625" style="1009" customWidth="1"/>
    <col min="7699" max="7699" width="20.75" style="1009" customWidth="1"/>
    <col min="7700" max="7700" width="4.625" style="1009" customWidth="1"/>
    <col min="7701" max="7701" width="3.875" style="1009" customWidth="1"/>
    <col min="7702" max="7702" width="4.625" style="1009" customWidth="1"/>
    <col min="7703" max="7705" width="5.625" style="1009" customWidth="1"/>
    <col min="7706" max="7706" width="20.75" style="1009" customWidth="1"/>
    <col min="7707" max="7707" width="4.625" style="1009" customWidth="1"/>
    <col min="7708" max="7708" width="3.875" style="1009" customWidth="1"/>
    <col min="7709" max="7709" width="4.5" style="1009" customWidth="1"/>
    <col min="7710" max="7712" width="5.625" style="1009" customWidth="1"/>
    <col min="7713" max="7713" width="20.625" style="1009" customWidth="1"/>
    <col min="7714" max="7936" width="9" style="1009"/>
    <col min="7937" max="7937" width="3.25" style="1009" customWidth="1"/>
    <col min="7938" max="7938" width="19.25" style="1009" customWidth="1"/>
    <col min="7939" max="7939" width="26.5" style="1009" customWidth="1"/>
    <col min="7940" max="7940" width="4.875" style="1009" customWidth="1"/>
    <col min="7941" max="7941" width="28" style="1009" customWidth="1"/>
    <col min="7942" max="7944" width="4.625" style="1009" customWidth="1"/>
    <col min="7945" max="7945" width="3.875" style="1009" customWidth="1"/>
    <col min="7946" max="7946" width="4.625" style="1009" customWidth="1"/>
    <col min="7947" max="7947" width="5.625" style="1009" customWidth="1"/>
    <col min="7948" max="7948" width="20.625" style="1009" customWidth="1"/>
    <col min="7949" max="7950" width="4.625" style="1009" customWidth="1"/>
    <col min="7951" max="7951" width="4.375" style="1009" customWidth="1"/>
    <col min="7952" max="7954" width="5.625" style="1009" customWidth="1"/>
    <col min="7955" max="7955" width="20.75" style="1009" customWidth="1"/>
    <col min="7956" max="7956" width="4.625" style="1009" customWidth="1"/>
    <col min="7957" max="7957" width="3.875" style="1009" customWidth="1"/>
    <col min="7958" max="7958" width="4.625" style="1009" customWidth="1"/>
    <col min="7959" max="7961" width="5.625" style="1009" customWidth="1"/>
    <col min="7962" max="7962" width="20.75" style="1009" customWidth="1"/>
    <col min="7963" max="7963" width="4.625" style="1009" customWidth="1"/>
    <col min="7964" max="7964" width="3.875" style="1009" customWidth="1"/>
    <col min="7965" max="7965" width="4.5" style="1009" customWidth="1"/>
    <col min="7966" max="7968" width="5.625" style="1009" customWidth="1"/>
    <col min="7969" max="7969" width="20.625" style="1009" customWidth="1"/>
    <col min="7970" max="8192" width="9" style="1009"/>
    <col min="8193" max="8193" width="3.25" style="1009" customWidth="1"/>
    <col min="8194" max="8194" width="19.25" style="1009" customWidth="1"/>
    <col min="8195" max="8195" width="26.5" style="1009" customWidth="1"/>
    <col min="8196" max="8196" width="4.875" style="1009" customWidth="1"/>
    <col min="8197" max="8197" width="28" style="1009" customWidth="1"/>
    <col min="8198" max="8200" width="4.625" style="1009" customWidth="1"/>
    <col min="8201" max="8201" width="3.875" style="1009" customWidth="1"/>
    <col min="8202" max="8202" width="4.625" style="1009" customWidth="1"/>
    <col min="8203" max="8203" width="5.625" style="1009" customWidth="1"/>
    <col min="8204" max="8204" width="20.625" style="1009" customWidth="1"/>
    <col min="8205" max="8206" width="4.625" style="1009" customWidth="1"/>
    <col min="8207" max="8207" width="4.375" style="1009" customWidth="1"/>
    <col min="8208" max="8210" width="5.625" style="1009" customWidth="1"/>
    <col min="8211" max="8211" width="20.75" style="1009" customWidth="1"/>
    <col min="8212" max="8212" width="4.625" style="1009" customWidth="1"/>
    <col min="8213" max="8213" width="3.875" style="1009" customWidth="1"/>
    <col min="8214" max="8214" width="4.625" style="1009" customWidth="1"/>
    <col min="8215" max="8217" width="5.625" style="1009" customWidth="1"/>
    <col min="8218" max="8218" width="20.75" style="1009" customWidth="1"/>
    <col min="8219" max="8219" width="4.625" style="1009" customWidth="1"/>
    <col min="8220" max="8220" width="3.875" style="1009" customWidth="1"/>
    <col min="8221" max="8221" width="4.5" style="1009" customWidth="1"/>
    <col min="8222" max="8224" width="5.625" style="1009" customWidth="1"/>
    <col min="8225" max="8225" width="20.625" style="1009" customWidth="1"/>
    <col min="8226" max="8448" width="9" style="1009"/>
    <col min="8449" max="8449" width="3.25" style="1009" customWidth="1"/>
    <col min="8450" max="8450" width="19.25" style="1009" customWidth="1"/>
    <col min="8451" max="8451" width="26.5" style="1009" customWidth="1"/>
    <col min="8452" max="8452" width="4.875" style="1009" customWidth="1"/>
    <col min="8453" max="8453" width="28" style="1009" customWidth="1"/>
    <col min="8454" max="8456" width="4.625" style="1009" customWidth="1"/>
    <col min="8457" max="8457" width="3.875" style="1009" customWidth="1"/>
    <col min="8458" max="8458" width="4.625" style="1009" customWidth="1"/>
    <col min="8459" max="8459" width="5.625" style="1009" customWidth="1"/>
    <col min="8460" max="8460" width="20.625" style="1009" customWidth="1"/>
    <col min="8461" max="8462" width="4.625" style="1009" customWidth="1"/>
    <col min="8463" max="8463" width="4.375" style="1009" customWidth="1"/>
    <col min="8464" max="8466" width="5.625" style="1009" customWidth="1"/>
    <col min="8467" max="8467" width="20.75" style="1009" customWidth="1"/>
    <col min="8468" max="8468" width="4.625" style="1009" customWidth="1"/>
    <col min="8469" max="8469" width="3.875" style="1009" customWidth="1"/>
    <col min="8470" max="8470" width="4.625" style="1009" customWidth="1"/>
    <col min="8471" max="8473" width="5.625" style="1009" customWidth="1"/>
    <col min="8474" max="8474" width="20.75" style="1009" customWidth="1"/>
    <col min="8475" max="8475" width="4.625" style="1009" customWidth="1"/>
    <col min="8476" max="8476" width="3.875" style="1009" customWidth="1"/>
    <col min="8477" max="8477" width="4.5" style="1009" customWidth="1"/>
    <col min="8478" max="8480" width="5.625" style="1009" customWidth="1"/>
    <col min="8481" max="8481" width="20.625" style="1009" customWidth="1"/>
    <col min="8482" max="8704" width="9" style="1009"/>
    <col min="8705" max="8705" width="3.25" style="1009" customWidth="1"/>
    <col min="8706" max="8706" width="19.25" style="1009" customWidth="1"/>
    <col min="8707" max="8707" width="26.5" style="1009" customWidth="1"/>
    <col min="8708" max="8708" width="4.875" style="1009" customWidth="1"/>
    <col min="8709" max="8709" width="28" style="1009" customWidth="1"/>
    <col min="8710" max="8712" width="4.625" style="1009" customWidth="1"/>
    <col min="8713" max="8713" width="3.875" style="1009" customWidth="1"/>
    <col min="8714" max="8714" width="4.625" style="1009" customWidth="1"/>
    <col min="8715" max="8715" width="5.625" style="1009" customWidth="1"/>
    <col min="8716" max="8716" width="20.625" style="1009" customWidth="1"/>
    <col min="8717" max="8718" width="4.625" style="1009" customWidth="1"/>
    <col min="8719" max="8719" width="4.375" style="1009" customWidth="1"/>
    <col min="8720" max="8722" width="5.625" style="1009" customWidth="1"/>
    <col min="8723" max="8723" width="20.75" style="1009" customWidth="1"/>
    <col min="8724" max="8724" width="4.625" style="1009" customWidth="1"/>
    <col min="8725" max="8725" width="3.875" style="1009" customWidth="1"/>
    <col min="8726" max="8726" width="4.625" style="1009" customWidth="1"/>
    <col min="8727" max="8729" width="5.625" style="1009" customWidth="1"/>
    <col min="8730" max="8730" width="20.75" style="1009" customWidth="1"/>
    <col min="8731" max="8731" width="4.625" style="1009" customWidth="1"/>
    <col min="8732" max="8732" width="3.875" style="1009" customWidth="1"/>
    <col min="8733" max="8733" width="4.5" style="1009" customWidth="1"/>
    <col min="8734" max="8736" width="5.625" style="1009" customWidth="1"/>
    <col min="8737" max="8737" width="20.625" style="1009" customWidth="1"/>
    <col min="8738" max="8960" width="9" style="1009"/>
    <col min="8961" max="8961" width="3.25" style="1009" customWidth="1"/>
    <col min="8962" max="8962" width="19.25" style="1009" customWidth="1"/>
    <col min="8963" max="8963" width="26.5" style="1009" customWidth="1"/>
    <col min="8964" max="8964" width="4.875" style="1009" customWidth="1"/>
    <col min="8965" max="8965" width="28" style="1009" customWidth="1"/>
    <col min="8966" max="8968" width="4.625" style="1009" customWidth="1"/>
    <col min="8969" max="8969" width="3.875" style="1009" customWidth="1"/>
    <col min="8970" max="8970" width="4.625" style="1009" customWidth="1"/>
    <col min="8971" max="8971" width="5.625" style="1009" customWidth="1"/>
    <col min="8972" max="8972" width="20.625" style="1009" customWidth="1"/>
    <col min="8973" max="8974" width="4.625" style="1009" customWidth="1"/>
    <col min="8975" max="8975" width="4.375" style="1009" customWidth="1"/>
    <col min="8976" max="8978" width="5.625" style="1009" customWidth="1"/>
    <col min="8979" max="8979" width="20.75" style="1009" customWidth="1"/>
    <col min="8980" max="8980" width="4.625" style="1009" customWidth="1"/>
    <col min="8981" max="8981" width="3.875" style="1009" customWidth="1"/>
    <col min="8982" max="8982" width="4.625" style="1009" customWidth="1"/>
    <col min="8983" max="8985" width="5.625" style="1009" customWidth="1"/>
    <col min="8986" max="8986" width="20.75" style="1009" customWidth="1"/>
    <col min="8987" max="8987" width="4.625" style="1009" customWidth="1"/>
    <col min="8988" max="8988" width="3.875" style="1009" customWidth="1"/>
    <col min="8989" max="8989" width="4.5" style="1009" customWidth="1"/>
    <col min="8990" max="8992" width="5.625" style="1009" customWidth="1"/>
    <col min="8993" max="8993" width="20.625" style="1009" customWidth="1"/>
    <col min="8994" max="9216" width="9" style="1009"/>
    <col min="9217" max="9217" width="3.25" style="1009" customWidth="1"/>
    <col min="9218" max="9218" width="19.25" style="1009" customWidth="1"/>
    <col min="9219" max="9219" width="26.5" style="1009" customWidth="1"/>
    <col min="9220" max="9220" width="4.875" style="1009" customWidth="1"/>
    <col min="9221" max="9221" width="28" style="1009" customWidth="1"/>
    <col min="9222" max="9224" width="4.625" style="1009" customWidth="1"/>
    <col min="9225" max="9225" width="3.875" style="1009" customWidth="1"/>
    <col min="9226" max="9226" width="4.625" style="1009" customWidth="1"/>
    <col min="9227" max="9227" width="5.625" style="1009" customWidth="1"/>
    <col min="9228" max="9228" width="20.625" style="1009" customWidth="1"/>
    <col min="9229" max="9230" width="4.625" style="1009" customWidth="1"/>
    <col min="9231" max="9231" width="4.375" style="1009" customWidth="1"/>
    <col min="9232" max="9234" width="5.625" style="1009" customWidth="1"/>
    <col min="9235" max="9235" width="20.75" style="1009" customWidth="1"/>
    <col min="9236" max="9236" width="4.625" style="1009" customWidth="1"/>
    <col min="9237" max="9237" width="3.875" style="1009" customWidth="1"/>
    <col min="9238" max="9238" width="4.625" style="1009" customWidth="1"/>
    <col min="9239" max="9241" width="5.625" style="1009" customWidth="1"/>
    <col min="9242" max="9242" width="20.75" style="1009" customWidth="1"/>
    <col min="9243" max="9243" width="4.625" style="1009" customWidth="1"/>
    <col min="9244" max="9244" width="3.875" style="1009" customWidth="1"/>
    <col min="9245" max="9245" width="4.5" style="1009" customWidth="1"/>
    <col min="9246" max="9248" width="5.625" style="1009" customWidth="1"/>
    <col min="9249" max="9249" width="20.625" style="1009" customWidth="1"/>
    <col min="9250" max="9472" width="9" style="1009"/>
    <col min="9473" max="9473" width="3.25" style="1009" customWidth="1"/>
    <col min="9474" max="9474" width="19.25" style="1009" customWidth="1"/>
    <col min="9475" max="9475" width="26.5" style="1009" customWidth="1"/>
    <col min="9476" max="9476" width="4.875" style="1009" customWidth="1"/>
    <col min="9477" max="9477" width="28" style="1009" customWidth="1"/>
    <col min="9478" max="9480" width="4.625" style="1009" customWidth="1"/>
    <col min="9481" max="9481" width="3.875" style="1009" customWidth="1"/>
    <col min="9482" max="9482" width="4.625" style="1009" customWidth="1"/>
    <col min="9483" max="9483" width="5.625" style="1009" customWidth="1"/>
    <col min="9484" max="9484" width="20.625" style="1009" customWidth="1"/>
    <col min="9485" max="9486" width="4.625" style="1009" customWidth="1"/>
    <col min="9487" max="9487" width="4.375" style="1009" customWidth="1"/>
    <col min="9488" max="9490" width="5.625" style="1009" customWidth="1"/>
    <col min="9491" max="9491" width="20.75" style="1009" customWidth="1"/>
    <col min="9492" max="9492" width="4.625" style="1009" customWidth="1"/>
    <col min="9493" max="9493" width="3.875" style="1009" customWidth="1"/>
    <col min="9494" max="9494" width="4.625" style="1009" customWidth="1"/>
    <col min="9495" max="9497" width="5.625" style="1009" customWidth="1"/>
    <col min="9498" max="9498" width="20.75" style="1009" customWidth="1"/>
    <col min="9499" max="9499" width="4.625" style="1009" customWidth="1"/>
    <col min="9500" max="9500" width="3.875" style="1009" customWidth="1"/>
    <col min="9501" max="9501" width="4.5" style="1009" customWidth="1"/>
    <col min="9502" max="9504" width="5.625" style="1009" customWidth="1"/>
    <col min="9505" max="9505" width="20.625" style="1009" customWidth="1"/>
    <col min="9506" max="9728" width="9" style="1009"/>
    <col min="9729" max="9729" width="3.25" style="1009" customWidth="1"/>
    <col min="9730" max="9730" width="19.25" style="1009" customWidth="1"/>
    <col min="9731" max="9731" width="26.5" style="1009" customWidth="1"/>
    <col min="9732" max="9732" width="4.875" style="1009" customWidth="1"/>
    <col min="9733" max="9733" width="28" style="1009" customWidth="1"/>
    <col min="9734" max="9736" width="4.625" style="1009" customWidth="1"/>
    <col min="9737" max="9737" width="3.875" style="1009" customWidth="1"/>
    <col min="9738" max="9738" width="4.625" style="1009" customWidth="1"/>
    <col min="9739" max="9739" width="5.625" style="1009" customWidth="1"/>
    <col min="9740" max="9740" width="20.625" style="1009" customWidth="1"/>
    <col min="9741" max="9742" width="4.625" style="1009" customWidth="1"/>
    <col min="9743" max="9743" width="4.375" style="1009" customWidth="1"/>
    <col min="9744" max="9746" width="5.625" style="1009" customWidth="1"/>
    <col min="9747" max="9747" width="20.75" style="1009" customWidth="1"/>
    <col min="9748" max="9748" width="4.625" style="1009" customWidth="1"/>
    <col min="9749" max="9749" width="3.875" style="1009" customWidth="1"/>
    <col min="9750" max="9750" width="4.625" style="1009" customWidth="1"/>
    <col min="9751" max="9753" width="5.625" style="1009" customWidth="1"/>
    <col min="9754" max="9754" width="20.75" style="1009" customWidth="1"/>
    <col min="9755" max="9755" width="4.625" style="1009" customWidth="1"/>
    <col min="9756" max="9756" width="3.875" style="1009" customWidth="1"/>
    <col min="9757" max="9757" width="4.5" style="1009" customWidth="1"/>
    <col min="9758" max="9760" width="5.625" style="1009" customWidth="1"/>
    <col min="9761" max="9761" width="20.625" style="1009" customWidth="1"/>
    <col min="9762" max="9984" width="9" style="1009"/>
    <col min="9985" max="9985" width="3.25" style="1009" customWidth="1"/>
    <col min="9986" max="9986" width="19.25" style="1009" customWidth="1"/>
    <col min="9987" max="9987" width="26.5" style="1009" customWidth="1"/>
    <col min="9988" max="9988" width="4.875" style="1009" customWidth="1"/>
    <col min="9989" max="9989" width="28" style="1009" customWidth="1"/>
    <col min="9990" max="9992" width="4.625" style="1009" customWidth="1"/>
    <col min="9993" max="9993" width="3.875" style="1009" customWidth="1"/>
    <col min="9994" max="9994" width="4.625" style="1009" customWidth="1"/>
    <col min="9995" max="9995" width="5.625" style="1009" customWidth="1"/>
    <col min="9996" max="9996" width="20.625" style="1009" customWidth="1"/>
    <col min="9997" max="9998" width="4.625" style="1009" customWidth="1"/>
    <col min="9999" max="9999" width="4.375" style="1009" customWidth="1"/>
    <col min="10000" max="10002" width="5.625" style="1009" customWidth="1"/>
    <col min="10003" max="10003" width="20.75" style="1009" customWidth="1"/>
    <col min="10004" max="10004" width="4.625" style="1009" customWidth="1"/>
    <col min="10005" max="10005" width="3.875" style="1009" customWidth="1"/>
    <col min="10006" max="10006" width="4.625" style="1009" customWidth="1"/>
    <col min="10007" max="10009" width="5.625" style="1009" customWidth="1"/>
    <col min="10010" max="10010" width="20.75" style="1009" customWidth="1"/>
    <col min="10011" max="10011" width="4.625" style="1009" customWidth="1"/>
    <col min="10012" max="10012" width="3.875" style="1009" customWidth="1"/>
    <col min="10013" max="10013" width="4.5" style="1009" customWidth="1"/>
    <col min="10014" max="10016" width="5.625" style="1009" customWidth="1"/>
    <col min="10017" max="10017" width="20.625" style="1009" customWidth="1"/>
    <col min="10018" max="10240" width="9" style="1009"/>
    <col min="10241" max="10241" width="3.25" style="1009" customWidth="1"/>
    <col min="10242" max="10242" width="19.25" style="1009" customWidth="1"/>
    <col min="10243" max="10243" width="26.5" style="1009" customWidth="1"/>
    <col min="10244" max="10244" width="4.875" style="1009" customWidth="1"/>
    <col min="10245" max="10245" width="28" style="1009" customWidth="1"/>
    <col min="10246" max="10248" width="4.625" style="1009" customWidth="1"/>
    <col min="10249" max="10249" width="3.875" style="1009" customWidth="1"/>
    <col min="10250" max="10250" width="4.625" style="1009" customWidth="1"/>
    <col min="10251" max="10251" width="5.625" style="1009" customWidth="1"/>
    <col min="10252" max="10252" width="20.625" style="1009" customWidth="1"/>
    <col min="10253" max="10254" width="4.625" style="1009" customWidth="1"/>
    <col min="10255" max="10255" width="4.375" style="1009" customWidth="1"/>
    <col min="10256" max="10258" width="5.625" style="1009" customWidth="1"/>
    <col min="10259" max="10259" width="20.75" style="1009" customWidth="1"/>
    <col min="10260" max="10260" width="4.625" style="1009" customWidth="1"/>
    <col min="10261" max="10261" width="3.875" style="1009" customWidth="1"/>
    <col min="10262" max="10262" width="4.625" style="1009" customWidth="1"/>
    <col min="10263" max="10265" width="5.625" style="1009" customWidth="1"/>
    <col min="10266" max="10266" width="20.75" style="1009" customWidth="1"/>
    <col min="10267" max="10267" width="4.625" style="1009" customWidth="1"/>
    <col min="10268" max="10268" width="3.875" style="1009" customWidth="1"/>
    <col min="10269" max="10269" width="4.5" style="1009" customWidth="1"/>
    <col min="10270" max="10272" width="5.625" style="1009" customWidth="1"/>
    <col min="10273" max="10273" width="20.625" style="1009" customWidth="1"/>
    <col min="10274" max="10496" width="9" style="1009"/>
    <col min="10497" max="10497" width="3.25" style="1009" customWidth="1"/>
    <col min="10498" max="10498" width="19.25" style="1009" customWidth="1"/>
    <col min="10499" max="10499" width="26.5" style="1009" customWidth="1"/>
    <col min="10500" max="10500" width="4.875" style="1009" customWidth="1"/>
    <col min="10501" max="10501" width="28" style="1009" customWidth="1"/>
    <col min="10502" max="10504" width="4.625" style="1009" customWidth="1"/>
    <col min="10505" max="10505" width="3.875" style="1009" customWidth="1"/>
    <col min="10506" max="10506" width="4.625" style="1009" customWidth="1"/>
    <col min="10507" max="10507" width="5.625" style="1009" customWidth="1"/>
    <col min="10508" max="10508" width="20.625" style="1009" customWidth="1"/>
    <col min="10509" max="10510" width="4.625" style="1009" customWidth="1"/>
    <col min="10511" max="10511" width="4.375" style="1009" customWidth="1"/>
    <col min="10512" max="10514" width="5.625" style="1009" customWidth="1"/>
    <col min="10515" max="10515" width="20.75" style="1009" customWidth="1"/>
    <col min="10516" max="10516" width="4.625" style="1009" customWidth="1"/>
    <col min="10517" max="10517" width="3.875" style="1009" customWidth="1"/>
    <col min="10518" max="10518" width="4.625" style="1009" customWidth="1"/>
    <col min="10519" max="10521" width="5.625" style="1009" customWidth="1"/>
    <col min="10522" max="10522" width="20.75" style="1009" customWidth="1"/>
    <col min="10523" max="10523" width="4.625" style="1009" customWidth="1"/>
    <col min="10524" max="10524" width="3.875" style="1009" customWidth="1"/>
    <col min="10525" max="10525" width="4.5" style="1009" customWidth="1"/>
    <col min="10526" max="10528" width="5.625" style="1009" customWidth="1"/>
    <col min="10529" max="10529" width="20.625" style="1009" customWidth="1"/>
    <col min="10530" max="10752" width="9" style="1009"/>
    <col min="10753" max="10753" width="3.25" style="1009" customWidth="1"/>
    <col min="10754" max="10754" width="19.25" style="1009" customWidth="1"/>
    <col min="10755" max="10755" width="26.5" style="1009" customWidth="1"/>
    <col min="10756" max="10756" width="4.875" style="1009" customWidth="1"/>
    <col min="10757" max="10757" width="28" style="1009" customWidth="1"/>
    <col min="10758" max="10760" width="4.625" style="1009" customWidth="1"/>
    <col min="10761" max="10761" width="3.875" style="1009" customWidth="1"/>
    <col min="10762" max="10762" width="4.625" style="1009" customWidth="1"/>
    <col min="10763" max="10763" width="5.625" style="1009" customWidth="1"/>
    <col min="10764" max="10764" width="20.625" style="1009" customWidth="1"/>
    <col min="10765" max="10766" width="4.625" style="1009" customWidth="1"/>
    <col min="10767" max="10767" width="4.375" style="1009" customWidth="1"/>
    <col min="10768" max="10770" width="5.625" style="1009" customWidth="1"/>
    <col min="10771" max="10771" width="20.75" style="1009" customWidth="1"/>
    <col min="10772" max="10772" width="4.625" style="1009" customWidth="1"/>
    <col min="10773" max="10773" width="3.875" style="1009" customWidth="1"/>
    <col min="10774" max="10774" width="4.625" style="1009" customWidth="1"/>
    <col min="10775" max="10777" width="5.625" style="1009" customWidth="1"/>
    <col min="10778" max="10778" width="20.75" style="1009" customWidth="1"/>
    <col min="10779" max="10779" width="4.625" style="1009" customWidth="1"/>
    <col min="10780" max="10780" width="3.875" style="1009" customWidth="1"/>
    <col min="10781" max="10781" width="4.5" style="1009" customWidth="1"/>
    <col min="10782" max="10784" width="5.625" style="1009" customWidth="1"/>
    <col min="10785" max="10785" width="20.625" style="1009" customWidth="1"/>
    <col min="10786" max="11008" width="9" style="1009"/>
    <col min="11009" max="11009" width="3.25" style="1009" customWidth="1"/>
    <col min="11010" max="11010" width="19.25" style="1009" customWidth="1"/>
    <col min="11011" max="11011" width="26.5" style="1009" customWidth="1"/>
    <col min="11012" max="11012" width="4.875" style="1009" customWidth="1"/>
    <col min="11013" max="11013" width="28" style="1009" customWidth="1"/>
    <col min="11014" max="11016" width="4.625" style="1009" customWidth="1"/>
    <col min="11017" max="11017" width="3.875" style="1009" customWidth="1"/>
    <col min="11018" max="11018" width="4.625" style="1009" customWidth="1"/>
    <col min="11019" max="11019" width="5.625" style="1009" customWidth="1"/>
    <col min="11020" max="11020" width="20.625" style="1009" customWidth="1"/>
    <col min="11021" max="11022" width="4.625" style="1009" customWidth="1"/>
    <col min="11023" max="11023" width="4.375" style="1009" customWidth="1"/>
    <col min="11024" max="11026" width="5.625" style="1009" customWidth="1"/>
    <col min="11027" max="11027" width="20.75" style="1009" customWidth="1"/>
    <col min="11028" max="11028" width="4.625" style="1009" customWidth="1"/>
    <col min="11029" max="11029" width="3.875" style="1009" customWidth="1"/>
    <col min="11030" max="11030" width="4.625" style="1009" customWidth="1"/>
    <col min="11031" max="11033" width="5.625" style="1009" customWidth="1"/>
    <col min="11034" max="11034" width="20.75" style="1009" customWidth="1"/>
    <col min="11035" max="11035" width="4.625" style="1009" customWidth="1"/>
    <col min="11036" max="11036" width="3.875" style="1009" customWidth="1"/>
    <col min="11037" max="11037" width="4.5" style="1009" customWidth="1"/>
    <col min="11038" max="11040" width="5.625" style="1009" customWidth="1"/>
    <col min="11041" max="11041" width="20.625" style="1009" customWidth="1"/>
    <col min="11042" max="11264" width="9" style="1009"/>
    <col min="11265" max="11265" width="3.25" style="1009" customWidth="1"/>
    <col min="11266" max="11266" width="19.25" style="1009" customWidth="1"/>
    <col min="11267" max="11267" width="26.5" style="1009" customWidth="1"/>
    <col min="11268" max="11268" width="4.875" style="1009" customWidth="1"/>
    <col min="11269" max="11269" width="28" style="1009" customWidth="1"/>
    <col min="11270" max="11272" width="4.625" style="1009" customWidth="1"/>
    <col min="11273" max="11273" width="3.875" style="1009" customWidth="1"/>
    <col min="11274" max="11274" width="4.625" style="1009" customWidth="1"/>
    <col min="11275" max="11275" width="5.625" style="1009" customWidth="1"/>
    <col min="11276" max="11276" width="20.625" style="1009" customWidth="1"/>
    <col min="11277" max="11278" width="4.625" style="1009" customWidth="1"/>
    <col min="11279" max="11279" width="4.375" style="1009" customWidth="1"/>
    <col min="11280" max="11282" width="5.625" style="1009" customWidth="1"/>
    <col min="11283" max="11283" width="20.75" style="1009" customWidth="1"/>
    <col min="11284" max="11284" width="4.625" style="1009" customWidth="1"/>
    <col min="11285" max="11285" width="3.875" style="1009" customWidth="1"/>
    <col min="11286" max="11286" width="4.625" style="1009" customWidth="1"/>
    <col min="11287" max="11289" width="5.625" style="1009" customWidth="1"/>
    <col min="11290" max="11290" width="20.75" style="1009" customWidth="1"/>
    <col min="11291" max="11291" width="4.625" style="1009" customWidth="1"/>
    <col min="11292" max="11292" width="3.875" style="1009" customWidth="1"/>
    <col min="11293" max="11293" width="4.5" style="1009" customWidth="1"/>
    <col min="11294" max="11296" width="5.625" style="1009" customWidth="1"/>
    <col min="11297" max="11297" width="20.625" style="1009" customWidth="1"/>
    <col min="11298" max="11520" width="9" style="1009"/>
    <col min="11521" max="11521" width="3.25" style="1009" customWidth="1"/>
    <col min="11522" max="11522" width="19.25" style="1009" customWidth="1"/>
    <col min="11523" max="11523" width="26.5" style="1009" customWidth="1"/>
    <col min="11524" max="11524" width="4.875" style="1009" customWidth="1"/>
    <col min="11525" max="11525" width="28" style="1009" customWidth="1"/>
    <col min="11526" max="11528" width="4.625" style="1009" customWidth="1"/>
    <col min="11529" max="11529" width="3.875" style="1009" customWidth="1"/>
    <col min="11530" max="11530" width="4.625" style="1009" customWidth="1"/>
    <col min="11531" max="11531" width="5.625" style="1009" customWidth="1"/>
    <col min="11532" max="11532" width="20.625" style="1009" customWidth="1"/>
    <col min="11533" max="11534" width="4.625" style="1009" customWidth="1"/>
    <col min="11535" max="11535" width="4.375" style="1009" customWidth="1"/>
    <col min="11536" max="11538" width="5.625" style="1009" customWidth="1"/>
    <col min="11539" max="11539" width="20.75" style="1009" customWidth="1"/>
    <col min="11540" max="11540" width="4.625" style="1009" customWidth="1"/>
    <col min="11541" max="11541" width="3.875" style="1009" customWidth="1"/>
    <col min="11542" max="11542" width="4.625" style="1009" customWidth="1"/>
    <col min="11543" max="11545" width="5.625" style="1009" customWidth="1"/>
    <col min="11546" max="11546" width="20.75" style="1009" customWidth="1"/>
    <col min="11547" max="11547" width="4.625" style="1009" customWidth="1"/>
    <col min="11548" max="11548" width="3.875" style="1009" customWidth="1"/>
    <col min="11549" max="11549" width="4.5" style="1009" customWidth="1"/>
    <col min="11550" max="11552" width="5.625" style="1009" customWidth="1"/>
    <col min="11553" max="11553" width="20.625" style="1009" customWidth="1"/>
    <col min="11554" max="11776" width="9" style="1009"/>
    <col min="11777" max="11777" width="3.25" style="1009" customWidth="1"/>
    <col min="11778" max="11778" width="19.25" style="1009" customWidth="1"/>
    <col min="11779" max="11779" width="26.5" style="1009" customWidth="1"/>
    <col min="11780" max="11780" width="4.875" style="1009" customWidth="1"/>
    <col min="11781" max="11781" width="28" style="1009" customWidth="1"/>
    <col min="11782" max="11784" width="4.625" style="1009" customWidth="1"/>
    <col min="11785" max="11785" width="3.875" style="1009" customWidth="1"/>
    <col min="11786" max="11786" width="4.625" style="1009" customWidth="1"/>
    <col min="11787" max="11787" width="5.625" style="1009" customWidth="1"/>
    <col min="11788" max="11788" width="20.625" style="1009" customWidth="1"/>
    <col min="11789" max="11790" width="4.625" style="1009" customWidth="1"/>
    <col min="11791" max="11791" width="4.375" style="1009" customWidth="1"/>
    <col min="11792" max="11794" width="5.625" style="1009" customWidth="1"/>
    <col min="11795" max="11795" width="20.75" style="1009" customWidth="1"/>
    <col min="11796" max="11796" width="4.625" style="1009" customWidth="1"/>
    <col min="11797" max="11797" width="3.875" style="1009" customWidth="1"/>
    <col min="11798" max="11798" width="4.625" style="1009" customWidth="1"/>
    <col min="11799" max="11801" width="5.625" style="1009" customWidth="1"/>
    <col min="11802" max="11802" width="20.75" style="1009" customWidth="1"/>
    <col min="11803" max="11803" width="4.625" style="1009" customWidth="1"/>
    <col min="11804" max="11804" width="3.875" style="1009" customWidth="1"/>
    <col min="11805" max="11805" width="4.5" style="1009" customWidth="1"/>
    <col min="11806" max="11808" width="5.625" style="1009" customWidth="1"/>
    <col min="11809" max="11809" width="20.625" style="1009" customWidth="1"/>
    <col min="11810" max="12032" width="9" style="1009"/>
    <col min="12033" max="12033" width="3.25" style="1009" customWidth="1"/>
    <col min="12034" max="12034" width="19.25" style="1009" customWidth="1"/>
    <col min="12035" max="12035" width="26.5" style="1009" customWidth="1"/>
    <col min="12036" max="12036" width="4.875" style="1009" customWidth="1"/>
    <col min="12037" max="12037" width="28" style="1009" customWidth="1"/>
    <col min="12038" max="12040" width="4.625" style="1009" customWidth="1"/>
    <col min="12041" max="12041" width="3.875" style="1009" customWidth="1"/>
    <col min="12042" max="12042" width="4.625" style="1009" customWidth="1"/>
    <col min="12043" max="12043" width="5.625" style="1009" customWidth="1"/>
    <col min="12044" max="12044" width="20.625" style="1009" customWidth="1"/>
    <col min="12045" max="12046" width="4.625" style="1009" customWidth="1"/>
    <col min="12047" max="12047" width="4.375" style="1009" customWidth="1"/>
    <col min="12048" max="12050" width="5.625" style="1009" customWidth="1"/>
    <col min="12051" max="12051" width="20.75" style="1009" customWidth="1"/>
    <col min="12052" max="12052" width="4.625" style="1009" customWidth="1"/>
    <col min="12053" max="12053" width="3.875" style="1009" customWidth="1"/>
    <col min="12054" max="12054" width="4.625" style="1009" customWidth="1"/>
    <col min="12055" max="12057" width="5.625" style="1009" customWidth="1"/>
    <col min="12058" max="12058" width="20.75" style="1009" customWidth="1"/>
    <col min="12059" max="12059" width="4.625" style="1009" customWidth="1"/>
    <col min="12060" max="12060" width="3.875" style="1009" customWidth="1"/>
    <col min="12061" max="12061" width="4.5" style="1009" customWidth="1"/>
    <col min="12062" max="12064" width="5.625" style="1009" customWidth="1"/>
    <col min="12065" max="12065" width="20.625" style="1009" customWidth="1"/>
    <col min="12066" max="12288" width="9" style="1009"/>
    <col min="12289" max="12289" width="3.25" style="1009" customWidth="1"/>
    <col min="12290" max="12290" width="19.25" style="1009" customWidth="1"/>
    <col min="12291" max="12291" width="26.5" style="1009" customWidth="1"/>
    <col min="12292" max="12292" width="4.875" style="1009" customWidth="1"/>
    <col min="12293" max="12293" width="28" style="1009" customWidth="1"/>
    <col min="12294" max="12296" width="4.625" style="1009" customWidth="1"/>
    <col min="12297" max="12297" width="3.875" style="1009" customWidth="1"/>
    <col min="12298" max="12298" width="4.625" style="1009" customWidth="1"/>
    <col min="12299" max="12299" width="5.625" style="1009" customWidth="1"/>
    <col min="12300" max="12300" width="20.625" style="1009" customWidth="1"/>
    <col min="12301" max="12302" width="4.625" style="1009" customWidth="1"/>
    <col min="12303" max="12303" width="4.375" style="1009" customWidth="1"/>
    <col min="12304" max="12306" width="5.625" style="1009" customWidth="1"/>
    <col min="12307" max="12307" width="20.75" style="1009" customWidth="1"/>
    <col min="12308" max="12308" width="4.625" style="1009" customWidth="1"/>
    <col min="12309" max="12309" width="3.875" style="1009" customWidth="1"/>
    <col min="12310" max="12310" width="4.625" style="1009" customWidth="1"/>
    <col min="12311" max="12313" width="5.625" style="1009" customWidth="1"/>
    <col min="12314" max="12314" width="20.75" style="1009" customWidth="1"/>
    <col min="12315" max="12315" width="4.625" style="1009" customWidth="1"/>
    <col min="12316" max="12316" width="3.875" style="1009" customWidth="1"/>
    <col min="12317" max="12317" width="4.5" style="1009" customWidth="1"/>
    <col min="12318" max="12320" width="5.625" style="1009" customWidth="1"/>
    <col min="12321" max="12321" width="20.625" style="1009" customWidth="1"/>
    <col min="12322" max="12544" width="9" style="1009"/>
    <col min="12545" max="12545" width="3.25" style="1009" customWidth="1"/>
    <col min="12546" max="12546" width="19.25" style="1009" customWidth="1"/>
    <col min="12547" max="12547" width="26.5" style="1009" customWidth="1"/>
    <col min="12548" max="12548" width="4.875" style="1009" customWidth="1"/>
    <col min="12549" max="12549" width="28" style="1009" customWidth="1"/>
    <col min="12550" max="12552" width="4.625" style="1009" customWidth="1"/>
    <col min="12553" max="12553" width="3.875" style="1009" customWidth="1"/>
    <col min="12554" max="12554" width="4.625" style="1009" customWidth="1"/>
    <col min="12555" max="12555" width="5.625" style="1009" customWidth="1"/>
    <col min="12556" max="12556" width="20.625" style="1009" customWidth="1"/>
    <col min="12557" max="12558" width="4.625" style="1009" customWidth="1"/>
    <col min="12559" max="12559" width="4.375" style="1009" customWidth="1"/>
    <col min="12560" max="12562" width="5.625" style="1009" customWidth="1"/>
    <col min="12563" max="12563" width="20.75" style="1009" customWidth="1"/>
    <col min="12564" max="12564" width="4.625" style="1009" customWidth="1"/>
    <col min="12565" max="12565" width="3.875" style="1009" customWidth="1"/>
    <col min="12566" max="12566" width="4.625" style="1009" customWidth="1"/>
    <col min="12567" max="12569" width="5.625" style="1009" customWidth="1"/>
    <col min="12570" max="12570" width="20.75" style="1009" customWidth="1"/>
    <col min="12571" max="12571" width="4.625" style="1009" customWidth="1"/>
    <col min="12572" max="12572" width="3.875" style="1009" customWidth="1"/>
    <col min="12573" max="12573" width="4.5" style="1009" customWidth="1"/>
    <col min="12574" max="12576" width="5.625" style="1009" customWidth="1"/>
    <col min="12577" max="12577" width="20.625" style="1009" customWidth="1"/>
    <col min="12578" max="12800" width="9" style="1009"/>
    <col min="12801" max="12801" width="3.25" style="1009" customWidth="1"/>
    <col min="12802" max="12802" width="19.25" style="1009" customWidth="1"/>
    <col min="12803" max="12803" width="26.5" style="1009" customWidth="1"/>
    <col min="12804" max="12804" width="4.875" style="1009" customWidth="1"/>
    <col min="12805" max="12805" width="28" style="1009" customWidth="1"/>
    <col min="12806" max="12808" width="4.625" style="1009" customWidth="1"/>
    <col min="12809" max="12809" width="3.875" style="1009" customWidth="1"/>
    <col min="12810" max="12810" width="4.625" style="1009" customWidth="1"/>
    <col min="12811" max="12811" width="5.625" style="1009" customWidth="1"/>
    <col min="12812" max="12812" width="20.625" style="1009" customWidth="1"/>
    <col min="12813" max="12814" width="4.625" style="1009" customWidth="1"/>
    <col min="12815" max="12815" width="4.375" style="1009" customWidth="1"/>
    <col min="12816" max="12818" width="5.625" style="1009" customWidth="1"/>
    <col min="12819" max="12819" width="20.75" style="1009" customWidth="1"/>
    <col min="12820" max="12820" width="4.625" style="1009" customWidth="1"/>
    <col min="12821" max="12821" width="3.875" style="1009" customWidth="1"/>
    <col min="12822" max="12822" width="4.625" style="1009" customWidth="1"/>
    <col min="12823" max="12825" width="5.625" style="1009" customWidth="1"/>
    <col min="12826" max="12826" width="20.75" style="1009" customWidth="1"/>
    <col min="12827" max="12827" width="4.625" style="1009" customWidth="1"/>
    <col min="12828" max="12828" width="3.875" style="1009" customWidth="1"/>
    <col min="12829" max="12829" width="4.5" style="1009" customWidth="1"/>
    <col min="12830" max="12832" width="5.625" style="1009" customWidth="1"/>
    <col min="12833" max="12833" width="20.625" style="1009" customWidth="1"/>
    <col min="12834" max="13056" width="9" style="1009"/>
    <col min="13057" max="13057" width="3.25" style="1009" customWidth="1"/>
    <col min="13058" max="13058" width="19.25" style="1009" customWidth="1"/>
    <col min="13059" max="13059" width="26.5" style="1009" customWidth="1"/>
    <col min="13060" max="13060" width="4.875" style="1009" customWidth="1"/>
    <col min="13061" max="13061" width="28" style="1009" customWidth="1"/>
    <col min="13062" max="13064" width="4.625" style="1009" customWidth="1"/>
    <col min="13065" max="13065" width="3.875" style="1009" customWidth="1"/>
    <col min="13066" max="13066" width="4.625" style="1009" customWidth="1"/>
    <col min="13067" max="13067" width="5.625" style="1009" customWidth="1"/>
    <col min="13068" max="13068" width="20.625" style="1009" customWidth="1"/>
    <col min="13069" max="13070" width="4.625" style="1009" customWidth="1"/>
    <col min="13071" max="13071" width="4.375" style="1009" customWidth="1"/>
    <col min="13072" max="13074" width="5.625" style="1009" customWidth="1"/>
    <col min="13075" max="13075" width="20.75" style="1009" customWidth="1"/>
    <col min="13076" max="13076" width="4.625" style="1009" customWidth="1"/>
    <col min="13077" max="13077" width="3.875" style="1009" customWidth="1"/>
    <col min="13078" max="13078" width="4.625" style="1009" customWidth="1"/>
    <col min="13079" max="13081" width="5.625" style="1009" customWidth="1"/>
    <col min="13082" max="13082" width="20.75" style="1009" customWidth="1"/>
    <col min="13083" max="13083" width="4.625" style="1009" customWidth="1"/>
    <col min="13084" max="13084" width="3.875" style="1009" customWidth="1"/>
    <col min="13085" max="13085" width="4.5" style="1009" customWidth="1"/>
    <col min="13086" max="13088" width="5.625" style="1009" customWidth="1"/>
    <col min="13089" max="13089" width="20.625" style="1009" customWidth="1"/>
    <col min="13090" max="13312" width="9" style="1009"/>
    <col min="13313" max="13313" width="3.25" style="1009" customWidth="1"/>
    <col min="13314" max="13314" width="19.25" style="1009" customWidth="1"/>
    <col min="13315" max="13315" width="26.5" style="1009" customWidth="1"/>
    <col min="13316" max="13316" width="4.875" style="1009" customWidth="1"/>
    <col min="13317" max="13317" width="28" style="1009" customWidth="1"/>
    <col min="13318" max="13320" width="4.625" style="1009" customWidth="1"/>
    <col min="13321" max="13321" width="3.875" style="1009" customWidth="1"/>
    <col min="13322" max="13322" width="4.625" style="1009" customWidth="1"/>
    <col min="13323" max="13323" width="5.625" style="1009" customWidth="1"/>
    <col min="13324" max="13324" width="20.625" style="1009" customWidth="1"/>
    <col min="13325" max="13326" width="4.625" style="1009" customWidth="1"/>
    <col min="13327" max="13327" width="4.375" style="1009" customWidth="1"/>
    <col min="13328" max="13330" width="5.625" style="1009" customWidth="1"/>
    <col min="13331" max="13331" width="20.75" style="1009" customWidth="1"/>
    <col min="13332" max="13332" width="4.625" style="1009" customWidth="1"/>
    <col min="13333" max="13333" width="3.875" style="1009" customWidth="1"/>
    <col min="13334" max="13334" width="4.625" style="1009" customWidth="1"/>
    <col min="13335" max="13337" width="5.625" style="1009" customWidth="1"/>
    <col min="13338" max="13338" width="20.75" style="1009" customWidth="1"/>
    <col min="13339" max="13339" width="4.625" style="1009" customWidth="1"/>
    <col min="13340" max="13340" width="3.875" style="1009" customWidth="1"/>
    <col min="13341" max="13341" width="4.5" style="1009" customWidth="1"/>
    <col min="13342" max="13344" width="5.625" style="1009" customWidth="1"/>
    <col min="13345" max="13345" width="20.625" style="1009" customWidth="1"/>
    <col min="13346" max="13568" width="9" style="1009"/>
    <col min="13569" max="13569" width="3.25" style="1009" customWidth="1"/>
    <col min="13570" max="13570" width="19.25" style="1009" customWidth="1"/>
    <col min="13571" max="13571" width="26.5" style="1009" customWidth="1"/>
    <col min="13572" max="13572" width="4.875" style="1009" customWidth="1"/>
    <col min="13573" max="13573" width="28" style="1009" customWidth="1"/>
    <col min="13574" max="13576" width="4.625" style="1009" customWidth="1"/>
    <col min="13577" max="13577" width="3.875" style="1009" customWidth="1"/>
    <col min="13578" max="13578" width="4.625" style="1009" customWidth="1"/>
    <col min="13579" max="13579" width="5.625" style="1009" customWidth="1"/>
    <col min="13580" max="13580" width="20.625" style="1009" customWidth="1"/>
    <col min="13581" max="13582" width="4.625" style="1009" customWidth="1"/>
    <col min="13583" max="13583" width="4.375" style="1009" customWidth="1"/>
    <col min="13584" max="13586" width="5.625" style="1009" customWidth="1"/>
    <col min="13587" max="13587" width="20.75" style="1009" customWidth="1"/>
    <col min="13588" max="13588" width="4.625" style="1009" customWidth="1"/>
    <col min="13589" max="13589" width="3.875" style="1009" customWidth="1"/>
    <col min="13590" max="13590" width="4.625" style="1009" customWidth="1"/>
    <col min="13591" max="13593" width="5.625" style="1009" customWidth="1"/>
    <col min="13594" max="13594" width="20.75" style="1009" customWidth="1"/>
    <col min="13595" max="13595" width="4.625" style="1009" customWidth="1"/>
    <col min="13596" max="13596" width="3.875" style="1009" customWidth="1"/>
    <col min="13597" max="13597" width="4.5" style="1009" customWidth="1"/>
    <col min="13598" max="13600" width="5.625" style="1009" customWidth="1"/>
    <col min="13601" max="13601" width="20.625" style="1009" customWidth="1"/>
    <col min="13602" max="13824" width="9" style="1009"/>
    <col min="13825" max="13825" width="3.25" style="1009" customWidth="1"/>
    <col min="13826" max="13826" width="19.25" style="1009" customWidth="1"/>
    <col min="13827" max="13827" width="26.5" style="1009" customWidth="1"/>
    <col min="13828" max="13828" width="4.875" style="1009" customWidth="1"/>
    <col min="13829" max="13829" width="28" style="1009" customWidth="1"/>
    <col min="13830" max="13832" width="4.625" style="1009" customWidth="1"/>
    <col min="13833" max="13833" width="3.875" style="1009" customWidth="1"/>
    <col min="13834" max="13834" width="4.625" style="1009" customWidth="1"/>
    <col min="13835" max="13835" width="5.625" style="1009" customWidth="1"/>
    <col min="13836" max="13836" width="20.625" style="1009" customWidth="1"/>
    <col min="13837" max="13838" width="4.625" style="1009" customWidth="1"/>
    <col min="13839" max="13839" width="4.375" style="1009" customWidth="1"/>
    <col min="13840" max="13842" width="5.625" style="1009" customWidth="1"/>
    <col min="13843" max="13843" width="20.75" style="1009" customWidth="1"/>
    <col min="13844" max="13844" width="4.625" style="1009" customWidth="1"/>
    <col min="13845" max="13845" width="3.875" style="1009" customWidth="1"/>
    <col min="13846" max="13846" width="4.625" style="1009" customWidth="1"/>
    <col min="13847" max="13849" width="5.625" style="1009" customWidth="1"/>
    <col min="13850" max="13850" width="20.75" style="1009" customWidth="1"/>
    <col min="13851" max="13851" width="4.625" style="1009" customWidth="1"/>
    <col min="13852" max="13852" width="3.875" style="1009" customWidth="1"/>
    <col min="13853" max="13853" width="4.5" style="1009" customWidth="1"/>
    <col min="13854" max="13856" width="5.625" style="1009" customWidth="1"/>
    <col min="13857" max="13857" width="20.625" style="1009" customWidth="1"/>
    <col min="13858" max="14080" width="9" style="1009"/>
    <col min="14081" max="14081" width="3.25" style="1009" customWidth="1"/>
    <col min="14082" max="14082" width="19.25" style="1009" customWidth="1"/>
    <col min="14083" max="14083" width="26.5" style="1009" customWidth="1"/>
    <col min="14084" max="14084" width="4.875" style="1009" customWidth="1"/>
    <col min="14085" max="14085" width="28" style="1009" customWidth="1"/>
    <col min="14086" max="14088" width="4.625" style="1009" customWidth="1"/>
    <col min="14089" max="14089" width="3.875" style="1009" customWidth="1"/>
    <col min="14090" max="14090" width="4.625" style="1009" customWidth="1"/>
    <col min="14091" max="14091" width="5.625" style="1009" customWidth="1"/>
    <col min="14092" max="14092" width="20.625" style="1009" customWidth="1"/>
    <col min="14093" max="14094" width="4.625" style="1009" customWidth="1"/>
    <col min="14095" max="14095" width="4.375" style="1009" customWidth="1"/>
    <col min="14096" max="14098" width="5.625" style="1009" customWidth="1"/>
    <col min="14099" max="14099" width="20.75" style="1009" customWidth="1"/>
    <col min="14100" max="14100" width="4.625" style="1009" customWidth="1"/>
    <col min="14101" max="14101" width="3.875" style="1009" customWidth="1"/>
    <col min="14102" max="14102" width="4.625" style="1009" customWidth="1"/>
    <col min="14103" max="14105" width="5.625" style="1009" customWidth="1"/>
    <col min="14106" max="14106" width="20.75" style="1009" customWidth="1"/>
    <col min="14107" max="14107" width="4.625" style="1009" customWidth="1"/>
    <col min="14108" max="14108" width="3.875" style="1009" customWidth="1"/>
    <col min="14109" max="14109" width="4.5" style="1009" customWidth="1"/>
    <col min="14110" max="14112" width="5.625" style="1009" customWidth="1"/>
    <col min="14113" max="14113" width="20.625" style="1009" customWidth="1"/>
    <col min="14114" max="14336" width="9" style="1009"/>
    <col min="14337" max="14337" width="3.25" style="1009" customWidth="1"/>
    <col min="14338" max="14338" width="19.25" style="1009" customWidth="1"/>
    <col min="14339" max="14339" width="26.5" style="1009" customWidth="1"/>
    <col min="14340" max="14340" width="4.875" style="1009" customWidth="1"/>
    <col min="14341" max="14341" width="28" style="1009" customWidth="1"/>
    <col min="14342" max="14344" width="4.625" style="1009" customWidth="1"/>
    <col min="14345" max="14345" width="3.875" style="1009" customWidth="1"/>
    <col min="14346" max="14346" width="4.625" style="1009" customWidth="1"/>
    <col min="14347" max="14347" width="5.625" style="1009" customWidth="1"/>
    <col min="14348" max="14348" width="20.625" style="1009" customWidth="1"/>
    <col min="14349" max="14350" width="4.625" style="1009" customWidth="1"/>
    <col min="14351" max="14351" width="4.375" style="1009" customWidth="1"/>
    <col min="14352" max="14354" width="5.625" style="1009" customWidth="1"/>
    <col min="14355" max="14355" width="20.75" style="1009" customWidth="1"/>
    <col min="14356" max="14356" width="4.625" style="1009" customWidth="1"/>
    <col min="14357" max="14357" width="3.875" style="1009" customWidth="1"/>
    <col min="14358" max="14358" width="4.625" style="1009" customWidth="1"/>
    <col min="14359" max="14361" width="5.625" style="1009" customWidth="1"/>
    <col min="14362" max="14362" width="20.75" style="1009" customWidth="1"/>
    <col min="14363" max="14363" width="4.625" style="1009" customWidth="1"/>
    <col min="14364" max="14364" width="3.875" style="1009" customWidth="1"/>
    <col min="14365" max="14365" width="4.5" style="1009" customWidth="1"/>
    <col min="14366" max="14368" width="5.625" style="1009" customWidth="1"/>
    <col min="14369" max="14369" width="20.625" style="1009" customWidth="1"/>
    <col min="14370" max="14592" width="9" style="1009"/>
    <col min="14593" max="14593" width="3.25" style="1009" customWidth="1"/>
    <col min="14594" max="14594" width="19.25" style="1009" customWidth="1"/>
    <col min="14595" max="14595" width="26.5" style="1009" customWidth="1"/>
    <col min="14596" max="14596" width="4.875" style="1009" customWidth="1"/>
    <col min="14597" max="14597" width="28" style="1009" customWidth="1"/>
    <col min="14598" max="14600" width="4.625" style="1009" customWidth="1"/>
    <col min="14601" max="14601" width="3.875" style="1009" customWidth="1"/>
    <col min="14602" max="14602" width="4.625" style="1009" customWidth="1"/>
    <col min="14603" max="14603" width="5.625" style="1009" customWidth="1"/>
    <col min="14604" max="14604" width="20.625" style="1009" customWidth="1"/>
    <col min="14605" max="14606" width="4.625" style="1009" customWidth="1"/>
    <col min="14607" max="14607" width="4.375" style="1009" customWidth="1"/>
    <col min="14608" max="14610" width="5.625" style="1009" customWidth="1"/>
    <col min="14611" max="14611" width="20.75" style="1009" customWidth="1"/>
    <col min="14612" max="14612" width="4.625" style="1009" customWidth="1"/>
    <col min="14613" max="14613" width="3.875" style="1009" customWidth="1"/>
    <col min="14614" max="14614" width="4.625" style="1009" customWidth="1"/>
    <col min="14615" max="14617" width="5.625" style="1009" customWidth="1"/>
    <col min="14618" max="14618" width="20.75" style="1009" customWidth="1"/>
    <col min="14619" max="14619" width="4.625" style="1009" customWidth="1"/>
    <col min="14620" max="14620" width="3.875" style="1009" customWidth="1"/>
    <col min="14621" max="14621" width="4.5" style="1009" customWidth="1"/>
    <col min="14622" max="14624" width="5.625" style="1009" customWidth="1"/>
    <col min="14625" max="14625" width="20.625" style="1009" customWidth="1"/>
    <col min="14626" max="14848" width="9" style="1009"/>
    <col min="14849" max="14849" width="3.25" style="1009" customWidth="1"/>
    <col min="14850" max="14850" width="19.25" style="1009" customWidth="1"/>
    <col min="14851" max="14851" width="26.5" style="1009" customWidth="1"/>
    <col min="14852" max="14852" width="4.875" style="1009" customWidth="1"/>
    <col min="14853" max="14853" width="28" style="1009" customWidth="1"/>
    <col min="14854" max="14856" width="4.625" style="1009" customWidth="1"/>
    <col min="14857" max="14857" width="3.875" style="1009" customWidth="1"/>
    <col min="14858" max="14858" width="4.625" style="1009" customWidth="1"/>
    <col min="14859" max="14859" width="5.625" style="1009" customWidth="1"/>
    <col min="14860" max="14860" width="20.625" style="1009" customWidth="1"/>
    <col min="14861" max="14862" width="4.625" style="1009" customWidth="1"/>
    <col min="14863" max="14863" width="4.375" style="1009" customWidth="1"/>
    <col min="14864" max="14866" width="5.625" style="1009" customWidth="1"/>
    <col min="14867" max="14867" width="20.75" style="1009" customWidth="1"/>
    <col min="14868" max="14868" width="4.625" style="1009" customWidth="1"/>
    <col min="14869" max="14869" width="3.875" style="1009" customWidth="1"/>
    <col min="14870" max="14870" width="4.625" style="1009" customWidth="1"/>
    <col min="14871" max="14873" width="5.625" style="1009" customWidth="1"/>
    <col min="14874" max="14874" width="20.75" style="1009" customWidth="1"/>
    <col min="14875" max="14875" width="4.625" style="1009" customWidth="1"/>
    <col min="14876" max="14876" width="3.875" style="1009" customWidth="1"/>
    <col min="14877" max="14877" width="4.5" style="1009" customWidth="1"/>
    <col min="14878" max="14880" width="5.625" style="1009" customWidth="1"/>
    <col min="14881" max="14881" width="20.625" style="1009" customWidth="1"/>
    <col min="14882" max="15104" width="9" style="1009"/>
    <col min="15105" max="15105" width="3.25" style="1009" customWidth="1"/>
    <col min="15106" max="15106" width="19.25" style="1009" customWidth="1"/>
    <col min="15107" max="15107" width="26.5" style="1009" customWidth="1"/>
    <col min="15108" max="15108" width="4.875" style="1009" customWidth="1"/>
    <col min="15109" max="15109" width="28" style="1009" customWidth="1"/>
    <col min="15110" max="15112" width="4.625" style="1009" customWidth="1"/>
    <col min="15113" max="15113" width="3.875" style="1009" customWidth="1"/>
    <col min="15114" max="15114" width="4.625" style="1009" customWidth="1"/>
    <col min="15115" max="15115" width="5.625" style="1009" customWidth="1"/>
    <col min="15116" max="15116" width="20.625" style="1009" customWidth="1"/>
    <col min="15117" max="15118" width="4.625" style="1009" customWidth="1"/>
    <col min="15119" max="15119" width="4.375" style="1009" customWidth="1"/>
    <col min="15120" max="15122" width="5.625" style="1009" customWidth="1"/>
    <col min="15123" max="15123" width="20.75" style="1009" customWidth="1"/>
    <col min="15124" max="15124" width="4.625" style="1009" customWidth="1"/>
    <col min="15125" max="15125" width="3.875" style="1009" customWidth="1"/>
    <col min="15126" max="15126" width="4.625" style="1009" customWidth="1"/>
    <col min="15127" max="15129" width="5.625" style="1009" customWidth="1"/>
    <col min="15130" max="15130" width="20.75" style="1009" customWidth="1"/>
    <col min="15131" max="15131" width="4.625" style="1009" customWidth="1"/>
    <col min="15132" max="15132" width="3.875" style="1009" customWidth="1"/>
    <col min="15133" max="15133" width="4.5" style="1009" customWidth="1"/>
    <col min="15134" max="15136" width="5.625" style="1009" customWidth="1"/>
    <col min="15137" max="15137" width="20.625" style="1009" customWidth="1"/>
    <col min="15138" max="15360" width="9" style="1009"/>
    <col min="15361" max="15361" width="3.25" style="1009" customWidth="1"/>
    <col min="15362" max="15362" width="19.25" style="1009" customWidth="1"/>
    <col min="15363" max="15363" width="26.5" style="1009" customWidth="1"/>
    <col min="15364" max="15364" width="4.875" style="1009" customWidth="1"/>
    <col min="15365" max="15365" width="28" style="1009" customWidth="1"/>
    <col min="15366" max="15368" width="4.625" style="1009" customWidth="1"/>
    <col min="15369" max="15369" width="3.875" style="1009" customWidth="1"/>
    <col min="15370" max="15370" width="4.625" style="1009" customWidth="1"/>
    <col min="15371" max="15371" width="5.625" style="1009" customWidth="1"/>
    <col min="15372" max="15372" width="20.625" style="1009" customWidth="1"/>
    <col min="15373" max="15374" width="4.625" style="1009" customWidth="1"/>
    <col min="15375" max="15375" width="4.375" style="1009" customWidth="1"/>
    <col min="15376" max="15378" width="5.625" style="1009" customWidth="1"/>
    <col min="15379" max="15379" width="20.75" style="1009" customWidth="1"/>
    <col min="15380" max="15380" width="4.625" style="1009" customWidth="1"/>
    <col min="15381" max="15381" width="3.875" style="1009" customWidth="1"/>
    <col min="15382" max="15382" width="4.625" style="1009" customWidth="1"/>
    <col min="15383" max="15385" width="5.625" style="1009" customWidth="1"/>
    <col min="15386" max="15386" width="20.75" style="1009" customWidth="1"/>
    <col min="15387" max="15387" width="4.625" style="1009" customWidth="1"/>
    <col min="15388" max="15388" width="3.875" style="1009" customWidth="1"/>
    <col min="15389" max="15389" width="4.5" style="1009" customWidth="1"/>
    <col min="15390" max="15392" width="5.625" style="1009" customWidth="1"/>
    <col min="15393" max="15393" width="20.625" style="1009" customWidth="1"/>
    <col min="15394" max="15616" width="9" style="1009"/>
    <col min="15617" max="15617" width="3.25" style="1009" customWidth="1"/>
    <col min="15618" max="15618" width="19.25" style="1009" customWidth="1"/>
    <col min="15619" max="15619" width="26.5" style="1009" customWidth="1"/>
    <col min="15620" max="15620" width="4.875" style="1009" customWidth="1"/>
    <col min="15621" max="15621" width="28" style="1009" customWidth="1"/>
    <col min="15622" max="15624" width="4.625" style="1009" customWidth="1"/>
    <col min="15625" max="15625" width="3.875" style="1009" customWidth="1"/>
    <col min="15626" max="15626" width="4.625" style="1009" customWidth="1"/>
    <col min="15627" max="15627" width="5.625" style="1009" customWidth="1"/>
    <col min="15628" max="15628" width="20.625" style="1009" customWidth="1"/>
    <col min="15629" max="15630" width="4.625" style="1009" customWidth="1"/>
    <col min="15631" max="15631" width="4.375" style="1009" customWidth="1"/>
    <col min="15632" max="15634" width="5.625" style="1009" customWidth="1"/>
    <col min="15635" max="15635" width="20.75" style="1009" customWidth="1"/>
    <col min="15636" max="15636" width="4.625" style="1009" customWidth="1"/>
    <col min="15637" max="15637" width="3.875" style="1009" customWidth="1"/>
    <col min="15638" max="15638" width="4.625" style="1009" customWidth="1"/>
    <col min="15639" max="15641" width="5.625" style="1009" customWidth="1"/>
    <col min="15642" max="15642" width="20.75" style="1009" customWidth="1"/>
    <col min="15643" max="15643" width="4.625" style="1009" customWidth="1"/>
    <col min="15644" max="15644" width="3.875" style="1009" customWidth="1"/>
    <col min="15645" max="15645" width="4.5" style="1009" customWidth="1"/>
    <col min="15646" max="15648" width="5.625" style="1009" customWidth="1"/>
    <col min="15649" max="15649" width="20.625" style="1009" customWidth="1"/>
    <col min="15650" max="15872" width="9" style="1009"/>
    <col min="15873" max="15873" width="3.25" style="1009" customWidth="1"/>
    <col min="15874" max="15874" width="19.25" style="1009" customWidth="1"/>
    <col min="15875" max="15875" width="26.5" style="1009" customWidth="1"/>
    <col min="15876" max="15876" width="4.875" style="1009" customWidth="1"/>
    <col min="15877" max="15877" width="28" style="1009" customWidth="1"/>
    <col min="15878" max="15880" width="4.625" style="1009" customWidth="1"/>
    <col min="15881" max="15881" width="3.875" style="1009" customWidth="1"/>
    <col min="15882" max="15882" width="4.625" style="1009" customWidth="1"/>
    <col min="15883" max="15883" width="5.625" style="1009" customWidth="1"/>
    <col min="15884" max="15884" width="20.625" style="1009" customWidth="1"/>
    <col min="15885" max="15886" width="4.625" style="1009" customWidth="1"/>
    <col min="15887" max="15887" width="4.375" style="1009" customWidth="1"/>
    <col min="15888" max="15890" width="5.625" style="1009" customWidth="1"/>
    <col min="15891" max="15891" width="20.75" style="1009" customWidth="1"/>
    <col min="15892" max="15892" width="4.625" style="1009" customWidth="1"/>
    <col min="15893" max="15893" width="3.875" style="1009" customWidth="1"/>
    <col min="15894" max="15894" width="4.625" style="1009" customWidth="1"/>
    <col min="15895" max="15897" width="5.625" style="1009" customWidth="1"/>
    <col min="15898" max="15898" width="20.75" style="1009" customWidth="1"/>
    <col min="15899" max="15899" width="4.625" style="1009" customWidth="1"/>
    <col min="15900" max="15900" width="3.875" style="1009" customWidth="1"/>
    <col min="15901" max="15901" width="4.5" style="1009" customWidth="1"/>
    <col min="15902" max="15904" width="5.625" style="1009" customWidth="1"/>
    <col min="15905" max="15905" width="20.625" style="1009" customWidth="1"/>
    <col min="15906" max="16128" width="9" style="1009"/>
    <col min="16129" max="16129" width="3.25" style="1009" customWidth="1"/>
    <col min="16130" max="16130" width="19.25" style="1009" customWidth="1"/>
    <col min="16131" max="16131" width="26.5" style="1009" customWidth="1"/>
    <col min="16132" max="16132" width="4.875" style="1009" customWidth="1"/>
    <col min="16133" max="16133" width="28" style="1009" customWidth="1"/>
    <col min="16134" max="16136" width="4.625" style="1009" customWidth="1"/>
    <col min="16137" max="16137" width="3.875" style="1009" customWidth="1"/>
    <col min="16138" max="16138" width="4.625" style="1009" customWidth="1"/>
    <col min="16139" max="16139" width="5.625" style="1009" customWidth="1"/>
    <col min="16140" max="16140" width="20.625" style="1009" customWidth="1"/>
    <col min="16141" max="16142" width="4.625" style="1009" customWidth="1"/>
    <col min="16143" max="16143" width="4.375" style="1009" customWidth="1"/>
    <col min="16144" max="16146" width="5.625" style="1009" customWidth="1"/>
    <col min="16147" max="16147" width="20.75" style="1009" customWidth="1"/>
    <col min="16148" max="16148" width="4.625" style="1009" customWidth="1"/>
    <col min="16149" max="16149" width="3.875" style="1009" customWidth="1"/>
    <col min="16150" max="16150" width="4.625" style="1009" customWidth="1"/>
    <col min="16151" max="16153" width="5.625" style="1009" customWidth="1"/>
    <col min="16154" max="16154" width="20.75" style="1009" customWidth="1"/>
    <col min="16155" max="16155" width="4.625" style="1009" customWidth="1"/>
    <col min="16156" max="16156" width="3.875" style="1009" customWidth="1"/>
    <col min="16157" max="16157" width="4.5" style="1009" customWidth="1"/>
    <col min="16158" max="16160" width="5.625" style="1009" customWidth="1"/>
    <col min="16161" max="16161" width="20.625" style="1009" customWidth="1"/>
    <col min="16162" max="16384" width="9" style="1009"/>
  </cols>
  <sheetData>
    <row r="1" spans="1:34" ht="22.5" customHeight="1">
      <c r="A1" s="1007"/>
      <c r="B1" s="1008"/>
      <c r="C1" s="1008"/>
      <c r="D1" s="1008"/>
      <c r="E1" s="1008"/>
      <c r="F1" s="1008"/>
      <c r="AH1" s="687" t="s">
        <v>2454</v>
      </c>
    </row>
    <row r="2" spans="1:34" ht="22.5" customHeight="1">
      <c r="A2" s="1010"/>
      <c r="B2" s="1008"/>
      <c r="C2" s="1008"/>
      <c r="D2" s="1008"/>
      <c r="E2" s="1008"/>
      <c r="F2" s="1008"/>
      <c r="AH2" s="687"/>
    </row>
    <row r="3" spans="1:34" ht="22.5" customHeight="1">
      <c r="A3" s="1007"/>
      <c r="B3" s="1008"/>
      <c r="C3" s="1008"/>
      <c r="D3" s="1008"/>
      <c r="E3" s="1008"/>
      <c r="F3" s="1008"/>
      <c r="AH3" s="687"/>
    </row>
    <row r="4" spans="1:34" ht="32.25">
      <c r="A4" s="1008"/>
      <c r="B4" s="1008"/>
      <c r="C4" s="1008"/>
      <c r="D4" s="1008"/>
      <c r="E4" s="1008"/>
      <c r="F4" s="1008"/>
      <c r="G4" s="2731" t="s">
        <v>2459</v>
      </c>
      <c r="H4" s="2731"/>
      <c r="I4" s="2731"/>
      <c r="J4" s="2731"/>
      <c r="K4" s="2731"/>
      <c r="L4" s="2731"/>
      <c r="M4" s="2731"/>
      <c r="N4" s="2731"/>
      <c r="O4" s="2731"/>
      <c r="P4" s="2731"/>
      <c r="Q4" s="2731"/>
      <c r="R4" s="2731"/>
      <c r="S4" s="2731"/>
      <c r="T4" s="1011"/>
      <c r="AH4" s="687" t="s">
        <v>2456</v>
      </c>
    </row>
    <row r="5" spans="1:34" ht="8.1" customHeight="1">
      <c r="A5" s="1008"/>
      <c r="B5" s="1008"/>
      <c r="C5" s="1008"/>
      <c r="D5" s="1008"/>
      <c r="E5" s="1008"/>
      <c r="F5" s="1008"/>
      <c r="G5" s="1011"/>
      <c r="H5" s="1011"/>
      <c r="I5" s="1011"/>
      <c r="J5" s="1011"/>
      <c r="K5" s="1011"/>
      <c r="L5" s="1011"/>
      <c r="M5" s="1011"/>
      <c r="N5" s="1011"/>
      <c r="O5" s="1011"/>
      <c r="P5" s="1011"/>
      <c r="Q5" s="1011"/>
      <c r="R5" s="1011"/>
      <c r="S5" s="1011"/>
      <c r="T5" s="1011"/>
      <c r="U5" s="1012"/>
      <c r="V5" s="1012"/>
      <c r="W5" s="1012"/>
      <c r="X5" s="1012"/>
      <c r="Y5" s="1012"/>
      <c r="Z5" s="1012"/>
      <c r="AH5" s="687"/>
    </row>
    <row r="6" spans="1:34" ht="33" customHeight="1">
      <c r="A6" s="2727" t="s">
        <v>263</v>
      </c>
      <c r="B6" s="2728"/>
      <c r="C6" s="2732" t="str">
        <f>CONCATENATE("神戸市","　（",一括入力シート!B15,一括入力シート!C15,一括入力シート!D15,"）",)</f>
        <v>神戸市　（）</v>
      </c>
      <c r="D6" s="2732"/>
      <c r="E6" s="2732"/>
      <c r="F6" s="1013"/>
      <c r="G6" s="1012"/>
      <c r="H6" s="2733" t="s">
        <v>264</v>
      </c>
      <c r="I6" s="2734"/>
      <c r="J6" s="2705" t="str">
        <f>CONCATENATE("自",一括入力シート!B26,"年",一括入力シート!C26,"月",一括入力シート!D26,"日")</f>
        <v>自年月日</v>
      </c>
      <c r="K6" s="2706"/>
      <c r="L6" s="2706"/>
      <c r="M6" s="2706"/>
      <c r="N6" s="2707"/>
      <c r="O6" s="1012"/>
      <c r="P6" s="1012"/>
      <c r="Q6" s="1012"/>
      <c r="R6" s="1012"/>
      <c r="S6" s="1012"/>
      <c r="T6" s="1012"/>
      <c r="U6" s="1012"/>
      <c r="V6" s="1012"/>
      <c r="W6" s="1012"/>
      <c r="X6" s="1012"/>
      <c r="Y6" s="1012"/>
      <c r="Z6" s="1012"/>
      <c r="AH6" s="1030" t="s">
        <v>2455</v>
      </c>
    </row>
    <row r="7" spans="1:34" ht="33" customHeight="1">
      <c r="A7" s="2727" t="s">
        <v>265</v>
      </c>
      <c r="B7" s="2728"/>
      <c r="C7" s="2732">
        <f>一括入力シート!B6</f>
        <v>0</v>
      </c>
      <c r="D7" s="2732"/>
      <c r="E7" s="2732"/>
      <c r="F7" s="1013"/>
      <c r="G7" s="1012"/>
      <c r="H7" s="2735"/>
      <c r="I7" s="2736"/>
      <c r="J7" s="2708" t="str">
        <f>CONCATENATE("至",一括入力シート!B34,"年",一括入力シート!C34,"月",一括入力シート!D34,"日")</f>
        <v>至0年0月0日</v>
      </c>
      <c r="K7" s="2709"/>
      <c r="L7" s="2709"/>
      <c r="M7" s="2709"/>
      <c r="N7" s="2710"/>
      <c r="O7" s="1012"/>
      <c r="P7" s="1012"/>
      <c r="Q7" s="1012"/>
      <c r="R7" s="1012"/>
      <c r="S7" s="1012"/>
      <c r="T7" s="1012"/>
      <c r="U7" s="1012"/>
      <c r="V7" s="1012"/>
      <c r="W7" s="1012"/>
      <c r="X7" s="1012"/>
      <c r="Y7" s="1012"/>
      <c r="Z7" s="1012"/>
      <c r="AH7" s="1031" t="s">
        <v>2457</v>
      </c>
    </row>
    <row r="8" spans="1:34" ht="33" customHeight="1">
      <c r="A8" s="1122"/>
      <c r="B8" s="1122"/>
      <c r="C8" s="1122"/>
      <c r="D8" s="1122"/>
      <c r="E8" s="1122"/>
      <c r="F8" s="1008"/>
      <c r="G8" s="1012"/>
      <c r="H8" s="1012"/>
      <c r="I8" s="1012"/>
      <c r="J8" s="1012"/>
      <c r="K8" s="1012"/>
      <c r="L8" s="1012"/>
      <c r="M8" s="1012"/>
      <c r="N8" s="1012"/>
      <c r="O8" s="1012"/>
      <c r="P8" s="1012"/>
      <c r="Q8" s="1012"/>
      <c r="R8" s="1012"/>
      <c r="S8" s="1012"/>
      <c r="T8" s="1012"/>
      <c r="U8" s="1012"/>
      <c r="V8" s="1012"/>
      <c r="W8" s="1012"/>
      <c r="X8" s="1012"/>
      <c r="Y8" s="1012"/>
      <c r="Z8" s="1012"/>
      <c r="AH8" s="1030" t="s">
        <v>2458</v>
      </c>
    </row>
    <row r="9" spans="1:34" ht="30" customHeight="1">
      <c r="A9" s="2727" t="s">
        <v>2441</v>
      </c>
      <c r="B9" s="2728"/>
      <c r="C9" s="1123" t="str">
        <f>CONCATENATE(一括入力シート!B45,"・",一括入力シート!G49)</f>
        <v>・</v>
      </c>
      <c r="D9" s="1122"/>
      <c r="E9" s="1122"/>
      <c r="F9" s="1008"/>
      <c r="G9" s="2714" t="s">
        <v>2442</v>
      </c>
      <c r="H9" s="2715"/>
      <c r="I9" s="2702" t="s">
        <v>2443</v>
      </c>
      <c r="J9" s="2703"/>
      <c r="K9" s="2704"/>
      <c r="L9" s="1015"/>
      <c r="M9" s="1012"/>
      <c r="N9" s="2714" t="s">
        <v>2442</v>
      </c>
      <c r="O9" s="2715"/>
      <c r="P9" s="2702" t="s">
        <v>2443</v>
      </c>
      <c r="Q9" s="2703"/>
      <c r="R9" s="2704"/>
      <c r="S9" s="1015"/>
      <c r="T9" s="2720"/>
      <c r="U9" s="2714" t="s">
        <v>2442</v>
      </c>
      <c r="V9" s="2715"/>
      <c r="W9" s="2702" t="s">
        <v>2443</v>
      </c>
      <c r="X9" s="2703"/>
      <c r="Y9" s="2704"/>
      <c r="Z9" s="1015"/>
      <c r="AB9" s="2714" t="s">
        <v>2442</v>
      </c>
      <c r="AC9" s="2715"/>
      <c r="AD9" s="2702" t="s">
        <v>2443</v>
      </c>
      <c r="AE9" s="2703"/>
      <c r="AF9" s="2704"/>
      <c r="AG9" s="1015"/>
      <c r="AH9" s="686"/>
    </row>
    <row r="10" spans="1:34" ht="30" customHeight="1">
      <c r="A10" s="2727" t="s">
        <v>266</v>
      </c>
      <c r="B10" s="2728"/>
      <c r="C10" s="1124">
        <f>一括入力シート!B54</f>
        <v>0</v>
      </c>
      <c r="D10" s="1122"/>
      <c r="E10" s="1122"/>
      <c r="F10" s="1008"/>
      <c r="G10" s="2716"/>
      <c r="H10" s="2717"/>
      <c r="I10" s="2702" t="s">
        <v>2444</v>
      </c>
      <c r="J10" s="2703"/>
      <c r="K10" s="2704"/>
      <c r="L10" s="1015"/>
      <c r="M10" s="1012"/>
      <c r="N10" s="2716"/>
      <c r="O10" s="2717"/>
      <c r="P10" s="2702" t="s">
        <v>2444</v>
      </c>
      <c r="Q10" s="2703"/>
      <c r="R10" s="2704"/>
      <c r="S10" s="1015"/>
      <c r="T10" s="2720"/>
      <c r="U10" s="2716"/>
      <c r="V10" s="2717"/>
      <c r="W10" s="2702" t="s">
        <v>2444</v>
      </c>
      <c r="X10" s="2703"/>
      <c r="Y10" s="2704"/>
      <c r="Z10" s="1015"/>
      <c r="AB10" s="2716"/>
      <c r="AC10" s="2717"/>
      <c r="AD10" s="2702" t="s">
        <v>2444</v>
      </c>
      <c r="AE10" s="2703"/>
      <c r="AF10" s="2704"/>
      <c r="AG10" s="1015"/>
      <c r="AH10" s="687"/>
    </row>
    <row r="11" spans="1:34" ht="30" customHeight="1">
      <c r="A11" s="2729" t="s">
        <v>268</v>
      </c>
      <c r="B11" s="2730"/>
      <c r="C11" s="1014">
        <f>IF(一括入力シート!B56="",一括入力シート!B59,一括入力シート!B56)</f>
        <v>0</v>
      </c>
      <c r="D11" s="1008"/>
      <c r="E11" s="1008"/>
      <c r="F11" s="1008"/>
      <c r="G11" s="2716"/>
      <c r="H11" s="2717"/>
      <c r="I11" s="2702" t="s">
        <v>2445</v>
      </c>
      <c r="J11" s="2703"/>
      <c r="K11" s="2704"/>
      <c r="L11" s="1015"/>
      <c r="M11" s="1012"/>
      <c r="N11" s="2716"/>
      <c r="O11" s="2717"/>
      <c r="P11" s="2702" t="s">
        <v>2445</v>
      </c>
      <c r="Q11" s="2703"/>
      <c r="R11" s="2704"/>
      <c r="S11" s="1015"/>
      <c r="T11" s="2720"/>
      <c r="U11" s="2716"/>
      <c r="V11" s="2717"/>
      <c r="W11" s="2702" t="s">
        <v>2445</v>
      </c>
      <c r="X11" s="2703"/>
      <c r="Y11" s="2704"/>
      <c r="Z11" s="1015"/>
      <c r="AB11" s="2716"/>
      <c r="AC11" s="2717"/>
      <c r="AD11" s="2702" t="s">
        <v>2445</v>
      </c>
      <c r="AE11" s="2703"/>
      <c r="AF11" s="2704"/>
      <c r="AG11" s="1015"/>
      <c r="AH11" s="687"/>
    </row>
    <row r="12" spans="1:34" ht="30" customHeight="1">
      <c r="A12" s="2737" t="s">
        <v>2446</v>
      </c>
      <c r="B12" s="2730"/>
      <c r="C12" s="1014"/>
      <c r="D12" s="1008"/>
      <c r="E12" s="1008"/>
      <c r="F12" s="1008"/>
      <c r="G12" s="2716"/>
      <c r="H12" s="2717"/>
      <c r="I12" s="2702" t="s">
        <v>2447</v>
      </c>
      <c r="J12" s="2703"/>
      <c r="K12" s="2704"/>
      <c r="L12" s="1016" t="s">
        <v>2448</v>
      </c>
      <c r="M12" s="1012"/>
      <c r="N12" s="2716"/>
      <c r="O12" s="2717"/>
      <c r="P12" s="2702" t="s">
        <v>2447</v>
      </c>
      <c r="Q12" s="2703"/>
      <c r="R12" s="2704"/>
      <c r="S12" s="1016" t="s">
        <v>2448</v>
      </c>
      <c r="T12" s="2720"/>
      <c r="U12" s="2716"/>
      <c r="V12" s="2717"/>
      <c r="W12" s="2702" t="s">
        <v>2447</v>
      </c>
      <c r="X12" s="2703"/>
      <c r="Y12" s="2704"/>
      <c r="Z12" s="1016" t="s">
        <v>2448</v>
      </c>
      <c r="AB12" s="2716"/>
      <c r="AC12" s="2717"/>
      <c r="AD12" s="2702" t="s">
        <v>2447</v>
      </c>
      <c r="AE12" s="2703"/>
      <c r="AF12" s="2704"/>
      <c r="AG12" s="1016" t="s">
        <v>2448</v>
      </c>
      <c r="AH12" s="687"/>
    </row>
    <row r="13" spans="1:34" ht="30" customHeight="1">
      <c r="A13" s="2725" t="s">
        <v>269</v>
      </c>
      <c r="B13" s="2726"/>
      <c r="C13" s="1014"/>
      <c r="D13" s="1008"/>
      <c r="E13" s="1008"/>
      <c r="F13" s="1008"/>
      <c r="G13" s="2716"/>
      <c r="H13" s="2717"/>
      <c r="I13" s="2702" t="s">
        <v>267</v>
      </c>
      <c r="J13" s="2703"/>
      <c r="K13" s="2704"/>
      <c r="L13" s="1015"/>
      <c r="M13" s="1012"/>
      <c r="N13" s="2716"/>
      <c r="O13" s="2717"/>
      <c r="P13" s="2702" t="s">
        <v>267</v>
      </c>
      <c r="Q13" s="2703"/>
      <c r="R13" s="2704"/>
      <c r="S13" s="1015"/>
      <c r="T13" s="2720"/>
      <c r="U13" s="2716"/>
      <c r="V13" s="2717"/>
      <c r="W13" s="2702" t="s">
        <v>267</v>
      </c>
      <c r="X13" s="2703"/>
      <c r="Y13" s="2704"/>
      <c r="Z13" s="1015"/>
      <c r="AB13" s="2716"/>
      <c r="AC13" s="2717"/>
      <c r="AD13" s="2702" t="s">
        <v>267</v>
      </c>
      <c r="AE13" s="2703"/>
      <c r="AF13" s="2704"/>
      <c r="AG13" s="1015"/>
      <c r="AH13" s="687"/>
    </row>
    <row r="14" spans="1:34" ht="30" customHeight="1">
      <c r="A14" s="1017"/>
      <c r="B14" s="1018" t="s">
        <v>271</v>
      </c>
      <c r="C14" s="1014"/>
      <c r="D14" s="1008"/>
      <c r="E14" s="1008"/>
      <c r="F14" s="1008"/>
      <c r="G14" s="2716"/>
      <c r="H14" s="2717"/>
      <c r="I14" s="2711" t="s">
        <v>12</v>
      </c>
      <c r="J14" s="2703"/>
      <c r="K14" s="2704"/>
      <c r="L14" s="1015"/>
      <c r="M14" s="1012"/>
      <c r="N14" s="2716"/>
      <c r="O14" s="2717"/>
      <c r="P14" s="2711" t="s">
        <v>12</v>
      </c>
      <c r="Q14" s="2703"/>
      <c r="R14" s="2704"/>
      <c r="S14" s="1015"/>
      <c r="T14" s="1019"/>
      <c r="U14" s="2716"/>
      <c r="V14" s="2717"/>
      <c r="W14" s="2711" t="s">
        <v>12</v>
      </c>
      <c r="X14" s="2703"/>
      <c r="Y14" s="2704"/>
      <c r="Z14" s="1015"/>
      <c r="AB14" s="2716"/>
      <c r="AC14" s="2717"/>
      <c r="AD14" s="2711" t="s">
        <v>12</v>
      </c>
      <c r="AE14" s="2703"/>
      <c r="AF14" s="2704"/>
      <c r="AG14" s="1015"/>
      <c r="AH14" s="687"/>
    </row>
    <row r="15" spans="1:34" ht="30" customHeight="1">
      <c r="A15" s="2725" t="s">
        <v>269</v>
      </c>
      <c r="B15" s="2726"/>
      <c r="C15" s="1014"/>
      <c r="D15" s="1008"/>
      <c r="E15" s="1018" t="s">
        <v>272</v>
      </c>
      <c r="F15" s="1020"/>
      <c r="G15" s="2716"/>
      <c r="H15" s="2717"/>
      <c r="I15" s="1021"/>
      <c r="J15" s="2712" t="s">
        <v>2449</v>
      </c>
      <c r="K15" s="2713"/>
      <c r="L15" s="1016" t="s">
        <v>2450</v>
      </c>
      <c r="M15" s="1012"/>
      <c r="N15" s="2716"/>
      <c r="O15" s="2717"/>
      <c r="P15" s="1021"/>
      <c r="Q15" s="2712" t="s">
        <v>2449</v>
      </c>
      <c r="R15" s="2713"/>
      <c r="S15" s="1016" t="s">
        <v>2450</v>
      </c>
      <c r="T15" s="1012"/>
      <c r="U15" s="2716"/>
      <c r="V15" s="2717"/>
      <c r="W15" s="1021"/>
      <c r="X15" s="2712" t="s">
        <v>2449</v>
      </c>
      <c r="Y15" s="2713"/>
      <c r="Z15" s="1016" t="s">
        <v>2450</v>
      </c>
      <c r="AB15" s="2716"/>
      <c r="AC15" s="2717"/>
      <c r="AD15" s="1021"/>
      <c r="AE15" s="2712" t="s">
        <v>2449</v>
      </c>
      <c r="AF15" s="2713"/>
      <c r="AG15" s="1016" t="s">
        <v>2450</v>
      </c>
      <c r="AH15" s="687"/>
    </row>
    <row r="16" spans="1:34" ht="30" customHeight="1">
      <c r="A16" s="1017"/>
      <c r="B16" s="1018" t="s">
        <v>271</v>
      </c>
      <c r="C16" s="1014"/>
      <c r="D16" s="1008"/>
      <c r="E16" s="1014"/>
      <c r="F16" s="1022"/>
      <c r="G16" s="2716"/>
      <c r="H16" s="2717"/>
      <c r="I16" s="2711" t="s">
        <v>270</v>
      </c>
      <c r="J16" s="2703"/>
      <c r="K16" s="2704"/>
      <c r="L16" s="1015"/>
      <c r="M16" s="1023"/>
      <c r="N16" s="2716"/>
      <c r="O16" s="2717"/>
      <c r="P16" s="2711" t="s">
        <v>270</v>
      </c>
      <c r="Q16" s="2703"/>
      <c r="R16" s="2704"/>
      <c r="S16" s="1015"/>
      <c r="T16" s="2720"/>
      <c r="U16" s="2716"/>
      <c r="V16" s="2717"/>
      <c r="W16" s="2711" t="s">
        <v>270</v>
      </c>
      <c r="X16" s="2703"/>
      <c r="Y16" s="2704"/>
      <c r="Z16" s="1015"/>
      <c r="AB16" s="2716"/>
      <c r="AC16" s="2717"/>
      <c r="AD16" s="2711" t="s">
        <v>270</v>
      </c>
      <c r="AE16" s="2703"/>
      <c r="AF16" s="2704"/>
      <c r="AG16" s="1015"/>
      <c r="AH16" s="687"/>
    </row>
    <row r="17" spans="1:34" ht="30" customHeight="1">
      <c r="A17" s="1008"/>
      <c r="B17" s="1008"/>
      <c r="C17" s="1008"/>
      <c r="D17" s="1008"/>
      <c r="E17" s="1008"/>
      <c r="F17" s="1008"/>
      <c r="G17" s="2718"/>
      <c r="H17" s="2719"/>
      <c r="I17" s="1021"/>
      <c r="J17" s="2712" t="s">
        <v>2451</v>
      </c>
      <c r="K17" s="2713"/>
      <c r="L17" s="1015"/>
      <c r="M17" s="1023"/>
      <c r="N17" s="2718"/>
      <c r="O17" s="2719"/>
      <c r="P17" s="1021"/>
      <c r="Q17" s="2712" t="s">
        <v>2451</v>
      </c>
      <c r="R17" s="2713"/>
      <c r="S17" s="1015"/>
      <c r="T17" s="2720"/>
      <c r="U17" s="2718"/>
      <c r="V17" s="2719"/>
      <c r="W17" s="1021"/>
      <c r="X17" s="2712" t="s">
        <v>2451</v>
      </c>
      <c r="Y17" s="2713"/>
      <c r="Z17" s="1015"/>
      <c r="AB17" s="2718"/>
      <c r="AC17" s="2719"/>
      <c r="AD17" s="1021"/>
      <c r="AE17" s="2712" t="s">
        <v>2451</v>
      </c>
      <c r="AF17" s="2713"/>
      <c r="AG17" s="1015"/>
      <c r="AH17" s="687"/>
    </row>
    <row r="18" spans="1:34" ht="30" customHeight="1">
      <c r="A18" s="2721" t="s">
        <v>273</v>
      </c>
      <c r="B18" s="2722"/>
      <c r="C18" s="1018" t="s">
        <v>274</v>
      </c>
      <c r="D18" s="1008"/>
      <c r="E18" s="1024"/>
      <c r="F18" s="1024"/>
      <c r="G18" s="2699" t="s">
        <v>2452</v>
      </c>
      <c r="H18" s="2700"/>
      <c r="I18" s="2701"/>
      <c r="J18" s="2702" t="s">
        <v>2453</v>
      </c>
      <c r="K18" s="2703"/>
      <c r="L18" s="2704"/>
      <c r="M18" s="1023"/>
      <c r="N18" s="2699" t="s">
        <v>2452</v>
      </c>
      <c r="O18" s="2700"/>
      <c r="P18" s="2701"/>
      <c r="Q18" s="2702" t="s">
        <v>2453</v>
      </c>
      <c r="R18" s="2703"/>
      <c r="S18" s="2704"/>
      <c r="T18" s="2720"/>
      <c r="U18" s="2699" t="s">
        <v>2452</v>
      </c>
      <c r="V18" s="2700"/>
      <c r="W18" s="2701"/>
      <c r="X18" s="2702" t="s">
        <v>2453</v>
      </c>
      <c r="Y18" s="2703"/>
      <c r="Z18" s="2704"/>
      <c r="AB18" s="2699" t="s">
        <v>2452</v>
      </c>
      <c r="AC18" s="2700"/>
      <c r="AD18" s="2701"/>
      <c r="AE18" s="2702" t="s">
        <v>2453</v>
      </c>
      <c r="AF18" s="2703"/>
      <c r="AG18" s="2704"/>
      <c r="AH18" s="687"/>
    </row>
    <row r="19" spans="1:34" ht="30" customHeight="1">
      <c r="A19" s="2723"/>
      <c r="B19" s="2724"/>
      <c r="C19" s="1014"/>
      <c r="D19" s="1008"/>
      <c r="E19" s="1022"/>
      <c r="F19" s="1022"/>
      <c r="G19" s="1012"/>
      <c r="H19" s="1025"/>
      <c r="I19" s="1012"/>
      <c r="J19" s="1012"/>
      <c r="K19" s="1012"/>
      <c r="L19" s="1012"/>
      <c r="M19" s="1023"/>
      <c r="N19" s="1012"/>
      <c r="O19" s="1025"/>
      <c r="P19" s="1012"/>
      <c r="Q19" s="1012"/>
      <c r="R19" s="1012"/>
      <c r="S19" s="1012"/>
      <c r="T19" s="2720"/>
      <c r="U19" s="1012"/>
      <c r="V19" s="1025"/>
      <c r="W19" s="1012"/>
      <c r="X19" s="1012"/>
      <c r="Y19" s="1012"/>
      <c r="Z19" s="1012"/>
      <c r="AB19" s="1012"/>
      <c r="AC19" s="1025"/>
      <c r="AD19" s="1012"/>
      <c r="AE19" s="1012"/>
      <c r="AF19" s="1012"/>
      <c r="AG19" s="1012"/>
      <c r="AH19" s="687"/>
    </row>
    <row r="20" spans="1:34" ht="30" customHeight="1">
      <c r="A20" s="1008"/>
      <c r="B20" s="1008"/>
      <c r="C20" s="1008"/>
      <c r="D20" s="1008"/>
      <c r="E20" s="1008"/>
      <c r="F20" s="1008"/>
      <c r="G20" s="2714" t="s">
        <v>2442</v>
      </c>
      <c r="H20" s="2715"/>
      <c r="I20" s="2702" t="s">
        <v>2443</v>
      </c>
      <c r="J20" s="2703"/>
      <c r="K20" s="2704"/>
      <c r="L20" s="1015"/>
      <c r="M20" s="1023"/>
      <c r="N20" s="2714" t="s">
        <v>2442</v>
      </c>
      <c r="O20" s="2715"/>
      <c r="P20" s="2702" t="s">
        <v>2443</v>
      </c>
      <c r="Q20" s="2703"/>
      <c r="R20" s="2704"/>
      <c r="S20" s="1015"/>
      <c r="T20" s="2720"/>
      <c r="U20" s="2714" t="s">
        <v>2442</v>
      </c>
      <c r="V20" s="2715"/>
      <c r="W20" s="2702" t="s">
        <v>2443</v>
      </c>
      <c r="X20" s="2703"/>
      <c r="Y20" s="2704"/>
      <c r="Z20" s="1015"/>
      <c r="AB20" s="2714" t="s">
        <v>2442</v>
      </c>
      <c r="AC20" s="2715"/>
      <c r="AD20" s="2702" t="s">
        <v>2443</v>
      </c>
      <c r="AE20" s="2703"/>
      <c r="AF20" s="2704"/>
      <c r="AG20" s="1015"/>
      <c r="AH20" s="687"/>
    </row>
    <row r="21" spans="1:34" ht="30" customHeight="1">
      <c r="A21" s="2721" t="s">
        <v>275</v>
      </c>
      <c r="B21" s="2722"/>
      <c r="C21" s="1014"/>
      <c r="D21" s="1008"/>
      <c r="E21" s="1008"/>
      <c r="F21" s="1008"/>
      <c r="G21" s="2716"/>
      <c r="H21" s="2717"/>
      <c r="I21" s="2702" t="s">
        <v>2444</v>
      </c>
      <c r="J21" s="2703"/>
      <c r="K21" s="2704"/>
      <c r="L21" s="1015"/>
      <c r="M21" s="1023"/>
      <c r="N21" s="2716"/>
      <c r="O21" s="2717"/>
      <c r="P21" s="2702" t="s">
        <v>2444</v>
      </c>
      <c r="Q21" s="2703"/>
      <c r="R21" s="2704"/>
      <c r="S21" s="1015"/>
      <c r="T21" s="1019"/>
      <c r="U21" s="2716"/>
      <c r="V21" s="2717"/>
      <c r="W21" s="2702" t="s">
        <v>2444</v>
      </c>
      <c r="X21" s="2703"/>
      <c r="Y21" s="2704"/>
      <c r="Z21" s="1015"/>
      <c r="AB21" s="2716"/>
      <c r="AC21" s="2717"/>
      <c r="AD21" s="2702" t="s">
        <v>2444</v>
      </c>
      <c r="AE21" s="2703"/>
      <c r="AF21" s="2704"/>
      <c r="AG21" s="1015"/>
      <c r="AH21" s="687"/>
    </row>
    <row r="22" spans="1:34" ht="30" customHeight="1">
      <c r="A22" s="2723"/>
      <c r="B22" s="2724"/>
      <c r="C22" s="1014"/>
      <c r="D22" s="1008"/>
      <c r="E22" s="1008"/>
      <c r="F22" s="1008"/>
      <c r="G22" s="2716"/>
      <c r="H22" s="2717"/>
      <c r="I22" s="2702" t="s">
        <v>2445</v>
      </c>
      <c r="J22" s="2703"/>
      <c r="K22" s="2704"/>
      <c r="L22" s="1015"/>
      <c r="M22" s="1023"/>
      <c r="N22" s="2716"/>
      <c r="O22" s="2717"/>
      <c r="P22" s="2702" t="s">
        <v>2445</v>
      </c>
      <c r="Q22" s="2703"/>
      <c r="R22" s="2704"/>
      <c r="S22" s="1015"/>
      <c r="T22" s="1023"/>
      <c r="U22" s="2716"/>
      <c r="V22" s="2717"/>
      <c r="W22" s="2702" t="s">
        <v>2445</v>
      </c>
      <c r="X22" s="2703"/>
      <c r="Y22" s="2704"/>
      <c r="Z22" s="1015"/>
      <c r="AB22" s="2716"/>
      <c r="AC22" s="2717"/>
      <c r="AD22" s="2702" t="s">
        <v>2445</v>
      </c>
      <c r="AE22" s="2703"/>
      <c r="AF22" s="2704"/>
      <c r="AG22" s="1015"/>
      <c r="AH22" s="687"/>
    </row>
    <row r="23" spans="1:34" ht="30" customHeight="1">
      <c r="A23" s="1008"/>
      <c r="B23" s="1008"/>
      <c r="C23" s="1008"/>
      <c r="D23" s="1008"/>
      <c r="E23" s="1008"/>
      <c r="F23" s="1008"/>
      <c r="G23" s="2716"/>
      <c r="H23" s="2717"/>
      <c r="I23" s="2702" t="s">
        <v>2447</v>
      </c>
      <c r="J23" s="2703"/>
      <c r="K23" s="2704"/>
      <c r="L23" s="1016" t="s">
        <v>2448</v>
      </c>
      <c r="M23" s="1023"/>
      <c r="N23" s="2716"/>
      <c r="O23" s="2717"/>
      <c r="P23" s="2702" t="s">
        <v>2447</v>
      </c>
      <c r="Q23" s="2703"/>
      <c r="R23" s="2704"/>
      <c r="S23" s="1016" t="s">
        <v>2448</v>
      </c>
      <c r="T23" s="2720"/>
      <c r="U23" s="2716"/>
      <c r="V23" s="2717"/>
      <c r="W23" s="2702" t="s">
        <v>2447</v>
      </c>
      <c r="X23" s="2703"/>
      <c r="Y23" s="2704"/>
      <c r="Z23" s="1016" t="s">
        <v>2448</v>
      </c>
      <c r="AB23" s="2716"/>
      <c r="AC23" s="2717"/>
      <c r="AD23" s="2702" t="s">
        <v>2447</v>
      </c>
      <c r="AE23" s="2703"/>
      <c r="AF23" s="2704"/>
      <c r="AG23" s="1016" t="s">
        <v>2448</v>
      </c>
      <c r="AH23" s="687"/>
    </row>
    <row r="24" spans="1:34" ht="30" customHeight="1">
      <c r="A24" s="1008"/>
      <c r="B24" s="1008"/>
      <c r="C24" s="1008"/>
      <c r="D24" s="1008"/>
      <c r="E24" s="1008"/>
      <c r="F24" s="1008"/>
      <c r="G24" s="2716"/>
      <c r="H24" s="2717"/>
      <c r="I24" s="2702" t="s">
        <v>267</v>
      </c>
      <c r="J24" s="2703"/>
      <c r="K24" s="2704"/>
      <c r="L24" s="1015"/>
      <c r="M24" s="1023"/>
      <c r="N24" s="2716"/>
      <c r="O24" s="2717"/>
      <c r="P24" s="2702" t="s">
        <v>267</v>
      </c>
      <c r="Q24" s="2703"/>
      <c r="R24" s="2704"/>
      <c r="S24" s="1015"/>
      <c r="T24" s="2720"/>
      <c r="U24" s="2716"/>
      <c r="V24" s="2717"/>
      <c r="W24" s="2702" t="s">
        <v>267</v>
      </c>
      <c r="X24" s="2703"/>
      <c r="Y24" s="2704"/>
      <c r="Z24" s="1015"/>
      <c r="AB24" s="2716"/>
      <c r="AC24" s="2717"/>
      <c r="AD24" s="2702" t="s">
        <v>267</v>
      </c>
      <c r="AE24" s="2703"/>
      <c r="AF24" s="2704"/>
      <c r="AG24" s="1015"/>
      <c r="AH24" s="687"/>
    </row>
    <row r="25" spans="1:34" ht="30" customHeight="1">
      <c r="A25" s="1008"/>
      <c r="B25" s="1008"/>
      <c r="C25" s="1008"/>
      <c r="G25" s="2716"/>
      <c r="H25" s="2717"/>
      <c r="I25" s="2711" t="s">
        <v>12</v>
      </c>
      <c r="J25" s="2703"/>
      <c r="K25" s="2704"/>
      <c r="L25" s="1015"/>
      <c r="M25" s="1023"/>
      <c r="N25" s="2716"/>
      <c r="O25" s="2717"/>
      <c r="P25" s="2711" t="s">
        <v>12</v>
      </c>
      <c r="Q25" s="2703"/>
      <c r="R25" s="2704"/>
      <c r="S25" s="1015"/>
      <c r="T25" s="2720"/>
      <c r="U25" s="2716"/>
      <c r="V25" s="2717"/>
      <c r="W25" s="2711" t="s">
        <v>12</v>
      </c>
      <c r="X25" s="2703"/>
      <c r="Y25" s="2704"/>
      <c r="Z25" s="1015"/>
      <c r="AB25" s="2716"/>
      <c r="AC25" s="2717"/>
      <c r="AD25" s="2711" t="s">
        <v>12</v>
      </c>
      <c r="AE25" s="2703"/>
      <c r="AF25" s="2704"/>
      <c r="AG25" s="1015"/>
    </row>
    <row r="26" spans="1:34" ht="30" customHeight="1">
      <c r="B26" s="1026"/>
      <c r="G26" s="2716"/>
      <c r="H26" s="2717"/>
      <c r="I26" s="1021"/>
      <c r="J26" s="2712" t="s">
        <v>2449</v>
      </c>
      <c r="K26" s="2713"/>
      <c r="L26" s="1016" t="s">
        <v>2450</v>
      </c>
      <c r="M26" s="1023"/>
      <c r="N26" s="2716"/>
      <c r="O26" s="2717"/>
      <c r="P26" s="1021"/>
      <c r="Q26" s="2712" t="s">
        <v>2449</v>
      </c>
      <c r="R26" s="2713"/>
      <c r="S26" s="1016" t="s">
        <v>2450</v>
      </c>
      <c r="T26" s="2720"/>
      <c r="U26" s="2716"/>
      <c r="V26" s="2717"/>
      <c r="W26" s="1021"/>
      <c r="X26" s="2712" t="s">
        <v>2449</v>
      </c>
      <c r="Y26" s="2713"/>
      <c r="Z26" s="1016" t="s">
        <v>2450</v>
      </c>
      <c r="AB26" s="2716"/>
      <c r="AC26" s="2717"/>
      <c r="AD26" s="1021"/>
      <c r="AE26" s="2712" t="s">
        <v>2449</v>
      </c>
      <c r="AF26" s="2713"/>
      <c r="AG26" s="1016" t="s">
        <v>2450</v>
      </c>
    </row>
    <row r="27" spans="1:34" ht="30" customHeight="1">
      <c r="G27" s="2716"/>
      <c r="H27" s="2717"/>
      <c r="I27" s="2711" t="s">
        <v>270</v>
      </c>
      <c r="J27" s="2703"/>
      <c r="K27" s="2704"/>
      <c r="L27" s="1015"/>
      <c r="M27" s="1023"/>
      <c r="N27" s="2716"/>
      <c r="O27" s="2717"/>
      <c r="P27" s="2711" t="s">
        <v>270</v>
      </c>
      <c r="Q27" s="2703"/>
      <c r="R27" s="2704"/>
      <c r="S27" s="1015"/>
      <c r="T27" s="2720"/>
      <c r="U27" s="2716"/>
      <c r="V27" s="2717"/>
      <c r="W27" s="2711" t="s">
        <v>270</v>
      </c>
      <c r="X27" s="2703"/>
      <c r="Y27" s="2704"/>
      <c r="Z27" s="1015"/>
      <c r="AB27" s="2716"/>
      <c r="AC27" s="2717"/>
      <c r="AD27" s="2711" t="s">
        <v>270</v>
      </c>
      <c r="AE27" s="2703"/>
      <c r="AF27" s="2704"/>
      <c r="AG27" s="1015"/>
    </row>
    <row r="28" spans="1:34" ht="30" customHeight="1">
      <c r="G28" s="2718"/>
      <c r="H28" s="2719"/>
      <c r="I28" s="1021"/>
      <c r="J28" s="2712" t="s">
        <v>2451</v>
      </c>
      <c r="K28" s="2713"/>
      <c r="L28" s="1015"/>
      <c r="M28" s="1023"/>
      <c r="N28" s="2718"/>
      <c r="O28" s="2719"/>
      <c r="P28" s="1021"/>
      <c r="Q28" s="2712" t="s">
        <v>2451</v>
      </c>
      <c r="R28" s="2713"/>
      <c r="S28" s="1015"/>
      <c r="T28" s="1019"/>
      <c r="U28" s="2718"/>
      <c r="V28" s="2719"/>
      <c r="W28" s="1021"/>
      <c r="X28" s="2712" t="s">
        <v>2451</v>
      </c>
      <c r="Y28" s="2713"/>
      <c r="Z28" s="1015"/>
      <c r="AB28" s="2718"/>
      <c r="AC28" s="2719"/>
      <c r="AD28" s="1021"/>
      <c r="AE28" s="2712" t="s">
        <v>2451</v>
      </c>
      <c r="AF28" s="2713"/>
      <c r="AG28" s="1015"/>
    </row>
    <row r="29" spans="1:34" ht="30" customHeight="1">
      <c r="G29" s="2699" t="s">
        <v>2452</v>
      </c>
      <c r="H29" s="2700"/>
      <c r="I29" s="2701"/>
      <c r="J29" s="2702" t="s">
        <v>2453</v>
      </c>
      <c r="K29" s="2703"/>
      <c r="L29" s="2704"/>
      <c r="M29" s="1023"/>
      <c r="N29" s="2699" t="s">
        <v>2452</v>
      </c>
      <c r="O29" s="2700"/>
      <c r="P29" s="2701"/>
      <c r="Q29" s="2702" t="s">
        <v>2453</v>
      </c>
      <c r="R29" s="2703"/>
      <c r="S29" s="2704"/>
      <c r="T29" s="1019"/>
      <c r="U29" s="2699" t="s">
        <v>2452</v>
      </c>
      <c r="V29" s="2700"/>
      <c r="W29" s="2701"/>
      <c r="X29" s="2702" t="s">
        <v>2453</v>
      </c>
      <c r="Y29" s="2703"/>
      <c r="Z29" s="2704"/>
      <c r="AB29" s="2699" t="s">
        <v>2452</v>
      </c>
      <c r="AC29" s="2700"/>
      <c r="AD29" s="2701"/>
      <c r="AE29" s="2702" t="s">
        <v>2453</v>
      </c>
      <c r="AF29" s="2703"/>
      <c r="AG29" s="2704"/>
    </row>
    <row r="30" spans="1:34" ht="30" customHeight="1">
      <c r="G30" s="1027"/>
      <c r="H30" s="1027"/>
      <c r="I30" s="1028"/>
      <c r="J30" s="1029"/>
      <c r="K30" s="1029"/>
      <c r="L30" s="1019"/>
      <c r="M30" s="1023"/>
      <c r="N30" s="1027"/>
      <c r="O30" s="1027"/>
      <c r="P30" s="1027"/>
      <c r="Q30" s="1019"/>
      <c r="R30" s="1019"/>
      <c r="S30" s="1019"/>
      <c r="T30" s="1019"/>
      <c r="U30" s="1027"/>
      <c r="V30" s="1027"/>
      <c r="W30" s="1027"/>
      <c r="X30" s="1019"/>
      <c r="Y30" s="1019"/>
      <c r="Z30" s="1019"/>
      <c r="AB30" s="1027"/>
      <c r="AC30" s="1027"/>
      <c r="AD30" s="1027"/>
      <c r="AE30" s="1019"/>
      <c r="AF30" s="1019"/>
      <c r="AG30" s="1019"/>
    </row>
    <row r="31" spans="1:34" ht="30" customHeight="1">
      <c r="G31" s="2714" t="s">
        <v>2442</v>
      </c>
      <c r="H31" s="2715"/>
      <c r="I31" s="2702" t="s">
        <v>2443</v>
      </c>
      <c r="J31" s="2703"/>
      <c r="K31" s="2704"/>
      <c r="L31" s="1015"/>
      <c r="M31" s="1023"/>
      <c r="N31" s="2714" t="s">
        <v>2442</v>
      </c>
      <c r="O31" s="2715"/>
      <c r="P31" s="2702" t="s">
        <v>2443</v>
      </c>
      <c r="Q31" s="2703"/>
      <c r="R31" s="2704"/>
      <c r="S31" s="1015"/>
      <c r="T31" s="1023"/>
      <c r="U31" s="2714" t="s">
        <v>2442</v>
      </c>
      <c r="V31" s="2715"/>
      <c r="W31" s="2702" t="s">
        <v>2443</v>
      </c>
      <c r="X31" s="2703"/>
      <c r="Y31" s="2704"/>
      <c r="Z31" s="1015"/>
      <c r="AB31" s="2714" t="s">
        <v>2442</v>
      </c>
      <c r="AC31" s="2715"/>
      <c r="AD31" s="2702" t="s">
        <v>2443</v>
      </c>
      <c r="AE31" s="2703"/>
      <c r="AF31" s="2704"/>
      <c r="AG31" s="1015"/>
    </row>
    <row r="32" spans="1:34" ht="30" customHeight="1">
      <c r="G32" s="2716"/>
      <c r="H32" s="2717"/>
      <c r="I32" s="2702" t="s">
        <v>2444</v>
      </c>
      <c r="J32" s="2703"/>
      <c r="K32" s="2704"/>
      <c r="L32" s="1015"/>
      <c r="M32" s="1023"/>
      <c r="N32" s="2716"/>
      <c r="O32" s="2717"/>
      <c r="P32" s="2702" t="s">
        <v>2444</v>
      </c>
      <c r="Q32" s="2703"/>
      <c r="R32" s="2704"/>
      <c r="S32" s="1015"/>
      <c r="T32" s="2720"/>
      <c r="U32" s="2716"/>
      <c r="V32" s="2717"/>
      <c r="W32" s="2702" t="s">
        <v>2444</v>
      </c>
      <c r="X32" s="2703"/>
      <c r="Y32" s="2704"/>
      <c r="Z32" s="1015"/>
      <c r="AB32" s="2716"/>
      <c r="AC32" s="2717"/>
      <c r="AD32" s="2702" t="s">
        <v>2444</v>
      </c>
      <c r="AE32" s="2703"/>
      <c r="AF32" s="2704"/>
      <c r="AG32" s="1015"/>
    </row>
    <row r="33" spans="7:33" ht="30" customHeight="1">
      <c r="G33" s="2716"/>
      <c r="H33" s="2717"/>
      <c r="I33" s="2702" t="s">
        <v>2445</v>
      </c>
      <c r="J33" s="2703"/>
      <c r="K33" s="2704"/>
      <c r="L33" s="1015"/>
      <c r="M33" s="1023"/>
      <c r="N33" s="2716"/>
      <c r="O33" s="2717"/>
      <c r="P33" s="2702" t="s">
        <v>2445</v>
      </c>
      <c r="Q33" s="2703"/>
      <c r="R33" s="2704"/>
      <c r="S33" s="1015"/>
      <c r="T33" s="2720"/>
      <c r="U33" s="2716"/>
      <c r="V33" s="2717"/>
      <c r="W33" s="2702" t="s">
        <v>2445</v>
      </c>
      <c r="X33" s="2703"/>
      <c r="Y33" s="2704"/>
      <c r="Z33" s="1015"/>
      <c r="AB33" s="2716"/>
      <c r="AC33" s="2717"/>
      <c r="AD33" s="2702" t="s">
        <v>2445</v>
      </c>
      <c r="AE33" s="2703"/>
      <c r="AF33" s="2704"/>
      <c r="AG33" s="1015"/>
    </row>
    <row r="34" spans="7:33" ht="30" customHeight="1">
      <c r="G34" s="2716"/>
      <c r="H34" s="2717"/>
      <c r="I34" s="2702" t="s">
        <v>2447</v>
      </c>
      <c r="J34" s="2703"/>
      <c r="K34" s="2704"/>
      <c r="L34" s="1016" t="s">
        <v>2448</v>
      </c>
      <c r="M34" s="1023"/>
      <c r="N34" s="2716"/>
      <c r="O34" s="2717"/>
      <c r="P34" s="2702" t="s">
        <v>2447</v>
      </c>
      <c r="Q34" s="2703"/>
      <c r="R34" s="2704"/>
      <c r="S34" s="1016" t="s">
        <v>2448</v>
      </c>
      <c r="T34" s="2720"/>
      <c r="U34" s="2716"/>
      <c r="V34" s="2717"/>
      <c r="W34" s="2702" t="s">
        <v>2447</v>
      </c>
      <c r="X34" s="2703"/>
      <c r="Y34" s="2704"/>
      <c r="Z34" s="1016" t="s">
        <v>2448</v>
      </c>
      <c r="AB34" s="2716"/>
      <c r="AC34" s="2717"/>
      <c r="AD34" s="2702" t="s">
        <v>2447</v>
      </c>
      <c r="AE34" s="2703"/>
      <c r="AF34" s="2704"/>
      <c r="AG34" s="1016" t="s">
        <v>2448</v>
      </c>
    </row>
    <row r="35" spans="7:33" ht="30" customHeight="1">
      <c r="G35" s="2716"/>
      <c r="H35" s="2717"/>
      <c r="I35" s="2702" t="s">
        <v>267</v>
      </c>
      <c r="J35" s="2703"/>
      <c r="K35" s="2704"/>
      <c r="L35" s="1015"/>
      <c r="M35" s="1023"/>
      <c r="N35" s="2716"/>
      <c r="O35" s="2717"/>
      <c r="P35" s="2702" t="s">
        <v>267</v>
      </c>
      <c r="Q35" s="2703"/>
      <c r="R35" s="2704"/>
      <c r="S35" s="1015"/>
      <c r="T35" s="2720"/>
      <c r="U35" s="2716"/>
      <c r="V35" s="2717"/>
      <c r="W35" s="2702" t="s">
        <v>267</v>
      </c>
      <c r="X35" s="2703"/>
      <c r="Y35" s="2704"/>
      <c r="Z35" s="1015"/>
      <c r="AB35" s="2716"/>
      <c r="AC35" s="2717"/>
      <c r="AD35" s="2702" t="s">
        <v>267</v>
      </c>
      <c r="AE35" s="2703"/>
      <c r="AF35" s="2704"/>
      <c r="AG35" s="1015"/>
    </row>
    <row r="36" spans="7:33" ht="30" customHeight="1">
      <c r="G36" s="2716"/>
      <c r="H36" s="2717"/>
      <c r="I36" s="2711" t="s">
        <v>12</v>
      </c>
      <c r="J36" s="2703"/>
      <c r="K36" s="2704"/>
      <c r="L36" s="1015"/>
      <c r="M36" s="1023"/>
      <c r="N36" s="2716"/>
      <c r="O36" s="2717"/>
      <c r="P36" s="2711" t="s">
        <v>12</v>
      </c>
      <c r="Q36" s="2703"/>
      <c r="R36" s="2704"/>
      <c r="S36" s="1015"/>
      <c r="T36" s="2720"/>
      <c r="U36" s="2716"/>
      <c r="V36" s="2717"/>
      <c r="W36" s="2711" t="s">
        <v>12</v>
      </c>
      <c r="X36" s="2703"/>
      <c r="Y36" s="2704"/>
      <c r="Z36" s="1015"/>
      <c r="AB36" s="2716"/>
      <c r="AC36" s="2717"/>
      <c r="AD36" s="2711" t="s">
        <v>12</v>
      </c>
      <c r="AE36" s="2703"/>
      <c r="AF36" s="2704"/>
      <c r="AG36" s="1015"/>
    </row>
    <row r="37" spans="7:33" ht="30" customHeight="1">
      <c r="G37" s="2716"/>
      <c r="H37" s="2717"/>
      <c r="I37" s="1021"/>
      <c r="J37" s="2712" t="s">
        <v>2449</v>
      </c>
      <c r="K37" s="2713"/>
      <c r="L37" s="1016" t="s">
        <v>2450</v>
      </c>
      <c r="M37" s="1023"/>
      <c r="N37" s="2716"/>
      <c r="O37" s="2717"/>
      <c r="P37" s="1021"/>
      <c r="Q37" s="2712" t="s">
        <v>2449</v>
      </c>
      <c r="R37" s="2713"/>
      <c r="S37" s="1016" t="s">
        <v>2450</v>
      </c>
      <c r="T37" s="1019"/>
      <c r="U37" s="2716"/>
      <c r="V37" s="2717"/>
      <c r="W37" s="1021"/>
      <c r="X37" s="2712" t="s">
        <v>2449</v>
      </c>
      <c r="Y37" s="2713"/>
      <c r="Z37" s="1016" t="s">
        <v>2450</v>
      </c>
      <c r="AB37" s="2716"/>
      <c r="AC37" s="2717"/>
      <c r="AD37" s="1021"/>
      <c r="AE37" s="2712" t="s">
        <v>2449</v>
      </c>
      <c r="AF37" s="2713"/>
      <c r="AG37" s="1016" t="s">
        <v>2450</v>
      </c>
    </row>
    <row r="38" spans="7:33" ht="30" customHeight="1">
      <c r="G38" s="2716"/>
      <c r="H38" s="2717"/>
      <c r="I38" s="2711" t="s">
        <v>270</v>
      </c>
      <c r="J38" s="2703"/>
      <c r="K38" s="2704"/>
      <c r="L38" s="1015"/>
      <c r="M38" s="1012"/>
      <c r="N38" s="2716"/>
      <c r="O38" s="2717"/>
      <c r="P38" s="2711" t="s">
        <v>270</v>
      </c>
      <c r="Q38" s="2703"/>
      <c r="R38" s="2704"/>
      <c r="S38" s="1015"/>
      <c r="T38" s="1012"/>
      <c r="U38" s="2716"/>
      <c r="V38" s="2717"/>
      <c r="W38" s="2711" t="s">
        <v>270</v>
      </c>
      <c r="X38" s="2703"/>
      <c r="Y38" s="2704"/>
      <c r="Z38" s="1015"/>
      <c r="AB38" s="2716"/>
      <c r="AC38" s="2717"/>
      <c r="AD38" s="2711" t="s">
        <v>270</v>
      </c>
      <c r="AE38" s="2703"/>
      <c r="AF38" s="2704"/>
      <c r="AG38" s="1015"/>
    </row>
    <row r="39" spans="7:33" ht="30" customHeight="1">
      <c r="G39" s="2718"/>
      <c r="H39" s="2719"/>
      <c r="I39" s="1021"/>
      <c r="J39" s="2712" t="s">
        <v>2451</v>
      </c>
      <c r="K39" s="2713"/>
      <c r="L39" s="1015"/>
      <c r="M39" s="1012"/>
      <c r="N39" s="2718"/>
      <c r="O39" s="2719"/>
      <c r="P39" s="1021"/>
      <c r="Q39" s="2712" t="s">
        <v>2451</v>
      </c>
      <c r="R39" s="2713"/>
      <c r="S39" s="1015"/>
      <c r="T39" s="1026"/>
      <c r="U39" s="2718"/>
      <c r="V39" s="2719"/>
      <c r="W39" s="1021"/>
      <c r="X39" s="2712" t="s">
        <v>2451</v>
      </c>
      <c r="Y39" s="2713"/>
      <c r="Z39" s="1015"/>
      <c r="AB39" s="2718"/>
      <c r="AC39" s="2719"/>
      <c r="AD39" s="1021"/>
      <c r="AE39" s="2712" t="s">
        <v>2451</v>
      </c>
      <c r="AF39" s="2713"/>
      <c r="AG39" s="1015"/>
    </row>
    <row r="40" spans="7:33" ht="30" customHeight="1">
      <c r="G40" s="2699" t="s">
        <v>2452</v>
      </c>
      <c r="H40" s="2700"/>
      <c r="I40" s="2701"/>
      <c r="J40" s="2702" t="s">
        <v>2453</v>
      </c>
      <c r="K40" s="2703"/>
      <c r="L40" s="2704"/>
      <c r="M40" s="1026"/>
      <c r="N40" s="2699" t="s">
        <v>2452</v>
      </c>
      <c r="O40" s="2700"/>
      <c r="P40" s="2701"/>
      <c r="Q40" s="2702" t="s">
        <v>2453</v>
      </c>
      <c r="R40" s="2703"/>
      <c r="S40" s="2704"/>
      <c r="T40" s="1026"/>
      <c r="U40" s="2699" t="s">
        <v>2452</v>
      </c>
      <c r="V40" s="2700"/>
      <c r="W40" s="2701"/>
      <c r="X40" s="2702" t="s">
        <v>2453</v>
      </c>
      <c r="Y40" s="2703"/>
      <c r="Z40" s="2704"/>
      <c r="AB40" s="2699" t="s">
        <v>2452</v>
      </c>
      <c r="AC40" s="2700"/>
      <c r="AD40" s="2701"/>
      <c r="AE40" s="2702" t="s">
        <v>2453</v>
      </c>
      <c r="AF40" s="2703"/>
      <c r="AG40" s="2704"/>
    </row>
    <row r="41" spans="7:33" ht="30" customHeight="1">
      <c r="G41" s="1027"/>
      <c r="H41" s="1027"/>
      <c r="I41" s="1027"/>
      <c r="J41" s="1019"/>
      <c r="K41" s="1019"/>
      <c r="L41" s="1019"/>
      <c r="M41" s="1026"/>
      <c r="N41" s="1027"/>
      <c r="O41" s="1027"/>
      <c r="P41" s="1027"/>
      <c r="Q41" s="1019"/>
      <c r="R41" s="1019"/>
      <c r="S41" s="1019"/>
      <c r="T41" s="1026"/>
      <c r="U41" s="1027"/>
      <c r="V41" s="1027"/>
      <c r="W41" s="1027"/>
      <c r="X41" s="1019"/>
      <c r="Y41" s="1019"/>
      <c r="Z41" s="1019"/>
      <c r="AB41" s="1027"/>
      <c r="AC41" s="1027"/>
      <c r="AD41" s="1027"/>
      <c r="AE41" s="1019"/>
      <c r="AF41" s="1019"/>
      <c r="AG41" s="1019"/>
    </row>
    <row r="42" spans="7:33" ht="30" customHeight="1">
      <c r="G42" s="2714" t="s">
        <v>2442</v>
      </c>
      <c r="H42" s="2715"/>
      <c r="I42" s="2702" t="s">
        <v>2443</v>
      </c>
      <c r="J42" s="2703"/>
      <c r="K42" s="2704"/>
      <c r="L42" s="1015"/>
      <c r="M42" s="1023"/>
      <c r="N42" s="2714" t="s">
        <v>2442</v>
      </c>
      <c r="O42" s="2715"/>
      <c r="P42" s="2702" t="s">
        <v>2443</v>
      </c>
      <c r="Q42" s="2703"/>
      <c r="R42" s="2704"/>
      <c r="S42" s="1015"/>
      <c r="T42" s="1023"/>
      <c r="U42" s="2714" t="s">
        <v>2442</v>
      </c>
      <c r="V42" s="2715"/>
      <c r="W42" s="2702" t="s">
        <v>2443</v>
      </c>
      <c r="X42" s="2703"/>
      <c r="Y42" s="2704"/>
      <c r="Z42" s="1015"/>
      <c r="AB42" s="2714" t="s">
        <v>2442</v>
      </c>
      <c r="AC42" s="2715"/>
      <c r="AD42" s="2702" t="s">
        <v>2443</v>
      </c>
      <c r="AE42" s="2703"/>
      <c r="AF42" s="2704"/>
      <c r="AG42" s="1015"/>
    </row>
    <row r="43" spans="7:33" ht="30" customHeight="1">
      <c r="G43" s="2716"/>
      <c r="H43" s="2717"/>
      <c r="I43" s="2702" t="s">
        <v>2444</v>
      </c>
      <c r="J43" s="2703"/>
      <c r="K43" s="2704"/>
      <c r="L43" s="1015"/>
      <c r="M43" s="1023"/>
      <c r="N43" s="2716"/>
      <c r="O43" s="2717"/>
      <c r="P43" s="2702" t="s">
        <v>2444</v>
      </c>
      <c r="Q43" s="2703"/>
      <c r="R43" s="2704"/>
      <c r="S43" s="1015"/>
      <c r="T43" s="2720"/>
      <c r="U43" s="2716"/>
      <c r="V43" s="2717"/>
      <c r="W43" s="2702" t="s">
        <v>2444</v>
      </c>
      <c r="X43" s="2703"/>
      <c r="Y43" s="2704"/>
      <c r="Z43" s="1015"/>
      <c r="AB43" s="2716"/>
      <c r="AC43" s="2717"/>
      <c r="AD43" s="2702" t="s">
        <v>2444</v>
      </c>
      <c r="AE43" s="2703"/>
      <c r="AF43" s="2704"/>
      <c r="AG43" s="1015"/>
    </row>
    <row r="44" spans="7:33" ht="30" customHeight="1">
      <c r="G44" s="2716"/>
      <c r="H44" s="2717"/>
      <c r="I44" s="2702" t="s">
        <v>2445</v>
      </c>
      <c r="J44" s="2703"/>
      <c r="K44" s="2704"/>
      <c r="L44" s="1015"/>
      <c r="M44" s="1023"/>
      <c r="N44" s="2716"/>
      <c r="O44" s="2717"/>
      <c r="P44" s="2702" t="s">
        <v>2445</v>
      </c>
      <c r="Q44" s="2703"/>
      <c r="R44" s="2704"/>
      <c r="S44" s="1015"/>
      <c r="T44" s="2720"/>
      <c r="U44" s="2716"/>
      <c r="V44" s="2717"/>
      <c r="W44" s="2702" t="s">
        <v>2445</v>
      </c>
      <c r="X44" s="2703"/>
      <c r="Y44" s="2704"/>
      <c r="Z44" s="1015"/>
      <c r="AB44" s="2716"/>
      <c r="AC44" s="2717"/>
      <c r="AD44" s="2702" t="s">
        <v>2445</v>
      </c>
      <c r="AE44" s="2703"/>
      <c r="AF44" s="2704"/>
      <c r="AG44" s="1015"/>
    </row>
    <row r="45" spans="7:33" ht="30" customHeight="1">
      <c r="G45" s="2716"/>
      <c r="H45" s="2717"/>
      <c r="I45" s="2702" t="s">
        <v>2447</v>
      </c>
      <c r="J45" s="2703"/>
      <c r="K45" s="2704"/>
      <c r="L45" s="1016" t="s">
        <v>2448</v>
      </c>
      <c r="M45" s="1023"/>
      <c r="N45" s="2716"/>
      <c r="O45" s="2717"/>
      <c r="P45" s="2702" t="s">
        <v>2447</v>
      </c>
      <c r="Q45" s="2703"/>
      <c r="R45" s="2704"/>
      <c r="S45" s="1016" t="s">
        <v>2448</v>
      </c>
      <c r="T45" s="2720"/>
      <c r="U45" s="2716"/>
      <c r="V45" s="2717"/>
      <c r="W45" s="2702" t="s">
        <v>2447</v>
      </c>
      <c r="X45" s="2703"/>
      <c r="Y45" s="2704"/>
      <c r="Z45" s="1016" t="s">
        <v>2448</v>
      </c>
      <c r="AB45" s="2716"/>
      <c r="AC45" s="2717"/>
      <c r="AD45" s="2702" t="s">
        <v>2447</v>
      </c>
      <c r="AE45" s="2703"/>
      <c r="AF45" s="2704"/>
      <c r="AG45" s="1016" t="s">
        <v>2448</v>
      </c>
    </row>
    <row r="46" spans="7:33" ht="30" customHeight="1">
      <c r="G46" s="2716"/>
      <c r="H46" s="2717"/>
      <c r="I46" s="2702" t="s">
        <v>267</v>
      </c>
      <c r="J46" s="2703"/>
      <c r="K46" s="2704"/>
      <c r="L46" s="1015"/>
      <c r="M46" s="1023"/>
      <c r="N46" s="2716"/>
      <c r="O46" s="2717"/>
      <c r="P46" s="2702" t="s">
        <v>267</v>
      </c>
      <c r="Q46" s="2703"/>
      <c r="R46" s="2704"/>
      <c r="S46" s="1015"/>
      <c r="T46" s="2720"/>
      <c r="U46" s="2716"/>
      <c r="V46" s="2717"/>
      <c r="W46" s="2702" t="s">
        <v>267</v>
      </c>
      <c r="X46" s="2703"/>
      <c r="Y46" s="2704"/>
      <c r="Z46" s="1015"/>
      <c r="AB46" s="2716"/>
      <c r="AC46" s="2717"/>
      <c r="AD46" s="2702" t="s">
        <v>267</v>
      </c>
      <c r="AE46" s="2703"/>
      <c r="AF46" s="2704"/>
      <c r="AG46" s="1015"/>
    </row>
    <row r="47" spans="7:33" ht="30" customHeight="1">
      <c r="G47" s="2716"/>
      <c r="H47" s="2717"/>
      <c r="I47" s="2711" t="s">
        <v>12</v>
      </c>
      <c r="J47" s="2703"/>
      <c r="K47" s="2704"/>
      <c r="L47" s="1015"/>
      <c r="M47" s="1023"/>
      <c r="N47" s="2716"/>
      <c r="O47" s="2717"/>
      <c r="P47" s="2711" t="s">
        <v>12</v>
      </c>
      <c r="Q47" s="2703"/>
      <c r="R47" s="2704"/>
      <c r="S47" s="1015"/>
      <c r="T47" s="2720"/>
      <c r="U47" s="2716"/>
      <c r="V47" s="2717"/>
      <c r="W47" s="2711" t="s">
        <v>12</v>
      </c>
      <c r="X47" s="2703"/>
      <c r="Y47" s="2704"/>
      <c r="Z47" s="1015"/>
      <c r="AB47" s="2716"/>
      <c r="AC47" s="2717"/>
      <c r="AD47" s="2711" t="s">
        <v>12</v>
      </c>
      <c r="AE47" s="2703"/>
      <c r="AF47" s="2704"/>
      <c r="AG47" s="1015"/>
    </row>
    <row r="48" spans="7:33" ht="30" customHeight="1">
      <c r="G48" s="2716"/>
      <c r="H48" s="2717"/>
      <c r="I48" s="1021"/>
      <c r="J48" s="2712" t="s">
        <v>2449</v>
      </c>
      <c r="K48" s="2713"/>
      <c r="L48" s="1016" t="s">
        <v>2450</v>
      </c>
      <c r="M48" s="1023"/>
      <c r="N48" s="2716"/>
      <c r="O48" s="2717"/>
      <c r="P48" s="1021"/>
      <c r="Q48" s="2712" t="s">
        <v>2449</v>
      </c>
      <c r="R48" s="2713"/>
      <c r="S48" s="1016" t="s">
        <v>2450</v>
      </c>
      <c r="T48" s="1019"/>
      <c r="U48" s="2716"/>
      <c r="V48" s="2717"/>
      <c r="W48" s="1021"/>
      <c r="X48" s="2712" t="s">
        <v>2449</v>
      </c>
      <c r="Y48" s="2713"/>
      <c r="Z48" s="1016" t="s">
        <v>2450</v>
      </c>
      <c r="AB48" s="2716"/>
      <c r="AC48" s="2717"/>
      <c r="AD48" s="1021"/>
      <c r="AE48" s="2712" t="s">
        <v>2449</v>
      </c>
      <c r="AF48" s="2713"/>
      <c r="AG48" s="1016" t="s">
        <v>2450</v>
      </c>
    </row>
    <row r="49" spans="7:33" ht="30" customHeight="1">
      <c r="G49" s="2716"/>
      <c r="H49" s="2717"/>
      <c r="I49" s="2711" t="s">
        <v>270</v>
      </c>
      <c r="J49" s="2703"/>
      <c r="K49" s="2704"/>
      <c r="L49" s="1015"/>
      <c r="M49" s="1012"/>
      <c r="N49" s="2716"/>
      <c r="O49" s="2717"/>
      <c r="P49" s="2711" t="s">
        <v>270</v>
      </c>
      <c r="Q49" s="2703"/>
      <c r="R49" s="2704"/>
      <c r="S49" s="1015"/>
      <c r="T49" s="1012"/>
      <c r="U49" s="2716"/>
      <c r="V49" s="2717"/>
      <c r="W49" s="2711" t="s">
        <v>270</v>
      </c>
      <c r="X49" s="2703"/>
      <c r="Y49" s="2704"/>
      <c r="Z49" s="1015"/>
      <c r="AB49" s="2716"/>
      <c r="AC49" s="2717"/>
      <c r="AD49" s="2711" t="s">
        <v>270</v>
      </c>
      <c r="AE49" s="2703"/>
      <c r="AF49" s="2704"/>
      <c r="AG49" s="1015"/>
    </row>
    <row r="50" spans="7:33" ht="30" customHeight="1">
      <c r="G50" s="2718"/>
      <c r="H50" s="2719"/>
      <c r="I50" s="1021"/>
      <c r="J50" s="2712" t="s">
        <v>2451</v>
      </c>
      <c r="K50" s="2713"/>
      <c r="L50" s="1015"/>
      <c r="M50" s="1012"/>
      <c r="N50" s="2718"/>
      <c r="O50" s="2719"/>
      <c r="P50" s="1021"/>
      <c r="Q50" s="2712" t="s">
        <v>2451</v>
      </c>
      <c r="R50" s="2713"/>
      <c r="S50" s="1015"/>
      <c r="T50" s="1026"/>
      <c r="U50" s="2718"/>
      <c r="V50" s="2719"/>
      <c r="W50" s="1021"/>
      <c r="X50" s="2712" t="s">
        <v>2451</v>
      </c>
      <c r="Y50" s="2713"/>
      <c r="Z50" s="1015"/>
      <c r="AB50" s="2718"/>
      <c r="AC50" s="2719"/>
      <c r="AD50" s="1021"/>
      <c r="AE50" s="2712" t="s">
        <v>2451</v>
      </c>
      <c r="AF50" s="2713"/>
      <c r="AG50" s="1015"/>
    </row>
    <row r="51" spans="7:33" ht="30" customHeight="1">
      <c r="G51" s="2699" t="s">
        <v>2452</v>
      </c>
      <c r="H51" s="2700"/>
      <c r="I51" s="2701"/>
      <c r="J51" s="2702" t="s">
        <v>2453</v>
      </c>
      <c r="K51" s="2703"/>
      <c r="L51" s="2704"/>
      <c r="M51" s="1026"/>
      <c r="N51" s="2699" t="s">
        <v>2452</v>
      </c>
      <c r="O51" s="2700"/>
      <c r="P51" s="2701"/>
      <c r="Q51" s="2702" t="s">
        <v>2453</v>
      </c>
      <c r="R51" s="2703"/>
      <c r="S51" s="2704"/>
      <c r="T51" s="1026"/>
      <c r="U51" s="2699" t="s">
        <v>2452</v>
      </c>
      <c r="V51" s="2700"/>
      <c r="W51" s="2701"/>
      <c r="X51" s="2702" t="s">
        <v>2453</v>
      </c>
      <c r="Y51" s="2703"/>
      <c r="Z51" s="2704"/>
      <c r="AB51" s="2699" t="s">
        <v>2452</v>
      </c>
      <c r="AC51" s="2700"/>
      <c r="AD51" s="2701"/>
      <c r="AE51" s="2702" t="s">
        <v>2453</v>
      </c>
      <c r="AF51" s="2703"/>
      <c r="AG51" s="2704"/>
    </row>
  </sheetData>
  <mergeCells count="213">
    <mergeCell ref="W13:Y13"/>
    <mergeCell ref="AD13:AF13"/>
    <mergeCell ref="G4:S4"/>
    <mergeCell ref="A6:B6"/>
    <mergeCell ref="C6:E6"/>
    <mergeCell ref="H6:I7"/>
    <mergeCell ref="A7:B7"/>
    <mergeCell ref="C7:E7"/>
    <mergeCell ref="A12:B12"/>
    <mergeCell ref="I12:K12"/>
    <mergeCell ref="P12:R12"/>
    <mergeCell ref="A9:B9"/>
    <mergeCell ref="G9:H17"/>
    <mergeCell ref="I9:K9"/>
    <mergeCell ref="N9:O17"/>
    <mergeCell ref="P9:R9"/>
    <mergeCell ref="T9:T13"/>
    <mergeCell ref="I11:K11"/>
    <mergeCell ref="P11:R11"/>
    <mergeCell ref="A13:B13"/>
    <mergeCell ref="P13:R13"/>
    <mergeCell ref="I14:K14"/>
    <mergeCell ref="P14:R14"/>
    <mergeCell ref="W14:Y14"/>
    <mergeCell ref="AD14:AF14"/>
    <mergeCell ref="W11:Y11"/>
    <mergeCell ref="AD11:AF11"/>
    <mergeCell ref="I13:K13"/>
    <mergeCell ref="A15:B15"/>
    <mergeCell ref="J15:K15"/>
    <mergeCell ref="Q15:R15"/>
    <mergeCell ref="X15:Y15"/>
    <mergeCell ref="AE15:AF15"/>
    <mergeCell ref="W12:Y12"/>
    <mergeCell ref="AD12:AF12"/>
    <mergeCell ref="U9:V17"/>
    <mergeCell ref="W9:Y9"/>
    <mergeCell ref="AB9:AC17"/>
    <mergeCell ref="AD9:AF9"/>
    <mergeCell ref="A10:B10"/>
    <mergeCell ref="I10:K10"/>
    <mergeCell ref="P10:R10"/>
    <mergeCell ref="W10:Y10"/>
    <mergeCell ref="AD10:AF10"/>
    <mergeCell ref="A11:B11"/>
    <mergeCell ref="I16:K16"/>
    <mergeCell ref="P16:R16"/>
    <mergeCell ref="T16:T20"/>
    <mergeCell ref="W16:Y16"/>
    <mergeCell ref="AD16:AF16"/>
    <mergeCell ref="J17:K17"/>
    <mergeCell ref="Q17:R17"/>
    <mergeCell ref="X17:Y17"/>
    <mergeCell ref="AE17:AF17"/>
    <mergeCell ref="A18:B19"/>
    <mergeCell ref="G18:I18"/>
    <mergeCell ref="J18:L18"/>
    <mergeCell ref="N18:P18"/>
    <mergeCell ref="Q18:S18"/>
    <mergeCell ref="U18:W18"/>
    <mergeCell ref="X18:Z18"/>
    <mergeCell ref="AB18:AD18"/>
    <mergeCell ref="AE18:AG18"/>
    <mergeCell ref="G20:H28"/>
    <mergeCell ref="I20:K20"/>
    <mergeCell ref="N20:O28"/>
    <mergeCell ref="P20:R20"/>
    <mergeCell ref="U20:V28"/>
    <mergeCell ref="W20:Y20"/>
    <mergeCell ref="AB20:AC28"/>
    <mergeCell ref="AD20:AF20"/>
    <mergeCell ref="A21:B22"/>
    <mergeCell ref="I21:K21"/>
    <mergeCell ref="P21:R21"/>
    <mergeCell ref="W21:Y21"/>
    <mergeCell ref="AD21:AF21"/>
    <mergeCell ref="I22:K22"/>
    <mergeCell ref="P22:R22"/>
    <mergeCell ref="W22:Y22"/>
    <mergeCell ref="AD22:AF22"/>
    <mergeCell ref="I23:K23"/>
    <mergeCell ref="P23:R23"/>
    <mergeCell ref="T23:T27"/>
    <mergeCell ref="W23:Y23"/>
    <mergeCell ref="AD23:AF23"/>
    <mergeCell ref="I24:K24"/>
    <mergeCell ref="P24:R24"/>
    <mergeCell ref="W24:Y24"/>
    <mergeCell ref="AD24:AF24"/>
    <mergeCell ref="I25:K25"/>
    <mergeCell ref="I27:K27"/>
    <mergeCell ref="P27:R27"/>
    <mergeCell ref="W27:Y27"/>
    <mergeCell ref="AD27:AF27"/>
    <mergeCell ref="J28:K28"/>
    <mergeCell ref="Q28:R28"/>
    <mergeCell ref="X28:Y28"/>
    <mergeCell ref="AE28:AF28"/>
    <mergeCell ref="P25:R25"/>
    <mergeCell ref="W25:Y25"/>
    <mergeCell ref="AD25:AF25"/>
    <mergeCell ref="J26:K26"/>
    <mergeCell ref="Q26:R26"/>
    <mergeCell ref="X26:Y26"/>
    <mergeCell ref="AE26:AF26"/>
    <mergeCell ref="AB29:AD29"/>
    <mergeCell ref="AE29:AG29"/>
    <mergeCell ref="G31:H39"/>
    <mergeCell ref="I31:K31"/>
    <mergeCell ref="N31:O39"/>
    <mergeCell ref="P31:R31"/>
    <mergeCell ref="U31:V39"/>
    <mergeCell ref="W31:Y31"/>
    <mergeCell ref="AB31:AC39"/>
    <mergeCell ref="AD31:AF31"/>
    <mergeCell ref="G29:I29"/>
    <mergeCell ref="J29:L29"/>
    <mergeCell ref="N29:P29"/>
    <mergeCell ref="Q29:S29"/>
    <mergeCell ref="U29:W29"/>
    <mergeCell ref="X29:Z29"/>
    <mergeCell ref="P34:R34"/>
    <mergeCell ref="W34:Y34"/>
    <mergeCell ref="AD34:AF34"/>
    <mergeCell ref="I35:K35"/>
    <mergeCell ref="P35:R35"/>
    <mergeCell ref="W35:Y35"/>
    <mergeCell ref="AD35:AF35"/>
    <mergeCell ref="I32:K32"/>
    <mergeCell ref="P32:R32"/>
    <mergeCell ref="T32:T36"/>
    <mergeCell ref="W32:Y32"/>
    <mergeCell ref="AD32:AF32"/>
    <mergeCell ref="I33:K33"/>
    <mergeCell ref="P33:R33"/>
    <mergeCell ref="W33:Y33"/>
    <mergeCell ref="AD33:AF33"/>
    <mergeCell ref="I34:K34"/>
    <mergeCell ref="I38:K38"/>
    <mergeCell ref="P38:R38"/>
    <mergeCell ref="W38:Y38"/>
    <mergeCell ref="AD38:AF38"/>
    <mergeCell ref="J39:K39"/>
    <mergeCell ref="Q39:R39"/>
    <mergeCell ref="X39:Y39"/>
    <mergeCell ref="AE39:AF39"/>
    <mergeCell ref="I36:K36"/>
    <mergeCell ref="P36:R36"/>
    <mergeCell ref="W36:Y36"/>
    <mergeCell ref="AD36:AF36"/>
    <mergeCell ref="J37:K37"/>
    <mergeCell ref="Q37:R37"/>
    <mergeCell ref="X37:Y37"/>
    <mergeCell ref="AE37:AF37"/>
    <mergeCell ref="AB40:AD40"/>
    <mergeCell ref="AE40:AG40"/>
    <mergeCell ref="G42:H50"/>
    <mergeCell ref="I42:K42"/>
    <mergeCell ref="N42:O50"/>
    <mergeCell ref="P42:R42"/>
    <mergeCell ref="U42:V50"/>
    <mergeCell ref="W42:Y42"/>
    <mergeCell ref="AB42:AC50"/>
    <mergeCell ref="AD42:AF42"/>
    <mergeCell ref="G40:I40"/>
    <mergeCell ref="J40:L40"/>
    <mergeCell ref="N40:P40"/>
    <mergeCell ref="Q40:S40"/>
    <mergeCell ref="U40:W40"/>
    <mergeCell ref="X40:Z40"/>
    <mergeCell ref="I43:K43"/>
    <mergeCell ref="P43:R43"/>
    <mergeCell ref="T43:T47"/>
    <mergeCell ref="W43:Y43"/>
    <mergeCell ref="AD43:AF43"/>
    <mergeCell ref="I44:K44"/>
    <mergeCell ref="P44:R44"/>
    <mergeCell ref="W44:Y44"/>
    <mergeCell ref="AD44:AF44"/>
    <mergeCell ref="I45:K45"/>
    <mergeCell ref="X48:Y48"/>
    <mergeCell ref="AE48:AF48"/>
    <mergeCell ref="P45:R45"/>
    <mergeCell ref="W45:Y45"/>
    <mergeCell ref="AD45:AF45"/>
    <mergeCell ref="I46:K46"/>
    <mergeCell ref="P46:R46"/>
    <mergeCell ref="W46:Y46"/>
    <mergeCell ref="AD46:AF46"/>
    <mergeCell ref="AB51:AD51"/>
    <mergeCell ref="AE51:AG51"/>
    <mergeCell ref="J6:N6"/>
    <mergeCell ref="J7:N7"/>
    <mergeCell ref="G51:I51"/>
    <mergeCell ref="J51:L51"/>
    <mergeCell ref="N51:P51"/>
    <mergeCell ref="Q51:S51"/>
    <mergeCell ref="U51:W51"/>
    <mergeCell ref="X51:Z51"/>
    <mergeCell ref="I49:K49"/>
    <mergeCell ref="P49:R49"/>
    <mergeCell ref="W49:Y49"/>
    <mergeCell ref="AD49:AF49"/>
    <mergeCell ref="J50:K50"/>
    <mergeCell ref="Q50:R50"/>
    <mergeCell ref="X50:Y50"/>
    <mergeCell ref="AE50:AF50"/>
    <mergeCell ref="I47:K47"/>
    <mergeCell ref="P47:R47"/>
    <mergeCell ref="W47:Y47"/>
    <mergeCell ref="AD47:AF47"/>
    <mergeCell ref="J48:K48"/>
    <mergeCell ref="Q48:R48"/>
  </mergeCells>
  <phoneticPr fontId="71"/>
  <hyperlinks>
    <hyperlink ref="AH6" r:id="rId1"/>
    <hyperlink ref="AH8" r:id="rId2"/>
  </hyperlinks>
  <pageMargins left="1.3779527559055118" right="0.78740157480314965" top="0.74803149606299213" bottom="0.39370078740157483" header="0.27559055118110237" footer="0.27559055118110237"/>
  <pageSetup paperSize="8" scale="52" orientation="landscape" r:id="rId3"/>
  <headerFooter alignWithMargins="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E204"/>
  <sheetViews>
    <sheetView workbookViewId="0">
      <selection activeCell="L44" sqref="L44:N45"/>
    </sheetView>
  </sheetViews>
  <sheetFormatPr defaultColWidth="2.125" defaultRowHeight="12.6" customHeight="1"/>
  <cols>
    <col min="1" max="40" width="2.125" style="1"/>
    <col min="41" max="55" width="2.125" style="412"/>
    <col min="56" max="75" width="2.125" style="628"/>
    <col min="76" max="16384" width="2.125" style="1"/>
  </cols>
  <sheetData>
    <row r="1" spans="1:135" ht="12.6" customHeight="1">
      <c r="A1" s="2670" t="s">
        <v>1666</v>
      </c>
      <c r="B1" s="2670"/>
      <c r="C1" s="2670"/>
      <c r="D1" s="2670"/>
      <c r="E1" s="2670"/>
      <c r="F1" s="2670"/>
      <c r="G1" s="2670"/>
      <c r="H1" s="2670"/>
      <c r="I1" s="2670"/>
      <c r="J1" s="2670"/>
      <c r="K1" s="2670"/>
      <c r="L1" s="2670"/>
      <c r="M1" s="2670"/>
      <c r="N1" s="2670"/>
      <c r="O1" s="2670"/>
      <c r="P1" s="2670"/>
      <c r="Q1" s="2670"/>
      <c r="R1" s="765"/>
      <c r="S1" s="765"/>
      <c r="T1" s="765"/>
      <c r="U1" s="765"/>
      <c r="V1" s="765"/>
      <c r="W1" s="765"/>
      <c r="X1" s="765"/>
      <c r="Y1" s="765"/>
      <c r="Z1" s="765"/>
      <c r="AA1" s="765"/>
      <c r="AB1" s="765"/>
      <c r="AC1" s="765"/>
      <c r="AD1" s="765"/>
      <c r="AE1" s="765"/>
      <c r="AF1" s="765"/>
      <c r="AG1" s="765"/>
      <c r="AH1" s="765"/>
      <c r="AI1" s="765"/>
      <c r="AJ1" s="765"/>
      <c r="AK1" s="765"/>
      <c r="AL1" s="765"/>
      <c r="AM1" s="765"/>
      <c r="AN1" s="765"/>
    </row>
    <row r="2" spans="1:135" ht="12.6" customHeight="1">
      <c r="A2" s="299"/>
      <c r="B2" s="299"/>
      <c r="C2" s="299"/>
      <c r="D2" s="299"/>
      <c r="E2" s="299"/>
      <c r="F2" s="299"/>
      <c r="G2" s="299"/>
      <c r="H2" s="299"/>
      <c r="I2" s="1052"/>
      <c r="J2" s="1052"/>
      <c r="K2" s="1052"/>
      <c r="L2" s="1052"/>
      <c r="M2" s="1052"/>
      <c r="N2" s="1052"/>
      <c r="O2" s="777"/>
      <c r="P2" s="777"/>
      <c r="Q2" s="777"/>
      <c r="R2" s="777"/>
      <c r="S2" s="777"/>
      <c r="T2" s="777"/>
      <c r="U2" s="777"/>
      <c r="V2" s="777"/>
      <c r="W2" s="777"/>
      <c r="X2" s="777"/>
      <c r="Y2" s="777"/>
      <c r="Z2" s="777"/>
      <c r="AA2" s="777"/>
      <c r="AB2" s="777"/>
      <c r="AC2" s="777"/>
      <c r="AD2" s="777"/>
      <c r="AE2" s="777"/>
      <c r="AF2" s="777"/>
      <c r="AG2" s="777"/>
      <c r="AH2" s="777"/>
      <c r="AI2" s="777"/>
      <c r="AJ2" s="777"/>
      <c r="AK2" s="777"/>
      <c r="AL2" s="777"/>
      <c r="AM2" s="777"/>
      <c r="AN2" s="777"/>
    </row>
    <row r="3" spans="1:135" ht="12.6" customHeight="1">
      <c r="A3" s="1037"/>
      <c r="B3" s="1037"/>
      <c r="C3" s="1037"/>
      <c r="D3" s="1037"/>
      <c r="E3" s="1037"/>
      <c r="F3" s="1037"/>
      <c r="G3" s="1037"/>
      <c r="H3" s="1037"/>
      <c r="I3" s="1037"/>
      <c r="J3" s="1053"/>
      <c r="K3" s="1053"/>
      <c r="L3" s="1037"/>
      <c r="M3" s="1053"/>
      <c r="N3" s="1037"/>
      <c r="O3" s="777"/>
      <c r="P3" s="777"/>
      <c r="Q3" s="777"/>
      <c r="R3" s="777"/>
      <c r="S3" s="777"/>
      <c r="T3" s="777"/>
      <c r="U3" s="777"/>
      <c r="V3" s="777"/>
      <c r="W3" s="777"/>
      <c r="X3" s="777"/>
      <c r="Y3" s="777"/>
      <c r="Z3" s="777"/>
      <c r="AA3" s="777"/>
      <c r="AB3" s="777"/>
      <c r="AC3" s="777"/>
      <c r="AD3" s="777"/>
      <c r="AE3" s="777"/>
      <c r="AF3" s="777"/>
      <c r="AG3" s="777"/>
      <c r="AH3" s="777"/>
      <c r="AI3" s="777"/>
      <c r="AJ3" s="777"/>
      <c r="AK3" s="777"/>
      <c r="AL3" s="777"/>
      <c r="AM3" s="777"/>
      <c r="AN3" s="777"/>
    </row>
    <row r="4" spans="1:135" ht="12.6" customHeight="1">
      <c r="A4" s="299"/>
      <c r="B4" s="299"/>
      <c r="C4" s="299"/>
      <c r="D4" s="299"/>
      <c r="E4" s="299"/>
      <c r="F4" s="299"/>
      <c r="G4" s="299"/>
      <c r="H4" s="299"/>
      <c r="I4" s="299"/>
      <c r="J4" s="299"/>
      <c r="K4" s="299"/>
      <c r="L4" s="299"/>
      <c r="M4" s="299"/>
      <c r="N4" s="299"/>
      <c r="O4" s="299"/>
      <c r="P4" s="299"/>
      <c r="Q4" s="299"/>
      <c r="R4" s="299"/>
      <c r="S4" s="299"/>
      <c r="T4" s="299"/>
      <c r="U4" s="299"/>
      <c r="V4" s="299"/>
      <c r="W4" s="299"/>
      <c r="X4" s="299"/>
      <c r="Y4" s="299"/>
      <c r="Z4" s="299"/>
      <c r="AA4" s="299"/>
      <c r="AB4" s="299"/>
      <c r="AC4" s="299"/>
      <c r="AD4" s="299"/>
      <c r="AE4" s="299"/>
      <c r="AF4" s="299"/>
      <c r="AG4" s="299"/>
      <c r="AH4" s="299"/>
      <c r="AI4" s="299"/>
      <c r="AJ4" s="299"/>
      <c r="AK4" s="299"/>
      <c r="AL4" s="299"/>
      <c r="AM4" s="299"/>
      <c r="AN4" s="299"/>
      <c r="AO4" s="401"/>
      <c r="AP4" s="401"/>
      <c r="AQ4" s="401"/>
      <c r="AR4" s="401"/>
      <c r="AS4" s="401"/>
      <c r="AT4" s="401"/>
      <c r="AU4" s="401"/>
      <c r="AV4" s="401"/>
      <c r="AW4" s="401"/>
      <c r="AX4" s="401"/>
      <c r="AY4" s="401"/>
      <c r="AZ4" s="401"/>
      <c r="BA4" s="401"/>
      <c r="BB4" s="401"/>
      <c r="BC4" s="401"/>
      <c r="BD4" s="17"/>
      <c r="BE4" s="17"/>
      <c r="BF4" s="17"/>
      <c r="BG4" s="17"/>
      <c r="BH4" s="17"/>
      <c r="BI4" s="17"/>
      <c r="BJ4" s="17"/>
      <c r="BK4" s="17"/>
      <c r="BL4" s="17"/>
      <c r="BM4" s="17"/>
    </row>
    <row r="5" spans="1:135" ht="12.6" customHeight="1">
      <c r="A5" s="299"/>
      <c r="B5" s="299"/>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299"/>
      <c r="AE5" s="299"/>
      <c r="AF5" s="299"/>
      <c r="AG5" s="299"/>
      <c r="AH5" s="299"/>
      <c r="AI5" s="299"/>
      <c r="AJ5" s="299"/>
      <c r="AK5" s="299"/>
      <c r="AL5" s="299"/>
      <c r="AM5" s="299"/>
      <c r="AN5" s="299"/>
      <c r="AO5" s="401"/>
      <c r="AP5" s="401"/>
      <c r="AQ5" s="401"/>
      <c r="AR5" s="401"/>
      <c r="AS5" s="401"/>
      <c r="AT5" s="401"/>
      <c r="AU5" s="401"/>
      <c r="AV5" s="401"/>
      <c r="AW5" s="401"/>
      <c r="AX5" s="401"/>
      <c r="AY5" s="401"/>
      <c r="AZ5" s="401"/>
      <c r="BA5" s="401"/>
      <c r="BB5" s="401"/>
      <c r="BC5" s="401"/>
      <c r="BD5" s="17"/>
      <c r="BE5" s="17"/>
      <c r="BF5" s="17"/>
      <c r="BG5" s="17"/>
      <c r="BH5" s="17"/>
      <c r="BI5" s="17"/>
      <c r="BJ5" s="17"/>
      <c r="BK5" s="17"/>
      <c r="BL5" s="17"/>
      <c r="BM5" s="17"/>
    </row>
    <row r="6" spans="1:135" ht="12.6" customHeight="1">
      <c r="A6" s="299"/>
      <c r="B6" s="299"/>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B6" s="299"/>
      <c r="AC6" s="299"/>
      <c r="AD6" s="299"/>
      <c r="AE6" s="299"/>
      <c r="AF6" s="299"/>
      <c r="AG6" s="299"/>
      <c r="AH6" s="299"/>
      <c r="AI6" s="299"/>
      <c r="AJ6" s="299"/>
      <c r="AK6" s="299"/>
      <c r="AL6" s="299"/>
      <c r="AM6" s="299"/>
      <c r="AN6" s="299"/>
      <c r="AO6" s="401"/>
      <c r="AP6" s="401"/>
      <c r="AQ6" s="401"/>
      <c r="AR6" s="401"/>
      <c r="AS6" s="401"/>
      <c r="AT6" s="401"/>
      <c r="AU6" s="401"/>
      <c r="AV6" s="401"/>
      <c r="AW6" s="401"/>
      <c r="AX6" s="401"/>
      <c r="AY6" s="401"/>
      <c r="AZ6" s="401"/>
      <c r="BA6" s="401"/>
      <c r="BB6" s="401"/>
      <c r="BC6" s="401"/>
      <c r="BD6" s="17"/>
      <c r="BE6" s="17"/>
      <c r="BF6" s="17"/>
      <c r="BG6" s="17"/>
      <c r="BH6" s="17"/>
      <c r="BI6" s="17"/>
      <c r="BJ6" s="17"/>
      <c r="BK6" s="17"/>
      <c r="BL6" s="17"/>
      <c r="BM6" s="17"/>
    </row>
    <row r="7" spans="1:135" ht="12.6" customHeight="1">
      <c r="A7" s="299"/>
      <c r="B7" s="299"/>
      <c r="C7" s="299"/>
      <c r="D7" s="299"/>
      <c r="E7" s="299"/>
      <c r="F7" s="299"/>
      <c r="G7" s="299"/>
      <c r="H7" s="299"/>
      <c r="I7" s="299"/>
      <c r="J7" s="299"/>
      <c r="K7" s="299"/>
      <c r="L7" s="299"/>
      <c r="M7" s="299"/>
      <c r="N7" s="299"/>
      <c r="O7" s="299"/>
      <c r="P7" s="299"/>
      <c r="Q7" s="299"/>
      <c r="R7" s="299"/>
      <c r="S7" s="299"/>
      <c r="T7" s="299"/>
      <c r="U7" s="299"/>
      <c r="V7" s="299"/>
      <c r="W7" s="299"/>
      <c r="X7" s="299"/>
      <c r="Y7" s="299"/>
      <c r="Z7" s="299"/>
      <c r="AA7" s="299"/>
      <c r="AB7" s="299"/>
      <c r="AC7" s="299"/>
      <c r="AD7" s="299"/>
      <c r="AE7" s="299"/>
      <c r="AF7" s="299"/>
      <c r="AG7" s="299"/>
      <c r="AH7" s="299"/>
      <c r="AI7" s="299"/>
      <c r="AJ7" s="299"/>
      <c r="AK7" s="299"/>
      <c r="AL7" s="299"/>
      <c r="AM7" s="299"/>
      <c r="AN7" s="299"/>
    </row>
    <row r="8" spans="1:135" ht="12.6" customHeight="1">
      <c r="A8" s="765"/>
      <c r="B8" s="765"/>
      <c r="C8" s="765"/>
      <c r="D8" s="765"/>
      <c r="E8" s="765"/>
      <c r="F8" s="765"/>
      <c r="G8" s="765"/>
      <c r="H8" s="765"/>
      <c r="I8" s="765"/>
      <c r="J8" s="765"/>
      <c r="K8" s="765"/>
      <c r="L8" s="765"/>
      <c r="M8" s="765"/>
      <c r="N8" s="765"/>
      <c r="O8" s="765"/>
      <c r="P8" s="765"/>
      <c r="Q8" s="765"/>
      <c r="R8" s="765"/>
      <c r="S8" s="765"/>
      <c r="T8" s="765"/>
      <c r="U8" s="765"/>
      <c r="V8" s="765"/>
      <c r="W8" s="765"/>
      <c r="X8" s="765"/>
      <c r="Y8" s="765"/>
      <c r="Z8" s="765"/>
      <c r="AA8" s="765"/>
      <c r="AB8" s="765"/>
      <c r="AC8" s="765"/>
      <c r="AD8" s="765"/>
      <c r="AE8" s="765"/>
      <c r="AF8" s="765"/>
      <c r="AG8" s="765"/>
      <c r="AH8" s="765"/>
      <c r="AI8" s="765"/>
      <c r="AJ8" s="765"/>
      <c r="AK8" s="765"/>
      <c r="AL8" s="765"/>
      <c r="AM8" s="765"/>
      <c r="AN8" s="765"/>
    </row>
    <row r="9" spans="1:135" ht="12.6" customHeight="1">
      <c r="A9" s="2782" t="s">
        <v>282</v>
      </c>
      <c r="B9" s="2782"/>
      <c r="C9" s="2782"/>
      <c r="D9" s="2782"/>
      <c r="E9" s="2782"/>
      <c r="F9" s="2782"/>
      <c r="G9" s="2782"/>
      <c r="H9" s="2782"/>
      <c r="I9" s="2782"/>
      <c r="J9" s="2782"/>
      <c r="K9" s="2782"/>
      <c r="L9" s="2782"/>
      <c r="M9" s="2782"/>
      <c r="N9" s="2782"/>
      <c r="O9" s="2782"/>
      <c r="P9" s="2782"/>
      <c r="Q9" s="2782"/>
      <c r="R9" s="2782"/>
      <c r="S9" s="2782"/>
      <c r="T9" s="2782"/>
      <c r="U9" s="2782"/>
      <c r="V9" s="2782"/>
      <c r="W9" s="2782"/>
      <c r="X9" s="2782"/>
      <c r="Y9" s="2782"/>
      <c r="Z9" s="2782"/>
      <c r="AA9" s="2782"/>
      <c r="AB9" s="2782"/>
      <c r="AC9" s="2782"/>
      <c r="AD9" s="2782"/>
      <c r="AE9" s="2782"/>
      <c r="AF9" s="2782"/>
      <c r="AG9" s="2782"/>
      <c r="AH9" s="2782"/>
      <c r="AI9" s="2782"/>
      <c r="AJ9" s="2782"/>
      <c r="AK9" s="2782"/>
      <c r="AL9" s="2782"/>
      <c r="AM9" s="2782"/>
      <c r="AN9" s="2782"/>
    </row>
    <row r="10" spans="1:135" ht="12.6" customHeight="1">
      <c r="A10" s="2782"/>
      <c r="B10" s="2782"/>
      <c r="C10" s="2782"/>
      <c r="D10" s="2782"/>
      <c r="E10" s="2782"/>
      <c r="F10" s="2782"/>
      <c r="G10" s="2782"/>
      <c r="H10" s="2782"/>
      <c r="I10" s="2782"/>
      <c r="J10" s="2782"/>
      <c r="K10" s="2782"/>
      <c r="L10" s="2782"/>
      <c r="M10" s="2782"/>
      <c r="N10" s="2782"/>
      <c r="O10" s="2782"/>
      <c r="P10" s="2782"/>
      <c r="Q10" s="2782"/>
      <c r="R10" s="2782"/>
      <c r="S10" s="2782"/>
      <c r="T10" s="2782"/>
      <c r="U10" s="2782"/>
      <c r="V10" s="2782"/>
      <c r="W10" s="2782"/>
      <c r="X10" s="2782"/>
      <c r="Y10" s="2782"/>
      <c r="Z10" s="2782"/>
      <c r="AA10" s="2782"/>
      <c r="AB10" s="2782"/>
      <c r="AC10" s="2782"/>
      <c r="AD10" s="2782"/>
      <c r="AE10" s="2782"/>
      <c r="AF10" s="2782"/>
      <c r="AG10" s="2782"/>
      <c r="AH10" s="2782"/>
      <c r="AI10" s="2782"/>
      <c r="AJ10" s="2782"/>
      <c r="AK10" s="2782"/>
      <c r="AL10" s="2782"/>
      <c r="AM10" s="2782"/>
      <c r="AN10" s="2782"/>
      <c r="BV10" s="174"/>
      <c r="BW10" s="174"/>
      <c r="BX10" s="765"/>
      <c r="BY10" s="765"/>
      <c r="BZ10" s="765"/>
      <c r="CA10" s="765"/>
      <c r="CB10" s="765"/>
      <c r="CC10" s="765"/>
      <c r="CD10" s="765"/>
      <c r="CE10" s="765"/>
      <c r="CF10" s="765"/>
      <c r="CG10" s="765"/>
      <c r="CH10" s="765"/>
      <c r="CI10" s="765"/>
      <c r="CJ10" s="765"/>
      <c r="CK10" s="765"/>
      <c r="CL10" s="765"/>
      <c r="CM10" s="765"/>
      <c r="CN10" s="765"/>
      <c r="CO10" s="765"/>
      <c r="CP10" s="765"/>
      <c r="CQ10" s="765"/>
      <c r="CR10" s="765"/>
      <c r="CS10" s="765"/>
      <c r="CT10" s="765"/>
      <c r="CU10" s="765"/>
      <c r="CV10" s="765"/>
      <c r="CW10" s="765"/>
      <c r="CX10" s="765"/>
      <c r="CY10" s="765"/>
      <c r="CZ10" s="765"/>
      <c r="DA10" s="765"/>
      <c r="DB10" s="765"/>
      <c r="DC10" s="765"/>
      <c r="DD10" s="765"/>
      <c r="DE10" s="765"/>
      <c r="DF10" s="765"/>
      <c r="DG10" s="765"/>
      <c r="DH10" s="765"/>
      <c r="DI10" s="765"/>
      <c r="DJ10" s="765"/>
      <c r="DK10" s="765"/>
      <c r="DL10" s="765"/>
      <c r="DM10" s="765"/>
      <c r="DN10" s="765"/>
      <c r="DO10" s="765"/>
      <c r="DP10" s="765"/>
      <c r="DQ10" s="765"/>
      <c r="DR10" s="765"/>
      <c r="DS10" s="765"/>
      <c r="DT10" s="765"/>
      <c r="DU10" s="765"/>
      <c r="DV10" s="765"/>
      <c r="DW10" s="765"/>
      <c r="DX10" s="765"/>
      <c r="DY10" s="765"/>
      <c r="DZ10" s="765"/>
      <c r="EA10" s="765"/>
      <c r="EB10" s="174"/>
      <c r="EC10" s="174"/>
      <c r="ED10" s="174"/>
      <c r="EE10" s="174"/>
    </row>
    <row r="11" spans="1:135" ht="12.6" customHeight="1">
      <c r="A11" s="2782"/>
      <c r="B11" s="2782"/>
      <c r="C11" s="2782"/>
      <c r="D11" s="2782"/>
      <c r="E11" s="2782"/>
      <c r="F11" s="2782"/>
      <c r="G11" s="2782"/>
      <c r="H11" s="2782"/>
      <c r="I11" s="2782"/>
      <c r="J11" s="2782"/>
      <c r="K11" s="2782"/>
      <c r="L11" s="2782"/>
      <c r="M11" s="2782"/>
      <c r="N11" s="2782"/>
      <c r="O11" s="2782"/>
      <c r="P11" s="2782"/>
      <c r="Q11" s="2782"/>
      <c r="R11" s="2782"/>
      <c r="S11" s="2782"/>
      <c r="T11" s="2782"/>
      <c r="U11" s="2782"/>
      <c r="V11" s="2782"/>
      <c r="W11" s="2782"/>
      <c r="X11" s="2782"/>
      <c r="Y11" s="2782"/>
      <c r="Z11" s="2782"/>
      <c r="AA11" s="2782"/>
      <c r="AB11" s="2782"/>
      <c r="AC11" s="2782"/>
      <c r="AD11" s="2782"/>
      <c r="AE11" s="2782"/>
      <c r="AF11" s="2782"/>
      <c r="AG11" s="2782"/>
      <c r="AH11" s="2782"/>
      <c r="AI11" s="2782"/>
      <c r="AJ11" s="2782"/>
      <c r="AK11" s="2782"/>
      <c r="AL11" s="2782"/>
      <c r="AM11" s="2782"/>
      <c r="AN11" s="2782"/>
      <c r="BV11" s="174"/>
      <c r="BW11" s="174"/>
      <c r="BX11" s="765"/>
      <c r="BY11" s="765"/>
      <c r="BZ11" s="765"/>
      <c r="CA11" s="765"/>
      <c r="CB11" s="765"/>
      <c r="CC11" s="765"/>
      <c r="CD11" s="765"/>
      <c r="CE11" s="765"/>
      <c r="CF11" s="765"/>
      <c r="CG11" s="765"/>
      <c r="CH11" s="765"/>
      <c r="CI11" s="765"/>
      <c r="CJ11" s="765"/>
      <c r="CK11" s="765"/>
      <c r="CL11" s="765"/>
      <c r="CM11" s="765"/>
      <c r="CN11" s="765"/>
      <c r="CO11" s="776"/>
      <c r="CP11" s="776"/>
      <c r="CQ11" s="776"/>
      <c r="CR11" s="776"/>
      <c r="CS11" s="776"/>
      <c r="CT11" s="776"/>
      <c r="CU11" s="776"/>
      <c r="CV11" s="776"/>
      <c r="CW11" s="776"/>
      <c r="CX11" s="776"/>
      <c r="CY11" s="776"/>
      <c r="CZ11" s="776"/>
      <c r="DA11" s="776"/>
      <c r="DB11" s="776"/>
      <c r="DC11" s="776"/>
      <c r="DD11" s="776"/>
      <c r="DE11" s="776"/>
      <c r="DF11" s="776"/>
      <c r="DG11" s="776"/>
      <c r="DH11" s="776"/>
      <c r="DI11" s="776"/>
      <c r="DJ11" s="776"/>
      <c r="DK11" s="776"/>
      <c r="DL11" s="776"/>
      <c r="DM11" s="776"/>
      <c r="DN11" s="776"/>
      <c r="DO11" s="776"/>
      <c r="DP11" s="776"/>
      <c r="DQ11" s="776"/>
      <c r="DR11" s="776"/>
      <c r="DS11" s="776"/>
      <c r="DT11" s="299"/>
      <c r="DU11" s="299"/>
      <c r="DV11" s="299"/>
      <c r="DW11" s="299"/>
      <c r="DX11" s="299"/>
      <c r="DY11" s="299"/>
      <c r="DZ11" s="299"/>
      <c r="EA11" s="299"/>
      <c r="EB11" s="763"/>
      <c r="EC11" s="763"/>
      <c r="ED11" s="174"/>
      <c r="EE11" s="174"/>
    </row>
    <row r="12" spans="1:135" ht="12.6" customHeight="1">
      <c r="A12" s="2750" t="s">
        <v>2501</v>
      </c>
      <c r="B12" s="2750"/>
      <c r="C12" s="2750"/>
      <c r="D12" s="2750"/>
      <c r="E12" s="2750"/>
      <c r="F12" s="2750"/>
      <c r="G12" s="2750"/>
      <c r="H12" s="2750"/>
      <c r="I12" s="2750"/>
      <c r="J12" s="2750"/>
      <c r="K12" s="2750"/>
      <c r="L12" s="2750"/>
      <c r="M12" s="2750"/>
      <c r="N12" s="2750"/>
      <c r="O12" s="2750"/>
      <c r="P12" s="2750"/>
      <c r="Q12" s="2750"/>
      <c r="R12" s="2750"/>
      <c r="S12" s="2750"/>
      <c r="T12" s="2750"/>
      <c r="U12" s="2750"/>
      <c r="V12" s="2750"/>
      <c r="W12" s="2750"/>
      <c r="X12" s="2750"/>
      <c r="Y12" s="2750"/>
      <c r="Z12" s="2750"/>
      <c r="AA12" s="2750"/>
      <c r="AB12" s="2750"/>
      <c r="AC12" s="765"/>
      <c r="AD12" s="765"/>
      <c r="AE12" s="765"/>
      <c r="AF12" s="765"/>
      <c r="AG12" s="765"/>
      <c r="AH12" s="765"/>
      <c r="AI12" s="765"/>
      <c r="AJ12" s="765"/>
      <c r="AK12" s="765"/>
      <c r="AL12" s="765"/>
      <c r="AM12" s="765"/>
      <c r="AN12" s="765"/>
      <c r="BV12" s="174"/>
      <c r="BW12" s="174"/>
      <c r="BX12" s="765"/>
      <c r="BY12" s="765"/>
      <c r="BZ12" s="765"/>
      <c r="CA12" s="765"/>
      <c r="CB12" s="765"/>
      <c r="CC12" s="765"/>
      <c r="CD12" s="765"/>
      <c r="CE12" s="765"/>
      <c r="CF12" s="765"/>
      <c r="CG12" s="765"/>
      <c r="CH12" s="765"/>
      <c r="CI12" s="765"/>
      <c r="CJ12" s="765"/>
      <c r="CK12" s="765"/>
      <c r="CL12" s="765"/>
      <c r="CM12" s="765"/>
      <c r="CN12" s="765"/>
      <c r="CO12" s="771"/>
      <c r="CP12" s="771"/>
      <c r="CQ12" s="771"/>
      <c r="CR12" s="771"/>
      <c r="CS12" s="771"/>
      <c r="CT12" s="771"/>
      <c r="CU12" s="771"/>
      <c r="CV12" s="771"/>
      <c r="CW12" s="771"/>
      <c r="CX12" s="771"/>
      <c r="CY12" s="771"/>
      <c r="CZ12" s="771"/>
      <c r="DA12" s="771"/>
      <c r="DB12" s="771"/>
      <c r="DC12" s="771"/>
      <c r="DD12" s="771"/>
      <c r="DE12" s="771"/>
      <c r="DF12" s="771"/>
      <c r="DG12" s="771"/>
      <c r="DH12" s="771"/>
      <c r="DI12" s="771"/>
      <c r="DJ12" s="771"/>
      <c r="DK12" s="771"/>
      <c r="DL12" s="771"/>
      <c r="DM12" s="771"/>
      <c r="DN12" s="771"/>
      <c r="DO12" s="771"/>
      <c r="DP12" s="771"/>
      <c r="DQ12" s="771"/>
      <c r="DR12" s="771"/>
      <c r="DS12" s="771"/>
      <c r="DT12" s="299"/>
      <c r="DU12" s="299"/>
      <c r="DV12" s="299"/>
      <c r="DW12" s="299"/>
      <c r="DX12" s="299"/>
      <c r="DY12" s="299"/>
      <c r="DZ12" s="299"/>
      <c r="EA12" s="299"/>
      <c r="EB12" s="763"/>
      <c r="EC12" s="763"/>
      <c r="ED12" s="174"/>
      <c r="EE12" s="174"/>
    </row>
    <row r="13" spans="1:135" ht="12.6" customHeight="1">
      <c r="A13" s="2750"/>
      <c r="B13" s="2750"/>
      <c r="C13" s="2750"/>
      <c r="D13" s="2750"/>
      <c r="E13" s="2750"/>
      <c r="F13" s="2750"/>
      <c r="G13" s="2750"/>
      <c r="H13" s="2750"/>
      <c r="I13" s="2750"/>
      <c r="J13" s="2750"/>
      <c r="K13" s="2750"/>
      <c r="L13" s="2750"/>
      <c r="M13" s="2750"/>
      <c r="N13" s="2750"/>
      <c r="O13" s="2750"/>
      <c r="P13" s="2750"/>
      <c r="Q13" s="2750"/>
      <c r="R13" s="2750"/>
      <c r="S13" s="2750"/>
      <c r="T13" s="2750"/>
      <c r="U13" s="2750"/>
      <c r="V13" s="2750"/>
      <c r="W13" s="2750"/>
      <c r="X13" s="2750"/>
      <c r="Y13" s="2750"/>
      <c r="Z13" s="2750"/>
      <c r="AA13" s="2750"/>
      <c r="AB13" s="2750"/>
      <c r="AC13" s="765"/>
      <c r="AD13" s="765"/>
      <c r="AE13" s="765"/>
      <c r="AF13" s="765"/>
      <c r="AG13" s="765"/>
      <c r="AH13" s="765"/>
      <c r="AI13" s="765"/>
      <c r="AJ13" s="765"/>
      <c r="AK13" s="765"/>
      <c r="AL13" s="765"/>
      <c r="AM13" s="765"/>
      <c r="AN13" s="765"/>
      <c r="BV13" s="174"/>
      <c r="BW13" s="174"/>
      <c r="BX13" s="2814" t="s">
        <v>2083</v>
      </c>
      <c r="BY13" s="2815"/>
      <c r="BZ13" s="2815"/>
      <c r="CA13" s="2815"/>
      <c r="CB13" s="2815"/>
      <c r="CC13" s="2815"/>
      <c r="CD13" s="2815"/>
      <c r="CE13" s="2815"/>
      <c r="CF13" s="2815"/>
      <c r="CG13" s="766"/>
      <c r="CH13" s="766"/>
      <c r="CI13" s="772"/>
      <c r="CJ13" s="2814" t="s">
        <v>2477</v>
      </c>
      <c r="CK13" s="2815"/>
      <c r="CL13" s="2815"/>
      <c r="CM13" s="2815"/>
      <c r="CN13" s="2815"/>
      <c r="CO13" s="2815"/>
      <c r="CP13" s="2815"/>
      <c r="CQ13" s="2815"/>
      <c r="CR13" s="2815"/>
      <c r="CS13" s="770"/>
      <c r="CT13" s="770"/>
      <c r="CU13" s="774"/>
      <c r="CV13" s="2815" t="s">
        <v>1154</v>
      </c>
      <c r="CW13" s="2815"/>
      <c r="CX13" s="2815"/>
      <c r="CY13" s="2815"/>
      <c r="CZ13" s="2815"/>
      <c r="DA13" s="2815"/>
      <c r="DB13" s="766"/>
      <c r="DC13" s="2674" t="s">
        <v>1152</v>
      </c>
      <c r="DD13" s="2674"/>
      <c r="DE13" s="2674"/>
      <c r="DF13" s="2674"/>
      <c r="DG13" s="2674"/>
      <c r="DH13" s="766"/>
      <c r="DI13" s="766"/>
      <c r="DJ13" s="766"/>
      <c r="DK13" s="766"/>
      <c r="DL13" s="766"/>
      <c r="DM13" s="766"/>
      <c r="DN13" s="766"/>
      <c r="DO13" s="2674" t="s">
        <v>1153</v>
      </c>
      <c r="DP13" s="2674"/>
      <c r="DQ13" s="2674"/>
      <c r="DR13" s="2674"/>
      <c r="DS13" s="2675"/>
      <c r="DT13" s="763"/>
      <c r="DU13" s="763"/>
      <c r="DV13" s="763"/>
      <c r="DW13" s="763"/>
      <c r="DX13" s="763"/>
      <c r="DY13" s="763"/>
      <c r="DZ13" s="763"/>
      <c r="EA13" s="763"/>
      <c r="EB13" s="763"/>
      <c r="EC13" s="763"/>
    </row>
    <row r="14" spans="1:135" ht="12.6" customHeight="1">
      <c r="A14" s="2742" t="s">
        <v>276</v>
      </c>
      <c r="B14" s="2742"/>
      <c r="C14" s="2742"/>
      <c r="D14" s="2742"/>
      <c r="E14" s="2742"/>
      <c r="F14" s="2742"/>
      <c r="G14" s="2742"/>
      <c r="H14" s="2742"/>
      <c r="I14" s="2742"/>
      <c r="J14" s="2742"/>
      <c r="K14" s="2742"/>
      <c r="L14" s="2742"/>
      <c r="M14" s="2742"/>
      <c r="N14" s="2742"/>
      <c r="O14" s="2742"/>
      <c r="P14" s="2742"/>
      <c r="Q14" s="2742"/>
      <c r="R14" s="2742"/>
      <c r="S14" s="2742"/>
      <c r="T14" s="2742"/>
      <c r="U14" s="2742"/>
      <c r="V14" s="2742"/>
      <c r="W14" s="2742"/>
      <c r="X14" s="2742"/>
      <c r="Y14" s="2742"/>
      <c r="Z14" s="2742"/>
      <c r="AA14" s="2742"/>
      <c r="AB14" s="2742"/>
      <c r="AC14" s="2742"/>
      <c r="AD14" s="2742"/>
      <c r="AE14" s="2742"/>
      <c r="AF14" s="2742"/>
      <c r="AG14" s="2742"/>
      <c r="AH14" s="2742"/>
      <c r="AI14" s="2742"/>
      <c r="AJ14" s="2742"/>
      <c r="AK14" s="2742"/>
      <c r="AL14" s="2742"/>
      <c r="AM14" s="2742"/>
      <c r="AN14" s="2742"/>
      <c r="BV14" s="174"/>
      <c r="BW14" s="174"/>
      <c r="BX14" s="2816"/>
      <c r="BY14" s="2817"/>
      <c r="BZ14" s="2817"/>
      <c r="CA14" s="2817"/>
      <c r="CB14" s="2817"/>
      <c r="CC14" s="2817"/>
      <c r="CD14" s="2817"/>
      <c r="CE14" s="2817"/>
      <c r="CF14" s="2817"/>
      <c r="CG14" s="767"/>
      <c r="CH14" s="767"/>
      <c r="CI14" s="773"/>
      <c r="CJ14" s="2816"/>
      <c r="CK14" s="2817"/>
      <c r="CL14" s="2817"/>
      <c r="CM14" s="2817"/>
      <c r="CN14" s="2817"/>
      <c r="CO14" s="2817"/>
      <c r="CP14" s="2817"/>
      <c r="CQ14" s="2817"/>
      <c r="CR14" s="2817"/>
      <c r="CS14" s="771"/>
      <c r="CT14" s="771"/>
      <c r="CU14" s="775"/>
      <c r="CV14" s="2817"/>
      <c r="CW14" s="2817"/>
      <c r="CX14" s="2817"/>
      <c r="CY14" s="2817"/>
      <c r="CZ14" s="2817"/>
      <c r="DA14" s="2817"/>
      <c r="DB14" s="767"/>
      <c r="DC14" s="2680"/>
      <c r="DD14" s="2680"/>
      <c r="DE14" s="2680"/>
      <c r="DF14" s="2680"/>
      <c r="DG14" s="2680"/>
      <c r="DH14" s="767"/>
      <c r="DI14" s="767"/>
      <c r="DJ14" s="767"/>
      <c r="DK14" s="767"/>
      <c r="DL14" s="767"/>
      <c r="DM14" s="767"/>
      <c r="DN14" s="767"/>
      <c r="DO14" s="2680"/>
      <c r="DP14" s="2680"/>
      <c r="DQ14" s="2680"/>
      <c r="DR14" s="2680"/>
      <c r="DS14" s="2681"/>
      <c r="DT14" s="174"/>
      <c r="DU14" s="174"/>
      <c r="DV14" s="174"/>
      <c r="DW14" s="174"/>
    </row>
    <row r="15" spans="1:135" ht="12.6" customHeight="1">
      <c r="A15" s="2742"/>
      <c r="B15" s="2742"/>
      <c r="C15" s="2742"/>
      <c r="D15" s="2742"/>
      <c r="E15" s="2742"/>
      <c r="F15" s="2742"/>
      <c r="G15" s="2742"/>
      <c r="H15" s="2742"/>
      <c r="I15" s="2742"/>
      <c r="J15" s="2742"/>
      <c r="K15" s="2742"/>
      <c r="L15" s="2742"/>
      <c r="M15" s="2742"/>
      <c r="N15" s="2742"/>
      <c r="O15" s="2742"/>
      <c r="P15" s="2742"/>
      <c r="Q15" s="2742"/>
      <c r="R15" s="2742"/>
      <c r="S15" s="2742"/>
      <c r="T15" s="2742"/>
      <c r="U15" s="2742"/>
      <c r="V15" s="2742"/>
      <c r="W15" s="2742"/>
      <c r="X15" s="2742"/>
      <c r="Y15" s="2742"/>
      <c r="Z15" s="2742"/>
      <c r="AA15" s="2742"/>
      <c r="AB15" s="2742"/>
      <c r="AC15" s="2742"/>
      <c r="AD15" s="2742"/>
      <c r="AE15" s="2742"/>
      <c r="AF15" s="2742"/>
      <c r="AG15" s="2742"/>
      <c r="AH15" s="2742"/>
      <c r="AI15" s="2742"/>
      <c r="AJ15" s="2742"/>
      <c r="AK15" s="2742"/>
      <c r="AL15" s="2742"/>
      <c r="AM15" s="2742"/>
      <c r="AN15" s="2742"/>
      <c r="BV15" s="174"/>
      <c r="BW15" s="174"/>
      <c r="BX15" s="2811" t="s">
        <v>541</v>
      </c>
      <c r="BY15" s="2811"/>
      <c r="BZ15" s="2811"/>
      <c r="CA15" s="2811"/>
      <c r="CB15" s="2811" t="s">
        <v>542</v>
      </c>
      <c r="CC15" s="2811"/>
      <c r="CD15" s="2811"/>
      <c r="CE15" s="2811"/>
      <c r="CF15" s="2811" t="s">
        <v>1151</v>
      </c>
      <c r="CG15" s="2811"/>
      <c r="CH15" s="2811"/>
      <c r="CI15" s="2811"/>
      <c r="CJ15" s="2811" t="s">
        <v>541</v>
      </c>
      <c r="CK15" s="2811"/>
      <c r="CL15" s="2811"/>
      <c r="CM15" s="2811"/>
      <c r="CN15" s="2811" t="s">
        <v>542</v>
      </c>
      <c r="CO15" s="2811"/>
      <c r="CP15" s="2811"/>
      <c r="CQ15" s="2811"/>
      <c r="CR15" s="2811" t="s">
        <v>1151</v>
      </c>
      <c r="CS15" s="2811"/>
      <c r="CT15" s="2811"/>
      <c r="CU15" s="2811"/>
      <c r="CV15" s="2812" t="s">
        <v>2478</v>
      </c>
      <c r="CW15" s="2813"/>
      <c r="CX15" s="2813"/>
      <c r="CY15" s="2813"/>
      <c r="CZ15" s="2813" t="s">
        <v>2479</v>
      </c>
      <c r="DA15" s="2813"/>
      <c r="DB15" s="2813"/>
      <c r="DC15" s="2813"/>
      <c r="DD15" s="2813" t="s">
        <v>2480</v>
      </c>
      <c r="DE15" s="2813"/>
      <c r="DF15" s="2813"/>
      <c r="DG15" s="2813"/>
      <c r="DH15" s="2812" t="s">
        <v>2478</v>
      </c>
      <c r="DI15" s="2813"/>
      <c r="DJ15" s="2813"/>
      <c r="DK15" s="2813"/>
      <c r="DL15" s="2813" t="s">
        <v>2479</v>
      </c>
      <c r="DM15" s="2813"/>
      <c r="DN15" s="2813"/>
      <c r="DO15" s="2813"/>
      <c r="DP15" s="2813" t="s">
        <v>2480</v>
      </c>
      <c r="DQ15" s="2813"/>
      <c r="DR15" s="2813"/>
      <c r="DS15" s="2813"/>
      <c r="DT15" s="174"/>
      <c r="DU15" s="174"/>
      <c r="DV15" s="174"/>
      <c r="DW15" s="174"/>
    </row>
    <row r="16" spans="1:135" ht="12.6" customHeight="1">
      <c r="A16" s="2742" t="s">
        <v>277</v>
      </c>
      <c r="B16" s="2742"/>
      <c r="C16" s="2742"/>
      <c r="D16" s="2742"/>
      <c r="E16" s="2742"/>
      <c r="F16" s="2742"/>
      <c r="G16" s="2742"/>
      <c r="H16" s="2742"/>
      <c r="I16" s="2742"/>
      <c r="J16" s="2742"/>
      <c r="K16" s="2742"/>
      <c r="L16" s="2742"/>
      <c r="M16" s="2742"/>
      <c r="N16" s="2742"/>
      <c r="O16" s="2742"/>
      <c r="P16" s="2742"/>
      <c r="Q16" s="2742"/>
      <c r="R16" s="2742"/>
      <c r="S16" s="2742"/>
      <c r="T16" s="2742"/>
      <c r="U16" s="2742"/>
      <c r="V16" s="2742"/>
      <c r="W16" s="2742"/>
      <c r="X16" s="2742"/>
      <c r="Y16" s="2742"/>
      <c r="Z16" s="2742"/>
      <c r="AA16" s="2742"/>
      <c r="AB16" s="2742"/>
      <c r="AC16" s="2742"/>
      <c r="AD16" s="2742"/>
      <c r="AE16" s="2742"/>
      <c r="AF16" s="2742"/>
      <c r="AG16" s="2742"/>
      <c r="AH16" s="2742"/>
      <c r="AI16" s="2742"/>
      <c r="AJ16" s="2742"/>
      <c r="AK16" s="2742"/>
      <c r="AL16" s="2742"/>
      <c r="AM16" s="2742"/>
      <c r="AN16" s="2742"/>
      <c r="BV16" s="174"/>
      <c r="BW16" s="174"/>
      <c r="BX16" s="2811"/>
      <c r="BY16" s="2811"/>
      <c r="BZ16" s="2811"/>
      <c r="CA16" s="2811"/>
      <c r="CB16" s="2811"/>
      <c r="CC16" s="2811"/>
      <c r="CD16" s="2811"/>
      <c r="CE16" s="2811"/>
      <c r="CF16" s="2811"/>
      <c r="CG16" s="2811"/>
      <c r="CH16" s="2811"/>
      <c r="CI16" s="2811"/>
      <c r="CJ16" s="2811"/>
      <c r="CK16" s="2811"/>
      <c r="CL16" s="2811"/>
      <c r="CM16" s="2811"/>
      <c r="CN16" s="2811"/>
      <c r="CO16" s="2811"/>
      <c r="CP16" s="2811"/>
      <c r="CQ16" s="2811"/>
      <c r="CR16" s="2811"/>
      <c r="CS16" s="2811"/>
      <c r="CT16" s="2811"/>
      <c r="CU16" s="2811"/>
      <c r="CV16" s="2812"/>
      <c r="CW16" s="2813"/>
      <c r="CX16" s="2813"/>
      <c r="CY16" s="2813"/>
      <c r="CZ16" s="2813"/>
      <c r="DA16" s="2813"/>
      <c r="DB16" s="2813"/>
      <c r="DC16" s="2813"/>
      <c r="DD16" s="2813"/>
      <c r="DE16" s="2813"/>
      <c r="DF16" s="2813"/>
      <c r="DG16" s="2813"/>
      <c r="DH16" s="2812"/>
      <c r="DI16" s="2813"/>
      <c r="DJ16" s="2813"/>
      <c r="DK16" s="2813"/>
      <c r="DL16" s="2813"/>
      <c r="DM16" s="2813"/>
      <c r="DN16" s="2813"/>
      <c r="DO16" s="2813"/>
      <c r="DP16" s="2813"/>
      <c r="DQ16" s="2813"/>
      <c r="DR16" s="2813"/>
      <c r="DS16" s="2813"/>
      <c r="DT16" s="174"/>
      <c r="DU16" s="174"/>
      <c r="DV16" s="174"/>
      <c r="DW16" s="174"/>
    </row>
    <row r="17" spans="1:135" ht="12.6" customHeight="1">
      <c r="A17" s="2742"/>
      <c r="B17" s="2742"/>
      <c r="C17" s="2742"/>
      <c r="D17" s="2742"/>
      <c r="E17" s="2742"/>
      <c r="F17" s="2742"/>
      <c r="G17" s="2742"/>
      <c r="H17" s="2742"/>
      <c r="I17" s="2742"/>
      <c r="J17" s="2742"/>
      <c r="K17" s="2742"/>
      <c r="L17" s="2742"/>
      <c r="M17" s="2742"/>
      <c r="N17" s="2742"/>
      <c r="O17" s="2742"/>
      <c r="P17" s="2742"/>
      <c r="Q17" s="2742"/>
      <c r="R17" s="2742"/>
      <c r="S17" s="2742"/>
      <c r="T17" s="2742"/>
      <c r="U17" s="2742"/>
      <c r="V17" s="2742"/>
      <c r="W17" s="2742"/>
      <c r="X17" s="2742"/>
      <c r="Y17" s="2742"/>
      <c r="Z17" s="2742"/>
      <c r="AA17" s="2742"/>
      <c r="AB17" s="2742"/>
      <c r="AC17" s="2742"/>
      <c r="AD17" s="2742"/>
      <c r="AE17" s="2742"/>
      <c r="AF17" s="2742"/>
      <c r="AG17" s="2742"/>
      <c r="AH17" s="2742"/>
      <c r="AI17" s="2742"/>
      <c r="AJ17" s="2742"/>
      <c r="AK17" s="2742"/>
      <c r="AL17" s="2742"/>
      <c r="AM17" s="2742"/>
      <c r="AN17" s="2742"/>
      <c r="BV17" s="174"/>
      <c r="BW17" s="174"/>
      <c r="BX17" s="2811"/>
      <c r="BY17" s="2811"/>
      <c r="BZ17" s="2811"/>
      <c r="CA17" s="2811"/>
      <c r="CB17" s="2811"/>
      <c r="CC17" s="2811"/>
      <c r="CD17" s="2811"/>
      <c r="CE17" s="2811"/>
      <c r="CF17" s="2811"/>
      <c r="CG17" s="2811"/>
      <c r="CH17" s="2811"/>
      <c r="CI17" s="2811"/>
      <c r="CJ17" s="2811"/>
      <c r="CK17" s="2811"/>
      <c r="CL17" s="2811"/>
      <c r="CM17" s="2811"/>
      <c r="CN17" s="2811"/>
      <c r="CO17" s="2811"/>
      <c r="CP17" s="2811"/>
      <c r="CQ17" s="2811"/>
      <c r="CR17" s="2811"/>
      <c r="CS17" s="2811"/>
      <c r="CT17" s="2811"/>
      <c r="CU17" s="2811"/>
      <c r="CV17" s="2818"/>
      <c r="CW17" s="2811"/>
      <c r="CX17" s="2811"/>
      <c r="CY17" s="2811"/>
      <c r="CZ17" s="2811"/>
      <c r="DA17" s="2811"/>
      <c r="DB17" s="2811"/>
      <c r="DC17" s="2811"/>
      <c r="DD17" s="2811"/>
      <c r="DE17" s="2811"/>
      <c r="DF17" s="2811"/>
      <c r="DG17" s="2811"/>
      <c r="DH17" s="2811"/>
      <c r="DI17" s="2811"/>
      <c r="DJ17" s="2811"/>
      <c r="DK17" s="2811"/>
      <c r="DL17" s="2811"/>
      <c r="DM17" s="2811"/>
      <c r="DN17" s="2811"/>
      <c r="DO17" s="2811"/>
      <c r="DP17" s="2811"/>
      <c r="DQ17" s="2811"/>
      <c r="DR17" s="2811"/>
      <c r="DS17" s="2811"/>
      <c r="DT17" s="174"/>
      <c r="DU17" s="174"/>
      <c r="DV17" s="174"/>
      <c r="DW17" s="174"/>
    </row>
    <row r="18" spans="1:135" ht="12.6" customHeight="1">
      <c r="A18" s="2775" t="s">
        <v>278</v>
      </c>
      <c r="B18" s="2776"/>
      <c r="C18" s="2776"/>
      <c r="D18" s="2776"/>
      <c r="E18" s="2776"/>
      <c r="F18" s="2777"/>
      <c r="G18" s="2783"/>
      <c r="H18" s="2763"/>
      <c r="I18" s="2763"/>
      <c r="J18" s="2763"/>
      <c r="K18" s="2763"/>
      <c r="L18" s="2763"/>
      <c r="M18" s="2763"/>
      <c r="N18" s="2763"/>
      <c r="O18" s="2763"/>
      <c r="P18" s="2763"/>
      <c r="Q18" s="2763"/>
      <c r="R18" s="2763"/>
      <c r="S18" s="2763"/>
      <c r="T18" s="2763"/>
      <c r="U18" s="2763"/>
      <c r="V18" s="2763"/>
      <c r="W18" s="2763"/>
      <c r="X18" s="2763"/>
      <c r="Y18" s="2763"/>
      <c r="Z18" s="2763"/>
      <c r="AA18" s="2763"/>
      <c r="AB18" s="2763"/>
      <c r="AC18" s="2763"/>
      <c r="AD18" s="2763"/>
      <c r="AE18" s="2763"/>
      <c r="AF18" s="2763"/>
      <c r="AG18" s="2763"/>
      <c r="AH18" s="2763"/>
      <c r="AI18" s="2763"/>
      <c r="AJ18" s="2763"/>
      <c r="AK18" s="2763"/>
      <c r="AL18" s="2763"/>
      <c r="AM18" s="2763"/>
      <c r="AN18" s="2784"/>
      <c r="AO18" s="412" t="s">
        <v>1531</v>
      </c>
      <c r="BV18" s="174"/>
      <c r="BW18" s="174"/>
      <c r="BX18" s="2811"/>
      <c r="BY18" s="2811"/>
      <c r="BZ18" s="2811"/>
      <c r="CA18" s="2811"/>
      <c r="CB18" s="2811"/>
      <c r="CC18" s="2811"/>
      <c r="CD18" s="2811"/>
      <c r="CE18" s="2811"/>
      <c r="CF18" s="2811"/>
      <c r="CG18" s="2811"/>
      <c r="CH18" s="2811"/>
      <c r="CI18" s="2811"/>
      <c r="CJ18" s="2811"/>
      <c r="CK18" s="2811"/>
      <c r="CL18" s="2811"/>
      <c r="CM18" s="2811"/>
      <c r="CN18" s="2811"/>
      <c r="CO18" s="2811"/>
      <c r="CP18" s="2811"/>
      <c r="CQ18" s="2811"/>
      <c r="CR18" s="2811"/>
      <c r="CS18" s="2811"/>
      <c r="CT18" s="2811"/>
      <c r="CU18" s="2811"/>
      <c r="CV18" s="2818"/>
      <c r="CW18" s="2811"/>
      <c r="CX18" s="2811"/>
      <c r="CY18" s="2811"/>
      <c r="CZ18" s="2811"/>
      <c r="DA18" s="2811"/>
      <c r="DB18" s="2811"/>
      <c r="DC18" s="2811"/>
      <c r="DD18" s="2811"/>
      <c r="DE18" s="2811"/>
      <c r="DF18" s="2811"/>
      <c r="DG18" s="2811"/>
      <c r="DH18" s="2811"/>
      <c r="DI18" s="2811"/>
      <c r="DJ18" s="2811"/>
      <c r="DK18" s="2811"/>
      <c r="DL18" s="2811"/>
      <c r="DM18" s="2811"/>
      <c r="DN18" s="2811"/>
      <c r="DO18" s="2811"/>
      <c r="DP18" s="2811"/>
      <c r="DQ18" s="2811"/>
      <c r="DR18" s="2811"/>
      <c r="DS18" s="2811"/>
      <c r="DT18" s="174"/>
      <c r="DU18" s="174"/>
      <c r="DV18" s="174"/>
      <c r="DW18" s="174"/>
    </row>
    <row r="19" spans="1:135" ht="12.6" customHeight="1">
      <c r="A19" s="2778"/>
      <c r="B19" s="2671"/>
      <c r="C19" s="2671"/>
      <c r="D19" s="2671"/>
      <c r="E19" s="2671"/>
      <c r="F19" s="2779"/>
      <c r="G19" s="2785"/>
      <c r="H19" s="2752"/>
      <c r="I19" s="2752"/>
      <c r="J19" s="2752"/>
      <c r="K19" s="2752"/>
      <c r="L19" s="2752"/>
      <c r="M19" s="2752"/>
      <c r="N19" s="2752"/>
      <c r="O19" s="2752"/>
      <c r="P19" s="2752"/>
      <c r="Q19" s="2752"/>
      <c r="R19" s="2752"/>
      <c r="S19" s="2752"/>
      <c r="T19" s="2752"/>
      <c r="U19" s="2752"/>
      <c r="V19" s="2752"/>
      <c r="W19" s="2752"/>
      <c r="X19" s="2752"/>
      <c r="Y19" s="2752"/>
      <c r="Z19" s="2752"/>
      <c r="AA19" s="2752"/>
      <c r="AB19" s="2752"/>
      <c r="AC19" s="2752"/>
      <c r="AD19" s="2752"/>
      <c r="AE19" s="2752"/>
      <c r="AF19" s="2752"/>
      <c r="AG19" s="2752"/>
      <c r="AH19" s="2752"/>
      <c r="AI19" s="2752"/>
      <c r="AJ19" s="2752"/>
      <c r="AK19" s="2752"/>
      <c r="AL19" s="2752"/>
      <c r="AM19" s="2752"/>
      <c r="AN19" s="2786"/>
      <c r="BV19" s="174"/>
      <c r="BW19" s="174"/>
      <c r="BX19" s="2811"/>
      <c r="BY19" s="2811"/>
      <c r="BZ19" s="2811"/>
      <c r="CA19" s="2811"/>
      <c r="CB19" s="2811"/>
      <c r="CC19" s="2811"/>
      <c r="CD19" s="2811"/>
      <c r="CE19" s="2811"/>
      <c r="CF19" s="2811"/>
      <c r="CG19" s="2811"/>
      <c r="CH19" s="2811"/>
      <c r="CI19" s="2811"/>
      <c r="CJ19" s="2811"/>
      <c r="CK19" s="2811"/>
      <c r="CL19" s="2811"/>
      <c r="CM19" s="2811"/>
      <c r="CN19" s="2811"/>
      <c r="CO19" s="2811"/>
      <c r="CP19" s="2811"/>
      <c r="CQ19" s="2811"/>
      <c r="CR19" s="2811"/>
      <c r="CS19" s="2811"/>
      <c r="CT19" s="2811"/>
      <c r="CU19" s="2811"/>
      <c r="CV19" s="2818"/>
      <c r="CW19" s="2811"/>
      <c r="CX19" s="2811"/>
      <c r="CY19" s="2811"/>
      <c r="CZ19" s="2811"/>
      <c r="DA19" s="2811"/>
      <c r="DB19" s="2811"/>
      <c r="DC19" s="2811"/>
      <c r="DD19" s="2811"/>
      <c r="DE19" s="2811"/>
      <c r="DF19" s="2811"/>
      <c r="DG19" s="2811"/>
      <c r="DH19" s="2811"/>
      <c r="DI19" s="2811"/>
      <c r="DJ19" s="2811"/>
      <c r="DK19" s="2811"/>
      <c r="DL19" s="2811"/>
      <c r="DM19" s="2811"/>
      <c r="DN19" s="2811"/>
      <c r="DO19" s="2811"/>
      <c r="DP19" s="2811"/>
      <c r="DQ19" s="2811"/>
      <c r="DR19" s="2811"/>
      <c r="DS19" s="2811"/>
      <c r="DT19" s="174"/>
      <c r="DU19" s="174"/>
      <c r="DV19" s="174"/>
      <c r="DW19" s="174"/>
    </row>
    <row r="20" spans="1:135" ht="12.6" customHeight="1">
      <c r="A20" s="2775" t="s">
        <v>279</v>
      </c>
      <c r="B20" s="2776"/>
      <c r="C20" s="2776"/>
      <c r="D20" s="2776"/>
      <c r="E20" s="2776"/>
      <c r="F20" s="2777"/>
      <c r="G20" s="2783">
        <f>一括入力シート!B6</f>
        <v>0</v>
      </c>
      <c r="H20" s="2763"/>
      <c r="I20" s="2763"/>
      <c r="J20" s="2763"/>
      <c r="K20" s="2763"/>
      <c r="L20" s="2763"/>
      <c r="M20" s="2763"/>
      <c r="N20" s="2763"/>
      <c r="O20" s="2763"/>
      <c r="P20" s="2763"/>
      <c r="Q20" s="2763"/>
      <c r="R20" s="2763"/>
      <c r="S20" s="2763"/>
      <c r="T20" s="2763"/>
      <c r="U20" s="2763"/>
      <c r="V20" s="2763"/>
      <c r="W20" s="2763"/>
      <c r="X20" s="2763"/>
      <c r="Y20" s="2763"/>
      <c r="Z20" s="2763"/>
      <c r="AA20" s="2763"/>
      <c r="AB20" s="2763"/>
      <c r="AC20" s="2763"/>
      <c r="AD20" s="2763"/>
      <c r="AE20" s="2763"/>
      <c r="AF20" s="2763"/>
      <c r="AG20" s="2763"/>
      <c r="AH20" s="2763"/>
      <c r="AI20" s="2763"/>
      <c r="AJ20" s="2763"/>
      <c r="AK20" s="2763"/>
      <c r="AL20" s="2763"/>
      <c r="AM20" s="2763"/>
      <c r="AN20" s="2784"/>
      <c r="BV20" s="174"/>
      <c r="BW20" s="174"/>
      <c r="BX20" s="2811"/>
      <c r="BY20" s="2811"/>
      <c r="BZ20" s="2811"/>
      <c r="CA20" s="2811"/>
      <c r="CB20" s="2811"/>
      <c r="CC20" s="2811"/>
      <c r="CD20" s="2811"/>
      <c r="CE20" s="2811"/>
      <c r="CF20" s="2811"/>
      <c r="CG20" s="2811"/>
      <c r="CH20" s="2811"/>
      <c r="CI20" s="2811"/>
      <c r="CJ20" s="2811"/>
      <c r="CK20" s="2811"/>
      <c r="CL20" s="2811"/>
      <c r="CM20" s="2811"/>
      <c r="CN20" s="2811"/>
      <c r="CO20" s="2811"/>
      <c r="CP20" s="2811"/>
      <c r="CQ20" s="2811"/>
      <c r="CR20" s="2811"/>
      <c r="CS20" s="2811"/>
      <c r="CT20" s="2811"/>
      <c r="CU20" s="2811"/>
      <c r="CV20" s="2818"/>
      <c r="CW20" s="2811"/>
      <c r="CX20" s="2811"/>
      <c r="CY20" s="2811"/>
      <c r="CZ20" s="2811"/>
      <c r="DA20" s="2811"/>
      <c r="DB20" s="2811"/>
      <c r="DC20" s="2811"/>
      <c r="DD20" s="2811"/>
      <c r="DE20" s="2811"/>
      <c r="DF20" s="2811"/>
      <c r="DG20" s="2811"/>
      <c r="DH20" s="2811"/>
      <c r="DI20" s="2811"/>
      <c r="DJ20" s="2811"/>
      <c r="DK20" s="2811"/>
      <c r="DL20" s="2811"/>
      <c r="DM20" s="2811"/>
      <c r="DN20" s="2811"/>
      <c r="DO20" s="2811"/>
      <c r="DP20" s="2811"/>
      <c r="DQ20" s="2811"/>
      <c r="DR20" s="2811"/>
      <c r="DS20" s="2811"/>
      <c r="DT20" s="174"/>
      <c r="DU20" s="174"/>
      <c r="DV20" s="174"/>
      <c r="DW20" s="174"/>
    </row>
    <row r="21" spans="1:135" ht="12.6" customHeight="1">
      <c r="A21" s="2787"/>
      <c r="B21" s="2670"/>
      <c r="C21" s="2670"/>
      <c r="D21" s="2670"/>
      <c r="E21" s="2670"/>
      <c r="F21" s="2790"/>
      <c r="G21" s="2785"/>
      <c r="H21" s="2752"/>
      <c r="I21" s="2752"/>
      <c r="J21" s="2752"/>
      <c r="K21" s="2752"/>
      <c r="L21" s="2752"/>
      <c r="M21" s="2752"/>
      <c r="N21" s="2752"/>
      <c r="O21" s="2752"/>
      <c r="P21" s="2752"/>
      <c r="Q21" s="2752"/>
      <c r="R21" s="2752"/>
      <c r="S21" s="2752"/>
      <c r="T21" s="2752"/>
      <c r="U21" s="2752"/>
      <c r="V21" s="2752"/>
      <c r="W21" s="2752"/>
      <c r="X21" s="2752"/>
      <c r="Y21" s="2752"/>
      <c r="Z21" s="2752"/>
      <c r="AA21" s="2752"/>
      <c r="AB21" s="2752"/>
      <c r="AC21" s="2752"/>
      <c r="AD21" s="2752"/>
      <c r="AE21" s="2752"/>
      <c r="AF21" s="2752"/>
      <c r="AG21" s="2752"/>
      <c r="AH21" s="2752"/>
      <c r="AI21" s="2752"/>
      <c r="AJ21" s="2752"/>
      <c r="AK21" s="2752"/>
      <c r="AL21" s="2752"/>
      <c r="AM21" s="2752"/>
      <c r="AN21" s="2786"/>
      <c r="BV21" s="174"/>
      <c r="BW21" s="174"/>
      <c r="BX21" s="765"/>
      <c r="BY21" s="765"/>
      <c r="BZ21" s="765"/>
      <c r="CA21" s="765"/>
      <c r="CB21" s="765"/>
      <c r="CC21" s="765"/>
      <c r="CD21" s="765"/>
      <c r="CE21" s="765"/>
      <c r="CF21" s="765"/>
      <c r="CG21" s="765"/>
      <c r="CH21" s="765"/>
      <c r="CI21" s="765"/>
      <c r="CJ21" s="765"/>
      <c r="CK21" s="765"/>
      <c r="CL21" s="765"/>
      <c r="CM21" s="765"/>
      <c r="CN21" s="765"/>
      <c r="CO21" s="765"/>
      <c r="CP21" s="765"/>
      <c r="CQ21" s="765"/>
      <c r="CR21" s="765"/>
      <c r="CS21" s="765"/>
      <c r="CT21" s="765"/>
      <c r="CU21" s="765"/>
      <c r="CV21" s="765"/>
      <c r="CW21" s="765"/>
      <c r="CX21" s="765"/>
      <c r="CY21" s="765"/>
      <c r="CZ21" s="765"/>
      <c r="DA21" s="765"/>
      <c r="DB21" s="765"/>
      <c r="DC21" s="765"/>
      <c r="DD21" s="765"/>
      <c r="DE21" s="765"/>
      <c r="DF21" s="765"/>
      <c r="DG21" s="765"/>
      <c r="DH21" s="765"/>
      <c r="DI21" s="765"/>
      <c r="DJ21" s="765"/>
      <c r="DK21" s="765"/>
      <c r="DL21" s="765"/>
      <c r="DM21" s="765"/>
      <c r="DN21" s="765"/>
      <c r="DO21" s="765"/>
      <c r="DP21" s="765"/>
      <c r="DQ21" s="765"/>
      <c r="DR21" s="765"/>
      <c r="DS21" s="765"/>
      <c r="DT21" s="765"/>
      <c r="DU21" s="765"/>
      <c r="DV21" s="765"/>
      <c r="DW21" s="765"/>
      <c r="DX21" s="765"/>
      <c r="DY21" s="765"/>
      <c r="DZ21" s="765"/>
      <c r="EA21" s="765"/>
      <c r="EB21" s="174"/>
      <c r="EC21" s="174"/>
      <c r="ED21" s="174"/>
      <c r="EE21" s="174"/>
    </row>
    <row r="22" spans="1:135" ht="12.6" customHeight="1">
      <c r="A22" s="2787"/>
      <c r="B22" s="2670"/>
      <c r="C22" s="2670"/>
      <c r="D22" s="2670"/>
      <c r="E22" s="2670"/>
      <c r="F22" s="2790"/>
      <c r="G22" s="2780" t="s">
        <v>284</v>
      </c>
      <c r="H22" s="2755"/>
      <c r="I22" s="2755"/>
      <c r="J22" s="2755"/>
      <c r="K22" s="2738" t="s">
        <v>72</v>
      </c>
      <c r="L22" s="2740" t="s">
        <v>285</v>
      </c>
      <c r="M22" s="2740"/>
      <c r="N22" s="2740"/>
      <c r="O22" s="2738" t="s">
        <v>72</v>
      </c>
      <c r="P22" s="2740" t="s">
        <v>286</v>
      </c>
      <c r="Q22" s="2740"/>
      <c r="R22" s="2740"/>
      <c r="S22" s="2738" t="s">
        <v>72</v>
      </c>
      <c r="T22" s="2740" t="s">
        <v>287</v>
      </c>
      <c r="U22" s="2740"/>
      <c r="V22" s="2740"/>
      <c r="W22" s="2738" t="s">
        <v>72</v>
      </c>
      <c r="X22" s="2740" t="s">
        <v>288</v>
      </c>
      <c r="Y22" s="2740"/>
      <c r="Z22" s="2740"/>
      <c r="AA22" s="2738" t="s">
        <v>72</v>
      </c>
      <c r="AB22" s="2740" t="s">
        <v>2498</v>
      </c>
      <c r="AC22" s="2740"/>
      <c r="AD22" s="2740"/>
      <c r="AE22" s="2738" t="s">
        <v>72</v>
      </c>
      <c r="AF22" s="2740" t="s">
        <v>2500</v>
      </c>
      <c r="AG22" s="2740"/>
      <c r="AH22" s="2740"/>
      <c r="AI22" s="2738" t="s">
        <v>72</v>
      </c>
      <c r="AJ22" s="2740" t="s">
        <v>2499</v>
      </c>
      <c r="AK22" s="2740"/>
      <c r="AL22" s="2740"/>
      <c r="AM22" s="2755" t="s">
        <v>289</v>
      </c>
      <c r="AN22" s="2756"/>
      <c r="AO22" s="412" t="s">
        <v>1669</v>
      </c>
      <c r="BV22" s="174"/>
      <c r="BW22" s="174"/>
      <c r="BX22" s="765"/>
      <c r="BY22" s="765"/>
      <c r="BZ22" s="765"/>
      <c r="CA22" s="765"/>
      <c r="CB22" s="765"/>
      <c r="CC22" s="765"/>
      <c r="CD22" s="765"/>
      <c r="CE22" s="765"/>
      <c r="CF22" s="765"/>
      <c r="CG22" s="765"/>
      <c r="CH22" s="765"/>
      <c r="CI22" s="765"/>
      <c r="CJ22" s="765"/>
      <c r="CK22" s="765"/>
      <c r="CL22" s="765"/>
      <c r="CM22" s="765"/>
      <c r="CN22" s="765"/>
      <c r="CO22" s="765"/>
      <c r="CP22" s="765"/>
      <c r="CQ22" s="765"/>
      <c r="CR22" s="765"/>
      <c r="CS22" s="765"/>
      <c r="CT22" s="765"/>
      <c r="CU22" s="765"/>
      <c r="CV22" s="765"/>
      <c r="CW22" s="765"/>
      <c r="CX22" s="765"/>
      <c r="CY22" s="765"/>
      <c r="CZ22" s="765"/>
      <c r="DA22" s="765"/>
      <c r="DB22" s="765"/>
      <c r="DC22" s="765"/>
      <c r="EB22" s="174"/>
      <c r="EC22" s="174"/>
      <c r="ED22" s="174"/>
      <c r="EE22" s="174"/>
    </row>
    <row r="23" spans="1:135" ht="12.6" customHeight="1">
      <c r="A23" s="2778"/>
      <c r="B23" s="2671"/>
      <c r="C23" s="2671"/>
      <c r="D23" s="2671"/>
      <c r="E23" s="2671"/>
      <c r="F23" s="2779"/>
      <c r="G23" s="2781"/>
      <c r="H23" s="2757"/>
      <c r="I23" s="2757"/>
      <c r="J23" s="2757"/>
      <c r="K23" s="2739"/>
      <c r="L23" s="2741"/>
      <c r="M23" s="2741"/>
      <c r="N23" s="2741"/>
      <c r="O23" s="2739"/>
      <c r="P23" s="2741"/>
      <c r="Q23" s="2741"/>
      <c r="R23" s="2741"/>
      <c r="S23" s="2739"/>
      <c r="T23" s="2741"/>
      <c r="U23" s="2741"/>
      <c r="V23" s="2741"/>
      <c r="W23" s="2739"/>
      <c r="X23" s="2741"/>
      <c r="Y23" s="2741"/>
      <c r="Z23" s="2741"/>
      <c r="AA23" s="2739"/>
      <c r="AB23" s="2741"/>
      <c r="AC23" s="2741"/>
      <c r="AD23" s="2741"/>
      <c r="AE23" s="2739"/>
      <c r="AF23" s="2741"/>
      <c r="AG23" s="2741"/>
      <c r="AH23" s="2741"/>
      <c r="AI23" s="2739"/>
      <c r="AJ23" s="2741"/>
      <c r="AK23" s="2741"/>
      <c r="AL23" s="2741"/>
      <c r="AM23" s="2757"/>
      <c r="AN23" s="2758"/>
      <c r="BV23" s="174"/>
      <c r="BW23" s="174"/>
      <c r="BX23" s="765"/>
      <c r="BY23" s="765"/>
      <c r="BZ23" s="765"/>
      <c r="CA23" s="765"/>
      <c r="CB23" s="765"/>
      <c r="CC23" s="765"/>
      <c r="CD23" s="765"/>
      <c r="CE23" s="765"/>
      <c r="CF23" s="765"/>
      <c r="CG23" s="765"/>
      <c r="CH23" s="765"/>
      <c r="CI23" s="765"/>
      <c r="CJ23" s="765"/>
      <c r="CK23" s="765"/>
      <c r="CL23" s="765"/>
      <c r="CM23" s="765"/>
      <c r="CN23" s="765"/>
      <c r="CO23" s="765"/>
      <c r="CP23" s="765"/>
      <c r="CQ23" s="765"/>
      <c r="CR23" s="765"/>
      <c r="CS23" s="765"/>
      <c r="CT23" s="765"/>
      <c r="CU23" s="765"/>
      <c r="CV23" s="2814" t="s">
        <v>1154</v>
      </c>
      <c r="CW23" s="2815"/>
      <c r="CX23" s="2815"/>
      <c r="CY23" s="2815"/>
      <c r="CZ23" s="2815"/>
      <c r="DA23" s="2815"/>
      <c r="DB23" s="766"/>
      <c r="DC23" s="2674" t="s">
        <v>1152</v>
      </c>
      <c r="DD23" s="2674"/>
      <c r="DE23" s="2674"/>
      <c r="DF23" s="2674"/>
      <c r="DG23" s="2674"/>
      <c r="DH23" s="766"/>
      <c r="DI23" s="766"/>
      <c r="DJ23" s="766"/>
      <c r="DK23" s="766"/>
      <c r="DL23" s="766"/>
      <c r="DM23" s="766"/>
      <c r="DN23" s="766"/>
      <c r="DO23" s="2674" t="s">
        <v>1153</v>
      </c>
      <c r="DP23" s="2674"/>
      <c r="DQ23" s="2674"/>
      <c r="DR23" s="2674"/>
      <c r="DS23" s="2675"/>
      <c r="EB23" s="174"/>
      <c r="EC23" s="174"/>
      <c r="ED23" s="174"/>
      <c r="EE23" s="174"/>
    </row>
    <row r="24" spans="1:135" ht="12.6" customHeight="1">
      <c r="A24" s="2775" t="s">
        <v>280</v>
      </c>
      <c r="B24" s="2776"/>
      <c r="C24" s="2776"/>
      <c r="D24" s="2776"/>
      <c r="E24" s="2776"/>
      <c r="F24" s="2777"/>
      <c r="G24" s="2783">
        <f>一括入力シート!B8</f>
        <v>0</v>
      </c>
      <c r="H24" s="2763"/>
      <c r="I24" s="2763"/>
      <c r="J24" s="2763"/>
      <c r="K24" s="2763"/>
      <c r="L24" s="2763"/>
      <c r="M24" s="2763"/>
      <c r="N24" s="2763"/>
      <c r="O24" s="2763"/>
      <c r="P24" s="2763"/>
      <c r="Q24" s="2763"/>
      <c r="R24" s="2763"/>
      <c r="S24" s="2763"/>
      <c r="T24" s="2763"/>
      <c r="U24" s="2763"/>
      <c r="V24" s="2763"/>
      <c r="W24" s="2763"/>
      <c r="X24" s="2763"/>
      <c r="Y24" s="2763"/>
      <c r="Z24" s="2763"/>
      <c r="AA24" s="2763"/>
      <c r="AB24" s="2763"/>
      <c r="AC24" s="2763"/>
      <c r="AD24" s="2763"/>
      <c r="AE24" s="2763"/>
      <c r="AF24" s="2763"/>
      <c r="AG24" s="2763"/>
      <c r="AH24" s="2763"/>
      <c r="AI24" s="2763"/>
      <c r="AJ24" s="2763"/>
      <c r="AK24" s="2763"/>
      <c r="AL24" s="2763"/>
      <c r="AM24" s="2763"/>
      <c r="AN24" s="2784"/>
      <c r="BV24" s="174"/>
      <c r="BW24" s="174"/>
      <c r="BX24" s="765"/>
      <c r="BY24" s="765"/>
      <c r="BZ24" s="765"/>
      <c r="CA24" s="765"/>
      <c r="CB24" s="765"/>
      <c r="CC24" s="765"/>
      <c r="CD24" s="765"/>
      <c r="CE24" s="765"/>
      <c r="CF24" s="765"/>
      <c r="CG24" s="765"/>
      <c r="CH24" s="765"/>
      <c r="CI24" s="765"/>
      <c r="CJ24" s="765"/>
      <c r="CK24" s="765"/>
      <c r="CL24" s="765"/>
      <c r="CM24" s="765"/>
      <c r="CN24" s="765"/>
      <c r="CO24" s="765"/>
      <c r="CP24" s="765"/>
      <c r="CQ24" s="765"/>
      <c r="CR24" s="765"/>
      <c r="CS24" s="765"/>
      <c r="CT24" s="765"/>
      <c r="CU24" s="765"/>
      <c r="CV24" s="2816"/>
      <c r="CW24" s="2817"/>
      <c r="CX24" s="2817"/>
      <c r="CY24" s="2817"/>
      <c r="CZ24" s="2817"/>
      <c r="DA24" s="2817"/>
      <c r="DB24" s="767"/>
      <c r="DC24" s="2680"/>
      <c r="DD24" s="2680"/>
      <c r="DE24" s="2680"/>
      <c r="DF24" s="2680"/>
      <c r="DG24" s="2680"/>
      <c r="DH24" s="767"/>
      <c r="DI24" s="767"/>
      <c r="DJ24" s="767"/>
      <c r="DK24" s="767"/>
      <c r="DL24" s="767"/>
      <c r="DM24" s="767"/>
      <c r="DN24" s="767"/>
      <c r="DO24" s="2680"/>
      <c r="DP24" s="2680"/>
      <c r="DQ24" s="2680"/>
      <c r="DR24" s="2680"/>
      <c r="DS24" s="2681"/>
      <c r="EB24" s="174"/>
      <c r="EC24" s="174"/>
      <c r="ED24" s="174"/>
      <c r="EE24" s="174"/>
    </row>
    <row r="25" spans="1:135" ht="12.6" customHeight="1">
      <c r="A25" s="2778"/>
      <c r="B25" s="2671"/>
      <c r="C25" s="2671"/>
      <c r="D25" s="2671"/>
      <c r="E25" s="2671"/>
      <c r="F25" s="2779"/>
      <c r="G25" s="2785"/>
      <c r="H25" s="2752"/>
      <c r="I25" s="2752"/>
      <c r="J25" s="2752"/>
      <c r="K25" s="2752"/>
      <c r="L25" s="2752"/>
      <c r="M25" s="2752"/>
      <c r="N25" s="2752"/>
      <c r="O25" s="2752"/>
      <c r="P25" s="2752"/>
      <c r="Q25" s="2752"/>
      <c r="R25" s="2752"/>
      <c r="S25" s="2752"/>
      <c r="T25" s="2752"/>
      <c r="U25" s="2752"/>
      <c r="V25" s="2752"/>
      <c r="W25" s="2752"/>
      <c r="X25" s="2752"/>
      <c r="Y25" s="2752"/>
      <c r="Z25" s="2752"/>
      <c r="AA25" s="2752"/>
      <c r="AB25" s="2752"/>
      <c r="AC25" s="2752"/>
      <c r="AD25" s="2752"/>
      <c r="AE25" s="2752"/>
      <c r="AF25" s="2752"/>
      <c r="AG25" s="2752"/>
      <c r="AH25" s="2752"/>
      <c r="AI25" s="2752"/>
      <c r="AJ25" s="2752"/>
      <c r="AK25" s="2752"/>
      <c r="AL25" s="2752"/>
      <c r="AM25" s="2752"/>
      <c r="AN25" s="2786"/>
      <c r="BV25" s="174"/>
      <c r="BW25" s="174"/>
      <c r="BX25" s="765"/>
      <c r="BY25" s="765"/>
      <c r="BZ25" s="765"/>
      <c r="CA25" s="765"/>
      <c r="CB25" s="765"/>
      <c r="CC25" s="765"/>
      <c r="CD25" s="765"/>
      <c r="CE25" s="765"/>
      <c r="CF25" s="765"/>
      <c r="CG25" s="765"/>
      <c r="CH25" s="765"/>
      <c r="CI25" s="765"/>
      <c r="CJ25" s="765"/>
      <c r="CK25" s="765"/>
      <c r="CL25" s="765"/>
      <c r="CM25" s="765"/>
      <c r="CN25" s="765"/>
      <c r="CO25" s="765"/>
      <c r="CP25" s="765"/>
      <c r="CQ25" s="765"/>
      <c r="CR25" s="765"/>
      <c r="CS25" s="765"/>
      <c r="CT25" s="765"/>
      <c r="CU25" s="765"/>
      <c r="CV25" s="2812" t="s">
        <v>2478</v>
      </c>
      <c r="CW25" s="2813"/>
      <c r="CX25" s="2813"/>
      <c r="CY25" s="2813"/>
      <c r="CZ25" s="2813" t="s">
        <v>2479</v>
      </c>
      <c r="DA25" s="2813"/>
      <c r="DB25" s="2813"/>
      <c r="DC25" s="2813"/>
      <c r="DD25" s="2813" t="s">
        <v>2480</v>
      </c>
      <c r="DE25" s="2813"/>
      <c r="DF25" s="2813"/>
      <c r="DG25" s="2813"/>
      <c r="DH25" s="2812" t="s">
        <v>2478</v>
      </c>
      <c r="DI25" s="2813"/>
      <c r="DJ25" s="2813"/>
      <c r="DK25" s="2813"/>
      <c r="DL25" s="2813" t="s">
        <v>2479</v>
      </c>
      <c r="DM25" s="2813"/>
      <c r="DN25" s="2813"/>
      <c r="DO25" s="2813"/>
      <c r="DP25" s="2813" t="s">
        <v>2480</v>
      </c>
      <c r="DQ25" s="2813"/>
      <c r="DR25" s="2813"/>
      <c r="DS25" s="2813"/>
      <c r="EB25" s="174"/>
      <c r="EC25" s="174"/>
      <c r="ED25" s="174"/>
      <c r="EE25" s="174"/>
    </row>
    <row r="26" spans="1:135" ht="12.6" customHeight="1">
      <c r="A26" s="2775" t="s">
        <v>281</v>
      </c>
      <c r="B26" s="2776"/>
      <c r="C26" s="2776"/>
      <c r="D26" s="2776"/>
      <c r="E26" s="2776"/>
      <c r="F26" s="2776"/>
      <c r="G26" s="2788"/>
      <c r="H26" s="2638"/>
      <c r="I26" s="2638" t="s">
        <v>72</v>
      </c>
      <c r="J26" s="2638"/>
      <c r="K26" s="2776" t="s">
        <v>290</v>
      </c>
      <c r="L26" s="2776"/>
      <c r="M26" s="2776"/>
      <c r="N26" s="2776"/>
      <c r="O26" s="2776"/>
      <c r="P26" s="2776"/>
      <c r="Q26" s="1054"/>
      <c r="R26" s="1054"/>
      <c r="S26" s="1054"/>
      <c r="T26" s="1054"/>
      <c r="U26" s="1054"/>
      <c r="V26" s="1054"/>
      <c r="W26" s="1054"/>
      <c r="X26" s="1055"/>
      <c r="Y26" s="2788"/>
      <c r="Z26" s="2638" t="s">
        <v>72</v>
      </c>
      <c r="AA26" s="2638"/>
      <c r="AB26" s="2776" t="s">
        <v>293</v>
      </c>
      <c r="AC26" s="2776"/>
      <c r="AD26" s="2776"/>
      <c r="AE26" s="2776"/>
      <c r="AF26" s="2776"/>
      <c r="AG26" s="1054"/>
      <c r="AH26" s="1054"/>
      <c r="AI26" s="1054"/>
      <c r="AJ26" s="1054"/>
      <c r="AK26" s="1054"/>
      <c r="AL26" s="1054"/>
      <c r="AM26" s="1054"/>
      <c r="AN26" s="1055"/>
      <c r="AO26" s="412" t="s">
        <v>1925</v>
      </c>
      <c r="BV26" s="762"/>
      <c r="BW26" s="762"/>
      <c r="BX26" s="768"/>
      <c r="BY26" s="768"/>
      <c r="BZ26" s="768"/>
      <c r="CA26" s="768"/>
      <c r="CB26" s="768"/>
      <c r="CC26" s="768"/>
      <c r="CD26" s="768"/>
      <c r="CE26" s="768"/>
      <c r="CF26" s="768"/>
      <c r="CG26" s="768"/>
      <c r="CH26" s="768"/>
      <c r="CI26" s="768"/>
      <c r="CJ26" s="768"/>
      <c r="CK26" s="768"/>
      <c r="CL26" s="768"/>
      <c r="CM26" s="768"/>
      <c r="CN26" s="768"/>
      <c r="CO26" s="768"/>
      <c r="CP26" s="768"/>
      <c r="CQ26" s="768"/>
      <c r="CR26" s="765"/>
      <c r="CS26" s="765"/>
      <c r="CT26" s="765"/>
      <c r="CU26" s="765"/>
      <c r="CV26" s="2812"/>
      <c r="CW26" s="2813"/>
      <c r="CX26" s="2813"/>
      <c r="CY26" s="2813"/>
      <c r="CZ26" s="2813"/>
      <c r="DA26" s="2813"/>
      <c r="DB26" s="2813"/>
      <c r="DC26" s="2813"/>
      <c r="DD26" s="2813"/>
      <c r="DE26" s="2813"/>
      <c r="DF26" s="2813"/>
      <c r="DG26" s="2813"/>
      <c r="DH26" s="2812"/>
      <c r="DI26" s="2813"/>
      <c r="DJ26" s="2813"/>
      <c r="DK26" s="2813"/>
      <c r="DL26" s="2813"/>
      <c r="DM26" s="2813"/>
      <c r="DN26" s="2813"/>
      <c r="DO26" s="2813"/>
      <c r="DP26" s="2813"/>
      <c r="DQ26" s="2813"/>
      <c r="DR26" s="2813"/>
      <c r="DS26" s="2813"/>
      <c r="EB26" s="174"/>
      <c r="EC26" s="174"/>
      <c r="ED26" s="174"/>
      <c r="EE26" s="174"/>
    </row>
    <row r="27" spans="1:135" ht="12.6" customHeight="1">
      <c r="A27" s="2787"/>
      <c r="B27" s="2670"/>
      <c r="C27" s="2670"/>
      <c r="D27" s="2670"/>
      <c r="E27" s="2670"/>
      <c r="F27" s="2670"/>
      <c r="G27" s="2789"/>
      <c r="H27" s="2677"/>
      <c r="I27" s="2677"/>
      <c r="J27" s="2677"/>
      <c r="K27" s="2670"/>
      <c r="L27" s="2670"/>
      <c r="M27" s="2670"/>
      <c r="N27" s="2670"/>
      <c r="O27" s="2670"/>
      <c r="P27" s="2670"/>
      <c r="Q27" s="777"/>
      <c r="R27" s="777"/>
      <c r="S27" s="777"/>
      <c r="T27" s="777"/>
      <c r="U27" s="777"/>
      <c r="V27" s="777"/>
      <c r="W27" s="777"/>
      <c r="X27" s="1056"/>
      <c r="Y27" s="2789"/>
      <c r="Z27" s="2677"/>
      <c r="AA27" s="2677"/>
      <c r="AB27" s="2670"/>
      <c r="AC27" s="2670"/>
      <c r="AD27" s="2670"/>
      <c r="AE27" s="2670"/>
      <c r="AF27" s="2670"/>
      <c r="AG27" s="777"/>
      <c r="AH27" s="777"/>
      <c r="AI27" s="777"/>
      <c r="AJ27" s="777"/>
      <c r="AK27" s="777"/>
      <c r="AL27" s="777"/>
      <c r="AM27" s="777"/>
      <c r="AN27" s="1056"/>
      <c r="BV27" s="285"/>
      <c r="BW27" s="285"/>
      <c r="BX27" s="769"/>
      <c r="BY27" s="769"/>
      <c r="BZ27" s="769"/>
      <c r="CA27" s="769"/>
      <c r="CB27" s="769"/>
      <c r="CC27" s="769"/>
      <c r="CD27" s="769"/>
      <c r="CE27" s="769"/>
      <c r="CF27" s="769"/>
      <c r="CG27" s="768"/>
      <c r="CH27" s="768"/>
      <c r="CI27" s="768"/>
      <c r="CJ27" s="768"/>
      <c r="CK27" s="768"/>
      <c r="CL27" s="768"/>
      <c r="CM27" s="768"/>
      <c r="CN27" s="768"/>
      <c r="CO27" s="768"/>
      <c r="CP27" s="768"/>
      <c r="CQ27" s="768"/>
      <c r="CR27" s="765"/>
      <c r="CS27" s="765"/>
      <c r="CT27" s="765"/>
      <c r="CU27" s="765"/>
      <c r="CV27" s="2811"/>
      <c r="CW27" s="2811"/>
      <c r="CX27" s="2811"/>
      <c r="CY27" s="2811"/>
      <c r="CZ27" s="2811"/>
      <c r="DA27" s="2811"/>
      <c r="DB27" s="2811"/>
      <c r="DC27" s="2811"/>
      <c r="DD27" s="2811"/>
      <c r="DE27" s="2811"/>
      <c r="DF27" s="2811"/>
      <c r="DG27" s="2811"/>
      <c r="DH27" s="2811"/>
      <c r="DI27" s="2811"/>
      <c r="DJ27" s="2811"/>
      <c r="DK27" s="2811"/>
      <c r="DL27" s="2811"/>
      <c r="DM27" s="2811"/>
      <c r="DN27" s="2811"/>
      <c r="DO27" s="2811"/>
      <c r="DP27" s="2811"/>
      <c r="DQ27" s="2811"/>
      <c r="DR27" s="2811"/>
      <c r="DS27" s="2811"/>
      <c r="EB27" s="174"/>
      <c r="EC27" s="174"/>
      <c r="ED27" s="174"/>
      <c r="EE27" s="174"/>
    </row>
    <row r="28" spans="1:135" ht="12.6" customHeight="1">
      <c r="A28" s="2787"/>
      <c r="B28" s="2670"/>
      <c r="C28" s="2670"/>
      <c r="D28" s="2670"/>
      <c r="E28" s="2670"/>
      <c r="F28" s="2670"/>
      <c r="G28" s="1057"/>
      <c r="H28" s="299"/>
      <c r="I28" s="765"/>
      <c r="J28" s="1058"/>
      <c r="K28" s="2802" t="s">
        <v>291</v>
      </c>
      <c r="L28" s="2802"/>
      <c r="M28" s="2802"/>
      <c r="N28" s="2802"/>
      <c r="O28" s="2802"/>
      <c r="P28" s="2802"/>
      <c r="Q28" s="2802"/>
      <c r="R28" s="2802"/>
      <c r="S28" s="2802"/>
      <c r="T28" s="2802"/>
      <c r="U28" s="2802"/>
      <c r="V28" s="1059"/>
      <c r="W28" s="1058"/>
      <c r="X28" s="1060"/>
      <c r="Y28" s="2789"/>
      <c r="Z28" s="2791" t="s">
        <v>297</v>
      </c>
      <c r="AA28" s="2791"/>
      <c r="AB28" s="2670" t="s">
        <v>296</v>
      </c>
      <c r="AC28" s="2670"/>
      <c r="AD28" s="2670"/>
      <c r="AE28" s="2670"/>
      <c r="AF28" s="2670"/>
      <c r="AG28" s="777"/>
      <c r="AH28" s="777"/>
      <c r="AI28" s="777"/>
      <c r="AJ28" s="777"/>
      <c r="AK28" s="777"/>
      <c r="AL28" s="777"/>
      <c r="AM28" s="777"/>
      <c r="AN28" s="1056"/>
      <c r="BV28" s="285"/>
      <c r="BW28" s="285"/>
      <c r="BX28" s="769"/>
      <c r="BY28" s="769"/>
      <c r="BZ28" s="769"/>
      <c r="CA28" s="769"/>
      <c r="CB28" s="769"/>
      <c r="CC28" s="769"/>
      <c r="CD28" s="769"/>
      <c r="CE28" s="769"/>
      <c r="CF28" s="769"/>
      <c r="CG28" s="768"/>
      <c r="CH28" s="768"/>
      <c r="CI28" s="768"/>
      <c r="CJ28" s="768"/>
      <c r="CK28" s="768"/>
      <c r="CL28" s="768"/>
      <c r="CM28" s="768"/>
      <c r="CN28" s="768"/>
      <c r="CO28" s="768"/>
      <c r="CP28" s="768"/>
      <c r="CQ28" s="768"/>
      <c r="CR28" s="765"/>
      <c r="CS28" s="765"/>
      <c r="CT28" s="765"/>
      <c r="CU28" s="765"/>
      <c r="CV28" s="2811"/>
      <c r="CW28" s="2811"/>
      <c r="CX28" s="2811"/>
      <c r="CY28" s="2811"/>
      <c r="CZ28" s="2811"/>
      <c r="DA28" s="2811"/>
      <c r="DB28" s="2811"/>
      <c r="DC28" s="2811"/>
      <c r="DD28" s="2811"/>
      <c r="DE28" s="2811"/>
      <c r="DF28" s="2811"/>
      <c r="DG28" s="2811"/>
      <c r="DH28" s="2811"/>
      <c r="DI28" s="2811"/>
      <c r="DJ28" s="2811"/>
      <c r="DK28" s="2811"/>
      <c r="DL28" s="2811"/>
      <c r="DM28" s="2811"/>
      <c r="DN28" s="2811"/>
      <c r="DO28" s="2811"/>
      <c r="DP28" s="2811"/>
      <c r="DQ28" s="2811"/>
      <c r="DR28" s="2811"/>
      <c r="DS28" s="2811"/>
      <c r="EB28" s="174"/>
      <c r="EC28" s="174"/>
      <c r="ED28" s="174"/>
      <c r="EE28" s="174"/>
    </row>
    <row r="29" spans="1:135" ht="12.6" customHeight="1">
      <c r="A29" s="2787"/>
      <c r="B29" s="2670"/>
      <c r="C29" s="2670"/>
      <c r="D29" s="2670"/>
      <c r="E29" s="2670"/>
      <c r="F29" s="2670"/>
      <c r="G29" s="1057"/>
      <c r="H29" s="299"/>
      <c r="I29" s="1061"/>
      <c r="J29" s="1061"/>
      <c r="K29" s="2809"/>
      <c r="L29" s="2809"/>
      <c r="M29" s="2809"/>
      <c r="N29" s="2809"/>
      <c r="O29" s="2809"/>
      <c r="P29" s="2809"/>
      <c r="Q29" s="2809"/>
      <c r="R29" s="2809"/>
      <c r="S29" s="2809"/>
      <c r="T29" s="2809"/>
      <c r="U29" s="2809"/>
      <c r="V29" s="1062"/>
      <c r="W29" s="1058"/>
      <c r="X29" s="1060"/>
      <c r="Y29" s="2789"/>
      <c r="Z29" s="2791" t="s">
        <v>297</v>
      </c>
      <c r="AA29" s="2791"/>
      <c r="AB29" s="2670" t="s">
        <v>294</v>
      </c>
      <c r="AC29" s="2670"/>
      <c r="AD29" s="2670"/>
      <c r="AE29" s="2670"/>
      <c r="AF29" s="2670"/>
      <c r="AG29" s="777"/>
      <c r="AH29" s="777"/>
      <c r="AI29" s="777"/>
      <c r="AJ29" s="777"/>
      <c r="AK29" s="777"/>
      <c r="AL29" s="777"/>
      <c r="AM29" s="777"/>
      <c r="AN29" s="1056"/>
      <c r="BV29" s="285"/>
      <c r="BW29" s="285"/>
      <c r="BX29" s="769"/>
      <c r="BY29" s="769"/>
      <c r="BZ29" s="769"/>
      <c r="CA29" s="769"/>
      <c r="CB29" s="769"/>
      <c r="CC29" s="769"/>
      <c r="CD29" s="769"/>
      <c r="CE29" s="769"/>
      <c r="CF29" s="769"/>
      <c r="CG29" s="768"/>
      <c r="CH29" s="768"/>
      <c r="CI29" s="768"/>
      <c r="CJ29" s="768"/>
      <c r="CK29" s="768"/>
      <c r="CL29" s="768"/>
      <c r="CM29" s="768"/>
      <c r="CN29" s="768"/>
      <c r="CO29" s="768"/>
      <c r="CP29" s="768"/>
      <c r="CQ29" s="768"/>
      <c r="CR29" s="765"/>
      <c r="CS29" s="765"/>
      <c r="CT29" s="765"/>
      <c r="CU29" s="765"/>
      <c r="CV29" s="2811"/>
      <c r="CW29" s="2811"/>
      <c r="CX29" s="2811"/>
      <c r="CY29" s="2811"/>
      <c r="CZ29" s="2811"/>
      <c r="DA29" s="2811"/>
      <c r="DB29" s="2811"/>
      <c r="DC29" s="2811"/>
      <c r="DD29" s="2811"/>
      <c r="DE29" s="2811"/>
      <c r="DF29" s="2811"/>
      <c r="DG29" s="2811"/>
      <c r="DH29" s="2811"/>
      <c r="DI29" s="2811"/>
      <c r="DJ29" s="2811"/>
      <c r="DK29" s="2811"/>
      <c r="DL29" s="2811"/>
      <c r="DM29" s="2811"/>
      <c r="DN29" s="2811"/>
      <c r="DO29" s="2811"/>
      <c r="DP29" s="2811"/>
      <c r="DQ29" s="2811"/>
      <c r="DR29" s="2811"/>
      <c r="DS29" s="2811"/>
      <c r="EB29" s="174"/>
      <c r="EC29" s="174"/>
      <c r="ED29" s="174"/>
      <c r="EE29" s="174"/>
    </row>
    <row r="30" spans="1:135" ht="12.6" customHeight="1">
      <c r="A30" s="2787"/>
      <c r="B30" s="2670"/>
      <c r="C30" s="2670"/>
      <c r="D30" s="2670"/>
      <c r="E30" s="2670"/>
      <c r="F30" s="2670"/>
      <c r="G30" s="1057"/>
      <c r="H30" s="299"/>
      <c r="I30" s="1061"/>
      <c r="J30" s="1061"/>
      <c r="K30" s="2809"/>
      <c r="L30" s="2809"/>
      <c r="M30" s="2809"/>
      <c r="N30" s="2809"/>
      <c r="O30" s="2809"/>
      <c r="P30" s="2809"/>
      <c r="Q30" s="2809"/>
      <c r="R30" s="2809"/>
      <c r="S30" s="2809"/>
      <c r="T30" s="2809"/>
      <c r="U30" s="2809"/>
      <c r="V30" s="1062"/>
      <c r="W30" s="1058"/>
      <c r="X30" s="1060"/>
      <c r="Y30" s="2789"/>
      <c r="Z30" s="2791" t="s">
        <v>298</v>
      </c>
      <c r="AA30" s="2791"/>
      <c r="AB30" s="2792" t="s">
        <v>295</v>
      </c>
      <c r="AC30" s="2792"/>
      <c r="AD30" s="2792"/>
      <c r="AE30" s="2792"/>
      <c r="AF30" s="2792"/>
      <c r="AG30" s="777"/>
      <c r="AH30" s="777"/>
      <c r="AI30" s="777"/>
      <c r="AJ30" s="777"/>
      <c r="AK30" s="777"/>
      <c r="AL30" s="777"/>
      <c r="AM30" s="777"/>
      <c r="AN30" s="1056"/>
      <c r="BV30" s="285"/>
      <c r="BW30" s="285"/>
      <c r="BX30" s="285"/>
      <c r="BY30" s="285"/>
      <c r="BZ30" s="285"/>
      <c r="CA30" s="285"/>
      <c r="CB30" s="285"/>
      <c r="CC30" s="285"/>
      <c r="CD30" s="285"/>
      <c r="CE30" s="285"/>
      <c r="CF30" s="285"/>
      <c r="CG30" s="762"/>
      <c r="CH30" s="762"/>
      <c r="CI30" s="762"/>
      <c r="CJ30" s="762"/>
      <c r="CK30" s="762"/>
      <c r="CL30" s="762"/>
      <c r="CM30" s="762"/>
      <c r="CN30" s="762"/>
      <c r="CO30" s="762"/>
      <c r="CP30" s="762"/>
      <c r="CQ30" s="762"/>
      <c r="CR30" s="174"/>
      <c r="CS30" s="174"/>
      <c r="CT30" s="174"/>
      <c r="CU30" s="174"/>
      <c r="CV30" s="2811"/>
      <c r="CW30" s="2811"/>
      <c r="CX30" s="2811"/>
      <c r="CY30" s="2811"/>
      <c r="CZ30" s="2811"/>
      <c r="DA30" s="2811"/>
      <c r="DB30" s="2811"/>
      <c r="DC30" s="2811"/>
      <c r="DD30" s="2811"/>
      <c r="DE30" s="2811"/>
      <c r="DF30" s="2811"/>
      <c r="DG30" s="2811"/>
      <c r="DH30" s="2811"/>
      <c r="DI30" s="2811"/>
      <c r="DJ30" s="2811"/>
      <c r="DK30" s="2811"/>
      <c r="DL30" s="2811"/>
      <c r="DM30" s="2811"/>
      <c r="DN30" s="2811"/>
      <c r="DO30" s="2811"/>
      <c r="DP30" s="2811"/>
      <c r="DQ30" s="2811"/>
      <c r="DR30" s="2811"/>
      <c r="DS30" s="2811"/>
      <c r="DT30" s="174"/>
      <c r="DU30" s="174"/>
      <c r="DV30" s="174"/>
      <c r="DW30" s="174"/>
      <c r="DX30" s="174"/>
      <c r="DY30" s="174"/>
      <c r="DZ30" s="174"/>
      <c r="EA30" s="174"/>
      <c r="EB30" s="174"/>
      <c r="EC30" s="174"/>
      <c r="ED30" s="174"/>
      <c r="EE30" s="174"/>
    </row>
    <row r="31" spans="1:135" ht="12.6" customHeight="1">
      <c r="A31" s="2778"/>
      <c r="B31" s="2671"/>
      <c r="C31" s="2671"/>
      <c r="D31" s="2671"/>
      <c r="E31" s="2671"/>
      <c r="F31" s="2671"/>
      <c r="G31" s="1063"/>
      <c r="H31" s="1064"/>
      <c r="I31" s="1065"/>
      <c r="J31" s="1065"/>
      <c r="K31" s="2810"/>
      <c r="L31" s="2810"/>
      <c r="M31" s="2810"/>
      <c r="N31" s="2810"/>
      <c r="O31" s="2810"/>
      <c r="P31" s="2810"/>
      <c r="Q31" s="2810"/>
      <c r="R31" s="2810"/>
      <c r="S31" s="2810"/>
      <c r="T31" s="2810"/>
      <c r="U31" s="2810"/>
      <c r="V31" s="1066"/>
      <c r="W31" s="1067"/>
      <c r="X31" s="1068"/>
      <c r="Y31" s="2796"/>
      <c r="Z31" s="1069"/>
      <c r="AA31" s="1069"/>
      <c r="AB31" s="1069"/>
      <c r="AC31" s="1069"/>
      <c r="AD31" s="1069"/>
      <c r="AE31" s="1069"/>
      <c r="AF31" s="1069"/>
      <c r="AG31" s="1069"/>
      <c r="AH31" s="1069"/>
      <c r="AI31" s="1069"/>
      <c r="AJ31" s="1069"/>
      <c r="AK31" s="1069"/>
      <c r="AL31" s="1069"/>
      <c r="AM31" s="1069"/>
      <c r="AN31" s="1070"/>
      <c r="BV31" s="285"/>
      <c r="BW31" s="285"/>
      <c r="BX31" s="285"/>
      <c r="BY31" s="285"/>
      <c r="BZ31" s="285"/>
      <c r="CA31" s="285"/>
      <c r="CB31" s="285"/>
      <c r="CC31" s="285"/>
      <c r="CD31" s="285"/>
      <c r="CE31" s="285"/>
      <c r="CF31" s="285"/>
      <c r="CG31" s="762"/>
      <c r="CH31" s="762"/>
      <c r="CI31" s="762"/>
      <c r="CJ31" s="762"/>
      <c r="CK31" s="762"/>
      <c r="CL31" s="762"/>
      <c r="CM31" s="762"/>
      <c r="CN31" s="762"/>
      <c r="CO31" s="762"/>
      <c r="CP31" s="762"/>
      <c r="CQ31" s="762"/>
      <c r="CR31" s="174"/>
      <c r="CS31" s="174"/>
      <c r="CT31" s="174"/>
      <c r="CU31" s="174"/>
      <c r="CV31" s="174"/>
      <c r="CW31" s="174"/>
      <c r="CX31" s="174"/>
      <c r="CY31" s="174"/>
      <c r="CZ31" s="174"/>
      <c r="DA31" s="174"/>
      <c r="DB31" s="174"/>
      <c r="DC31" s="174"/>
      <c r="DD31" s="174"/>
      <c r="DE31" s="174"/>
      <c r="DF31" s="174"/>
      <c r="DG31" s="174"/>
      <c r="DH31" s="174"/>
      <c r="DI31" s="174"/>
      <c r="DJ31" s="174"/>
      <c r="DK31" s="174"/>
      <c r="DL31" s="174"/>
      <c r="DM31" s="174"/>
      <c r="DN31" s="174"/>
      <c r="DO31" s="174"/>
      <c r="DP31" s="174"/>
      <c r="DQ31" s="174"/>
      <c r="DR31" s="174"/>
      <c r="DS31" s="174"/>
      <c r="DT31" s="174"/>
      <c r="DU31" s="174"/>
      <c r="DV31" s="174"/>
      <c r="DW31" s="174"/>
      <c r="DX31" s="174"/>
      <c r="DY31" s="174"/>
      <c r="DZ31" s="174"/>
      <c r="EA31" s="174"/>
      <c r="EB31" s="174"/>
      <c r="EC31" s="174"/>
      <c r="ED31" s="174"/>
      <c r="EE31" s="174"/>
    </row>
    <row r="32" spans="1:135" ht="12.6" customHeight="1">
      <c r="A32" s="2775" t="s">
        <v>2481</v>
      </c>
      <c r="B32" s="2776"/>
      <c r="C32" s="2776"/>
      <c r="D32" s="2776"/>
      <c r="E32" s="2776"/>
      <c r="F32" s="2777"/>
      <c r="G32" s="2763" t="s">
        <v>72</v>
      </c>
      <c r="H32" s="2764" t="s">
        <v>2484</v>
      </c>
      <c r="I32" s="2764"/>
      <c r="J32" s="2764"/>
      <c r="K32" s="2764"/>
      <c r="L32" s="2764"/>
      <c r="M32" s="2764"/>
      <c r="N32" s="2764"/>
      <c r="O32" s="2764"/>
      <c r="P32" s="2763" t="s">
        <v>72</v>
      </c>
      <c r="Q32" s="2766" t="s">
        <v>2485</v>
      </c>
      <c r="R32" s="2766"/>
      <c r="S32" s="2766"/>
      <c r="T32" s="2766"/>
      <c r="U32" s="2766"/>
      <c r="V32" s="2766"/>
      <c r="W32" s="2766"/>
      <c r="X32" s="2767"/>
      <c r="Y32" s="2763" t="s">
        <v>72</v>
      </c>
      <c r="Z32" s="2770" t="s">
        <v>2484</v>
      </c>
      <c r="AA32" s="2770"/>
      <c r="AB32" s="2770"/>
      <c r="AC32" s="2770"/>
      <c r="AD32" s="2770"/>
      <c r="AE32" s="2770"/>
      <c r="AF32" s="2770"/>
      <c r="AG32" s="2763" t="s">
        <v>72</v>
      </c>
      <c r="AH32" s="2770" t="s">
        <v>2485</v>
      </c>
      <c r="AI32" s="2770"/>
      <c r="AJ32" s="2770"/>
      <c r="AK32" s="2770"/>
      <c r="AL32" s="2770"/>
      <c r="AM32" s="2770"/>
      <c r="AN32" s="2772"/>
      <c r="AO32" s="1039" t="s">
        <v>2486</v>
      </c>
      <c r="AP32" s="41"/>
      <c r="BV32" s="285"/>
      <c r="BW32" s="285"/>
      <c r="BX32" s="285"/>
      <c r="BY32" s="285"/>
      <c r="BZ32" s="285"/>
      <c r="CA32" s="285"/>
      <c r="CB32" s="285"/>
      <c r="CC32" s="285"/>
      <c r="CD32" s="285"/>
      <c r="CE32" s="285"/>
      <c r="CF32" s="285"/>
      <c r="CG32" s="762"/>
      <c r="CH32" s="762"/>
      <c r="CI32" s="762"/>
      <c r="CJ32" s="762"/>
      <c r="CK32" s="762"/>
      <c r="CL32" s="762"/>
      <c r="CM32" s="762"/>
      <c r="CN32" s="762"/>
      <c r="CO32" s="762"/>
      <c r="CP32" s="762"/>
      <c r="CQ32" s="762"/>
      <c r="CR32" s="174"/>
      <c r="CS32" s="174"/>
      <c r="CT32" s="174"/>
      <c r="CU32" s="174"/>
      <c r="CV32" s="174"/>
      <c r="CW32" s="174"/>
      <c r="CX32" s="174"/>
      <c r="CY32" s="174"/>
      <c r="CZ32" s="174"/>
      <c r="DA32" s="174"/>
      <c r="DB32" s="174"/>
      <c r="DC32" s="174"/>
      <c r="DD32" s="174"/>
      <c r="DE32" s="174"/>
      <c r="DF32" s="174"/>
      <c r="DG32" s="174"/>
      <c r="DH32" s="174"/>
      <c r="DI32" s="174"/>
      <c r="DJ32" s="174"/>
      <c r="DK32" s="174"/>
      <c r="DL32" s="174"/>
      <c r="DM32" s="174"/>
      <c r="DN32" s="174"/>
      <c r="DO32" s="174"/>
      <c r="DP32" s="174"/>
      <c r="DQ32" s="174"/>
      <c r="DR32" s="174"/>
      <c r="DS32" s="174"/>
      <c r="DT32" s="174"/>
      <c r="DU32" s="174"/>
      <c r="DV32" s="174"/>
      <c r="DW32" s="174"/>
      <c r="DX32" s="174"/>
      <c r="DY32" s="174"/>
      <c r="DZ32" s="174"/>
      <c r="EA32" s="174"/>
      <c r="EB32" s="174"/>
      <c r="EC32" s="174"/>
      <c r="ED32" s="174"/>
      <c r="EE32" s="174"/>
    </row>
    <row r="33" spans="1:42" ht="12.6" customHeight="1">
      <c r="A33" s="2778"/>
      <c r="B33" s="2671"/>
      <c r="C33" s="2671"/>
      <c r="D33" s="2671"/>
      <c r="E33" s="2671"/>
      <c r="F33" s="2779"/>
      <c r="G33" s="2752"/>
      <c r="H33" s="2765"/>
      <c r="I33" s="2765"/>
      <c r="J33" s="2765"/>
      <c r="K33" s="2765"/>
      <c r="L33" s="2765"/>
      <c r="M33" s="2765"/>
      <c r="N33" s="2765"/>
      <c r="O33" s="2765"/>
      <c r="P33" s="2752"/>
      <c r="Q33" s="2768"/>
      <c r="R33" s="2768"/>
      <c r="S33" s="2768"/>
      <c r="T33" s="2768"/>
      <c r="U33" s="2768"/>
      <c r="V33" s="2768"/>
      <c r="W33" s="2768"/>
      <c r="X33" s="2769"/>
      <c r="Y33" s="2752"/>
      <c r="Z33" s="2771"/>
      <c r="AA33" s="2771"/>
      <c r="AB33" s="2771"/>
      <c r="AC33" s="2771"/>
      <c r="AD33" s="2771"/>
      <c r="AE33" s="2771"/>
      <c r="AF33" s="2771"/>
      <c r="AG33" s="2752"/>
      <c r="AH33" s="2771"/>
      <c r="AI33" s="2771"/>
      <c r="AJ33" s="2771"/>
      <c r="AK33" s="2771"/>
      <c r="AL33" s="2771"/>
      <c r="AM33" s="2771"/>
      <c r="AN33" s="2773"/>
      <c r="AO33" s="40"/>
      <c r="AP33" s="41"/>
    </row>
    <row r="34" spans="1:42" ht="12" customHeight="1">
      <c r="A34" s="2775" t="s">
        <v>283</v>
      </c>
      <c r="B34" s="2776"/>
      <c r="C34" s="2776"/>
      <c r="D34" s="2776"/>
      <c r="E34" s="2776"/>
      <c r="F34" s="2776"/>
      <c r="G34" s="2794" t="s">
        <v>300</v>
      </c>
      <c r="H34" s="2793"/>
      <c r="I34" s="2793" t="s">
        <v>2256</v>
      </c>
      <c r="J34" s="2793"/>
      <c r="K34" s="2793"/>
      <c r="L34" s="2793"/>
      <c r="M34" s="2793" t="s">
        <v>301</v>
      </c>
      <c r="N34" s="2793"/>
      <c r="O34" s="2793"/>
      <c r="P34" s="2793"/>
      <c r="Q34" s="2793" t="s">
        <v>302</v>
      </c>
      <c r="R34" s="2793"/>
      <c r="S34" s="2793"/>
      <c r="T34" s="2793"/>
      <c r="U34" s="2793" t="s">
        <v>303</v>
      </c>
      <c r="V34" s="2793"/>
      <c r="W34" s="2793"/>
      <c r="X34" s="2793"/>
      <c r="Y34" s="2794" t="s">
        <v>300</v>
      </c>
      <c r="Z34" s="2793"/>
      <c r="AA34" s="2793" t="s">
        <v>2254</v>
      </c>
      <c r="AB34" s="2793"/>
      <c r="AC34" s="2793"/>
      <c r="AD34" s="2793"/>
      <c r="AE34" s="2793" t="s">
        <v>301</v>
      </c>
      <c r="AF34" s="2793"/>
      <c r="AG34" s="2793"/>
      <c r="AH34" s="2793"/>
      <c r="AI34" s="2793" t="s">
        <v>302</v>
      </c>
      <c r="AJ34" s="2793"/>
      <c r="AK34" s="2793"/>
      <c r="AL34" s="2793"/>
      <c r="AM34" s="2793" t="s">
        <v>303</v>
      </c>
      <c r="AN34" s="2808"/>
      <c r="AO34" s="410" t="s">
        <v>1926</v>
      </c>
      <c r="AP34" s="401"/>
    </row>
    <row r="35" spans="1:42" ht="12.6" customHeight="1">
      <c r="A35" s="2787"/>
      <c r="B35" s="2670"/>
      <c r="C35" s="2670"/>
      <c r="D35" s="2670"/>
      <c r="E35" s="2670"/>
      <c r="F35" s="2670"/>
      <c r="G35" s="2759"/>
      <c r="H35" s="2753"/>
      <c r="I35" s="2753"/>
      <c r="J35" s="2753"/>
      <c r="K35" s="2753"/>
      <c r="L35" s="2753"/>
      <c r="M35" s="2753"/>
      <c r="N35" s="2753"/>
      <c r="O35" s="2753"/>
      <c r="P35" s="2753"/>
      <c r="Q35" s="2753"/>
      <c r="R35" s="2753"/>
      <c r="S35" s="2753"/>
      <c r="T35" s="2753"/>
      <c r="U35" s="2753"/>
      <c r="V35" s="2753"/>
      <c r="W35" s="2753"/>
      <c r="X35" s="2753"/>
      <c r="Y35" s="2759"/>
      <c r="Z35" s="2753"/>
      <c r="AA35" s="2753"/>
      <c r="AB35" s="2753"/>
      <c r="AC35" s="2753"/>
      <c r="AD35" s="2753"/>
      <c r="AE35" s="2753"/>
      <c r="AF35" s="2753"/>
      <c r="AG35" s="2753"/>
      <c r="AH35" s="2753"/>
      <c r="AI35" s="2753"/>
      <c r="AJ35" s="2753"/>
      <c r="AK35" s="2753"/>
      <c r="AL35" s="2753"/>
      <c r="AM35" s="2753"/>
      <c r="AN35" s="2806"/>
      <c r="AO35" s="410"/>
      <c r="AP35" s="401"/>
    </row>
    <row r="36" spans="1:42" ht="12.6" customHeight="1">
      <c r="A36" s="2787"/>
      <c r="B36" s="2670"/>
      <c r="C36" s="2670"/>
      <c r="D36" s="2670"/>
      <c r="E36" s="2670"/>
      <c r="F36" s="2670"/>
      <c r="G36" s="2759" t="s">
        <v>299</v>
      </c>
      <c r="H36" s="2753"/>
      <c r="I36" s="2753" t="s">
        <v>2254</v>
      </c>
      <c r="J36" s="2753"/>
      <c r="K36" s="2753"/>
      <c r="L36" s="2753"/>
      <c r="M36" s="2753" t="s">
        <v>301</v>
      </c>
      <c r="N36" s="2753"/>
      <c r="O36" s="2753"/>
      <c r="P36" s="2753"/>
      <c r="Q36" s="2753" t="s">
        <v>302</v>
      </c>
      <c r="R36" s="2753"/>
      <c r="S36" s="2753"/>
      <c r="T36" s="2753"/>
      <c r="U36" s="2753" t="s">
        <v>303</v>
      </c>
      <c r="V36" s="2753"/>
      <c r="W36" s="2753"/>
      <c r="X36" s="2753"/>
      <c r="Y36" s="2759" t="s">
        <v>299</v>
      </c>
      <c r="Z36" s="2753"/>
      <c r="AA36" s="2753" t="s">
        <v>2254</v>
      </c>
      <c r="AB36" s="2753"/>
      <c r="AC36" s="2753"/>
      <c r="AD36" s="2753"/>
      <c r="AE36" s="2753" t="s">
        <v>301</v>
      </c>
      <c r="AF36" s="2753"/>
      <c r="AG36" s="2753"/>
      <c r="AH36" s="2753"/>
      <c r="AI36" s="2753" t="s">
        <v>302</v>
      </c>
      <c r="AJ36" s="2753"/>
      <c r="AK36" s="2753"/>
      <c r="AL36" s="2753"/>
      <c r="AM36" s="2753" t="s">
        <v>303</v>
      </c>
      <c r="AN36" s="2806"/>
      <c r="AO36" s="410"/>
      <c r="AP36" s="401"/>
    </row>
    <row r="37" spans="1:42" ht="12.6" customHeight="1">
      <c r="A37" s="2778"/>
      <c r="B37" s="2671"/>
      <c r="C37" s="2671"/>
      <c r="D37" s="2671"/>
      <c r="E37" s="2671"/>
      <c r="F37" s="2671"/>
      <c r="G37" s="2760"/>
      <c r="H37" s="2754"/>
      <c r="I37" s="2754"/>
      <c r="J37" s="2754"/>
      <c r="K37" s="2754"/>
      <c r="L37" s="2754"/>
      <c r="M37" s="2754"/>
      <c r="N37" s="2754"/>
      <c r="O37" s="2754"/>
      <c r="P37" s="2754"/>
      <c r="Q37" s="2754"/>
      <c r="R37" s="2754"/>
      <c r="S37" s="2754"/>
      <c r="T37" s="2754"/>
      <c r="U37" s="2754"/>
      <c r="V37" s="2754"/>
      <c r="W37" s="2754"/>
      <c r="X37" s="2754"/>
      <c r="Y37" s="2760"/>
      <c r="Z37" s="2754"/>
      <c r="AA37" s="2754"/>
      <c r="AB37" s="2754"/>
      <c r="AC37" s="2754"/>
      <c r="AD37" s="2754"/>
      <c r="AE37" s="2754"/>
      <c r="AF37" s="2754"/>
      <c r="AG37" s="2754"/>
      <c r="AH37" s="2754"/>
      <c r="AI37" s="2754"/>
      <c r="AJ37" s="2754"/>
      <c r="AK37" s="2754"/>
      <c r="AL37" s="2754"/>
      <c r="AM37" s="2754"/>
      <c r="AN37" s="2807"/>
      <c r="AO37" s="410"/>
      <c r="AP37" s="401"/>
    </row>
    <row r="38" spans="1:42" ht="12.6" customHeight="1">
      <c r="A38" s="2793" t="s">
        <v>2254</v>
      </c>
      <c r="B38" s="2793"/>
      <c r="C38" s="2793"/>
      <c r="D38" s="2793"/>
      <c r="E38" s="2793" t="s">
        <v>301</v>
      </c>
      <c r="F38" s="2793"/>
      <c r="G38" s="2793"/>
      <c r="H38" s="2793"/>
      <c r="I38" s="2793" t="s">
        <v>302</v>
      </c>
      <c r="J38" s="2793"/>
      <c r="K38" s="2793"/>
      <c r="L38" s="2793"/>
      <c r="M38" s="2793" t="s">
        <v>303</v>
      </c>
      <c r="N38" s="2793"/>
      <c r="O38" s="1071"/>
      <c r="P38" s="1071"/>
      <c r="Q38" s="765"/>
      <c r="R38" s="765"/>
      <c r="S38" s="765"/>
      <c r="T38" s="765"/>
      <c r="U38" s="765"/>
      <c r="V38" s="765"/>
      <c r="W38" s="765"/>
      <c r="X38" s="765"/>
      <c r="Y38" s="765"/>
      <c r="Z38" s="765"/>
      <c r="AA38" s="765"/>
      <c r="AB38" s="765"/>
      <c r="AC38" s="765"/>
      <c r="AD38" s="765"/>
      <c r="AE38" s="765"/>
      <c r="AF38" s="765"/>
      <c r="AG38" s="765"/>
      <c r="AH38" s="765"/>
      <c r="AI38" s="765"/>
      <c r="AJ38" s="765"/>
      <c r="AK38" s="765"/>
      <c r="AL38" s="765"/>
      <c r="AM38" s="765"/>
      <c r="AN38" s="765"/>
      <c r="AO38" s="412" t="s">
        <v>2057</v>
      </c>
    </row>
    <row r="39" spans="1:42" ht="12.6" customHeight="1">
      <c r="A39" s="2753"/>
      <c r="B39" s="2753"/>
      <c r="C39" s="2753"/>
      <c r="D39" s="2753"/>
      <c r="E39" s="2753"/>
      <c r="F39" s="2753"/>
      <c r="G39" s="2753"/>
      <c r="H39" s="2753"/>
      <c r="I39" s="2753"/>
      <c r="J39" s="2753"/>
      <c r="K39" s="2753"/>
      <c r="L39" s="2753"/>
      <c r="M39" s="2753"/>
      <c r="N39" s="2753"/>
      <c r="O39" s="778"/>
      <c r="P39" s="778"/>
      <c r="Q39" s="765"/>
      <c r="R39" s="765"/>
      <c r="S39" s="765"/>
      <c r="T39" s="765"/>
      <c r="U39" s="765"/>
      <c r="V39" s="765"/>
      <c r="W39" s="765"/>
      <c r="X39" s="765"/>
      <c r="Y39" s="765"/>
      <c r="Z39" s="765"/>
      <c r="AA39" s="765"/>
      <c r="AB39" s="765"/>
      <c r="AC39" s="765"/>
      <c r="AD39" s="765"/>
      <c r="AE39" s="765"/>
      <c r="AF39" s="765"/>
      <c r="AG39" s="765"/>
      <c r="AH39" s="765"/>
      <c r="AI39" s="765"/>
      <c r="AJ39" s="765"/>
      <c r="AK39" s="765"/>
      <c r="AL39" s="765"/>
      <c r="AM39" s="765"/>
      <c r="AN39" s="765"/>
    </row>
    <row r="40" spans="1:42" ht="12.6" customHeight="1">
      <c r="A40" s="1053"/>
      <c r="B40" s="1053"/>
      <c r="C40" s="2742" t="s">
        <v>2493</v>
      </c>
      <c r="D40" s="2742"/>
      <c r="E40" s="2742"/>
      <c r="F40" s="2742"/>
      <c r="G40" s="2797" t="s">
        <v>304</v>
      </c>
      <c r="H40" s="2797"/>
      <c r="I40" s="2797"/>
      <c r="J40" s="2797"/>
      <c r="K40" s="2798">
        <f>一括入力シート!B44</f>
        <v>0</v>
      </c>
      <c r="L40" s="2798"/>
      <c r="M40" s="2798"/>
      <c r="N40" s="2798"/>
      <c r="O40" s="2798"/>
      <c r="P40" s="2798"/>
      <c r="Q40" s="2798"/>
      <c r="R40" s="2798"/>
      <c r="S40" s="2798"/>
      <c r="T40" s="2798"/>
      <c r="U40" s="2798"/>
      <c r="V40" s="2798"/>
      <c r="W40" s="2798"/>
      <c r="X40" s="2798"/>
      <c r="Y40" s="2798"/>
      <c r="Z40" s="2798"/>
      <c r="AA40" s="2798"/>
      <c r="AB40" s="2798"/>
      <c r="AC40" s="2798"/>
      <c r="AD40" s="2798"/>
      <c r="AE40" s="2798"/>
      <c r="AF40" s="2798"/>
      <c r="AG40" s="2798"/>
      <c r="AH40" s="2798"/>
      <c r="AI40" s="2798"/>
      <c r="AJ40" s="2798"/>
      <c r="AK40" s="2798"/>
      <c r="AL40" s="2798"/>
      <c r="AM40" s="2798"/>
      <c r="AN40" s="2798"/>
    </row>
    <row r="41" spans="1:42" ht="12.6" customHeight="1">
      <c r="A41" s="765"/>
      <c r="B41" s="765"/>
      <c r="C41" s="2742"/>
      <c r="D41" s="2742"/>
      <c r="E41" s="2742"/>
      <c r="F41" s="2742"/>
      <c r="G41" s="2749"/>
      <c r="H41" s="2749"/>
      <c r="I41" s="2749"/>
      <c r="J41" s="2749"/>
      <c r="K41" s="2799"/>
      <c r="L41" s="2799"/>
      <c r="M41" s="2799"/>
      <c r="N41" s="2799"/>
      <c r="O41" s="2799"/>
      <c r="P41" s="2799"/>
      <c r="Q41" s="2799"/>
      <c r="R41" s="2799"/>
      <c r="S41" s="2799"/>
      <c r="T41" s="2799"/>
      <c r="U41" s="2799"/>
      <c r="V41" s="2799"/>
      <c r="W41" s="2799"/>
      <c r="X41" s="2799"/>
      <c r="Y41" s="2799"/>
      <c r="Z41" s="2799"/>
      <c r="AA41" s="2799"/>
      <c r="AB41" s="2799"/>
      <c r="AC41" s="2799"/>
      <c r="AD41" s="2799"/>
      <c r="AE41" s="2799"/>
      <c r="AF41" s="2799"/>
      <c r="AG41" s="2799"/>
      <c r="AH41" s="2799"/>
      <c r="AI41" s="2799"/>
      <c r="AJ41" s="2799"/>
      <c r="AK41" s="2799"/>
      <c r="AL41" s="2799"/>
      <c r="AM41" s="2799"/>
      <c r="AN41" s="2799"/>
    </row>
    <row r="42" spans="1:42" ht="12.6" customHeight="1">
      <c r="A42" s="765"/>
      <c r="B42" s="765"/>
      <c r="C42" s="765"/>
      <c r="D42" s="765"/>
      <c r="E42" s="765"/>
      <c r="F42" s="765"/>
      <c r="G42" s="2746" t="s">
        <v>305</v>
      </c>
      <c r="H42" s="2746"/>
      <c r="I42" s="2746"/>
      <c r="J42" s="2746"/>
      <c r="K42" s="2800">
        <f>一括入力シート!B45</f>
        <v>0</v>
      </c>
      <c r="L42" s="2800"/>
      <c r="M42" s="2800"/>
      <c r="N42" s="2800"/>
      <c r="O42" s="2800"/>
      <c r="P42" s="2800"/>
      <c r="Q42" s="2800"/>
      <c r="R42" s="2800"/>
      <c r="S42" s="2800"/>
      <c r="T42" s="2800"/>
      <c r="U42" s="2800"/>
      <c r="V42" s="2800"/>
      <c r="W42" s="2800"/>
      <c r="X42" s="2800"/>
      <c r="Y42" s="2800"/>
      <c r="Z42" s="2800"/>
      <c r="AA42" s="2800"/>
      <c r="AB42" s="2800"/>
      <c r="AC42" s="2800"/>
      <c r="AD42" s="2800"/>
      <c r="AE42" s="2800"/>
      <c r="AF42" s="2800"/>
      <c r="AG42" s="2800"/>
      <c r="AH42" s="2800"/>
      <c r="AI42" s="2800"/>
      <c r="AJ42" s="2800"/>
      <c r="AK42" s="2800"/>
      <c r="AL42" s="2761"/>
      <c r="AM42" s="2761"/>
      <c r="AN42" s="2761"/>
    </row>
    <row r="43" spans="1:42" ht="12.6" customHeight="1">
      <c r="A43" s="765"/>
      <c r="B43" s="765"/>
      <c r="C43" s="765"/>
      <c r="D43" s="765"/>
      <c r="E43" s="765"/>
      <c r="F43" s="765"/>
      <c r="G43" s="2747"/>
      <c r="H43" s="2747"/>
      <c r="I43" s="2747"/>
      <c r="J43" s="2747"/>
      <c r="K43" s="2799"/>
      <c r="L43" s="2799"/>
      <c r="M43" s="2799"/>
      <c r="N43" s="2799"/>
      <c r="O43" s="2799"/>
      <c r="P43" s="2799"/>
      <c r="Q43" s="2799"/>
      <c r="R43" s="2799"/>
      <c r="S43" s="2799"/>
      <c r="T43" s="2799"/>
      <c r="U43" s="2799"/>
      <c r="V43" s="2799"/>
      <c r="W43" s="2799"/>
      <c r="X43" s="2799"/>
      <c r="Y43" s="2799"/>
      <c r="Z43" s="2799"/>
      <c r="AA43" s="2799"/>
      <c r="AB43" s="2799"/>
      <c r="AC43" s="2799"/>
      <c r="AD43" s="2799"/>
      <c r="AE43" s="2799"/>
      <c r="AF43" s="2799"/>
      <c r="AG43" s="2799"/>
      <c r="AH43" s="2799"/>
      <c r="AI43" s="2799"/>
      <c r="AJ43" s="2799"/>
      <c r="AK43" s="2799"/>
      <c r="AL43" s="2762"/>
      <c r="AM43" s="2762"/>
      <c r="AN43" s="2762"/>
    </row>
    <row r="44" spans="1:42" ht="12.6" customHeight="1">
      <c r="A44" s="765"/>
      <c r="B44" s="765"/>
      <c r="C44" s="765"/>
      <c r="D44" s="765"/>
      <c r="E44" s="765"/>
      <c r="F44" s="765"/>
      <c r="G44" s="2746" t="s">
        <v>306</v>
      </c>
      <c r="H44" s="2746"/>
      <c r="I44" s="2746"/>
      <c r="J44" s="2746"/>
      <c r="K44" s="2748" t="s">
        <v>292</v>
      </c>
      <c r="L44" s="2743" t="str">
        <f>一括入力シート!B49</f>
        <v>078</v>
      </c>
      <c r="M44" s="2744"/>
      <c r="N44" s="2744"/>
      <c r="O44" s="2748" t="s">
        <v>309</v>
      </c>
      <c r="P44" s="2743">
        <f>一括入力シート!C49</f>
        <v>0</v>
      </c>
      <c r="Q44" s="2744"/>
      <c r="R44" s="2744"/>
      <c r="S44" s="2795" t="s">
        <v>310</v>
      </c>
      <c r="T44" s="2743">
        <f>一括入力シート!D49</f>
        <v>0</v>
      </c>
      <c r="U44" s="2744"/>
      <c r="V44" s="2744"/>
      <c r="W44" s="2744"/>
      <c r="X44" s="2805" t="s">
        <v>307</v>
      </c>
      <c r="Y44" s="2805"/>
      <c r="Z44" s="2805"/>
      <c r="AA44" s="2805"/>
      <c r="AB44" s="2748" t="s">
        <v>292</v>
      </c>
      <c r="AC44" s="2743">
        <f>一括入力シート!B51</f>
        <v>0</v>
      </c>
      <c r="AD44" s="2744"/>
      <c r="AE44" s="2744"/>
      <c r="AF44" s="2748" t="s">
        <v>309</v>
      </c>
      <c r="AG44" s="2743">
        <f>一括入力シート!C51</f>
        <v>0</v>
      </c>
      <c r="AH44" s="2744"/>
      <c r="AI44" s="2744"/>
      <c r="AJ44" s="2795" t="s">
        <v>310</v>
      </c>
      <c r="AK44" s="2743">
        <f>一括入力シート!D51</f>
        <v>0</v>
      </c>
      <c r="AL44" s="2744"/>
      <c r="AM44" s="2744"/>
      <c r="AN44" s="2744"/>
    </row>
    <row r="45" spans="1:42" ht="12.6" customHeight="1">
      <c r="A45" s="765"/>
      <c r="B45" s="765"/>
      <c r="C45" s="765"/>
      <c r="D45" s="765"/>
      <c r="E45" s="765"/>
      <c r="F45" s="765"/>
      <c r="G45" s="2747"/>
      <c r="H45" s="2747"/>
      <c r="I45" s="2747"/>
      <c r="J45" s="2747"/>
      <c r="K45" s="2749"/>
      <c r="L45" s="2745"/>
      <c r="M45" s="2745"/>
      <c r="N45" s="2745"/>
      <c r="O45" s="2749"/>
      <c r="P45" s="2745"/>
      <c r="Q45" s="2745"/>
      <c r="R45" s="2745"/>
      <c r="S45" s="2762"/>
      <c r="T45" s="2745"/>
      <c r="U45" s="2745"/>
      <c r="V45" s="2745"/>
      <c r="W45" s="2745"/>
      <c r="X45" s="2747"/>
      <c r="Y45" s="2747"/>
      <c r="Z45" s="2747"/>
      <c r="AA45" s="2747"/>
      <c r="AB45" s="2749"/>
      <c r="AC45" s="2745"/>
      <c r="AD45" s="2745"/>
      <c r="AE45" s="2745"/>
      <c r="AF45" s="2749"/>
      <c r="AG45" s="2745"/>
      <c r="AH45" s="2745"/>
      <c r="AI45" s="2745"/>
      <c r="AJ45" s="2762"/>
      <c r="AK45" s="2745"/>
      <c r="AL45" s="2745"/>
      <c r="AM45" s="2745"/>
      <c r="AN45" s="2745"/>
    </row>
    <row r="46" spans="1:42" ht="12.6" customHeight="1">
      <c r="A46" s="765"/>
      <c r="B46" s="765"/>
      <c r="C46" s="765"/>
      <c r="D46" s="765"/>
      <c r="E46" s="765"/>
      <c r="F46" s="765"/>
      <c r="G46" s="2746" t="s">
        <v>313</v>
      </c>
      <c r="H46" s="2746"/>
      <c r="I46" s="2746"/>
      <c r="J46" s="2746"/>
      <c r="K46" s="2751">
        <f>一括入力シート!B46</f>
        <v>0</v>
      </c>
      <c r="L46" s="2751"/>
      <c r="M46" s="2751"/>
      <c r="N46" s="2751"/>
      <c r="O46" s="2751"/>
      <c r="P46" s="2751"/>
      <c r="Q46" s="2751"/>
      <c r="R46" s="2751"/>
      <c r="S46" s="2751"/>
      <c r="T46" s="2751"/>
      <c r="U46" s="2751"/>
      <c r="V46" s="2751"/>
      <c r="W46" s="2751"/>
      <c r="X46" s="2746" t="s">
        <v>308</v>
      </c>
      <c r="Y46" s="2746"/>
      <c r="Z46" s="2746"/>
      <c r="AA46" s="2746"/>
      <c r="AB46" s="2763">
        <f>一括入力シート!B54</f>
        <v>0</v>
      </c>
      <c r="AC46" s="2763"/>
      <c r="AD46" s="2763"/>
      <c r="AE46" s="2763"/>
      <c r="AF46" s="2763"/>
      <c r="AG46" s="2763"/>
      <c r="AH46" s="2763"/>
      <c r="AI46" s="2763"/>
      <c r="AJ46" s="2763"/>
      <c r="AK46" s="2763"/>
      <c r="AL46" s="2761" t="s">
        <v>311</v>
      </c>
      <c r="AM46" s="2761"/>
      <c r="AN46" s="2761"/>
    </row>
    <row r="47" spans="1:42" ht="12.6" customHeight="1">
      <c r="A47" s="765"/>
      <c r="B47" s="765"/>
      <c r="C47" s="765"/>
      <c r="D47" s="765"/>
      <c r="E47" s="765"/>
      <c r="F47" s="765"/>
      <c r="G47" s="2747"/>
      <c r="H47" s="2747"/>
      <c r="I47" s="2747"/>
      <c r="J47" s="2747"/>
      <c r="K47" s="2752"/>
      <c r="L47" s="2752"/>
      <c r="M47" s="2752"/>
      <c r="N47" s="2752"/>
      <c r="O47" s="2752"/>
      <c r="P47" s="2752"/>
      <c r="Q47" s="2752"/>
      <c r="R47" s="2752"/>
      <c r="S47" s="2752"/>
      <c r="T47" s="2752"/>
      <c r="U47" s="2752"/>
      <c r="V47" s="2752"/>
      <c r="W47" s="2752"/>
      <c r="X47" s="2747"/>
      <c r="Y47" s="2747"/>
      <c r="Z47" s="2747"/>
      <c r="AA47" s="2747"/>
      <c r="AB47" s="2752"/>
      <c r="AC47" s="2752"/>
      <c r="AD47" s="2752"/>
      <c r="AE47" s="2752"/>
      <c r="AF47" s="2752"/>
      <c r="AG47" s="2752"/>
      <c r="AH47" s="2752"/>
      <c r="AI47" s="2752"/>
      <c r="AJ47" s="2752"/>
      <c r="AK47" s="2752"/>
      <c r="AL47" s="2762"/>
      <c r="AM47" s="2762"/>
      <c r="AN47" s="2762"/>
    </row>
    <row r="48" spans="1:42" ht="12.6" customHeight="1">
      <c r="A48" s="1072"/>
      <c r="B48" s="1072"/>
      <c r="C48" s="1072"/>
      <c r="D48" s="1072"/>
      <c r="E48" s="1072"/>
      <c r="F48" s="1072"/>
      <c r="G48" s="1073"/>
      <c r="H48" s="1073"/>
      <c r="I48" s="1072"/>
      <c r="J48" s="1072"/>
      <c r="K48" s="1072"/>
      <c r="L48" s="1072"/>
      <c r="M48" s="1072"/>
      <c r="N48" s="1072"/>
      <c r="O48" s="1072"/>
      <c r="P48" s="1072"/>
      <c r="Q48" s="1072"/>
      <c r="R48" s="1072"/>
      <c r="S48" s="1072"/>
      <c r="T48" s="1072"/>
      <c r="U48" s="1072"/>
      <c r="V48" s="1072"/>
      <c r="W48" s="1072"/>
      <c r="X48" s="1072"/>
      <c r="Y48" s="1072"/>
      <c r="Z48" s="1072"/>
      <c r="AA48" s="1072"/>
      <c r="AB48" s="1072"/>
      <c r="AC48" s="1072"/>
      <c r="AD48" s="1072"/>
      <c r="AE48" s="1072"/>
      <c r="AF48" s="1072"/>
      <c r="AG48" s="1072"/>
      <c r="AH48" s="1072"/>
      <c r="AI48" s="1072"/>
      <c r="AJ48" s="1072"/>
      <c r="AK48" s="1072"/>
      <c r="AL48" s="1072"/>
      <c r="AM48" s="1072"/>
      <c r="AN48" s="1072"/>
    </row>
    <row r="49" spans="1:40" ht="12.6" customHeight="1">
      <c r="A49" s="765"/>
      <c r="B49" s="765"/>
      <c r="C49" s="765"/>
      <c r="D49" s="765"/>
      <c r="E49" s="765"/>
      <c r="F49" s="765"/>
      <c r="G49" s="1074"/>
      <c r="H49" s="1074"/>
      <c r="I49" s="1075"/>
      <c r="J49" s="765"/>
      <c r="K49" s="765"/>
      <c r="L49" s="1076"/>
      <c r="M49" s="1074"/>
      <c r="N49" s="1074"/>
      <c r="O49" s="1074"/>
      <c r="P49" s="1076"/>
      <c r="Q49" s="1076"/>
      <c r="R49" s="1076"/>
      <c r="S49" s="1074"/>
      <c r="T49" s="1074"/>
      <c r="U49" s="1074"/>
      <c r="V49" s="1076"/>
      <c r="W49" s="1076"/>
      <c r="X49" s="1076"/>
      <c r="Y49" s="1074"/>
      <c r="Z49" s="1074"/>
      <c r="AA49" s="1074"/>
      <c r="AB49" s="765"/>
      <c r="AC49" s="765"/>
      <c r="AD49" s="765"/>
      <c r="AE49" s="765"/>
      <c r="AF49" s="765"/>
      <c r="AG49" s="765"/>
      <c r="AH49" s="765"/>
      <c r="AI49" s="765"/>
      <c r="AJ49" s="765"/>
      <c r="AK49" s="765"/>
      <c r="AL49" s="765"/>
      <c r="AM49" s="765"/>
      <c r="AN49" s="765"/>
    </row>
    <row r="50" spans="1:40" ht="12.6" customHeight="1">
      <c r="A50" s="2774" t="s">
        <v>2502</v>
      </c>
      <c r="B50" s="2774"/>
      <c r="C50" s="2774"/>
      <c r="D50" s="2774"/>
      <c r="E50" s="2774"/>
      <c r="F50" s="2774"/>
      <c r="G50" s="2774"/>
      <c r="H50" s="2774"/>
      <c r="I50" s="2774"/>
      <c r="J50" s="2774"/>
      <c r="K50" s="2774"/>
      <c r="L50" s="2774"/>
      <c r="M50" s="2774"/>
      <c r="N50" s="2774"/>
      <c r="O50" s="2774"/>
      <c r="P50" s="2774"/>
      <c r="Q50" s="2774"/>
      <c r="R50" s="2774"/>
      <c r="S50" s="2774"/>
      <c r="T50" s="2774"/>
      <c r="U50" s="2774"/>
      <c r="V50" s="2774"/>
      <c r="W50" s="2774"/>
      <c r="X50" s="2774"/>
      <c r="Y50" s="2774"/>
      <c r="Z50" s="2774"/>
      <c r="AA50" s="2774"/>
      <c r="AB50" s="2774"/>
      <c r="AC50" s="2774"/>
      <c r="AD50" s="2774"/>
      <c r="AE50" s="2774"/>
      <c r="AF50" s="2774"/>
      <c r="AG50" s="2774"/>
      <c r="AH50" s="2774"/>
      <c r="AI50" s="2774"/>
      <c r="AJ50" s="2774"/>
      <c r="AK50" s="2774"/>
      <c r="AL50" s="2774"/>
      <c r="AM50" s="2774"/>
      <c r="AN50" s="2774"/>
    </row>
    <row r="51" spans="1:40" ht="12.6" customHeight="1">
      <c r="A51" s="2774"/>
      <c r="B51" s="2774"/>
      <c r="C51" s="2774"/>
      <c r="D51" s="2774"/>
      <c r="E51" s="2774"/>
      <c r="F51" s="2774"/>
      <c r="G51" s="2774"/>
      <c r="H51" s="2774"/>
      <c r="I51" s="2774"/>
      <c r="J51" s="2774"/>
      <c r="K51" s="2774"/>
      <c r="L51" s="2774"/>
      <c r="M51" s="2774"/>
      <c r="N51" s="2774"/>
      <c r="O51" s="2774"/>
      <c r="P51" s="2774"/>
      <c r="Q51" s="2774"/>
      <c r="R51" s="2774"/>
      <c r="S51" s="2774"/>
      <c r="T51" s="2774"/>
      <c r="U51" s="2774"/>
      <c r="V51" s="2774"/>
      <c r="W51" s="2774"/>
      <c r="X51" s="2774"/>
      <c r="Y51" s="2774"/>
      <c r="Z51" s="2774"/>
      <c r="AA51" s="2774"/>
      <c r="AB51" s="2774"/>
      <c r="AC51" s="2774"/>
      <c r="AD51" s="2774"/>
      <c r="AE51" s="2774"/>
      <c r="AF51" s="2774"/>
      <c r="AG51" s="2774"/>
      <c r="AH51" s="2774"/>
      <c r="AI51" s="2774"/>
      <c r="AJ51" s="2774"/>
      <c r="AK51" s="2774"/>
      <c r="AL51" s="2774"/>
      <c r="AM51" s="2774"/>
      <c r="AN51" s="2774"/>
    </row>
    <row r="52" spans="1:40" ht="12.6" customHeight="1">
      <c r="A52" s="2774"/>
      <c r="B52" s="2774"/>
      <c r="C52" s="2774"/>
      <c r="D52" s="2774"/>
      <c r="E52" s="2774"/>
      <c r="F52" s="2774"/>
      <c r="G52" s="2774"/>
      <c r="H52" s="2774"/>
      <c r="I52" s="2774"/>
      <c r="J52" s="2774"/>
      <c r="K52" s="2774"/>
      <c r="L52" s="2774"/>
      <c r="M52" s="2774"/>
      <c r="N52" s="2774"/>
      <c r="O52" s="2774"/>
      <c r="P52" s="2774"/>
      <c r="Q52" s="2774"/>
      <c r="R52" s="2774"/>
      <c r="S52" s="2774"/>
      <c r="T52" s="2774"/>
      <c r="U52" s="2774"/>
      <c r="V52" s="2774"/>
      <c r="W52" s="2774"/>
      <c r="X52" s="2774"/>
      <c r="Y52" s="2774"/>
      <c r="Z52" s="2774"/>
      <c r="AA52" s="2774"/>
      <c r="AB52" s="2774"/>
      <c r="AC52" s="2774"/>
      <c r="AD52" s="2774"/>
      <c r="AE52" s="2774"/>
      <c r="AF52" s="2774"/>
      <c r="AG52" s="2774"/>
      <c r="AH52" s="2774"/>
      <c r="AI52" s="2774"/>
      <c r="AJ52" s="2774"/>
      <c r="AK52" s="2774"/>
      <c r="AL52" s="2774"/>
      <c r="AM52" s="2774"/>
      <c r="AN52" s="2774"/>
    </row>
    <row r="53" spans="1:40" ht="12.6" customHeight="1">
      <c r="A53" s="2774"/>
      <c r="B53" s="2774"/>
      <c r="C53" s="2774"/>
      <c r="D53" s="2774"/>
      <c r="E53" s="2774"/>
      <c r="F53" s="2774"/>
      <c r="G53" s="2774"/>
      <c r="H53" s="2774"/>
      <c r="I53" s="2774"/>
      <c r="J53" s="2774"/>
      <c r="K53" s="2774"/>
      <c r="L53" s="2774"/>
      <c r="M53" s="2774"/>
      <c r="N53" s="2774"/>
      <c r="O53" s="2774"/>
      <c r="P53" s="2774"/>
      <c r="Q53" s="2774"/>
      <c r="R53" s="2774"/>
      <c r="S53" s="2774"/>
      <c r="T53" s="2774"/>
      <c r="U53" s="2774"/>
      <c r="V53" s="2774"/>
      <c r="W53" s="2774"/>
      <c r="X53" s="2774"/>
      <c r="Y53" s="2774"/>
      <c r="Z53" s="2774"/>
      <c r="AA53" s="2774"/>
      <c r="AB53" s="2774"/>
      <c r="AC53" s="2774"/>
      <c r="AD53" s="2774"/>
      <c r="AE53" s="2774"/>
      <c r="AF53" s="2774"/>
      <c r="AG53" s="2774"/>
      <c r="AH53" s="2774"/>
      <c r="AI53" s="2774"/>
      <c r="AJ53" s="2774"/>
      <c r="AK53" s="2774"/>
      <c r="AL53" s="2774"/>
      <c r="AM53" s="2774"/>
      <c r="AN53" s="2774"/>
    </row>
    <row r="54" spans="1:40" ht="12.6" customHeight="1">
      <c r="A54" s="2774"/>
      <c r="B54" s="2774"/>
      <c r="C54" s="2774"/>
      <c r="D54" s="2774"/>
      <c r="E54" s="2774"/>
      <c r="F54" s="2774"/>
      <c r="G54" s="2774"/>
      <c r="H54" s="2774"/>
      <c r="I54" s="2774"/>
      <c r="J54" s="2774"/>
      <c r="K54" s="2774"/>
      <c r="L54" s="2774"/>
      <c r="M54" s="2774"/>
      <c r="N54" s="2774"/>
      <c r="O54" s="2774"/>
      <c r="P54" s="2774"/>
      <c r="Q54" s="2774"/>
      <c r="R54" s="2774"/>
      <c r="S54" s="2774"/>
      <c r="T54" s="2774"/>
      <c r="U54" s="2774"/>
      <c r="V54" s="2774"/>
      <c r="W54" s="2774"/>
      <c r="X54" s="2774"/>
      <c r="Y54" s="2774"/>
      <c r="Z54" s="2774"/>
      <c r="AA54" s="2774"/>
      <c r="AB54" s="2774"/>
      <c r="AC54" s="2774"/>
      <c r="AD54" s="2774"/>
      <c r="AE54" s="2774"/>
      <c r="AF54" s="2774"/>
      <c r="AG54" s="2774"/>
      <c r="AH54" s="2774"/>
      <c r="AI54" s="2774"/>
      <c r="AJ54" s="2774"/>
      <c r="AK54" s="2774"/>
      <c r="AL54" s="2774"/>
      <c r="AM54" s="2774"/>
      <c r="AN54" s="2774"/>
    </row>
    <row r="55" spans="1:40" ht="12.6" customHeight="1">
      <c r="A55" s="2774"/>
      <c r="B55" s="2774"/>
      <c r="C55" s="2774"/>
      <c r="D55" s="2774"/>
      <c r="E55" s="2774"/>
      <c r="F55" s="2774"/>
      <c r="G55" s="2774"/>
      <c r="H55" s="2774"/>
      <c r="I55" s="2774"/>
      <c r="J55" s="2774"/>
      <c r="K55" s="2774"/>
      <c r="L55" s="2774"/>
      <c r="M55" s="2774"/>
      <c r="N55" s="2774"/>
      <c r="O55" s="2774"/>
      <c r="P55" s="2774"/>
      <c r="Q55" s="2774"/>
      <c r="R55" s="2774"/>
      <c r="S55" s="2774"/>
      <c r="T55" s="2774"/>
      <c r="U55" s="2774"/>
      <c r="V55" s="2774"/>
      <c r="W55" s="2774"/>
      <c r="X55" s="2774"/>
      <c r="Y55" s="2774"/>
      <c r="Z55" s="2774"/>
      <c r="AA55" s="2774"/>
      <c r="AB55" s="2774"/>
      <c r="AC55" s="2774"/>
      <c r="AD55" s="2774"/>
      <c r="AE55" s="2774"/>
      <c r="AF55" s="2774"/>
      <c r="AG55" s="2774"/>
      <c r="AH55" s="2774"/>
      <c r="AI55" s="2774"/>
      <c r="AJ55" s="2774"/>
      <c r="AK55" s="2774"/>
      <c r="AL55" s="2774"/>
      <c r="AM55" s="2774"/>
      <c r="AN55" s="2774"/>
    </row>
    <row r="56" spans="1:40" ht="12.6" customHeight="1">
      <c r="A56" s="2774"/>
      <c r="B56" s="2774"/>
      <c r="C56" s="2774"/>
      <c r="D56" s="2774"/>
      <c r="E56" s="2774"/>
      <c r="F56" s="2774"/>
      <c r="G56" s="2774"/>
      <c r="H56" s="2774"/>
      <c r="I56" s="2774"/>
      <c r="J56" s="2774"/>
      <c r="K56" s="2774"/>
      <c r="L56" s="2774"/>
      <c r="M56" s="2774"/>
      <c r="N56" s="2774"/>
      <c r="O56" s="2774"/>
      <c r="P56" s="2774"/>
      <c r="Q56" s="2774"/>
      <c r="R56" s="2774"/>
      <c r="S56" s="2774"/>
      <c r="T56" s="2774"/>
      <c r="U56" s="2774"/>
      <c r="V56" s="2774"/>
      <c r="W56" s="2774"/>
      <c r="X56" s="2774"/>
      <c r="Y56" s="2774"/>
      <c r="Z56" s="2774"/>
      <c r="AA56" s="2774"/>
      <c r="AB56" s="2774"/>
      <c r="AC56" s="2774"/>
      <c r="AD56" s="2774"/>
      <c r="AE56" s="2774"/>
      <c r="AF56" s="2774"/>
      <c r="AG56" s="2774"/>
      <c r="AH56" s="2774"/>
      <c r="AI56" s="2774"/>
      <c r="AJ56" s="2774"/>
      <c r="AK56" s="2774"/>
      <c r="AL56" s="2774"/>
      <c r="AM56" s="2774"/>
      <c r="AN56" s="2774"/>
    </row>
    <row r="57" spans="1:40" ht="12.6" customHeight="1">
      <c r="A57" s="2774"/>
      <c r="B57" s="2774"/>
      <c r="C57" s="2774"/>
      <c r="D57" s="2774"/>
      <c r="E57" s="2774"/>
      <c r="F57" s="2774"/>
      <c r="G57" s="2774"/>
      <c r="H57" s="2774"/>
      <c r="I57" s="2774"/>
      <c r="J57" s="2774"/>
      <c r="K57" s="2774"/>
      <c r="L57" s="2774"/>
      <c r="M57" s="2774"/>
      <c r="N57" s="2774"/>
      <c r="O57" s="2774"/>
      <c r="P57" s="2774"/>
      <c r="Q57" s="2774"/>
      <c r="R57" s="2774"/>
      <c r="S57" s="2774"/>
      <c r="T57" s="2774"/>
      <c r="U57" s="2774"/>
      <c r="V57" s="2774"/>
      <c r="W57" s="2774"/>
      <c r="X57" s="2774"/>
      <c r="Y57" s="2774"/>
      <c r="Z57" s="2774"/>
      <c r="AA57" s="2774"/>
      <c r="AB57" s="2774"/>
      <c r="AC57" s="2774"/>
      <c r="AD57" s="2774"/>
      <c r="AE57" s="2774"/>
      <c r="AF57" s="2774"/>
      <c r="AG57" s="2774"/>
      <c r="AH57" s="2774"/>
      <c r="AI57" s="2774"/>
      <c r="AJ57" s="2774"/>
      <c r="AK57" s="2774"/>
      <c r="AL57" s="2774"/>
      <c r="AM57" s="2774"/>
      <c r="AN57" s="2774"/>
    </row>
    <row r="58" spans="1:40" ht="12.6" customHeight="1">
      <c r="A58" s="2774"/>
      <c r="B58" s="2774"/>
      <c r="C58" s="2774"/>
      <c r="D58" s="2774"/>
      <c r="E58" s="2774"/>
      <c r="F58" s="2774"/>
      <c r="G58" s="2774"/>
      <c r="H58" s="2774"/>
      <c r="I58" s="2774"/>
      <c r="J58" s="2774"/>
      <c r="K58" s="2774"/>
      <c r="L58" s="2774"/>
      <c r="M58" s="2774"/>
      <c r="N58" s="2774"/>
      <c r="O58" s="2774"/>
      <c r="P58" s="2774"/>
      <c r="Q58" s="2774"/>
      <c r="R58" s="2774"/>
      <c r="S58" s="2774"/>
      <c r="T58" s="2774"/>
      <c r="U58" s="2774"/>
      <c r="V58" s="2774"/>
      <c r="W58" s="2774"/>
      <c r="X58" s="2774"/>
      <c r="Y58" s="2774"/>
      <c r="Z58" s="2774"/>
      <c r="AA58" s="2774"/>
      <c r="AB58" s="2774"/>
      <c r="AC58" s="2774"/>
      <c r="AD58" s="2774"/>
      <c r="AE58" s="2774"/>
      <c r="AF58" s="2774"/>
      <c r="AG58" s="2774"/>
      <c r="AH58" s="2774"/>
      <c r="AI58" s="2774"/>
      <c r="AJ58" s="2774"/>
      <c r="AK58" s="2774"/>
      <c r="AL58" s="2774"/>
      <c r="AM58" s="2774"/>
      <c r="AN58" s="2774"/>
    </row>
    <row r="59" spans="1:40" ht="12.6" customHeight="1">
      <c r="A59" s="2774"/>
      <c r="B59" s="2774"/>
      <c r="C59" s="2774"/>
      <c r="D59" s="2774"/>
      <c r="E59" s="2774"/>
      <c r="F59" s="2774"/>
      <c r="G59" s="2774"/>
      <c r="H59" s="2774"/>
      <c r="I59" s="2774"/>
      <c r="J59" s="2774"/>
      <c r="K59" s="2774"/>
      <c r="L59" s="2774"/>
      <c r="M59" s="2774"/>
      <c r="N59" s="2774"/>
      <c r="O59" s="2774"/>
      <c r="P59" s="2774"/>
      <c r="Q59" s="2774"/>
      <c r="R59" s="2774"/>
      <c r="S59" s="2774"/>
      <c r="T59" s="2774"/>
      <c r="U59" s="2774"/>
      <c r="V59" s="2774"/>
      <c r="W59" s="2774"/>
      <c r="X59" s="2774"/>
      <c r="Y59" s="2774"/>
      <c r="Z59" s="2774"/>
      <c r="AA59" s="2774"/>
      <c r="AB59" s="2774"/>
      <c r="AC59" s="2774"/>
      <c r="AD59" s="2774"/>
      <c r="AE59" s="2774"/>
      <c r="AF59" s="2774"/>
      <c r="AG59" s="2774"/>
      <c r="AH59" s="2774"/>
      <c r="AI59" s="2774"/>
      <c r="AJ59" s="2774"/>
      <c r="AK59" s="2774"/>
      <c r="AL59" s="2774"/>
      <c r="AM59" s="2774"/>
      <c r="AN59" s="2774"/>
    </row>
    <row r="60" spans="1:40" ht="12.6" customHeight="1">
      <c r="A60" s="2774"/>
      <c r="B60" s="2774"/>
      <c r="C60" s="2774"/>
      <c r="D60" s="2774"/>
      <c r="E60" s="2774"/>
      <c r="F60" s="2774"/>
      <c r="G60" s="2774"/>
      <c r="H60" s="2774"/>
      <c r="I60" s="2774"/>
      <c r="J60" s="2774"/>
      <c r="K60" s="2774"/>
      <c r="L60" s="2774"/>
      <c r="M60" s="2774"/>
      <c r="N60" s="2774"/>
      <c r="O60" s="2774"/>
      <c r="P60" s="2774"/>
      <c r="Q60" s="2774"/>
      <c r="R60" s="2774"/>
      <c r="S60" s="2774"/>
      <c r="T60" s="2774"/>
      <c r="U60" s="2774"/>
      <c r="V60" s="2774"/>
      <c r="W60" s="2774"/>
      <c r="X60" s="2774"/>
      <c r="Y60" s="2774"/>
      <c r="Z60" s="2774"/>
      <c r="AA60" s="2774"/>
      <c r="AB60" s="2774"/>
      <c r="AC60" s="2774"/>
      <c r="AD60" s="2774"/>
      <c r="AE60" s="2774"/>
      <c r="AF60" s="2774"/>
      <c r="AG60" s="2774"/>
      <c r="AH60" s="2774"/>
      <c r="AI60" s="2774"/>
      <c r="AJ60" s="2774"/>
      <c r="AK60" s="2774"/>
      <c r="AL60" s="2774"/>
      <c r="AM60" s="2774"/>
      <c r="AN60" s="2774"/>
    </row>
    <row r="61" spans="1:40" ht="12.6" customHeight="1">
      <c r="A61" s="2774"/>
      <c r="B61" s="2774"/>
      <c r="C61" s="2774"/>
      <c r="D61" s="2774"/>
      <c r="E61" s="2774"/>
      <c r="F61" s="2774"/>
      <c r="G61" s="2774"/>
      <c r="H61" s="2774"/>
      <c r="I61" s="2774"/>
      <c r="J61" s="2774"/>
      <c r="K61" s="2774"/>
      <c r="L61" s="2774"/>
      <c r="M61" s="2774"/>
      <c r="N61" s="2774"/>
      <c r="O61" s="2774"/>
      <c r="P61" s="2774"/>
      <c r="Q61" s="2774"/>
      <c r="R61" s="2774"/>
      <c r="S61" s="2774"/>
      <c r="T61" s="2774"/>
      <c r="U61" s="2774"/>
      <c r="V61" s="2774"/>
      <c r="W61" s="2774"/>
      <c r="X61" s="2774"/>
      <c r="Y61" s="2774"/>
      <c r="Z61" s="2774"/>
      <c r="AA61" s="2774"/>
      <c r="AB61" s="2774"/>
      <c r="AC61" s="2774"/>
      <c r="AD61" s="2774"/>
      <c r="AE61" s="2774"/>
      <c r="AF61" s="2774"/>
      <c r="AG61" s="2774"/>
      <c r="AH61" s="2774"/>
      <c r="AI61" s="2774"/>
      <c r="AJ61" s="2774"/>
      <c r="AK61" s="2774"/>
      <c r="AL61" s="2774"/>
      <c r="AM61" s="2774"/>
      <c r="AN61" s="2774"/>
    </row>
    <row r="62" spans="1:40" ht="12.6" customHeight="1">
      <c r="A62" s="2774"/>
      <c r="B62" s="2774"/>
      <c r="C62" s="2774"/>
      <c r="D62" s="2774"/>
      <c r="E62" s="2774"/>
      <c r="F62" s="2774"/>
      <c r="G62" s="2774"/>
      <c r="H62" s="2774"/>
      <c r="I62" s="2774"/>
      <c r="J62" s="2774"/>
      <c r="K62" s="2774"/>
      <c r="L62" s="2774"/>
      <c r="M62" s="2774"/>
      <c r="N62" s="2774"/>
      <c r="O62" s="2774"/>
      <c r="P62" s="2774"/>
      <c r="Q62" s="2774"/>
      <c r="R62" s="2774"/>
      <c r="S62" s="2774"/>
      <c r="T62" s="2774"/>
      <c r="U62" s="2774"/>
      <c r="V62" s="2774"/>
      <c r="W62" s="2774"/>
      <c r="X62" s="2774"/>
      <c r="Y62" s="2774"/>
      <c r="Z62" s="2774"/>
      <c r="AA62" s="2774"/>
      <c r="AB62" s="2774"/>
      <c r="AC62" s="2774"/>
      <c r="AD62" s="2774"/>
      <c r="AE62" s="2774"/>
      <c r="AF62" s="2774"/>
      <c r="AG62" s="2774"/>
      <c r="AH62" s="2774"/>
      <c r="AI62" s="2774"/>
      <c r="AJ62" s="2774"/>
      <c r="AK62" s="2774"/>
      <c r="AL62" s="2774"/>
      <c r="AM62" s="2774"/>
      <c r="AN62" s="2774"/>
    </row>
    <row r="63" spans="1:40" ht="12.6" customHeight="1">
      <c r="A63" s="2774"/>
      <c r="B63" s="2774"/>
      <c r="C63" s="2774"/>
      <c r="D63" s="2774"/>
      <c r="E63" s="2774"/>
      <c r="F63" s="2774"/>
      <c r="G63" s="2774"/>
      <c r="H63" s="2774"/>
      <c r="I63" s="2774"/>
      <c r="J63" s="2774"/>
      <c r="K63" s="2774"/>
      <c r="L63" s="2774"/>
      <c r="M63" s="2774"/>
      <c r="N63" s="2774"/>
      <c r="O63" s="2774"/>
      <c r="P63" s="2774"/>
      <c r="Q63" s="2774"/>
      <c r="R63" s="2774"/>
      <c r="S63" s="2774"/>
      <c r="T63" s="2774"/>
      <c r="U63" s="2774"/>
      <c r="V63" s="2774"/>
      <c r="W63" s="2774"/>
      <c r="X63" s="2774"/>
      <c r="Y63" s="2774"/>
      <c r="Z63" s="2774"/>
      <c r="AA63" s="2774"/>
      <c r="AB63" s="2774"/>
      <c r="AC63" s="2774"/>
      <c r="AD63" s="2774"/>
      <c r="AE63" s="2774"/>
      <c r="AF63" s="2774"/>
      <c r="AG63" s="2774"/>
      <c r="AH63" s="2774"/>
      <c r="AI63" s="2774"/>
      <c r="AJ63" s="2774"/>
      <c r="AK63" s="2774"/>
      <c r="AL63" s="2774"/>
      <c r="AM63" s="2774"/>
      <c r="AN63" s="2774"/>
    </row>
    <row r="64" spans="1:40" ht="12.6" customHeight="1">
      <c r="A64" s="2774"/>
      <c r="B64" s="2774"/>
      <c r="C64" s="2774"/>
      <c r="D64" s="2774"/>
      <c r="E64" s="2774"/>
      <c r="F64" s="2774"/>
      <c r="G64" s="2774"/>
      <c r="H64" s="2774"/>
      <c r="I64" s="2774"/>
      <c r="J64" s="2774"/>
      <c r="K64" s="2774"/>
      <c r="L64" s="2774"/>
      <c r="M64" s="2774"/>
      <c r="N64" s="2774"/>
      <c r="O64" s="2774"/>
      <c r="P64" s="2774"/>
      <c r="Q64" s="2774"/>
      <c r="R64" s="2774"/>
      <c r="S64" s="2774"/>
      <c r="T64" s="2774"/>
      <c r="U64" s="2774"/>
      <c r="V64" s="2774"/>
      <c r="W64" s="2774"/>
      <c r="X64" s="2774"/>
      <c r="Y64" s="2774"/>
      <c r="Z64" s="2774"/>
      <c r="AA64" s="2774"/>
      <c r="AB64" s="2774"/>
      <c r="AC64" s="2774"/>
      <c r="AD64" s="2774"/>
      <c r="AE64" s="2774"/>
      <c r="AF64" s="2774"/>
      <c r="AG64" s="2774"/>
      <c r="AH64" s="2774"/>
      <c r="AI64" s="2774"/>
      <c r="AJ64" s="2774"/>
      <c r="AK64" s="2774"/>
      <c r="AL64" s="2774"/>
      <c r="AM64" s="2774"/>
      <c r="AN64" s="2774"/>
    </row>
    <row r="65" spans="1:75" ht="12.6" customHeight="1">
      <c r="A65" s="2774"/>
      <c r="B65" s="2774"/>
      <c r="C65" s="2774"/>
      <c r="D65" s="2774"/>
      <c r="E65" s="2774"/>
      <c r="F65" s="2774"/>
      <c r="G65" s="2774"/>
      <c r="H65" s="2774"/>
      <c r="I65" s="2774"/>
      <c r="J65" s="2774"/>
      <c r="K65" s="2774"/>
      <c r="L65" s="2774"/>
      <c r="M65" s="2774"/>
      <c r="N65" s="2774"/>
      <c r="O65" s="2774"/>
      <c r="P65" s="2774"/>
      <c r="Q65" s="2774"/>
      <c r="R65" s="2774"/>
      <c r="S65" s="2774"/>
      <c r="T65" s="2774"/>
      <c r="U65" s="2774"/>
      <c r="V65" s="2774"/>
      <c r="W65" s="2774"/>
      <c r="X65" s="2774"/>
      <c r="Y65" s="2774"/>
      <c r="Z65" s="2774"/>
      <c r="AA65" s="2774"/>
      <c r="AB65" s="2774"/>
      <c r="AC65" s="2774"/>
      <c r="AD65" s="2774"/>
      <c r="AE65" s="2774"/>
      <c r="AF65" s="2774"/>
      <c r="AG65" s="2774"/>
      <c r="AH65" s="2774"/>
      <c r="AI65" s="2774"/>
      <c r="AJ65" s="2774"/>
      <c r="AK65" s="2774"/>
      <c r="AL65" s="2774"/>
      <c r="AM65" s="2774"/>
      <c r="AN65" s="2774"/>
    </row>
    <row r="66" spans="1:75" ht="12.6" customHeight="1">
      <c r="A66" s="2774"/>
      <c r="B66" s="2774"/>
      <c r="C66" s="2774"/>
      <c r="D66" s="2774"/>
      <c r="E66" s="2774"/>
      <c r="F66" s="2774"/>
      <c r="G66" s="2774"/>
      <c r="H66" s="2774"/>
      <c r="I66" s="2774"/>
      <c r="J66" s="2774"/>
      <c r="K66" s="2774"/>
      <c r="L66" s="2774"/>
      <c r="M66" s="2774"/>
      <c r="N66" s="2774"/>
      <c r="O66" s="2774"/>
      <c r="P66" s="2774"/>
      <c r="Q66" s="2774"/>
      <c r="R66" s="2774"/>
      <c r="S66" s="2774"/>
      <c r="T66" s="2774"/>
      <c r="U66" s="2774"/>
      <c r="V66" s="2774"/>
      <c r="W66" s="2774"/>
      <c r="X66" s="2774"/>
      <c r="Y66" s="2774"/>
      <c r="Z66" s="2774"/>
      <c r="AA66" s="2774"/>
      <c r="AB66" s="2774"/>
      <c r="AC66" s="2774"/>
      <c r="AD66" s="2774"/>
      <c r="AE66" s="2774"/>
      <c r="AF66" s="2774"/>
      <c r="AG66" s="2774"/>
      <c r="AH66" s="2774"/>
      <c r="AI66" s="2774"/>
      <c r="AJ66" s="2774"/>
      <c r="AK66" s="2774"/>
      <c r="AL66" s="2774"/>
      <c r="AM66" s="2774"/>
      <c r="AN66" s="2774"/>
    </row>
    <row r="67" spans="1:75" ht="12.6" customHeight="1">
      <c r="A67" s="2774"/>
      <c r="B67" s="2774"/>
      <c r="C67" s="2774"/>
      <c r="D67" s="2774"/>
      <c r="E67" s="2774"/>
      <c r="F67" s="2774"/>
      <c r="G67" s="2774"/>
      <c r="H67" s="2774"/>
      <c r="I67" s="2774"/>
      <c r="J67" s="2774"/>
      <c r="K67" s="2774"/>
      <c r="L67" s="2774"/>
      <c r="M67" s="2774"/>
      <c r="N67" s="2774"/>
      <c r="O67" s="2774"/>
      <c r="P67" s="2774"/>
      <c r="Q67" s="2774"/>
      <c r="R67" s="2774"/>
      <c r="S67" s="2774"/>
      <c r="T67" s="2774"/>
      <c r="U67" s="2774"/>
      <c r="V67" s="2774"/>
      <c r="W67" s="2774"/>
      <c r="X67" s="2774"/>
      <c r="Y67" s="2774"/>
      <c r="Z67" s="2774"/>
      <c r="AA67" s="2774"/>
      <c r="AB67" s="2774"/>
      <c r="AC67" s="2774"/>
      <c r="AD67" s="2774"/>
      <c r="AE67" s="2774"/>
      <c r="AF67" s="2774"/>
      <c r="AG67" s="2774"/>
      <c r="AH67" s="2774"/>
      <c r="AI67" s="2774"/>
      <c r="AJ67" s="2774"/>
      <c r="AK67" s="2774"/>
      <c r="AL67" s="2774"/>
      <c r="AM67" s="2774"/>
      <c r="AN67" s="2774"/>
    </row>
    <row r="68" spans="1:75" ht="12.6" customHeight="1">
      <c r="A68" s="1038"/>
      <c r="B68" s="765"/>
      <c r="C68" s="765"/>
      <c r="D68" s="765"/>
      <c r="E68" s="765"/>
      <c r="F68" s="765"/>
      <c r="G68" s="765"/>
      <c r="H68" s="765"/>
      <c r="I68" s="765"/>
      <c r="J68" s="765"/>
      <c r="K68" s="765"/>
      <c r="L68" s="765"/>
      <c r="M68" s="765"/>
      <c r="N68" s="765"/>
      <c r="O68" s="765"/>
      <c r="P68" s="765"/>
      <c r="Q68" s="765"/>
      <c r="R68" s="765"/>
      <c r="S68" s="765"/>
      <c r="T68" s="765"/>
      <c r="U68" s="765"/>
      <c r="V68" s="765"/>
      <c r="W68" s="765"/>
      <c r="X68" s="765"/>
      <c r="Y68" s="765"/>
      <c r="Z68" s="765"/>
      <c r="AA68" s="765"/>
      <c r="AB68" s="765"/>
      <c r="AC68" s="765"/>
      <c r="AD68" s="765"/>
      <c r="AE68" s="765"/>
      <c r="AF68" s="765"/>
      <c r="AG68" s="765"/>
      <c r="AH68" s="765"/>
      <c r="AI68" s="765"/>
      <c r="AJ68" s="765"/>
      <c r="AK68" s="765"/>
      <c r="AL68" s="765"/>
      <c r="AM68" s="765"/>
      <c r="AN68" s="765"/>
    </row>
    <row r="69" spans="1:75" ht="12.6" customHeight="1">
      <c r="A69" s="2801" t="s">
        <v>2504</v>
      </c>
      <c r="B69" s="2801"/>
      <c r="C69" s="2801"/>
      <c r="D69" s="2801"/>
      <c r="E69" s="2801"/>
      <c r="F69" s="2801"/>
      <c r="G69" s="2801"/>
      <c r="H69" s="2801"/>
      <c r="I69" s="2801"/>
      <c r="J69" s="2801"/>
      <c r="K69" s="2801"/>
      <c r="L69" s="2801"/>
      <c r="M69" s="2801"/>
      <c r="N69" s="2801"/>
      <c r="O69" s="2801"/>
      <c r="P69" s="2801"/>
      <c r="Q69" s="2801"/>
      <c r="R69" s="765"/>
      <c r="S69" s="765"/>
      <c r="T69" s="765"/>
      <c r="U69" s="765"/>
      <c r="V69" s="765"/>
      <c r="W69" s="765"/>
      <c r="X69" s="765"/>
      <c r="Y69" s="765"/>
      <c r="Z69" s="765"/>
      <c r="AA69" s="765"/>
      <c r="AB69" s="765"/>
      <c r="AC69" s="765"/>
      <c r="AD69" s="765"/>
      <c r="AE69" s="765"/>
      <c r="AF69" s="765"/>
      <c r="AG69" s="765"/>
      <c r="AH69" s="765"/>
      <c r="AI69" s="765"/>
      <c r="AJ69" s="765"/>
      <c r="AK69" s="765"/>
      <c r="AL69" s="765"/>
      <c r="AM69" s="765"/>
      <c r="AN69" s="765"/>
      <c r="AO69" s="412" t="s">
        <v>1667</v>
      </c>
    </row>
    <row r="70" spans="1:75" s="174" customFormat="1" ht="12.6" customHeight="1">
      <c r="A70" s="1038"/>
      <c r="B70" s="765"/>
      <c r="C70" s="765"/>
      <c r="D70" s="765"/>
      <c r="E70" s="765"/>
      <c r="F70" s="765"/>
      <c r="G70" s="765"/>
      <c r="H70" s="765"/>
      <c r="I70" s="765"/>
      <c r="J70" s="765"/>
      <c r="K70" s="765"/>
      <c r="L70" s="765"/>
      <c r="M70" s="765"/>
      <c r="N70" s="765"/>
      <c r="O70" s="765"/>
      <c r="P70" s="765"/>
      <c r="Q70" s="765"/>
      <c r="R70" s="765"/>
      <c r="S70" s="765"/>
      <c r="T70" s="765"/>
      <c r="U70" s="765"/>
      <c r="V70" s="765"/>
      <c r="W70" s="765"/>
      <c r="X70" s="765"/>
      <c r="Y70" s="765"/>
      <c r="Z70" s="765"/>
      <c r="AA70" s="765"/>
      <c r="AB70" s="765"/>
      <c r="AC70" s="765"/>
      <c r="AD70" s="765"/>
      <c r="AE70" s="765"/>
      <c r="AF70" s="765"/>
      <c r="AG70" s="765"/>
      <c r="AH70" s="765"/>
      <c r="AI70" s="765"/>
      <c r="AJ70" s="765"/>
      <c r="AK70" s="765"/>
      <c r="AL70" s="765"/>
      <c r="AM70" s="765"/>
      <c r="AN70" s="765"/>
      <c r="AO70" s="412"/>
      <c r="AP70" s="412"/>
      <c r="AQ70" s="412"/>
      <c r="AR70" s="412"/>
      <c r="AS70" s="412"/>
      <c r="AT70" s="412"/>
      <c r="AU70" s="412"/>
      <c r="AV70" s="412"/>
      <c r="AW70" s="412"/>
      <c r="AX70" s="412"/>
      <c r="AY70" s="412"/>
      <c r="AZ70" s="412"/>
      <c r="BA70" s="412"/>
      <c r="BB70" s="412"/>
      <c r="BC70" s="412"/>
      <c r="BD70" s="628"/>
      <c r="BE70" s="628"/>
      <c r="BF70" s="628"/>
      <c r="BG70" s="628"/>
      <c r="BH70" s="628"/>
      <c r="BI70" s="628"/>
      <c r="BJ70" s="628"/>
      <c r="BK70" s="628"/>
      <c r="BL70" s="628"/>
      <c r="BM70" s="628"/>
      <c r="BN70" s="628"/>
      <c r="BO70" s="628"/>
      <c r="BP70" s="628"/>
      <c r="BQ70" s="628"/>
      <c r="BR70" s="628"/>
      <c r="BS70" s="628"/>
      <c r="BT70" s="628"/>
      <c r="BU70" s="628"/>
      <c r="BV70" s="628"/>
      <c r="BW70" s="628"/>
    </row>
    <row r="71" spans="1:75" s="174" customFormat="1" ht="12.6" customHeight="1">
      <c r="A71" s="1038"/>
      <c r="B71" s="765"/>
      <c r="C71" s="765"/>
      <c r="D71" s="765"/>
      <c r="E71" s="765"/>
      <c r="F71" s="765"/>
      <c r="G71" s="765"/>
      <c r="H71" s="765"/>
      <c r="I71" s="765"/>
      <c r="J71" s="765"/>
      <c r="K71" s="765"/>
      <c r="L71" s="765"/>
      <c r="M71" s="765"/>
      <c r="N71" s="765"/>
      <c r="O71" s="765"/>
      <c r="P71" s="765"/>
      <c r="Q71" s="765"/>
      <c r="R71" s="765"/>
      <c r="S71" s="765"/>
      <c r="T71" s="765"/>
      <c r="U71" s="765"/>
      <c r="V71" s="765"/>
      <c r="W71" s="765"/>
      <c r="X71" s="765"/>
      <c r="Y71" s="765"/>
      <c r="Z71" s="765"/>
      <c r="AA71" s="765"/>
      <c r="AB71" s="765"/>
      <c r="AC71" s="765"/>
      <c r="AD71" s="765"/>
      <c r="AE71" s="765"/>
      <c r="AF71" s="765"/>
      <c r="AG71" s="765"/>
      <c r="AH71" s="765"/>
      <c r="AI71" s="765"/>
      <c r="AJ71" s="765"/>
      <c r="AK71" s="765"/>
      <c r="AL71" s="765"/>
      <c r="AM71" s="765"/>
      <c r="AN71" s="765"/>
      <c r="AO71" s="412"/>
      <c r="AP71" s="412"/>
      <c r="AQ71" s="412"/>
      <c r="AR71" s="412"/>
      <c r="AS71" s="412"/>
      <c r="AT71" s="412"/>
      <c r="AU71" s="412"/>
      <c r="AV71" s="412"/>
      <c r="AW71" s="412"/>
      <c r="AX71" s="412"/>
      <c r="AY71" s="412"/>
      <c r="AZ71" s="412"/>
      <c r="BA71" s="412"/>
      <c r="BB71" s="412"/>
      <c r="BC71" s="412"/>
      <c r="BD71" s="628"/>
      <c r="BE71" s="628"/>
      <c r="BF71" s="628"/>
      <c r="BG71" s="628"/>
      <c r="BH71" s="628"/>
      <c r="BI71" s="628"/>
      <c r="BJ71" s="628"/>
      <c r="BK71" s="628"/>
      <c r="BL71" s="628"/>
      <c r="BM71" s="628"/>
      <c r="BN71" s="628"/>
      <c r="BO71" s="628"/>
      <c r="BP71" s="628"/>
      <c r="BQ71" s="628"/>
      <c r="BR71" s="628"/>
      <c r="BS71" s="628"/>
      <c r="BT71" s="628"/>
      <c r="BU71" s="628"/>
      <c r="BV71" s="628"/>
      <c r="BW71" s="628"/>
    </row>
    <row r="72" spans="1:75" s="174" customFormat="1" ht="12.6" customHeight="1">
      <c r="A72" s="1038"/>
      <c r="B72" s="765"/>
      <c r="C72" s="765"/>
      <c r="D72" s="765"/>
      <c r="E72" s="765"/>
      <c r="F72" s="765"/>
      <c r="G72" s="765"/>
      <c r="H72" s="765"/>
      <c r="I72" s="765"/>
      <c r="J72" s="765"/>
      <c r="K72" s="765"/>
      <c r="L72" s="765"/>
      <c r="M72" s="765"/>
      <c r="N72" s="765"/>
      <c r="O72" s="765"/>
      <c r="P72" s="765"/>
      <c r="Q72" s="765"/>
      <c r="R72" s="765"/>
      <c r="S72" s="765"/>
      <c r="T72" s="765"/>
      <c r="U72" s="765"/>
      <c r="V72" s="765"/>
      <c r="W72" s="765"/>
      <c r="X72" s="765"/>
      <c r="Y72" s="765"/>
      <c r="Z72" s="765"/>
      <c r="AA72" s="765"/>
      <c r="AB72" s="765"/>
      <c r="AC72" s="765"/>
      <c r="AD72" s="765"/>
      <c r="AE72" s="765"/>
      <c r="AF72" s="765"/>
      <c r="AG72" s="765"/>
      <c r="AH72" s="765"/>
      <c r="AI72" s="765"/>
      <c r="AJ72" s="765"/>
      <c r="AK72" s="765"/>
      <c r="AL72" s="765"/>
      <c r="AM72" s="765"/>
      <c r="AN72" s="765"/>
      <c r="AO72" s="412"/>
      <c r="AP72" s="412"/>
      <c r="AQ72" s="412"/>
      <c r="AR72" s="412"/>
      <c r="AS72" s="412"/>
      <c r="AT72" s="412"/>
      <c r="AU72" s="412"/>
      <c r="AV72" s="412"/>
      <c r="AW72" s="412"/>
      <c r="AX72" s="412"/>
      <c r="AY72" s="412"/>
      <c r="AZ72" s="412"/>
      <c r="BA72" s="412"/>
      <c r="BB72" s="412"/>
      <c r="BC72" s="412"/>
      <c r="BD72" s="628"/>
      <c r="BE72" s="628"/>
      <c r="BF72" s="628"/>
      <c r="BG72" s="628"/>
      <c r="BH72" s="628"/>
      <c r="BI72" s="628"/>
      <c r="BJ72" s="628"/>
      <c r="BK72" s="628"/>
      <c r="BL72" s="628"/>
      <c r="BM72" s="628"/>
      <c r="BN72" s="628"/>
      <c r="BO72" s="628"/>
      <c r="BP72" s="628"/>
      <c r="BQ72" s="628"/>
      <c r="BR72" s="628"/>
      <c r="BS72" s="628"/>
      <c r="BT72" s="628"/>
      <c r="BU72" s="628"/>
      <c r="BV72" s="628"/>
      <c r="BW72" s="628"/>
    </row>
    <row r="73" spans="1:75" s="174" customFormat="1" ht="12.6" customHeight="1">
      <c r="A73" s="1038"/>
      <c r="B73" s="765"/>
      <c r="C73" s="765"/>
      <c r="D73" s="765"/>
      <c r="E73" s="765"/>
      <c r="F73" s="765"/>
      <c r="G73" s="765"/>
      <c r="H73" s="765"/>
      <c r="I73" s="765"/>
      <c r="J73" s="765"/>
      <c r="K73" s="765"/>
      <c r="L73" s="765"/>
      <c r="M73" s="765"/>
      <c r="N73" s="765"/>
      <c r="O73" s="765"/>
      <c r="P73" s="765"/>
      <c r="Q73" s="765"/>
      <c r="R73" s="765"/>
      <c r="S73" s="765"/>
      <c r="T73" s="765"/>
      <c r="U73" s="765"/>
      <c r="V73" s="765"/>
      <c r="W73" s="765"/>
      <c r="X73" s="765"/>
      <c r="Y73" s="765"/>
      <c r="Z73" s="765"/>
      <c r="AA73" s="765"/>
      <c r="AB73" s="765"/>
      <c r="AC73" s="765"/>
      <c r="AD73" s="765"/>
      <c r="AE73" s="765"/>
      <c r="AF73" s="765"/>
      <c r="AG73" s="765"/>
      <c r="AH73" s="765"/>
      <c r="AI73" s="765"/>
      <c r="AJ73" s="765"/>
      <c r="AK73" s="765"/>
      <c r="AL73" s="765"/>
      <c r="AM73" s="765"/>
      <c r="AN73" s="765"/>
      <c r="AO73" s="412"/>
      <c r="AP73" s="412"/>
      <c r="AQ73" s="412"/>
      <c r="AR73" s="412"/>
      <c r="AS73" s="412"/>
      <c r="AT73" s="412"/>
      <c r="AU73" s="412"/>
      <c r="AV73" s="412"/>
      <c r="AW73" s="412"/>
      <c r="AX73" s="412"/>
      <c r="AY73" s="412"/>
      <c r="AZ73" s="412"/>
      <c r="BA73" s="412"/>
      <c r="BB73" s="412"/>
      <c r="BC73" s="412"/>
      <c r="BD73" s="628"/>
      <c r="BE73" s="628"/>
      <c r="BF73" s="628"/>
      <c r="BG73" s="628"/>
      <c r="BH73" s="628"/>
      <c r="BI73" s="628"/>
      <c r="BJ73" s="628"/>
      <c r="BK73" s="628"/>
      <c r="BL73" s="628"/>
      <c r="BM73" s="628"/>
      <c r="BN73" s="628"/>
      <c r="BO73" s="628"/>
      <c r="BP73" s="628"/>
      <c r="BQ73" s="628"/>
      <c r="BR73" s="628"/>
      <c r="BS73" s="628"/>
      <c r="BT73" s="628"/>
      <c r="BU73" s="628"/>
      <c r="BV73" s="628"/>
      <c r="BW73" s="628"/>
    </row>
    <row r="74" spans="1:75" s="174" customFormat="1" ht="12.6" customHeight="1">
      <c r="A74" s="1038"/>
      <c r="B74" s="765"/>
      <c r="C74" s="765"/>
      <c r="D74" s="765"/>
      <c r="E74" s="765"/>
      <c r="F74" s="765"/>
      <c r="G74" s="765"/>
      <c r="H74" s="765"/>
      <c r="I74" s="765"/>
      <c r="J74" s="765"/>
      <c r="K74" s="765"/>
      <c r="L74" s="765"/>
      <c r="M74" s="765"/>
      <c r="N74" s="765"/>
      <c r="O74" s="765"/>
      <c r="P74" s="765"/>
      <c r="Q74" s="765"/>
      <c r="R74" s="765"/>
      <c r="S74" s="765"/>
      <c r="T74" s="765"/>
      <c r="U74" s="765"/>
      <c r="V74" s="765"/>
      <c r="W74" s="765"/>
      <c r="X74" s="765"/>
      <c r="Y74" s="765"/>
      <c r="Z74" s="765"/>
      <c r="AA74" s="765"/>
      <c r="AB74" s="765"/>
      <c r="AC74" s="765"/>
      <c r="AD74" s="765"/>
      <c r="AE74" s="765"/>
      <c r="AF74" s="765"/>
      <c r="AG74" s="765"/>
      <c r="AH74" s="765"/>
      <c r="AI74" s="765"/>
      <c r="AJ74" s="765"/>
      <c r="AK74" s="765"/>
      <c r="AL74" s="765"/>
      <c r="AM74" s="765"/>
      <c r="AN74" s="765"/>
      <c r="AO74" s="412"/>
      <c r="AP74" s="412"/>
      <c r="AQ74" s="412"/>
      <c r="AR74" s="412"/>
      <c r="AS74" s="412"/>
      <c r="AT74" s="412"/>
      <c r="AU74" s="412"/>
      <c r="AV74" s="412"/>
      <c r="AW74" s="412"/>
      <c r="AX74" s="412"/>
      <c r="AY74" s="412"/>
      <c r="AZ74" s="412"/>
      <c r="BA74" s="412"/>
      <c r="BB74" s="412"/>
      <c r="BC74" s="412"/>
      <c r="BD74" s="628"/>
      <c r="BE74" s="628"/>
      <c r="BF74" s="628"/>
      <c r="BG74" s="628"/>
      <c r="BH74" s="628"/>
      <c r="BI74" s="628"/>
      <c r="BJ74" s="628"/>
      <c r="BK74" s="628"/>
      <c r="BL74" s="628"/>
      <c r="BM74" s="628"/>
      <c r="BN74" s="628"/>
      <c r="BO74" s="628"/>
      <c r="BP74" s="628"/>
      <c r="BQ74" s="628"/>
      <c r="BR74" s="628"/>
      <c r="BS74" s="628"/>
      <c r="BT74" s="628"/>
      <c r="BU74" s="628"/>
      <c r="BV74" s="628"/>
      <c r="BW74" s="628"/>
    </row>
    <row r="75" spans="1:75" s="174" customFormat="1" ht="12.6" customHeight="1">
      <c r="A75" s="1078"/>
      <c r="B75" s="765"/>
      <c r="C75" s="765"/>
      <c r="D75" s="765"/>
      <c r="E75" s="765"/>
      <c r="F75" s="765"/>
      <c r="G75" s="765"/>
      <c r="H75" s="765"/>
      <c r="I75" s="765"/>
      <c r="J75" s="765"/>
      <c r="K75" s="765"/>
      <c r="L75" s="765"/>
      <c r="M75" s="765"/>
      <c r="N75" s="765"/>
      <c r="O75" s="765"/>
      <c r="P75" s="765"/>
      <c r="Q75" s="765"/>
      <c r="R75" s="765"/>
      <c r="S75" s="765"/>
      <c r="T75" s="765"/>
      <c r="U75" s="765"/>
      <c r="V75" s="765"/>
      <c r="W75" s="765"/>
      <c r="X75" s="765"/>
      <c r="Y75" s="765"/>
      <c r="Z75" s="765"/>
      <c r="AA75" s="765"/>
      <c r="AB75" s="765"/>
      <c r="AC75" s="765"/>
      <c r="AD75" s="765"/>
      <c r="AE75" s="765"/>
      <c r="AF75" s="765"/>
      <c r="AG75" s="765"/>
      <c r="AH75" s="765"/>
      <c r="AI75" s="765"/>
      <c r="AJ75" s="765"/>
      <c r="AK75" s="765"/>
      <c r="AL75" s="765"/>
      <c r="AM75" s="765"/>
      <c r="AN75" s="765"/>
      <c r="AO75" s="412"/>
      <c r="AP75" s="412"/>
      <c r="AQ75" s="412"/>
      <c r="AR75" s="412"/>
      <c r="AS75" s="412"/>
      <c r="AT75" s="412"/>
      <c r="AU75" s="412"/>
      <c r="AV75" s="412"/>
      <c r="AW75" s="412"/>
      <c r="AX75" s="412"/>
      <c r="AY75" s="412"/>
      <c r="AZ75" s="412"/>
      <c r="BA75" s="412"/>
      <c r="BB75" s="412"/>
      <c r="BC75" s="412"/>
      <c r="BD75" s="628"/>
      <c r="BE75" s="628"/>
      <c r="BF75" s="628"/>
      <c r="BG75" s="628"/>
      <c r="BH75" s="628"/>
      <c r="BI75" s="628"/>
      <c r="BJ75" s="628"/>
      <c r="BK75" s="628"/>
      <c r="BL75" s="628"/>
      <c r="BM75" s="628"/>
      <c r="BN75" s="628"/>
      <c r="BO75" s="628"/>
      <c r="BP75" s="628"/>
      <c r="BQ75" s="628"/>
      <c r="BR75" s="628"/>
      <c r="BS75" s="628"/>
      <c r="BT75" s="628"/>
      <c r="BU75" s="628"/>
      <c r="BV75" s="628"/>
      <c r="BW75" s="628"/>
    </row>
    <row r="76" spans="1:75" s="174" customFormat="1" ht="12.6" customHeight="1">
      <c r="A76" s="1078"/>
      <c r="B76" s="765"/>
      <c r="C76" s="765"/>
      <c r="D76" s="765"/>
      <c r="E76" s="765"/>
      <c r="F76" s="765"/>
      <c r="G76" s="765"/>
      <c r="H76" s="765"/>
      <c r="I76" s="765"/>
      <c r="J76" s="765"/>
      <c r="K76" s="765"/>
      <c r="L76" s="765"/>
      <c r="M76" s="765"/>
      <c r="N76" s="765"/>
      <c r="O76" s="765"/>
      <c r="P76" s="765"/>
      <c r="Q76" s="765"/>
      <c r="R76" s="765"/>
      <c r="S76" s="765"/>
      <c r="T76" s="765"/>
      <c r="U76" s="765"/>
      <c r="V76" s="765"/>
      <c r="W76" s="765"/>
      <c r="X76" s="765"/>
      <c r="Y76" s="765"/>
      <c r="Z76" s="765"/>
      <c r="AA76" s="765"/>
      <c r="AB76" s="765"/>
      <c r="AC76" s="765"/>
      <c r="AD76" s="765"/>
      <c r="AE76" s="765"/>
      <c r="AF76" s="765"/>
      <c r="AG76" s="765"/>
      <c r="AH76" s="765"/>
      <c r="AI76" s="765"/>
      <c r="AJ76" s="765"/>
      <c r="AK76" s="765"/>
      <c r="AL76" s="765"/>
      <c r="AM76" s="765"/>
      <c r="AN76" s="765"/>
      <c r="AO76" s="412"/>
      <c r="AP76" s="412"/>
      <c r="AQ76" s="412"/>
      <c r="AR76" s="412"/>
      <c r="AS76" s="412"/>
      <c r="AT76" s="412"/>
      <c r="AU76" s="412"/>
      <c r="AV76" s="412"/>
      <c r="AW76" s="412"/>
      <c r="AX76" s="412"/>
      <c r="AY76" s="412"/>
      <c r="AZ76" s="412"/>
      <c r="BA76" s="412"/>
      <c r="BB76" s="412"/>
      <c r="BC76" s="412"/>
      <c r="BD76" s="628"/>
      <c r="BE76" s="628"/>
      <c r="BF76" s="628"/>
      <c r="BG76" s="628"/>
      <c r="BH76" s="628"/>
      <c r="BI76" s="628"/>
      <c r="BJ76" s="628"/>
      <c r="BK76" s="628"/>
      <c r="BL76" s="628"/>
      <c r="BM76" s="628"/>
      <c r="BN76" s="628"/>
      <c r="BO76" s="628"/>
      <c r="BP76" s="628"/>
      <c r="BQ76" s="628"/>
      <c r="BR76" s="628"/>
      <c r="BS76" s="628"/>
      <c r="BT76" s="628"/>
      <c r="BU76" s="628"/>
      <c r="BV76" s="628"/>
      <c r="BW76" s="628"/>
    </row>
    <row r="77" spans="1:75" ht="12.6" customHeight="1">
      <c r="A77" s="2782" t="s">
        <v>282</v>
      </c>
      <c r="B77" s="2782"/>
      <c r="C77" s="2782"/>
      <c r="D77" s="2782"/>
      <c r="E77" s="2782"/>
      <c r="F77" s="2782"/>
      <c r="G77" s="2782"/>
      <c r="H77" s="2782"/>
      <c r="I77" s="2782"/>
      <c r="J77" s="2782"/>
      <c r="K77" s="2782"/>
      <c r="L77" s="2782"/>
      <c r="M77" s="2782"/>
      <c r="N77" s="2782"/>
      <c r="O77" s="2782"/>
      <c r="P77" s="2782"/>
      <c r="Q77" s="2782"/>
      <c r="R77" s="2782"/>
      <c r="S77" s="2782"/>
      <c r="T77" s="2782"/>
      <c r="U77" s="2782"/>
      <c r="V77" s="2782"/>
      <c r="W77" s="2782"/>
      <c r="X77" s="2782"/>
      <c r="Y77" s="2782"/>
      <c r="Z77" s="2782"/>
      <c r="AA77" s="2782"/>
      <c r="AB77" s="2782"/>
      <c r="AC77" s="2782"/>
      <c r="AD77" s="2782"/>
      <c r="AE77" s="2782"/>
      <c r="AF77" s="2782"/>
      <c r="AG77" s="2782"/>
      <c r="AH77" s="2782"/>
      <c r="AI77" s="2782"/>
      <c r="AJ77" s="2782"/>
      <c r="AK77" s="2782"/>
      <c r="AL77" s="2782"/>
      <c r="AM77" s="2782"/>
      <c r="AN77" s="2782"/>
    </row>
    <row r="78" spans="1:75" ht="12.6" customHeight="1">
      <c r="A78" s="2782"/>
      <c r="B78" s="2782"/>
      <c r="C78" s="2782"/>
      <c r="D78" s="2782"/>
      <c r="E78" s="2782"/>
      <c r="F78" s="2782"/>
      <c r="G78" s="2782"/>
      <c r="H78" s="2782"/>
      <c r="I78" s="2782"/>
      <c r="J78" s="2782"/>
      <c r="K78" s="2782"/>
      <c r="L78" s="2782"/>
      <c r="M78" s="2782"/>
      <c r="N78" s="2782"/>
      <c r="O78" s="2782"/>
      <c r="P78" s="2782"/>
      <c r="Q78" s="2782"/>
      <c r="R78" s="2782"/>
      <c r="S78" s="2782"/>
      <c r="T78" s="2782"/>
      <c r="U78" s="2782"/>
      <c r="V78" s="2782"/>
      <c r="W78" s="2782"/>
      <c r="X78" s="2782"/>
      <c r="Y78" s="2782"/>
      <c r="Z78" s="2782"/>
      <c r="AA78" s="2782"/>
      <c r="AB78" s="2782"/>
      <c r="AC78" s="2782"/>
      <c r="AD78" s="2782"/>
      <c r="AE78" s="2782"/>
      <c r="AF78" s="2782"/>
      <c r="AG78" s="2782"/>
      <c r="AH78" s="2782"/>
      <c r="AI78" s="2782"/>
      <c r="AJ78" s="2782"/>
      <c r="AK78" s="2782"/>
      <c r="AL78" s="2782"/>
      <c r="AM78" s="2782"/>
      <c r="AN78" s="2782"/>
    </row>
    <row r="79" spans="1:75" ht="12.6" customHeight="1">
      <c r="A79" s="2782"/>
      <c r="B79" s="2782"/>
      <c r="C79" s="2782"/>
      <c r="D79" s="2782"/>
      <c r="E79" s="2782"/>
      <c r="F79" s="2782"/>
      <c r="G79" s="2782"/>
      <c r="H79" s="2782"/>
      <c r="I79" s="2782"/>
      <c r="J79" s="2782"/>
      <c r="K79" s="2782"/>
      <c r="L79" s="2782"/>
      <c r="M79" s="2782"/>
      <c r="N79" s="2782"/>
      <c r="O79" s="2782"/>
      <c r="P79" s="2782"/>
      <c r="Q79" s="2782"/>
      <c r="R79" s="2782"/>
      <c r="S79" s="2782"/>
      <c r="T79" s="2782"/>
      <c r="U79" s="2782"/>
      <c r="V79" s="2782"/>
      <c r="W79" s="2782"/>
      <c r="X79" s="2782"/>
      <c r="Y79" s="2782"/>
      <c r="Z79" s="2782"/>
      <c r="AA79" s="2782"/>
      <c r="AB79" s="2782"/>
      <c r="AC79" s="2782"/>
      <c r="AD79" s="2782"/>
      <c r="AE79" s="2782"/>
      <c r="AF79" s="2782"/>
      <c r="AG79" s="2782"/>
      <c r="AH79" s="2782"/>
      <c r="AI79" s="2782"/>
      <c r="AJ79" s="2782"/>
      <c r="AK79" s="2782"/>
      <c r="AL79" s="2782"/>
      <c r="AM79" s="2782"/>
      <c r="AN79" s="2782"/>
    </row>
    <row r="80" spans="1:75" ht="12.6" customHeight="1">
      <c r="A80" s="2750" t="s">
        <v>2503</v>
      </c>
      <c r="B80" s="2750"/>
      <c r="C80" s="2750"/>
      <c r="D80" s="2750"/>
      <c r="E80" s="2750"/>
      <c r="F80" s="2750"/>
      <c r="G80" s="2750"/>
      <c r="H80" s="2750"/>
      <c r="I80" s="2750"/>
      <c r="J80" s="2750"/>
      <c r="K80" s="2750"/>
      <c r="L80" s="2750"/>
      <c r="M80" s="2750"/>
      <c r="N80" s="2750"/>
      <c r="O80" s="2750"/>
      <c r="P80" s="2750"/>
      <c r="Q80" s="2750"/>
      <c r="R80" s="2750"/>
      <c r="S80" s="2750"/>
      <c r="T80" s="2750"/>
      <c r="U80" s="2750"/>
      <c r="V80" s="2750"/>
      <c r="W80" s="2750"/>
      <c r="X80" s="2750"/>
      <c r="Y80" s="2750"/>
      <c r="Z80" s="2750"/>
      <c r="AA80" s="2750"/>
      <c r="AB80" s="2750"/>
      <c r="AC80" s="765"/>
      <c r="AD80" s="765"/>
      <c r="AE80" s="765"/>
      <c r="AF80" s="765"/>
      <c r="AG80" s="765"/>
      <c r="AH80" s="765"/>
      <c r="AI80" s="765"/>
      <c r="AJ80" s="765"/>
      <c r="AK80" s="765"/>
      <c r="AL80" s="765"/>
      <c r="AM80" s="765"/>
      <c r="AN80" s="765"/>
    </row>
    <row r="81" spans="1:40" ht="12.6" customHeight="1">
      <c r="A81" s="2750"/>
      <c r="B81" s="2750"/>
      <c r="C81" s="2750"/>
      <c r="D81" s="2750"/>
      <c r="E81" s="2750"/>
      <c r="F81" s="2750"/>
      <c r="G81" s="2750"/>
      <c r="H81" s="2750"/>
      <c r="I81" s="2750"/>
      <c r="J81" s="2750"/>
      <c r="K81" s="2750"/>
      <c r="L81" s="2750"/>
      <c r="M81" s="2750"/>
      <c r="N81" s="2750"/>
      <c r="O81" s="2750"/>
      <c r="P81" s="2750"/>
      <c r="Q81" s="2750"/>
      <c r="R81" s="2750"/>
      <c r="S81" s="2750"/>
      <c r="T81" s="2750"/>
      <c r="U81" s="2750"/>
      <c r="V81" s="2750"/>
      <c r="W81" s="2750"/>
      <c r="X81" s="2750"/>
      <c r="Y81" s="2750"/>
      <c r="Z81" s="2750"/>
      <c r="AA81" s="2750"/>
      <c r="AB81" s="2750"/>
      <c r="AC81" s="765"/>
      <c r="AD81" s="765"/>
      <c r="AE81" s="765"/>
      <c r="AF81" s="765"/>
      <c r="AG81" s="765"/>
      <c r="AH81" s="765"/>
      <c r="AI81" s="765"/>
      <c r="AJ81" s="765"/>
      <c r="AK81" s="765"/>
      <c r="AL81" s="765"/>
      <c r="AM81" s="765"/>
      <c r="AN81" s="765"/>
    </row>
    <row r="82" spans="1:40" ht="12.6" customHeight="1">
      <c r="A82" s="2742" t="s">
        <v>276</v>
      </c>
      <c r="B82" s="2742"/>
      <c r="C82" s="2742"/>
      <c r="D82" s="2742"/>
      <c r="E82" s="2742"/>
      <c r="F82" s="2742"/>
      <c r="G82" s="2742"/>
      <c r="H82" s="2742"/>
      <c r="I82" s="2742"/>
      <c r="J82" s="2742"/>
      <c r="K82" s="2742"/>
      <c r="L82" s="2742"/>
      <c r="M82" s="2742"/>
      <c r="N82" s="2742"/>
      <c r="O82" s="2742"/>
      <c r="P82" s="2742"/>
      <c r="Q82" s="2742"/>
      <c r="R82" s="2742"/>
      <c r="S82" s="2742"/>
      <c r="T82" s="2742"/>
      <c r="U82" s="2742"/>
      <c r="V82" s="2742"/>
      <c r="W82" s="2742"/>
      <c r="X82" s="2742"/>
      <c r="Y82" s="2742"/>
      <c r="Z82" s="2742"/>
      <c r="AA82" s="2742"/>
      <c r="AB82" s="2742"/>
      <c r="AC82" s="2742"/>
      <c r="AD82" s="2742"/>
      <c r="AE82" s="2742"/>
      <c r="AF82" s="2742"/>
      <c r="AG82" s="2742"/>
      <c r="AH82" s="2742"/>
      <c r="AI82" s="2742"/>
      <c r="AJ82" s="2742"/>
      <c r="AK82" s="2742"/>
      <c r="AL82" s="2742"/>
      <c r="AM82" s="2742"/>
      <c r="AN82" s="2742"/>
    </row>
    <row r="83" spans="1:40" ht="12.6" customHeight="1">
      <c r="A83" s="2742"/>
      <c r="B83" s="2742"/>
      <c r="C83" s="2742"/>
      <c r="D83" s="2742"/>
      <c r="E83" s="2742"/>
      <c r="F83" s="2742"/>
      <c r="G83" s="2742"/>
      <c r="H83" s="2742"/>
      <c r="I83" s="2742"/>
      <c r="J83" s="2742"/>
      <c r="K83" s="2742"/>
      <c r="L83" s="2742"/>
      <c r="M83" s="2742"/>
      <c r="N83" s="2742"/>
      <c r="O83" s="2742"/>
      <c r="P83" s="2742"/>
      <c r="Q83" s="2742"/>
      <c r="R83" s="2742"/>
      <c r="S83" s="2742"/>
      <c r="T83" s="2742"/>
      <c r="U83" s="2742"/>
      <c r="V83" s="2742"/>
      <c r="W83" s="2742"/>
      <c r="X83" s="2742"/>
      <c r="Y83" s="2742"/>
      <c r="Z83" s="2742"/>
      <c r="AA83" s="2742"/>
      <c r="AB83" s="2742"/>
      <c r="AC83" s="2742"/>
      <c r="AD83" s="2742"/>
      <c r="AE83" s="2742"/>
      <c r="AF83" s="2742"/>
      <c r="AG83" s="2742"/>
      <c r="AH83" s="2742"/>
      <c r="AI83" s="2742"/>
      <c r="AJ83" s="2742"/>
      <c r="AK83" s="2742"/>
      <c r="AL83" s="2742"/>
      <c r="AM83" s="2742"/>
      <c r="AN83" s="2742"/>
    </row>
    <row r="84" spans="1:40" ht="12.6" customHeight="1">
      <c r="A84" s="2742" t="s">
        <v>277</v>
      </c>
      <c r="B84" s="2742"/>
      <c r="C84" s="2742"/>
      <c r="D84" s="2742"/>
      <c r="E84" s="2742"/>
      <c r="F84" s="2742"/>
      <c r="G84" s="2742"/>
      <c r="H84" s="2742"/>
      <c r="I84" s="2742"/>
      <c r="J84" s="2742"/>
      <c r="K84" s="2742"/>
      <c r="L84" s="2742"/>
      <c r="M84" s="2742"/>
      <c r="N84" s="2742"/>
      <c r="O84" s="2742"/>
      <c r="P84" s="2742"/>
      <c r="Q84" s="2742"/>
      <c r="R84" s="2742"/>
      <c r="S84" s="2742"/>
      <c r="T84" s="2742"/>
      <c r="U84" s="2742"/>
      <c r="V84" s="2742"/>
      <c r="W84" s="2742"/>
      <c r="X84" s="2742"/>
      <c r="Y84" s="2742"/>
      <c r="Z84" s="2742"/>
      <c r="AA84" s="2742"/>
      <c r="AB84" s="2742"/>
      <c r="AC84" s="2742"/>
      <c r="AD84" s="2742"/>
      <c r="AE84" s="2742"/>
      <c r="AF84" s="2742"/>
      <c r="AG84" s="2742"/>
      <c r="AH84" s="2742"/>
      <c r="AI84" s="2742"/>
      <c r="AJ84" s="2742"/>
      <c r="AK84" s="2742"/>
      <c r="AL84" s="2742"/>
      <c r="AM84" s="2742"/>
      <c r="AN84" s="2742"/>
    </row>
    <row r="85" spans="1:40" ht="12.6" customHeight="1">
      <c r="A85" s="2742"/>
      <c r="B85" s="2742"/>
      <c r="C85" s="2742"/>
      <c r="D85" s="2742"/>
      <c r="E85" s="2742"/>
      <c r="F85" s="2742"/>
      <c r="G85" s="2742"/>
      <c r="H85" s="2742"/>
      <c r="I85" s="2742"/>
      <c r="J85" s="2742"/>
      <c r="K85" s="2742"/>
      <c r="L85" s="2742"/>
      <c r="M85" s="2742"/>
      <c r="N85" s="2742"/>
      <c r="O85" s="2742"/>
      <c r="P85" s="2742"/>
      <c r="Q85" s="2742"/>
      <c r="R85" s="2742"/>
      <c r="S85" s="2742"/>
      <c r="T85" s="2742"/>
      <c r="U85" s="2742"/>
      <c r="V85" s="2742"/>
      <c r="W85" s="2742"/>
      <c r="X85" s="2742"/>
      <c r="Y85" s="2742"/>
      <c r="Z85" s="2742"/>
      <c r="AA85" s="2742"/>
      <c r="AB85" s="2742"/>
      <c r="AC85" s="2742"/>
      <c r="AD85" s="2742"/>
      <c r="AE85" s="2742"/>
      <c r="AF85" s="2742"/>
      <c r="AG85" s="2742"/>
      <c r="AH85" s="2742"/>
      <c r="AI85" s="2742"/>
      <c r="AJ85" s="2742"/>
      <c r="AK85" s="2742"/>
      <c r="AL85" s="2742"/>
      <c r="AM85" s="2742"/>
      <c r="AN85" s="2742"/>
    </row>
    <row r="86" spans="1:40" ht="12.6" customHeight="1">
      <c r="A86" s="2775" t="s">
        <v>278</v>
      </c>
      <c r="B86" s="2776"/>
      <c r="C86" s="2776"/>
      <c r="D86" s="2776"/>
      <c r="E86" s="2776"/>
      <c r="F86" s="2777"/>
      <c r="G86" s="2783">
        <f>G18</f>
        <v>0</v>
      </c>
      <c r="H86" s="2763"/>
      <c r="I86" s="2763"/>
      <c r="J86" s="2763"/>
      <c r="K86" s="2763"/>
      <c r="L86" s="2763"/>
      <c r="M86" s="2763"/>
      <c r="N86" s="2763"/>
      <c r="O86" s="2763"/>
      <c r="P86" s="2763"/>
      <c r="Q86" s="2763"/>
      <c r="R86" s="2763"/>
      <c r="S86" s="2763"/>
      <c r="T86" s="2763"/>
      <c r="U86" s="2763"/>
      <c r="V86" s="2763"/>
      <c r="W86" s="2763"/>
      <c r="X86" s="2763"/>
      <c r="Y86" s="2763"/>
      <c r="Z86" s="2763"/>
      <c r="AA86" s="2763"/>
      <c r="AB86" s="2763"/>
      <c r="AC86" s="2763"/>
      <c r="AD86" s="2763"/>
      <c r="AE86" s="2763"/>
      <c r="AF86" s="2763"/>
      <c r="AG86" s="2763"/>
      <c r="AH86" s="2763"/>
      <c r="AI86" s="2763"/>
      <c r="AJ86" s="2763"/>
      <c r="AK86" s="2763"/>
      <c r="AL86" s="2763"/>
      <c r="AM86" s="2763"/>
      <c r="AN86" s="2784"/>
    </row>
    <row r="87" spans="1:40" ht="12.6" customHeight="1">
      <c r="A87" s="2778"/>
      <c r="B87" s="2671"/>
      <c r="C87" s="2671"/>
      <c r="D87" s="2671"/>
      <c r="E87" s="2671"/>
      <c r="F87" s="2779"/>
      <c r="G87" s="2785"/>
      <c r="H87" s="2752"/>
      <c r="I87" s="2752"/>
      <c r="J87" s="2752"/>
      <c r="K87" s="2752"/>
      <c r="L87" s="2752"/>
      <c r="M87" s="2752"/>
      <c r="N87" s="2752"/>
      <c r="O87" s="2752"/>
      <c r="P87" s="2752"/>
      <c r="Q87" s="2752"/>
      <c r="R87" s="2752"/>
      <c r="S87" s="2752"/>
      <c r="T87" s="2752"/>
      <c r="U87" s="2752"/>
      <c r="V87" s="2752"/>
      <c r="W87" s="2752"/>
      <c r="X87" s="2752"/>
      <c r="Y87" s="2752"/>
      <c r="Z87" s="2752"/>
      <c r="AA87" s="2752"/>
      <c r="AB87" s="2752"/>
      <c r="AC87" s="2752"/>
      <c r="AD87" s="2752"/>
      <c r="AE87" s="2752"/>
      <c r="AF87" s="2752"/>
      <c r="AG87" s="2752"/>
      <c r="AH87" s="2752"/>
      <c r="AI87" s="2752"/>
      <c r="AJ87" s="2752"/>
      <c r="AK87" s="2752"/>
      <c r="AL87" s="2752"/>
      <c r="AM87" s="2752"/>
      <c r="AN87" s="2786"/>
    </row>
    <row r="88" spans="1:40" ht="12.6" customHeight="1">
      <c r="A88" s="2775" t="s">
        <v>279</v>
      </c>
      <c r="B88" s="2776"/>
      <c r="C88" s="2776"/>
      <c r="D88" s="2776"/>
      <c r="E88" s="2776"/>
      <c r="F88" s="2777"/>
      <c r="G88" s="2783">
        <f>G20</f>
        <v>0</v>
      </c>
      <c r="H88" s="2763"/>
      <c r="I88" s="2763"/>
      <c r="J88" s="2763"/>
      <c r="K88" s="2763"/>
      <c r="L88" s="2763"/>
      <c r="M88" s="2763"/>
      <c r="N88" s="2763"/>
      <c r="O88" s="2763"/>
      <c r="P88" s="2763"/>
      <c r="Q88" s="2763"/>
      <c r="R88" s="2763"/>
      <c r="S88" s="2763"/>
      <c r="T88" s="2763"/>
      <c r="U88" s="2763"/>
      <c r="V88" s="2763"/>
      <c r="W88" s="2763"/>
      <c r="X88" s="2763"/>
      <c r="Y88" s="2763"/>
      <c r="Z88" s="2763"/>
      <c r="AA88" s="2763"/>
      <c r="AB88" s="2763"/>
      <c r="AC88" s="2763"/>
      <c r="AD88" s="2763"/>
      <c r="AE88" s="2763"/>
      <c r="AF88" s="2763"/>
      <c r="AG88" s="2763"/>
      <c r="AH88" s="2763"/>
      <c r="AI88" s="2763"/>
      <c r="AJ88" s="2763"/>
      <c r="AK88" s="2763"/>
      <c r="AL88" s="2763"/>
      <c r="AM88" s="2763"/>
      <c r="AN88" s="2784"/>
    </row>
    <row r="89" spans="1:40" ht="12.6" customHeight="1">
      <c r="A89" s="2787"/>
      <c r="B89" s="2670"/>
      <c r="C89" s="2670"/>
      <c r="D89" s="2670"/>
      <c r="E89" s="2670"/>
      <c r="F89" s="2790"/>
      <c r="G89" s="2785"/>
      <c r="H89" s="2752"/>
      <c r="I89" s="2752"/>
      <c r="J89" s="2752"/>
      <c r="K89" s="2752"/>
      <c r="L89" s="2752"/>
      <c r="M89" s="2752"/>
      <c r="N89" s="2752"/>
      <c r="O89" s="2752"/>
      <c r="P89" s="2752"/>
      <c r="Q89" s="2752"/>
      <c r="R89" s="2752"/>
      <c r="S89" s="2752"/>
      <c r="T89" s="2752"/>
      <c r="U89" s="2752"/>
      <c r="V89" s="2752"/>
      <c r="W89" s="2752"/>
      <c r="X89" s="2752"/>
      <c r="Y89" s="2752"/>
      <c r="Z89" s="2752"/>
      <c r="AA89" s="2752"/>
      <c r="AB89" s="2752"/>
      <c r="AC89" s="2752"/>
      <c r="AD89" s="2752"/>
      <c r="AE89" s="2752"/>
      <c r="AF89" s="2752"/>
      <c r="AG89" s="2752"/>
      <c r="AH89" s="2752"/>
      <c r="AI89" s="2752"/>
      <c r="AJ89" s="2752"/>
      <c r="AK89" s="2752"/>
      <c r="AL89" s="2752"/>
      <c r="AM89" s="2752"/>
      <c r="AN89" s="2786"/>
    </row>
    <row r="90" spans="1:40" ht="12.6" customHeight="1">
      <c r="A90" s="2787"/>
      <c r="B90" s="2670"/>
      <c r="C90" s="2670"/>
      <c r="D90" s="2670"/>
      <c r="E90" s="2670"/>
      <c r="F90" s="2790"/>
      <c r="G90" s="2780" t="s">
        <v>284</v>
      </c>
      <c r="H90" s="2755"/>
      <c r="I90" s="2755"/>
      <c r="J90" s="2755"/>
      <c r="K90" s="2738" t="s">
        <v>72</v>
      </c>
      <c r="L90" s="2740" t="s">
        <v>285</v>
      </c>
      <c r="M90" s="2740"/>
      <c r="N90" s="2740"/>
      <c r="O90" s="2738" t="s">
        <v>72</v>
      </c>
      <c r="P90" s="2740" t="s">
        <v>286</v>
      </c>
      <c r="Q90" s="2740"/>
      <c r="R90" s="2740"/>
      <c r="S90" s="2738" t="s">
        <v>72</v>
      </c>
      <c r="T90" s="2740" t="s">
        <v>287</v>
      </c>
      <c r="U90" s="2740"/>
      <c r="V90" s="2740"/>
      <c r="W90" s="2738" t="s">
        <v>72</v>
      </c>
      <c r="X90" s="2740" t="s">
        <v>288</v>
      </c>
      <c r="Y90" s="2740"/>
      <c r="Z90" s="2740"/>
      <c r="AA90" s="2738" t="s">
        <v>72</v>
      </c>
      <c r="AB90" s="2740" t="s">
        <v>2498</v>
      </c>
      <c r="AC90" s="2740"/>
      <c r="AD90" s="2740"/>
      <c r="AE90" s="2738" t="s">
        <v>72</v>
      </c>
      <c r="AF90" s="2740" t="s">
        <v>2500</v>
      </c>
      <c r="AG90" s="2740"/>
      <c r="AH90" s="2740"/>
      <c r="AI90" s="2738" t="s">
        <v>72</v>
      </c>
      <c r="AJ90" s="2740" t="s">
        <v>2499</v>
      </c>
      <c r="AK90" s="2740"/>
      <c r="AL90" s="2740"/>
      <c r="AM90" s="2755" t="s">
        <v>289</v>
      </c>
      <c r="AN90" s="2756"/>
    </row>
    <row r="91" spans="1:40" ht="12.6" customHeight="1">
      <c r="A91" s="2778"/>
      <c r="B91" s="2671"/>
      <c r="C91" s="2671"/>
      <c r="D91" s="2671"/>
      <c r="E91" s="2671"/>
      <c r="F91" s="2779"/>
      <c r="G91" s="2781"/>
      <c r="H91" s="2757"/>
      <c r="I91" s="2757"/>
      <c r="J91" s="2757"/>
      <c r="K91" s="2739"/>
      <c r="L91" s="2741"/>
      <c r="M91" s="2741"/>
      <c r="N91" s="2741"/>
      <c r="O91" s="2739"/>
      <c r="P91" s="2741"/>
      <c r="Q91" s="2741"/>
      <c r="R91" s="2741"/>
      <c r="S91" s="2739"/>
      <c r="T91" s="2741"/>
      <c r="U91" s="2741"/>
      <c r="V91" s="2741"/>
      <c r="W91" s="2739"/>
      <c r="X91" s="2741"/>
      <c r="Y91" s="2741"/>
      <c r="Z91" s="2741"/>
      <c r="AA91" s="2739"/>
      <c r="AB91" s="2741"/>
      <c r="AC91" s="2741"/>
      <c r="AD91" s="2741"/>
      <c r="AE91" s="2739"/>
      <c r="AF91" s="2741"/>
      <c r="AG91" s="2741"/>
      <c r="AH91" s="2741"/>
      <c r="AI91" s="2739"/>
      <c r="AJ91" s="2741"/>
      <c r="AK91" s="2741"/>
      <c r="AL91" s="2741"/>
      <c r="AM91" s="2757"/>
      <c r="AN91" s="2758"/>
    </row>
    <row r="92" spans="1:40" ht="12.6" customHeight="1">
      <c r="A92" s="2775" t="s">
        <v>280</v>
      </c>
      <c r="B92" s="2776"/>
      <c r="C92" s="2776"/>
      <c r="D92" s="2776"/>
      <c r="E92" s="2776"/>
      <c r="F92" s="2777"/>
      <c r="G92" s="2783">
        <f>$G$24</f>
        <v>0</v>
      </c>
      <c r="H92" s="2763"/>
      <c r="I92" s="2763"/>
      <c r="J92" s="2763"/>
      <c r="K92" s="2763"/>
      <c r="L92" s="2763"/>
      <c r="M92" s="2763"/>
      <c r="N92" s="2763"/>
      <c r="O92" s="2763"/>
      <c r="P92" s="2763"/>
      <c r="Q92" s="2763"/>
      <c r="R92" s="2763"/>
      <c r="S92" s="2763"/>
      <c r="T92" s="2763"/>
      <c r="U92" s="2763"/>
      <c r="V92" s="2763"/>
      <c r="W92" s="2763"/>
      <c r="X92" s="2763"/>
      <c r="Y92" s="2763"/>
      <c r="Z92" s="2763"/>
      <c r="AA92" s="2763"/>
      <c r="AB92" s="2763"/>
      <c r="AC92" s="2763"/>
      <c r="AD92" s="2763"/>
      <c r="AE92" s="2763"/>
      <c r="AF92" s="2763"/>
      <c r="AG92" s="2763"/>
      <c r="AH92" s="2763"/>
      <c r="AI92" s="2763"/>
      <c r="AJ92" s="2763"/>
      <c r="AK92" s="2763"/>
      <c r="AL92" s="2763"/>
      <c r="AM92" s="2763"/>
      <c r="AN92" s="2784"/>
    </row>
    <row r="93" spans="1:40" ht="12.6" customHeight="1">
      <c r="A93" s="2778"/>
      <c r="B93" s="2671"/>
      <c r="C93" s="2671"/>
      <c r="D93" s="2671"/>
      <c r="E93" s="2671"/>
      <c r="F93" s="2779"/>
      <c r="G93" s="2785"/>
      <c r="H93" s="2752"/>
      <c r="I93" s="2752"/>
      <c r="J93" s="2752"/>
      <c r="K93" s="2752"/>
      <c r="L93" s="2752"/>
      <c r="M93" s="2752"/>
      <c r="N93" s="2752"/>
      <c r="O93" s="2752"/>
      <c r="P93" s="2752"/>
      <c r="Q93" s="2752"/>
      <c r="R93" s="2752"/>
      <c r="S93" s="2752"/>
      <c r="T93" s="2752"/>
      <c r="U93" s="2752"/>
      <c r="V93" s="2752"/>
      <c r="W93" s="2752"/>
      <c r="X93" s="2752"/>
      <c r="Y93" s="2752"/>
      <c r="Z93" s="2752"/>
      <c r="AA93" s="2752"/>
      <c r="AB93" s="2752"/>
      <c r="AC93" s="2752"/>
      <c r="AD93" s="2752"/>
      <c r="AE93" s="2752"/>
      <c r="AF93" s="2752"/>
      <c r="AG93" s="2752"/>
      <c r="AH93" s="2752"/>
      <c r="AI93" s="2752"/>
      <c r="AJ93" s="2752"/>
      <c r="AK93" s="2752"/>
      <c r="AL93" s="2752"/>
      <c r="AM93" s="2752"/>
      <c r="AN93" s="2786"/>
    </row>
    <row r="94" spans="1:40" ht="12.6" customHeight="1">
      <c r="A94" s="2775" t="s">
        <v>281</v>
      </c>
      <c r="B94" s="2776"/>
      <c r="C94" s="2776"/>
      <c r="D94" s="2776"/>
      <c r="E94" s="2776"/>
      <c r="F94" s="2776"/>
      <c r="G94" s="2788"/>
      <c r="H94" s="2638"/>
      <c r="I94" s="2638" t="str">
        <f>I26</f>
        <v>□</v>
      </c>
      <c r="J94" s="2638"/>
      <c r="K94" s="2776" t="s">
        <v>290</v>
      </c>
      <c r="L94" s="2776"/>
      <c r="M94" s="2776"/>
      <c r="N94" s="2776"/>
      <c r="O94" s="2776"/>
      <c r="P94" s="2776"/>
      <c r="Q94" s="1054"/>
      <c r="R94" s="1054"/>
      <c r="S94" s="1054"/>
      <c r="T94" s="1054"/>
      <c r="U94" s="1054"/>
      <c r="V94" s="1054"/>
      <c r="W94" s="1054"/>
      <c r="X94" s="1055"/>
      <c r="Y94" s="2788"/>
      <c r="Z94" s="2638" t="str">
        <f>Z26</f>
        <v>□</v>
      </c>
      <c r="AA94" s="2638"/>
      <c r="AB94" s="2776" t="s">
        <v>286</v>
      </c>
      <c r="AC94" s="2776"/>
      <c r="AD94" s="2776"/>
      <c r="AE94" s="2776"/>
      <c r="AF94" s="2776"/>
      <c r="AG94" s="1054"/>
      <c r="AH94" s="1054"/>
      <c r="AI94" s="1054"/>
      <c r="AJ94" s="1054"/>
      <c r="AK94" s="1054"/>
      <c r="AL94" s="1054"/>
      <c r="AM94" s="1054"/>
      <c r="AN94" s="1055"/>
    </row>
    <row r="95" spans="1:40" ht="12.6" customHeight="1">
      <c r="A95" s="2787"/>
      <c r="B95" s="2670"/>
      <c r="C95" s="2670"/>
      <c r="D95" s="2670"/>
      <c r="E95" s="2670"/>
      <c r="F95" s="2670"/>
      <c r="G95" s="2789"/>
      <c r="H95" s="2677"/>
      <c r="I95" s="2677"/>
      <c r="J95" s="2677"/>
      <c r="K95" s="2670"/>
      <c r="L95" s="2670"/>
      <c r="M95" s="2670"/>
      <c r="N95" s="2670"/>
      <c r="O95" s="2670"/>
      <c r="P95" s="2670"/>
      <c r="Q95" s="777"/>
      <c r="R95" s="777"/>
      <c r="S95" s="777"/>
      <c r="T95" s="777"/>
      <c r="U95" s="777"/>
      <c r="V95" s="777"/>
      <c r="W95" s="777"/>
      <c r="X95" s="1056"/>
      <c r="Y95" s="2789"/>
      <c r="Z95" s="2677"/>
      <c r="AA95" s="2677"/>
      <c r="AB95" s="2670"/>
      <c r="AC95" s="2670"/>
      <c r="AD95" s="2670"/>
      <c r="AE95" s="2670"/>
      <c r="AF95" s="2670"/>
      <c r="AG95" s="777"/>
      <c r="AH95" s="777"/>
      <c r="AI95" s="777"/>
      <c r="AJ95" s="777"/>
      <c r="AK95" s="777"/>
      <c r="AL95" s="777"/>
      <c r="AM95" s="777"/>
      <c r="AN95" s="1056"/>
    </row>
    <row r="96" spans="1:40" ht="12.6" customHeight="1">
      <c r="A96" s="2787"/>
      <c r="B96" s="2670"/>
      <c r="C96" s="2670"/>
      <c r="D96" s="2670"/>
      <c r="E96" s="2670"/>
      <c r="F96" s="2670"/>
      <c r="G96" s="1057"/>
      <c r="H96" s="299"/>
      <c r="I96" s="765"/>
      <c r="J96" s="1058"/>
      <c r="K96" s="2802" t="s">
        <v>291</v>
      </c>
      <c r="L96" s="2802"/>
      <c r="M96" s="2802"/>
      <c r="N96" s="2802"/>
      <c r="O96" s="2802"/>
      <c r="P96" s="2802"/>
      <c r="Q96" s="2802"/>
      <c r="R96" s="2802"/>
      <c r="S96" s="2802"/>
      <c r="T96" s="2802"/>
      <c r="U96" s="2802"/>
      <c r="V96" s="1059"/>
      <c r="W96" s="1058"/>
      <c r="X96" s="1060"/>
      <c r="Y96" s="2789"/>
      <c r="Z96" s="2791" t="str">
        <f>Z28</f>
        <v>□</v>
      </c>
      <c r="AA96" s="2791"/>
      <c r="AB96" s="2670" t="s">
        <v>296</v>
      </c>
      <c r="AC96" s="2670"/>
      <c r="AD96" s="2670"/>
      <c r="AE96" s="2670"/>
      <c r="AF96" s="2670"/>
      <c r="AG96" s="777"/>
      <c r="AH96" s="777"/>
      <c r="AI96" s="777"/>
      <c r="AJ96" s="777"/>
      <c r="AK96" s="777"/>
      <c r="AL96" s="777"/>
      <c r="AM96" s="777"/>
      <c r="AN96" s="1056"/>
    </row>
    <row r="97" spans="1:40" ht="12.6" customHeight="1">
      <c r="A97" s="2787"/>
      <c r="B97" s="2670"/>
      <c r="C97" s="2670"/>
      <c r="D97" s="2670"/>
      <c r="E97" s="2670"/>
      <c r="F97" s="2670"/>
      <c r="G97" s="1057"/>
      <c r="H97" s="299"/>
      <c r="I97" s="1061"/>
      <c r="J97" s="1061"/>
      <c r="K97" s="2803" t="str">
        <f>IF(K29="","",K29)</f>
        <v/>
      </c>
      <c r="L97" s="2803"/>
      <c r="M97" s="2803"/>
      <c r="N97" s="2803"/>
      <c r="O97" s="2803"/>
      <c r="P97" s="2803"/>
      <c r="Q97" s="2803"/>
      <c r="R97" s="2803"/>
      <c r="S97" s="2803"/>
      <c r="T97" s="2803"/>
      <c r="U97" s="2803"/>
      <c r="V97" s="1062"/>
      <c r="W97" s="1058"/>
      <c r="X97" s="1060"/>
      <c r="Y97" s="2789"/>
      <c r="Z97" s="2791" t="str">
        <f>Z29</f>
        <v>□</v>
      </c>
      <c r="AA97" s="2791"/>
      <c r="AB97" s="2670" t="s">
        <v>294</v>
      </c>
      <c r="AC97" s="2670"/>
      <c r="AD97" s="2670"/>
      <c r="AE97" s="2670"/>
      <c r="AF97" s="2670"/>
      <c r="AG97" s="777"/>
      <c r="AH97" s="777"/>
      <c r="AI97" s="777"/>
      <c r="AJ97" s="777"/>
      <c r="AK97" s="777"/>
      <c r="AL97" s="777"/>
      <c r="AM97" s="777"/>
      <c r="AN97" s="1056"/>
    </row>
    <row r="98" spans="1:40" ht="12.6" customHeight="1">
      <c r="A98" s="2787"/>
      <c r="B98" s="2670"/>
      <c r="C98" s="2670"/>
      <c r="D98" s="2670"/>
      <c r="E98" s="2670"/>
      <c r="F98" s="2670"/>
      <c r="G98" s="1057"/>
      <c r="H98" s="299"/>
      <c r="I98" s="1061"/>
      <c r="J98" s="1061"/>
      <c r="K98" s="2803"/>
      <c r="L98" s="2803"/>
      <c r="M98" s="2803"/>
      <c r="N98" s="2803"/>
      <c r="O98" s="2803"/>
      <c r="P98" s="2803"/>
      <c r="Q98" s="2803"/>
      <c r="R98" s="2803"/>
      <c r="S98" s="2803"/>
      <c r="T98" s="2803"/>
      <c r="U98" s="2803"/>
      <c r="V98" s="1062"/>
      <c r="W98" s="1058"/>
      <c r="X98" s="1060"/>
      <c r="Y98" s="2789"/>
      <c r="Z98" s="2791" t="str">
        <f>Z30</f>
        <v>□</v>
      </c>
      <c r="AA98" s="2791"/>
      <c r="AB98" s="2792" t="s">
        <v>295</v>
      </c>
      <c r="AC98" s="2792"/>
      <c r="AD98" s="2792"/>
      <c r="AE98" s="2792"/>
      <c r="AF98" s="2792"/>
      <c r="AG98" s="777"/>
      <c r="AH98" s="777"/>
      <c r="AI98" s="777"/>
      <c r="AJ98" s="777"/>
      <c r="AK98" s="777"/>
      <c r="AL98" s="777"/>
      <c r="AM98" s="777"/>
      <c r="AN98" s="1056"/>
    </row>
    <row r="99" spans="1:40" ht="12.6" customHeight="1">
      <c r="A99" s="2778"/>
      <c r="B99" s="2671"/>
      <c r="C99" s="2671"/>
      <c r="D99" s="2671"/>
      <c r="E99" s="2671"/>
      <c r="F99" s="2671"/>
      <c r="G99" s="1063"/>
      <c r="H99" s="1064"/>
      <c r="I99" s="1065"/>
      <c r="J99" s="1065"/>
      <c r="K99" s="2804"/>
      <c r="L99" s="2804"/>
      <c r="M99" s="2804"/>
      <c r="N99" s="2804"/>
      <c r="O99" s="2804"/>
      <c r="P99" s="2804"/>
      <c r="Q99" s="2804"/>
      <c r="R99" s="2804"/>
      <c r="S99" s="2804"/>
      <c r="T99" s="2804"/>
      <c r="U99" s="2804"/>
      <c r="V99" s="1066"/>
      <c r="W99" s="1067"/>
      <c r="X99" s="1068"/>
      <c r="Y99" s="2796"/>
      <c r="Z99" s="1069"/>
      <c r="AA99" s="1069"/>
      <c r="AB99" s="1069"/>
      <c r="AC99" s="1069"/>
      <c r="AD99" s="1069"/>
      <c r="AE99" s="1069"/>
      <c r="AF99" s="1069"/>
      <c r="AG99" s="1069"/>
      <c r="AH99" s="1069"/>
      <c r="AI99" s="1069"/>
      <c r="AJ99" s="1069"/>
      <c r="AK99" s="1069"/>
      <c r="AL99" s="1069"/>
      <c r="AM99" s="1069"/>
      <c r="AN99" s="1070"/>
    </row>
    <row r="100" spans="1:40" ht="12.6" customHeight="1">
      <c r="A100" s="2775" t="s">
        <v>2481</v>
      </c>
      <c r="B100" s="2776"/>
      <c r="C100" s="2776"/>
      <c r="D100" s="2776"/>
      <c r="E100" s="2776"/>
      <c r="F100" s="2777"/>
      <c r="G100" s="2763" t="str">
        <f>G32</f>
        <v>□</v>
      </c>
      <c r="H100" s="2764" t="s">
        <v>2484</v>
      </c>
      <c r="I100" s="2764"/>
      <c r="J100" s="2764"/>
      <c r="K100" s="2764"/>
      <c r="L100" s="2764"/>
      <c r="M100" s="2764"/>
      <c r="N100" s="2764"/>
      <c r="O100" s="2764"/>
      <c r="P100" s="2763" t="str">
        <f>P32</f>
        <v>□</v>
      </c>
      <c r="Q100" s="2766" t="s">
        <v>2485</v>
      </c>
      <c r="R100" s="2766"/>
      <c r="S100" s="2766"/>
      <c r="T100" s="2766"/>
      <c r="U100" s="2766"/>
      <c r="V100" s="2766"/>
      <c r="W100" s="2766"/>
      <c r="X100" s="2767"/>
      <c r="Y100" s="2763" t="str">
        <f>Y32</f>
        <v>□</v>
      </c>
      <c r="Z100" s="2770" t="s">
        <v>2484</v>
      </c>
      <c r="AA100" s="2770"/>
      <c r="AB100" s="2770"/>
      <c r="AC100" s="2770"/>
      <c r="AD100" s="2770"/>
      <c r="AE100" s="2770"/>
      <c r="AF100" s="2770"/>
      <c r="AG100" s="2763" t="str">
        <f>AG32</f>
        <v>□</v>
      </c>
      <c r="AH100" s="2770" t="s">
        <v>2485</v>
      </c>
      <c r="AI100" s="2770"/>
      <c r="AJ100" s="2770"/>
      <c r="AK100" s="2770"/>
      <c r="AL100" s="2770"/>
      <c r="AM100" s="2770"/>
      <c r="AN100" s="2772"/>
    </row>
    <row r="101" spans="1:40" ht="12.6" customHeight="1">
      <c r="A101" s="2778"/>
      <c r="B101" s="2671"/>
      <c r="C101" s="2671"/>
      <c r="D101" s="2671"/>
      <c r="E101" s="2671"/>
      <c r="F101" s="2779"/>
      <c r="G101" s="2752"/>
      <c r="H101" s="2765"/>
      <c r="I101" s="2765"/>
      <c r="J101" s="2765"/>
      <c r="K101" s="2765"/>
      <c r="L101" s="2765"/>
      <c r="M101" s="2765"/>
      <c r="N101" s="2765"/>
      <c r="O101" s="2765"/>
      <c r="P101" s="2752"/>
      <c r="Q101" s="2768"/>
      <c r="R101" s="2768"/>
      <c r="S101" s="2768"/>
      <c r="T101" s="2768"/>
      <c r="U101" s="2768"/>
      <c r="V101" s="2768"/>
      <c r="W101" s="2768"/>
      <c r="X101" s="2769"/>
      <c r="Y101" s="2752"/>
      <c r="Z101" s="2771"/>
      <c r="AA101" s="2771"/>
      <c r="AB101" s="2771"/>
      <c r="AC101" s="2771"/>
      <c r="AD101" s="2771"/>
      <c r="AE101" s="2771"/>
      <c r="AF101" s="2771"/>
      <c r="AG101" s="2752"/>
      <c r="AH101" s="2771"/>
      <c r="AI101" s="2771"/>
      <c r="AJ101" s="2771"/>
      <c r="AK101" s="2771"/>
      <c r="AL101" s="2771"/>
      <c r="AM101" s="2771"/>
      <c r="AN101" s="2773"/>
    </row>
    <row r="102" spans="1:40" ht="12.6" customHeight="1">
      <c r="A102" s="2775" t="s">
        <v>283</v>
      </c>
      <c r="B102" s="2776"/>
      <c r="C102" s="2776"/>
      <c r="D102" s="2776"/>
      <c r="E102" s="2776"/>
      <c r="F102" s="2776"/>
      <c r="G102" s="2794" t="s">
        <v>300</v>
      </c>
      <c r="H102" s="2793"/>
      <c r="I102" s="2793" t="s">
        <v>2254</v>
      </c>
      <c r="J102" s="2793"/>
      <c r="K102" s="2793" t="str">
        <f>IF(K34="","",K34)</f>
        <v/>
      </c>
      <c r="L102" s="2793"/>
      <c r="M102" s="2793" t="s">
        <v>301</v>
      </c>
      <c r="N102" s="2793"/>
      <c r="O102" s="2793" t="str">
        <f>IF(O34="","",O34)</f>
        <v/>
      </c>
      <c r="P102" s="2793"/>
      <c r="Q102" s="2793" t="s">
        <v>302</v>
      </c>
      <c r="R102" s="2793"/>
      <c r="S102" s="2793" t="str">
        <f>IF(S34="","",S34)</f>
        <v/>
      </c>
      <c r="T102" s="2793"/>
      <c r="U102" s="2793" t="s">
        <v>303</v>
      </c>
      <c r="V102" s="2793"/>
      <c r="W102" s="2793"/>
      <c r="X102" s="2793"/>
      <c r="Y102" s="2794" t="s">
        <v>300</v>
      </c>
      <c r="Z102" s="2793"/>
      <c r="AA102" s="2793" t="s">
        <v>2254</v>
      </c>
      <c r="AB102" s="2793"/>
      <c r="AC102" s="2793" t="str">
        <f>IF(AC34="","",AC34)</f>
        <v/>
      </c>
      <c r="AD102" s="2793"/>
      <c r="AE102" s="2793" t="s">
        <v>301</v>
      </c>
      <c r="AF102" s="2793"/>
      <c r="AG102" s="2793" t="str">
        <f>IF(AG34="","",AG34)</f>
        <v/>
      </c>
      <c r="AH102" s="2793"/>
      <c r="AI102" s="2793" t="s">
        <v>302</v>
      </c>
      <c r="AJ102" s="2793"/>
      <c r="AK102" s="2793" t="str">
        <f>IF(AK34="","",AK34)</f>
        <v/>
      </c>
      <c r="AL102" s="2793"/>
      <c r="AM102" s="2793" t="s">
        <v>303</v>
      </c>
      <c r="AN102" s="2808"/>
    </row>
    <row r="103" spans="1:40" ht="12.6" customHeight="1">
      <c r="A103" s="2787"/>
      <c r="B103" s="2670"/>
      <c r="C103" s="2670"/>
      <c r="D103" s="2670"/>
      <c r="E103" s="2670"/>
      <c r="F103" s="2670"/>
      <c r="G103" s="2759"/>
      <c r="H103" s="2753"/>
      <c r="I103" s="2753"/>
      <c r="J103" s="2753"/>
      <c r="K103" s="2753"/>
      <c r="L103" s="2753"/>
      <c r="M103" s="2753"/>
      <c r="N103" s="2753"/>
      <c r="O103" s="2753"/>
      <c r="P103" s="2753"/>
      <c r="Q103" s="2753"/>
      <c r="R103" s="2753"/>
      <c r="S103" s="2753"/>
      <c r="T103" s="2753"/>
      <c r="U103" s="2753"/>
      <c r="V103" s="2753"/>
      <c r="W103" s="2753"/>
      <c r="X103" s="2753"/>
      <c r="Y103" s="2759"/>
      <c r="Z103" s="2753"/>
      <c r="AA103" s="2753"/>
      <c r="AB103" s="2753"/>
      <c r="AC103" s="2753"/>
      <c r="AD103" s="2753"/>
      <c r="AE103" s="2753"/>
      <c r="AF103" s="2753"/>
      <c r="AG103" s="2753"/>
      <c r="AH103" s="2753"/>
      <c r="AI103" s="2753"/>
      <c r="AJ103" s="2753"/>
      <c r="AK103" s="2753"/>
      <c r="AL103" s="2753"/>
      <c r="AM103" s="2753"/>
      <c r="AN103" s="2806"/>
    </row>
    <row r="104" spans="1:40" ht="12.6" customHeight="1">
      <c r="A104" s="2787"/>
      <c r="B104" s="2670"/>
      <c r="C104" s="2670"/>
      <c r="D104" s="2670"/>
      <c r="E104" s="2670"/>
      <c r="F104" s="2670"/>
      <c r="G104" s="2759" t="s">
        <v>299</v>
      </c>
      <c r="H104" s="2753"/>
      <c r="I104" s="2753" t="s">
        <v>2257</v>
      </c>
      <c r="J104" s="2753"/>
      <c r="K104" s="2753" t="str">
        <f>IF(K36="","",K36)</f>
        <v/>
      </c>
      <c r="L104" s="2753"/>
      <c r="M104" s="2753" t="s">
        <v>301</v>
      </c>
      <c r="N104" s="2753"/>
      <c r="O104" s="2753" t="str">
        <f>IF(O36="","",O36)</f>
        <v/>
      </c>
      <c r="P104" s="2753"/>
      <c r="Q104" s="2753" t="s">
        <v>302</v>
      </c>
      <c r="R104" s="2753"/>
      <c r="S104" s="2753" t="str">
        <f>IF(S36="","",S36)</f>
        <v/>
      </c>
      <c r="T104" s="2753"/>
      <c r="U104" s="2753" t="s">
        <v>303</v>
      </c>
      <c r="V104" s="2753"/>
      <c r="W104" s="2753"/>
      <c r="X104" s="2753"/>
      <c r="Y104" s="2759" t="s">
        <v>299</v>
      </c>
      <c r="Z104" s="2753"/>
      <c r="AA104" s="2753" t="s">
        <v>2254</v>
      </c>
      <c r="AB104" s="2753"/>
      <c r="AC104" s="2753" t="str">
        <f>IF(AC36="","",AC36)</f>
        <v/>
      </c>
      <c r="AD104" s="2753"/>
      <c r="AE104" s="2753" t="s">
        <v>301</v>
      </c>
      <c r="AF104" s="2753"/>
      <c r="AG104" s="2753" t="str">
        <f>IF(AG36="","",AG36)</f>
        <v/>
      </c>
      <c r="AH104" s="2753"/>
      <c r="AI104" s="2753" t="s">
        <v>302</v>
      </c>
      <c r="AJ104" s="2753"/>
      <c r="AK104" s="2753" t="str">
        <f>IF(AK36="","",AK36)</f>
        <v/>
      </c>
      <c r="AL104" s="2753"/>
      <c r="AM104" s="2753" t="s">
        <v>303</v>
      </c>
      <c r="AN104" s="2806"/>
    </row>
    <row r="105" spans="1:40" ht="12.6" customHeight="1">
      <c r="A105" s="2778"/>
      <c r="B105" s="2671"/>
      <c r="C105" s="2671"/>
      <c r="D105" s="2671"/>
      <c r="E105" s="2671"/>
      <c r="F105" s="2671"/>
      <c r="G105" s="2760"/>
      <c r="H105" s="2754"/>
      <c r="I105" s="2754"/>
      <c r="J105" s="2754"/>
      <c r="K105" s="2754"/>
      <c r="L105" s="2754"/>
      <c r="M105" s="2754"/>
      <c r="N105" s="2754"/>
      <c r="O105" s="2754"/>
      <c r="P105" s="2754"/>
      <c r="Q105" s="2754"/>
      <c r="R105" s="2754"/>
      <c r="S105" s="2754"/>
      <c r="T105" s="2754"/>
      <c r="U105" s="2754"/>
      <c r="V105" s="2754"/>
      <c r="W105" s="2754"/>
      <c r="X105" s="2754"/>
      <c r="Y105" s="2760"/>
      <c r="Z105" s="2754"/>
      <c r="AA105" s="2754"/>
      <c r="AB105" s="2754"/>
      <c r="AC105" s="2754"/>
      <c r="AD105" s="2754"/>
      <c r="AE105" s="2754"/>
      <c r="AF105" s="2754"/>
      <c r="AG105" s="2754"/>
      <c r="AH105" s="2754"/>
      <c r="AI105" s="2754"/>
      <c r="AJ105" s="2754"/>
      <c r="AK105" s="2754"/>
      <c r="AL105" s="2754"/>
      <c r="AM105" s="2754"/>
      <c r="AN105" s="2807"/>
    </row>
    <row r="106" spans="1:40" ht="12.6" customHeight="1">
      <c r="A106" s="2793" t="s">
        <v>2254</v>
      </c>
      <c r="B106" s="2793"/>
      <c r="C106" s="2793" t="str">
        <f>IF(C38="","",C38)</f>
        <v/>
      </c>
      <c r="D106" s="2793"/>
      <c r="E106" s="2793" t="s">
        <v>1308</v>
      </c>
      <c r="F106" s="2793"/>
      <c r="G106" s="2793" t="str">
        <f>IF(G38="","",G38)</f>
        <v/>
      </c>
      <c r="H106" s="2793"/>
      <c r="I106" s="2793" t="s">
        <v>1309</v>
      </c>
      <c r="J106" s="2793"/>
      <c r="K106" s="2793" t="str">
        <f>IF(K38="","",K38)</f>
        <v/>
      </c>
      <c r="L106" s="2793"/>
      <c r="M106" s="2793" t="s">
        <v>1310</v>
      </c>
      <c r="N106" s="2793"/>
      <c r="O106" s="1071"/>
      <c r="P106" s="1071"/>
      <c r="Q106" s="765"/>
      <c r="R106" s="765"/>
      <c r="S106" s="765"/>
      <c r="T106" s="765"/>
      <c r="U106" s="765"/>
      <c r="V106" s="765"/>
      <c r="W106" s="765"/>
      <c r="X106" s="765"/>
      <c r="Y106" s="765"/>
      <c r="Z106" s="765"/>
      <c r="AA106" s="765"/>
      <c r="AB106" s="765"/>
      <c r="AC106" s="765"/>
      <c r="AD106" s="765"/>
      <c r="AE106" s="765"/>
      <c r="AF106" s="765"/>
      <c r="AG106" s="765"/>
      <c r="AH106" s="765"/>
      <c r="AI106" s="765"/>
      <c r="AJ106" s="765"/>
      <c r="AK106" s="765"/>
      <c r="AL106" s="765"/>
      <c r="AM106" s="765"/>
      <c r="AN106" s="765"/>
    </row>
    <row r="107" spans="1:40" ht="12.6" customHeight="1">
      <c r="A107" s="2753"/>
      <c r="B107" s="2753"/>
      <c r="C107" s="2753"/>
      <c r="D107" s="2753"/>
      <c r="E107" s="2753"/>
      <c r="F107" s="2753"/>
      <c r="G107" s="2753"/>
      <c r="H107" s="2753"/>
      <c r="I107" s="2753"/>
      <c r="J107" s="2753"/>
      <c r="K107" s="2753"/>
      <c r="L107" s="2753"/>
      <c r="M107" s="2753"/>
      <c r="N107" s="2753"/>
      <c r="O107" s="778"/>
      <c r="P107" s="778"/>
      <c r="Q107" s="765"/>
      <c r="R107" s="765"/>
      <c r="S107" s="765"/>
      <c r="T107" s="765"/>
      <c r="U107" s="765"/>
      <c r="V107" s="765"/>
      <c r="W107" s="765"/>
      <c r="X107" s="765"/>
      <c r="Y107" s="765"/>
      <c r="Z107" s="765"/>
      <c r="AA107" s="765"/>
      <c r="AB107" s="765"/>
      <c r="AC107" s="765"/>
      <c r="AD107" s="765"/>
      <c r="AE107" s="765"/>
      <c r="AF107" s="765"/>
      <c r="AG107" s="765"/>
      <c r="AH107" s="765"/>
      <c r="AI107" s="765"/>
      <c r="AJ107" s="765"/>
      <c r="AK107" s="765"/>
      <c r="AL107" s="765"/>
      <c r="AM107" s="765"/>
      <c r="AN107" s="765"/>
    </row>
    <row r="108" spans="1:40" ht="12.6" customHeight="1">
      <c r="A108" s="1053"/>
      <c r="B108" s="1053"/>
      <c r="C108" s="2742" t="s">
        <v>2493</v>
      </c>
      <c r="D108" s="2742"/>
      <c r="E108" s="2742"/>
      <c r="F108" s="2742"/>
      <c r="G108" s="2797" t="s">
        <v>304</v>
      </c>
      <c r="H108" s="2797"/>
      <c r="I108" s="2797"/>
      <c r="J108" s="2797"/>
      <c r="K108" s="2798">
        <f>一括入力シート!B118</f>
        <v>0</v>
      </c>
      <c r="L108" s="2798"/>
      <c r="M108" s="2798"/>
      <c r="N108" s="2798"/>
      <c r="O108" s="2798"/>
      <c r="P108" s="2798"/>
      <c r="Q108" s="2798"/>
      <c r="R108" s="2798"/>
      <c r="S108" s="2798"/>
      <c r="T108" s="2798"/>
      <c r="U108" s="2798"/>
      <c r="V108" s="2798"/>
      <c r="W108" s="2798"/>
      <c r="X108" s="2798"/>
      <c r="Y108" s="2798"/>
      <c r="Z108" s="2798"/>
      <c r="AA108" s="2798"/>
      <c r="AB108" s="2798"/>
      <c r="AC108" s="2798"/>
      <c r="AD108" s="2798"/>
      <c r="AE108" s="2798"/>
      <c r="AF108" s="2798"/>
      <c r="AG108" s="2798"/>
      <c r="AH108" s="2798"/>
      <c r="AI108" s="2798"/>
      <c r="AJ108" s="2798"/>
      <c r="AK108" s="2798"/>
      <c r="AL108" s="2798"/>
      <c r="AM108" s="2798"/>
      <c r="AN108" s="2798"/>
    </row>
    <row r="109" spans="1:40" ht="12.6" customHeight="1">
      <c r="A109" s="765"/>
      <c r="B109" s="765"/>
      <c r="C109" s="2742"/>
      <c r="D109" s="2742"/>
      <c r="E109" s="2742"/>
      <c r="F109" s="2742"/>
      <c r="G109" s="2749"/>
      <c r="H109" s="2749"/>
      <c r="I109" s="2749"/>
      <c r="J109" s="2749"/>
      <c r="K109" s="2799"/>
      <c r="L109" s="2799"/>
      <c r="M109" s="2799"/>
      <c r="N109" s="2799"/>
      <c r="O109" s="2799"/>
      <c r="P109" s="2799"/>
      <c r="Q109" s="2799"/>
      <c r="R109" s="2799"/>
      <c r="S109" s="2799"/>
      <c r="T109" s="2799"/>
      <c r="U109" s="2799"/>
      <c r="V109" s="2799"/>
      <c r="W109" s="2799"/>
      <c r="X109" s="2799"/>
      <c r="Y109" s="2799"/>
      <c r="Z109" s="2799"/>
      <c r="AA109" s="2799"/>
      <c r="AB109" s="2799"/>
      <c r="AC109" s="2799"/>
      <c r="AD109" s="2799"/>
      <c r="AE109" s="2799"/>
      <c r="AF109" s="2799"/>
      <c r="AG109" s="2799"/>
      <c r="AH109" s="2799"/>
      <c r="AI109" s="2799"/>
      <c r="AJ109" s="2799"/>
      <c r="AK109" s="2799"/>
      <c r="AL109" s="2799"/>
      <c r="AM109" s="2799"/>
      <c r="AN109" s="2799"/>
    </row>
    <row r="110" spans="1:40" ht="12.6" customHeight="1">
      <c r="A110" s="765"/>
      <c r="B110" s="765"/>
      <c r="C110" s="765"/>
      <c r="D110" s="765"/>
      <c r="E110" s="765"/>
      <c r="F110" s="765"/>
      <c r="G110" s="2746" t="s">
        <v>305</v>
      </c>
      <c r="H110" s="2746"/>
      <c r="I110" s="2746"/>
      <c r="J110" s="2746"/>
      <c r="K110" s="2800">
        <f>一括入力シート!B119</f>
        <v>0</v>
      </c>
      <c r="L110" s="2800"/>
      <c r="M110" s="2800"/>
      <c r="N110" s="2800"/>
      <c r="O110" s="2800"/>
      <c r="P110" s="2800"/>
      <c r="Q110" s="2800"/>
      <c r="R110" s="2800"/>
      <c r="S110" s="2800"/>
      <c r="T110" s="2800"/>
      <c r="U110" s="2800"/>
      <c r="V110" s="2800"/>
      <c r="W110" s="2800"/>
      <c r="X110" s="2800"/>
      <c r="Y110" s="2800"/>
      <c r="Z110" s="2800"/>
      <c r="AA110" s="2800"/>
      <c r="AB110" s="2800"/>
      <c r="AC110" s="2800"/>
      <c r="AD110" s="2800"/>
      <c r="AE110" s="2800"/>
      <c r="AF110" s="2800"/>
      <c r="AG110" s="2800"/>
      <c r="AH110" s="2800"/>
      <c r="AI110" s="2800"/>
      <c r="AJ110" s="2800"/>
      <c r="AK110" s="2800"/>
      <c r="AL110" s="2761"/>
      <c r="AM110" s="2761"/>
      <c r="AN110" s="2761"/>
    </row>
    <row r="111" spans="1:40" ht="12.6" customHeight="1">
      <c r="A111" s="765"/>
      <c r="B111" s="765"/>
      <c r="C111" s="765"/>
      <c r="D111" s="765"/>
      <c r="E111" s="765"/>
      <c r="F111" s="765"/>
      <c r="G111" s="2747"/>
      <c r="H111" s="2747"/>
      <c r="I111" s="2747"/>
      <c r="J111" s="2747"/>
      <c r="K111" s="2799"/>
      <c r="L111" s="2799"/>
      <c r="M111" s="2799"/>
      <c r="N111" s="2799"/>
      <c r="O111" s="2799"/>
      <c r="P111" s="2799"/>
      <c r="Q111" s="2799"/>
      <c r="R111" s="2799"/>
      <c r="S111" s="2799"/>
      <c r="T111" s="2799"/>
      <c r="U111" s="2799"/>
      <c r="V111" s="2799"/>
      <c r="W111" s="2799"/>
      <c r="X111" s="2799"/>
      <c r="Y111" s="2799"/>
      <c r="Z111" s="2799"/>
      <c r="AA111" s="2799"/>
      <c r="AB111" s="2799"/>
      <c r="AC111" s="2799"/>
      <c r="AD111" s="2799"/>
      <c r="AE111" s="2799"/>
      <c r="AF111" s="2799"/>
      <c r="AG111" s="2799"/>
      <c r="AH111" s="2799"/>
      <c r="AI111" s="2799"/>
      <c r="AJ111" s="2799"/>
      <c r="AK111" s="2799"/>
      <c r="AL111" s="2762"/>
      <c r="AM111" s="2762"/>
      <c r="AN111" s="2762"/>
    </row>
    <row r="112" spans="1:40" ht="12.6" customHeight="1">
      <c r="A112" s="765"/>
      <c r="B112" s="765"/>
      <c r="C112" s="765"/>
      <c r="D112" s="765"/>
      <c r="E112" s="765"/>
      <c r="F112" s="765"/>
      <c r="G112" s="2746" t="s">
        <v>306</v>
      </c>
      <c r="H112" s="2746"/>
      <c r="I112" s="2746"/>
      <c r="J112" s="2746"/>
      <c r="K112" s="2748" t="s">
        <v>292</v>
      </c>
      <c r="L112" s="2743">
        <f>一括入力シート!B123</f>
        <v>0</v>
      </c>
      <c r="M112" s="2744"/>
      <c r="N112" s="2744"/>
      <c r="O112" s="2748" t="s">
        <v>309</v>
      </c>
      <c r="P112" s="2743">
        <f>一括入力シート!C123</f>
        <v>0</v>
      </c>
      <c r="Q112" s="2744"/>
      <c r="R112" s="2744"/>
      <c r="S112" s="2795" t="s">
        <v>310</v>
      </c>
      <c r="T112" s="2743">
        <f>一括入力シート!D123</f>
        <v>0</v>
      </c>
      <c r="U112" s="2744"/>
      <c r="V112" s="2744"/>
      <c r="W112" s="2744"/>
      <c r="X112" s="2805" t="s">
        <v>307</v>
      </c>
      <c r="Y112" s="2805"/>
      <c r="Z112" s="2805"/>
      <c r="AA112" s="2805"/>
      <c r="AB112" s="2748" t="s">
        <v>292</v>
      </c>
      <c r="AC112" s="2743">
        <f>一括入力シート!B125</f>
        <v>0</v>
      </c>
      <c r="AD112" s="2744"/>
      <c r="AE112" s="2744"/>
      <c r="AF112" s="2748" t="s">
        <v>309</v>
      </c>
      <c r="AG112" s="2743">
        <f>一括入力シート!C125</f>
        <v>0</v>
      </c>
      <c r="AH112" s="2744"/>
      <c r="AI112" s="2744"/>
      <c r="AJ112" s="2795" t="s">
        <v>310</v>
      </c>
      <c r="AK112" s="2743">
        <f>一括入力シート!D125</f>
        <v>0</v>
      </c>
      <c r="AL112" s="2744"/>
      <c r="AM112" s="2744"/>
      <c r="AN112" s="2744"/>
    </row>
    <row r="113" spans="1:40" ht="12.6" customHeight="1">
      <c r="A113" s="765"/>
      <c r="B113" s="765"/>
      <c r="C113" s="765"/>
      <c r="D113" s="765"/>
      <c r="E113" s="765"/>
      <c r="F113" s="765"/>
      <c r="G113" s="2747"/>
      <c r="H113" s="2747"/>
      <c r="I113" s="2747"/>
      <c r="J113" s="2747"/>
      <c r="K113" s="2749"/>
      <c r="L113" s="2745"/>
      <c r="M113" s="2745"/>
      <c r="N113" s="2745"/>
      <c r="O113" s="2749"/>
      <c r="P113" s="2745"/>
      <c r="Q113" s="2745"/>
      <c r="R113" s="2745"/>
      <c r="S113" s="2762"/>
      <c r="T113" s="2745"/>
      <c r="U113" s="2745"/>
      <c r="V113" s="2745"/>
      <c r="W113" s="2745"/>
      <c r="X113" s="2747"/>
      <c r="Y113" s="2747"/>
      <c r="Z113" s="2747"/>
      <c r="AA113" s="2747"/>
      <c r="AB113" s="2749"/>
      <c r="AC113" s="2745"/>
      <c r="AD113" s="2745"/>
      <c r="AE113" s="2745"/>
      <c r="AF113" s="2749"/>
      <c r="AG113" s="2745"/>
      <c r="AH113" s="2745"/>
      <c r="AI113" s="2745"/>
      <c r="AJ113" s="2762"/>
      <c r="AK113" s="2745"/>
      <c r="AL113" s="2745"/>
      <c r="AM113" s="2745"/>
      <c r="AN113" s="2745"/>
    </row>
    <row r="114" spans="1:40" ht="12.6" customHeight="1">
      <c r="A114" s="765"/>
      <c r="B114" s="765"/>
      <c r="C114" s="765"/>
      <c r="D114" s="765"/>
      <c r="E114" s="765"/>
      <c r="F114" s="765"/>
      <c r="G114" s="2746" t="s">
        <v>313</v>
      </c>
      <c r="H114" s="2746"/>
      <c r="I114" s="2746"/>
      <c r="J114" s="2746"/>
      <c r="K114" s="2751">
        <f>一括入力シート!B120</f>
        <v>0</v>
      </c>
      <c r="L114" s="2751"/>
      <c r="M114" s="2751"/>
      <c r="N114" s="2751"/>
      <c r="O114" s="2751"/>
      <c r="P114" s="2751"/>
      <c r="Q114" s="2751"/>
      <c r="R114" s="2751"/>
      <c r="S114" s="2751"/>
      <c r="T114" s="2751"/>
      <c r="U114" s="2751"/>
      <c r="V114" s="2751"/>
      <c r="W114" s="2751"/>
      <c r="X114" s="2746" t="s">
        <v>308</v>
      </c>
      <c r="Y114" s="2746"/>
      <c r="Z114" s="2746"/>
      <c r="AA114" s="2746"/>
      <c r="AB114" s="2763">
        <f>一括入力シート!B128</f>
        <v>0</v>
      </c>
      <c r="AC114" s="2763"/>
      <c r="AD114" s="2763"/>
      <c r="AE114" s="2763"/>
      <c r="AF114" s="2763"/>
      <c r="AG114" s="2763"/>
      <c r="AH114" s="2763"/>
      <c r="AI114" s="2763"/>
      <c r="AJ114" s="2763"/>
      <c r="AK114" s="2763"/>
      <c r="AL114" s="2761" t="s">
        <v>311</v>
      </c>
      <c r="AM114" s="2761"/>
      <c r="AN114" s="2761"/>
    </row>
    <row r="115" spans="1:40" ht="12.6" customHeight="1">
      <c r="A115" s="765"/>
      <c r="B115" s="765"/>
      <c r="C115" s="765"/>
      <c r="D115" s="765"/>
      <c r="E115" s="765"/>
      <c r="F115" s="765"/>
      <c r="G115" s="2747"/>
      <c r="H115" s="2747"/>
      <c r="I115" s="2747"/>
      <c r="J115" s="2747"/>
      <c r="K115" s="2752"/>
      <c r="L115" s="2752"/>
      <c r="M115" s="2752"/>
      <c r="N115" s="2752"/>
      <c r="O115" s="2752"/>
      <c r="P115" s="2752"/>
      <c r="Q115" s="2752"/>
      <c r="R115" s="2752"/>
      <c r="S115" s="2752"/>
      <c r="T115" s="2752"/>
      <c r="U115" s="2752"/>
      <c r="V115" s="2752"/>
      <c r="W115" s="2752"/>
      <c r="X115" s="2747"/>
      <c r="Y115" s="2747"/>
      <c r="Z115" s="2747"/>
      <c r="AA115" s="2747"/>
      <c r="AB115" s="2752"/>
      <c r="AC115" s="2752"/>
      <c r="AD115" s="2752"/>
      <c r="AE115" s="2752"/>
      <c r="AF115" s="2752"/>
      <c r="AG115" s="2752"/>
      <c r="AH115" s="2752"/>
      <c r="AI115" s="2752"/>
      <c r="AJ115" s="2752"/>
      <c r="AK115" s="2752"/>
      <c r="AL115" s="2762"/>
      <c r="AM115" s="2762"/>
      <c r="AN115" s="2762"/>
    </row>
    <row r="116" spans="1:40" ht="12.6" customHeight="1">
      <c r="A116" s="1072"/>
      <c r="B116" s="1072"/>
      <c r="C116" s="1072"/>
      <c r="D116" s="1072"/>
      <c r="E116" s="1072"/>
      <c r="F116" s="1072"/>
      <c r="G116" s="1073"/>
      <c r="H116" s="1073"/>
      <c r="I116" s="1072"/>
      <c r="J116" s="1072"/>
      <c r="K116" s="1072"/>
      <c r="L116" s="1072"/>
      <c r="M116" s="1072"/>
      <c r="N116" s="1072"/>
      <c r="O116" s="1072"/>
      <c r="P116" s="1072"/>
      <c r="Q116" s="1072"/>
      <c r="R116" s="1072"/>
      <c r="S116" s="1072"/>
      <c r="T116" s="1072"/>
      <c r="U116" s="1072"/>
      <c r="V116" s="1072"/>
      <c r="W116" s="1072"/>
      <c r="X116" s="1072"/>
      <c r="Y116" s="1072"/>
      <c r="Z116" s="1072"/>
      <c r="AA116" s="1072"/>
      <c r="AB116" s="1072"/>
      <c r="AC116" s="1072"/>
      <c r="AD116" s="1072"/>
      <c r="AE116" s="1072"/>
      <c r="AF116" s="1072"/>
      <c r="AG116" s="1072"/>
      <c r="AH116" s="1072"/>
      <c r="AI116" s="1072"/>
      <c r="AJ116" s="1072"/>
      <c r="AK116" s="1072"/>
      <c r="AL116" s="1072"/>
      <c r="AM116" s="1072"/>
      <c r="AN116" s="1072"/>
    </row>
    <row r="117" spans="1:40" ht="12.6" customHeight="1">
      <c r="A117" s="765"/>
      <c r="B117" s="765"/>
      <c r="C117" s="765"/>
      <c r="D117" s="765"/>
      <c r="E117" s="765"/>
      <c r="F117" s="765"/>
      <c r="G117" s="1074"/>
      <c r="H117" s="1074"/>
      <c r="I117" s="1075"/>
      <c r="J117" s="765"/>
      <c r="K117" s="765"/>
      <c r="L117" s="1076"/>
      <c r="M117" s="1074"/>
      <c r="N117" s="1074"/>
      <c r="O117" s="1074"/>
      <c r="P117" s="1076"/>
      <c r="Q117" s="1076"/>
      <c r="R117" s="1076"/>
      <c r="S117" s="1074"/>
      <c r="T117" s="1074"/>
      <c r="U117" s="1074"/>
      <c r="V117" s="1076"/>
      <c r="W117" s="1076"/>
      <c r="X117" s="1076"/>
      <c r="Y117" s="1074"/>
      <c r="Z117" s="1074"/>
      <c r="AA117" s="1074"/>
      <c r="AB117" s="765"/>
      <c r="AC117" s="765"/>
      <c r="AD117" s="765"/>
      <c r="AE117" s="765"/>
      <c r="AF117" s="765"/>
      <c r="AG117" s="765"/>
      <c r="AH117" s="765"/>
      <c r="AI117" s="765"/>
      <c r="AJ117" s="765"/>
      <c r="AK117" s="765"/>
      <c r="AL117" s="765"/>
      <c r="AM117" s="765"/>
      <c r="AN117" s="765"/>
    </row>
    <row r="118" spans="1:40" ht="12.6" customHeight="1">
      <c r="A118" s="2774" t="s">
        <v>2494</v>
      </c>
      <c r="B118" s="2774"/>
      <c r="C118" s="2774"/>
      <c r="D118" s="2774"/>
      <c r="E118" s="2774"/>
      <c r="F118" s="2774"/>
      <c r="G118" s="2774"/>
      <c r="H118" s="2774"/>
      <c r="I118" s="2774"/>
      <c r="J118" s="2774"/>
      <c r="K118" s="2774"/>
      <c r="L118" s="2774"/>
      <c r="M118" s="2774"/>
      <c r="N118" s="2774"/>
      <c r="O118" s="2774"/>
      <c r="P118" s="2774"/>
      <c r="Q118" s="2774"/>
      <c r="R118" s="2774"/>
      <c r="S118" s="2774"/>
      <c r="T118" s="2774"/>
      <c r="U118" s="2774"/>
      <c r="V118" s="2774"/>
      <c r="W118" s="2774"/>
      <c r="X118" s="2774"/>
      <c r="Y118" s="2774"/>
      <c r="Z118" s="2774"/>
      <c r="AA118" s="2774"/>
      <c r="AB118" s="2774"/>
      <c r="AC118" s="2774"/>
      <c r="AD118" s="2774"/>
      <c r="AE118" s="2774"/>
      <c r="AF118" s="2774"/>
      <c r="AG118" s="2774"/>
      <c r="AH118" s="2774"/>
      <c r="AI118" s="2774"/>
      <c r="AJ118" s="2774"/>
      <c r="AK118" s="2774"/>
      <c r="AL118" s="2774"/>
      <c r="AM118" s="2774"/>
      <c r="AN118" s="2774"/>
    </row>
    <row r="119" spans="1:40" ht="12.6" customHeight="1">
      <c r="A119" s="2774"/>
      <c r="B119" s="2774"/>
      <c r="C119" s="2774"/>
      <c r="D119" s="2774"/>
      <c r="E119" s="2774"/>
      <c r="F119" s="2774"/>
      <c r="G119" s="2774"/>
      <c r="H119" s="2774"/>
      <c r="I119" s="2774"/>
      <c r="J119" s="2774"/>
      <c r="K119" s="2774"/>
      <c r="L119" s="2774"/>
      <c r="M119" s="2774"/>
      <c r="N119" s="2774"/>
      <c r="O119" s="2774"/>
      <c r="P119" s="2774"/>
      <c r="Q119" s="2774"/>
      <c r="R119" s="2774"/>
      <c r="S119" s="2774"/>
      <c r="T119" s="2774"/>
      <c r="U119" s="2774"/>
      <c r="V119" s="2774"/>
      <c r="W119" s="2774"/>
      <c r="X119" s="2774"/>
      <c r="Y119" s="2774"/>
      <c r="Z119" s="2774"/>
      <c r="AA119" s="2774"/>
      <c r="AB119" s="2774"/>
      <c r="AC119" s="2774"/>
      <c r="AD119" s="2774"/>
      <c r="AE119" s="2774"/>
      <c r="AF119" s="2774"/>
      <c r="AG119" s="2774"/>
      <c r="AH119" s="2774"/>
      <c r="AI119" s="2774"/>
      <c r="AJ119" s="2774"/>
      <c r="AK119" s="2774"/>
      <c r="AL119" s="2774"/>
      <c r="AM119" s="2774"/>
      <c r="AN119" s="2774"/>
    </row>
    <row r="120" spans="1:40" ht="12.6" customHeight="1">
      <c r="A120" s="2774"/>
      <c r="B120" s="2774"/>
      <c r="C120" s="2774"/>
      <c r="D120" s="2774"/>
      <c r="E120" s="2774"/>
      <c r="F120" s="2774"/>
      <c r="G120" s="2774"/>
      <c r="H120" s="2774"/>
      <c r="I120" s="2774"/>
      <c r="J120" s="2774"/>
      <c r="K120" s="2774"/>
      <c r="L120" s="2774"/>
      <c r="M120" s="2774"/>
      <c r="N120" s="2774"/>
      <c r="O120" s="2774"/>
      <c r="P120" s="2774"/>
      <c r="Q120" s="2774"/>
      <c r="R120" s="2774"/>
      <c r="S120" s="2774"/>
      <c r="T120" s="2774"/>
      <c r="U120" s="2774"/>
      <c r="V120" s="2774"/>
      <c r="W120" s="2774"/>
      <c r="X120" s="2774"/>
      <c r="Y120" s="2774"/>
      <c r="Z120" s="2774"/>
      <c r="AA120" s="2774"/>
      <c r="AB120" s="2774"/>
      <c r="AC120" s="2774"/>
      <c r="AD120" s="2774"/>
      <c r="AE120" s="2774"/>
      <c r="AF120" s="2774"/>
      <c r="AG120" s="2774"/>
      <c r="AH120" s="2774"/>
      <c r="AI120" s="2774"/>
      <c r="AJ120" s="2774"/>
      <c r="AK120" s="2774"/>
      <c r="AL120" s="2774"/>
      <c r="AM120" s="2774"/>
      <c r="AN120" s="2774"/>
    </row>
    <row r="121" spans="1:40" ht="12.6" customHeight="1">
      <c r="A121" s="2774"/>
      <c r="B121" s="2774"/>
      <c r="C121" s="2774"/>
      <c r="D121" s="2774"/>
      <c r="E121" s="2774"/>
      <c r="F121" s="2774"/>
      <c r="G121" s="2774"/>
      <c r="H121" s="2774"/>
      <c r="I121" s="2774"/>
      <c r="J121" s="2774"/>
      <c r="K121" s="2774"/>
      <c r="L121" s="2774"/>
      <c r="M121" s="2774"/>
      <c r="N121" s="2774"/>
      <c r="O121" s="2774"/>
      <c r="P121" s="2774"/>
      <c r="Q121" s="2774"/>
      <c r="R121" s="2774"/>
      <c r="S121" s="2774"/>
      <c r="T121" s="2774"/>
      <c r="U121" s="2774"/>
      <c r="V121" s="2774"/>
      <c r="W121" s="2774"/>
      <c r="X121" s="2774"/>
      <c r="Y121" s="2774"/>
      <c r="Z121" s="2774"/>
      <c r="AA121" s="2774"/>
      <c r="AB121" s="2774"/>
      <c r="AC121" s="2774"/>
      <c r="AD121" s="2774"/>
      <c r="AE121" s="2774"/>
      <c r="AF121" s="2774"/>
      <c r="AG121" s="2774"/>
      <c r="AH121" s="2774"/>
      <c r="AI121" s="2774"/>
      <c r="AJ121" s="2774"/>
      <c r="AK121" s="2774"/>
      <c r="AL121" s="2774"/>
      <c r="AM121" s="2774"/>
      <c r="AN121" s="2774"/>
    </row>
    <row r="122" spans="1:40" ht="12.6" customHeight="1">
      <c r="A122" s="2774"/>
      <c r="B122" s="2774"/>
      <c r="C122" s="2774"/>
      <c r="D122" s="2774"/>
      <c r="E122" s="2774"/>
      <c r="F122" s="2774"/>
      <c r="G122" s="2774"/>
      <c r="H122" s="2774"/>
      <c r="I122" s="2774"/>
      <c r="J122" s="2774"/>
      <c r="K122" s="2774"/>
      <c r="L122" s="2774"/>
      <c r="M122" s="2774"/>
      <c r="N122" s="2774"/>
      <c r="O122" s="2774"/>
      <c r="P122" s="2774"/>
      <c r="Q122" s="2774"/>
      <c r="R122" s="2774"/>
      <c r="S122" s="2774"/>
      <c r="T122" s="2774"/>
      <c r="U122" s="2774"/>
      <c r="V122" s="2774"/>
      <c r="W122" s="2774"/>
      <c r="X122" s="2774"/>
      <c r="Y122" s="2774"/>
      <c r="Z122" s="2774"/>
      <c r="AA122" s="2774"/>
      <c r="AB122" s="2774"/>
      <c r="AC122" s="2774"/>
      <c r="AD122" s="2774"/>
      <c r="AE122" s="2774"/>
      <c r="AF122" s="2774"/>
      <c r="AG122" s="2774"/>
      <c r="AH122" s="2774"/>
      <c r="AI122" s="2774"/>
      <c r="AJ122" s="2774"/>
      <c r="AK122" s="2774"/>
      <c r="AL122" s="2774"/>
      <c r="AM122" s="2774"/>
      <c r="AN122" s="2774"/>
    </row>
    <row r="123" spans="1:40" ht="12.6" customHeight="1">
      <c r="A123" s="2774"/>
      <c r="B123" s="2774"/>
      <c r="C123" s="2774"/>
      <c r="D123" s="2774"/>
      <c r="E123" s="2774"/>
      <c r="F123" s="2774"/>
      <c r="G123" s="2774"/>
      <c r="H123" s="2774"/>
      <c r="I123" s="2774"/>
      <c r="J123" s="2774"/>
      <c r="K123" s="2774"/>
      <c r="L123" s="2774"/>
      <c r="M123" s="2774"/>
      <c r="N123" s="2774"/>
      <c r="O123" s="2774"/>
      <c r="P123" s="2774"/>
      <c r="Q123" s="2774"/>
      <c r="R123" s="2774"/>
      <c r="S123" s="2774"/>
      <c r="T123" s="2774"/>
      <c r="U123" s="2774"/>
      <c r="V123" s="2774"/>
      <c r="W123" s="2774"/>
      <c r="X123" s="2774"/>
      <c r="Y123" s="2774"/>
      <c r="Z123" s="2774"/>
      <c r="AA123" s="2774"/>
      <c r="AB123" s="2774"/>
      <c r="AC123" s="2774"/>
      <c r="AD123" s="2774"/>
      <c r="AE123" s="2774"/>
      <c r="AF123" s="2774"/>
      <c r="AG123" s="2774"/>
      <c r="AH123" s="2774"/>
      <c r="AI123" s="2774"/>
      <c r="AJ123" s="2774"/>
      <c r="AK123" s="2774"/>
      <c r="AL123" s="2774"/>
      <c r="AM123" s="2774"/>
      <c r="AN123" s="2774"/>
    </row>
    <row r="124" spans="1:40" ht="12.6" customHeight="1">
      <c r="A124" s="2774"/>
      <c r="B124" s="2774"/>
      <c r="C124" s="2774"/>
      <c r="D124" s="2774"/>
      <c r="E124" s="2774"/>
      <c r="F124" s="2774"/>
      <c r="G124" s="2774"/>
      <c r="H124" s="2774"/>
      <c r="I124" s="2774"/>
      <c r="J124" s="2774"/>
      <c r="K124" s="2774"/>
      <c r="L124" s="2774"/>
      <c r="M124" s="2774"/>
      <c r="N124" s="2774"/>
      <c r="O124" s="2774"/>
      <c r="P124" s="2774"/>
      <c r="Q124" s="2774"/>
      <c r="R124" s="2774"/>
      <c r="S124" s="2774"/>
      <c r="T124" s="2774"/>
      <c r="U124" s="2774"/>
      <c r="V124" s="2774"/>
      <c r="W124" s="2774"/>
      <c r="X124" s="2774"/>
      <c r="Y124" s="2774"/>
      <c r="Z124" s="2774"/>
      <c r="AA124" s="2774"/>
      <c r="AB124" s="2774"/>
      <c r="AC124" s="2774"/>
      <c r="AD124" s="2774"/>
      <c r="AE124" s="2774"/>
      <c r="AF124" s="2774"/>
      <c r="AG124" s="2774"/>
      <c r="AH124" s="2774"/>
      <c r="AI124" s="2774"/>
      <c r="AJ124" s="2774"/>
      <c r="AK124" s="2774"/>
      <c r="AL124" s="2774"/>
      <c r="AM124" s="2774"/>
      <c r="AN124" s="2774"/>
    </row>
    <row r="125" spans="1:40" ht="12.6" customHeight="1">
      <c r="A125" s="2774"/>
      <c r="B125" s="2774"/>
      <c r="C125" s="2774"/>
      <c r="D125" s="2774"/>
      <c r="E125" s="2774"/>
      <c r="F125" s="2774"/>
      <c r="G125" s="2774"/>
      <c r="H125" s="2774"/>
      <c r="I125" s="2774"/>
      <c r="J125" s="2774"/>
      <c r="K125" s="2774"/>
      <c r="L125" s="2774"/>
      <c r="M125" s="2774"/>
      <c r="N125" s="2774"/>
      <c r="O125" s="2774"/>
      <c r="P125" s="2774"/>
      <c r="Q125" s="2774"/>
      <c r="R125" s="2774"/>
      <c r="S125" s="2774"/>
      <c r="T125" s="2774"/>
      <c r="U125" s="2774"/>
      <c r="V125" s="2774"/>
      <c r="W125" s="2774"/>
      <c r="X125" s="2774"/>
      <c r="Y125" s="2774"/>
      <c r="Z125" s="2774"/>
      <c r="AA125" s="2774"/>
      <c r="AB125" s="2774"/>
      <c r="AC125" s="2774"/>
      <c r="AD125" s="2774"/>
      <c r="AE125" s="2774"/>
      <c r="AF125" s="2774"/>
      <c r="AG125" s="2774"/>
      <c r="AH125" s="2774"/>
      <c r="AI125" s="2774"/>
      <c r="AJ125" s="2774"/>
      <c r="AK125" s="2774"/>
      <c r="AL125" s="2774"/>
      <c r="AM125" s="2774"/>
      <c r="AN125" s="2774"/>
    </row>
    <row r="126" spans="1:40" ht="12.6" customHeight="1">
      <c r="A126" s="2774"/>
      <c r="B126" s="2774"/>
      <c r="C126" s="2774"/>
      <c r="D126" s="2774"/>
      <c r="E126" s="2774"/>
      <c r="F126" s="2774"/>
      <c r="G126" s="2774"/>
      <c r="H126" s="2774"/>
      <c r="I126" s="2774"/>
      <c r="J126" s="2774"/>
      <c r="K126" s="2774"/>
      <c r="L126" s="2774"/>
      <c r="M126" s="2774"/>
      <c r="N126" s="2774"/>
      <c r="O126" s="2774"/>
      <c r="P126" s="2774"/>
      <c r="Q126" s="2774"/>
      <c r="R126" s="2774"/>
      <c r="S126" s="2774"/>
      <c r="T126" s="2774"/>
      <c r="U126" s="2774"/>
      <c r="V126" s="2774"/>
      <c r="W126" s="2774"/>
      <c r="X126" s="2774"/>
      <c r="Y126" s="2774"/>
      <c r="Z126" s="2774"/>
      <c r="AA126" s="2774"/>
      <c r="AB126" s="2774"/>
      <c r="AC126" s="2774"/>
      <c r="AD126" s="2774"/>
      <c r="AE126" s="2774"/>
      <c r="AF126" s="2774"/>
      <c r="AG126" s="2774"/>
      <c r="AH126" s="2774"/>
      <c r="AI126" s="2774"/>
      <c r="AJ126" s="2774"/>
      <c r="AK126" s="2774"/>
      <c r="AL126" s="2774"/>
      <c r="AM126" s="2774"/>
      <c r="AN126" s="2774"/>
    </row>
    <row r="127" spans="1:40" ht="12.6" customHeight="1">
      <c r="A127" s="2774"/>
      <c r="B127" s="2774"/>
      <c r="C127" s="2774"/>
      <c r="D127" s="2774"/>
      <c r="E127" s="2774"/>
      <c r="F127" s="2774"/>
      <c r="G127" s="2774"/>
      <c r="H127" s="2774"/>
      <c r="I127" s="2774"/>
      <c r="J127" s="2774"/>
      <c r="K127" s="2774"/>
      <c r="L127" s="2774"/>
      <c r="M127" s="2774"/>
      <c r="N127" s="2774"/>
      <c r="O127" s="2774"/>
      <c r="P127" s="2774"/>
      <c r="Q127" s="2774"/>
      <c r="R127" s="2774"/>
      <c r="S127" s="2774"/>
      <c r="T127" s="2774"/>
      <c r="U127" s="2774"/>
      <c r="V127" s="2774"/>
      <c r="W127" s="2774"/>
      <c r="X127" s="2774"/>
      <c r="Y127" s="2774"/>
      <c r="Z127" s="2774"/>
      <c r="AA127" s="2774"/>
      <c r="AB127" s="2774"/>
      <c r="AC127" s="2774"/>
      <c r="AD127" s="2774"/>
      <c r="AE127" s="2774"/>
      <c r="AF127" s="2774"/>
      <c r="AG127" s="2774"/>
      <c r="AH127" s="2774"/>
      <c r="AI127" s="2774"/>
      <c r="AJ127" s="2774"/>
      <c r="AK127" s="2774"/>
      <c r="AL127" s="2774"/>
      <c r="AM127" s="2774"/>
      <c r="AN127" s="2774"/>
    </row>
    <row r="128" spans="1:40" ht="12.6" customHeight="1">
      <c r="A128" s="2774"/>
      <c r="B128" s="2774"/>
      <c r="C128" s="2774"/>
      <c r="D128" s="2774"/>
      <c r="E128" s="2774"/>
      <c r="F128" s="2774"/>
      <c r="G128" s="2774"/>
      <c r="H128" s="2774"/>
      <c r="I128" s="2774"/>
      <c r="J128" s="2774"/>
      <c r="K128" s="2774"/>
      <c r="L128" s="2774"/>
      <c r="M128" s="2774"/>
      <c r="N128" s="2774"/>
      <c r="O128" s="2774"/>
      <c r="P128" s="2774"/>
      <c r="Q128" s="2774"/>
      <c r="R128" s="2774"/>
      <c r="S128" s="2774"/>
      <c r="T128" s="2774"/>
      <c r="U128" s="2774"/>
      <c r="V128" s="2774"/>
      <c r="W128" s="2774"/>
      <c r="X128" s="2774"/>
      <c r="Y128" s="2774"/>
      <c r="Z128" s="2774"/>
      <c r="AA128" s="2774"/>
      <c r="AB128" s="2774"/>
      <c r="AC128" s="2774"/>
      <c r="AD128" s="2774"/>
      <c r="AE128" s="2774"/>
      <c r="AF128" s="2774"/>
      <c r="AG128" s="2774"/>
      <c r="AH128" s="2774"/>
      <c r="AI128" s="2774"/>
      <c r="AJ128" s="2774"/>
      <c r="AK128" s="2774"/>
      <c r="AL128" s="2774"/>
      <c r="AM128" s="2774"/>
      <c r="AN128" s="2774"/>
    </row>
    <row r="129" spans="1:75" ht="12.6" customHeight="1">
      <c r="A129" s="2774"/>
      <c r="B129" s="2774"/>
      <c r="C129" s="2774"/>
      <c r="D129" s="2774"/>
      <c r="E129" s="2774"/>
      <c r="F129" s="2774"/>
      <c r="G129" s="2774"/>
      <c r="H129" s="2774"/>
      <c r="I129" s="2774"/>
      <c r="J129" s="2774"/>
      <c r="K129" s="2774"/>
      <c r="L129" s="2774"/>
      <c r="M129" s="2774"/>
      <c r="N129" s="2774"/>
      <c r="O129" s="2774"/>
      <c r="P129" s="2774"/>
      <c r="Q129" s="2774"/>
      <c r="R129" s="2774"/>
      <c r="S129" s="2774"/>
      <c r="T129" s="2774"/>
      <c r="U129" s="2774"/>
      <c r="V129" s="2774"/>
      <c r="W129" s="2774"/>
      <c r="X129" s="2774"/>
      <c r="Y129" s="2774"/>
      <c r="Z129" s="2774"/>
      <c r="AA129" s="2774"/>
      <c r="AB129" s="2774"/>
      <c r="AC129" s="2774"/>
      <c r="AD129" s="2774"/>
      <c r="AE129" s="2774"/>
      <c r="AF129" s="2774"/>
      <c r="AG129" s="2774"/>
      <c r="AH129" s="2774"/>
      <c r="AI129" s="2774"/>
      <c r="AJ129" s="2774"/>
      <c r="AK129" s="2774"/>
      <c r="AL129" s="2774"/>
      <c r="AM129" s="2774"/>
      <c r="AN129" s="2774"/>
    </row>
    <row r="130" spans="1:75" ht="12.6" customHeight="1">
      <c r="A130" s="2774"/>
      <c r="B130" s="2774"/>
      <c r="C130" s="2774"/>
      <c r="D130" s="2774"/>
      <c r="E130" s="2774"/>
      <c r="F130" s="2774"/>
      <c r="G130" s="2774"/>
      <c r="H130" s="2774"/>
      <c r="I130" s="2774"/>
      <c r="J130" s="2774"/>
      <c r="K130" s="2774"/>
      <c r="L130" s="2774"/>
      <c r="M130" s="2774"/>
      <c r="N130" s="2774"/>
      <c r="O130" s="2774"/>
      <c r="P130" s="2774"/>
      <c r="Q130" s="2774"/>
      <c r="R130" s="2774"/>
      <c r="S130" s="2774"/>
      <c r="T130" s="2774"/>
      <c r="U130" s="2774"/>
      <c r="V130" s="2774"/>
      <c r="W130" s="2774"/>
      <c r="X130" s="2774"/>
      <c r="Y130" s="2774"/>
      <c r="Z130" s="2774"/>
      <c r="AA130" s="2774"/>
      <c r="AB130" s="2774"/>
      <c r="AC130" s="2774"/>
      <c r="AD130" s="2774"/>
      <c r="AE130" s="2774"/>
      <c r="AF130" s="2774"/>
      <c r="AG130" s="2774"/>
      <c r="AH130" s="2774"/>
      <c r="AI130" s="2774"/>
      <c r="AJ130" s="2774"/>
      <c r="AK130" s="2774"/>
      <c r="AL130" s="2774"/>
      <c r="AM130" s="2774"/>
      <c r="AN130" s="2774"/>
    </row>
    <row r="131" spans="1:75" ht="12.6" customHeight="1">
      <c r="A131" s="2774"/>
      <c r="B131" s="2774"/>
      <c r="C131" s="2774"/>
      <c r="D131" s="2774"/>
      <c r="E131" s="2774"/>
      <c r="F131" s="2774"/>
      <c r="G131" s="2774"/>
      <c r="H131" s="2774"/>
      <c r="I131" s="2774"/>
      <c r="J131" s="2774"/>
      <c r="K131" s="2774"/>
      <c r="L131" s="2774"/>
      <c r="M131" s="2774"/>
      <c r="N131" s="2774"/>
      <c r="O131" s="2774"/>
      <c r="P131" s="2774"/>
      <c r="Q131" s="2774"/>
      <c r="R131" s="2774"/>
      <c r="S131" s="2774"/>
      <c r="T131" s="2774"/>
      <c r="U131" s="2774"/>
      <c r="V131" s="2774"/>
      <c r="W131" s="2774"/>
      <c r="X131" s="2774"/>
      <c r="Y131" s="2774"/>
      <c r="Z131" s="2774"/>
      <c r="AA131" s="2774"/>
      <c r="AB131" s="2774"/>
      <c r="AC131" s="2774"/>
      <c r="AD131" s="2774"/>
      <c r="AE131" s="2774"/>
      <c r="AF131" s="2774"/>
      <c r="AG131" s="2774"/>
      <c r="AH131" s="2774"/>
      <c r="AI131" s="2774"/>
      <c r="AJ131" s="2774"/>
      <c r="AK131" s="2774"/>
      <c r="AL131" s="2774"/>
      <c r="AM131" s="2774"/>
      <c r="AN131" s="2774"/>
    </row>
    <row r="132" spans="1:75" ht="12.6" customHeight="1">
      <c r="A132" s="2774"/>
      <c r="B132" s="2774"/>
      <c r="C132" s="2774"/>
      <c r="D132" s="2774"/>
      <c r="E132" s="2774"/>
      <c r="F132" s="2774"/>
      <c r="G132" s="2774"/>
      <c r="H132" s="2774"/>
      <c r="I132" s="2774"/>
      <c r="J132" s="2774"/>
      <c r="K132" s="2774"/>
      <c r="L132" s="2774"/>
      <c r="M132" s="2774"/>
      <c r="N132" s="2774"/>
      <c r="O132" s="2774"/>
      <c r="P132" s="2774"/>
      <c r="Q132" s="2774"/>
      <c r="R132" s="2774"/>
      <c r="S132" s="2774"/>
      <c r="T132" s="2774"/>
      <c r="U132" s="2774"/>
      <c r="V132" s="2774"/>
      <c r="W132" s="2774"/>
      <c r="X132" s="2774"/>
      <c r="Y132" s="2774"/>
      <c r="Z132" s="2774"/>
      <c r="AA132" s="2774"/>
      <c r="AB132" s="2774"/>
      <c r="AC132" s="2774"/>
      <c r="AD132" s="2774"/>
      <c r="AE132" s="2774"/>
      <c r="AF132" s="2774"/>
      <c r="AG132" s="2774"/>
      <c r="AH132" s="2774"/>
      <c r="AI132" s="2774"/>
      <c r="AJ132" s="2774"/>
      <c r="AK132" s="2774"/>
      <c r="AL132" s="2774"/>
      <c r="AM132" s="2774"/>
      <c r="AN132" s="2774"/>
    </row>
    <row r="133" spans="1:75" ht="12.6" customHeight="1">
      <c r="A133" s="2774"/>
      <c r="B133" s="2774"/>
      <c r="C133" s="2774"/>
      <c r="D133" s="2774"/>
      <c r="E133" s="2774"/>
      <c r="F133" s="2774"/>
      <c r="G133" s="2774"/>
      <c r="H133" s="2774"/>
      <c r="I133" s="2774"/>
      <c r="J133" s="2774"/>
      <c r="K133" s="2774"/>
      <c r="L133" s="2774"/>
      <c r="M133" s="2774"/>
      <c r="N133" s="2774"/>
      <c r="O133" s="2774"/>
      <c r="P133" s="2774"/>
      <c r="Q133" s="2774"/>
      <c r="R133" s="2774"/>
      <c r="S133" s="2774"/>
      <c r="T133" s="2774"/>
      <c r="U133" s="2774"/>
      <c r="V133" s="2774"/>
      <c r="W133" s="2774"/>
      <c r="X133" s="2774"/>
      <c r="Y133" s="2774"/>
      <c r="Z133" s="2774"/>
      <c r="AA133" s="2774"/>
      <c r="AB133" s="2774"/>
      <c r="AC133" s="2774"/>
      <c r="AD133" s="2774"/>
      <c r="AE133" s="2774"/>
      <c r="AF133" s="2774"/>
      <c r="AG133" s="2774"/>
      <c r="AH133" s="2774"/>
      <c r="AI133" s="2774"/>
      <c r="AJ133" s="2774"/>
      <c r="AK133" s="2774"/>
      <c r="AL133" s="2774"/>
      <c r="AM133" s="2774"/>
      <c r="AN133" s="2774"/>
    </row>
    <row r="134" spans="1:75" ht="12.6" customHeight="1">
      <c r="A134" s="2774"/>
      <c r="B134" s="2774"/>
      <c r="C134" s="2774"/>
      <c r="D134" s="2774"/>
      <c r="E134" s="2774"/>
      <c r="F134" s="2774"/>
      <c r="G134" s="2774"/>
      <c r="H134" s="2774"/>
      <c r="I134" s="2774"/>
      <c r="J134" s="2774"/>
      <c r="K134" s="2774"/>
      <c r="L134" s="2774"/>
      <c r="M134" s="2774"/>
      <c r="N134" s="2774"/>
      <c r="O134" s="2774"/>
      <c r="P134" s="2774"/>
      <c r="Q134" s="2774"/>
      <c r="R134" s="2774"/>
      <c r="S134" s="2774"/>
      <c r="T134" s="2774"/>
      <c r="U134" s="2774"/>
      <c r="V134" s="2774"/>
      <c r="W134" s="2774"/>
      <c r="X134" s="2774"/>
      <c r="Y134" s="2774"/>
      <c r="Z134" s="2774"/>
      <c r="AA134" s="2774"/>
      <c r="AB134" s="2774"/>
      <c r="AC134" s="2774"/>
      <c r="AD134" s="2774"/>
      <c r="AE134" s="2774"/>
      <c r="AF134" s="2774"/>
      <c r="AG134" s="2774"/>
      <c r="AH134" s="2774"/>
      <c r="AI134" s="2774"/>
      <c r="AJ134" s="2774"/>
      <c r="AK134" s="2774"/>
      <c r="AL134" s="2774"/>
      <c r="AM134" s="2774"/>
      <c r="AN134" s="2774"/>
    </row>
    <row r="135" spans="1:75" ht="12.6" customHeight="1">
      <c r="A135" s="2774"/>
      <c r="B135" s="2774"/>
      <c r="C135" s="2774"/>
      <c r="D135" s="2774"/>
      <c r="E135" s="2774"/>
      <c r="F135" s="2774"/>
      <c r="G135" s="2774"/>
      <c r="H135" s="2774"/>
      <c r="I135" s="2774"/>
      <c r="J135" s="2774"/>
      <c r="K135" s="2774"/>
      <c r="L135" s="2774"/>
      <c r="M135" s="2774"/>
      <c r="N135" s="2774"/>
      <c r="O135" s="2774"/>
      <c r="P135" s="2774"/>
      <c r="Q135" s="2774"/>
      <c r="R135" s="2774"/>
      <c r="S135" s="2774"/>
      <c r="T135" s="2774"/>
      <c r="U135" s="2774"/>
      <c r="V135" s="2774"/>
      <c r="W135" s="2774"/>
      <c r="X135" s="2774"/>
      <c r="Y135" s="2774"/>
      <c r="Z135" s="2774"/>
      <c r="AA135" s="2774"/>
      <c r="AB135" s="2774"/>
      <c r="AC135" s="2774"/>
      <c r="AD135" s="2774"/>
      <c r="AE135" s="2774"/>
      <c r="AF135" s="2774"/>
      <c r="AG135" s="2774"/>
      <c r="AH135" s="2774"/>
      <c r="AI135" s="2774"/>
      <c r="AJ135" s="2774"/>
      <c r="AK135" s="2774"/>
      <c r="AL135" s="2774"/>
      <c r="AM135" s="2774"/>
      <c r="AN135" s="2774"/>
    </row>
    <row r="136" spans="1:75" ht="12.6" customHeight="1">
      <c r="A136" s="1038"/>
      <c r="B136" s="765"/>
      <c r="C136" s="765"/>
      <c r="D136" s="765"/>
      <c r="E136" s="765"/>
      <c r="F136" s="765"/>
      <c r="G136" s="765"/>
      <c r="H136" s="765"/>
      <c r="I136" s="765"/>
      <c r="J136" s="765"/>
      <c r="K136" s="765"/>
      <c r="L136" s="765"/>
      <c r="M136" s="765"/>
      <c r="N136" s="765"/>
      <c r="O136" s="765"/>
      <c r="P136" s="765"/>
      <c r="Q136" s="765"/>
      <c r="R136" s="765"/>
      <c r="S136" s="765"/>
      <c r="T136" s="765"/>
      <c r="U136" s="765"/>
      <c r="V136" s="765"/>
      <c r="W136" s="765"/>
      <c r="X136" s="765"/>
      <c r="Y136" s="765"/>
      <c r="Z136" s="765"/>
      <c r="AA136" s="765"/>
      <c r="AB136" s="765"/>
      <c r="AC136" s="765"/>
      <c r="AD136" s="765"/>
      <c r="AE136" s="765"/>
      <c r="AF136" s="765"/>
      <c r="AG136" s="765"/>
      <c r="AH136" s="765"/>
      <c r="AI136" s="765"/>
      <c r="AJ136" s="765"/>
      <c r="AK136" s="765"/>
      <c r="AL136" s="765"/>
      <c r="AM136" s="765"/>
      <c r="AN136" s="765"/>
    </row>
    <row r="137" spans="1:75" s="174" customFormat="1" ht="12.6" customHeight="1">
      <c r="A137" s="2801" t="s">
        <v>312</v>
      </c>
      <c r="B137" s="2801"/>
      <c r="C137" s="2801"/>
      <c r="D137" s="2801"/>
      <c r="E137" s="2801"/>
      <c r="F137" s="2801"/>
      <c r="G137" s="2801"/>
      <c r="H137" s="2801"/>
      <c r="I137" s="2801"/>
      <c r="J137" s="2801"/>
      <c r="K137" s="2801"/>
      <c r="L137" s="2801"/>
      <c r="M137" s="2801"/>
      <c r="N137" s="2801"/>
      <c r="O137" s="2801"/>
      <c r="P137" s="2801"/>
      <c r="Q137" s="2801"/>
      <c r="R137" s="765"/>
      <c r="S137" s="765"/>
      <c r="T137" s="765"/>
      <c r="U137" s="765"/>
      <c r="V137" s="765"/>
      <c r="W137" s="765"/>
      <c r="X137" s="765"/>
      <c r="Y137" s="765"/>
      <c r="Z137" s="765"/>
      <c r="AA137" s="765"/>
      <c r="AB137" s="765"/>
      <c r="AC137" s="765"/>
      <c r="AD137" s="765"/>
      <c r="AE137" s="765"/>
      <c r="AF137" s="765"/>
      <c r="AG137" s="765"/>
      <c r="AH137" s="765"/>
      <c r="AI137" s="765"/>
      <c r="AJ137" s="765"/>
      <c r="AK137" s="765"/>
      <c r="AL137" s="765"/>
      <c r="AM137" s="765"/>
      <c r="AN137" s="765"/>
      <c r="AO137" s="412" t="s">
        <v>1668</v>
      </c>
      <c r="AP137" s="412"/>
      <c r="AQ137" s="412"/>
      <c r="AR137" s="412"/>
      <c r="AS137" s="412"/>
      <c r="AT137" s="412"/>
      <c r="AU137" s="412"/>
      <c r="AV137" s="412"/>
      <c r="AW137" s="412"/>
      <c r="AX137" s="412"/>
      <c r="AY137" s="412"/>
      <c r="AZ137" s="412"/>
      <c r="BA137" s="412"/>
      <c r="BB137" s="412"/>
      <c r="BC137" s="412"/>
      <c r="BD137" s="628"/>
      <c r="BE137" s="628"/>
      <c r="BF137" s="628"/>
      <c r="BG137" s="628"/>
      <c r="BH137" s="628"/>
      <c r="BI137" s="628"/>
      <c r="BJ137" s="628"/>
      <c r="BK137" s="628"/>
      <c r="BL137" s="628"/>
      <c r="BM137" s="628"/>
      <c r="BN137" s="628"/>
      <c r="BO137" s="628"/>
      <c r="BP137" s="628"/>
      <c r="BQ137" s="628"/>
      <c r="BR137" s="628"/>
      <c r="BS137" s="628"/>
      <c r="BT137" s="628"/>
      <c r="BU137" s="628"/>
      <c r="BV137" s="628"/>
      <c r="BW137" s="628"/>
    </row>
    <row r="138" spans="1:75" s="174" customFormat="1" ht="12.6" customHeight="1">
      <c r="A138" s="1038"/>
      <c r="B138" s="765"/>
      <c r="C138" s="765"/>
      <c r="D138" s="765"/>
      <c r="E138" s="765"/>
      <c r="F138" s="765"/>
      <c r="G138" s="765"/>
      <c r="H138" s="765"/>
      <c r="I138" s="765"/>
      <c r="J138" s="765"/>
      <c r="K138" s="765"/>
      <c r="L138" s="765"/>
      <c r="M138" s="765"/>
      <c r="N138" s="765"/>
      <c r="O138" s="765"/>
      <c r="P138" s="765"/>
      <c r="Q138" s="765"/>
      <c r="R138" s="765"/>
      <c r="S138" s="765"/>
      <c r="T138" s="765"/>
      <c r="U138" s="765"/>
      <c r="V138" s="765"/>
      <c r="W138" s="765"/>
      <c r="X138" s="765"/>
      <c r="Y138" s="765"/>
      <c r="Z138" s="765"/>
      <c r="AA138" s="765"/>
      <c r="AB138" s="765"/>
      <c r="AC138" s="765"/>
      <c r="AD138" s="765"/>
      <c r="AE138" s="765"/>
      <c r="AF138" s="765"/>
      <c r="AG138" s="765"/>
      <c r="AH138" s="765"/>
      <c r="AI138" s="765"/>
      <c r="AJ138" s="765"/>
      <c r="AK138" s="765"/>
      <c r="AL138" s="765"/>
      <c r="AM138" s="765"/>
      <c r="AN138" s="765"/>
      <c r="AO138" s="412"/>
      <c r="AP138" s="412"/>
      <c r="AQ138" s="412"/>
      <c r="AR138" s="412"/>
      <c r="AS138" s="412"/>
      <c r="AT138" s="412"/>
      <c r="AU138" s="412"/>
      <c r="AV138" s="412"/>
      <c r="AW138" s="412"/>
      <c r="AX138" s="412"/>
      <c r="AY138" s="412"/>
      <c r="AZ138" s="412"/>
      <c r="BA138" s="412"/>
      <c r="BB138" s="412"/>
      <c r="BC138" s="412"/>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row>
    <row r="139" spans="1:75" s="174" customFormat="1" ht="12.6" customHeight="1">
      <c r="A139" s="1038"/>
      <c r="B139" s="765"/>
      <c r="C139" s="765"/>
      <c r="D139" s="765"/>
      <c r="E139" s="765"/>
      <c r="F139" s="765"/>
      <c r="G139" s="765"/>
      <c r="H139" s="765"/>
      <c r="I139" s="765"/>
      <c r="J139" s="765"/>
      <c r="K139" s="765"/>
      <c r="L139" s="765"/>
      <c r="M139" s="765"/>
      <c r="N139" s="765"/>
      <c r="O139" s="765"/>
      <c r="P139" s="765"/>
      <c r="Q139" s="765"/>
      <c r="R139" s="765"/>
      <c r="S139" s="765"/>
      <c r="T139" s="765"/>
      <c r="U139" s="765"/>
      <c r="V139" s="765"/>
      <c r="W139" s="765"/>
      <c r="X139" s="765"/>
      <c r="Y139" s="765"/>
      <c r="Z139" s="765"/>
      <c r="AA139" s="765"/>
      <c r="AB139" s="765"/>
      <c r="AC139" s="765"/>
      <c r="AD139" s="765"/>
      <c r="AE139" s="765"/>
      <c r="AF139" s="765"/>
      <c r="AG139" s="765"/>
      <c r="AH139" s="765"/>
      <c r="AI139" s="765"/>
      <c r="AJ139" s="765"/>
      <c r="AK139" s="765"/>
      <c r="AL139" s="765"/>
      <c r="AM139" s="765"/>
      <c r="AN139" s="765"/>
      <c r="AO139" s="412"/>
      <c r="AP139" s="412"/>
      <c r="AQ139" s="412"/>
      <c r="AR139" s="412"/>
      <c r="AS139" s="412"/>
      <c r="AT139" s="412"/>
      <c r="AU139" s="412"/>
      <c r="AV139" s="412"/>
      <c r="AW139" s="412"/>
      <c r="AX139" s="412"/>
      <c r="AY139" s="412"/>
      <c r="AZ139" s="412"/>
      <c r="BA139" s="412"/>
      <c r="BB139" s="412"/>
      <c r="BC139" s="412"/>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row>
    <row r="140" spans="1:75" s="174" customFormat="1" ht="12.6" customHeight="1">
      <c r="A140" s="1038"/>
      <c r="B140" s="765"/>
      <c r="C140" s="765"/>
      <c r="D140" s="765"/>
      <c r="E140" s="765"/>
      <c r="F140" s="765"/>
      <c r="G140" s="765"/>
      <c r="H140" s="765"/>
      <c r="I140" s="765"/>
      <c r="J140" s="765"/>
      <c r="K140" s="765"/>
      <c r="L140" s="765"/>
      <c r="M140" s="765"/>
      <c r="N140" s="765"/>
      <c r="O140" s="765"/>
      <c r="P140" s="765"/>
      <c r="Q140" s="765"/>
      <c r="R140" s="765"/>
      <c r="S140" s="765"/>
      <c r="T140" s="765"/>
      <c r="U140" s="765"/>
      <c r="V140" s="765"/>
      <c r="W140" s="765"/>
      <c r="X140" s="765"/>
      <c r="Y140" s="765"/>
      <c r="Z140" s="765"/>
      <c r="AA140" s="765"/>
      <c r="AB140" s="765"/>
      <c r="AC140" s="765"/>
      <c r="AD140" s="765"/>
      <c r="AE140" s="765"/>
      <c r="AF140" s="765"/>
      <c r="AG140" s="765"/>
      <c r="AH140" s="765"/>
      <c r="AI140" s="765"/>
      <c r="AJ140" s="765"/>
      <c r="AK140" s="765"/>
      <c r="AL140" s="765"/>
      <c r="AM140" s="765"/>
      <c r="AN140" s="765"/>
      <c r="AO140" s="412"/>
      <c r="AP140" s="412"/>
      <c r="AQ140" s="412"/>
      <c r="AR140" s="412"/>
      <c r="AS140" s="412"/>
      <c r="AT140" s="412"/>
      <c r="AU140" s="412"/>
      <c r="AV140" s="412"/>
      <c r="AW140" s="412"/>
      <c r="AX140" s="412"/>
      <c r="AY140" s="412"/>
      <c r="AZ140" s="412"/>
      <c r="BA140" s="412"/>
      <c r="BB140" s="412"/>
      <c r="BC140" s="412"/>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row>
    <row r="141" spans="1:75" s="174" customFormat="1" ht="12.6" customHeight="1">
      <c r="A141" s="1038"/>
      <c r="B141" s="765"/>
      <c r="C141" s="765"/>
      <c r="D141" s="765"/>
      <c r="E141" s="765"/>
      <c r="F141" s="765"/>
      <c r="G141" s="765"/>
      <c r="H141" s="765"/>
      <c r="I141" s="765"/>
      <c r="J141" s="765"/>
      <c r="K141" s="765"/>
      <c r="L141" s="765"/>
      <c r="M141" s="765"/>
      <c r="N141" s="765"/>
      <c r="O141" s="765"/>
      <c r="P141" s="765"/>
      <c r="Q141" s="765"/>
      <c r="R141" s="765"/>
      <c r="S141" s="765"/>
      <c r="T141" s="765"/>
      <c r="U141" s="765"/>
      <c r="V141" s="765"/>
      <c r="W141" s="765"/>
      <c r="X141" s="765"/>
      <c r="Y141" s="765"/>
      <c r="Z141" s="765"/>
      <c r="AA141" s="765"/>
      <c r="AB141" s="765"/>
      <c r="AC141" s="765"/>
      <c r="AD141" s="765"/>
      <c r="AE141" s="765"/>
      <c r="AF141" s="765"/>
      <c r="AG141" s="765"/>
      <c r="AH141" s="765"/>
      <c r="AI141" s="765"/>
      <c r="AJ141" s="765"/>
      <c r="AK141" s="765"/>
      <c r="AL141" s="765"/>
      <c r="AM141" s="765"/>
      <c r="AN141" s="765"/>
      <c r="AO141" s="412"/>
      <c r="AP141" s="412"/>
      <c r="AQ141" s="412"/>
      <c r="AR141" s="412"/>
      <c r="AS141" s="412"/>
      <c r="AT141" s="412"/>
      <c r="AU141" s="412"/>
      <c r="AV141" s="412"/>
      <c r="AW141" s="412"/>
      <c r="AX141" s="412"/>
      <c r="AY141" s="412"/>
      <c r="AZ141" s="412"/>
      <c r="BA141" s="412"/>
      <c r="BB141" s="412"/>
      <c r="BC141" s="412"/>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row>
    <row r="142" spans="1:75" s="174" customFormat="1" ht="12.6" customHeight="1">
      <c r="A142" s="1038"/>
      <c r="B142" s="765"/>
      <c r="C142" s="765"/>
      <c r="D142" s="765"/>
      <c r="E142" s="765"/>
      <c r="F142" s="765"/>
      <c r="G142" s="765"/>
      <c r="H142" s="765"/>
      <c r="I142" s="765"/>
      <c r="J142" s="765"/>
      <c r="K142" s="765"/>
      <c r="L142" s="765"/>
      <c r="M142" s="765"/>
      <c r="N142" s="765"/>
      <c r="O142" s="765"/>
      <c r="P142" s="765"/>
      <c r="Q142" s="765"/>
      <c r="R142" s="765"/>
      <c r="S142" s="765"/>
      <c r="T142" s="765"/>
      <c r="U142" s="765"/>
      <c r="V142" s="765"/>
      <c r="W142" s="765"/>
      <c r="X142" s="765"/>
      <c r="Y142" s="765"/>
      <c r="Z142" s="765"/>
      <c r="AA142" s="765"/>
      <c r="AB142" s="765"/>
      <c r="AC142" s="765"/>
      <c r="AD142" s="765"/>
      <c r="AE142" s="765"/>
      <c r="AF142" s="765"/>
      <c r="AG142" s="765"/>
      <c r="AH142" s="765"/>
      <c r="AI142" s="765"/>
      <c r="AJ142" s="765"/>
      <c r="AK142" s="765"/>
      <c r="AL142" s="765"/>
      <c r="AM142" s="765"/>
      <c r="AN142" s="765"/>
      <c r="AO142" s="412"/>
      <c r="AP142" s="412"/>
      <c r="AQ142" s="412"/>
      <c r="AR142" s="412"/>
      <c r="AS142" s="412"/>
      <c r="AT142" s="412"/>
      <c r="AU142" s="412"/>
      <c r="AV142" s="412"/>
      <c r="AW142" s="412"/>
      <c r="AX142" s="412"/>
      <c r="AY142" s="412"/>
      <c r="AZ142" s="412"/>
      <c r="BA142" s="412"/>
      <c r="BB142" s="412"/>
      <c r="BC142" s="412"/>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row>
    <row r="143" spans="1:75" s="174" customFormat="1" ht="12.6" customHeight="1">
      <c r="A143" s="1038"/>
      <c r="B143" s="765"/>
      <c r="C143" s="765"/>
      <c r="D143" s="765"/>
      <c r="E143" s="765"/>
      <c r="F143" s="765"/>
      <c r="G143" s="765"/>
      <c r="H143" s="765"/>
      <c r="I143" s="765"/>
      <c r="J143" s="765"/>
      <c r="K143" s="765"/>
      <c r="L143" s="765"/>
      <c r="M143" s="765"/>
      <c r="N143" s="765"/>
      <c r="O143" s="765"/>
      <c r="P143" s="765"/>
      <c r="Q143" s="765"/>
      <c r="R143" s="765"/>
      <c r="S143" s="765"/>
      <c r="T143" s="765"/>
      <c r="U143" s="765"/>
      <c r="V143" s="765"/>
      <c r="W143" s="765"/>
      <c r="X143" s="765"/>
      <c r="Y143" s="765"/>
      <c r="Z143" s="765"/>
      <c r="AA143" s="765"/>
      <c r="AB143" s="765"/>
      <c r="AC143" s="765"/>
      <c r="AD143" s="765"/>
      <c r="AE143" s="765"/>
      <c r="AF143" s="765"/>
      <c r="AG143" s="765"/>
      <c r="AH143" s="765"/>
      <c r="AI143" s="765"/>
      <c r="AJ143" s="765"/>
      <c r="AK143" s="765"/>
      <c r="AL143" s="765"/>
      <c r="AM143" s="765"/>
      <c r="AN143" s="765"/>
      <c r="AO143" s="412"/>
      <c r="AP143" s="412"/>
      <c r="AQ143" s="412"/>
      <c r="AR143" s="412"/>
      <c r="AS143" s="412"/>
      <c r="AT143" s="412"/>
      <c r="AU143" s="412"/>
      <c r="AV143" s="412"/>
      <c r="AW143" s="412"/>
      <c r="AX143" s="412"/>
      <c r="AY143" s="412"/>
      <c r="AZ143" s="412"/>
      <c r="BA143" s="412"/>
      <c r="BB143" s="412"/>
      <c r="BC143" s="412"/>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row>
    <row r="144" spans="1:75" s="174" customFormat="1" ht="12.6" customHeight="1">
      <c r="A144" s="1038"/>
      <c r="B144" s="765"/>
      <c r="C144" s="765"/>
      <c r="D144" s="765"/>
      <c r="E144" s="765"/>
      <c r="F144" s="765"/>
      <c r="G144" s="765"/>
      <c r="H144" s="765"/>
      <c r="I144" s="765"/>
      <c r="J144" s="765"/>
      <c r="K144" s="765"/>
      <c r="L144" s="765"/>
      <c r="M144" s="765"/>
      <c r="N144" s="765"/>
      <c r="O144" s="765"/>
      <c r="P144" s="765"/>
      <c r="Q144" s="765"/>
      <c r="R144" s="765"/>
      <c r="S144" s="765"/>
      <c r="T144" s="765"/>
      <c r="U144" s="765"/>
      <c r="V144" s="765"/>
      <c r="W144" s="765"/>
      <c r="X144" s="765"/>
      <c r="Y144" s="765"/>
      <c r="Z144" s="765"/>
      <c r="AA144" s="765"/>
      <c r="AB144" s="765"/>
      <c r="AC144" s="765"/>
      <c r="AD144" s="765"/>
      <c r="AE144" s="765"/>
      <c r="AF144" s="765"/>
      <c r="AG144" s="765"/>
      <c r="AH144" s="765"/>
      <c r="AI144" s="765"/>
      <c r="AJ144" s="765"/>
      <c r="AK144" s="765"/>
      <c r="AL144" s="765"/>
      <c r="AM144" s="765"/>
      <c r="AN144" s="765"/>
      <c r="AO144" s="412"/>
      <c r="AP144" s="412"/>
      <c r="AQ144" s="412"/>
      <c r="AR144" s="412"/>
      <c r="AS144" s="412"/>
      <c r="AT144" s="412"/>
      <c r="AU144" s="412"/>
      <c r="AV144" s="412"/>
      <c r="AW144" s="412"/>
      <c r="AX144" s="412"/>
      <c r="AY144" s="412"/>
      <c r="AZ144" s="412"/>
      <c r="BA144" s="412"/>
      <c r="BB144" s="412"/>
      <c r="BC144" s="412"/>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row>
    <row r="145" spans="1:40" ht="12.6" customHeight="1">
      <c r="A145" s="2782" t="s">
        <v>282</v>
      </c>
      <c r="B145" s="2782"/>
      <c r="C145" s="2782"/>
      <c r="D145" s="2782"/>
      <c r="E145" s="2782"/>
      <c r="F145" s="2782"/>
      <c r="G145" s="2782"/>
      <c r="H145" s="2782"/>
      <c r="I145" s="2782"/>
      <c r="J145" s="2782"/>
      <c r="K145" s="2782"/>
      <c r="L145" s="2782"/>
      <c r="M145" s="2782"/>
      <c r="N145" s="2782"/>
      <c r="O145" s="2782"/>
      <c r="P145" s="2782"/>
      <c r="Q145" s="2782"/>
      <c r="R145" s="2782"/>
      <c r="S145" s="2782"/>
      <c r="T145" s="2782"/>
      <c r="U145" s="2782"/>
      <c r="V145" s="2782"/>
      <c r="W145" s="2782"/>
      <c r="X145" s="2782"/>
      <c r="Y145" s="2782"/>
      <c r="Z145" s="2782"/>
      <c r="AA145" s="2782"/>
      <c r="AB145" s="2782"/>
      <c r="AC145" s="2782"/>
      <c r="AD145" s="2782"/>
      <c r="AE145" s="2782"/>
      <c r="AF145" s="2782"/>
      <c r="AG145" s="2782"/>
      <c r="AH145" s="2782"/>
      <c r="AI145" s="2782"/>
      <c r="AJ145" s="2782"/>
      <c r="AK145" s="2782"/>
      <c r="AL145" s="2782"/>
      <c r="AM145" s="2782"/>
      <c r="AN145" s="2782"/>
    </row>
    <row r="146" spans="1:40" ht="12.6" customHeight="1">
      <c r="A146" s="2782"/>
      <c r="B146" s="2782"/>
      <c r="C146" s="2782"/>
      <c r="D146" s="2782"/>
      <c r="E146" s="2782"/>
      <c r="F146" s="2782"/>
      <c r="G146" s="2782"/>
      <c r="H146" s="2782"/>
      <c r="I146" s="2782"/>
      <c r="J146" s="2782"/>
      <c r="K146" s="2782"/>
      <c r="L146" s="2782"/>
      <c r="M146" s="2782"/>
      <c r="N146" s="2782"/>
      <c r="O146" s="2782"/>
      <c r="P146" s="2782"/>
      <c r="Q146" s="2782"/>
      <c r="R146" s="2782"/>
      <c r="S146" s="2782"/>
      <c r="T146" s="2782"/>
      <c r="U146" s="2782"/>
      <c r="V146" s="2782"/>
      <c r="W146" s="2782"/>
      <c r="X146" s="2782"/>
      <c r="Y146" s="2782"/>
      <c r="Z146" s="2782"/>
      <c r="AA146" s="2782"/>
      <c r="AB146" s="2782"/>
      <c r="AC146" s="2782"/>
      <c r="AD146" s="2782"/>
      <c r="AE146" s="2782"/>
      <c r="AF146" s="2782"/>
      <c r="AG146" s="2782"/>
      <c r="AH146" s="2782"/>
      <c r="AI146" s="2782"/>
      <c r="AJ146" s="2782"/>
      <c r="AK146" s="2782"/>
      <c r="AL146" s="2782"/>
      <c r="AM146" s="2782"/>
      <c r="AN146" s="2782"/>
    </row>
    <row r="147" spans="1:40" ht="12.6" customHeight="1">
      <c r="A147" s="2782"/>
      <c r="B147" s="2782"/>
      <c r="C147" s="2782"/>
      <c r="D147" s="2782"/>
      <c r="E147" s="2782"/>
      <c r="F147" s="2782"/>
      <c r="G147" s="2782"/>
      <c r="H147" s="2782"/>
      <c r="I147" s="2782"/>
      <c r="J147" s="2782"/>
      <c r="K147" s="2782"/>
      <c r="L147" s="2782"/>
      <c r="M147" s="2782"/>
      <c r="N147" s="2782"/>
      <c r="O147" s="2782"/>
      <c r="P147" s="2782"/>
      <c r="Q147" s="2782"/>
      <c r="R147" s="2782"/>
      <c r="S147" s="2782"/>
      <c r="T147" s="2782"/>
      <c r="U147" s="2782"/>
      <c r="V147" s="2782"/>
      <c r="W147" s="2782"/>
      <c r="X147" s="2782"/>
      <c r="Y147" s="2782"/>
      <c r="Z147" s="2782"/>
      <c r="AA147" s="2782"/>
      <c r="AB147" s="2782"/>
      <c r="AC147" s="2782"/>
      <c r="AD147" s="2782"/>
      <c r="AE147" s="2782"/>
      <c r="AF147" s="2782"/>
      <c r="AG147" s="2782"/>
      <c r="AH147" s="2782"/>
      <c r="AI147" s="2782"/>
      <c r="AJ147" s="2782"/>
      <c r="AK147" s="2782"/>
      <c r="AL147" s="2782"/>
      <c r="AM147" s="2782"/>
      <c r="AN147" s="2782"/>
    </row>
    <row r="148" spans="1:40" ht="12.6" customHeight="1">
      <c r="A148" s="2750" t="s">
        <v>2501</v>
      </c>
      <c r="B148" s="2750"/>
      <c r="C148" s="2750"/>
      <c r="D148" s="2750"/>
      <c r="E148" s="2750"/>
      <c r="F148" s="2750"/>
      <c r="G148" s="2750"/>
      <c r="H148" s="2750"/>
      <c r="I148" s="2750"/>
      <c r="J148" s="2750"/>
      <c r="K148" s="2750"/>
      <c r="L148" s="2750"/>
      <c r="M148" s="2750"/>
      <c r="N148" s="2750"/>
      <c r="O148" s="2750"/>
      <c r="P148" s="2750"/>
      <c r="Q148" s="2750"/>
      <c r="R148" s="2750"/>
      <c r="S148" s="2750"/>
      <c r="T148" s="2750"/>
      <c r="U148" s="2750"/>
      <c r="V148" s="2750"/>
      <c r="W148" s="2750"/>
      <c r="X148" s="2750"/>
      <c r="Y148" s="2750"/>
      <c r="Z148" s="2750"/>
      <c r="AA148" s="2750"/>
      <c r="AB148" s="2750"/>
      <c r="AC148" s="2750"/>
      <c r="AD148" s="765"/>
      <c r="AE148" s="765"/>
      <c r="AF148" s="765"/>
      <c r="AG148" s="765"/>
      <c r="AH148" s="765"/>
      <c r="AI148" s="765"/>
      <c r="AJ148" s="765"/>
      <c r="AK148" s="765"/>
      <c r="AL148" s="765"/>
      <c r="AM148" s="765"/>
      <c r="AN148" s="765"/>
    </row>
    <row r="149" spans="1:40" ht="12.6" customHeight="1">
      <c r="A149" s="2750"/>
      <c r="B149" s="2750"/>
      <c r="C149" s="2750"/>
      <c r="D149" s="2750"/>
      <c r="E149" s="2750"/>
      <c r="F149" s="2750"/>
      <c r="G149" s="2750"/>
      <c r="H149" s="2750"/>
      <c r="I149" s="2750"/>
      <c r="J149" s="2750"/>
      <c r="K149" s="2750"/>
      <c r="L149" s="2750"/>
      <c r="M149" s="2750"/>
      <c r="N149" s="2750"/>
      <c r="O149" s="2750"/>
      <c r="P149" s="2750"/>
      <c r="Q149" s="2750"/>
      <c r="R149" s="2750"/>
      <c r="S149" s="2750"/>
      <c r="T149" s="2750"/>
      <c r="U149" s="2750"/>
      <c r="V149" s="2750"/>
      <c r="W149" s="2750"/>
      <c r="X149" s="2750"/>
      <c r="Y149" s="2750"/>
      <c r="Z149" s="2750"/>
      <c r="AA149" s="2750"/>
      <c r="AB149" s="2750"/>
      <c r="AC149" s="2750"/>
      <c r="AD149" s="765"/>
      <c r="AE149" s="765"/>
      <c r="AF149" s="765"/>
      <c r="AG149" s="765"/>
      <c r="AH149" s="765"/>
      <c r="AI149" s="765"/>
      <c r="AJ149" s="765"/>
      <c r="AK149" s="765"/>
      <c r="AL149" s="765"/>
      <c r="AM149" s="765"/>
      <c r="AN149" s="765"/>
    </row>
    <row r="150" spans="1:40" ht="12.6" customHeight="1">
      <c r="A150" s="2742" t="s">
        <v>276</v>
      </c>
      <c r="B150" s="2742"/>
      <c r="C150" s="2742"/>
      <c r="D150" s="2742"/>
      <c r="E150" s="2742"/>
      <c r="F150" s="2742"/>
      <c r="G150" s="2742"/>
      <c r="H150" s="2742"/>
      <c r="I150" s="2742"/>
      <c r="J150" s="2742"/>
      <c r="K150" s="2742"/>
      <c r="L150" s="2742"/>
      <c r="M150" s="2742"/>
      <c r="N150" s="2742"/>
      <c r="O150" s="2742"/>
      <c r="P150" s="2742"/>
      <c r="Q150" s="2742"/>
      <c r="R150" s="2742"/>
      <c r="S150" s="2742"/>
      <c r="T150" s="2742"/>
      <c r="U150" s="2742"/>
      <c r="V150" s="2742"/>
      <c r="W150" s="2742"/>
      <c r="X150" s="2742"/>
      <c r="Y150" s="2742"/>
      <c r="Z150" s="2742"/>
      <c r="AA150" s="2742"/>
      <c r="AB150" s="2742"/>
      <c r="AC150" s="2742"/>
      <c r="AD150" s="2742"/>
      <c r="AE150" s="2742"/>
      <c r="AF150" s="2742"/>
      <c r="AG150" s="2742"/>
      <c r="AH150" s="2742"/>
      <c r="AI150" s="2742"/>
      <c r="AJ150" s="2742"/>
      <c r="AK150" s="2742"/>
      <c r="AL150" s="2742"/>
      <c r="AM150" s="2742"/>
      <c r="AN150" s="2742"/>
    </row>
    <row r="151" spans="1:40" ht="12.6" customHeight="1">
      <c r="A151" s="2742"/>
      <c r="B151" s="2742"/>
      <c r="C151" s="2742"/>
      <c r="D151" s="2742"/>
      <c r="E151" s="2742"/>
      <c r="F151" s="2742"/>
      <c r="G151" s="2742"/>
      <c r="H151" s="2742"/>
      <c r="I151" s="2742"/>
      <c r="J151" s="2742"/>
      <c r="K151" s="2742"/>
      <c r="L151" s="2742"/>
      <c r="M151" s="2742"/>
      <c r="N151" s="2742"/>
      <c r="O151" s="2742"/>
      <c r="P151" s="2742"/>
      <c r="Q151" s="2742"/>
      <c r="R151" s="2742"/>
      <c r="S151" s="2742"/>
      <c r="T151" s="2742"/>
      <c r="U151" s="2742"/>
      <c r="V151" s="2742"/>
      <c r="W151" s="2742"/>
      <c r="X151" s="2742"/>
      <c r="Y151" s="2742"/>
      <c r="Z151" s="2742"/>
      <c r="AA151" s="2742"/>
      <c r="AB151" s="2742"/>
      <c r="AC151" s="2742"/>
      <c r="AD151" s="2742"/>
      <c r="AE151" s="2742"/>
      <c r="AF151" s="2742"/>
      <c r="AG151" s="2742"/>
      <c r="AH151" s="2742"/>
      <c r="AI151" s="2742"/>
      <c r="AJ151" s="2742"/>
      <c r="AK151" s="2742"/>
      <c r="AL151" s="2742"/>
      <c r="AM151" s="2742"/>
      <c r="AN151" s="2742"/>
    </row>
    <row r="152" spans="1:40" ht="12.6" customHeight="1">
      <c r="A152" s="2742" t="s">
        <v>277</v>
      </c>
      <c r="B152" s="2742"/>
      <c r="C152" s="2742"/>
      <c r="D152" s="2742"/>
      <c r="E152" s="2742"/>
      <c r="F152" s="2742"/>
      <c r="G152" s="2742"/>
      <c r="H152" s="2742"/>
      <c r="I152" s="2742"/>
      <c r="J152" s="2742"/>
      <c r="K152" s="2742"/>
      <c r="L152" s="2742"/>
      <c r="M152" s="2742"/>
      <c r="N152" s="2742"/>
      <c r="O152" s="2742"/>
      <c r="P152" s="2742"/>
      <c r="Q152" s="2742"/>
      <c r="R152" s="2742"/>
      <c r="S152" s="2742"/>
      <c r="T152" s="2742"/>
      <c r="U152" s="2742"/>
      <c r="V152" s="2742"/>
      <c r="W152" s="2742"/>
      <c r="X152" s="2742"/>
      <c r="Y152" s="2742"/>
      <c r="Z152" s="2742"/>
      <c r="AA152" s="2742"/>
      <c r="AB152" s="2742"/>
      <c r="AC152" s="2742"/>
      <c r="AD152" s="2742"/>
      <c r="AE152" s="2742"/>
      <c r="AF152" s="2742"/>
      <c r="AG152" s="2742"/>
      <c r="AH152" s="2742"/>
      <c r="AI152" s="2742"/>
      <c r="AJ152" s="2742"/>
      <c r="AK152" s="2742"/>
      <c r="AL152" s="2742"/>
      <c r="AM152" s="2742"/>
      <c r="AN152" s="2742"/>
    </row>
    <row r="153" spans="1:40" ht="12.6" customHeight="1">
      <c r="A153" s="2742"/>
      <c r="B153" s="2742"/>
      <c r="C153" s="2742"/>
      <c r="D153" s="2742"/>
      <c r="E153" s="2742"/>
      <c r="F153" s="2742"/>
      <c r="G153" s="2742"/>
      <c r="H153" s="2742"/>
      <c r="I153" s="2742"/>
      <c r="J153" s="2742"/>
      <c r="K153" s="2742"/>
      <c r="L153" s="2742"/>
      <c r="M153" s="2742"/>
      <c r="N153" s="2742"/>
      <c r="O153" s="2742"/>
      <c r="P153" s="2742"/>
      <c r="Q153" s="2742"/>
      <c r="R153" s="2742"/>
      <c r="S153" s="2742"/>
      <c r="T153" s="2742"/>
      <c r="U153" s="2742"/>
      <c r="V153" s="2742"/>
      <c r="W153" s="2742"/>
      <c r="X153" s="2742"/>
      <c r="Y153" s="2742"/>
      <c r="Z153" s="2742"/>
      <c r="AA153" s="2742"/>
      <c r="AB153" s="2742"/>
      <c r="AC153" s="2742"/>
      <c r="AD153" s="2742"/>
      <c r="AE153" s="2742"/>
      <c r="AF153" s="2742"/>
      <c r="AG153" s="2742"/>
      <c r="AH153" s="2742"/>
      <c r="AI153" s="2742"/>
      <c r="AJ153" s="2742"/>
      <c r="AK153" s="2742"/>
      <c r="AL153" s="2742"/>
      <c r="AM153" s="2742"/>
      <c r="AN153" s="2742"/>
    </row>
    <row r="154" spans="1:40" ht="12.6" customHeight="1">
      <c r="A154" s="2775" t="s">
        <v>278</v>
      </c>
      <c r="B154" s="2776"/>
      <c r="C154" s="2776"/>
      <c r="D154" s="2776"/>
      <c r="E154" s="2776"/>
      <c r="F154" s="2777"/>
      <c r="G154" s="2783">
        <f>G18</f>
        <v>0</v>
      </c>
      <c r="H154" s="2763"/>
      <c r="I154" s="2763"/>
      <c r="J154" s="2763"/>
      <c r="K154" s="2763"/>
      <c r="L154" s="2763"/>
      <c r="M154" s="2763"/>
      <c r="N154" s="2763"/>
      <c r="O154" s="2763"/>
      <c r="P154" s="2763"/>
      <c r="Q154" s="2763"/>
      <c r="R154" s="2763"/>
      <c r="S154" s="2763"/>
      <c r="T154" s="2763"/>
      <c r="U154" s="2763"/>
      <c r="V154" s="2763"/>
      <c r="W154" s="2763"/>
      <c r="X154" s="2763"/>
      <c r="Y154" s="2763"/>
      <c r="Z154" s="2763"/>
      <c r="AA154" s="2763"/>
      <c r="AB154" s="2763"/>
      <c r="AC154" s="2763"/>
      <c r="AD154" s="2763"/>
      <c r="AE154" s="2763"/>
      <c r="AF154" s="2763"/>
      <c r="AG154" s="2763"/>
      <c r="AH154" s="2763"/>
      <c r="AI154" s="2763"/>
      <c r="AJ154" s="2763"/>
      <c r="AK154" s="2763"/>
      <c r="AL154" s="2763"/>
      <c r="AM154" s="2763"/>
      <c r="AN154" s="2784"/>
    </row>
    <row r="155" spans="1:40" ht="12.6" customHeight="1">
      <c r="A155" s="2778"/>
      <c r="B155" s="2671"/>
      <c r="C155" s="2671"/>
      <c r="D155" s="2671"/>
      <c r="E155" s="2671"/>
      <c r="F155" s="2779"/>
      <c r="G155" s="2785"/>
      <c r="H155" s="2752"/>
      <c r="I155" s="2752"/>
      <c r="J155" s="2752"/>
      <c r="K155" s="2752"/>
      <c r="L155" s="2752"/>
      <c r="M155" s="2752"/>
      <c r="N155" s="2752"/>
      <c r="O155" s="2752"/>
      <c r="P155" s="2752"/>
      <c r="Q155" s="2752"/>
      <c r="R155" s="2752"/>
      <c r="S155" s="2752"/>
      <c r="T155" s="2752"/>
      <c r="U155" s="2752"/>
      <c r="V155" s="2752"/>
      <c r="W155" s="2752"/>
      <c r="X155" s="2752"/>
      <c r="Y155" s="2752"/>
      <c r="Z155" s="2752"/>
      <c r="AA155" s="2752"/>
      <c r="AB155" s="2752"/>
      <c r="AC155" s="2752"/>
      <c r="AD155" s="2752"/>
      <c r="AE155" s="2752"/>
      <c r="AF155" s="2752"/>
      <c r="AG155" s="2752"/>
      <c r="AH155" s="2752"/>
      <c r="AI155" s="2752"/>
      <c r="AJ155" s="2752"/>
      <c r="AK155" s="2752"/>
      <c r="AL155" s="2752"/>
      <c r="AM155" s="2752"/>
      <c r="AN155" s="2786"/>
    </row>
    <row r="156" spans="1:40" ht="12.6" customHeight="1">
      <c r="A156" s="2775" t="s">
        <v>279</v>
      </c>
      <c r="B156" s="2776"/>
      <c r="C156" s="2776"/>
      <c r="D156" s="2776"/>
      <c r="E156" s="2776"/>
      <c r="F156" s="2777"/>
      <c r="G156" s="2783">
        <f>G20</f>
        <v>0</v>
      </c>
      <c r="H156" s="2763"/>
      <c r="I156" s="2763"/>
      <c r="J156" s="2763"/>
      <c r="K156" s="2763"/>
      <c r="L156" s="2763"/>
      <c r="M156" s="2763"/>
      <c r="N156" s="2763"/>
      <c r="O156" s="2763"/>
      <c r="P156" s="2763"/>
      <c r="Q156" s="2763"/>
      <c r="R156" s="2763"/>
      <c r="S156" s="2763"/>
      <c r="T156" s="2763"/>
      <c r="U156" s="2763"/>
      <c r="V156" s="2763"/>
      <c r="W156" s="2763"/>
      <c r="X156" s="2763"/>
      <c r="Y156" s="2763"/>
      <c r="Z156" s="2763"/>
      <c r="AA156" s="2763"/>
      <c r="AB156" s="2763"/>
      <c r="AC156" s="2763"/>
      <c r="AD156" s="2763"/>
      <c r="AE156" s="2763"/>
      <c r="AF156" s="2763"/>
      <c r="AG156" s="2763"/>
      <c r="AH156" s="2763"/>
      <c r="AI156" s="2763"/>
      <c r="AJ156" s="2763"/>
      <c r="AK156" s="2763"/>
      <c r="AL156" s="2763"/>
      <c r="AM156" s="2763"/>
      <c r="AN156" s="2784"/>
    </row>
    <row r="157" spans="1:40" ht="12.6" customHeight="1">
      <c r="A157" s="2787"/>
      <c r="B157" s="2670"/>
      <c r="C157" s="2670"/>
      <c r="D157" s="2670"/>
      <c r="E157" s="2670"/>
      <c r="F157" s="2790"/>
      <c r="G157" s="2785"/>
      <c r="H157" s="2752"/>
      <c r="I157" s="2752"/>
      <c r="J157" s="2752"/>
      <c r="K157" s="2752"/>
      <c r="L157" s="2752"/>
      <c r="M157" s="2752"/>
      <c r="N157" s="2752"/>
      <c r="O157" s="2752"/>
      <c r="P157" s="2752"/>
      <c r="Q157" s="2752"/>
      <c r="R157" s="2752"/>
      <c r="S157" s="2752"/>
      <c r="T157" s="2752"/>
      <c r="U157" s="2752"/>
      <c r="V157" s="2752"/>
      <c r="W157" s="2752"/>
      <c r="X157" s="2752"/>
      <c r="Y157" s="2752"/>
      <c r="Z157" s="2752"/>
      <c r="AA157" s="2752"/>
      <c r="AB157" s="2752"/>
      <c r="AC157" s="2752"/>
      <c r="AD157" s="2752"/>
      <c r="AE157" s="2752"/>
      <c r="AF157" s="2752"/>
      <c r="AG157" s="2752"/>
      <c r="AH157" s="2752"/>
      <c r="AI157" s="2752"/>
      <c r="AJ157" s="2752"/>
      <c r="AK157" s="2752"/>
      <c r="AL157" s="2752"/>
      <c r="AM157" s="2752"/>
      <c r="AN157" s="2786"/>
    </row>
    <row r="158" spans="1:40" ht="12.6" customHeight="1">
      <c r="A158" s="2787"/>
      <c r="B158" s="2670"/>
      <c r="C158" s="2670"/>
      <c r="D158" s="2670"/>
      <c r="E158" s="2670"/>
      <c r="F158" s="2790"/>
      <c r="G158" s="2780" t="s">
        <v>284</v>
      </c>
      <c r="H158" s="2755"/>
      <c r="I158" s="2755"/>
      <c r="J158" s="2755"/>
      <c r="K158" s="2738" t="s">
        <v>72</v>
      </c>
      <c r="L158" s="2740" t="s">
        <v>285</v>
      </c>
      <c r="M158" s="2740"/>
      <c r="N158" s="2740"/>
      <c r="O158" s="2738" t="s">
        <v>72</v>
      </c>
      <c r="P158" s="2740" t="s">
        <v>286</v>
      </c>
      <c r="Q158" s="2740"/>
      <c r="R158" s="2740"/>
      <c r="S158" s="2738" t="s">
        <v>72</v>
      </c>
      <c r="T158" s="2740" t="s">
        <v>287</v>
      </c>
      <c r="U158" s="2740"/>
      <c r="V158" s="2740"/>
      <c r="W158" s="2738" t="s">
        <v>72</v>
      </c>
      <c r="X158" s="2740" t="s">
        <v>288</v>
      </c>
      <c r="Y158" s="2740"/>
      <c r="Z158" s="2740"/>
      <c r="AA158" s="2738" t="s">
        <v>72</v>
      </c>
      <c r="AB158" s="2740" t="s">
        <v>2498</v>
      </c>
      <c r="AC158" s="2740"/>
      <c r="AD158" s="2740"/>
      <c r="AE158" s="2738" t="s">
        <v>72</v>
      </c>
      <c r="AF158" s="2740" t="s">
        <v>2500</v>
      </c>
      <c r="AG158" s="2740"/>
      <c r="AH158" s="2740"/>
      <c r="AI158" s="2738" t="s">
        <v>72</v>
      </c>
      <c r="AJ158" s="2740" t="s">
        <v>2499</v>
      </c>
      <c r="AK158" s="2740"/>
      <c r="AL158" s="2740"/>
      <c r="AM158" s="2755" t="s">
        <v>289</v>
      </c>
      <c r="AN158" s="2756"/>
    </row>
    <row r="159" spans="1:40" ht="12.6" customHeight="1">
      <c r="A159" s="2778"/>
      <c r="B159" s="2671"/>
      <c r="C159" s="2671"/>
      <c r="D159" s="2671"/>
      <c r="E159" s="2671"/>
      <c r="F159" s="2779"/>
      <c r="G159" s="2781"/>
      <c r="H159" s="2757"/>
      <c r="I159" s="2757"/>
      <c r="J159" s="2757"/>
      <c r="K159" s="2739"/>
      <c r="L159" s="2741"/>
      <c r="M159" s="2741"/>
      <c r="N159" s="2741"/>
      <c r="O159" s="2739"/>
      <c r="P159" s="2741"/>
      <c r="Q159" s="2741"/>
      <c r="R159" s="2741"/>
      <c r="S159" s="2739"/>
      <c r="T159" s="2741"/>
      <c r="U159" s="2741"/>
      <c r="V159" s="2741"/>
      <c r="W159" s="2739"/>
      <c r="X159" s="2741"/>
      <c r="Y159" s="2741"/>
      <c r="Z159" s="2741"/>
      <c r="AA159" s="2739"/>
      <c r="AB159" s="2741"/>
      <c r="AC159" s="2741"/>
      <c r="AD159" s="2741"/>
      <c r="AE159" s="2739"/>
      <c r="AF159" s="2741"/>
      <c r="AG159" s="2741"/>
      <c r="AH159" s="2741"/>
      <c r="AI159" s="2739"/>
      <c r="AJ159" s="2741"/>
      <c r="AK159" s="2741"/>
      <c r="AL159" s="2741"/>
      <c r="AM159" s="2757"/>
      <c r="AN159" s="2758"/>
    </row>
    <row r="160" spans="1:40" ht="12.6" customHeight="1">
      <c r="A160" s="2775" t="s">
        <v>280</v>
      </c>
      <c r="B160" s="2776"/>
      <c r="C160" s="2776"/>
      <c r="D160" s="2776"/>
      <c r="E160" s="2776"/>
      <c r="F160" s="2777"/>
      <c r="G160" s="2783">
        <f>G24</f>
        <v>0</v>
      </c>
      <c r="H160" s="2763"/>
      <c r="I160" s="2763"/>
      <c r="J160" s="2763"/>
      <c r="K160" s="2763"/>
      <c r="L160" s="2763"/>
      <c r="M160" s="2763"/>
      <c r="N160" s="2763"/>
      <c r="O160" s="2763"/>
      <c r="P160" s="2763"/>
      <c r="Q160" s="2763"/>
      <c r="R160" s="2763"/>
      <c r="S160" s="2763"/>
      <c r="T160" s="2763"/>
      <c r="U160" s="2763"/>
      <c r="V160" s="2763"/>
      <c r="W160" s="2763"/>
      <c r="X160" s="2763"/>
      <c r="Y160" s="2763"/>
      <c r="Z160" s="2763"/>
      <c r="AA160" s="2763"/>
      <c r="AB160" s="2763"/>
      <c r="AC160" s="2763"/>
      <c r="AD160" s="2763"/>
      <c r="AE160" s="2763"/>
      <c r="AF160" s="2763"/>
      <c r="AG160" s="2763"/>
      <c r="AH160" s="2763"/>
      <c r="AI160" s="2763"/>
      <c r="AJ160" s="2763"/>
      <c r="AK160" s="2763"/>
      <c r="AL160" s="2763"/>
      <c r="AM160" s="2763"/>
      <c r="AN160" s="2784"/>
    </row>
    <row r="161" spans="1:40" ht="12.6" customHeight="1">
      <c r="A161" s="2778"/>
      <c r="B161" s="2671"/>
      <c r="C161" s="2671"/>
      <c r="D161" s="2671"/>
      <c r="E161" s="2671"/>
      <c r="F161" s="2779"/>
      <c r="G161" s="2785"/>
      <c r="H161" s="2752"/>
      <c r="I161" s="2752"/>
      <c r="J161" s="2752"/>
      <c r="K161" s="2752"/>
      <c r="L161" s="2752"/>
      <c r="M161" s="2752"/>
      <c r="N161" s="2752"/>
      <c r="O161" s="2752"/>
      <c r="P161" s="2752"/>
      <c r="Q161" s="2752"/>
      <c r="R161" s="2752"/>
      <c r="S161" s="2752"/>
      <c r="T161" s="2752"/>
      <c r="U161" s="2752"/>
      <c r="V161" s="2752"/>
      <c r="W161" s="2752"/>
      <c r="X161" s="2752"/>
      <c r="Y161" s="2752"/>
      <c r="Z161" s="2752"/>
      <c r="AA161" s="2752"/>
      <c r="AB161" s="2752"/>
      <c r="AC161" s="2752"/>
      <c r="AD161" s="2752"/>
      <c r="AE161" s="2752"/>
      <c r="AF161" s="2752"/>
      <c r="AG161" s="2752"/>
      <c r="AH161" s="2752"/>
      <c r="AI161" s="2752"/>
      <c r="AJ161" s="2752"/>
      <c r="AK161" s="2752"/>
      <c r="AL161" s="2752"/>
      <c r="AM161" s="2752"/>
      <c r="AN161" s="2786"/>
    </row>
    <row r="162" spans="1:40" ht="12.6" customHeight="1">
      <c r="A162" s="2775" t="s">
        <v>281</v>
      </c>
      <c r="B162" s="2776"/>
      <c r="C162" s="2776"/>
      <c r="D162" s="2776"/>
      <c r="E162" s="2776"/>
      <c r="F162" s="2776"/>
      <c r="G162" s="2788"/>
      <c r="H162" s="2638"/>
      <c r="I162" s="2638" t="str">
        <f>I94</f>
        <v>□</v>
      </c>
      <c r="J162" s="2638"/>
      <c r="K162" s="2776" t="s">
        <v>290</v>
      </c>
      <c r="L162" s="2776"/>
      <c r="M162" s="2776"/>
      <c r="N162" s="2776"/>
      <c r="O162" s="2776"/>
      <c r="P162" s="2776"/>
      <c r="Q162" s="1054"/>
      <c r="R162" s="1054"/>
      <c r="S162" s="1054"/>
      <c r="T162" s="1054"/>
      <c r="U162" s="1054"/>
      <c r="V162" s="1054"/>
      <c r="W162" s="1054"/>
      <c r="X162" s="1055"/>
      <c r="Y162" s="2788"/>
      <c r="Z162" s="2638" t="str">
        <f>Z26</f>
        <v>□</v>
      </c>
      <c r="AA162" s="2638"/>
      <c r="AB162" s="2776" t="s">
        <v>286</v>
      </c>
      <c r="AC162" s="2776"/>
      <c r="AD162" s="2776"/>
      <c r="AE162" s="2776"/>
      <c r="AF162" s="2776"/>
      <c r="AG162" s="1054"/>
      <c r="AH162" s="1054"/>
      <c r="AI162" s="1054"/>
      <c r="AJ162" s="1054"/>
      <c r="AK162" s="1054"/>
      <c r="AL162" s="1054"/>
      <c r="AM162" s="1054"/>
      <c r="AN162" s="1055"/>
    </row>
    <row r="163" spans="1:40" ht="12.6" customHeight="1">
      <c r="A163" s="2787"/>
      <c r="B163" s="2670"/>
      <c r="C163" s="2670"/>
      <c r="D163" s="2670"/>
      <c r="E163" s="2670"/>
      <c r="F163" s="2670"/>
      <c r="G163" s="2789"/>
      <c r="H163" s="2677"/>
      <c r="I163" s="2677"/>
      <c r="J163" s="2677"/>
      <c r="K163" s="2670"/>
      <c r="L163" s="2670"/>
      <c r="M163" s="2670"/>
      <c r="N163" s="2670"/>
      <c r="O163" s="2670"/>
      <c r="P163" s="2670"/>
      <c r="Q163" s="777"/>
      <c r="R163" s="777"/>
      <c r="S163" s="777"/>
      <c r="T163" s="777"/>
      <c r="U163" s="777"/>
      <c r="V163" s="777"/>
      <c r="W163" s="777"/>
      <c r="X163" s="1056"/>
      <c r="Y163" s="2789"/>
      <c r="Z163" s="2677"/>
      <c r="AA163" s="2677"/>
      <c r="AB163" s="2670"/>
      <c r="AC163" s="2670"/>
      <c r="AD163" s="2670"/>
      <c r="AE163" s="2670"/>
      <c r="AF163" s="2670"/>
      <c r="AG163" s="777"/>
      <c r="AH163" s="777"/>
      <c r="AI163" s="777"/>
      <c r="AJ163" s="777"/>
      <c r="AK163" s="777"/>
      <c r="AL163" s="777"/>
      <c r="AM163" s="777"/>
      <c r="AN163" s="1056"/>
    </row>
    <row r="164" spans="1:40" ht="12.6" customHeight="1">
      <c r="A164" s="2787"/>
      <c r="B164" s="2670"/>
      <c r="C164" s="2670"/>
      <c r="D164" s="2670"/>
      <c r="E164" s="2670"/>
      <c r="F164" s="2670"/>
      <c r="G164" s="1057"/>
      <c r="H164" s="299"/>
      <c r="I164" s="765"/>
      <c r="J164" s="1058"/>
      <c r="K164" s="2802" t="s">
        <v>291</v>
      </c>
      <c r="L164" s="2802"/>
      <c r="M164" s="2802"/>
      <c r="N164" s="2802"/>
      <c r="O164" s="2802"/>
      <c r="P164" s="2802"/>
      <c r="Q164" s="2802"/>
      <c r="R164" s="2802"/>
      <c r="S164" s="2802"/>
      <c r="T164" s="2802"/>
      <c r="U164" s="2802"/>
      <c r="V164" s="1059"/>
      <c r="W164" s="1058"/>
      <c r="X164" s="1060"/>
      <c r="Y164" s="2789"/>
      <c r="Z164" s="2791" t="str">
        <f>Z28</f>
        <v>□</v>
      </c>
      <c r="AA164" s="2791"/>
      <c r="AB164" s="2670" t="s">
        <v>296</v>
      </c>
      <c r="AC164" s="2670"/>
      <c r="AD164" s="2670"/>
      <c r="AE164" s="2670"/>
      <c r="AF164" s="2670"/>
      <c r="AG164" s="777"/>
      <c r="AH164" s="777"/>
      <c r="AI164" s="777"/>
      <c r="AJ164" s="777"/>
      <c r="AK164" s="777"/>
      <c r="AL164" s="777"/>
      <c r="AM164" s="777"/>
      <c r="AN164" s="1056"/>
    </row>
    <row r="165" spans="1:40" ht="12.6" customHeight="1">
      <c r="A165" s="2787"/>
      <c r="B165" s="2670"/>
      <c r="C165" s="2670"/>
      <c r="D165" s="2670"/>
      <c r="E165" s="2670"/>
      <c r="F165" s="2670"/>
      <c r="G165" s="1057"/>
      <c r="H165" s="299"/>
      <c r="I165" s="1061"/>
      <c r="J165" s="1061"/>
      <c r="K165" s="2803" t="str">
        <f>K97</f>
        <v/>
      </c>
      <c r="L165" s="2803"/>
      <c r="M165" s="2803"/>
      <c r="N165" s="2803"/>
      <c r="O165" s="2803"/>
      <c r="P165" s="2803"/>
      <c r="Q165" s="2803"/>
      <c r="R165" s="2803"/>
      <c r="S165" s="2803"/>
      <c r="T165" s="2803"/>
      <c r="U165" s="2803"/>
      <c r="V165" s="1062"/>
      <c r="W165" s="1058"/>
      <c r="X165" s="1060"/>
      <c r="Y165" s="2789"/>
      <c r="Z165" s="2791" t="str">
        <f>Z29</f>
        <v>□</v>
      </c>
      <c r="AA165" s="2791"/>
      <c r="AB165" s="2670" t="s">
        <v>294</v>
      </c>
      <c r="AC165" s="2670"/>
      <c r="AD165" s="2670"/>
      <c r="AE165" s="2670"/>
      <c r="AF165" s="2670"/>
      <c r="AG165" s="777"/>
      <c r="AH165" s="777"/>
      <c r="AI165" s="777"/>
      <c r="AJ165" s="777"/>
      <c r="AK165" s="777"/>
      <c r="AL165" s="777"/>
      <c r="AM165" s="777"/>
      <c r="AN165" s="1056"/>
    </row>
    <row r="166" spans="1:40" ht="12.6" customHeight="1">
      <c r="A166" s="2787"/>
      <c r="B166" s="2670"/>
      <c r="C166" s="2670"/>
      <c r="D166" s="2670"/>
      <c r="E166" s="2670"/>
      <c r="F166" s="2670"/>
      <c r="G166" s="1057"/>
      <c r="H166" s="299"/>
      <c r="I166" s="1061"/>
      <c r="J166" s="1061"/>
      <c r="K166" s="2803"/>
      <c r="L166" s="2803"/>
      <c r="M166" s="2803"/>
      <c r="N166" s="2803"/>
      <c r="O166" s="2803"/>
      <c r="P166" s="2803"/>
      <c r="Q166" s="2803"/>
      <c r="R166" s="2803"/>
      <c r="S166" s="2803"/>
      <c r="T166" s="2803"/>
      <c r="U166" s="2803"/>
      <c r="V166" s="1062"/>
      <c r="W166" s="1058"/>
      <c r="X166" s="1060"/>
      <c r="Y166" s="2789"/>
      <c r="Z166" s="2791" t="str">
        <f>Z30</f>
        <v>□</v>
      </c>
      <c r="AA166" s="2791"/>
      <c r="AB166" s="2792" t="s">
        <v>295</v>
      </c>
      <c r="AC166" s="2792"/>
      <c r="AD166" s="2792"/>
      <c r="AE166" s="2792"/>
      <c r="AF166" s="2792"/>
      <c r="AG166" s="777"/>
      <c r="AH166" s="777"/>
      <c r="AI166" s="777"/>
      <c r="AJ166" s="777"/>
      <c r="AK166" s="777"/>
      <c r="AL166" s="777"/>
      <c r="AM166" s="777"/>
      <c r="AN166" s="1056"/>
    </row>
    <row r="167" spans="1:40" ht="12.6" customHeight="1">
      <c r="A167" s="2778"/>
      <c r="B167" s="2671"/>
      <c r="C167" s="2671"/>
      <c r="D167" s="2671"/>
      <c r="E167" s="2671"/>
      <c r="F167" s="2671"/>
      <c r="G167" s="1063"/>
      <c r="H167" s="1064"/>
      <c r="I167" s="1065"/>
      <c r="J167" s="1065"/>
      <c r="K167" s="2804"/>
      <c r="L167" s="2804"/>
      <c r="M167" s="2804"/>
      <c r="N167" s="2804"/>
      <c r="O167" s="2804"/>
      <c r="P167" s="2804"/>
      <c r="Q167" s="2804"/>
      <c r="R167" s="2804"/>
      <c r="S167" s="2804"/>
      <c r="T167" s="2804"/>
      <c r="U167" s="2804"/>
      <c r="V167" s="1066"/>
      <c r="W167" s="1067"/>
      <c r="X167" s="1068"/>
      <c r="Y167" s="2796"/>
      <c r="Z167" s="1069"/>
      <c r="AA167" s="1069"/>
      <c r="AB167" s="1069"/>
      <c r="AC167" s="1069"/>
      <c r="AD167" s="1069"/>
      <c r="AE167" s="1069"/>
      <c r="AF167" s="1069"/>
      <c r="AG167" s="1069"/>
      <c r="AH167" s="1069"/>
      <c r="AI167" s="1069"/>
      <c r="AJ167" s="1069"/>
      <c r="AK167" s="1069"/>
      <c r="AL167" s="1069"/>
      <c r="AM167" s="1069"/>
      <c r="AN167" s="1070"/>
    </row>
    <row r="168" spans="1:40" ht="12.6" customHeight="1">
      <c r="A168" s="2775" t="s">
        <v>2481</v>
      </c>
      <c r="B168" s="2776"/>
      <c r="C168" s="2776"/>
      <c r="D168" s="2776"/>
      <c r="E168" s="2776"/>
      <c r="F168" s="2777"/>
      <c r="G168" s="2763" t="str">
        <f>G100</f>
        <v>□</v>
      </c>
      <c r="H168" s="2764" t="s">
        <v>2484</v>
      </c>
      <c r="I168" s="2764"/>
      <c r="J168" s="2764"/>
      <c r="K168" s="2764"/>
      <c r="L168" s="2764"/>
      <c r="M168" s="2764"/>
      <c r="N168" s="2764"/>
      <c r="O168" s="2764"/>
      <c r="P168" s="2763" t="str">
        <f>P100</f>
        <v>□</v>
      </c>
      <c r="Q168" s="2766" t="s">
        <v>2485</v>
      </c>
      <c r="R168" s="2766"/>
      <c r="S168" s="2766"/>
      <c r="T168" s="2766"/>
      <c r="U168" s="2766"/>
      <c r="V168" s="2766"/>
      <c r="W168" s="2766"/>
      <c r="X168" s="2767"/>
      <c r="Y168" s="2763" t="str">
        <f>Y100</f>
        <v>□</v>
      </c>
      <c r="Z168" s="2770" t="s">
        <v>2484</v>
      </c>
      <c r="AA168" s="2770"/>
      <c r="AB168" s="2770"/>
      <c r="AC168" s="2770"/>
      <c r="AD168" s="2770"/>
      <c r="AE168" s="2770"/>
      <c r="AF168" s="2770"/>
      <c r="AG168" s="2763" t="str">
        <f>AG100</f>
        <v>□</v>
      </c>
      <c r="AH168" s="2770" t="s">
        <v>2485</v>
      </c>
      <c r="AI168" s="2770"/>
      <c r="AJ168" s="2770"/>
      <c r="AK168" s="2770"/>
      <c r="AL168" s="2770"/>
      <c r="AM168" s="2770"/>
      <c r="AN168" s="2772"/>
    </row>
    <row r="169" spans="1:40" ht="12.6" customHeight="1">
      <c r="A169" s="2778"/>
      <c r="B169" s="2671"/>
      <c r="C169" s="2671"/>
      <c r="D169" s="2671"/>
      <c r="E169" s="2671"/>
      <c r="F169" s="2779"/>
      <c r="G169" s="2752"/>
      <c r="H169" s="2765"/>
      <c r="I169" s="2765"/>
      <c r="J169" s="2765"/>
      <c r="K169" s="2765"/>
      <c r="L169" s="2765"/>
      <c r="M169" s="2765"/>
      <c r="N169" s="2765"/>
      <c r="O169" s="2765"/>
      <c r="P169" s="2752"/>
      <c r="Q169" s="2768"/>
      <c r="R169" s="2768"/>
      <c r="S169" s="2768"/>
      <c r="T169" s="2768"/>
      <c r="U169" s="2768"/>
      <c r="V169" s="2768"/>
      <c r="W169" s="2768"/>
      <c r="X169" s="2769"/>
      <c r="Y169" s="2752"/>
      <c r="Z169" s="2771"/>
      <c r="AA169" s="2771"/>
      <c r="AB169" s="2771"/>
      <c r="AC169" s="2771"/>
      <c r="AD169" s="2771"/>
      <c r="AE169" s="2771"/>
      <c r="AF169" s="2771"/>
      <c r="AG169" s="2752"/>
      <c r="AH169" s="2771"/>
      <c r="AI169" s="2771"/>
      <c r="AJ169" s="2771"/>
      <c r="AK169" s="2771"/>
      <c r="AL169" s="2771"/>
      <c r="AM169" s="2771"/>
      <c r="AN169" s="2773"/>
    </row>
    <row r="170" spans="1:40" ht="12.6" customHeight="1">
      <c r="A170" s="2775" t="s">
        <v>283</v>
      </c>
      <c r="B170" s="2776"/>
      <c r="C170" s="2776"/>
      <c r="D170" s="2776"/>
      <c r="E170" s="2776"/>
      <c r="F170" s="2776"/>
      <c r="G170" s="2794" t="s">
        <v>300</v>
      </c>
      <c r="H170" s="2793"/>
      <c r="I170" s="2793" t="s">
        <v>2257</v>
      </c>
      <c r="J170" s="2793"/>
      <c r="K170" s="2793" t="str">
        <f>K102</f>
        <v/>
      </c>
      <c r="L170" s="2793"/>
      <c r="M170" s="2793" t="s">
        <v>301</v>
      </c>
      <c r="N170" s="2793"/>
      <c r="O170" s="2793" t="str">
        <f>O102</f>
        <v/>
      </c>
      <c r="P170" s="2793"/>
      <c r="Q170" s="2793" t="s">
        <v>1311</v>
      </c>
      <c r="R170" s="2793"/>
      <c r="S170" s="2793" t="str">
        <f>S102</f>
        <v/>
      </c>
      <c r="T170" s="2793"/>
      <c r="U170" s="2793" t="s">
        <v>1313</v>
      </c>
      <c r="V170" s="2793"/>
      <c r="W170" s="2793"/>
      <c r="X170" s="2793"/>
      <c r="Y170" s="2794" t="s">
        <v>300</v>
      </c>
      <c r="Z170" s="2793"/>
      <c r="AA170" s="2793" t="s">
        <v>2255</v>
      </c>
      <c r="AB170" s="2793"/>
      <c r="AC170" s="2793" t="str">
        <f>AC102</f>
        <v/>
      </c>
      <c r="AD170" s="2793"/>
      <c r="AE170" s="2793" t="s">
        <v>1315</v>
      </c>
      <c r="AF170" s="2793"/>
      <c r="AG170" s="2793" t="str">
        <f>AG102</f>
        <v/>
      </c>
      <c r="AH170" s="2793"/>
      <c r="AI170" s="2793" t="s">
        <v>1311</v>
      </c>
      <c r="AJ170" s="2793"/>
      <c r="AK170" s="2793" t="str">
        <f>AK102</f>
        <v/>
      </c>
      <c r="AL170" s="2793"/>
      <c r="AM170" s="2793" t="s">
        <v>1318</v>
      </c>
      <c r="AN170" s="2808"/>
    </row>
    <row r="171" spans="1:40" ht="12.6" customHeight="1">
      <c r="A171" s="2787"/>
      <c r="B171" s="2670"/>
      <c r="C171" s="2670"/>
      <c r="D171" s="2670"/>
      <c r="E171" s="2670"/>
      <c r="F171" s="2670"/>
      <c r="G171" s="2759"/>
      <c r="H171" s="2753"/>
      <c r="I171" s="2753"/>
      <c r="J171" s="2753"/>
      <c r="K171" s="2753"/>
      <c r="L171" s="2753"/>
      <c r="M171" s="2753"/>
      <c r="N171" s="2753"/>
      <c r="O171" s="2753"/>
      <c r="P171" s="2753"/>
      <c r="Q171" s="2753"/>
      <c r="R171" s="2753"/>
      <c r="S171" s="2753"/>
      <c r="T171" s="2753"/>
      <c r="U171" s="2753"/>
      <c r="V171" s="2753"/>
      <c r="W171" s="2753"/>
      <c r="X171" s="2753"/>
      <c r="Y171" s="2759"/>
      <c r="Z171" s="2753"/>
      <c r="AA171" s="2753"/>
      <c r="AB171" s="2753"/>
      <c r="AC171" s="2753"/>
      <c r="AD171" s="2753"/>
      <c r="AE171" s="2753"/>
      <c r="AF171" s="2753"/>
      <c r="AG171" s="2753"/>
      <c r="AH171" s="2753"/>
      <c r="AI171" s="2753"/>
      <c r="AJ171" s="2753"/>
      <c r="AK171" s="2753"/>
      <c r="AL171" s="2753"/>
      <c r="AM171" s="2753"/>
      <c r="AN171" s="2806"/>
    </row>
    <row r="172" spans="1:40" ht="12.6" customHeight="1">
      <c r="A172" s="2787"/>
      <c r="B172" s="2670"/>
      <c r="C172" s="2670"/>
      <c r="D172" s="2670"/>
      <c r="E172" s="2670"/>
      <c r="F172" s="2670"/>
      <c r="G172" s="2759" t="s">
        <v>299</v>
      </c>
      <c r="H172" s="2753"/>
      <c r="I172" s="2753" t="s">
        <v>2257</v>
      </c>
      <c r="J172" s="2753"/>
      <c r="K172" s="2753" t="str">
        <f>K104</f>
        <v/>
      </c>
      <c r="L172" s="2753"/>
      <c r="M172" s="2753" t="s">
        <v>301</v>
      </c>
      <c r="N172" s="2753"/>
      <c r="O172" s="2753" t="str">
        <f>O104</f>
        <v/>
      </c>
      <c r="P172" s="2753"/>
      <c r="Q172" s="2753" t="s">
        <v>1312</v>
      </c>
      <c r="R172" s="2753"/>
      <c r="S172" s="2753" t="str">
        <f>S104</f>
        <v/>
      </c>
      <c r="T172" s="2753"/>
      <c r="U172" s="2753" t="s">
        <v>1314</v>
      </c>
      <c r="V172" s="2753"/>
      <c r="W172" s="2753"/>
      <c r="X172" s="2753"/>
      <c r="Y172" s="2759" t="s">
        <v>299</v>
      </c>
      <c r="Z172" s="2753"/>
      <c r="AA172" s="2753" t="s">
        <v>2254</v>
      </c>
      <c r="AB172" s="2753"/>
      <c r="AC172" s="2753" t="str">
        <f>AC104</f>
        <v/>
      </c>
      <c r="AD172" s="2753"/>
      <c r="AE172" s="2753" t="s">
        <v>1316</v>
      </c>
      <c r="AF172" s="2753"/>
      <c r="AG172" s="2753" t="str">
        <f>AG104</f>
        <v/>
      </c>
      <c r="AH172" s="2753"/>
      <c r="AI172" s="2753" t="s">
        <v>1317</v>
      </c>
      <c r="AJ172" s="2753"/>
      <c r="AK172" s="2753" t="str">
        <f>AK104</f>
        <v/>
      </c>
      <c r="AL172" s="2753"/>
      <c r="AM172" s="2753" t="s">
        <v>1319</v>
      </c>
      <c r="AN172" s="2806"/>
    </row>
    <row r="173" spans="1:40" ht="12.6" customHeight="1">
      <c r="A173" s="2778"/>
      <c r="B173" s="2671"/>
      <c r="C173" s="2671"/>
      <c r="D173" s="2671"/>
      <c r="E173" s="2671"/>
      <c r="F173" s="2671"/>
      <c r="G173" s="2760"/>
      <c r="H173" s="2754"/>
      <c r="I173" s="2754"/>
      <c r="J173" s="2754"/>
      <c r="K173" s="2754"/>
      <c r="L173" s="2754"/>
      <c r="M173" s="2754"/>
      <c r="N173" s="2754"/>
      <c r="O173" s="2754"/>
      <c r="P173" s="2754"/>
      <c r="Q173" s="2754"/>
      <c r="R173" s="2754"/>
      <c r="S173" s="2754"/>
      <c r="T173" s="2754"/>
      <c r="U173" s="2754"/>
      <c r="V173" s="2754"/>
      <c r="W173" s="2754"/>
      <c r="X173" s="2754"/>
      <c r="Y173" s="2760"/>
      <c r="Z173" s="2754"/>
      <c r="AA173" s="2754"/>
      <c r="AB173" s="2754"/>
      <c r="AC173" s="2754"/>
      <c r="AD173" s="2754"/>
      <c r="AE173" s="2754"/>
      <c r="AF173" s="2754"/>
      <c r="AG173" s="2754"/>
      <c r="AH173" s="2754"/>
      <c r="AI173" s="2754"/>
      <c r="AJ173" s="2754"/>
      <c r="AK173" s="2754"/>
      <c r="AL173" s="2754"/>
      <c r="AM173" s="2754"/>
      <c r="AN173" s="2807"/>
    </row>
    <row r="174" spans="1:40" ht="12.6" customHeight="1">
      <c r="A174" s="2793" t="s">
        <v>2257</v>
      </c>
      <c r="B174" s="2793"/>
      <c r="C174" s="2793" t="str">
        <f>C106</f>
        <v/>
      </c>
      <c r="D174" s="2793"/>
      <c r="E174" s="2793" t="s">
        <v>1308</v>
      </c>
      <c r="F174" s="2793"/>
      <c r="G174" s="2793" t="str">
        <f>G106</f>
        <v/>
      </c>
      <c r="H174" s="2793"/>
      <c r="I174" s="2793" t="s">
        <v>1309</v>
      </c>
      <c r="J174" s="2793"/>
      <c r="K174" s="2793" t="str">
        <f>K106</f>
        <v/>
      </c>
      <c r="L174" s="2793"/>
      <c r="M174" s="2793" t="s">
        <v>1310</v>
      </c>
      <c r="N174" s="2793"/>
      <c r="O174" s="1071"/>
      <c r="P174" s="1071"/>
      <c r="Q174" s="765"/>
      <c r="R174" s="765"/>
      <c r="S174" s="765"/>
      <c r="T174" s="765"/>
      <c r="U174" s="765"/>
      <c r="V174" s="765"/>
      <c r="W174" s="765"/>
      <c r="X174" s="765"/>
      <c r="Y174" s="765"/>
      <c r="Z174" s="765"/>
      <c r="AA174" s="765"/>
      <c r="AB174" s="765"/>
      <c r="AC174" s="765"/>
      <c r="AD174" s="765"/>
      <c r="AE174" s="765"/>
      <c r="AF174" s="765"/>
      <c r="AG174" s="765"/>
      <c r="AH174" s="765"/>
      <c r="AI174" s="765"/>
      <c r="AJ174" s="765"/>
      <c r="AK174" s="765"/>
      <c r="AL174" s="765"/>
      <c r="AM174" s="765"/>
      <c r="AN174" s="765"/>
    </row>
    <row r="175" spans="1:40" ht="12.6" customHeight="1">
      <c r="A175" s="2753"/>
      <c r="B175" s="2753"/>
      <c r="C175" s="2753"/>
      <c r="D175" s="2753"/>
      <c r="E175" s="2753"/>
      <c r="F175" s="2753"/>
      <c r="G175" s="2753"/>
      <c r="H175" s="2753"/>
      <c r="I175" s="2753"/>
      <c r="J175" s="2753"/>
      <c r="K175" s="2753"/>
      <c r="L175" s="2753"/>
      <c r="M175" s="2753"/>
      <c r="N175" s="2753"/>
      <c r="O175" s="778"/>
      <c r="P175" s="778"/>
      <c r="Q175" s="765"/>
      <c r="R175" s="765"/>
      <c r="S175" s="765"/>
      <c r="T175" s="765"/>
      <c r="U175" s="765"/>
      <c r="V175" s="765"/>
      <c r="W175" s="765"/>
      <c r="X175" s="765"/>
      <c r="Y175" s="765"/>
      <c r="Z175" s="765"/>
      <c r="AA175" s="765"/>
      <c r="AB175" s="765"/>
      <c r="AC175" s="765"/>
      <c r="AD175" s="765"/>
      <c r="AE175" s="765"/>
      <c r="AF175" s="765"/>
      <c r="AG175" s="765"/>
      <c r="AH175" s="765"/>
      <c r="AI175" s="765"/>
      <c r="AJ175" s="765"/>
      <c r="AK175" s="765"/>
      <c r="AL175" s="765"/>
      <c r="AM175" s="765"/>
      <c r="AN175" s="765"/>
    </row>
    <row r="176" spans="1:40" ht="12.6" customHeight="1">
      <c r="A176" s="1053"/>
      <c r="B176" s="1053"/>
      <c r="C176" s="2742" t="s">
        <v>2493</v>
      </c>
      <c r="D176" s="2742"/>
      <c r="E176" s="2742"/>
      <c r="F176" s="2742"/>
      <c r="G176" s="2797" t="s">
        <v>304</v>
      </c>
      <c r="H176" s="2797"/>
      <c r="I176" s="2797"/>
      <c r="J176" s="2797"/>
      <c r="K176" s="2798">
        <f>一括入力シート!B186</f>
        <v>0</v>
      </c>
      <c r="L176" s="2798"/>
      <c r="M176" s="2798"/>
      <c r="N176" s="2798"/>
      <c r="O176" s="2798"/>
      <c r="P176" s="2798"/>
      <c r="Q176" s="2798"/>
      <c r="R176" s="2798"/>
      <c r="S176" s="2798"/>
      <c r="T176" s="2798"/>
      <c r="U176" s="2798"/>
      <c r="V176" s="2798"/>
      <c r="W176" s="2798"/>
      <c r="X176" s="2798"/>
      <c r="Y176" s="2798"/>
      <c r="Z176" s="2798"/>
      <c r="AA176" s="2798"/>
      <c r="AB176" s="2798"/>
      <c r="AC176" s="2798"/>
      <c r="AD176" s="2798"/>
      <c r="AE176" s="2798"/>
      <c r="AF176" s="2798"/>
      <c r="AG176" s="2798"/>
      <c r="AH176" s="2798"/>
      <c r="AI176" s="2798"/>
      <c r="AJ176" s="2798"/>
      <c r="AK176" s="2798"/>
      <c r="AL176" s="2798"/>
      <c r="AM176" s="2798"/>
      <c r="AN176" s="2798"/>
    </row>
    <row r="177" spans="1:40" ht="12.6" customHeight="1">
      <c r="A177" s="765"/>
      <c r="B177" s="765"/>
      <c r="C177" s="2742"/>
      <c r="D177" s="2742"/>
      <c r="E177" s="2742"/>
      <c r="F177" s="2742"/>
      <c r="G177" s="2749"/>
      <c r="H177" s="2749"/>
      <c r="I177" s="2749"/>
      <c r="J177" s="2749"/>
      <c r="K177" s="2799"/>
      <c r="L177" s="2799"/>
      <c r="M177" s="2799"/>
      <c r="N177" s="2799"/>
      <c r="O177" s="2799"/>
      <c r="P177" s="2799"/>
      <c r="Q177" s="2799"/>
      <c r="R177" s="2799"/>
      <c r="S177" s="2799"/>
      <c r="T177" s="2799"/>
      <c r="U177" s="2799"/>
      <c r="V177" s="2799"/>
      <c r="W177" s="2799"/>
      <c r="X177" s="2799"/>
      <c r="Y177" s="2799"/>
      <c r="Z177" s="2799"/>
      <c r="AA177" s="2799"/>
      <c r="AB177" s="2799"/>
      <c r="AC177" s="2799"/>
      <c r="AD177" s="2799"/>
      <c r="AE177" s="2799"/>
      <c r="AF177" s="2799"/>
      <c r="AG177" s="2799"/>
      <c r="AH177" s="2799"/>
      <c r="AI177" s="2799"/>
      <c r="AJ177" s="2799"/>
      <c r="AK177" s="2799"/>
      <c r="AL177" s="2799"/>
      <c r="AM177" s="2799"/>
      <c r="AN177" s="2799"/>
    </row>
    <row r="178" spans="1:40" ht="12.6" customHeight="1">
      <c r="A178" s="765"/>
      <c r="B178" s="765"/>
      <c r="C178" s="765"/>
      <c r="D178" s="765"/>
      <c r="E178" s="765"/>
      <c r="F178" s="765"/>
      <c r="G178" s="2746" t="s">
        <v>305</v>
      </c>
      <c r="H178" s="2746"/>
      <c r="I178" s="2746"/>
      <c r="J178" s="2746"/>
      <c r="K178" s="2800">
        <f>一括入力シート!B187</f>
        <v>0</v>
      </c>
      <c r="L178" s="2800"/>
      <c r="M178" s="2800"/>
      <c r="N178" s="2800"/>
      <c r="O178" s="2800"/>
      <c r="P178" s="2800"/>
      <c r="Q178" s="2800"/>
      <c r="R178" s="2800"/>
      <c r="S178" s="2800"/>
      <c r="T178" s="2800"/>
      <c r="U178" s="2800"/>
      <c r="V178" s="2800"/>
      <c r="W178" s="2800"/>
      <c r="X178" s="2800"/>
      <c r="Y178" s="2800"/>
      <c r="Z178" s="2800"/>
      <c r="AA178" s="2800"/>
      <c r="AB178" s="2800"/>
      <c r="AC178" s="2800"/>
      <c r="AD178" s="2800"/>
      <c r="AE178" s="2800"/>
      <c r="AF178" s="2800"/>
      <c r="AG178" s="2800"/>
      <c r="AH178" s="2800"/>
      <c r="AI178" s="2800"/>
      <c r="AJ178" s="2800"/>
      <c r="AK178" s="2800"/>
      <c r="AL178" s="2761"/>
      <c r="AM178" s="2761"/>
      <c r="AN178" s="2761"/>
    </row>
    <row r="179" spans="1:40" ht="12.6" customHeight="1">
      <c r="A179" s="765"/>
      <c r="B179" s="765"/>
      <c r="C179" s="765"/>
      <c r="D179" s="765"/>
      <c r="E179" s="765"/>
      <c r="F179" s="765"/>
      <c r="G179" s="2747"/>
      <c r="H179" s="2747"/>
      <c r="I179" s="2747"/>
      <c r="J179" s="2747"/>
      <c r="K179" s="2799"/>
      <c r="L179" s="2799"/>
      <c r="M179" s="2799"/>
      <c r="N179" s="2799"/>
      <c r="O179" s="2799"/>
      <c r="P179" s="2799"/>
      <c r="Q179" s="2799"/>
      <c r="R179" s="2799"/>
      <c r="S179" s="2799"/>
      <c r="T179" s="2799"/>
      <c r="U179" s="2799"/>
      <c r="V179" s="2799"/>
      <c r="W179" s="2799"/>
      <c r="X179" s="2799"/>
      <c r="Y179" s="2799"/>
      <c r="Z179" s="2799"/>
      <c r="AA179" s="2799"/>
      <c r="AB179" s="2799"/>
      <c r="AC179" s="2799"/>
      <c r="AD179" s="2799"/>
      <c r="AE179" s="2799"/>
      <c r="AF179" s="2799"/>
      <c r="AG179" s="2799"/>
      <c r="AH179" s="2799"/>
      <c r="AI179" s="2799"/>
      <c r="AJ179" s="2799"/>
      <c r="AK179" s="2799"/>
      <c r="AL179" s="2762"/>
      <c r="AM179" s="2762"/>
      <c r="AN179" s="2762"/>
    </row>
    <row r="180" spans="1:40" ht="12.6" customHeight="1">
      <c r="A180" s="765"/>
      <c r="B180" s="765"/>
      <c r="C180" s="765"/>
      <c r="D180" s="765"/>
      <c r="E180" s="765"/>
      <c r="F180" s="765"/>
      <c r="G180" s="2746" t="s">
        <v>306</v>
      </c>
      <c r="H180" s="2746"/>
      <c r="I180" s="2746"/>
      <c r="J180" s="2746"/>
      <c r="K180" s="2748" t="s">
        <v>292</v>
      </c>
      <c r="L180" s="2743">
        <f>一括入力シート!B191</f>
        <v>0</v>
      </c>
      <c r="M180" s="2744"/>
      <c r="N180" s="2744"/>
      <c r="O180" s="2748" t="s">
        <v>309</v>
      </c>
      <c r="P180" s="2743">
        <f>一括入力シート!C191</f>
        <v>0</v>
      </c>
      <c r="Q180" s="2744"/>
      <c r="R180" s="2744"/>
      <c r="S180" s="2795" t="s">
        <v>310</v>
      </c>
      <c r="T180" s="2743">
        <f>一括入力シート!D191</f>
        <v>0</v>
      </c>
      <c r="U180" s="2744"/>
      <c r="V180" s="2744"/>
      <c r="W180" s="2744"/>
      <c r="X180" s="2805" t="s">
        <v>307</v>
      </c>
      <c r="Y180" s="2805"/>
      <c r="Z180" s="2805"/>
      <c r="AA180" s="2805"/>
      <c r="AB180" s="2748" t="s">
        <v>292</v>
      </c>
      <c r="AC180" s="2743">
        <f>一括入力シート!B193</f>
        <v>0</v>
      </c>
      <c r="AD180" s="2744"/>
      <c r="AE180" s="2744"/>
      <c r="AF180" s="2748" t="s">
        <v>309</v>
      </c>
      <c r="AG180" s="2743">
        <f>一括入力シート!C193</f>
        <v>0</v>
      </c>
      <c r="AH180" s="2744"/>
      <c r="AI180" s="2744"/>
      <c r="AJ180" s="2795" t="s">
        <v>310</v>
      </c>
      <c r="AK180" s="2743">
        <f>一括入力シート!D193</f>
        <v>0</v>
      </c>
      <c r="AL180" s="2744"/>
      <c r="AM180" s="2744"/>
      <c r="AN180" s="2744"/>
    </row>
    <row r="181" spans="1:40" ht="12.6" customHeight="1">
      <c r="A181" s="765"/>
      <c r="B181" s="765"/>
      <c r="C181" s="765"/>
      <c r="D181" s="765"/>
      <c r="E181" s="765"/>
      <c r="F181" s="765"/>
      <c r="G181" s="2747"/>
      <c r="H181" s="2747"/>
      <c r="I181" s="2747"/>
      <c r="J181" s="2747"/>
      <c r="K181" s="2749"/>
      <c r="L181" s="2745"/>
      <c r="M181" s="2745"/>
      <c r="N181" s="2745"/>
      <c r="O181" s="2749"/>
      <c r="P181" s="2745"/>
      <c r="Q181" s="2745"/>
      <c r="R181" s="2745"/>
      <c r="S181" s="2762"/>
      <c r="T181" s="2745"/>
      <c r="U181" s="2745"/>
      <c r="V181" s="2745"/>
      <c r="W181" s="2745"/>
      <c r="X181" s="2747"/>
      <c r="Y181" s="2747"/>
      <c r="Z181" s="2747"/>
      <c r="AA181" s="2747"/>
      <c r="AB181" s="2749"/>
      <c r="AC181" s="2745"/>
      <c r="AD181" s="2745"/>
      <c r="AE181" s="2745"/>
      <c r="AF181" s="2749"/>
      <c r="AG181" s="2745"/>
      <c r="AH181" s="2745"/>
      <c r="AI181" s="2745"/>
      <c r="AJ181" s="2762"/>
      <c r="AK181" s="2745"/>
      <c r="AL181" s="2745"/>
      <c r="AM181" s="2745"/>
      <c r="AN181" s="2745"/>
    </row>
    <row r="182" spans="1:40" ht="12.6" customHeight="1">
      <c r="A182" s="765"/>
      <c r="B182" s="765"/>
      <c r="C182" s="765"/>
      <c r="D182" s="765"/>
      <c r="E182" s="765"/>
      <c r="F182" s="765"/>
      <c r="G182" s="2746" t="s">
        <v>313</v>
      </c>
      <c r="H182" s="2746"/>
      <c r="I182" s="2746"/>
      <c r="J182" s="2746"/>
      <c r="K182" s="2751">
        <f>一括入力シート!B188</f>
        <v>0</v>
      </c>
      <c r="L182" s="2751"/>
      <c r="M182" s="2751"/>
      <c r="N182" s="2751"/>
      <c r="O182" s="2751"/>
      <c r="P182" s="2751"/>
      <c r="Q182" s="2751"/>
      <c r="R182" s="2751"/>
      <c r="S182" s="2751"/>
      <c r="T182" s="2751"/>
      <c r="U182" s="2751"/>
      <c r="V182" s="2751"/>
      <c r="W182" s="2751"/>
      <c r="X182" s="2746" t="s">
        <v>308</v>
      </c>
      <c r="Y182" s="2746"/>
      <c r="Z182" s="2746"/>
      <c r="AA182" s="2746"/>
      <c r="AB182" s="2763">
        <f>一括入力シート!B196</f>
        <v>0</v>
      </c>
      <c r="AC182" s="2763"/>
      <c r="AD182" s="2763"/>
      <c r="AE182" s="2763"/>
      <c r="AF182" s="2763"/>
      <c r="AG182" s="2763"/>
      <c r="AH182" s="2763"/>
      <c r="AI182" s="2763"/>
      <c r="AJ182" s="2763"/>
      <c r="AK182" s="2763"/>
      <c r="AL182" s="2761" t="s">
        <v>311</v>
      </c>
      <c r="AM182" s="2761"/>
      <c r="AN182" s="2761"/>
    </row>
    <row r="183" spans="1:40" ht="12.6" customHeight="1">
      <c r="A183" s="765"/>
      <c r="B183" s="765"/>
      <c r="C183" s="765"/>
      <c r="D183" s="765"/>
      <c r="E183" s="765"/>
      <c r="F183" s="765"/>
      <c r="G183" s="2747"/>
      <c r="H183" s="2747"/>
      <c r="I183" s="2747"/>
      <c r="J183" s="2747"/>
      <c r="K183" s="2752"/>
      <c r="L183" s="2752"/>
      <c r="M183" s="2752"/>
      <c r="N183" s="2752"/>
      <c r="O183" s="2752"/>
      <c r="P183" s="2752"/>
      <c r="Q183" s="2752"/>
      <c r="R183" s="2752"/>
      <c r="S183" s="2752"/>
      <c r="T183" s="2752"/>
      <c r="U183" s="2752"/>
      <c r="V183" s="2752"/>
      <c r="W183" s="2752"/>
      <c r="X183" s="2747"/>
      <c r="Y183" s="2747"/>
      <c r="Z183" s="2747"/>
      <c r="AA183" s="2747"/>
      <c r="AB183" s="2752"/>
      <c r="AC183" s="2752"/>
      <c r="AD183" s="2752"/>
      <c r="AE183" s="2752"/>
      <c r="AF183" s="2752"/>
      <c r="AG183" s="2752"/>
      <c r="AH183" s="2752"/>
      <c r="AI183" s="2752"/>
      <c r="AJ183" s="2752"/>
      <c r="AK183" s="2752"/>
      <c r="AL183" s="2762"/>
      <c r="AM183" s="2762"/>
      <c r="AN183" s="2762"/>
    </row>
    <row r="184" spans="1:40" ht="12.6" customHeight="1">
      <c r="A184" s="1072"/>
      <c r="B184" s="1072"/>
      <c r="C184" s="1072"/>
      <c r="D184" s="1072"/>
      <c r="E184" s="1072"/>
      <c r="F184" s="1072"/>
      <c r="G184" s="1073"/>
      <c r="H184" s="1073"/>
      <c r="I184" s="1072"/>
      <c r="J184" s="1072"/>
      <c r="K184" s="1072"/>
      <c r="L184" s="1072"/>
      <c r="M184" s="1072"/>
      <c r="N184" s="1072"/>
      <c r="O184" s="1072"/>
      <c r="P184" s="1072"/>
      <c r="Q184" s="1072"/>
      <c r="R184" s="1072"/>
      <c r="S184" s="1072"/>
      <c r="T184" s="1072"/>
      <c r="U184" s="1072"/>
      <c r="V184" s="1072"/>
      <c r="W184" s="1072"/>
      <c r="X184" s="1072"/>
      <c r="Y184" s="1072"/>
      <c r="Z184" s="1072"/>
      <c r="AA184" s="1072"/>
      <c r="AB184" s="1072"/>
      <c r="AC184" s="1072"/>
      <c r="AD184" s="1072"/>
      <c r="AE184" s="1072"/>
      <c r="AF184" s="1072"/>
      <c r="AG184" s="1072"/>
      <c r="AH184" s="1072"/>
      <c r="AI184" s="1072"/>
      <c r="AJ184" s="1072"/>
      <c r="AK184" s="1072"/>
      <c r="AL184" s="1072"/>
      <c r="AM184" s="1072"/>
      <c r="AN184" s="1072"/>
    </row>
    <row r="185" spans="1:40" ht="12.6" customHeight="1">
      <c r="A185" s="765"/>
      <c r="B185" s="765"/>
      <c r="C185" s="765"/>
      <c r="D185" s="765"/>
      <c r="E185" s="765"/>
      <c r="F185" s="765"/>
      <c r="G185" s="1074"/>
      <c r="H185" s="1074"/>
      <c r="I185" s="1075"/>
      <c r="J185" s="765"/>
      <c r="K185" s="765"/>
      <c r="L185" s="1076"/>
      <c r="M185" s="1074"/>
      <c r="N185" s="1074"/>
      <c r="O185" s="1074"/>
      <c r="P185" s="1076"/>
      <c r="Q185" s="1076"/>
      <c r="R185" s="1076"/>
      <c r="S185" s="1074"/>
      <c r="T185" s="1074"/>
      <c r="U185" s="1074"/>
      <c r="V185" s="1076"/>
      <c r="W185" s="1076"/>
      <c r="X185" s="1076"/>
      <c r="Y185" s="1074"/>
      <c r="Z185" s="1074"/>
      <c r="AA185" s="1074"/>
      <c r="AB185" s="765"/>
      <c r="AC185" s="765"/>
      <c r="AD185" s="765"/>
      <c r="AE185" s="765"/>
      <c r="AF185" s="765"/>
      <c r="AG185" s="765"/>
      <c r="AH185" s="765"/>
      <c r="AI185" s="765"/>
      <c r="AJ185" s="765"/>
      <c r="AK185" s="765"/>
      <c r="AL185" s="765"/>
      <c r="AM185" s="765"/>
      <c r="AN185" s="765"/>
    </row>
    <row r="186" spans="1:40" ht="12.6" customHeight="1">
      <c r="A186" s="2774" t="s">
        <v>2495</v>
      </c>
      <c r="B186" s="2774"/>
      <c r="C186" s="2774"/>
      <c r="D186" s="2774"/>
      <c r="E186" s="2774"/>
      <c r="F186" s="2774"/>
      <c r="G186" s="2774"/>
      <c r="H186" s="2774"/>
      <c r="I186" s="2774"/>
      <c r="J186" s="2774"/>
      <c r="K186" s="2774"/>
      <c r="L186" s="2774"/>
      <c r="M186" s="2774"/>
      <c r="N186" s="2774"/>
      <c r="O186" s="2774"/>
      <c r="P186" s="2774"/>
      <c r="Q186" s="2774"/>
      <c r="R186" s="2774"/>
      <c r="S186" s="2774"/>
      <c r="T186" s="2774"/>
      <c r="U186" s="2774"/>
      <c r="V186" s="2774"/>
      <c r="W186" s="2774"/>
      <c r="X186" s="2774"/>
      <c r="Y186" s="2774"/>
      <c r="Z186" s="2774"/>
      <c r="AA186" s="2774"/>
      <c r="AB186" s="2774"/>
      <c r="AC186" s="2774"/>
      <c r="AD186" s="2774"/>
      <c r="AE186" s="2774"/>
      <c r="AF186" s="2774"/>
      <c r="AG186" s="2774"/>
      <c r="AH186" s="2774"/>
      <c r="AI186" s="2774"/>
      <c r="AJ186" s="2774"/>
      <c r="AK186" s="2774"/>
      <c r="AL186" s="2774"/>
      <c r="AM186" s="2774"/>
      <c r="AN186" s="2774"/>
    </row>
    <row r="187" spans="1:40" ht="12.6" customHeight="1">
      <c r="A187" s="2774"/>
      <c r="B187" s="2774"/>
      <c r="C187" s="2774"/>
      <c r="D187" s="2774"/>
      <c r="E187" s="2774"/>
      <c r="F187" s="2774"/>
      <c r="G187" s="2774"/>
      <c r="H187" s="2774"/>
      <c r="I187" s="2774"/>
      <c r="J187" s="2774"/>
      <c r="K187" s="2774"/>
      <c r="L187" s="2774"/>
      <c r="M187" s="2774"/>
      <c r="N187" s="2774"/>
      <c r="O187" s="2774"/>
      <c r="P187" s="2774"/>
      <c r="Q187" s="2774"/>
      <c r="R187" s="2774"/>
      <c r="S187" s="2774"/>
      <c r="T187" s="2774"/>
      <c r="U187" s="2774"/>
      <c r="V187" s="2774"/>
      <c r="W187" s="2774"/>
      <c r="X187" s="2774"/>
      <c r="Y187" s="2774"/>
      <c r="Z187" s="2774"/>
      <c r="AA187" s="2774"/>
      <c r="AB187" s="2774"/>
      <c r="AC187" s="2774"/>
      <c r="AD187" s="2774"/>
      <c r="AE187" s="2774"/>
      <c r="AF187" s="2774"/>
      <c r="AG187" s="2774"/>
      <c r="AH187" s="2774"/>
      <c r="AI187" s="2774"/>
      <c r="AJ187" s="2774"/>
      <c r="AK187" s="2774"/>
      <c r="AL187" s="2774"/>
      <c r="AM187" s="2774"/>
      <c r="AN187" s="2774"/>
    </row>
    <row r="188" spans="1:40" ht="12.6" customHeight="1">
      <c r="A188" s="2774"/>
      <c r="B188" s="2774"/>
      <c r="C188" s="2774"/>
      <c r="D188" s="2774"/>
      <c r="E188" s="2774"/>
      <c r="F188" s="2774"/>
      <c r="G188" s="2774"/>
      <c r="H188" s="2774"/>
      <c r="I188" s="2774"/>
      <c r="J188" s="2774"/>
      <c r="K188" s="2774"/>
      <c r="L188" s="2774"/>
      <c r="M188" s="2774"/>
      <c r="N188" s="2774"/>
      <c r="O188" s="2774"/>
      <c r="P188" s="2774"/>
      <c r="Q188" s="2774"/>
      <c r="R188" s="2774"/>
      <c r="S188" s="2774"/>
      <c r="T188" s="2774"/>
      <c r="U188" s="2774"/>
      <c r="V188" s="2774"/>
      <c r="W188" s="2774"/>
      <c r="X188" s="2774"/>
      <c r="Y188" s="2774"/>
      <c r="Z188" s="2774"/>
      <c r="AA188" s="2774"/>
      <c r="AB188" s="2774"/>
      <c r="AC188" s="2774"/>
      <c r="AD188" s="2774"/>
      <c r="AE188" s="2774"/>
      <c r="AF188" s="2774"/>
      <c r="AG188" s="2774"/>
      <c r="AH188" s="2774"/>
      <c r="AI188" s="2774"/>
      <c r="AJ188" s="2774"/>
      <c r="AK188" s="2774"/>
      <c r="AL188" s="2774"/>
      <c r="AM188" s="2774"/>
      <c r="AN188" s="2774"/>
    </row>
    <row r="189" spans="1:40" ht="12.6" customHeight="1">
      <c r="A189" s="2774"/>
      <c r="B189" s="2774"/>
      <c r="C189" s="2774"/>
      <c r="D189" s="2774"/>
      <c r="E189" s="2774"/>
      <c r="F189" s="2774"/>
      <c r="G189" s="2774"/>
      <c r="H189" s="2774"/>
      <c r="I189" s="2774"/>
      <c r="J189" s="2774"/>
      <c r="K189" s="2774"/>
      <c r="L189" s="2774"/>
      <c r="M189" s="2774"/>
      <c r="N189" s="2774"/>
      <c r="O189" s="2774"/>
      <c r="P189" s="2774"/>
      <c r="Q189" s="2774"/>
      <c r="R189" s="2774"/>
      <c r="S189" s="2774"/>
      <c r="T189" s="2774"/>
      <c r="U189" s="2774"/>
      <c r="V189" s="2774"/>
      <c r="W189" s="2774"/>
      <c r="X189" s="2774"/>
      <c r="Y189" s="2774"/>
      <c r="Z189" s="2774"/>
      <c r="AA189" s="2774"/>
      <c r="AB189" s="2774"/>
      <c r="AC189" s="2774"/>
      <c r="AD189" s="2774"/>
      <c r="AE189" s="2774"/>
      <c r="AF189" s="2774"/>
      <c r="AG189" s="2774"/>
      <c r="AH189" s="2774"/>
      <c r="AI189" s="2774"/>
      <c r="AJ189" s="2774"/>
      <c r="AK189" s="2774"/>
      <c r="AL189" s="2774"/>
      <c r="AM189" s="2774"/>
      <c r="AN189" s="2774"/>
    </row>
    <row r="190" spans="1:40" ht="12.6" customHeight="1">
      <c r="A190" s="2774"/>
      <c r="B190" s="2774"/>
      <c r="C190" s="2774"/>
      <c r="D190" s="2774"/>
      <c r="E190" s="2774"/>
      <c r="F190" s="2774"/>
      <c r="G190" s="2774"/>
      <c r="H190" s="2774"/>
      <c r="I190" s="2774"/>
      <c r="J190" s="2774"/>
      <c r="K190" s="2774"/>
      <c r="L190" s="2774"/>
      <c r="M190" s="2774"/>
      <c r="N190" s="2774"/>
      <c r="O190" s="2774"/>
      <c r="P190" s="2774"/>
      <c r="Q190" s="2774"/>
      <c r="R190" s="2774"/>
      <c r="S190" s="2774"/>
      <c r="T190" s="2774"/>
      <c r="U190" s="2774"/>
      <c r="V190" s="2774"/>
      <c r="W190" s="2774"/>
      <c r="X190" s="2774"/>
      <c r="Y190" s="2774"/>
      <c r="Z190" s="2774"/>
      <c r="AA190" s="2774"/>
      <c r="AB190" s="2774"/>
      <c r="AC190" s="2774"/>
      <c r="AD190" s="2774"/>
      <c r="AE190" s="2774"/>
      <c r="AF190" s="2774"/>
      <c r="AG190" s="2774"/>
      <c r="AH190" s="2774"/>
      <c r="AI190" s="2774"/>
      <c r="AJ190" s="2774"/>
      <c r="AK190" s="2774"/>
      <c r="AL190" s="2774"/>
      <c r="AM190" s="2774"/>
      <c r="AN190" s="2774"/>
    </row>
    <row r="191" spans="1:40" ht="12.6" customHeight="1">
      <c r="A191" s="2774"/>
      <c r="B191" s="2774"/>
      <c r="C191" s="2774"/>
      <c r="D191" s="2774"/>
      <c r="E191" s="2774"/>
      <c r="F191" s="2774"/>
      <c r="G191" s="2774"/>
      <c r="H191" s="2774"/>
      <c r="I191" s="2774"/>
      <c r="J191" s="2774"/>
      <c r="K191" s="2774"/>
      <c r="L191" s="2774"/>
      <c r="M191" s="2774"/>
      <c r="N191" s="2774"/>
      <c r="O191" s="2774"/>
      <c r="P191" s="2774"/>
      <c r="Q191" s="2774"/>
      <c r="R191" s="2774"/>
      <c r="S191" s="2774"/>
      <c r="T191" s="2774"/>
      <c r="U191" s="2774"/>
      <c r="V191" s="2774"/>
      <c r="W191" s="2774"/>
      <c r="X191" s="2774"/>
      <c r="Y191" s="2774"/>
      <c r="Z191" s="2774"/>
      <c r="AA191" s="2774"/>
      <c r="AB191" s="2774"/>
      <c r="AC191" s="2774"/>
      <c r="AD191" s="2774"/>
      <c r="AE191" s="2774"/>
      <c r="AF191" s="2774"/>
      <c r="AG191" s="2774"/>
      <c r="AH191" s="2774"/>
      <c r="AI191" s="2774"/>
      <c r="AJ191" s="2774"/>
      <c r="AK191" s="2774"/>
      <c r="AL191" s="2774"/>
      <c r="AM191" s="2774"/>
      <c r="AN191" s="2774"/>
    </row>
    <row r="192" spans="1:40" ht="12.6" customHeight="1">
      <c r="A192" s="2774"/>
      <c r="B192" s="2774"/>
      <c r="C192" s="2774"/>
      <c r="D192" s="2774"/>
      <c r="E192" s="2774"/>
      <c r="F192" s="2774"/>
      <c r="G192" s="2774"/>
      <c r="H192" s="2774"/>
      <c r="I192" s="2774"/>
      <c r="J192" s="2774"/>
      <c r="K192" s="2774"/>
      <c r="L192" s="2774"/>
      <c r="M192" s="2774"/>
      <c r="N192" s="2774"/>
      <c r="O192" s="2774"/>
      <c r="P192" s="2774"/>
      <c r="Q192" s="2774"/>
      <c r="R192" s="2774"/>
      <c r="S192" s="2774"/>
      <c r="T192" s="2774"/>
      <c r="U192" s="2774"/>
      <c r="V192" s="2774"/>
      <c r="W192" s="2774"/>
      <c r="X192" s="2774"/>
      <c r="Y192" s="2774"/>
      <c r="Z192" s="2774"/>
      <c r="AA192" s="2774"/>
      <c r="AB192" s="2774"/>
      <c r="AC192" s="2774"/>
      <c r="AD192" s="2774"/>
      <c r="AE192" s="2774"/>
      <c r="AF192" s="2774"/>
      <c r="AG192" s="2774"/>
      <c r="AH192" s="2774"/>
      <c r="AI192" s="2774"/>
      <c r="AJ192" s="2774"/>
      <c r="AK192" s="2774"/>
      <c r="AL192" s="2774"/>
      <c r="AM192" s="2774"/>
      <c r="AN192" s="2774"/>
    </row>
    <row r="193" spans="1:40" ht="12.6" customHeight="1">
      <c r="A193" s="2774"/>
      <c r="B193" s="2774"/>
      <c r="C193" s="2774"/>
      <c r="D193" s="2774"/>
      <c r="E193" s="2774"/>
      <c r="F193" s="2774"/>
      <c r="G193" s="2774"/>
      <c r="H193" s="2774"/>
      <c r="I193" s="2774"/>
      <c r="J193" s="2774"/>
      <c r="K193" s="2774"/>
      <c r="L193" s="2774"/>
      <c r="M193" s="2774"/>
      <c r="N193" s="2774"/>
      <c r="O193" s="2774"/>
      <c r="P193" s="2774"/>
      <c r="Q193" s="2774"/>
      <c r="R193" s="2774"/>
      <c r="S193" s="2774"/>
      <c r="T193" s="2774"/>
      <c r="U193" s="2774"/>
      <c r="V193" s="2774"/>
      <c r="W193" s="2774"/>
      <c r="X193" s="2774"/>
      <c r="Y193" s="2774"/>
      <c r="Z193" s="2774"/>
      <c r="AA193" s="2774"/>
      <c r="AB193" s="2774"/>
      <c r="AC193" s="2774"/>
      <c r="AD193" s="2774"/>
      <c r="AE193" s="2774"/>
      <c r="AF193" s="2774"/>
      <c r="AG193" s="2774"/>
      <c r="AH193" s="2774"/>
      <c r="AI193" s="2774"/>
      <c r="AJ193" s="2774"/>
      <c r="AK193" s="2774"/>
      <c r="AL193" s="2774"/>
      <c r="AM193" s="2774"/>
      <c r="AN193" s="2774"/>
    </row>
    <row r="194" spans="1:40" ht="12.6" customHeight="1">
      <c r="A194" s="2774"/>
      <c r="B194" s="2774"/>
      <c r="C194" s="2774"/>
      <c r="D194" s="2774"/>
      <c r="E194" s="2774"/>
      <c r="F194" s="2774"/>
      <c r="G194" s="2774"/>
      <c r="H194" s="2774"/>
      <c r="I194" s="2774"/>
      <c r="J194" s="2774"/>
      <c r="K194" s="2774"/>
      <c r="L194" s="2774"/>
      <c r="M194" s="2774"/>
      <c r="N194" s="2774"/>
      <c r="O194" s="2774"/>
      <c r="P194" s="2774"/>
      <c r="Q194" s="2774"/>
      <c r="R194" s="2774"/>
      <c r="S194" s="2774"/>
      <c r="T194" s="2774"/>
      <c r="U194" s="2774"/>
      <c r="V194" s="2774"/>
      <c r="W194" s="2774"/>
      <c r="X194" s="2774"/>
      <c r="Y194" s="2774"/>
      <c r="Z194" s="2774"/>
      <c r="AA194" s="2774"/>
      <c r="AB194" s="2774"/>
      <c r="AC194" s="2774"/>
      <c r="AD194" s="2774"/>
      <c r="AE194" s="2774"/>
      <c r="AF194" s="2774"/>
      <c r="AG194" s="2774"/>
      <c r="AH194" s="2774"/>
      <c r="AI194" s="2774"/>
      <c r="AJ194" s="2774"/>
      <c r="AK194" s="2774"/>
      <c r="AL194" s="2774"/>
      <c r="AM194" s="2774"/>
      <c r="AN194" s="2774"/>
    </row>
    <row r="195" spans="1:40" ht="12.6" customHeight="1">
      <c r="A195" s="2774"/>
      <c r="B195" s="2774"/>
      <c r="C195" s="2774"/>
      <c r="D195" s="2774"/>
      <c r="E195" s="2774"/>
      <c r="F195" s="2774"/>
      <c r="G195" s="2774"/>
      <c r="H195" s="2774"/>
      <c r="I195" s="2774"/>
      <c r="J195" s="2774"/>
      <c r="K195" s="2774"/>
      <c r="L195" s="2774"/>
      <c r="M195" s="2774"/>
      <c r="N195" s="2774"/>
      <c r="O195" s="2774"/>
      <c r="P195" s="2774"/>
      <c r="Q195" s="2774"/>
      <c r="R195" s="2774"/>
      <c r="S195" s="2774"/>
      <c r="T195" s="2774"/>
      <c r="U195" s="2774"/>
      <c r="V195" s="2774"/>
      <c r="W195" s="2774"/>
      <c r="X195" s="2774"/>
      <c r="Y195" s="2774"/>
      <c r="Z195" s="2774"/>
      <c r="AA195" s="2774"/>
      <c r="AB195" s="2774"/>
      <c r="AC195" s="2774"/>
      <c r="AD195" s="2774"/>
      <c r="AE195" s="2774"/>
      <c r="AF195" s="2774"/>
      <c r="AG195" s="2774"/>
      <c r="AH195" s="2774"/>
      <c r="AI195" s="2774"/>
      <c r="AJ195" s="2774"/>
      <c r="AK195" s="2774"/>
      <c r="AL195" s="2774"/>
      <c r="AM195" s="2774"/>
      <c r="AN195" s="2774"/>
    </row>
    <row r="196" spans="1:40" ht="12.6" customHeight="1">
      <c r="A196" s="2774"/>
      <c r="B196" s="2774"/>
      <c r="C196" s="2774"/>
      <c r="D196" s="2774"/>
      <c r="E196" s="2774"/>
      <c r="F196" s="2774"/>
      <c r="G196" s="2774"/>
      <c r="H196" s="2774"/>
      <c r="I196" s="2774"/>
      <c r="J196" s="2774"/>
      <c r="K196" s="2774"/>
      <c r="L196" s="2774"/>
      <c r="M196" s="2774"/>
      <c r="N196" s="2774"/>
      <c r="O196" s="2774"/>
      <c r="P196" s="2774"/>
      <c r="Q196" s="2774"/>
      <c r="R196" s="2774"/>
      <c r="S196" s="2774"/>
      <c r="T196" s="2774"/>
      <c r="U196" s="2774"/>
      <c r="V196" s="2774"/>
      <c r="W196" s="2774"/>
      <c r="X196" s="2774"/>
      <c r="Y196" s="2774"/>
      <c r="Z196" s="2774"/>
      <c r="AA196" s="2774"/>
      <c r="AB196" s="2774"/>
      <c r="AC196" s="2774"/>
      <c r="AD196" s="2774"/>
      <c r="AE196" s="2774"/>
      <c r="AF196" s="2774"/>
      <c r="AG196" s="2774"/>
      <c r="AH196" s="2774"/>
      <c r="AI196" s="2774"/>
      <c r="AJ196" s="2774"/>
      <c r="AK196" s="2774"/>
      <c r="AL196" s="2774"/>
      <c r="AM196" s="2774"/>
      <c r="AN196" s="2774"/>
    </row>
    <row r="197" spans="1:40" ht="12.6" customHeight="1">
      <c r="A197" s="2774"/>
      <c r="B197" s="2774"/>
      <c r="C197" s="2774"/>
      <c r="D197" s="2774"/>
      <c r="E197" s="2774"/>
      <c r="F197" s="2774"/>
      <c r="G197" s="2774"/>
      <c r="H197" s="2774"/>
      <c r="I197" s="2774"/>
      <c r="J197" s="2774"/>
      <c r="K197" s="2774"/>
      <c r="L197" s="2774"/>
      <c r="M197" s="2774"/>
      <c r="N197" s="2774"/>
      <c r="O197" s="2774"/>
      <c r="P197" s="2774"/>
      <c r="Q197" s="2774"/>
      <c r="R197" s="2774"/>
      <c r="S197" s="2774"/>
      <c r="T197" s="2774"/>
      <c r="U197" s="2774"/>
      <c r="V197" s="2774"/>
      <c r="W197" s="2774"/>
      <c r="X197" s="2774"/>
      <c r="Y197" s="2774"/>
      <c r="Z197" s="2774"/>
      <c r="AA197" s="2774"/>
      <c r="AB197" s="2774"/>
      <c r="AC197" s="2774"/>
      <c r="AD197" s="2774"/>
      <c r="AE197" s="2774"/>
      <c r="AF197" s="2774"/>
      <c r="AG197" s="2774"/>
      <c r="AH197" s="2774"/>
      <c r="AI197" s="2774"/>
      <c r="AJ197" s="2774"/>
      <c r="AK197" s="2774"/>
      <c r="AL197" s="2774"/>
      <c r="AM197" s="2774"/>
      <c r="AN197" s="2774"/>
    </row>
    <row r="198" spans="1:40" ht="12.6" customHeight="1">
      <c r="A198" s="2774"/>
      <c r="B198" s="2774"/>
      <c r="C198" s="2774"/>
      <c r="D198" s="2774"/>
      <c r="E198" s="2774"/>
      <c r="F198" s="2774"/>
      <c r="G198" s="2774"/>
      <c r="H198" s="2774"/>
      <c r="I198" s="2774"/>
      <c r="J198" s="2774"/>
      <c r="K198" s="2774"/>
      <c r="L198" s="2774"/>
      <c r="M198" s="2774"/>
      <c r="N198" s="2774"/>
      <c r="O198" s="2774"/>
      <c r="P198" s="2774"/>
      <c r="Q198" s="2774"/>
      <c r="R198" s="2774"/>
      <c r="S198" s="2774"/>
      <c r="T198" s="2774"/>
      <c r="U198" s="2774"/>
      <c r="V198" s="2774"/>
      <c r="W198" s="2774"/>
      <c r="X198" s="2774"/>
      <c r="Y198" s="2774"/>
      <c r="Z198" s="2774"/>
      <c r="AA198" s="2774"/>
      <c r="AB198" s="2774"/>
      <c r="AC198" s="2774"/>
      <c r="AD198" s="2774"/>
      <c r="AE198" s="2774"/>
      <c r="AF198" s="2774"/>
      <c r="AG198" s="2774"/>
      <c r="AH198" s="2774"/>
      <c r="AI198" s="2774"/>
      <c r="AJ198" s="2774"/>
      <c r="AK198" s="2774"/>
      <c r="AL198" s="2774"/>
      <c r="AM198" s="2774"/>
      <c r="AN198" s="2774"/>
    </row>
    <row r="199" spans="1:40" ht="12.6" customHeight="1">
      <c r="A199" s="2774"/>
      <c r="B199" s="2774"/>
      <c r="C199" s="2774"/>
      <c r="D199" s="2774"/>
      <c r="E199" s="2774"/>
      <c r="F199" s="2774"/>
      <c r="G199" s="2774"/>
      <c r="H199" s="2774"/>
      <c r="I199" s="2774"/>
      <c r="J199" s="2774"/>
      <c r="K199" s="2774"/>
      <c r="L199" s="2774"/>
      <c r="M199" s="2774"/>
      <c r="N199" s="2774"/>
      <c r="O199" s="2774"/>
      <c r="P199" s="2774"/>
      <c r="Q199" s="2774"/>
      <c r="R199" s="2774"/>
      <c r="S199" s="2774"/>
      <c r="T199" s="2774"/>
      <c r="U199" s="2774"/>
      <c r="V199" s="2774"/>
      <c r="W199" s="2774"/>
      <c r="X199" s="2774"/>
      <c r="Y199" s="2774"/>
      <c r="Z199" s="2774"/>
      <c r="AA199" s="2774"/>
      <c r="AB199" s="2774"/>
      <c r="AC199" s="2774"/>
      <c r="AD199" s="2774"/>
      <c r="AE199" s="2774"/>
      <c r="AF199" s="2774"/>
      <c r="AG199" s="2774"/>
      <c r="AH199" s="2774"/>
      <c r="AI199" s="2774"/>
      <c r="AJ199" s="2774"/>
      <c r="AK199" s="2774"/>
      <c r="AL199" s="2774"/>
      <c r="AM199" s="2774"/>
      <c r="AN199" s="2774"/>
    </row>
    <row r="200" spans="1:40" ht="12.6" customHeight="1">
      <c r="A200" s="2774"/>
      <c r="B200" s="2774"/>
      <c r="C200" s="2774"/>
      <c r="D200" s="2774"/>
      <c r="E200" s="2774"/>
      <c r="F200" s="2774"/>
      <c r="G200" s="2774"/>
      <c r="H200" s="2774"/>
      <c r="I200" s="2774"/>
      <c r="J200" s="2774"/>
      <c r="K200" s="2774"/>
      <c r="L200" s="2774"/>
      <c r="M200" s="2774"/>
      <c r="N200" s="2774"/>
      <c r="O200" s="2774"/>
      <c r="P200" s="2774"/>
      <c r="Q200" s="2774"/>
      <c r="R200" s="2774"/>
      <c r="S200" s="2774"/>
      <c r="T200" s="2774"/>
      <c r="U200" s="2774"/>
      <c r="V200" s="2774"/>
      <c r="W200" s="2774"/>
      <c r="X200" s="2774"/>
      <c r="Y200" s="2774"/>
      <c r="Z200" s="2774"/>
      <c r="AA200" s="2774"/>
      <c r="AB200" s="2774"/>
      <c r="AC200" s="2774"/>
      <c r="AD200" s="2774"/>
      <c r="AE200" s="2774"/>
      <c r="AF200" s="2774"/>
      <c r="AG200" s="2774"/>
      <c r="AH200" s="2774"/>
      <c r="AI200" s="2774"/>
      <c r="AJ200" s="2774"/>
      <c r="AK200" s="2774"/>
      <c r="AL200" s="2774"/>
      <c r="AM200" s="2774"/>
      <c r="AN200" s="2774"/>
    </row>
    <row r="201" spans="1:40" ht="12.6" customHeight="1">
      <c r="A201" s="2774"/>
      <c r="B201" s="2774"/>
      <c r="C201" s="2774"/>
      <c r="D201" s="2774"/>
      <c r="E201" s="2774"/>
      <c r="F201" s="2774"/>
      <c r="G201" s="2774"/>
      <c r="H201" s="2774"/>
      <c r="I201" s="2774"/>
      <c r="J201" s="2774"/>
      <c r="K201" s="2774"/>
      <c r="L201" s="2774"/>
      <c r="M201" s="2774"/>
      <c r="N201" s="2774"/>
      <c r="O201" s="2774"/>
      <c r="P201" s="2774"/>
      <c r="Q201" s="2774"/>
      <c r="R201" s="2774"/>
      <c r="S201" s="2774"/>
      <c r="T201" s="2774"/>
      <c r="U201" s="2774"/>
      <c r="V201" s="2774"/>
      <c r="W201" s="2774"/>
      <c r="X201" s="2774"/>
      <c r="Y201" s="2774"/>
      <c r="Z201" s="2774"/>
      <c r="AA201" s="2774"/>
      <c r="AB201" s="2774"/>
      <c r="AC201" s="2774"/>
      <c r="AD201" s="2774"/>
      <c r="AE201" s="2774"/>
      <c r="AF201" s="2774"/>
      <c r="AG201" s="2774"/>
      <c r="AH201" s="2774"/>
      <c r="AI201" s="2774"/>
      <c r="AJ201" s="2774"/>
      <c r="AK201" s="2774"/>
      <c r="AL201" s="2774"/>
      <c r="AM201" s="2774"/>
      <c r="AN201" s="2774"/>
    </row>
    <row r="202" spans="1:40" ht="12.6" customHeight="1">
      <c r="A202" s="2774"/>
      <c r="B202" s="2774"/>
      <c r="C202" s="2774"/>
      <c r="D202" s="2774"/>
      <c r="E202" s="2774"/>
      <c r="F202" s="2774"/>
      <c r="G202" s="2774"/>
      <c r="H202" s="2774"/>
      <c r="I202" s="2774"/>
      <c r="J202" s="2774"/>
      <c r="K202" s="2774"/>
      <c r="L202" s="2774"/>
      <c r="M202" s="2774"/>
      <c r="N202" s="2774"/>
      <c r="O202" s="2774"/>
      <c r="P202" s="2774"/>
      <c r="Q202" s="2774"/>
      <c r="R202" s="2774"/>
      <c r="S202" s="2774"/>
      <c r="T202" s="2774"/>
      <c r="U202" s="2774"/>
      <c r="V202" s="2774"/>
      <c r="W202" s="2774"/>
      <c r="X202" s="2774"/>
      <c r="Y202" s="2774"/>
      <c r="Z202" s="2774"/>
      <c r="AA202" s="2774"/>
      <c r="AB202" s="2774"/>
      <c r="AC202" s="2774"/>
      <c r="AD202" s="2774"/>
      <c r="AE202" s="2774"/>
      <c r="AF202" s="2774"/>
      <c r="AG202" s="2774"/>
      <c r="AH202" s="2774"/>
      <c r="AI202" s="2774"/>
      <c r="AJ202" s="2774"/>
      <c r="AK202" s="2774"/>
      <c r="AL202" s="2774"/>
      <c r="AM202" s="2774"/>
      <c r="AN202" s="2774"/>
    </row>
    <row r="203" spans="1:40" ht="12.6" customHeight="1">
      <c r="A203" s="2774"/>
      <c r="B203" s="2774"/>
      <c r="C203" s="2774"/>
      <c r="D203" s="2774"/>
      <c r="E203" s="2774"/>
      <c r="F203" s="2774"/>
      <c r="G203" s="2774"/>
      <c r="H203" s="2774"/>
      <c r="I203" s="2774"/>
      <c r="J203" s="2774"/>
      <c r="K203" s="2774"/>
      <c r="L203" s="2774"/>
      <c r="M203" s="2774"/>
      <c r="N203" s="2774"/>
      <c r="O203" s="2774"/>
      <c r="P203" s="2774"/>
      <c r="Q203" s="2774"/>
      <c r="R203" s="2774"/>
      <c r="S203" s="2774"/>
      <c r="T203" s="2774"/>
      <c r="U203" s="2774"/>
      <c r="V203" s="2774"/>
      <c r="W203" s="2774"/>
      <c r="X203" s="2774"/>
      <c r="Y203" s="2774"/>
      <c r="Z203" s="2774"/>
      <c r="AA203" s="2774"/>
      <c r="AB203" s="2774"/>
      <c r="AC203" s="2774"/>
      <c r="AD203" s="2774"/>
      <c r="AE203" s="2774"/>
      <c r="AF203" s="2774"/>
      <c r="AG203" s="2774"/>
      <c r="AH203" s="2774"/>
      <c r="AI203" s="2774"/>
      <c r="AJ203" s="2774"/>
      <c r="AK203" s="2774"/>
      <c r="AL203" s="2774"/>
      <c r="AM203" s="2774"/>
      <c r="AN203" s="2774"/>
    </row>
    <row r="204" spans="1:40" ht="12.6" customHeight="1">
      <c r="A204" s="175"/>
      <c r="B204" s="174"/>
      <c r="C204" s="174"/>
      <c r="D204" s="174"/>
      <c r="E204" s="174"/>
      <c r="F204" s="174"/>
      <c r="G204" s="174"/>
      <c r="H204" s="174"/>
      <c r="I204" s="174"/>
      <c r="J204" s="174"/>
      <c r="K204" s="174"/>
      <c r="L204" s="174"/>
      <c r="M204" s="174"/>
      <c r="N204" s="174"/>
      <c r="O204" s="174"/>
      <c r="P204" s="174"/>
      <c r="Q204" s="174"/>
      <c r="R204" s="174"/>
      <c r="S204" s="174"/>
      <c r="T204" s="174"/>
      <c r="U204" s="174"/>
      <c r="V204" s="174"/>
      <c r="W204" s="174"/>
      <c r="X204" s="174"/>
      <c r="Y204" s="174"/>
      <c r="Z204" s="174"/>
      <c r="AA204" s="174"/>
      <c r="AB204" s="174"/>
      <c r="AC204" s="174"/>
      <c r="AD204" s="174"/>
      <c r="AE204" s="174"/>
      <c r="AF204" s="174"/>
      <c r="AG204" s="174"/>
      <c r="AH204" s="174"/>
      <c r="AI204" s="174"/>
      <c r="AJ204" s="174"/>
      <c r="AK204" s="174"/>
      <c r="AL204" s="174"/>
      <c r="AM204" s="174"/>
      <c r="AN204" s="174"/>
    </row>
  </sheetData>
  <mergeCells count="401">
    <mergeCell ref="CR17:CU20"/>
    <mergeCell ref="CV17:CY20"/>
    <mergeCell ref="CV27:CY30"/>
    <mergeCell ref="CZ27:DC30"/>
    <mergeCell ref="DD27:DG30"/>
    <mergeCell ref="DH27:DK30"/>
    <mergeCell ref="W34:X35"/>
    <mergeCell ref="Y34:Z35"/>
    <mergeCell ref="CV13:DA14"/>
    <mergeCell ref="DC13:DG14"/>
    <mergeCell ref="BX17:CA20"/>
    <mergeCell ref="CB17:CE20"/>
    <mergeCell ref="CF17:CI20"/>
    <mergeCell ref="CJ17:CM20"/>
    <mergeCell ref="CN17:CQ20"/>
    <mergeCell ref="AA22:AA23"/>
    <mergeCell ref="AB22:AD23"/>
    <mergeCell ref="AE22:AE23"/>
    <mergeCell ref="DL27:DO30"/>
    <mergeCell ref="DP27:DS30"/>
    <mergeCell ref="CZ17:DC20"/>
    <mergeCell ref="DD17:DG20"/>
    <mergeCell ref="DH17:DK20"/>
    <mergeCell ref="DL17:DO20"/>
    <mergeCell ref="DP17:DS20"/>
    <mergeCell ref="CV23:DA24"/>
    <mergeCell ref="DC23:DG24"/>
    <mergeCell ref="DO23:DS24"/>
    <mergeCell ref="CV25:CY26"/>
    <mergeCell ref="CZ25:DC26"/>
    <mergeCell ref="DD25:DG26"/>
    <mergeCell ref="DH25:DK26"/>
    <mergeCell ref="DL25:DO26"/>
    <mergeCell ref="DP25:DS26"/>
    <mergeCell ref="DO13:DS14"/>
    <mergeCell ref="BX15:CA16"/>
    <mergeCell ref="CB15:CE16"/>
    <mergeCell ref="CF15:CI16"/>
    <mergeCell ref="CJ15:CM16"/>
    <mergeCell ref="CN15:CQ16"/>
    <mergeCell ref="CR15:CU16"/>
    <mergeCell ref="CV15:CY16"/>
    <mergeCell ref="CZ15:DC16"/>
    <mergeCell ref="DD15:DG16"/>
    <mergeCell ref="DH15:DK16"/>
    <mergeCell ref="DL15:DO16"/>
    <mergeCell ref="DP15:DS16"/>
    <mergeCell ref="BX13:CF14"/>
    <mergeCell ref="CJ13:CR14"/>
    <mergeCell ref="G44:J45"/>
    <mergeCell ref="G46:J47"/>
    <mergeCell ref="A1:Q1"/>
    <mergeCell ref="G40:J41"/>
    <mergeCell ref="G42:J43"/>
    <mergeCell ref="A14:AN15"/>
    <mergeCell ref="A16:AN17"/>
    <mergeCell ref="I38:J39"/>
    <mergeCell ref="K40:AN41"/>
    <mergeCell ref="A24:F25"/>
    <mergeCell ref="A26:F31"/>
    <mergeCell ref="G18:AN19"/>
    <mergeCell ref="G20:AN21"/>
    <mergeCell ref="AB26:AF27"/>
    <mergeCell ref="Z28:AA28"/>
    <mergeCell ref="Z29:AA29"/>
    <mergeCell ref="A9:AN11"/>
    <mergeCell ref="O34:P35"/>
    <mergeCell ref="Q34:R35"/>
    <mergeCell ref="O36:P37"/>
    <mergeCell ref="AE34:AF35"/>
    <mergeCell ref="C40:F41"/>
    <mergeCell ref="S34:T35"/>
    <mergeCell ref="A12:AB13"/>
    <mergeCell ref="AJ44:AJ45"/>
    <mergeCell ref="S36:T37"/>
    <mergeCell ref="U36:V37"/>
    <mergeCell ref="W36:X37"/>
    <mergeCell ref="Y36:Z37"/>
    <mergeCell ref="AE36:AF37"/>
    <mergeCell ref="AG36:AH37"/>
    <mergeCell ref="K42:AK43"/>
    <mergeCell ref="K38:L39"/>
    <mergeCell ref="M38:N39"/>
    <mergeCell ref="X44:AA45"/>
    <mergeCell ref="K44:K45"/>
    <mergeCell ref="L44:N45"/>
    <mergeCell ref="O44:O45"/>
    <mergeCell ref="P44:R45"/>
    <mergeCell ref="AC44:AE45"/>
    <mergeCell ref="Q36:R37"/>
    <mergeCell ref="AF44:AF45"/>
    <mergeCell ref="AG44:AI45"/>
    <mergeCell ref="A18:F19"/>
    <mergeCell ref="A20:F23"/>
    <mergeCell ref="G24:AN25"/>
    <mergeCell ref="G26:H27"/>
    <mergeCell ref="I26:J27"/>
    <mergeCell ref="K26:P27"/>
    <mergeCell ref="AB28:AF28"/>
    <mergeCell ref="Z26:AA27"/>
    <mergeCell ref="Y26:Y31"/>
    <mergeCell ref="AB29:AF29"/>
    <mergeCell ref="AB30:AF30"/>
    <mergeCell ref="G22:J23"/>
    <mergeCell ref="K22:K23"/>
    <mergeCell ref="L22:N23"/>
    <mergeCell ref="O22:O23"/>
    <mergeCell ref="P22:R23"/>
    <mergeCell ref="S22:S23"/>
    <mergeCell ref="T22:V23"/>
    <mergeCell ref="AM22:AN23"/>
    <mergeCell ref="AJ22:AL23"/>
    <mergeCell ref="AI22:AI23"/>
    <mergeCell ref="AF22:AH23"/>
    <mergeCell ref="W22:W23"/>
    <mergeCell ref="X22:Z23"/>
    <mergeCell ref="A100:F101"/>
    <mergeCell ref="A77:AN79"/>
    <mergeCell ref="A82:AN83"/>
    <mergeCell ref="A84:AN85"/>
    <mergeCell ref="K28:U28"/>
    <mergeCell ref="K29:U31"/>
    <mergeCell ref="A38:B39"/>
    <mergeCell ref="Z30:AA30"/>
    <mergeCell ref="AI34:AJ35"/>
    <mergeCell ref="AK34:AL35"/>
    <mergeCell ref="AI36:AJ37"/>
    <mergeCell ref="AK36:AL37"/>
    <mergeCell ref="AM34:AN35"/>
    <mergeCell ref="AM36:AN37"/>
    <mergeCell ref="AA34:AB35"/>
    <mergeCell ref="AC34:AD35"/>
    <mergeCell ref="AA36:AB37"/>
    <mergeCell ref="AC36:AD37"/>
    <mergeCell ref="AG34:AH35"/>
    <mergeCell ref="A50:AN67"/>
    <mergeCell ref="S44:S45"/>
    <mergeCell ref="T44:W45"/>
    <mergeCell ref="AB44:AB45"/>
    <mergeCell ref="U34:V35"/>
    <mergeCell ref="A32:F33"/>
    <mergeCell ref="AL42:AN43"/>
    <mergeCell ref="A86:F87"/>
    <mergeCell ref="A94:F99"/>
    <mergeCell ref="AK44:AN45"/>
    <mergeCell ref="K46:W47"/>
    <mergeCell ref="C38:D39"/>
    <mergeCell ref="E38:F39"/>
    <mergeCell ref="G38:H39"/>
    <mergeCell ref="G34:H35"/>
    <mergeCell ref="G36:H37"/>
    <mergeCell ref="I34:J35"/>
    <mergeCell ref="I36:J37"/>
    <mergeCell ref="K34:L35"/>
    <mergeCell ref="M34:N35"/>
    <mergeCell ref="K36:L37"/>
    <mergeCell ref="M36:N37"/>
    <mergeCell ref="A34:F37"/>
    <mergeCell ref="G86:AN87"/>
    <mergeCell ref="A88:F91"/>
    <mergeCell ref="G88:AN89"/>
    <mergeCell ref="A92:F93"/>
    <mergeCell ref="G90:J91"/>
    <mergeCell ref="K90:K91"/>
    <mergeCell ref="G92:AN93"/>
    <mergeCell ref="G94:H95"/>
    <mergeCell ref="I94:J95"/>
    <mergeCell ref="K94:P95"/>
    <mergeCell ref="Y94:Y99"/>
    <mergeCell ref="Z94:AA95"/>
    <mergeCell ref="AB94:AF95"/>
    <mergeCell ref="Z96:AA96"/>
    <mergeCell ref="AB96:AF96"/>
    <mergeCell ref="Z97:AA97"/>
    <mergeCell ref="AB97:AF97"/>
    <mergeCell ref="Z98:AA98"/>
    <mergeCell ref="AB98:AF98"/>
    <mergeCell ref="A106:B107"/>
    <mergeCell ref="C106:D107"/>
    <mergeCell ref="E106:F107"/>
    <mergeCell ref="AE102:AF103"/>
    <mergeCell ref="U102:V103"/>
    <mergeCell ref="W102:X103"/>
    <mergeCell ref="Y102:Z103"/>
    <mergeCell ref="AA102:AB103"/>
    <mergeCell ref="S102:T103"/>
    <mergeCell ref="AC102:AD103"/>
    <mergeCell ref="G102:H103"/>
    <mergeCell ref="I102:J103"/>
    <mergeCell ref="K102:L103"/>
    <mergeCell ref="M102:N103"/>
    <mergeCell ref="AE104:AF105"/>
    <mergeCell ref="O102:P103"/>
    <mergeCell ref="Q102:R103"/>
    <mergeCell ref="U104:V105"/>
    <mergeCell ref="W104:X105"/>
    <mergeCell ref="Y104:Z105"/>
    <mergeCell ref="AM104:AN105"/>
    <mergeCell ref="Q104:R105"/>
    <mergeCell ref="A102:F105"/>
    <mergeCell ref="AG102:AH103"/>
    <mergeCell ref="AI102:AJ103"/>
    <mergeCell ref="AK102:AL103"/>
    <mergeCell ref="AM102:AN103"/>
    <mergeCell ref="U172:V173"/>
    <mergeCell ref="W172:X173"/>
    <mergeCell ref="Y172:Z173"/>
    <mergeCell ref="G106:H107"/>
    <mergeCell ref="I106:J107"/>
    <mergeCell ref="K106:L107"/>
    <mergeCell ref="M106:N107"/>
    <mergeCell ref="AG112:AI113"/>
    <mergeCell ref="AJ112:AJ113"/>
    <mergeCell ref="S112:S113"/>
    <mergeCell ref="O112:O113"/>
    <mergeCell ref="T112:W113"/>
    <mergeCell ref="X112:AA113"/>
    <mergeCell ref="AB112:AB113"/>
    <mergeCell ref="AC112:AE113"/>
    <mergeCell ref="AF112:AF113"/>
    <mergeCell ref="G110:J111"/>
    <mergeCell ref="AM172:AN173"/>
    <mergeCell ref="A168:F169"/>
    <mergeCell ref="A170:F173"/>
    <mergeCell ref="G170:H171"/>
    <mergeCell ref="I170:J171"/>
    <mergeCell ref="K170:L171"/>
    <mergeCell ref="M170:N171"/>
    <mergeCell ref="O170:P171"/>
    <mergeCell ref="G172:H173"/>
    <mergeCell ref="AM170:AN171"/>
    <mergeCell ref="AE172:AF173"/>
    <mergeCell ref="AG172:AH173"/>
    <mergeCell ref="AK170:AL171"/>
    <mergeCell ref="AE170:AF171"/>
    <mergeCell ref="AG170:AH171"/>
    <mergeCell ref="AI170:AJ171"/>
    <mergeCell ref="AI172:AJ173"/>
    <mergeCell ref="AK172:AL173"/>
    <mergeCell ref="A186:AN203"/>
    <mergeCell ref="A69:Q69"/>
    <mergeCell ref="A137:Q137"/>
    <mergeCell ref="K164:U164"/>
    <mergeCell ref="K165:U167"/>
    <mergeCell ref="K96:U96"/>
    <mergeCell ref="K97:U99"/>
    <mergeCell ref="AJ180:AJ181"/>
    <mergeCell ref="AK180:AN181"/>
    <mergeCell ref="G182:J183"/>
    <mergeCell ref="K182:W183"/>
    <mergeCell ref="X182:AA183"/>
    <mergeCell ref="T180:W181"/>
    <mergeCell ref="X180:AA181"/>
    <mergeCell ref="AB180:AB181"/>
    <mergeCell ref="AC180:AE181"/>
    <mergeCell ref="AF180:AF181"/>
    <mergeCell ref="G180:J181"/>
    <mergeCell ref="K180:K181"/>
    <mergeCell ref="L180:N181"/>
    <mergeCell ref="O180:O181"/>
    <mergeCell ref="K110:AK111"/>
    <mergeCell ref="G108:J109"/>
    <mergeCell ref="K108:AN109"/>
    <mergeCell ref="P180:R181"/>
    <mergeCell ref="S180:S181"/>
    <mergeCell ref="AG180:AI181"/>
    <mergeCell ref="AJ158:AL159"/>
    <mergeCell ref="Y162:Y167"/>
    <mergeCell ref="C176:F177"/>
    <mergeCell ref="G176:J177"/>
    <mergeCell ref="K176:AN177"/>
    <mergeCell ref="G178:J179"/>
    <mergeCell ref="K178:AK179"/>
    <mergeCell ref="AL178:AN179"/>
    <mergeCell ref="AA172:AB173"/>
    <mergeCell ref="AC172:AD173"/>
    <mergeCell ref="Q170:R171"/>
    <mergeCell ref="S170:T171"/>
    <mergeCell ref="U170:V171"/>
    <mergeCell ref="W170:X171"/>
    <mergeCell ref="S158:S159"/>
    <mergeCell ref="T158:V159"/>
    <mergeCell ref="W158:W159"/>
    <mergeCell ref="X158:Z159"/>
    <mergeCell ref="AA158:AA159"/>
    <mergeCell ref="AB158:AD159"/>
    <mergeCell ref="AE158:AE159"/>
    <mergeCell ref="Z166:AA166"/>
    <mergeCell ref="AB166:AF166"/>
    <mergeCell ref="A174:B175"/>
    <mergeCell ref="C174:D175"/>
    <mergeCell ref="E174:F175"/>
    <mergeCell ref="G174:H175"/>
    <mergeCell ref="I174:J175"/>
    <mergeCell ref="K174:L175"/>
    <mergeCell ref="M174:N175"/>
    <mergeCell ref="I172:J173"/>
    <mergeCell ref="K172:L173"/>
    <mergeCell ref="M172:N173"/>
    <mergeCell ref="O172:P173"/>
    <mergeCell ref="Q172:R173"/>
    <mergeCell ref="S172:T173"/>
    <mergeCell ref="Y170:Z171"/>
    <mergeCell ref="AA170:AB171"/>
    <mergeCell ref="AC170:AD171"/>
    <mergeCell ref="A145:AN147"/>
    <mergeCell ref="A150:AN151"/>
    <mergeCell ref="AM158:AN159"/>
    <mergeCell ref="G160:AN161"/>
    <mergeCell ref="A162:F167"/>
    <mergeCell ref="G162:H163"/>
    <mergeCell ref="I162:J163"/>
    <mergeCell ref="K162:P163"/>
    <mergeCell ref="A154:F155"/>
    <mergeCell ref="G154:AN155"/>
    <mergeCell ref="A156:F159"/>
    <mergeCell ref="G156:AN157"/>
    <mergeCell ref="K158:K159"/>
    <mergeCell ref="L158:N159"/>
    <mergeCell ref="O158:O159"/>
    <mergeCell ref="P158:R159"/>
    <mergeCell ref="AF158:AH159"/>
    <mergeCell ref="AI158:AI159"/>
    <mergeCell ref="Z162:AA163"/>
    <mergeCell ref="AB162:AF163"/>
    <mergeCell ref="Z164:AA164"/>
    <mergeCell ref="AB164:AF164"/>
    <mergeCell ref="Z165:AA165"/>
    <mergeCell ref="AB165:AF165"/>
    <mergeCell ref="AL46:AN47"/>
    <mergeCell ref="AB46:AK47"/>
    <mergeCell ref="AB114:AK115"/>
    <mergeCell ref="AL114:AN115"/>
    <mergeCell ref="A118:AN135"/>
    <mergeCell ref="A160:F161"/>
    <mergeCell ref="P168:P169"/>
    <mergeCell ref="Q168:X169"/>
    <mergeCell ref="Y168:Y169"/>
    <mergeCell ref="Z168:AF169"/>
    <mergeCell ref="AG168:AG169"/>
    <mergeCell ref="AH168:AN169"/>
    <mergeCell ref="G168:G169"/>
    <mergeCell ref="H168:O169"/>
    <mergeCell ref="A80:AB81"/>
    <mergeCell ref="X46:AA47"/>
    <mergeCell ref="AE90:AE91"/>
    <mergeCell ref="AF90:AH91"/>
    <mergeCell ref="AI90:AI91"/>
    <mergeCell ref="AJ90:AL91"/>
    <mergeCell ref="G158:J159"/>
    <mergeCell ref="L90:N91"/>
    <mergeCell ref="O90:O91"/>
    <mergeCell ref="P90:R91"/>
    <mergeCell ref="AB182:AK183"/>
    <mergeCell ref="AL182:AN183"/>
    <mergeCell ref="G32:G33"/>
    <mergeCell ref="P32:P33"/>
    <mergeCell ref="H32:O33"/>
    <mergeCell ref="Q32:X33"/>
    <mergeCell ref="Y32:Y33"/>
    <mergeCell ref="Z32:AF33"/>
    <mergeCell ref="AG32:AG33"/>
    <mergeCell ref="AH32:AN33"/>
    <mergeCell ref="G100:G101"/>
    <mergeCell ref="H100:O101"/>
    <mergeCell ref="P100:P101"/>
    <mergeCell ref="Q100:X101"/>
    <mergeCell ref="Y100:Y101"/>
    <mergeCell ref="Z100:AF101"/>
    <mergeCell ref="AG100:AG101"/>
    <mergeCell ref="AH100:AN101"/>
    <mergeCell ref="P112:R113"/>
    <mergeCell ref="AK112:AN113"/>
    <mergeCell ref="W90:W91"/>
    <mergeCell ref="X90:Z91"/>
    <mergeCell ref="AA90:AA91"/>
    <mergeCell ref="AB90:AD91"/>
    <mergeCell ref="S90:S91"/>
    <mergeCell ref="T90:V91"/>
    <mergeCell ref="A152:AN153"/>
    <mergeCell ref="L112:N113"/>
    <mergeCell ref="G112:J113"/>
    <mergeCell ref="K112:K113"/>
    <mergeCell ref="A148:AC149"/>
    <mergeCell ref="G114:J115"/>
    <mergeCell ref="K114:W115"/>
    <mergeCell ref="X114:AA115"/>
    <mergeCell ref="AG104:AH105"/>
    <mergeCell ref="AI104:AJ105"/>
    <mergeCell ref="AK104:AL105"/>
    <mergeCell ref="AM90:AN91"/>
    <mergeCell ref="AA104:AB105"/>
    <mergeCell ref="G104:H105"/>
    <mergeCell ref="I104:J105"/>
    <mergeCell ref="K104:L105"/>
    <mergeCell ref="M104:N105"/>
    <mergeCell ref="O104:P105"/>
    <mergeCell ref="S104:T105"/>
    <mergeCell ref="AL110:AN111"/>
    <mergeCell ref="C108:F109"/>
    <mergeCell ref="AC104:AD105"/>
  </mergeCells>
  <phoneticPr fontId="28"/>
  <conditionalFormatting sqref="G18 K34 K36 O34 O36 S34 S36 AC34 AC36 AG34 AG36 AK34 AK36 C38 G38 K38">
    <cfRule type="containsBlanks" dxfId="1772" priority="6">
      <formula>LEN(TRIM(C18))=0</formula>
    </cfRule>
  </conditionalFormatting>
  <conditionalFormatting sqref="C38:D39">
    <cfRule type="containsBlanks" dxfId="1771" priority="5">
      <formula>LEN(TRIM(C38))=0</formula>
    </cfRule>
  </conditionalFormatting>
  <conditionalFormatting sqref="G38:H39">
    <cfRule type="containsBlanks" dxfId="1770" priority="4">
      <formula>LEN(TRIM(G38))=0</formula>
    </cfRule>
  </conditionalFormatting>
  <conditionalFormatting sqref="K38:L39">
    <cfRule type="containsBlanks" dxfId="1769" priority="3">
      <formula>LEN(TRIM(K38))=0</formula>
    </cfRule>
  </conditionalFormatting>
  <dataValidations disablePrompts="1" count="1">
    <dataValidation type="list" allowBlank="1" showInputMessage="1" showErrorMessage="1" sqref="Z28:Z30 I26:J27 Z26:AA27 AI22 K22 O22 AE22 W22 S22 G100 P168 Y168 AG168 G168 AA22 K90 O90 AE90 W90 S90 AA90 P32 Y32 AG32 G32 P100 Y100 AG100 AI90 AI158 K158 O158 AE158 W158 S158 AA158">
      <formula1>"□,■"</formula1>
    </dataValidation>
  </dataValidations>
  <pageMargins left="0.78740157480314965" right="0.78740157480314965" top="0.39370078740157483" bottom="0.39370078740157483" header="0.39370078740157483" footer="0.39370078740157483"/>
  <pageSetup paperSize="9" scale="96" fitToHeight="3"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S39"/>
  <sheetViews>
    <sheetView workbookViewId="0"/>
  </sheetViews>
  <sheetFormatPr defaultColWidth="8.75" defaultRowHeight="13.5"/>
  <cols>
    <col min="1" max="1" width="0.875" style="1443" customWidth="1"/>
    <col min="2" max="2" width="3.25" style="1443" customWidth="1"/>
    <col min="3" max="3" width="1.625" style="1443" customWidth="1"/>
    <col min="4" max="4" width="1.375" style="1443" customWidth="1"/>
    <col min="5" max="5" width="4.75" style="1443" customWidth="1"/>
    <col min="6" max="6" width="2.875" style="1443" customWidth="1"/>
    <col min="7" max="7" width="5.125" style="1443" customWidth="1"/>
    <col min="8" max="9" width="4.25" style="1443" customWidth="1"/>
    <col min="10" max="10" width="4.875" style="1443" customWidth="1"/>
    <col min="11" max="11" width="5.5" style="1443" customWidth="1"/>
    <col min="12" max="12" width="6.125" style="1443" customWidth="1"/>
    <col min="13" max="13" width="4.75" style="1443" customWidth="1"/>
    <col min="14" max="14" width="8.5" style="1443" customWidth="1"/>
    <col min="15" max="15" width="5.75" style="1443" customWidth="1"/>
    <col min="16" max="16" width="10.75" style="1443" customWidth="1"/>
    <col min="17" max="17" width="7.875" style="1443" customWidth="1"/>
    <col min="18" max="18" width="4.625" style="1443" customWidth="1"/>
    <col min="19" max="19" width="0.5" style="1443" customWidth="1"/>
    <col min="20" max="16384" width="8.75" style="1443"/>
  </cols>
  <sheetData>
    <row r="1" spans="1:19" ht="14.25">
      <c r="A1" s="1442"/>
      <c r="B1" s="1442"/>
      <c r="C1" s="1442"/>
      <c r="D1" s="1442"/>
      <c r="E1" s="1442"/>
      <c r="F1" s="1442"/>
      <c r="G1" s="1442"/>
      <c r="H1" s="1442"/>
      <c r="I1" s="1442"/>
      <c r="J1" s="1442"/>
      <c r="K1" s="1442"/>
      <c r="L1" s="1442"/>
      <c r="M1" s="1442"/>
      <c r="N1" s="1442"/>
      <c r="O1" s="1442"/>
      <c r="P1" s="1442"/>
      <c r="Q1" s="1442"/>
      <c r="R1" s="1442"/>
      <c r="S1" s="1442"/>
    </row>
    <row r="2" spans="1:19" ht="18.95" customHeight="1">
      <c r="A2" s="1442"/>
      <c r="B2" s="1444"/>
      <c r="C2" s="1442"/>
      <c r="D2" s="1442"/>
      <c r="E2" s="1442"/>
      <c r="F2" s="1442"/>
      <c r="G2" s="1442"/>
      <c r="H2" s="1442"/>
      <c r="I2" s="2882" t="s">
        <v>2829</v>
      </c>
      <c r="J2" s="2882"/>
      <c r="K2" s="2882"/>
      <c r="L2" s="2882"/>
      <c r="M2" s="2883" t="s">
        <v>2830</v>
      </c>
      <c r="N2" s="2883"/>
      <c r="O2" s="2883"/>
      <c r="P2" s="1442"/>
      <c r="Q2" s="1442"/>
      <c r="R2" s="1442"/>
      <c r="S2" s="1442"/>
    </row>
    <row r="3" spans="1:19" ht="18.75">
      <c r="A3" s="1442"/>
      <c r="B3" s="1442"/>
      <c r="C3" s="1442"/>
      <c r="D3" s="1442"/>
      <c r="E3" s="1442"/>
      <c r="F3" s="1445"/>
      <c r="G3" s="1446"/>
      <c r="H3" s="1446"/>
      <c r="I3" s="2882" t="s">
        <v>2831</v>
      </c>
      <c r="J3" s="2882"/>
      <c r="K3" s="2882"/>
      <c r="L3" s="2882"/>
      <c r="M3" s="2883"/>
      <c r="N3" s="2883"/>
      <c r="O3" s="2883"/>
      <c r="P3" s="1447"/>
      <c r="Q3" s="1447"/>
      <c r="R3" s="1442"/>
      <c r="S3" s="1442"/>
    </row>
    <row r="4" spans="1:19" ht="15" thickBot="1">
      <c r="A4" s="1442"/>
      <c r="B4" s="1448" t="s">
        <v>2832</v>
      </c>
      <c r="C4" s="1442"/>
      <c r="D4" s="1442"/>
      <c r="E4" s="1442"/>
      <c r="F4" s="1442"/>
      <c r="G4" s="1442"/>
      <c r="H4" s="1442"/>
      <c r="I4" s="1442"/>
      <c r="J4" s="1442"/>
      <c r="K4" s="1442"/>
      <c r="L4" s="1442"/>
      <c r="M4" s="1442"/>
      <c r="N4" s="1442"/>
      <c r="O4" s="1442"/>
      <c r="P4" s="1442"/>
      <c r="Q4" s="1442"/>
      <c r="R4" s="1442"/>
      <c r="S4" s="1442"/>
    </row>
    <row r="5" spans="1:19" ht="28.5" customHeight="1">
      <c r="A5" s="1442"/>
      <c r="B5" s="2884" t="s">
        <v>2833</v>
      </c>
      <c r="C5" s="2885"/>
      <c r="D5" s="2885"/>
      <c r="E5" s="2885"/>
      <c r="F5" s="2885"/>
      <c r="G5" s="2886"/>
      <c r="H5" s="2887" t="s">
        <v>2834</v>
      </c>
      <c r="I5" s="2888"/>
      <c r="J5" s="2888"/>
      <c r="K5" s="2888"/>
      <c r="L5" s="2888"/>
      <c r="M5" s="2889"/>
      <c r="N5" s="2890" t="s">
        <v>2835</v>
      </c>
      <c r="O5" s="2891"/>
      <c r="P5" s="2891"/>
      <c r="Q5" s="2891"/>
      <c r="R5" s="2892"/>
      <c r="S5" s="1442"/>
    </row>
    <row r="6" spans="1:19" ht="28.5" customHeight="1">
      <c r="A6" s="1442"/>
      <c r="B6" s="2874"/>
      <c r="C6" s="2833"/>
      <c r="D6" s="2833"/>
      <c r="E6" s="2833"/>
      <c r="F6" s="2833"/>
      <c r="G6" s="2875"/>
      <c r="H6" s="2832" t="str">
        <f>CONCATENATE(一括入力シート!B6,"作業場")</f>
        <v>作業場</v>
      </c>
      <c r="I6" s="2833"/>
      <c r="J6" s="2833"/>
      <c r="K6" s="2833"/>
      <c r="L6" s="2833"/>
      <c r="M6" s="2875"/>
      <c r="N6" s="2832">
        <f>一括入力シート!B8</f>
        <v>0</v>
      </c>
      <c r="O6" s="2833"/>
      <c r="P6" s="2833"/>
      <c r="Q6" s="2833"/>
      <c r="R6" s="2834"/>
      <c r="S6" s="1442"/>
    </row>
    <row r="7" spans="1:19" ht="14.25" customHeight="1">
      <c r="A7" s="1442"/>
      <c r="B7" s="2876"/>
      <c r="C7" s="2877"/>
      <c r="D7" s="2877"/>
      <c r="E7" s="2877"/>
      <c r="F7" s="2877"/>
      <c r="G7" s="2878"/>
      <c r="H7" s="2879"/>
      <c r="I7" s="2877"/>
      <c r="J7" s="2877"/>
      <c r="K7" s="2877"/>
      <c r="L7" s="2877"/>
      <c r="M7" s="2878"/>
      <c r="N7" s="2879" t="s">
        <v>2836</v>
      </c>
      <c r="O7" s="2877"/>
      <c r="P7" s="2877"/>
      <c r="Q7" s="2877"/>
      <c r="R7" s="2880"/>
      <c r="S7" s="1442"/>
    </row>
    <row r="8" spans="1:19" ht="42.75" customHeight="1">
      <c r="A8" s="1442"/>
      <c r="B8" s="2854" t="s">
        <v>2837</v>
      </c>
      <c r="C8" s="2855"/>
      <c r="D8" s="2855"/>
      <c r="E8" s="2855"/>
      <c r="F8" s="2855"/>
      <c r="G8" s="2856"/>
      <c r="H8" s="2857"/>
      <c r="I8" s="2858"/>
      <c r="J8" s="2858"/>
      <c r="K8" s="2858"/>
      <c r="L8" s="2858"/>
      <c r="M8" s="2861"/>
      <c r="N8" s="2866" t="s">
        <v>2838</v>
      </c>
      <c r="O8" s="2881"/>
      <c r="P8" s="2857"/>
      <c r="Q8" s="2858"/>
      <c r="R8" s="2859"/>
      <c r="S8" s="1442"/>
    </row>
    <row r="9" spans="1:19" ht="42.75" customHeight="1">
      <c r="A9" s="1442"/>
      <c r="B9" s="2854" t="s">
        <v>263</v>
      </c>
      <c r="C9" s="2855"/>
      <c r="D9" s="2855"/>
      <c r="E9" s="2855"/>
      <c r="F9" s="2855"/>
      <c r="G9" s="2856"/>
      <c r="H9" s="2857" t="str">
        <f>CONCATENATE("神戸市",CHAR(10)&amp;一括入力シート!B15,一括入力シート!C15,一括入力シート!D15)</f>
        <v xml:space="preserve">神戸市
</v>
      </c>
      <c r="I9" s="2858"/>
      <c r="J9" s="2858"/>
      <c r="K9" s="2858"/>
      <c r="L9" s="2858"/>
      <c r="M9" s="2861"/>
      <c r="N9" s="2866" t="s">
        <v>2839</v>
      </c>
      <c r="O9" s="2867"/>
      <c r="P9" s="2857">
        <f>一括入力シート!B69</f>
        <v>0</v>
      </c>
      <c r="Q9" s="2858"/>
      <c r="R9" s="2859"/>
      <c r="S9" s="1442"/>
    </row>
    <row r="10" spans="1:19" ht="42.75" customHeight="1">
      <c r="A10" s="1442"/>
      <c r="B10" s="2860" t="s">
        <v>2840</v>
      </c>
      <c r="C10" s="2855"/>
      <c r="D10" s="2855"/>
      <c r="E10" s="2855"/>
      <c r="F10" s="2855"/>
      <c r="G10" s="2856"/>
      <c r="H10" s="2868" t="s">
        <v>2841</v>
      </c>
      <c r="I10" s="2869"/>
      <c r="J10" s="2869"/>
      <c r="K10" s="2869"/>
      <c r="L10" s="2869"/>
      <c r="M10" s="2870"/>
      <c r="N10" s="2866" t="s">
        <v>2842</v>
      </c>
      <c r="O10" s="2867"/>
      <c r="P10" s="2871" t="s">
        <v>2843</v>
      </c>
      <c r="Q10" s="2872"/>
      <c r="R10" s="2873"/>
      <c r="S10" s="1442"/>
    </row>
    <row r="11" spans="1:19" ht="42.75" customHeight="1">
      <c r="A11" s="1442"/>
      <c r="B11" s="2854" t="s">
        <v>2844</v>
      </c>
      <c r="C11" s="2855"/>
      <c r="D11" s="2855"/>
      <c r="E11" s="2855"/>
      <c r="F11" s="2855"/>
      <c r="G11" s="2856"/>
      <c r="H11" s="2857"/>
      <c r="I11" s="2858"/>
      <c r="J11" s="2858"/>
      <c r="K11" s="2858"/>
      <c r="L11" s="2858"/>
      <c r="M11" s="2858"/>
      <c r="N11" s="2858"/>
      <c r="O11" s="2858"/>
      <c r="P11" s="2858"/>
      <c r="Q11" s="2858"/>
      <c r="R11" s="2859"/>
      <c r="S11" s="1442"/>
    </row>
    <row r="12" spans="1:19" ht="42.75" customHeight="1">
      <c r="A12" s="1442"/>
      <c r="B12" s="2860" t="s">
        <v>2845</v>
      </c>
      <c r="C12" s="2855"/>
      <c r="D12" s="2855"/>
      <c r="E12" s="2855"/>
      <c r="F12" s="2855"/>
      <c r="G12" s="2856"/>
      <c r="H12" s="2857"/>
      <c r="I12" s="2858"/>
      <c r="J12" s="2858"/>
      <c r="K12" s="2858"/>
      <c r="L12" s="2861"/>
      <c r="M12" s="2862" t="s">
        <v>2846</v>
      </c>
      <c r="N12" s="2862"/>
      <c r="O12" s="2863"/>
      <c r="P12" s="2864"/>
      <c r="Q12" s="2864"/>
      <c r="R12" s="2865"/>
      <c r="S12" s="1442"/>
    </row>
    <row r="13" spans="1:19" ht="28.5" customHeight="1">
      <c r="A13" s="1442"/>
      <c r="B13" s="2826" t="s">
        <v>2847</v>
      </c>
      <c r="C13" s="2827"/>
      <c r="D13" s="2827"/>
      <c r="E13" s="2827"/>
      <c r="F13" s="2827"/>
      <c r="G13" s="2828"/>
      <c r="H13" s="2832">
        <f>一括入力シート!B44</f>
        <v>0</v>
      </c>
      <c r="I13" s="2833"/>
      <c r="J13" s="2833"/>
      <c r="K13" s="2833"/>
      <c r="L13" s="2833"/>
      <c r="M13" s="2833"/>
      <c r="N13" s="2833"/>
      <c r="O13" s="2833"/>
      <c r="P13" s="2833"/>
      <c r="Q13" s="2833"/>
      <c r="R13" s="2834"/>
      <c r="S13" s="1442"/>
    </row>
    <row r="14" spans="1:19" ht="14.25" customHeight="1">
      <c r="A14" s="1442"/>
      <c r="B14" s="2829"/>
      <c r="C14" s="2830"/>
      <c r="D14" s="2830"/>
      <c r="E14" s="2830"/>
      <c r="F14" s="2830"/>
      <c r="G14" s="2831"/>
      <c r="H14" s="2835" t="s">
        <v>3146</v>
      </c>
      <c r="I14" s="2836"/>
      <c r="J14" s="2836"/>
      <c r="K14" s="2836"/>
      <c r="L14" s="2836"/>
      <c r="M14" s="2836"/>
      <c r="N14" s="2837" t="str">
        <f>CONCATENATE(一括入力シート!F54," - ",一括入力シート!G54," - ",一括入力シート!H54)</f>
        <v xml:space="preserve"> -  - </v>
      </c>
      <c r="O14" s="2837"/>
      <c r="P14" s="2837"/>
      <c r="Q14" s="2837"/>
      <c r="R14" s="2838"/>
      <c r="S14" s="1442"/>
    </row>
    <row r="15" spans="1:19" ht="28.5" customHeight="1">
      <c r="A15" s="1442"/>
      <c r="B15" s="2826" t="s">
        <v>2848</v>
      </c>
      <c r="C15" s="2827"/>
      <c r="D15" s="2827"/>
      <c r="E15" s="2827"/>
      <c r="F15" s="2827"/>
      <c r="G15" s="2828"/>
      <c r="H15" s="2842"/>
      <c r="I15" s="2843"/>
      <c r="J15" s="2844"/>
      <c r="K15" s="2845" t="s">
        <v>2849</v>
      </c>
      <c r="L15" s="2846"/>
      <c r="M15" s="2842"/>
      <c r="N15" s="2844"/>
      <c r="O15" s="2849" t="s">
        <v>2850</v>
      </c>
      <c r="P15" s="2850"/>
      <c r="Q15" s="2842"/>
      <c r="R15" s="2853"/>
      <c r="S15" s="1442"/>
    </row>
    <row r="16" spans="1:19" ht="14.25" customHeight="1" thickBot="1">
      <c r="A16" s="1442"/>
      <c r="B16" s="2839"/>
      <c r="C16" s="2840"/>
      <c r="D16" s="2840"/>
      <c r="E16" s="2840"/>
      <c r="F16" s="2840"/>
      <c r="G16" s="2841"/>
      <c r="H16" s="2820" t="s">
        <v>2851</v>
      </c>
      <c r="I16" s="2821"/>
      <c r="J16" s="2822"/>
      <c r="K16" s="2847"/>
      <c r="L16" s="2848"/>
      <c r="M16" s="2820" t="s">
        <v>2851</v>
      </c>
      <c r="N16" s="2822"/>
      <c r="O16" s="2851"/>
      <c r="P16" s="2852"/>
      <c r="Q16" s="2820" t="s">
        <v>2851</v>
      </c>
      <c r="R16" s="2823"/>
      <c r="S16" s="1442"/>
    </row>
    <row r="17" spans="1:19" ht="15.95" customHeight="1">
      <c r="A17" s="1442"/>
      <c r="B17" s="1442"/>
      <c r="C17" s="1442"/>
      <c r="D17" s="1442"/>
      <c r="E17" s="1442"/>
      <c r="F17" s="1442"/>
      <c r="G17" s="1442"/>
      <c r="H17" s="1442"/>
      <c r="I17" s="1442"/>
      <c r="J17" s="1442"/>
      <c r="K17" s="1442"/>
      <c r="L17" s="1442"/>
      <c r="M17" s="1442"/>
      <c r="N17" s="1442"/>
      <c r="O17" s="1442"/>
      <c r="P17" s="1442"/>
      <c r="Q17" s="1442"/>
      <c r="R17" s="1442"/>
      <c r="S17" s="1442"/>
    </row>
    <row r="18" spans="1:19" ht="15.95" customHeight="1">
      <c r="A18" s="1442"/>
      <c r="B18" s="1449" t="s">
        <v>2258</v>
      </c>
      <c r="C18" s="1442"/>
      <c r="D18" s="1442"/>
      <c r="E18" s="1450"/>
      <c r="F18" s="1442" t="s">
        <v>258</v>
      </c>
      <c r="G18" s="1450"/>
      <c r="H18" s="1442" t="s">
        <v>259</v>
      </c>
      <c r="I18" s="1450"/>
      <c r="J18" s="1442" t="s">
        <v>1121</v>
      </c>
      <c r="K18" s="1442"/>
      <c r="L18" s="1442"/>
      <c r="M18" s="1442"/>
      <c r="N18" s="1442"/>
      <c r="O18" s="1442"/>
      <c r="P18" s="1442"/>
      <c r="Q18" s="1442"/>
      <c r="R18" s="1442"/>
      <c r="S18" s="1442"/>
    </row>
    <row r="19" spans="1:19" ht="15.95" customHeight="1">
      <c r="A19" s="1442"/>
      <c r="B19" s="1442"/>
      <c r="C19" s="1442"/>
      <c r="D19" s="1442"/>
      <c r="E19" s="1451"/>
      <c r="F19" s="1451"/>
      <c r="G19" s="1442"/>
      <c r="H19" s="1442"/>
      <c r="I19" s="1442"/>
      <c r="J19" s="1442"/>
      <c r="K19" s="1442"/>
      <c r="L19" s="1442"/>
      <c r="M19" s="1442"/>
      <c r="N19" s="1442"/>
      <c r="O19" s="1442"/>
      <c r="P19" s="1442"/>
      <c r="Q19" s="1442"/>
      <c r="R19" s="1442"/>
      <c r="S19" s="1442"/>
    </row>
    <row r="20" spans="1:19" ht="15.95" customHeight="1">
      <c r="A20" s="1442"/>
      <c r="B20" s="1442"/>
      <c r="C20" s="1442"/>
      <c r="D20" s="1442"/>
      <c r="E20" s="1451"/>
      <c r="F20" s="1452"/>
      <c r="G20" s="1452"/>
      <c r="H20" s="1452"/>
      <c r="I20" s="1452"/>
      <c r="J20" s="1452"/>
      <c r="K20" s="1452"/>
      <c r="L20" s="1453"/>
      <c r="M20" s="1442" t="s">
        <v>2852</v>
      </c>
      <c r="N20" s="1442"/>
      <c r="O20" s="1442"/>
      <c r="P20" s="1442"/>
      <c r="Q20" s="1442"/>
      <c r="R20" s="1442"/>
      <c r="S20" s="1442"/>
    </row>
    <row r="21" spans="1:19" ht="15.95" customHeight="1">
      <c r="A21" s="1442"/>
      <c r="B21" s="1442"/>
      <c r="C21" s="1442"/>
      <c r="D21" s="1442"/>
      <c r="E21" s="1451"/>
      <c r="F21" s="1452"/>
      <c r="G21" s="1452"/>
      <c r="H21" s="1452"/>
      <c r="I21" s="1452"/>
      <c r="J21" s="1452"/>
      <c r="K21" s="1452"/>
      <c r="L21" s="1453"/>
      <c r="M21" s="1442"/>
      <c r="N21" s="1442"/>
      <c r="O21" s="1442"/>
      <c r="P21" s="1442"/>
      <c r="Q21" s="1442"/>
      <c r="R21" s="1442"/>
      <c r="S21" s="1442"/>
    </row>
    <row r="22" spans="1:19" ht="15.95" customHeight="1">
      <c r="A22" s="1442"/>
      <c r="B22" s="1442"/>
      <c r="C22" s="1442"/>
      <c r="D22" s="1442"/>
      <c r="E22" s="1442"/>
      <c r="F22" s="1442"/>
      <c r="G22" s="1442"/>
      <c r="H22" s="1442"/>
      <c r="I22" s="1442"/>
      <c r="J22" s="1442"/>
      <c r="K22" s="1442" t="s">
        <v>2129</v>
      </c>
      <c r="L22" s="1453"/>
      <c r="M22" s="1442"/>
      <c r="N22" s="1442"/>
      <c r="O22" s="1442"/>
      <c r="P22" s="1442"/>
      <c r="Q22" s="1442"/>
      <c r="R22" s="1442"/>
      <c r="S22" s="1442"/>
    </row>
    <row r="23" spans="1:19" ht="15.95" customHeight="1">
      <c r="A23" s="1442"/>
      <c r="B23" s="1442"/>
      <c r="C23" s="1442"/>
      <c r="D23" s="1442"/>
      <c r="E23" s="2824" t="s">
        <v>2853</v>
      </c>
      <c r="F23" s="2824"/>
      <c r="G23" s="2824"/>
      <c r="H23" s="2824"/>
      <c r="I23" s="2825" t="s">
        <v>2854</v>
      </c>
      <c r="J23" s="1452"/>
      <c r="K23" s="1452"/>
      <c r="L23" s="1453"/>
      <c r="M23" s="1454"/>
      <c r="N23" s="1454"/>
      <c r="O23" s="1454"/>
      <c r="P23" s="1454"/>
      <c r="Q23" s="1454"/>
      <c r="R23" s="1442"/>
      <c r="S23" s="1442"/>
    </row>
    <row r="24" spans="1:19" ht="15.95" customHeight="1">
      <c r="A24" s="1442"/>
      <c r="B24" s="1442"/>
      <c r="C24" s="1442"/>
      <c r="D24" s="1442"/>
      <c r="E24" s="2824" t="s">
        <v>2855</v>
      </c>
      <c r="F24" s="2824"/>
      <c r="G24" s="2824"/>
      <c r="H24" s="2824"/>
      <c r="I24" s="2825"/>
      <c r="J24" s="1442"/>
      <c r="K24" s="1442"/>
      <c r="L24" s="1455"/>
      <c r="M24" s="1442"/>
      <c r="N24" s="1442"/>
      <c r="O24" s="1442"/>
      <c r="P24" s="1442"/>
      <c r="Q24" s="1442"/>
      <c r="R24" s="1442"/>
      <c r="S24" s="1442"/>
    </row>
    <row r="25" spans="1:19" ht="15.95" customHeight="1">
      <c r="A25" s="1442"/>
      <c r="B25" s="1442"/>
      <c r="C25" s="1442"/>
      <c r="D25" s="1442"/>
      <c r="E25" s="1442"/>
      <c r="F25" s="1442"/>
      <c r="G25" s="1442"/>
      <c r="H25" s="1442"/>
      <c r="I25" s="1456"/>
      <c r="J25" s="1456"/>
      <c r="K25" s="1457"/>
      <c r="L25" s="1457"/>
      <c r="M25" s="1458"/>
      <c r="N25" s="1459"/>
      <c r="O25" s="1459"/>
      <c r="P25" s="1459"/>
      <c r="Q25" s="1459"/>
      <c r="R25" s="1460"/>
      <c r="S25" s="1442"/>
    </row>
    <row r="26" spans="1:19" ht="15.95" customHeight="1">
      <c r="A26" s="1442"/>
      <c r="B26" s="1461" t="s">
        <v>2856</v>
      </c>
      <c r="C26" s="1462"/>
      <c r="D26" s="1463"/>
      <c r="E26" s="1463"/>
      <c r="F26" s="1463"/>
      <c r="G26" s="1463"/>
      <c r="H26" s="1462"/>
      <c r="I26" s="1462"/>
      <c r="J26" s="1462"/>
      <c r="K26" s="1462"/>
      <c r="L26" s="1462"/>
      <c r="M26" s="1462"/>
      <c r="N26" s="1462"/>
      <c r="O26" s="1462"/>
      <c r="P26" s="1462"/>
      <c r="Q26" s="1442"/>
      <c r="R26" s="1442"/>
      <c r="S26" s="1442"/>
    </row>
    <row r="27" spans="1:19" ht="15.95" customHeight="1">
      <c r="A27" s="1442"/>
      <c r="B27" s="1464">
        <v>1</v>
      </c>
      <c r="C27" s="1461" t="s">
        <v>2857</v>
      </c>
      <c r="D27" s="1465"/>
      <c r="E27" s="1461"/>
      <c r="F27" s="1465"/>
      <c r="G27" s="1465"/>
      <c r="H27" s="1461"/>
      <c r="I27" s="1465"/>
      <c r="J27" s="1465"/>
      <c r="K27" s="1465"/>
      <c r="L27" s="1465"/>
      <c r="M27" s="1461"/>
      <c r="N27" s="1461"/>
      <c r="O27" s="1461"/>
      <c r="P27" s="1461"/>
      <c r="Q27" s="1466"/>
      <c r="R27" s="1442"/>
      <c r="S27" s="1442"/>
    </row>
    <row r="28" spans="1:19" ht="15.95" customHeight="1">
      <c r="A28" s="1442"/>
      <c r="B28" s="1464">
        <v>2</v>
      </c>
      <c r="C28" s="1461" t="s">
        <v>2858</v>
      </c>
      <c r="D28" s="1465"/>
      <c r="E28" s="1461"/>
      <c r="F28" s="1467"/>
      <c r="G28" s="1467"/>
      <c r="H28" s="1467"/>
      <c r="I28" s="1467"/>
      <c r="J28" s="1467"/>
      <c r="K28" s="1467"/>
      <c r="L28" s="1467"/>
      <c r="M28" s="1467"/>
      <c r="N28" s="1467"/>
      <c r="O28" s="1467"/>
      <c r="P28" s="1467"/>
      <c r="Q28" s="1468"/>
      <c r="R28" s="1442"/>
      <c r="S28" s="1442"/>
    </row>
    <row r="29" spans="1:19" ht="15.95" customHeight="1">
      <c r="A29" s="1442"/>
      <c r="B29" s="2819" t="s">
        <v>2859</v>
      </c>
      <c r="C29" s="2819"/>
      <c r="D29" s="2819"/>
      <c r="E29" s="2819"/>
      <c r="F29" s="1469" t="s">
        <v>2860</v>
      </c>
      <c r="G29" s="1469"/>
      <c r="H29" s="1469"/>
      <c r="I29" s="1469"/>
      <c r="J29" s="1469"/>
      <c r="K29" s="1469"/>
      <c r="L29" s="1469"/>
      <c r="M29" s="1469"/>
      <c r="N29" s="1469"/>
      <c r="O29" s="1469"/>
      <c r="P29" s="1469"/>
      <c r="Q29" s="1466"/>
      <c r="R29" s="1442"/>
      <c r="S29" s="1442"/>
    </row>
    <row r="30" spans="1:19" ht="15.95" customHeight="1">
      <c r="A30" s="1442"/>
      <c r="B30" s="1461"/>
      <c r="C30" s="1461"/>
      <c r="D30" s="1465"/>
      <c r="E30" s="1461"/>
      <c r="F30" s="1469" t="s">
        <v>2861</v>
      </c>
      <c r="G30" s="1461"/>
      <c r="H30" s="1467"/>
      <c r="I30" s="1467"/>
      <c r="J30" s="1467"/>
      <c r="K30" s="1467"/>
      <c r="L30" s="1467"/>
      <c r="M30" s="1467"/>
      <c r="N30" s="1467"/>
      <c r="O30" s="1467"/>
      <c r="P30" s="1467"/>
      <c r="Q30" s="1468"/>
      <c r="R30" s="1442"/>
      <c r="S30" s="1442"/>
    </row>
    <row r="31" spans="1:19" ht="15.95" customHeight="1">
      <c r="A31" s="1442"/>
      <c r="B31" s="1461"/>
      <c r="C31" s="1461"/>
      <c r="D31" s="1465"/>
      <c r="E31" s="1461"/>
      <c r="F31" s="1470" t="s">
        <v>2862</v>
      </c>
      <c r="G31" s="1461"/>
      <c r="H31" s="1467"/>
      <c r="I31" s="1467"/>
      <c r="J31" s="1467"/>
      <c r="K31" s="1467"/>
      <c r="L31" s="1467"/>
      <c r="M31" s="1467"/>
      <c r="N31" s="1467"/>
      <c r="O31" s="1467"/>
      <c r="P31" s="1467"/>
      <c r="Q31" s="1468"/>
      <c r="R31" s="1442"/>
      <c r="S31" s="1442"/>
    </row>
    <row r="32" spans="1:19" ht="15.95" customHeight="1">
      <c r="A32" s="1442"/>
      <c r="B32" s="1461"/>
      <c r="C32" s="1461"/>
      <c r="D32" s="1465"/>
      <c r="E32" s="1461"/>
      <c r="F32" s="1461" t="s">
        <v>2863</v>
      </c>
      <c r="G32" s="1461"/>
      <c r="H32" s="1467"/>
      <c r="I32" s="1467"/>
      <c r="J32" s="1467"/>
      <c r="K32" s="1467"/>
      <c r="L32" s="1467"/>
      <c r="M32" s="1467"/>
      <c r="N32" s="1467"/>
      <c r="O32" s="1467"/>
      <c r="P32" s="1467"/>
      <c r="Q32" s="1468"/>
      <c r="R32" s="1442"/>
      <c r="S32" s="1442"/>
    </row>
    <row r="33" spans="1:19" ht="15.95" customHeight="1">
      <c r="A33" s="1442"/>
      <c r="B33" s="2819" t="s">
        <v>2864</v>
      </c>
      <c r="C33" s="2819"/>
      <c r="D33" s="2819"/>
      <c r="E33" s="2819"/>
      <c r="F33" s="1461" t="s">
        <v>2865</v>
      </c>
      <c r="G33" s="1461"/>
      <c r="H33" s="1461"/>
      <c r="I33" s="1461"/>
      <c r="J33" s="1461"/>
      <c r="K33" s="1461"/>
      <c r="L33" s="1461"/>
      <c r="M33" s="1461"/>
      <c r="N33" s="1461"/>
      <c r="O33" s="1461"/>
      <c r="P33" s="1461"/>
      <c r="Q33" s="1468"/>
      <c r="R33" s="1442"/>
      <c r="S33" s="1442"/>
    </row>
    <row r="34" spans="1:19" ht="15.95" customHeight="1">
      <c r="A34" s="1442"/>
      <c r="B34" s="1464">
        <v>3</v>
      </c>
      <c r="C34" s="1461" t="s">
        <v>2866</v>
      </c>
      <c r="D34" s="1465"/>
      <c r="E34" s="1461"/>
      <c r="F34" s="1461"/>
      <c r="G34" s="1461"/>
      <c r="H34" s="1461"/>
      <c r="I34" s="1461"/>
      <c r="J34" s="1461"/>
      <c r="K34" s="1461"/>
      <c r="L34" s="1461"/>
      <c r="M34" s="1461"/>
      <c r="N34" s="1461"/>
      <c r="O34" s="1461"/>
      <c r="P34" s="1461"/>
      <c r="Q34" s="1468"/>
      <c r="R34" s="1442"/>
      <c r="S34" s="1442"/>
    </row>
    <row r="35" spans="1:19" ht="15.95" customHeight="1">
      <c r="A35" s="1442"/>
      <c r="B35" s="1464">
        <v>4</v>
      </c>
      <c r="C35" s="1461" t="s">
        <v>2867</v>
      </c>
      <c r="D35" s="1461"/>
      <c r="E35" s="1461"/>
      <c r="F35" s="1461"/>
      <c r="G35" s="1461"/>
      <c r="H35" s="1461"/>
      <c r="I35" s="1461"/>
      <c r="J35" s="1461"/>
      <c r="K35" s="1461"/>
      <c r="L35" s="1461"/>
      <c r="M35" s="1461"/>
      <c r="N35" s="1461"/>
      <c r="O35" s="1461"/>
      <c r="P35" s="1461"/>
      <c r="Q35" s="1466"/>
      <c r="R35" s="1442"/>
      <c r="S35" s="1442"/>
    </row>
    <row r="36" spans="1:19" ht="15.95" customHeight="1">
      <c r="A36" s="1442"/>
      <c r="B36" s="1464">
        <v>5</v>
      </c>
      <c r="C36" s="1461" t="s">
        <v>2868</v>
      </c>
      <c r="D36" s="1466"/>
      <c r="E36" s="1466"/>
      <c r="F36" s="1466"/>
      <c r="G36" s="1466"/>
      <c r="H36" s="1466"/>
      <c r="I36" s="1466"/>
      <c r="J36" s="1466"/>
      <c r="K36" s="1466"/>
      <c r="L36" s="1466"/>
      <c r="M36" s="1466"/>
      <c r="N36" s="1466"/>
      <c r="O36" s="1466"/>
      <c r="P36" s="1466"/>
      <c r="Q36" s="1466"/>
      <c r="R36" s="1442"/>
      <c r="S36" s="1442"/>
    </row>
    <row r="37" spans="1:19" ht="15.95" customHeight="1">
      <c r="B37" s="1464">
        <v>6</v>
      </c>
      <c r="C37" s="1471" t="s">
        <v>2869</v>
      </c>
      <c r="D37" s="1472"/>
      <c r="E37" s="1472"/>
      <c r="F37" s="1472"/>
      <c r="G37" s="1472"/>
      <c r="H37" s="1472"/>
      <c r="I37" s="1472"/>
      <c r="J37" s="1472"/>
      <c r="K37" s="1472"/>
      <c r="L37" s="1472"/>
      <c r="M37" s="1472"/>
      <c r="N37" s="1472"/>
      <c r="O37" s="1472"/>
      <c r="P37" s="1472"/>
      <c r="Q37" s="1472"/>
    </row>
    <row r="38" spans="1:19" ht="15.95" customHeight="1">
      <c r="B38" s="1464">
        <v>7</v>
      </c>
      <c r="C38" s="1461" t="s">
        <v>2870</v>
      </c>
      <c r="D38" s="1472"/>
      <c r="E38" s="1472"/>
      <c r="F38" s="1472"/>
      <c r="G38" s="1472"/>
      <c r="H38" s="1472"/>
      <c r="I38" s="1472"/>
      <c r="J38" s="1472"/>
      <c r="K38" s="1472"/>
      <c r="L38" s="1472"/>
      <c r="M38" s="1472"/>
      <c r="N38" s="1472"/>
      <c r="O38" s="1472"/>
      <c r="P38" s="1472"/>
      <c r="Q38" s="1472"/>
    </row>
    <row r="39" spans="1:19" ht="15.95" customHeight="1">
      <c r="B39" s="1464">
        <v>8</v>
      </c>
      <c r="C39" s="1461" t="s">
        <v>2871</v>
      </c>
      <c r="D39" s="1472"/>
      <c r="E39" s="1472"/>
      <c r="F39" s="1472"/>
      <c r="G39" s="1472"/>
      <c r="H39" s="1472"/>
      <c r="I39" s="1472"/>
      <c r="J39" s="1472"/>
      <c r="K39" s="1472"/>
      <c r="L39" s="1472"/>
      <c r="M39" s="1472"/>
      <c r="N39" s="1472"/>
      <c r="O39" s="1472"/>
      <c r="P39" s="1472"/>
      <c r="Q39" s="1472"/>
    </row>
  </sheetData>
  <mergeCells count="46">
    <mergeCell ref="I2:L2"/>
    <mergeCell ref="M2:O3"/>
    <mergeCell ref="I3:L3"/>
    <mergeCell ref="B5:G5"/>
    <mergeCell ref="H5:M5"/>
    <mergeCell ref="N5:R5"/>
    <mergeCell ref="B6:G7"/>
    <mergeCell ref="H6:M7"/>
    <mergeCell ref="N6:R6"/>
    <mergeCell ref="N7:R7"/>
    <mergeCell ref="B8:G8"/>
    <mergeCell ref="H8:M8"/>
    <mergeCell ref="N8:O8"/>
    <mergeCell ref="P8:R8"/>
    <mergeCell ref="B9:G9"/>
    <mergeCell ref="H9:M9"/>
    <mergeCell ref="N9:O9"/>
    <mergeCell ref="P9:R9"/>
    <mergeCell ref="B10:G10"/>
    <mergeCell ref="H10:M10"/>
    <mergeCell ref="N10:O10"/>
    <mergeCell ref="P10:R10"/>
    <mergeCell ref="B11:G11"/>
    <mergeCell ref="H11:R11"/>
    <mergeCell ref="B12:G12"/>
    <mergeCell ref="H12:L12"/>
    <mergeCell ref="M12:N12"/>
    <mergeCell ref="O12:R12"/>
    <mergeCell ref="B13:G14"/>
    <mergeCell ref="H13:R13"/>
    <mergeCell ref="H14:M14"/>
    <mergeCell ref="N14:R14"/>
    <mergeCell ref="B15:G16"/>
    <mergeCell ref="H15:J15"/>
    <mergeCell ref="K15:L16"/>
    <mergeCell ref="M15:N15"/>
    <mergeCell ref="O15:P16"/>
    <mergeCell ref="Q15:R15"/>
    <mergeCell ref="B29:E29"/>
    <mergeCell ref="B33:E33"/>
    <mergeCell ref="H16:J16"/>
    <mergeCell ref="M16:N16"/>
    <mergeCell ref="Q16:R16"/>
    <mergeCell ref="E23:H23"/>
    <mergeCell ref="I23:I24"/>
    <mergeCell ref="E24:H24"/>
  </mergeCells>
  <phoneticPr fontId="71"/>
  <conditionalFormatting sqref="H11:R11 H8:M8 H15:J15 M15:N15 Q15:R15">
    <cfRule type="containsBlanks" dxfId="1768" priority="2" stopIfTrue="1">
      <formula>LEN(TRIM(H8))=0</formula>
    </cfRule>
  </conditionalFormatting>
  <pageMargins left="0.7" right="0.7" top="0.75" bottom="0.75" header="0.3" footer="0.3"/>
  <pageSetup paperSize="9" scale="97"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CA69"/>
  <sheetViews>
    <sheetView topLeftCell="A21" workbookViewId="0">
      <selection activeCell="G23" sqref="G23:AN25"/>
    </sheetView>
  </sheetViews>
  <sheetFormatPr defaultColWidth="2.125" defaultRowHeight="12.6" customHeight="1"/>
  <cols>
    <col min="1" max="40" width="2.125" style="174"/>
    <col min="41" max="71" width="2.125" style="387"/>
    <col min="72" max="72" width="2.5" style="387" customWidth="1"/>
    <col min="73" max="79" width="2.125" style="387"/>
    <col min="80" max="16384" width="2.125" style="174"/>
  </cols>
  <sheetData>
    <row r="1" spans="1:40" ht="12.6" customHeight="1">
      <c r="A1" s="2943" t="s">
        <v>2962</v>
      </c>
      <c r="B1" s="2943"/>
      <c r="C1" s="2943"/>
      <c r="D1" s="2943"/>
      <c r="E1" s="2943"/>
      <c r="F1" s="2943"/>
      <c r="G1" s="2943"/>
      <c r="H1" s="2943"/>
      <c r="I1" s="2943"/>
      <c r="J1" s="2943"/>
      <c r="K1" s="2943"/>
      <c r="L1" s="2943"/>
      <c r="M1" s="2943"/>
      <c r="N1" s="1541"/>
      <c r="O1" s="1541"/>
      <c r="P1" s="1541"/>
      <c r="Q1" s="1541"/>
      <c r="R1" s="1541"/>
      <c r="S1" s="1541"/>
      <c r="T1" s="1541"/>
      <c r="U1" s="1541"/>
    </row>
    <row r="2" spans="1:40" ht="12.6" customHeight="1">
      <c r="A2" s="1542"/>
    </row>
    <row r="3" spans="1:40" ht="12.6" customHeight="1">
      <c r="A3" s="2944" t="s">
        <v>2963</v>
      </c>
      <c r="B3" s="2944"/>
      <c r="C3" s="2944"/>
      <c r="D3" s="2944"/>
      <c r="E3" s="2944"/>
      <c r="F3" s="2944"/>
      <c r="G3" s="2944"/>
      <c r="H3" s="2944"/>
      <c r="I3" s="2944"/>
      <c r="J3" s="2944"/>
      <c r="K3" s="2944"/>
      <c r="L3" s="2944"/>
      <c r="M3" s="2944"/>
      <c r="N3" s="2944"/>
      <c r="O3" s="2944"/>
      <c r="P3" s="2944"/>
      <c r="Q3" s="2944"/>
      <c r="R3" s="2944"/>
      <c r="S3" s="2944"/>
      <c r="T3" s="2944"/>
      <c r="U3" s="2944"/>
      <c r="V3" s="2944"/>
      <c r="W3" s="2944"/>
      <c r="X3" s="2944"/>
      <c r="Y3" s="2944"/>
      <c r="Z3" s="2944"/>
      <c r="AA3" s="2944"/>
      <c r="AB3" s="2944"/>
      <c r="AC3" s="2944"/>
      <c r="AD3" s="2944"/>
      <c r="AE3" s="2944"/>
      <c r="AF3" s="2944"/>
      <c r="AG3" s="2944"/>
      <c r="AH3" s="2944"/>
      <c r="AI3" s="2944"/>
      <c r="AJ3" s="2944"/>
      <c r="AK3" s="2944"/>
      <c r="AL3" s="2944"/>
      <c r="AM3" s="2944"/>
      <c r="AN3" s="2944"/>
    </row>
    <row r="4" spans="1:40" ht="12.6" customHeight="1">
      <c r="A4" s="2944"/>
      <c r="B4" s="2944"/>
      <c r="C4" s="2944"/>
      <c r="D4" s="2944"/>
      <c r="E4" s="2944"/>
      <c r="F4" s="2944"/>
      <c r="G4" s="2944"/>
      <c r="H4" s="2944"/>
      <c r="I4" s="2944"/>
      <c r="J4" s="2944"/>
      <c r="K4" s="2944"/>
      <c r="L4" s="2944"/>
      <c r="M4" s="2944"/>
      <c r="N4" s="2944"/>
      <c r="O4" s="2944"/>
      <c r="P4" s="2944"/>
      <c r="Q4" s="2944"/>
      <c r="R4" s="2944"/>
      <c r="S4" s="2944"/>
      <c r="T4" s="2944"/>
      <c r="U4" s="2944"/>
      <c r="V4" s="2944"/>
      <c r="W4" s="2944"/>
      <c r="X4" s="2944"/>
      <c r="Y4" s="2944"/>
      <c r="Z4" s="2944"/>
      <c r="AA4" s="2944"/>
      <c r="AB4" s="2944"/>
      <c r="AC4" s="2944"/>
      <c r="AD4" s="2944"/>
      <c r="AE4" s="2944"/>
      <c r="AF4" s="2944"/>
      <c r="AG4" s="2944"/>
      <c r="AH4" s="2944"/>
      <c r="AI4" s="2944"/>
      <c r="AJ4" s="2944"/>
      <c r="AK4" s="2944"/>
      <c r="AL4" s="2944"/>
      <c r="AM4" s="2944"/>
      <c r="AN4" s="2944"/>
    </row>
    <row r="5" spans="1:40" ht="12.6" customHeight="1">
      <c r="A5" s="2944"/>
      <c r="B5" s="2944"/>
      <c r="C5" s="2944"/>
      <c r="D5" s="2944"/>
      <c r="E5" s="2944"/>
      <c r="F5" s="2944"/>
      <c r="G5" s="2944"/>
      <c r="H5" s="2944"/>
      <c r="I5" s="2944"/>
      <c r="J5" s="2944"/>
      <c r="K5" s="2944"/>
      <c r="L5" s="2944"/>
      <c r="M5" s="2944"/>
      <c r="N5" s="2944"/>
      <c r="O5" s="2944"/>
      <c r="P5" s="2944"/>
      <c r="Q5" s="2944"/>
      <c r="R5" s="2944"/>
      <c r="S5" s="2944"/>
      <c r="T5" s="2944"/>
      <c r="U5" s="2944"/>
      <c r="V5" s="2944"/>
      <c r="W5" s="2944"/>
      <c r="X5" s="2944"/>
      <c r="Y5" s="2944"/>
      <c r="Z5" s="2944"/>
      <c r="AA5" s="2944"/>
      <c r="AB5" s="2944"/>
      <c r="AC5" s="2944"/>
      <c r="AD5" s="2944"/>
      <c r="AE5" s="2944"/>
      <c r="AF5" s="2944"/>
      <c r="AG5" s="2944"/>
      <c r="AH5" s="2944"/>
      <c r="AI5" s="2944"/>
      <c r="AJ5" s="2944"/>
      <c r="AK5" s="2944"/>
      <c r="AL5" s="2944"/>
      <c r="AM5" s="2944"/>
      <c r="AN5" s="2944"/>
    </row>
    <row r="6" spans="1:40" ht="12.6" customHeight="1">
      <c r="A6" s="1540"/>
    </row>
    <row r="7" spans="1:40" ht="12.6" customHeight="1">
      <c r="A7" s="1540"/>
    </row>
    <row r="8" spans="1:40" ht="12.6" customHeight="1">
      <c r="A8" s="2541" t="s">
        <v>2964</v>
      </c>
      <c r="B8" s="2541"/>
      <c r="C8" s="2541"/>
      <c r="D8" s="2541"/>
      <c r="E8" s="2541"/>
      <c r="F8" s="2541"/>
      <c r="G8" s="2945"/>
      <c r="H8" s="2945"/>
      <c r="I8" s="2945"/>
      <c r="J8" s="2945"/>
      <c r="K8" s="2945"/>
      <c r="L8" s="2945"/>
      <c r="M8" s="2945"/>
      <c r="N8" s="2945"/>
      <c r="O8" s="2945"/>
      <c r="P8" s="2945"/>
      <c r="Q8" s="2945"/>
      <c r="R8" s="2945"/>
      <c r="S8" s="2945"/>
      <c r="T8" s="2542" t="s">
        <v>2965</v>
      </c>
      <c r="U8" s="2542"/>
      <c r="V8" s="2542"/>
      <c r="W8" s="2542"/>
      <c r="X8" s="2542"/>
      <c r="Y8" s="2542"/>
      <c r="Z8" s="2542"/>
      <c r="AA8" s="2946">
        <f>一括入力シート!B8</f>
        <v>0</v>
      </c>
      <c r="AB8" s="2946"/>
      <c r="AC8" s="2946"/>
      <c r="AD8" s="2946"/>
      <c r="AE8" s="2946"/>
      <c r="AF8" s="2946"/>
      <c r="AG8" s="2946"/>
      <c r="AH8" s="2946"/>
      <c r="AI8" s="2946"/>
      <c r="AJ8" s="2946"/>
      <c r="AK8" s="2946"/>
      <c r="AL8" s="2946"/>
      <c r="AM8" s="2946"/>
      <c r="AN8" s="2946"/>
    </row>
    <row r="9" spans="1:40" ht="12.6" customHeight="1">
      <c r="A9" s="2541"/>
      <c r="B9" s="2541"/>
      <c r="C9" s="2541"/>
      <c r="D9" s="2541"/>
      <c r="E9" s="2541"/>
      <c r="F9" s="2541"/>
      <c r="G9" s="2945"/>
      <c r="H9" s="2945"/>
      <c r="I9" s="2945"/>
      <c r="J9" s="2945"/>
      <c r="K9" s="2945"/>
      <c r="L9" s="2945"/>
      <c r="M9" s="2945"/>
      <c r="N9" s="2945"/>
      <c r="O9" s="2945"/>
      <c r="P9" s="2945"/>
      <c r="Q9" s="2945"/>
      <c r="R9" s="2945"/>
      <c r="S9" s="2945"/>
      <c r="T9" s="2542"/>
      <c r="U9" s="2542"/>
      <c r="V9" s="2542"/>
      <c r="W9" s="2542"/>
      <c r="X9" s="2542"/>
      <c r="Y9" s="2542"/>
      <c r="Z9" s="2542"/>
      <c r="AA9" s="2946"/>
      <c r="AB9" s="2946"/>
      <c r="AC9" s="2946"/>
      <c r="AD9" s="2946"/>
      <c r="AE9" s="2946"/>
      <c r="AF9" s="2946"/>
      <c r="AG9" s="2946"/>
      <c r="AH9" s="2946"/>
      <c r="AI9" s="2946"/>
      <c r="AJ9" s="2946"/>
      <c r="AK9" s="2946"/>
      <c r="AL9" s="2946"/>
      <c r="AM9" s="2946"/>
      <c r="AN9" s="2946"/>
    </row>
    <row r="10" spans="1:40" ht="12.6" customHeight="1">
      <c r="A10" s="2541"/>
      <c r="B10" s="2541"/>
      <c r="C10" s="2541"/>
      <c r="D10" s="2541"/>
      <c r="E10" s="2541"/>
      <c r="F10" s="2541"/>
      <c r="G10" s="2945"/>
      <c r="H10" s="2945"/>
      <c r="I10" s="2945"/>
      <c r="J10" s="2945"/>
      <c r="K10" s="2945"/>
      <c r="L10" s="2945"/>
      <c r="M10" s="2945"/>
      <c r="N10" s="2945"/>
      <c r="O10" s="2945"/>
      <c r="P10" s="2945"/>
      <c r="Q10" s="2945"/>
      <c r="R10" s="2945"/>
      <c r="S10" s="2945"/>
      <c r="T10" s="2542"/>
      <c r="U10" s="2542"/>
      <c r="V10" s="2542"/>
      <c r="W10" s="2542"/>
      <c r="X10" s="2542"/>
      <c r="Y10" s="2542"/>
      <c r="Z10" s="2542"/>
      <c r="AA10" s="2946"/>
      <c r="AB10" s="2946"/>
      <c r="AC10" s="2946"/>
      <c r="AD10" s="2946"/>
      <c r="AE10" s="2946"/>
      <c r="AF10" s="2946"/>
      <c r="AG10" s="2946"/>
      <c r="AH10" s="2946"/>
      <c r="AI10" s="2946"/>
      <c r="AJ10" s="2946"/>
      <c r="AK10" s="2946"/>
      <c r="AL10" s="2946"/>
      <c r="AM10" s="2946"/>
      <c r="AN10" s="2946"/>
    </row>
    <row r="11" spans="1:40" ht="12.6" customHeight="1">
      <c r="A11" s="2541" t="s">
        <v>2966</v>
      </c>
      <c r="B11" s="2541"/>
      <c r="C11" s="2541"/>
      <c r="D11" s="2541"/>
      <c r="E11" s="2541"/>
      <c r="F11" s="2541"/>
      <c r="G11" s="2918"/>
      <c r="H11" s="2918"/>
      <c r="I11" s="2918"/>
      <c r="J11" s="2918"/>
      <c r="K11" s="2918"/>
      <c r="L11" s="2918"/>
      <c r="M11" s="2918"/>
      <c r="N11" s="2918"/>
      <c r="O11" s="2918"/>
      <c r="P11" s="2918"/>
      <c r="Q11" s="2918"/>
      <c r="R11" s="2918"/>
      <c r="S11" s="2918"/>
      <c r="T11" s="2918"/>
      <c r="U11" s="2918"/>
      <c r="V11" s="2918"/>
      <c r="W11" s="2918"/>
      <c r="X11" s="2918"/>
      <c r="Y11" s="2918"/>
      <c r="Z11" s="2918"/>
      <c r="AA11" s="2918"/>
      <c r="AB11" s="2918"/>
      <c r="AC11" s="2918"/>
      <c r="AD11" s="2918"/>
      <c r="AE11" s="2918"/>
      <c r="AF11" s="2918"/>
      <c r="AG11" s="2918"/>
      <c r="AH11" s="2918"/>
      <c r="AI11" s="2918"/>
      <c r="AJ11" s="2918"/>
      <c r="AK11" s="2918"/>
      <c r="AL11" s="2918"/>
      <c r="AM11" s="2918"/>
      <c r="AN11" s="2918"/>
    </row>
    <row r="12" spans="1:40" ht="12.6" customHeight="1">
      <c r="A12" s="2541"/>
      <c r="B12" s="2541"/>
      <c r="C12" s="2541"/>
      <c r="D12" s="2541"/>
      <c r="E12" s="2541"/>
      <c r="F12" s="2541"/>
      <c r="G12" s="2918"/>
      <c r="H12" s="2918"/>
      <c r="I12" s="2918"/>
      <c r="J12" s="2918"/>
      <c r="K12" s="2918"/>
      <c r="L12" s="2918"/>
      <c r="M12" s="2918"/>
      <c r="N12" s="2918"/>
      <c r="O12" s="2918"/>
      <c r="P12" s="2918"/>
      <c r="Q12" s="2918"/>
      <c r="R12" s="2918"/>
      <c r="S12" s="2918"/>
      <c r="T12" s="2918"/>
      <c r="U12" s="2918"/>
      <c r="V12" s="2918"/>
      <c r="W12" s="2918"/>
      <c r="X12" s="2918"/>
      <c r="Y12" s="2918"/>
      <c r="Z12" s="2918"/>
      <c r="AA12" s="2918"/>
      <c r="AB12" s="2918"/>
      <c r="AC12" s="2918"/>
      <c r="AD12" s="2918"/>
      <c r="AE12" s="2918"/>
      <c r="AF12" s="2918"/>
      <c r="AG12" s="2918"/>
      <c r="AH12" s="2918"/>
      <c r="AI12" s="2918"/>
      <c r="AJ12" s="2918"/>
      <c r="AK12" s="2918"/>
      <c r="AL12" s="2918"/>
      <c r="AM12" s="2918"/>
      <c r="AN12" s="2918"/>
    </row>
    <row r="13" spans="1:40" ht="12.6" customHeight="1">
      <c r="A13" s="2541"/>
      <c r="B13" s="2541"/>
      <c r="C13" s="2541"/>
      <c r="D13" s="2541"/>
      <c r="E13" s="2541"/>
      <c r="F13" s="2541"/>
      <c r="G13" s="2918"/>
      <c r="H13" s="2918"/>
      <c r="I13" s="2918"/>
      <c r="J13" s="2918"/>
      <c r="K13" s="2918"/>
      <c r="L13" s="2918"/>
      <c r="M13" s="2918"/>
      <c r="N13" s="2918"/>
      <c r="O13" s="2918"/>
      <c r="P13" s="2918"/>
      <c r="Q13" s="2918"/>
      <c r="R13" s="2918"/>
      <c r="S13" s="2918"/>
      <c r="T13" s="2918"/>
      <c r="U13" s="2918"/>
      <c r="V13" s="2918"/>
      <c r="W13" s="2918"/>
      <c r="X13" s="2918"/>
      <c r="Y13" s="2918"/>
      <c r="Z13" s="2918"/>
      <c r="AA13" s="2918"/>
      <c r="AB13" s="2918"/>
      <c r="AC13" s="2918"/>
      <c r="AD13" s="2918"/>
      <c r="AE13" s="2918"/>
      <c r="AF13" s="2918"/>
      <c r="AG13" s="2918"/>
      <c r="AH13" s="2918"/>
      <c r="AI13" s="2918"/>
      <c r="AJ13" s="2918"/>
      <c r="AK13" s="2918"/>
      <c r="AL13" s="2918"/>
      <c r="AM13" s="2918"/>
      <c r="AN13" s="2918"/>
    </row>
    <row r="14" spans="1:40" ht="12.6" customHeight="1">
      <c r="A14" s="2541" t="s">
        <v>2967</v>
      </c>
      <c r="B14" s="2541"/>
      <c r="C14" s="2541"/>
      <c r="D14" s="2541"/>
      <c r="E14" s="2541"/>
      <c r="F14" s="2541"/>
      <c r="G14" s="2918"/>
      <c r="H14" s="2918"/>
      <c r="I14" s="2918"/>
      <c r="J14" s="2918"/>
      <c r="K14" s="2918"/>
      <c r="L14" s="2918"/>
      <c r="M14" s="2918"/>
      <c r="N14" s="2918"/>
      <c r="O14" s="2918"/>
      <c r="P14" s="2918"/>
      <c r="Q14" s="2918"/>
      <c r="R14" s="2918"/>
      <c r="S14" s="2918"/>
      <c r="T14" s="2918"/>
      <c r="U14" s="2918"/>
      <c r="V14" s="2918"/>
      <c r="W14" s="2918"/>
      <c r="X14" s="2918"/>
      <c r="Y14" s="2918"/>
      <c r="Z14" s="2918"/>
      <c r="AA14" s="2918"/>
      <c r="AB14" s="2918"/>
      <c r="AC14" s="2918"/>
      <c r="AD14" s="2918"/>
      <c r="AE14" s="2918"/>
      <c r="AF14" s="2918"/>
      <c r="AG14" s="2918"/>
      <c r="AH14" s="2918"/>
      <c r="AI14" s="2918"/>
      <c r="AJ14" s="2918"/>
      <c r="AK14" s="2918"/>
      <c r="AL14" s="2918"/>
      <c r="AM14" s="2918"/>
      <c r="AN14" s="2918"/>
    </row>
    <row r="15" spans="1:40" ht="12.6" customHeight="1">
      <c r="A15" s="2541"/>
      <c r="B15" s="2541"/>
      <c r="C15" s="2541"/>
      <c r="D15" s="2541"/>
      <c r="E15" s="2541"/>
      <c r="F15" s="2541"/>
      <c r="G15" s="2918"/>
      <c r="H15" s="2918"/>
      <c r="I15" s="2918"/>
      <c r="J15" s="2918"/>
      <c r="K15" s="2918"/>
      <c r="L15" s="2918"/>
      <c r="M15" s="2918"/>
      <c r="N15" s="2918"/>
      <c r="O15" s="2918"/>
      <c r="P15" s="2918"/>
      <c r="Q15" s="2918"/>
      <c r="R15" s="2918"/>
      <c r="S15" s="2918"/>
      <c r="T15" s="2918"/>
      <c r="U15" s="2918"/>
      <c r="V15" s="2918"/>
      <c r="W15" s="2918"/>
      <c r="X15" s="2918"/>
      <c r="Y15" s="2918"/>
      <c r="Z15" s="2918"/>
      <c r="AA15" s="2918"/>
      <c r="AB15" s="2918"/>
      <c r="AC15" s="2918"/>
      <c r="AD15" s="2918"/>
      <c r="AE15" s="2918"/>
      <c r="AF15" s="2918"/>
      <c r="AG15" s="2918"/>
      <c r="AH15" s="2918"/>
      <c r="AI15" s="2918"/>
      <c r="AJ15" s="2918"/>
      <c r="AK15" s="2918"/>
      <c r="AL15" s="2918"/>
      <c r="AM15" s="2918"/>
      <c r="AN15" s="2918"/>
    </row>
    <row r="16" spans="1:40" ht="12" customHeight="1">
      <c r="A16" s="2541"/>
      <c r="B16" s="2541"/>
      <c r="C16" s="2541"/>
      <c r="D16" s="2541"/>
      <c r="E16" s="2541"/>
      <c r="F16" s="2541"/>
      <c r="G16" s="2918"/>
      <c r="H16" s="2918"/>
      <c r="I16" s="2918"/>
      <c r="J16" s="2918"/>
      <c r="K16" s="2918"/>
      <c r="L16" s="2918"/>
      <c r="M16" s="2918"/>
      <c r="N16" s="2918"/>
      <c r="O16" s="2918"/>
      <c r="P16" s="2918"/>
      <c r="Q16" s="2918"/>
      <c r="R16" s="2918"/>
      <c r="S16" s="2918"/>
      <c r="T16" s="2918"/>
      <c r="U16" s="2918"/>
      <c r="V16" s="2918"/>
      <c r="W16" s="2918"/>
      <c r="X16" s="2918"/>
      <c r="Y16" s="2918"/>
      <c r="Z16" s="2918"/>
      <c r="AA16" s="2918"/>
      <c r="AB16" s="2918"/>
      <c r="AC16" s="2918"/>
      <c r="AD16" s="2918"/>
      <c r="AE16" s="2918"/>
      <c r="AF16" s="2918"/>
      <c r="AG16" s="2918"/>
      <c r="AH16" s="2918"/>
      <c r="AI16" s="2918"/>
      <c r="AJ16" s="2918"/>
      <c r="AK16" s="2918"/>
      <c r="AL16" s="2918"/>
      <c r="AM16" s="2918"/>
      <c r="AN16" s="2918"/>
    </row>
    <row r="17" spans="1:40" ht="12.6" customHeight="1">
      <c r="A17" s="2541" t="s">
        <v>2968</v>
      </c>
      <c r="B17" s="2541"/>
      <c r="C17" s="2541"/>
      <c r="D17" s="2541"/>
      <c r="E17" s="2541"/>
      <c r="F17" s="2541"/>
      <c r="G17" s="2926" t="str">
        <f>一括入力シート!B13</f>
        <v>神戸市</v>
      </c>
      <c r="H17" s="2927"/>
      <c r="I17" s="2927"/>
      <c r="J17" s="2927"/>
      <c r="K17" s="2927"/>
      <c r="L17" s="2927"/>
      <c r="M17" s="2927"/>
      <c r="N17" s="2927"/>
      <c r="O17" s="2927"/>
      <c r="P17" s="2927"/>
      <c r="Q17" s="2927"/>
      <c r="R17" s="2927"/>
      <c r="S17" s="2927"/>
      <c r="T17" s="2928"/>
      <c r="U17" s="2541" t="s">
        <v>2969</v>
      </c>
      <c r="V17" s="2541"/>
      <c r="W17" s="2541"/>
      <c r="X17" s="2541"/>
      <c r="Y17" s="2541"/>
      <c r="Z17" s="2541"/>
      <c r="AA17" s="2935">
        <f>一括入力シート!B69</f>
        <v>0</v>
      </c>
      <c r="AB17" s="2936"/>
      <c r="AC17" s="2936"/>
      <c r="AD17" s="2936"/>
      <c r="AE17" s="2936"/>
      <c r="AF17" s="2936"/>
      <c r="AG17" s="2936"/>
      <c r="AH17" s="2936"/>
      <c r="AI17" s="2936"/>
      <c r="AJ17" s="2936"/>
      <c r="AK17" s="2936"/>
      <c r="AL17" s="2936"/>
      <c r="AM17" s="2941" t="s">
        <v>29</v>
      </c>
      <c r="AN17" s="2942"/>
    </row>
    <row r="18" spans="1:40" ht="12.6" customHeight="1">
      <c r="A18" s="2541"/>
      <c r="B18" s="2541"/>
      <c r="C18" s="2541"/>
      <c r="D18" s="2541"/>
      <c r="E18" s="2541"/>
      <c r="F18" s="2541"/>
      <c r="G18" s="2929"/>
      <c r="H18" s="2930"/>
      <c r="I18" s="2930"/>
      <c r="J18" s="2930"/>
      <c r="K18" s="2930"/>
      <c r="L18" s="2930"/>
      <c r="M18" s="2930"/>
      <c r="N18" s="2930"/>
      <c r="O18" s="2930"/>
      <c r="P18" s="2930"/>
      <c r="Q18" s="2930"/>
      <c r="R18" s="2930"/>
      <c r="S18" s="2930"/>
      <c r="T18" s="2931"/>
      <c r="U18" s="2541"/>
      <c r="V18" s="2541"/>
      <c r="W18" s="2541"/>
      <c r="X18" s="2541"/>
      <c r="Y18" s="2541"/>
      <c r="Z18" s="2541"/>
      <c r="AA18" s="2937"/>
      <c r="AB18" s="2938"/>
      <c r="AC18" s="2938"/>
      <c r="AD18" s="2938"/>
      <c r="AE18" s="2938"/>
      <c r="AF18" s="2938"/>
      <c r="AG18" s="2938"/>
      <c r="AH18" s="2938"/>
      <c r="AI18" s="2938"/>
      <c r="AJ18" s="2938"/>
      <c r="AK18" s="2938"/>
      <c r="AL18" s="2938"/>
      <c r="AM18" s="2941"/>
      <c r="AN18" s="2942"/>
    </row>
    <row r="19" spans="1:40" ht="12.6" customHeight="1">
      <c r="A19" s="2541"/>
      <c r="B19" s="2541"/>
      <c r="C19" s="2541"/>
      <c r="D19" s="2541"/>
      <c r="E19" s="2541"/>
      <c r="F19" s="2541"/>
      <c r="G19" s="2932"/>
      <c r="H19" s="2933"/>
      <c r="I19" s="2933"/>
      <c r="J19" s="2933"/>
      <c r="K19" s="2933"/>
      <c r="L19" s="2933"/>
      <c r="M19" s="2933"/>
      <c r="N19" s="2933"/>
      <c r="O19" s="2933"/>
      <c r="P19" s="2933"/>
      <c r="Q19" s="2933"/>
      <c r="R19" s="2933"/>
      <c r="S19" s="2933"/>
      <c r="T19" s="2934"/>
      <c r="U19" s="2541"/>
      <c r="V19" s="2541"/>
      <c r="W19" s="2541"/>
      <c r="X19" s="2541"/>
      <c r="Y19" s="2541"/>
      <c r="Z19" s="2541"/>
      <c r="AA19" s="2939"/>
      <c r="AB19" s="2940"/>
      <c r="AC19" s="2940"/>
      <c r="AD19" s="2940"/>
      <c r="AE19" s="2940"/>
      <c r="AF19" s="2940"/>
      <c r="AG19" s="2940"/>
      <c r="AH19" s="2940"/>
      <c r="AI19" s="2940"/>
      <c r="AJ19" s="2940"/>
      <c r="AK19" s="2940"/>
      <c r="AL19" s="2940"/>
      <c r="AM19" s="2941"/>
      <c r="AN19" s="2942"/>
    </row>
    <row r="20" spans="1:40" ht="12.6" customHeight="1">
      <c r="A20" s="2541" t="s">
        <v>2970</v>
      </c>
      <c r="B20" s="2541"/>
      <c r="C20" s="2541"/>
      <c r="D20" s="2541"/>
      <c r="E20" s="2541"/>
      <c r="F20" s="2541"/>
      <c r="G20" s="2925" t="s">
        <v>2258</v>
      </c>
      <c r="H20" s="2896"/>
      <c r="I20" s="2919">
        <f>一括入力シート!B26</f>
        <v>0</v>
      </c>
      <c r="J20" s="2894"/>
      <c r="K20" s="2896" t="s">
        <v>258</v>
      </c>
      <c r="L20" s="2896"/>
      <c r="M20" s="2919">
        <f>一括入力シート!C26</f>
        <v>0</v>
      </c>
      <c r="N20" s="2894"/>
      <c r="O20" s="2896" t="s">
        <v>2103</v>
      </c>
      <c r="P20" s="2896"/>
      <c r="Q20" s="2919">
        <f>一括入力シート!D26</f>
        <v>0</v>
      </c>
      <c r="R20" s="2894"/>
      <c r="S20" s="2896" t="s">
        <v>260</v>
      </c>
      <c r="T20" s="2920"/>
      <c r="U20" s="2541" t="s">
        <v>2971</v>
      </c>
      <c r="V20" s="2541"/>
      <c r="W20" s="2541"/>
      <c r="X20" s="2541"/>
      <c r="Y20" s="2541"/>
      <c r="Z20" s="2541"/>
      <c r="AA20" s="2925" t="s">
        <v>2258</v>
      </c>
      <c r="AB20" s="2896"/>
      <c r="AC20" s="2919">
        <f>一括入力シート!B39</f>
        <v>0</v>
      </c>
      <c r="AD20" s="2894"/>
      <c r="AE20" s="2896" t="s">
        <v>258</v>
      </c>
      <c r="AF20" s="2896"/>
      <c r="AG20" s="2919">
        <f>一括入力シート!C39</f>
        <v>0</v>
      </c>
      <c r="AH20" s="2894"/>
      <c r="AI20" s="2896" t="s">
        <v>2103</v>
      </c>
      <c r="AJ20" s="2896"/>
      <c r="AK20" s="2919">
        <f>一括入力シート!D39</f>
        <v>0</v>
      </c>
      <c r="AL20" s="2894"/>
      <c r="AM20" s="2896" t="s">
        <v>260</v>
      </c>
      <c r="AN20" s="2920"/>
    </row>
    <row r="21" spans="1:40" ht="12.6" customHeight="1">
      <c r="A21" s="2541"/>
      <c r="B21" s="2541"/>
      <c r="C21" s="2541"/>
      <c r="D21" s="2541"/>
      <c r="E21" s="2541"/>
      <c r="F21" s="2541"/>
      <c r="G21" s="2925"/>
      <c r="H21" s="2896"/>
      <c r="I21" s="2894"/>
      <c r="J21" s="2894"/>
      <c r="K21" s="2896"/>
      <c r="L21" s="2896"/>
      <c r="M21" s="2894"/>
      <c r="N21" s="2894"/>
      <c r="O21" s="2896"/>
      <c r="P21" s="2896"/>
      <c r="Q21" s="2894"/>
      <c r="R21" s="2894"/>
      <c r="S21" s="2896"/>
      <c r="T21" s="2920"/>
      <c r="U21" s="2541"/>
      <c r="V21" s="2541"/>
      <c r="W21" s="2541"/>
      <c r="X21" s="2541"/>
      <c r="Y21" s="2541"/>
      <c r="Z21" s="2541"/>
      <c r="AA21" s="2925"/>
      <c r="AB21" s="2896"/>
      <c r="AC21" s="2894"/>
      <c r="AD21" s="2894"/>
      <c r="AE21" s="2896"/>
      <c r="AF21" s="2896"/>
      <c r="AG21" s="2894"/>
      <c r="AH21" s="2894"/>
      <c r="AI21" s="2896"/>
      <c r="AJ21" s="2896"/>
      <c r="AK21" s="2894"/>
      <c r="AL21" s="2894"/>
      <c r="AM21" s="2896"/>
      <c r="AN21" s="2920"/>
    </row>
    <row r="22" spans="1:40" ht="12.6" customHeight="1">
      <c r="A22" s="2541"/>
      <c r="B22" s="2541"/>
      <c r="C22" s="2541"/>
      <c r="D22" s="2541"/>
      <c r="E22" s="2541"/>
      <c r="F22" s="2541"/>
      <c r="G22" s="2925"/>
      <c r="H22" s="2896"/>
      <c r="I22" s="2894"/>
      <c r="J22" s="2894"/>
      <c r="K22" s="2896"/>
      <c r="L22" s="2896"/>
      <c r="M22" s="2894"/>
      <c r="N22" s="2894"/>
      <c r="O22" s="2896"/>
      <c r="P22" s="2896"/>
      <c r="Q22" s="2894"/>
      <c r="R22" s="2894"/>
      <c r="S22" s="2896"/>
      <c r="T22" s="2920"/>
      <c r="U22" s="2541"/>
      <c r="V22" s="2541"/>
      <c r="W22" s="2541"/>
      <c r="X22" s="2541"/>
      <c r="Y22" s="2541"/>
      <c r="Z22" s="2541"/>
      <c r="AA22" s="2925"/>
      <c r="AB22" s="2896"/>
      <c r="AC22" s="2894"/>
      <c r="AD22" s="2894"/>
      <c r="AE22" s="2896"/>
      <c r="AF22" s="2896"/>
      <c r="AG22" s="2894"/>
      <c r="AH22" s="2894"/>
      <c r="AI22" s="2896"/>
      <c r="AJ22" s="2896"/>
      <c r="AK22" s="2894"/>
      <c r="AL22" s="2894"/>
      <c r="AM22" s="2896"/>
      <c r="AN22" s="2920"/>
    </row>
    <row r="23" spans="1:40" ht="12.6" customHeight="1">
      <c r="A23" s="2541" t="s">
        <v>2972</v>
      </c>
      <c r="B23" s="2541"/>
      <c r="C23" s="2541"/>
      <c r="D23" s="2541"/>
      <c r="E23" s="2541"/>
      <c r="F23" s="2541"/>
      <c r="G23" s="2909">
        <f>一括入力シート!B44</f>
        <v>0</v>
      </c>
      <c r="H23" s="2910"/>
      <c r="I23" s="2910"/>
      <c r="J23" s="2910"/>
      <c r="K23" s="2910"/>
      <c r="L23" s="2910"/>
      <c r="M23" s="2910"/>
      <c r="N23" s="2910"/>
      <c r="O23" s="2910"/>
      <c r="P23" s="2910"/>
      <c r="Q23" s="2910"/>
      <c r="R23" s="2910"/>
      <c r="S23" s="2910"/>
      <c r="T23" s="2910"/>
      <c r="U23" s="2910"/>
      <c r="V23" s="2910"/>
      <c r="W23" s="2910"/>
      <c r="X23" s="2910"/>
      <c r="Y23" s="2910"/>
      <c r="Z23" s="2910"/>
      <c r="AA23" s="2910"/>
      <c r="AB23" s="2910"/>
      <c r="AC23" s="2910"/>
      <c r="AD23" s="2910"/>
      <c r="AE23" s="2910"/>
      <c r="AF23" s="2910"/>
      <c r="AG23" s="2910"/>
      <c r="AH23" s="2910"/>
      <c r="AI23" s="2910"/>
      <c r="AJ23" s="2910"/>
      <c r="AK23" s="2910"/>
      <c r="AL23" s="2910"/>
      <c r="AM23" s="2910"/>
      <c r="AN23" s="2911"/>
    </row>
    <row r="24" spans="1:40" ht="12.6" customHeight="1">
      <c r="A24" s="2541"/>
      <c r="B24" s="2541"/>
      <c r="C24" s="2541"/>
      <c r="D24" s="2541"/>
      <c r="E24" s="2541"/>
      <c r="F24" s="2541"/>
      <c r="G24" s="2912"/>
      <c r="H24" s="2913"/>
      <c r="I24" s="2913"/>
      <c r="J24" s="2913"/>
      <c r="K24" s="2913"/>
      <c r="L24" s="2913"/>
      <c r="M24" s="2913"/>
      <c r="N24" s="2913"/>
      <c r="O24" s="2913"/>
      <c r="P24" s="2913"/>
      <c r="Q24" s="2913"/>
      <c r="R24" s="2913"/>
      <c r="S24" s="2913"/>
      <c r="T24" s="2913"/>
      <c r="U24" s="2913"/>
      <c r="V24" s="2913"/>
      <c r="W24" s="2913"/>
      <c r="X24" s="2913"/>
      <c r="Y24" s="2913"/>
      <c r="Z24" s="2913"/>
      <c r="AA24" s="2913"/>
      <c r="AB24" s="2913"/>
      <c r="AC24" s="2913"/>
      <c r="AD24" s="2913"/>
      <c r="AE24" s="2913"/>
      <c r="AF24" s="2913"/>
      <c r="AG24" s="2913"/>
      <c r="AH24" s="2913"/>
      <c r="AI24" s="2913"/>
      <c r="AJ24" s="2913"/>
      <c r="AK24" s="2913"/>
      <c r="AL24" s="2913"/>
      <c r="AM24" s="2913"/>
      <c r="AN24" s="2914"/>
    </row>
    <row r="25" spans="1:40" ht="12.6" customHeight="1">
      <c r="A25" s="2541"/>
      <c r="B25" s="2541"/>
      <c r="C25" s="2541"/>
      <c r="D25" s="2541"/>
      <c r="E25" s="2541"/>
      <c r="F25" s="2541"/>
      <c r="G25" s="2912"/>
      <c r="H25" s="2913"/>
      <c r="I25" s="2913"/>
      <c r="J25" s="2913"/>
      <c r="K25" s="2913"/>
      <c r="L25" s="2913"/>
      <c r="M25" s="2913"/>
      <c r="N25" s="2913"/>
      <c r="O25" s="2913"/>
      <c r="P25" s="2913"/>
      <c r="Q25" s="2913"/>
      <c r="R25" s="2913"/>
      <c r="S25" s="2913"/>
      <c r="T25" s="2913"/>
      <c r="U25" s="2913"/>
      <c r="V25" s="2913"/>
      <c r="W25" s="2913"/>
      <c r="X25" s="2913"/>
      <c r="Y25" s="2913"/>
      <c r="Z25" s="2913"/>
      <c r="AA25" s="2913"/>
      <c r="AB25" s="2913"/>
      <c r="AC25" s="2913"/>
      <c r="AD25" s="2913"/>
      <c r="AE25" s="2913"/>
      <c r="AF25" s="2913"/>
      <c r="AG25" s="2913"/>
      <c r="AH25" s="2913"/>
      <c r="AI25" s="2913"/>
      <c r="AJ25" s="2913"/>
      <c r="AK25" s="2913"/>
      <c r="AL25" s="2913"/>
      <c r="AM25" s="2913"/>
      <c r="AN25" s="2914"/>
    </row>
    <row r="26" spans="1:40" ht="12.6" customHeight="1">
      <c r="A26" s="2541"/>
      <c r="B26" s="2541"/>
      <c r="C26" s="2541"/>
      <c r="D26" s="2541"/>
      <c r="E26" s="2541"/>
      <c r="F26" s="2541"/>
      <c r="G26" s="40"/>
      <c r="H26" s="41"/>
      <c r="I26" s="41"/>
      <c r="J26" s="41"/>
      <c r="K26" s="41"/>
      <c r="L26" s="41"/>
      <c r="M26" s="41"/>
      <c r="N26" s="41"/>
      <c r="O26" s="41"/>
      <c r="P26" s="41"/>
      <c r="Q26" s="41"/>
      <c r="R26" s="41"/>
      <c r="S26" s="41"/>
      <c r="T26" s="41"/>
      <c r="U26" s="41"/>
      <c r="V26" s="41"/>
      <c r="W26" s="41"/>
      <c r="X26" s="1998" t="s">
        <v>2973</v>
      </c>
      <c r="Y26" s="1998"/>
      <c r="Z26" s="1998"/>
      <c r="AA26" s="2921" t="str">
        <f>一括入力シート!B49</f>
        <v>078</v>
      </c>
      <c r="AB26" s="2921"/>
      <c r="AC26" s="2921"/>
      <c r="AD26" s="2923" t="s">
        <v>437</v>
      </c>
      <c r="AE26" s="2923"/>
      <c r="AF26" s="2901">
        <f>一括入力シート!C49</f>
        <v>0</v>
      </c>
      <c r="AG26" s="2901"/>
      <c r="AH26" s="2901"/>
      <c r="AI26" s="2923" t="s">
        <v>437</v>
      </c>
      <c r="AJ26" s="2923"/>
      <c r="AK26" s="2901">
        <f>一括入力シート!D49</f>
        <v>0</v>
      </c>
      <c r="AL26" s="2901"/>
      <c r="AM26" s="2901"/>
      <c r="AN26" s="2902"/>
    </row>
    <row r="27" spans="1:40" ht="12.6" customHeight="1">
      <c r="A27" s="2541"/>
      <c r="B27" s="2541"/>
      <c r="C27" s="2541"/>
      <c r="D27" s="2541"/>
      <c r="E27" s="2541"/>
      <c r="F27" s="2541"/>
      <c r="G27" s="1543"/>
      <c r="H27" s="1544"/>
      <c r="I27" s="1544"/>
      <c r="J27" s="1544"/>
      <c r="K27" s="1544"/>
      <c r="L27" s="1544"/>
      <c r="M27" s="1544"/>
      <c r="N27" s="1544"/>
      <c r="O27" s="1544"/>
      <c r="P27" s="1544"/>
      <c r="Q27" s="1544"/>
      <c r="R27" s="1544"/>
      <c r="S27" s="1544"/>
      <c r="T27" s="1544"/>
      <c r="U27" s="1544"/>
      <c r="V27" s="1544"/>
      <c r="W27" s="1544"/>
      <c r="X27" s="2208"/>
      <c r="Y27" s="2208"/>
      <c r="Z27" s="2208"/>
      <c r="AA27" s="2922"/>
      <c r="AB27" s="2922"/>
      <c r="AC27" s="2922"/>
      <c r="AD27" s="2924"/>
      <c r="AE27" s="2924"/>
      <c r="AF27" s="2903"/>
      <c r="AG27" s="2903"/>
      <c r="AH27" s="2903"/>
      <c r="AI27" s="2924"/>
      <c r="AJ27" s="2924"/>
      <c r="AK27" s="2903"/>
      <c r="AL27" s="2903"/>
      <c r="AM27" s="2903"/>
      <c r="AN27" s="2904"/>
    </row>
    <row r="28" spans="1:40" ht="12.6" customHeight="1">
      <c r="A28" s="2541" t="s">
        <v>2974</v>
      </c>
      <c r="B28" s="2541"/>
      <c r="C28" s="2541"/>
      <c r="D28" s="2541"/>
      <c r="E28" s="2541"/>
      <c r="F28" s="2541"/>
      <c r="G28" s="2905"/>
      <c r="H28" s="2906"/>
      <c r="I28" s="2906"/>
      <c r="J28" s="2906"/>
      <c r="K28" s="2906"/>
      <c r="L28" s="2907" t="s">
        <v>2975</v>
      </c>
      <c r="M28" s="2908"/>
      <c r="N28" s="2541" t="s">
        <v>2976</v>
      </c>
      <c r="O28" s="2541"/>
      <c r="P28" s="2541"/>
      <c r="Q28" s="2541"/>
      <c r="R28" s="2541"/>
      <c r="S28" s="2541"/>
      <c r="T28" s="2905"/>
      <c r="U28" s="2906"/>
      <c r="V28" s="2906"/>
      <c r="W28" s="2906"/>
      <c r="X28" s="2906"/>
      <c r="Y28" s="2907" t="s">
        <v>2975</v>
      </c>
      <c r="Z28" s="2908"/>
      <c r="AA28" s="2541" t="s">
        <v>2977</v>
      </c>
      <c r="AB28" s="2541"/>
      <c r="AC28" s="2541"/>
      <c r="AD28" s="2541"/>
      <c r="AE28" s="2541"/>
      <c r="AF28" s="2541"/>
      <c r="AG28" s="2541"/>
      <c r="AH28" s="2905"/>
      <c r="AI28" s="2906"/>
      <c r="AJ28" s="2906"/>
      <c r="AK28" s="2906"/>
      <c r="AL28" s="2906"/>
      <c r="AM28" s="2907" t="s">
        <v>2975</v>
      </c>
      <c r="AN28" s="2908"/>
    </row>
    <row r="29" spans="1:40" ht="12.6" customHeight="1">
      <c r="A29" s="2541"/>
      <c r="B29" s="2541"/>
      <c r="C29" s="2541"/>
      <c r="D29" s="2541"/>
      <c r="E29" s="2541"/>
      <c r="F29" s="2541"/>
      <c r="G29" s="2905"/>
      <c r="H29" s="2906"/>
      <c r="I29" s="2906"/>
      <c r="J29" s="2906"/>
      <c r="K29" s="2906"/>
      <c r="L29" s="2907"/>
      <c r="M29" s="2908"/>
      <c r="N29" s="2541"/>
      <c r="O29" s="2541"/>
      <c r="P29" s="2541"/>
      <c r="Q29" s="2541"/>
      <c r="R29" s="2541"/>
      <c r="S29" s="2541"/>
      <c r="T29" s="2905"/>
      <c r="U29" s="2906"/>
      <c r="V29" s="2906"/>
      <c r="W29" s="2906"/>
      <c r="X29" s="2906"/>
      <c r="Y29" s="2907"/>
      <c r="Z29" s="2908"/>
      <c r="AA29" s="2541"/>
      <c r="AB29" s="2541"/>
      <c r="AC29" s="2541"/>
      <c r="AD29" s="2541"/>
      <c r="AE29" s="2541"/>
      <c r="AF29" s="2541"/>
      <c r="AG29" s="2541"/>
      <c r="AH29" s="2905"/>
      <c r="AI29" s="2906"/>
      <c r="AJ29" s="2906"/>
      <c r="AK29" s="2906"/>
      <c r="AL29" s="2906"/>
      <c r="AM29" s="2907"/>
      <c r="AN29" s="2908"/>
    </row>
    <row r="30" spans="1:40" ht="12.6" customHeight="1">
      <c r="A30" s="2541"/>
      <c r="B30" s="2541"/>
      <c r="C30" s="2541"/>
      <c r="D30" s="2541"/>
      <c r="E30" s="2541"/>
      <c r="F30" s="2541"/>
      <c r="G30" s="2905"/>
      <c r="H30" s="2906"/>
      <c r="I30" s="2906"/>
      <c r="J30" s="2906"/>
      <c r="K30" s="2906"/>
      <c r="L30" s="2907"/>
      <c r="M30" s="2908"/>
      <c r="N30" s="2541"/>
      <c r="O30" s="2541"/>
      <c r="P30" s="2541"/>
      <c r="Q30" s="2541"/>
      <c r="R30" s="2541"/>
      <c r="S30" s="2541"/>
      <c r="T30" s="2905"/>
      <c r="U30" s="2906"/>
      <c r="V30" s="2906"/>
      <c r="W30" s="2906"/>
      <c r="X30" s="2906"/>
      <c r="Y30" s="2907"/>
      <c r="Z30" s="2908"/>
      <c r="AA30" s="2541"/>
      <c r="AB30" s="2541"/>
      <c r="AC30" s="2541"/>
      <c r="AD30" s="2541"/>
      <c r="AE30" s="2541"/>
      <c r="AF30" s="2541"/>
      <c r="AG30" s="2541"/>
      <c r="AH30" s="2905"/>
      <c r="AI30" s="2906"/>
      <c r="AJ30" s="2906"/>
      <c r="AK30" s="2906"/>
      <c r="AL30" s="2906"/>
      <c r="AM30" s="2907"/>
      <c r="AN30" s="2908"/>
    </row>
    <row r="31" spans="1:40" ht="12.6" customHeight="1">
      <c r="A31" s="2541"/>
      <c r="B31" s="2541"/>
      <c r="C31" s="2541"/>
      <c r="D31" s="2541"/>
      <c r="E31" s="2541"/>
      <c r="F31" s="2541"/>
      <c r="G31" s="2905"/>
      <c r="H31" s="2906"/>
      <c r="I31" s="2906"/>
      <c r="J31" s="2906"/>
      <c r="K31" s="2906"/>
      <c r="L31" s="2907"/>
      <c r="M31" s="2908"/>
      <c r="N31" s="2541"/>
      <c r="O31" s="2541"/>
      <c r="P31" s="2541"/>
      <c r="Q31" s="2541"/>
      <c r="R31" s="2541"/>
      <c r="S31" s="2541"/>
      <c r="T31" s="2905"/>
      <c r="U31" s="2906"/>
      <c r="V31" s="2906"/>
      <c r="W31" s="2906"/>
      <c r="X31" s="2906"/>
      <c r="Y31" s="2907"/>
      <c r="Z31" s="2908"/>
      <c r="AA31" s="2541"/>
      <c r="AB31" s="2541"/>
      <c r="AC31" s="2541"/>
      <c r="AD31" s="2541"/>
      <c r="AE31" s="2541"/>
      <c r="AF31" s="2541"/>
      <c r="AG31" s="2541"/>
      <c r="AH31" s="2905"/>
      <c r="AI31" s="2906"/>
      <c r="AJ31" s="2906"/>
      <c r="AK31" s="2906"/>
      <c r="AL31" s="2906"/>
      <c r="AM31" s="2907"/>
      <c r="AN31" s="2908"/>
    </row>
    <row r="32" spans="1:40" ht="12.6" customHeight="1">
      <c r="A32" s="2541" t="s">
        <v>2978</v>
      </c>
      <c r="B32" s="2541"/>
      <c r="C32" s="2541"/>
      <c r="D32" s="2541"/>
      <c r="E32" s="2541"/>
      <c r="F32" s="2541"/>
      <c r="G32" s="2909"/>
      <c r="H32" s="2910"/>
      <c r="I32" s="2910"/>
      <c r="J32" s="2910"/>
      <c r="K32" s="2910"/>
      <c r="L32" s="2910"/>
      <c r="M32" s="2910"/>
      <c r="N32" s="2910"/>
      <c r="O32" s="2910"/>
      <c r="P32" s="2910"/>
      <c r="Q32" s="2910"/>
      <c r="R32" s="2910"/>
      <c r="S32" s="2910"/>
      <c r="T32" s="2910"/>
      <c r="U32" s="2910"/>
      <c r="V32" s="2910"/>
      <c r="W32" s="2910"/>
      <c r="X32" s="2910"/>
      <c r="Y32" s="2910"/>
      <c r="Z32" s="2910"/>
      <c r="AA32" s="2910"/>
      <c r="AB32" s="2910"/>
      <c r="AC32" s="2910"/>
      <c r="AD32" s="2910"/>
      <c r="AE32" s="2910"/>
      <c r="AF32" s="2910"/>
      <c r="AG32" s="2910"/>
      <c r="AH32" s="2910"/>
      <c r="AI32" s="2910"/>
      <c r="AJ32" s="2910"/>
      <c r="AK32" s="2910"/>
      <c r="AL32" s="2910"/>
      <c r="AM32" s="2910"/>
      <c r="AN32" s="2911"/>
    </row>
    <row r="33" spans="1:41" ht="12.6" customHeight="1">
      <c r="A33" s="2541"/>
      <c r="B33" s="2541"/>
      <c r="C33" s="2541"/>
      <c r="D33" s="2541"/>
      <c r="E33" s="2541"/>
      <c r="F33" s="2541"/>
      <c r="G33" s="2912"/>
      <c r="H33" s="2913"/>
      <c r="I33" s="2913"/>
      <c r="J33" s="2913"/>
      <c r="K33" s="2913"/>
      <c r="L33" s="2913"/>
      <c r="M33" s="2913"/>
      <c r="N33" s="2913"/>
      <c r="O33" s="2913"/>
      <c r="P33" s="2913"/>
      <c r="Q33" s="2913"/>
      <c r="R33" s="2913"/>
      <c r="S33" s="2913"/>
      <c r="T33" s="2913"/>
      <c r="U33" s="2913"/>
      <c r="V33" s="2913"/>
      <c r="W33" s="2913"/>
      <c r="X33" s="2913"/>
      <c r="Y33" s="2913"/>
      <c r="Z33" s="2913"/>
      <c r="AA33" s="2913"/>
      <c r="AB33" s="2913"/>
      <c r="AC33" s="2913"/>
      <c r="AD33" s="2913"/>
      <c r="AE33" s="2913"/>
      <c r="AF33" s="2913"/>
      <c r="AG33" s="2913"/>
      <c r="AH33" s="2913"/>
      <c r="AI33" s="2913"/>
      <c r="AJ33" s="2913"/>
      <c r="AK33" s="2913"/>
      <c r="AL33" s="2913"/>
      <c r="AM33" s="2913"/>
      <c r="AN33" s="2914"/>
    </row>
    <row r="34" spans="1:41" ht="12.6" customHeight="1">
      <c r="A34" s="2541"/>
      <c r="B34" s="2541"/>
      <c r="C34" s="2541"/>
      <c r="D34" s="2541"/>
      <c r="E34" s="2541"/>
      <c r="F34" s="2541"/>
      <c r="G34" s="2915"/>
      <c r="H34" s="2916"/>
      <c r="I34" s="2916"/>
      <c r="J34" s="2916"/>
      <c r="K34" s="2916"/>
      <c r="L34" s="2916"/>
      <c r="M34" s="2916"/>
      <c r="N34" s="2916"/>
      <c r="O34" s="2916"/>
      <c r="P34" s="2916"/>
      <c r="Q34" s="2916"/>
      <c r="R34" s="2916"/>
      <c r="S34" s="2916"/>
      <c r="T34" s="2916"/>
      <c r="U34" s="2916"/>
      <c r="V34" s="2916"/>
      <c r="W34" s="2916"/>
      <c r="X34" s="2916"/>
      <c r="Y34" s="2916"/>
      <c r="Z34" s="2916"/>
      <c r="AA34" s="2916"/>
      <c r="AB34" s="2916"/>
      <c r="AC34" s="2916"/>
      <c r="AD34" s="2916"/>
      <c r="AE34" s="2916"/>
      <c r="AF34" s="2916"/>
      <c r="AG34" s="2916"/>
      <c r="AH34" s="2916"/>
      <c r="AI34" s="2916"/>
      <c r="AJ34" s="2916"/>
      <c r="AK34" s="2916"/>
      <c r="AL34" s="2916"/>
      <c r="AM34" s="2916"/>
      <c r="AN34" s="2917"/>
    </row>
    <row r="35" spans="1:41" ht="12.6" customHeight="1">
      <c r="A35" s="2541" t="s">
        <v>2979</v>
      </c>
      <c r="B35" s="2541"/>
      <c r="C35" s="2541"/>
      <c r="D35" s="2541"/>
      <c r="E35" s="2541"/>
      <c r="F35" s="2541"/>
      <c r="G35" s="2918"/>
      <c r="H35" s="2918"/>
      <c r="I35" s="2918"/>
      <c r="J35" s="2918"/>
      <c r="K35" s="2918"/>
      <c r="L35" s="2918"/>
      <c r="M35" s="2918"/>
      <c r="N35" s="2918"/>
      <c r="O35" s="2918"/>
      <c r="P35" s="2918"/>
      <c r="Q35" s="2918"/>
      <c r="R35" s="2918"/>
      <c r="S35" s="2918"/>
      <c r="T35" s="2918"/>
      <c r="U35" s="2918"/>
      <c r="V35" s="2918"/>
      <c r="W35" s="2918"/>
      <c r="X35" s="2918"/>
      <c r="Y35" s="2918"/>
      <c r="Z35" s="2918"/>
      <c r="AA35" s="2918"/>
      <c r="AB35" s="2918"/>
      <c r="AC35" s="2918"/>
      <c r="AD35" s="2918"/>
      <c r="AE35" s="2918"/>
      <c r="AF35" s="2918"/>
      <c r="AG35" s="2918"/>
      <c r="AH35" s="2918"/>
      <c r="AI35" s="2918"/>
      <c r="AJ35" s="2918"/>
      <c r="AK35" s="2918"/>
      <c r="AL35" s="2918"/>
      <c r="AM35" s="2918"/>
      <c r="AN35" s="2918"/>
      <c r="AO35" s="412" t="s">
        <v>2980</v>
      </c>
    </row>
    <row r="36" spans="1:41" ht="12.6" customHeight="1">
      <c r="A36" s="2541"/>
      <c r="B36" s="2541"/>
      <c r="C36" s="2541"/>
      <c r="D36" s="2541"/>
      <c r="E36" s="2541"/>
      <c r="F36" s="2541"/>
      <c r="G36" s="2918"/>
      <c r="H36" s="2918"/>
      <c r="I36" s="2918"/>
      <c r="J36" s="2918"/>
      <c r="K36" s="2918"/>
      <c r="L36" s="2918"/>
      <c r="M36" s="2918"/>
      <c r="N36" s="2918"/>
      <c r="O36" s="2918"/>
      <c r="P36" s="2918"/>
      <c r="Q36" s="2918"/>
      <c r="R36" s="2918"/>
      <c r="S36" s="2918"/>
      <c r="T36" s="2918"/>
      <c r="U36" s="2918"/>
      <c r="V36" s="2918"/>
      <c r="W36" s="2918"/>
      <c r="X36" s="2918"/>
      <c r="Y36" s="2918"/>
      <c r="Z36" s="2918"/>
      <c r="AA36" s="2918"/>
      <c r="AB36" s="2918"/>
      <c r="AC36" s="2918"/>
      <c r="AD36" s="2918"/>
      <c r="AE36" s="2918"/>
      <c r="AF36" s="2918"/>
      <c r="AG36" s="2918"/>
      <c r="AH36" s="2918"/>
      <c r="AI36" s="2918"/>
      <c r="AJ36" s="2918"/>
      <c r="AK36" s="2918"/>
      <c r="AL36" s="2918"/>
      <c r="AM36" s="2918"/>
      <c r="AN36" s="2918"/>
      <c r="AO36" s="412" t="s">
        <v>2981</v>
      </c>
    </row>
    <row r="37" spans="1:41" ht="12.6" customHeight="1">
      <c r="A37" s="2541"/>
      <c r="B37" s="2541"/>
      <c r="C37" s="2541"/>
      <c r="D37" s="2541"/>
      <c r="E37" s="2541"/>
      <c r="F37" s="2541"/>
      <c r="G37" s="2918"/>
      <c r="H37" s="2918"/>
      <c r="I37" s="2918"/>
      <c r="J37" s="2918"/>
      <c r="K37" s="2918"/>
      <c r="L37" s="2918"/>
      <c r="M37" s="2918"/>
      <c r="N37" s="2918"/>
      <c r="O37" s="2918"/>
      <c r="P37" s="2918"/>
      <c r="Q37" s="2918"/>
      <c r="R37" s="2918"/>
      <c r="S37" s="2918"/>
      <c r="T37" s="2918"/>
      <c r="U37" s="2918"/>
      <c r="V37" s="2918"/>
      <c r="W37" s="2918"/>
      <c r="X37" s="2918"/>
      <c r="Y37" s="2918"/>
      <c r="Z37" s="2918"/>
      <c r="AA37" s="2918"/>
      <c r="AB37" s="2918"/>
      <c r="AC37" s="2918"/>
      <c r="AD37" s="2918"/>
      <c r="AE37" s="2918"/>
      <c r="AF37" s="2918"/>
      <c r="AG37" s="2918"/>
      <c r="AH37" s="2918"/>
      <c r="AI37" s="2918"/>
      <c r="AJ37" s="2918"/>
      <c r="AK37" s="2918"/>
      <c r="AL37" s="2918"/>
      <c r="AM37" s="2918"/>
      <c r="AN37" s="2918"/>
      <c r="AO37" s="412" t="s">
        <v>2982</v>
      </c>
    </row>
    <row r="38" spans="1:41" ht="12.6" customHeight="1">
      <c r="A38" s="2541"/>
      <c r="B38" s="2541"/>
      <c r="C38" s="2541"/>
      <c r="D38" s="2541"/>
      <c r="E38" s="2541"/>
      <c r="F38" s="2541"/>
      <c r="G38" s="2918"/>
      <c r="H38" s="2918"/>
      <c r="I38" s="2918"/>
      <c r="J38" s="2918"/>
      <c r="K38" s="2918"/>
      <c r="L38" s="2918"/>
      <c r="M38" s="2918"/>
      <c r="N38" s="2918"/>
      <c r="O38" s="2918"/>
      <c r="P38" s="2918"/>
      <c r="Q38" s="2918"/>
      <c r="R38" s="2918"/>
      <c r="S38" s="2918"/>
      <c r="T38" s="2918"/>
      <c r="U38" s="2918"/>
      <c r="V38" s="2918"/>
      <c r="W38" s="2918"/>
      <c r="X38" s="2918"/>
      <c r="Y38" s="2918"/>
      <c r="Z38" s="2918"/>
      <c r="AA38" s="2918"/>
      <c r="AB38" s="2918"/>
      <c r="AC38" s="2918"/>
      <c r="AD38" s="2918"/>
      <c r="AE38" s="2918"/>
      <c r="AF38" s="2918"/>
      <c r="AG38" s="2918"/>
      <c r="AH38" s="2918"/>
      <c r="AI38" s="2918"/>
      <c r="AJ38" s="2918"/>
      <c r="AK38" s="2918"/>
      <c r="AL38" s="2918"/>
      <c r="AM38" s="2918"/>
      <c r="AN38" s="2918"/>
      <c r="AO38" s="412" t="s">
        <v>2983</v>
      </c>
    </row>
    <row r="39" spans="1:41" ht="12.6" customHeight="1">
      <c r="A39" s="2541"/>
      <c r="B39" s="2541"/>
      <c r="C39" s="2541"/>
      <c r="D39" s="2541"/>
      <c r="E39" s="2541"/>
      <c r="F39" s="2541"/>
      <c r="G39" s="2918"/>
      <c r="H39" s="2918"/>
      <c r="I39" s="2918"/>
      <c r="J39" s="2918"/>
      <c r="K39" s="2918"/>
      <c r="L39" s="2918"/>
      <c r="M39" s="2918"/>
      <c r="N39" s="2918"/>
      <c r="O39" s="2918"/>
      <c r="P39" s="2918"/>
      <c r="Q39" s="2918"/>
      <c r="R39" s="2918"/>
      <c r="S39" s="2918"/>
      <c r="T39" s="2918"/>
      <c r="U39" s="2918"/>
      <c r="V39" s="2918"/>
      <c r="W39" s="2918"/>
      <c r="X39" s="2918"/>
      <c r="Y39" s="2918"/>
      <c r="Z39" s="2918"/>
      <c r="AA39" s="2918"/>
      <c r="AB39" s="2918"/>
      <c r="AC39" s="2918"/>
      <c r="AD39" s="2918"/>
      <c r="AE39" s="2918"/>
      <c r="AF39" s="2918"/>
      <c r="AG39" s="2918"/>
      <c r="AH39" s="2918"/>
      <c r="AI39" s="2918"/>
      <c r="AJ39" s="2918"/>
      <c r="AK39" s="2918"/>
      <c r="AL39" s="2918"/>
      <c r="AM39" s="2918"/>
      <c r="AN39" s="2918"/>
      <c r="AO39" s="412" t="s">
        <v>2984</v>
      </c>
    </row>
    <row r="40" spans="1:41" ht="12.6" customHeight="1">
      <c r="A40" s="2541"/>
      <c r="B40" s="2541"/>
      <c r="C40" s="2541"/>
      <c r="D40" s="2541"/>
      <c r="E40" s="2541"/>
      <c r="F40" s="2541"/>
      <c r="G40" s="2918"/>
      <c r="H40" s="2918"/>
      <c r="I40" s="2918"/>
      <c r="J40" s="2918"/>
      <c r="K40" s="2918"/>
      <c r="L40" s="2918"/>
      <c r="M40" s="2918"/>
      <c r="N40" s="2918"/>
      <c r="O40" s="2918"/>
      <c r="P40" s="2918"/>
      <c r="Q40" s="2918"/>
      <c r="R40" s="2918"/>
      <c r="S40" s="2918"/>
      <c r="T40" s="2918"/>
      <c r="U40" s="2918"/>
      <c r="V40" s="2918"/>
      <c r="W40" s="2918"/>
      <c r="X40" s="2918"/>
      <c r="Y40" s="2918"/>
      <c r="Z40" s="2918"/>
      <c r="AA40" s="2918"/>
      <c r="AB40" s="2918"/>
      <c r="AC40" s="2918"/>
      <c r="AD40" s="2918"/>
      <c r="AE40" s="2918"/>
      <c r="AF40" s="2918"/>
      <c r="AG40" s="2918"/>
      <c r="AH40" s="2918"/>
      <c r="AI40" s="2918"/>
      <c r="AJ40" s="2918"/>
      <c r="AK40" s="2918"/>
      <c r="AL40" s="2918"/>
      <c r="AM40" s="2918"/>
      <c r="AN40" s="2918"/>
      <c r="AO40" s="412" t="s">
        <v>2985</v>
      </c>
    </row>
    <row r="41" spans="1:41" ht="12.6" customHeight="1">
      <c r="A41" s="2541"/>
      <c r="B41" s="2541"/>
      <c r="C41" s="2541"/>
      <c r="D41" s="2541"/>
      <c r="E41" s="2541"/>
      <c r="F41" s="2541"/>
      <c r="G41" s="2918"/>
      <c r="H41" s="2918"/>
      <c r="I41" s="2918"/>
      <c r="J41" s="2918"/>
      <c r="K41" s="2918"/>
      <c r="L41" s="2918"/>
      <c r="M41" s="2918"/>
      <c r="N41" s="2918"/>
      <c r="O41" s="2918"/>
      <c r="P41" s="2918"/>
      <c r="Q41" s="2918"/>
      <c r="R41" s="2918"/>
      <c r="S41" s="2918"/>
      <c r="T41" s="2918"/>
      <c r="U41" s="2918"/>
      <c r="V41" s="2918"/>
      <c r="W41" s="2918"/>
      <c r="X41" s="2918"/>
      <c r="Y41" s="2918"/>
      <c r="Z41" s="2918"/>
      <c r="AA41" s="2918"/>
      <c r="AB41" s="2918"/>
      <c r="AC41" s="2918"/>
      <c r="AD41" s="2918"/>
      <c r="AE41" s="2918"/>
      <c r="AF41" s="2918"/>
      <c r="AG41" s="2918"/>
      <c r="AH41" s="2918"/>
      <c r="AI41" s="2918"/>
      <c r="AJ41" s="2918"/>
      <c r="AK41" s="2918"/>
      <c r="AL41" s="2918"/>
      <c r="AM41" s="2918"/>
      <c r="AN41" s="2918"/>
      <c r="AO41" s="412" t="s">
        <v>2986</v>
      </c>
    </row>
    <row r="42" spans="1:41" ht="12.6" customHeight="1">
      <c r="A42" s="2541"/>
      <c r="B42" s="2541"/>
      <c r="C42" s="2541"/>
      <c r="D42" s="2541"/>
      <c r="E42" s="2541"/>
      <c r="F42" s="2541"/>
      <c r="G42" s="2918"/>
      <c r="H42" s="2918"/>
      <c r="I42" s="2918"/>
      <c r="J42" s="2918"/>
      <c r="K42" s="2918"/>
      <c r="L42" s="2918"/>
      <c r="M42" s="2918"/>
      <c r="N42" s="2918"/>
      <c r="O42" s="2918"/>
      <c r="P42" s="2918"/>
      <c r="Q42" s="2918"/>
      <c r="R42" s="2918"/>
      <c r="S42" s="2918"/>
      <c r="T42" s="2918"/>
      <c r="U42" s="2918"/>
      <c r="V42" s="2918"/>
      <c r="W42" s="2918"/>
      <c r="X42" s="2918"/>
      <c r="Y42" s="2918"/>
      <c r="Z42" s="2918"/>
      <c r="AA42" s="2918"/>
      <c r="AB42" s="2918"/>
      <c r="AC42" s="2918"/>
      <c r="AD42" s="2918"/>
      <c r="AE42" s="2918"/>
      <c r="AF42" s="2918"/>
      <c r="AG42" s="2918"/>
      <c r="AH42" s="2918"/>
      <c r="AI42" s="2918"/>
      <c r="AJ42" s="2918"/>
      <c r="AK42" s="2918"/>
      <c r="AL42" s="2918"/>
      <c r="AM42" s="2918"/>
      <c r="AN42" s="2918"/>
      <c r="AO42" s="412" t="s">
        <v>2987</v>
      </c>
    </row>
    <row r="43" spans="1:41" ht="12.6" customHeight="1">
      <c r="A43" s="2541"/>
      <c r="B43" s="2541"/>
      <c r="C43" s="2541"/>
      <c r="D43" s="2541"/>
      <c r="E43" s="2541"/>
      <c r="F43" s="2541"/>
      <c r="G43" s="2918"/>
      <c r="H43" s="2918"/>
      <c r="I43" s="2918"/>
      <c r="J43" s="2918"/>
      <c r="K43" s="2918"/>
      <c r="L43" s="2918"/>
      <c r="M43" s="2918"/>
      <c r="N43" s="2918"/>
      <c r="O43" s="2918"/>
      <c r="P43" s="2918"/>
      <c r="Q43" s="2918"/>
      <c r="R43" s="2918"/>
      <c r="S43" s="2918"/>
      <c r="T43" s="2918"/>
      <c r="U43" s="2918"/>
      <c r="V43" s="2918"/>
      <c r="W43" s="2918"/>
      <c r="X43" s="2918"/>
      <c r="Y43" s="2918"/>
      <c r="Z43" s="2918"/>
      <c r="AA43" s="2918"/>
      <c r="AB43" s="2918"/>
      <c r="AC43" s="2918"/>
      <c r="AD43" s="2918"/>
      <c r="AE43" s="2918"/>
      <c r="AF43" s="2918"/>
      <c r="AG43" s="2918"/>
      <c r="AH43" s="2918"/>
      <c r="AI43" s="2918"/>
      <c r="AJ43" s="2918"/>
      <c r="AK43" s="2918"/>
      <c r="AL43" s="2918"/>
      <c r="AM43" s="2918"/>
      <c r="AN43" s="2918"/>
    </row>
    <row r="44" spans="1:41" ht="12.6" customHeight="1">
      <c r="A44" s="2541"/>
      <c r="B44" s="2541"/>
      <c r="C44" s="2541"/>
      <c r="D44" s="2541"/>
      <c r="E44" s="2541"/>
      <c r="F44" s="2541"/>
      <c r="G44" s="2918"/>
      <c r="H44" s="2918"/>
      <c r="I44" s="2918"/>
      <c r="J44" s="2918"/>
      <c r="K44" s="2918"/>
      <c r="L44" s="2918"/>
      <c r="M44" s="2918"/>
      <c r="N44" s="2918"/>
      <c r="O44" s="2918"/>
      <c r="P44" s="2918"/>
      <c r="Q44" s="2918"/>
      <c r="R44" s="2918"/>
      <c r="S44" s="2918"/>
      <c r="T44" s="2918"/>
      <c r="U44" s="2918"/>
      <c r="V44" s="2918"/>
      <c r="W44" s="2918"/>
      <c r="X44" s="2918"/>
      <c r="Y44" s="2918"/>
      <c r="Z44" s="2918"/>
      <c r="AA44" s="2918"/>
      <c r="AB44" s="2918"/>
      <c r="AC44" s="2918"/>
      <c r="AD44" s="2918"/>
      <c r="AE44" s="2918"/>
      <c r="AF44" s="2918"/>
      <c r="AG44" s="2918"/>
      <c r="AH44" s="2918"/>
      <c r="AI44" s="2918"/>
      <c r="AJ44" s="2918"/>
      <c r="AK44" s="2918"/>
      <c r="AL44" s="2918"/>
      <c r="AM44" s="2918"/>
      <c r="AN44" s="2918"/>
      <c r="AO44" s="387" t="s">
        <v>2988</v>
      </c>
    </row>
    <row r="45" spans="1:41" ht="12.6" customHeight="1">
      <c r="A45" s="2541"/>
      <c r="B45" s="2541"/>
      <c r="C45" s="2541"/>
      <c r="D45" s="2541"/>
      <c r="E45" s="2541"/>
      <c r="F45" s="2541"/>
      <c r="G45" s="2918"/>
      <c r="H45" s="2918"/>
      <c r="I45" s="2918"/>
      <c r="J45" s="2918"/>
      <c r="K45" s="2918"/>
      <c r="L45" s="2918"/>
      <c r="M45" s="2918"/>
      <c r="N45" s="2918"/>
      <c r="O45" s="2918"/>
      <c r="P45" s="2918"/>
      <c r="Q45" s="2918"/>
      <c r="R45" s="2918"/>
      <c r="S45" s="2918"/>
      <c r="T45" s="2918"/>
      <c r="U45" s="2918"/>
      <c r="V45" s="2918"/>
      <c r="W45" s="2918"/>
      <c r="X45" s="2918"/>
      <c r="Y45" s="2918"/>
      <c r="Z45" s="2918"/>
      <c r="AA45" s="2918"/>
      <c r="AB45" s="2918"/>
      <c r="AC45" s="2918"/>
      <c r="AD45" s="2918"/>
      <c r="AE45" s="2918"/>
      <c r="AF45" s="2918"/>
      <c r="AG45" s="2918"/>
      <c r="AH45" s="2918"/>
      <c r="AI45" s="2918"/>
      <c r="AJ45" s="2918"/>
      <c r="AK45" s="2918"/>
      <c r="AL45" s="2918"/>
      <c r="AM45" s="2918"/>
      <c r="AN45" s="2918"/>
    </row>
    <row r="46" spans="1:41" ht="12.6" customHeight="1">
      <c r="A46" s="176"/>
      <c r="B46" s="176"/>
      <c r="C46" s="176"/>
      <c r="D46" s="176"/>
      <c r="E46" s="176"/>
      <c r="F46" s="176"/>
      <c r="G46" s="176"/>
      <c r="H46" s="176"/>
      <c r="I46" s="176"/>
      <c r="J46" s="176"/>
      <c r="K46" s="176"/>
      <c r="L46" s="176"/>
      <c r="M46" s="176"/>
      <c r="N46" s="176"/>
      <c r="O46" s="176"/>
      <c r="P46" s="176"/>
      <c r="Q46" s="176"/>
      <c r="R46" s="176"/>
      <c r="S46" s="176"/>
      <c r="T46" s="176"/>
      <c r="U46" s="176"/>
    </row>
    <row r="47" spans="1:41" ht="12.6" customHeight="1">
      <c r="A47" s="177"/>
    </row>
    <row r="48" spans="1:41" ht="12.6" customHeight="1">
      <c r="A48" s="2895" t="s">
        <v>2258</v>
      </c>
      <c r="B48" s="2895"/>
      <c r="C48" s="2509"/>
      <c r="D48" s="2509"/>
      <c r="E48" s="2895" t="s">
        <v>258</v>
      </c>
      <c r="F48" s="2895"/>
      <c r="G48" s="2509"/>
      <c r="H48" s="2509"/>
      <c r="I48" s="2895" t="s">
        <v>2103</v>
      </c>
      <c r="J48" s="2895"/>
      <c r="K48" s="2509"/>
      <c r="L48" s="2509"/>
      <c r="M48" s="2895" t="s">
        <v>260</v>
      </c>
      <c r="N48" s="2895"/>
      <c r="O48" s="1541"/>
      <c r="P48" s="1541"/>
      <c r="Q48" s="1541"/>
      <c r="R48" s="1541"/>
      <c r="S48" s="1541"/>
      <c r="T48" s="1541"/>
      <c r="U48" s="1541"/>
    </row>
    <row r="49" spans="1:41" ht="12.6" customHeight="1">
      <c r="A49" s="2896"/>
      <c r="B49" s="2896"/>
      <c r="C49" s="2894"/>
      <c r="D49" s="2894"/>
      <c r="E49" s="2896"/>
      <c r="F49" s="2896"/>
      <c r="G49" s="2894"/>
      <c r="H49" s="2894"/>
      <c r="I49" s="2896"/>
      <c r="J49" s="2896"/>
      <c r="K49" s="2894"/>
      <c r="L49" s="2894"/>
      <c r="M49" s="2896"/>
      <c r="N49" s="2896"/>
    </row>
    <row r="50" spans="1:41" ht="12.6" customHeight="1">
      <c r="A50" s="2897"/>
      <c r="B50" s="2897"/>
      <c r="C50" s="2501"/>
      <c r="D50" s="2501"/>
      <c r="E50" s="2897"/>
      <c r="F50" s="2897"/>
      <c r="G50" s="2501"/>
      <c r="H50" s="2501"/>
      <c r="I50" s="2897"/>
      <c r="J50" s="2897"/>
      <c r="K50" s="2501"/>
      <c r="L50" s="2501"/>
      <c r="M50" s="2897"/>
      <c r="N50" s="2897"/>
      <c r="O50" s="1541"/>
      <c r="P50" s="1541"/>
      <c r="Q50" s="1541"/>
      <c r="R50" s="1541"/>
      <c r="S50" s="1541"/>
      <c r="T50" s="1541"/>
      <c r="U50" s="1541"/>
    </row>
    <row r="51" spans="1:41" ht="12.6" customHeight="1">
      <c r="A51" s="177"/>
      <c r="V51" s="2492" t="s">
        <v>2989</v>
      </c>
      <c r="W51" s="2492"/>
      <c r="X51" s="2492"/>
      <c r="Y51" s="2492"/>
      <c r="Z51" s="2492"/>
      <c r="AA51" s="2492"/>
      <c r="AB51" s="2492"/>
      <c r="AC51" s="2898"/>
      <c r="AD51" s="2898"/>
      <c r="AE51" s="2898"/>
      <c r="AF51" s="2898"/>
      <c r="AG51" s="2898"/>
      <c r="AH51" s="2898"/>
      <c r="AI51" s="2898"/>
      <c r="AJ51" s="2898"/>
      <c r="AK51" s="2898"/>
      <c r="AL51" s="2898"/>
      <c r="AM51" s="2899" t="s">
        <v>2990</v>
      </c>
      <c r="AN51" s="2899"/>
    </row>
    <row r="52" spans="1:41" ht="12.6" customHeight="1">
      <c r="A52" s="177"/>
      <c r="V52" s="2492"/>
      <c r="W52" s="2492"/>
      <c r="X52" s="2492"/>
      <c r="Y52" s="2492"/>
      <c r="Z52" s="2492"/>
      <c r="AA52" s="2492"/>
      <c r="AB52" s="2492"/>
      <c r="AC52" s="2898"/>
      <c r="AD52" s="2898"/>
      <c r="AE52" s="2898"/>
      <c r="AF52" s="2898"/>
      <c r="AG52" s="2898"/>
      <c r="AH52" s="2898"/>
      <c r="AI52" s="2898"/>
      <c r="AJ52" s="2898"/>
      <c r="AK52" s="2898"/>
      <c r="AL52" s="2898"/>
      <c r="AM52" s="2899"/>
      <c r="AN52" s="2899"/>
    </row>
    <row r="53" spans="1:41" ht="12.6" customHeight="1">
      <c r="A53" s="176"/>
      <c r="B53" s="1541"/>
      <c r="C53" s="1541"/>
      <c r="D53" s="1541"/>
      <c r="E53" s="1541"/>
      <c r="F53" s="1541"/>
      <c r="G53" s="1541"/>
      <c r="H53" s="1541"/>
      <c r="I53" s="1541"/>
      <c r="J53" s="1541"/>
      <c r="K53" s="1541"/>
      <c r="L53" s="1541"/>
      <c r="M53" s="1541"/>
      <c r="N53" s="1541"/>
      <c r="O53" s="1541"/>
      <c r="P53" s="1541"/>
      <c r="Q53" s="1541"/>
      <c r="R53" s="1541"/>
      <c r="S53" s="1541"/>
      <c r="T53" s="1541"/>
      <c r="U53" s="1541"/>
      <c r="V53" s="2492"/>
      <c r="W53" s="2492"/>
      <c r="X53" s="2492"/>
      <c r="Y53" s="2492"/>
      <c r="Z53" s="2492"/>
      <c r="AA53" s="2492"/>
      <c r="AB53" s="2492"/>
      <c r="AC53" s="2898"/>
      <c r="AD53" s="2898"/>
      <c r="AE53" s="2898"/>
      <c r="AF53" s="2898"/>
      <c r="AG53" s="2898"/>
      <c r="AH53" s="2898"/>
      <c r="AI53" s="2898"/>
      <c r="AJ53" s="2898"/>
      <c r="AK53" s="2898"/>
      <c r="AL53" s="2898"/>
      <c r="AM53" s="2899"/>
      <c r="AN53" s="2899"/>
    </row>
    <row r="54" spans="1:41" ht="12.6" customHeight="1">
      <c r="A54" s="177"/>
    </row>
    <row r="55" spans="1:41" ht="12.6" customHeight="1">
      <c r="A55" s="2900"/>
      <c r="B55" s="2900"/>
      <c r="C55" s="2900"/>
      <c r="D55" s="2900"/>
      <c r="E55" s="2900"/>
      <c r="F55" s="2492" t="s">
        <v>2991</v>
      </c>
      <c r="G55" s="2492"/>
      <c r="H55" s="2492"/>
      <c r="I55" s="2492"/>
      <c r="J55" s="2492"/>
      <c r="K55" s="2492"/>
      <c r="L55" s="2492"/>
      <c r="M55" s="2492"/>
      <c r="N55" s="2492"/>
      <c r="O55" s="2492"/>
      <c r="P55" s="2492"/>
      <c r="Q55" s="2492"/>
      <c r="R55" s="1541"/>
      <c r="S55" s="1541"/>
      <c r="T55" s="1541"/>
      <c r="U55" s="1541"/>
      <c r="AO55" s="387" t="s">
        <v>2992</v>
      </c>
    </row>
    <row r="56" spans="1:41" ht="12.6" customHeight="1">
      <c r="A56" s="2900"/>
      <c r="B56" s="2900"/>
      <c r="C56" s="2900"/>
      <c r="D56" s="2900"/>
      <c r="E56" s="2900"/>
      <c r="F56" s="2492"/>
      <c r="G56" s="2492"/>
      <c r="H56" s="2492"/>
      <c r="I56" s="2492"/>
      <c r="J56" s="2492"/>
      <c r="K56" s="2492"/>
      <c r="L56" s="2492"/>
      <c r="M56" s="2492"/>
      <c r="N56" s="2492"/>
      <c r="O56" s="2492"/>
      <c r="P56" s="2492"/>
      <c r="Q56" s="2492"/>
      <c r="R56" s="1541"/>
      <c r="S56" s="1541"/>
      <c r="T56" s="1541"/>
      <c r="U56" s="1541"/>
    </row>
    <row r="57" spans="1:41" ht="12.6" customHeight="1">
      <c r="A57" s="176"/>
      <c r="B57" s="1541"/>
    </row>
    <row r="58" spans="1:41" ht="12.6" customHeight="1">
      <c r="A58" s="2893" t="s">
        <v>2993</v>
      </c>
      <c r="B58" s="2893"/>
      <c r="C58" s="2893"/>
      <c r="D58" s="2893"/>
      <c r="E58" s="2893"/>
      <c r="F58" s="2893"/>
      <c r="G58" s="2893"/>
      <c r="H58" s="2893"/>
      <c r="I58" s="2893"/>
      <c r="J58" s="2893"/>
      <c r="K58" s="2893"/>
      <c r="L58" s="2893"/>
      <c r="M58" s="2893"/>
      <c r="N58" s="2893"/>
      <c r="O58" s="2893"/>
      <c r="P58" s="2893"/>
      <c r="Q58" s="2893"/>
      <c r="R58" s="2893"/>
      <c r="S58" s="2893"/>
      <c r="T58" s="2893"/>
      <c r="U58" s="2893"/>
      <c r="V58" s="2893"/>
      <c r="W58" s="2893"/>
      <c r="X58" s="2893"/>
      <c r="Y58" s="2893"/>
      <c r="Z58" s="2893"/>
      <c r="AA58" s="2893"/>
      <c r="AB58" s="2893"/>
      <c r="AC58" s="2893"/>
      <c r="AD58" s="2893"/>
      <c r="AE58" s="2893"/>
      <c r="AF58" s="2893"/>
      <c r="AG58" s="2893"/>
      <c r="AH58" s="2893"/>
      <c r="AI58" s="2893"/>
      <c r="AJ58" s="2893"/>
      <c r="AK58" s="2893"/>
      <c r="AL58" s="2893"/>
      <c r="AM58" s="2893"/>
      <c r="AN58" s="2893"/>
    </row>
    <row r="59" spans="1:41" ht="12.6" customHeight="1">
      <c r="A59" s="2893"/>
      <c r="B59" s="2893"/>
      <c r="C59" s="2893"/>
      <c r="D59" s="2893"/>
      <c r="E59" s="2893"/>
      <c r="F59" s="2893"/>
      <c r="G59" s="2893"/>
      <c r="H59" s="2893"/>
      <c r="I59" s="2893"/>
      <c r="J59" s="2893"/>
      <c r="K59" s="2893"/>
      <c r="L59" s="2893"/>
      <c r="M59" s="2893"/>
      <c r="N59" s="2893"/>
      <c r="O59" s="2893"/>
      <c r="P59" s="2893"/>
      <c r="Q59" s="2893"/>
      <c r="R59" s="2893"/>
      <c r="S59" s="2893"/>
      <c r="T59" s="2893"/>
      <c r="U59" s="2893"/>
      <c r="V59" s="2893"/>
      <c r="W59" s="2893"/>
      <c r="X59" s="2893"/>
      <c r="Y59" s="2893"/>
      <c r="Z59" s="2893"/>
      <c r="AA59" s="2893"/>
      <c r="AB59" s="2893"/>
      <c r="AC59" s="2893"/>
      <c r="AD59" s="2893"/>
      <c r="AE59" s="2893"/>
      <c r="AF59" s="2893"/>
      <c r="AG59" s="2893"/>
      <c r="AH59" s="2893"/>
      <c r="AI59" s="2893"/>
      <c r="AJ59" s="2893"/>
      <c r="AK59" s="2893"/>
      <c r="AL59" s="2893"/>
      <c r="AM59" s="2893"/>
      <c r="AN59" s="2893"/>
    </row>
    <row r="60" spans="1:41" ht="12.6" customHeight="1">
      <c r="A60" s="2893"/>
      <c r="B60" s="2893"/>
      <c r="C60" s="2893"/>
      <c r="D60" s="2893"/>
      <c r="E60" s="2893"/>
      <c r="F60" s="2893"/>
      <c r="G60" s="2893"/>
      <c r="H60" s="2893"/>
      <c r="I60" s="2893"/>
      <c r="J60" s="2893"/>
      <c r="K60" s="2893"/>
      <c r="L60" s="2893"/>
      <c r="M60" s="2893"/>
      <c r="N60" s="2893"/>
      <c r="O60" s="2893"/>
      <c r="P60" s="2893"/>
      <c r="Q60" s="2893"/>
      <c r="R60" s="2893"/>
      <c r="S60" s="2893"/>
      <c r="T60" s="2893"/>
      <c r="U60" s="2893"/>
      <c r="V60" s="2893"/>
      <c r="W60" s="2893"/>
      <c r="X60" s="2893"/>
      <c r="Y60" s="2893"/>
      <c r="Z60" s="2893"/>
      <c r="AA60" s="2893"/>
      <c r="AB60" s="2893"/>
      <c r="AC60" s="2893"/>
      <c r="AD60" s="2893"/>
      <c r="AE60" s="2893"/>
      <c r="AF60" s="2893"/>
      <c r="AG60" s="2893"/>
      <c r="AH60" s="2893"/>
      <c r="AI60" s="2893"/>
      <c r="AJ60" s="2893"/>
      <c r="AK60" s="2893"/>
      <c r="AL60" s="2893"/>
      <c r="AM60" s="2893"/>
      <c r="AN60" s="2893"/>
    </row>
    <row r="61" spans="1:41" ht="12.6" customHeight="1">
      <c r="A61" s="2893"/>
      <c r="B61" s="2893"/>
      <c r="C61" s="2893"/>
      <c r="D61" s="2893"/>
      <c r="E61" s="2893"/>
      <c r="F61" s="2893"/>
      <c r="G61" s="2893"/>
      <c r="H61" s="2893"/>
      <c r="I61" s="2893"/>
      <c r="J61" s="2893"/>
      <c r="K61" s="2893"/>
      <c r="L61" s="2893"/>
      <c r="M61" s="2893"/>
      <c r="N61" s="2893"/>
      <c r="O61" s="2893"/>
      <c r="P61" s="2893"/>
      <c r="Q61" s="2893"/>
      <c r="R61" s="2893"/>
      <c r="S61" s="2893"/>
      <c r="T61" s="2893"/>
      <c r="U61" s="2893"/>
      <c r="V61" s="2893"/>
      <c r="W61" s="2893"/>
      <c r="X61" s="2893"/>
      <c r="Y61" s="2893"/>
      <c r="Z61" s="2893"/>
      <c r="AA61" s="2893"/>
      <c r="AB61" s="2893"/>
      <c r="AC61" s="2893"/>
      <c r="AD61" s="2893"/>
      <c r="AE61" s="2893"/>
      <c r="AF61" s="2893"/>
      <c r="AG61" s="2893"/>
      <c r="AH61" s="2893"/>
      <c r="AI61" s="2893"/>
      <c r="AJ61" s="2893"/>
      <c r="AK61" s="2893"/>
      <c r="AL61" s="2893"/>
      <c r="AM61" s="2893"/>
      <c r="AN61" s="2893"/>
    </row>
    <row r="62" spans="1:41" ht="12.6" customHeight="1">
      <c r="A62" s="2893"/>
      <c r="B62" s="2893"/>
      <c r="C62" s="2893"/>
      <c r="D62" s="2893"/>
      <c r="E62" s="2893"/>
      <c r="F62" s="2893"/>
      <c r="G62" s="2893"/>
      <c r="H62" s="2893"/>
      <c r="I62" s="2893"/>
      <c r="J62" s="2893"/>
      <c r="K62" s="2893"/>
      <c r="L62" s="2893"/>
      <c r="M62" s="2893"/>
      <c r="N62" s="2893"/>
      <c r="O62" s="2893"/>
      <c r="P62" s="2893"/>
      <c r="Q62" s="2893"/>
      <c r="R62" s="2893"/>
      <c r="S62" s="2893"/>
      <c r="T62" s="2893"/>
      <c r="U62" s="2893"/>
      <c r="V62" s="2893"/>
      <c r="W62" s="2893"/>
      <c r="X62" s="2893"/>
      <c r="Y62" s="2893"/>
      <c r="Z62" s="2893"/>
      <c r="AA62" s="2893"/>
      <c r="AB62" s="2893"/>
      <c r="AC62" s="2893"/>
      <c r="AD62" s="2893"/>
      <c r="AE62" s="2893"/>
      <c r="AF62" s="2893"/>
      <c r="AG62" s="2893"/>
      <c r="AH62" s="2893"/>
      <c r="AI62" s="2893"/>
      <c r="AJ62" s="2893"/>
      <c r="AK62" s="2893"/>
      <c r="AL62" s="2893"/>
      <c r="AM62" s="2893"/>
      <c r="AN62" s="2893"/>
    </row>
    <row r="63" spans="1:41" ht="12.6" customHeight="1">
      <c r="A63" s="2893"/>
      <c r="B63" s="2893"/>
      <c r="C63" s="2893"/>
      <c r="D63" s="2893"/>
      <c r="E63" s="2893"/>
      <c r="F63" s="2893"/>
      <c r="G63" s="2893"/>
      <c r="H63" s="2893"/>
      <c r="I63" s="2893"/>
      <c r="J63" s="2893"/>
      <c r="K63" s="2893"/>
      <c r="L63" s="2893"/>
      <c r="M63" s="2893"/>
      <c r="N63" s="2893"/>
      <c r="O63" s="2893"/>
      <c r="P63" s="2893"/>
      <c r="Q63" s="2893"/>
      <c r="R63" s="2893"/>
      <c r="S63" s="2893"/>
      <c r="T63" s="2893"/>
      <c r="U63" s="2893"/>
      <c r="V63" s="2893"/>
      <c r="W63" s="2893"/>
      <c r="X63" s="2893"/>
      <c r="Y63" s="2893"/>
      <c r="Z63" s="2893"/>
      <c r="AA63" s="2893"/>
      <c r="AB63" s="2893"/>
      <c r="AC63" s="2893"/>
      <c r="AD63" s="2893"/>
      <c r="AE63" s="2893"/>
      <c r="AF63" s="2893"/>
      <c r="AG63" s="2893"/>
      <c r="AH63" s="2893"/>
      <c r="AI63" s="2893"/>
      <c r="AJ63" s="2893"/>
      <c r="AK63" s="2893"/>
      <c r="AL63" s="2893"/>
      <c r="AM63" s="2893"/>
      <c r="AN63" s="2893"/>
    </row>
    <row r="64" spans="1:41" ht="12.6" customHeight="1">
      <c r="A64" s="2893"/>
      <c r="B64" s="2893"/>
      <c r="C64" s="2893"/>
      <c r="D64" s="2893"/>
      <c r="E64" s="2893"/>
      <c r="F64" s="2893"/>
      <c r="G64" s="2893"/>
      <c r="H64" s="2893"/>
      <c r="I64" s="2893"/>
      <c r="J64" s="2893"/>
      <c r="K64" s="2893"/>
      <c r="L64" s="2893"/>
      <c r="M64" s="2893"/>
      <c r="N64" s="2893"/>
      <c r="O64" s="2893"/>
      <c r="P64" s="2893"/>
      <c r="Q64" s="2893"/>
      <c r="R64" s="2893"/>
      <c r="S64" s="2893"/>
      <c r="T64" s="2893"/>
      <c r="U64" s="2893"/>
      <c r="V64" s="2893"/>
      <c r="W64" s="2893"/>
      <c r="X64" s="2893"/>
      <c r="Y64" s="2893"/>
      <c r="Z64" s="2893"/>
      <c r="AA64" s="2893"/>
      <c r="AB64" s="2893"/>
      <c r="AC64" s="2893"/>
      <c r="AD64" s="2893"/>
      <c r="AE64" s="2893"/>
      <c r="AF64" s="2893"/>
      <c r="AG64" s="2893"/>
      <c r="AH64" s="2893"/>
      <c r="AI64" s="2893"/>
      <c r="AJ64" s="2893"/>
      <c r="AK64" s="2893"/>
      <c r="AL64" s="2893"/>
      <c r="AM64" s="2893"/>
      <c r="AN64" s="2893"/>
    </row>
    <row r="65" spans="1:40" ht="12.6" customHeight="1">
      <c r="A65" s="2893"/>
      <c r="B65" s="2893"/>
      <c r="C65" s="2893"/>
      <c r="D65" s="2893"/>
      <c r="E65" s="2893"/>
      <c r="F65" s="2893"/>
      <c r="G65" s="2893"/>
      <c r="H65" s="2893"/>
      <c r="I65" s="2893"/>
      <c r="J65" s="2893"/>
      <c r="K65" s="2893"/>
      <c r="L65" s="2893"/>
      <c r="M65" s="2893"/>
      <c r="N65" s="2893"/>
      <c r="O65" s="2893"/>
      <c r="P65" s="2893"/>
      <c r="Q65" s="2893"/>
      <c r="R65" s="2893"/>
      <c r="S65" s="2893"/>
      <c r="T65" s="2893"/>
      <c r="U65" s="2893"/>
      <c r="V65" s="2893"/>
      <c r="W65" s="2893"/>
      <c r="X65" s="2893"/>
      <c r="Y65" s="2893"/>
      <c r="Z65" s="2893"/>
      <c r="AA65" s="2893"/>
      <c r="AB65" s="2893"/>
      <c r="AC65" s="2893"/>
      <c r="AD65" s="2893"/>
      <c r="AE65" s="2893"/>
      <c r="AF65" s="2893"/>
      <c r="AG65" s="2893"/>
      <c r="AH65" s="2893"/>
      <c r="AI65" s="2893"/>
      <c r="AJ65" s="2893"/>
      <c r="AK65" s="2893"/>
      <c r="AL65" s="2893"/>
      <c r="AM65" s="2893"/>
      <c r="AN65" s="2893"/>
    </row>
    <row r="66" spans="1:40" ht="12.6" customHeight="1">
      <c r="A66" s="2893"/>
      <c r="B66" s="2893"/>
      <c r="C66" s="2893"/>
      <c r="D66" s="2893"/>
      <c r="E66" s="2893"/>
      <c r="F66" s="2893"/>
      <c r="G66" s="2893"/>
      <c r="H66" s="2893"/>
      <c r="I66" s="2893"/>
      <c r="J66" s="2893"/>
      <c r="K66" s="2893"/>
      <c r="L66" s="2893"/>
      <c r="M66" s="2893"/>
      <c r="N66" s="2893"/>
      <c r="O66" s="2893"/>
      <c r="P66" s="2893"/>
      <c r="Q66" s="2893"/>
      <c r="R66" s="2893"/>
      <c r="S66" s="2893"/>
      <c r="T66" s="2893"/>
      <c r="U66" s="2893"/>
      <c r="V66" s="2893"/>
      <c r="W66" s="2893"/>
      <c r="X66" s="2893"/>
      <c r="Y66" s="2893"/>
      <c r="Z66" s="2893"/>
      <c r="AA66" s="2893"/>
      <c r="AB66" s="2893"/>
      <c r="AC66" s="2893"/>
      <c r="AD66" s="2893"/>
      <c r="AE66" s="2893"/>
      <c r="AF66" s="2893"/>
      <c r="AG66" s="2893"/>
      <c r="AH66" s="2893"/>
      <c r="AI66" s="2893"/>
      <c r="AJ66" s="2893"/>
      <c r="AK66" s="2893"/>
      <c r="AL66" s="2893"/>
      <c r="AM66" s="2893"/>
      <c r="AN66" s="2893"/>
    </row>
    <row r="67" spans="1:40" ht="12.6" customHeight="1">
      <c r="A67" s="176"/>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row>
    <row r="68" spans="1:40" ht="12.6" customHeight="1">
      <c r="A68" s="176"/>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row>
    <row r="69" spans="1:40" ht="12.6" customHeight="1">
      <c r="A69" s="176"/>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c r="AN69" s="176"/>
    </row>
  </sheetData>
  <mergeCells count="65">
    <mergeCell ref="A1:M1"/>
    <mergeCell ref="A3:AN5"/>
    <mergeCell ref="A8:F10"/>
    <mergeCell ref="G8:S10"/>
    <mergeCell ref="T8:Z10"/>
    <mergeCell ref="AA8:AN10"/>
    <mergeCell ref="A20:F22"/>
    <mergeCell ref="G20:H22"/>
    <mergeCell ref="I20:J22"/>
    <mergeCell ref="K20:L22"/>
    <mergeCell ref="M20:N22"/>
    <mergeCell ref="A11:F13"/>
    <mergeCell ref="G11:AN13"/>
    <mergeCell ref="A14:F16"/>
    <mergeCell ref="G14:AN16"/>
    <mergeCell ref="A17:F19"/>
    <mergeCell ref="G17:T19"/>
    <mergeCell ref="U17:Z19"/>
    <mergeCell ref="AA17:AL19"/>
    <mergeCell ref="AM17:AN19"/>
    <mergeCell ref="AA20:AB22"/>
    <mergeCell ref="AC20:AD22"/>
    <mergeCell ref="AE20:AF22"/>
    <mergeCell ref="AI26:AJ27"/>
    <mergeCell ref="O20:P22"/>
    <mergeCell ref="AG20:AH22"/>
    <mergeCell ref="A32:F34"/>
    <mergeCell ref="G32:AN34"/>
    <mergeCell ref="A35:F45"/>
    <mergeCell ref="G35:AN45"/>
    <mergeCell ref="AI20:AJ22"/>
    <mergeCell ref="AK20:AL22"/>
    <mergeCell ref="AM20:AN22"/>
    <mergeCell ref="A23:F27"/>
    <mergeCell ref="G23:AN25"/>
    <mergeCell ref="X26:Z27"/>
    <mergeCell ref="AA26:AC27"/>
    <mergeCell ref="AD26:AE27"/>
    <mergeCell ref="AF26:AH27"/>
    <mergeCell ref="Q20:R22"/>
    <mergeCell ref="S20:T22"/>
    <mergeCell ref="U20:Z22"/>
    <mergeCell ref="AK26:AN27"/>
    <mergeCell ref="A28:F31"/>
    <mergeCell ref="G28:K31"/>
    <mergeCell ref="L28:M31"/>
    <mergeCell ref="N28:S31"/>
    <mergeCell ref="T28:X31"/>
    <mergeCell ref="Y28:Z31"/>
    <mergeCell ref="AA28:AG31"/>
    <mergeCell ref="AH28:AL31"/>
    <mergeCell ref="AM28:AN31"/>
    <mergeCell ref="A58:AN66"/>
    <mergeCell ref="K48:L50"/>
    <mergeCell ref="M48:N50"/>
    <mergeCell ref="V51:AB53"/>
    <mergeCell ref="AC51:AL53"/>
    <mergeCell ref="AM51:AN53"/>
    <mergeCell ref="A55:E56"/>
    <mergeCell ref="F55:Q56"/>
    <mergeCell ref="A48:B50"/>
    <mergeCell ref="C48:D50"/>
    <mergeCell ref="E48:F50"/>
    <mergeCell ref="G48:H50"/>
    <mergeCell ref="I48:J50"/>
  </mergeCells>
  <phoneticPr fontId="71"/>
  <conditionalFormatting sqref="G11:AN16 G28:K31 T28:X31 AH28:AL31 G32:AN45 I20:J22 M20:N22 Q20:R22 AC20:AD22 AG20:AH22 AK20:AL22">
    <cfRule type="containsBlanks" dxfId="1767" priority="1">
      <formula>LEN(TRIM(G11))=0</formula>
    </cfRule>
  </conditionalFormatting>
  <dataValidations count="1">
    <dataValidation type="list" allowBlank="1" showInputMessage="1" showErrorMessage="1" sqref="A55:E56">
      <formula1>"西　宮,神戸東,神戸西"</formula1>
    </dataValidation>
  </dataValidations>
  <pageMargins left="0.78740157480314965" right="0.78740157480314965" top="0.39370078740157483" bottom="0.39370078740157483" header="0.39370078740157483" footer="0.39370078740157483"/>
  <pageSetup paperSize="9" scale="9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O111"/>
  <sheetViews>
    <sheetView workbookViewId="0">
      <selection activeCell="N16" sqref="N16:AN20"/>
    </sheetView>
  </sheetViews>
  <sheetFormatPr defaultColWidth="2.125" defaultRowHeight="12.6" customHeight="1"/>
  <cols>
    <col min="1" max="47" width="2.125" style="216"/>
    <col min="48" max="48" width="2.125" style="216" customWidth="1"/>
    <col min="49" max="16384" width="2.125" style="216"/>
  </cols>
  <sheetData>
    <row r="1" spans="1:41" ht="12.6" customHeight="1">
      <c r="A1" s="216" t="s">
        <v>2126</v>
      </c>
      <c r="AO1" s="216" t="s">
        <v>2176</v>
      </c>
    </row>
    <row r="2" spans="1:41" ht="12.6" customHeight="1">
      <c r="A2" s="2951" t="s">
        <v>2475</v>
      </c>
      <c r="B2" s="2951"/>
      <c r="C2" s="2951"/>
      <c r="D2" s="2951"/>
      <c r="E2" s="2951"/>
      <c r="F2" s="2951"/>
      <c r="G2" s="2951"/>
      <c r="H2" s="2951"/>
      <c r="I2" s="2951"/>
      <c r="J2" s="2951"/>
      <c r="K2" s="2951"/>
      <c r="L2" s="2951"/>
      <c r="M2" s="2951"/>
      <c r="N2" s="2951"/>
      <c r="O2" s="2951"/>
      <c r="P2" s="2951"/>
      <c r="Q2" s="2951"/>
      <c r="R2" s="2951"/>
      <c r="S2" s="2951"/>
      <c r="T2" s="2951"/>
      <c r="U2" s="2951"/>
      <c r="V2" s="2951"/>
      <c r="W2" s="2951"/>
      <c r="X2" s="2951"/>
      <c r="Y2" s="2951"/>
      <c r="Z2" s="2951"/>
      <c r="AA2" s="2951"/>
      <c r="AB2" s="2951"/>
      <c r="AC2" s="2951"/>
      <c r="AD2" s="2951"/>
      <c r="AE2" s="2951"/>
      <c r="AF2" s="2951"/>
      <c r="AG2" s="2951"/>
      <c r="AH2" s="2951"/>
      <c r="AI2" s="2951"/>
      <c r="AJ2" s="2951"/>
      <c r="AK2" s="2951"/>
      <c r="AL2" s="2951"/>
      <c r="AM2" s="2951"/>
      <c r="AN2" s="2951"/>
    </row>
    <row r="3" spans="1:41" ht="12.6" customHeight="1">
      <c r="A3" s="2951"/>
      <c r="B3" s="2951"/>
      <c r="C3" s="2951"/>
      <c r="D3" s="2951"/>
      <c r="E3" s="2951"/>
      <c r="F3" s="2951"/>
      <c r="G3" s="2951"/>
      <c r="H3" s="2951"/>
      <c r="I3" s="2951"/>
      <c r="J3" s="2951"/>
      <c r="K3" s="2951"/>
      <c r="L3" s="2951"/>
      <c r="M3" s="2951"/>
      <c r="N3" s="2951"/>
      <c r="O3" s="2951"/>
      <c r="P3" s="2951"/>
      <c r="Q3" s="2951"/>
      <c r="R3" s="2951"/>
      <c r="S3" s="2951"/>
      <c r="T3" s="2951"/>
      <c r="U3" s="2951"/>
      <c r="V3" s="2951"/>
      <c r="W3" s="2951"/>
      <c r="X3" s="2951"/>
      <c r="Y3" s="2951"/>
      <c r="Z3" s="2951"/>
      <c r="AA3" s="2951"/>
      <c r="AB3" s="2951"/>
      <c r="AC3" s="2951"/>
      <c r="AD3" s="2951"/>
      <c r="AE3" s="2951"/>
      <c r="AF3" s="2951"/>
      <c r="AG3" s="2951"/>
      <c r="AH3" s="2951"/>
      <c r="AI3" s="2951"/>
      <c r="AJ3" s="2951"/>
      <c r="AK3" s="2951"/>
      <c r="AL3" s="2951"/>
      <c r="AM3" s="2951"/>
      <c r="AN3" s="2951"/>
      <c r="AO3" s="216" t="s">
        <v>2177</v>
      </c>
    </row>
    <row r="4" spans="1:41" ht="12.6" customHeight="1">
      <c r="A4" s="847"/>
      <c r="B4" s="847"/>
      <c r="C4" s="847"/>
      <c r="D4" s="847"/>
      <c r="E4" s="847"/>
      <c r="F4" s="847"/>
      <c r="G4" s="847"/>
      <c r="H4" s="847"/>
      <c r="I4" s="847"/>
      <c r="J4" s="847"/>
      <c r="K4" s="847"/>
      <c r="L4" s="847"/>
      <c r="M4" s="847"/>
      <c r="N4" s="847"/>
      <c r="O4" s="847"/>
      <c r="P4" s="847"/>
      <c r="Q4" s="847"/>
      <c r="R4" s="847"/>
      <c r="S4" s="847"/>
      <c r="AO4" s="216" t="s">
        <v>2178</v>
      </c>
    </row>
    <row r="5" spans="1:41" ht="12.6" customHeight="1">
      <c r="A5" s="216" t="s">
        <v>315</v>
      </c>
      <c r="Z5" s="2948" t="s">
        <v>2258</v>
      </c>
      <c r="AA5" s="2948"/>
      <c r="AB5" s="2948"/>
      <c r="AC5" s="2952"/>
      <c r="AD5" s="2952"/>
      <c r="AE5" s="2948" t="s">
        <v>258</v>
      </c>
      <c r="AF5" s="2948"/>
      <c r="AG5" s="2952"/>
      <c r="AH5" s="2952"/>
      <c r="AI5" s="2948" t="s">
        <v>2103</v>
      </c>
      <c r="AJ5" s="2948"/>
      <c r="AK5" s="2952"/>
      <c r="AL5" s="2952"/>
      <c r="AM5" s="2948" t="s">
        <v>260</v>
      </c>
      <c r="AN5" s="2948"/>
      <c r="AO5" s="412"/>
    </row>
    <row r="6" spans="1:41" ht="12.6" customHeight="1">
      <c r="L6" s="2947" t="s">
        <v>2127</v>
      </c>
      <c r="M6" s="2947"/>
      <c r="N6" s="2947"/>
      <c r="O6" s="2947"/>
      <c r="Q6" s="2948" t="s">
        <v>1122</v>
      </c>
      <c r="R6" s="2948"/>
      <c r="S6" s="2948"/>
      <c r="T6" s="2948"/>
      <c r="U6" s="2948"/>
      <c r="V6" s="2949" t="s">
        <v>2128</v>
      </c>
      <c r="W6" s="2949"/>
      <c r="X6" s="2949"/>
      <c r="Y6" s="2949"/>
      <c r="Z6" s="2949"/>
      <c r="AA6" s="2949"/>
      <c r="AB6" s="2949"/>
      <c r="AC6" s="2949"/>
      <c r="AD6" s="2949"/>
      <c r="AE6" s="2949"/>
      <c r="AF6" s="2949"/>
      <c r="AG6" s="2949"/>
      <c r="AH6" s="2949"/>
      <c r="AI6" s="2949"/>
      <c r="AJ6" s="2949"/>
      <c r="AK6" s="2949"/>
      <c r="AL6" s="2949"/>
      <c r="AM6" s="2949"/>
      <c r="AN6" s="2949"/>
    </row>
    <row r="7" spans="1:41" ht="12.6" customHeight="1">
      <c r="Q7" s="208"/>
      <c r="R7" s="208"/>
      <c r="S7" s="208"/>
      <c r="T7" s="208"/>
      <c r="U7" s="208"/>
      <c r="V7" s="2950" t="s">
        <v>2190</v>
      </c>
      <c r="W7" s="2950"/>
      <c r="X7" s="2950"/>
      <c r="Y7" s="2950"/>
      <c r="Z7" s="2950"/>
      <c r="AA7" s="2950"/>
      <c r="AB7" s="2950"/>
      <c r="AC7" s="2950"/>
      <c r="AD7" s="2950"/>
      <c r="AE7" s="2950"/>
      <c r="AF7" s="2950"/>
      <c r="AG7" s="2950"/>
      <c r="AH7" s="2950"/>
      <c r="AI7" s="2950"/>
      <c r="AJ7" s="2950"/>
      <c r="AK7" s="2950"/>
      <c r="AL7" s="2950"/>
      <c r="AM7" s="2950"/>
      <c r="AN7" s="2950"/>
    </row>
    <row r="8" spans="1:41" ht="12.6" customHeight="1">
      <c r="P8" s="216" t="s">
        <v>2129</v>
      </c>
      <c r="Q8" s="2947" t="s">
        <v>1123</v>
      </c>
      <c r="R8" s="2947"/>
      <c r="S8" s="2947"/>
      <c r="T8" s="2947"/>
      <c r="U8" s="2947"/>
      <c r="V8" s="2949" t="s">
        <v>2130</v>
      </c>
      <c r="W8" s="2949"/>
      <c r="X8" s="2949"/>
      <c r="Y8" s="2949"/>
      <c r="Z8" s="2949"/>
      <c r="AA8" s="2949"/>
      <c r="AB8" s="2949"/>
      <c r="AC8" s="2949"/>
      <c r="AD8" s="2949"/>
      <c r="AE8" s="2949"/>
      <c r="AF8" s="2949"/>
      <c r="AG8" s="2949"/>
      <c r="AH8" s="2949"/>
      <c r="AI8" s="2949"/>
      <c r="AJ8" s="2949"/>
      <c r="AK8" s="2949"/>
      <c r="AL8" s="2949"/>
      <c r="AM8" s="2949"/>
      <c r="AN8" s="2949"/>
    </row>
    <row r="9" spans="1:41" ht="12.6" customHeight="1">
      <c r="L9" s="848"/>
      <c r="M9" s="848"/>
      <c r="N9" s="848"/>
      <c r="O9" s="848"/>
      <c r="P9" s="848"/>
      <c r="Q9" s="848"/>
      <c r="R9" s="848"/>
      <c r="S9" s="848"/>
      <c r="T9" s="848"/>
      <c r="U9" s="848"/>
      <c r="V9" s="2970" t="s">
        <v>2189</v>
      </c>
      <c r="W9" s="2970"/>
      <c r="X9" s="2970"/>
      <c r="Y9" s="2970"/>
      <c r="Z9" s="2970"/>
      <c r="AA9" s="2970"/>
      <c r="AB9" s="2970"/>
      <c r="AC9" s="2970"/>
      <c r="AD9" s="2970"/>
      <c r="AE9" s="2970"/>
      <c r="AF9" s="2970"/>
      <c r="AG9" s="2970"/>
      <c r="AH9" s="2970"/>
      <c r="AI9" s="2970"/>
      <c r="AJ9" s="2970"/>
      <c r="AK9" s="2970"/>
      <c r="AL9" s="2970"/>
      <c r="AM9" s="2971"/>
      <c r="AN9" s="2971"/>
      <c r="AO9" s="216" t="s">
        <v>2386</v>
      </c>
    </row>
    <row r="10" spans="1:41" ht="12.6" customHeight="1">
      <c r="L10" s="848"/>
      <c r="M10" s="848"/>
      <c r="N10" s="848"/>
      <c r="O10" s="848"/>
      <c r="P10" s="848"/>
      <c r="Q10" s="848"/>
      <c r="R10" s="848"/>
      <c r="S10" s="848"/>
      <c r="T10" s="848"/>
      <c r="U10" s="848"/>
      <c r="V10" s="2972" t="s">
        <v>1184</v>
      </c>
      <c r="W10" s="2972"/>
      <c r="X10" s="849" t="s">
        <v>2131</v>
      </c>
      <c r="Y10" s="2973" t="s">
        <v>2191</v>
      </c>
      <c r="Z10" s="2974"/>
      <c r="AA10" s="2974"/>
      <c r="AB10" s="849" t="s">
        <v>2132</v>
      </c>
      <c r="AC10" s="2973" t="s">
        <v>2192</v>
      </c>
      <c r="AD10" s="2974"/>
      <c r="AE10" s="2974"/>
      <c r="AF10" s="2974"/>
      <c r="AG10" s="2975" t="s">
        <v>437</v>
      </c>
      <c r="AH10" s="2975"/>
      <c r="AI10" s="2976">
        <v>8181</v>
      </c>
      <c r="AJ10" s="2977"/>
      <c r="AK10" s="2977"/>
      <c r="AL10" s="2977"/>
      <c r="AM10" s="2972" t="s">
        <v>2133</v>
      </c>
      <c r="AN10" s="2972"/>
    </row>
    <row r="11" spans="1:41" ht="12.6" customHeight="1">
      <c r="A11" s="2953" t="s">
        <v>2387</v>
      </c>
      <c r="B11" s="2953"/>
      <c r="C11" s="2953"/>
      <c r="D11" s="2953"/>
      <c r="E11" s="2953"/>
      <c r="F11" s="2953"/>
      <c r="G11" s="2953"/>
      <c r="H11" s="2953"/>
      <c r="I11" s="2953"/>
      <c r="J11" s="2953"/>
      <c r="K11" s="2953"/>
      <c r="L11" s="2953"/>
      <c r="M11" s="2953"/>
      <c r="N11" s="2953"/>
      <c r="O11" s="2953"/>
      <c r="P11" s="2953"/>
      <c r="Q11" s="2953"/>
      <c r="R11" s="2953"/>
      <c r="S11" s="2953"/>
      <c r="T11" s="2953"/>
      <c r="U11" s="2953"/>
      <c r="V11" s="2953"/>
      <c r="W11" s="2953"/>
      <c r="X11" s="2953"/>
      <c r="Y11" s="2953"/>
      <c r="Z11" s="2953"/>
      <c r="AA11" s="2953"/>
      <c r="AB11" s="2953"/>
      <c r="AC11" s="2953"/>
      <c r="AD11" s="2953"/>
      <c r="AE11" s="2953"/>
      <c r="AF11" s="2953"/>
      <c r="AG11" s="2953"/>
      <c r="AH11" s="2953"/>
      <c r="AI11" s="2953"/>
      <c r="AJ11" s="2953"/>
      <c r="AK11" s="2953"/>
      <c r="AL11" s="2953"/>
      <c r="AM11" s="2953"/>
      <c r="AN11" s="2953"/>
      <c r="AO11" s="216" t="s">
        <v>2392</v>
      </c>
    </row>
    <row r="12" spans="1:41" ht="12.6" customHeight="1">
      <c r="A12" s="2953"/>
      <c r="B12" s="2953"/>
      <c r="C12" s="2953"/>
      <c r="D12" s="2953"/>
      <c r="E12" s="2953"/>
      <c r="F12" s="2953"/>
      <c r="G12" s="2953"/>
      <c r="H12" s="2953"/>
      <c r="I12" s="2953"/>
      <c r="J12" s="2953"/>
      <c r="K12" s="2953"/>
      <c r="L12" s="2953"/>
      <c r="M12" s="2953"/>
      <c r="N12" s="2953"/>
      <c r="O12" s="2953"/>
      <c r="P12" s="2953"/>
      <c r="Q12" s="2953"/>
      <c r="R12" s="2953"/>
      <c r="S12" s="2953"/>
      <c r="T12" s="2953"/>
      <c r="U12" s="2953"/>
      <c r="V12" s="2953"/>
      <c r="W12" s="2953"/>
      <c r="X12" s="2953"/>
      <c r="Y12" s="2953"/>
      <c r="Z12" s="2953"/>
      <c r="AA12" s="2953"/>
      <c r="AB12" s="2953"/>
      <c r="AC12" s="2953"/>
      <c r="AD12" s="2953"/>
      <c r="AE12" s="2953"/>
      <c r="AF12" s="2953"/>
      <c r="AG12" s="2953"/>
      <c r="AH12" s="2953"/>
      <c r="AI12" s="2953"/>
      <c r="AJ12" s="2953"/>
      <c r="AK12" s="2953"/>
      <c r="AL12" s="2953"/>
      <c r="AM12" s="2953"/>
      <c r="AN12" s="2953"/>
    </row>
    <row r="13" spans="1:41" ht="12.6" customHeight="1">
      <c r="A13" s="2953"/>
      <c r="B13" s="2953"/>
      <c r="C13" s="2953"/>
      <c r="D13" s="2953"/>
      <c r="E13" s="2953"/>
      <c r="F13" s="2953"/>
      <c r="G13" s="2953"/>
      <c r="H13" s="2953"/>
      <c r="I13" s="2953"/>
      <c r="J13" s="2953"/>
      <c r="K13" s="2953"/>
      <c r="L13" s="2953"/>
      <c r="M13" s="2953"/>
      <c r="N13" s="2953"/>
      <c r="O13" s="2953"/>
      <c r="P13" s="2953"/>
      <c r="Q13" s="2953"/>
      <c r="R13" s="2953"/>
      <c r="S13" s="2953"/>
      <c r="T13" s="2953"/>
      <c r="U13" s="2953"/>
      <c r="V13" s="2953"/>
      <c r="W13" s="2953"/>
      <c r="X13" s="2953"/>
      <c r="Y13" s="2953"/>
      <c r="Z13" s="2953"/>
      <c r="AA13" s="2953"/>
      <c r="AB13" s="2953"/>
      <c r="AC13" s="2953"/>
      <c r="AD13" s="2953"/>
      <c r="AE13" s="2953"/>
      <c r="AF13" s="2953"/>
      <c r="AG13" s="2953"/>
      <c r="AH13" s="2953"/>
      <c r="AI13" s="2953"/>
      <c r="AJ13" s="2953"/>
      <c r="AK13" s="2953"/>
      <c r="AL13" s="2953"/>
      <c r="AM13" s="2953"/>
      <c r="AN13" s="2953"/>
    </row>
    <row r="14" spans="1:41" ht="12.6" customHeight="1">
      <c r="A14" s="2954" t="s">
        <v>2388</v>
      </c>
      <c r="B14" s="2954"/>
      <c r="C14" s="2954"/>
      <c r="D14" s="2954"/>
      <c r="E14" s="2954"/>
      <c r="F14" s="2954"/>
      <c r="G14" s="2954"/>
      <c r="H14" s="2954"/>
      <c r="I14" s="2954"/>
      <c r="J14" s="2954"/>
      <c r="K14" s="2954"/>
      <c r="L14" s="2954"/>
      <c r="M14" s="2954"/>
      <c r="N14" s="2955" t="str">
        <f>一括入力シート!B8&amp;CHAR(10)&amp;"（特定工事の名称）"&amp;一括入力シート!B6</f>
        <v xml:space="preserve">
（特定工事の名称）</v>
      </c>
      <c r="O14" s="2956"/>
      <c r="P14" s="2956"/>
      <c r="Q14" s="2956"/>
      <c r="R14" s="2956"/>
      <c r="S14" s="2956"/>
      <c r="T14" s="2956"/>
      <c r="U14" s="2956"/>
      <c r="V14" s="2956"/>
      <c r="W14" s="2956"/>
      <c r="X14" s="2956"/>
      <c r="Y14" s="2956"/>
      <c r="Z14" s="2956"/>
      <c r="AA14" s="2956"/>
      <c r="AB14" s="2956"/>
      <c r="AC14" s="2956"/>
      <c r="AD14" s="2956"/>
      <c r="AE14" s="2956"/>
      <c r="AF14" s="2956"/>
      <c r="AG14" s="2956"/>
      <c r="AH14" s="2956"/>
      <c r="AI14" s="2956"/>
      <c r="AJ14" s="2956"/>
      <c r="AK14" s="2956"/>
      <c r="AL14" s="2956"/>
      <c r="AM14" s="2956"/>
      <c r="AN14" s="2957"/>
    </row>
    <row r="15" spans="1:41" ht="12.6" customHeight="1">
      <c r="A15" s="2954"/>
      <c r="B15" s="2954"/>
      <c r="C15" s="2954"/>
      <c r="D15" s="2954"/>
      <c r="E15" s="2954"/>
      <c r="F15" s="2954"/>
      <c r="G15" s="2954"/>
      <c r="H15" s="2954"/>
      <c r="I15" s="2954"/>
      <c r="J15" s="2954"/>
      <c r="K15" s="2954"/>
      <c r="L15" s="2954"/>
      <c r="M15" s="2954"/>
      <c r="N15" s="2955"/>
      <c r="O15" s="2956"/>
      <c r="P15" s="2956"/>
      <c r="Q15" s="2956"/>
      <c r="R15" s="2956"/>
      <c r="S15" s="2956"/>
      <c r="T15" s="2956"/>
      <c r="U15" s="2956"/>
      <c r="V15" s="2956"/>
      <c r="W15" s="2956"/>
      <c r="X15" s="2956"/>
      <c r="Y15" s="2956"/>
      <c r="Z15" s="2956"/>
      <c r="AA15" s="2956"/>
      <c r="AB15" s="2956"/>
      <c r="AC15" s="2956"/>
      <c r="AD15" s="2956"/>
      <c r="AE15" s="2956"/>
      <c r="AF15" s="2956"/>
      <c r="AG15" s="2956"/>
      <c r="AH15" s="2956"/>
      <c r="AI15" s="2956"/>
      <c r="AJ15" s="2956"/>
      <c r="AK15" s="2956"/>
      <c r="AL15" s="2956"/>
      <c r="AM15" s="2956"/>
      <c r="AN15" s="2957"/>
    </row>
    <row r="16" spans="1:41" ht="12.6" customHeight="1">
      <c r="A16" s="2958" t="s">
        <v>2389</v>
      </c>
      <c r="B16" s="2958"/>
      <c r="C16" s="2958"/>
      <c r="D16" s="2958"/>
      <c r="E16" s="2958"/>
      <c r="F16" s="2958"/>
      <c r="G16" s="2958"/>
      <c r="H16" s="2958"/>
      <c r="I16" s="2958"/>
      <c r="J16" s="2958"/>
      <c r="K16" s="2958"/>
      <c r="L16" s="2958"/>
      <c r="M16" s="2958"/>
      <c r="N16" s="2959" t="str">
        <f>一括入力シート!B44&amp;CHAR(10)&amp;一括入力シート!B45&amp;CHAR(10)&amp;一括入力シート!B46</f>
        <v xml:space="preserve">
</v>
      </c>
      <c r="O16" s="2960"/>
      <c r="P16" s="2960"/>
      <c r="Q16" s="2960"/>
      <c r="R16" s="2960"/>
      <c r="S16" s="2960"/>
      <c r="T16" s="2960"/>
      <c r="U16" s="2960"/>
      <c r="V16" s="2960"/>
      <c r="W16" s="2960"/>
      <c r="X16" s="2960"/>
      <c r="Y16" s="2960"/>
      <c r="Z16" s="2960"/>
      <c r="AA16" s="2960"/>
      <c r="AB16" s="2960"/>
      <c r="AC16" s="2960"/>
      <c r="AD16" s="2960"/>
      <c r="AE16" s="2960"/>
      <c r="AF16" s="2960"/>
      <c r="AG16" s="2960"/>
      <c r="AH16" s="2960"/>
      <c r="AI16" s="2960"/>
      <c r="AJ16" s="2960"/>
      <c r="AK16" s="2960"/>
      <c r="AL16" s="2960"/>
      <c r="AM16" s="2960"/>
      <c r="AN16" s="2961"/>
    </row>
    <row r="17" spans="1:41" ht="12.6" customHeight="1">
      <c r="A17" s="2958"/>
      <c r="B17" s="2958"/>
      <c r="C17" s="2958"/>
      <c r="D17" s="2958"/>
      <c r="E17" s="2958"/>
      <c r="F17" s="2958"/>
      <c r="G17" s="2958"/>
      <c r="H17" s="2958"/>
      <c r="I17" s="2958"/>
      <c r="J17" s="2958"/>
      <c r="K17" s="2958"/>
      <c r="L17" s="2958"/>
      <c r="M17" s="2958"/>
      <c r="N17" s="2959"/>
      <c r="O17" s="2960"/>
      <c r="P17" s="2960"/>
      <c r="Q17" s="2960"/>
      <c r="R17" s="2960"/>
      <c r="S17" s="2960"/>
      <c r="T17" s="2960"/>
      <c r="U17" s="2960"/>
      <c r="V17" s="2960"/>
      <c r="W17" s="2960"/>
      <c r="X17" s="2960"/>
      <c r="Y17" s="2960"/>
      <c r="Z17" s="2960"/>
      <c r="AA17" s="2960"/>
      <c r="AB17" s="2960"/>
      <c r="AC17" s="2960"/>
      <c r="AD17" s="2960"/>
      <c r="AE17" s="2960"/>
      <c r="AF17" s="2960"/>
      <c r="AG17" s="2960"/>
      <c r="AH17" s="2960"/>
      <c r="AI17" s="2960"/>
      <c r="AJ17" s="2960"/>
      <c r="AK17" s="2960"/>
      <c r="AL17" s="2960"/>
      <c r="AM17" s="2960"/>
      <c r="AN17" s="2961"/>
    </row>
    <row r="18" spans="1:41" ht="12.6" customHeight="1">
      <c r="A18" s="2958"/>
      <c r="B18" s="2958"/>
      <c r="C18" s="2958"/>
      <c r="D18" s="2958"/>
      <c r="E18" s="2958"/>
      <c r="F18" s="2958"/>
      <c r="G18" s="2958"/>
      <c r="H18" s="2958"/>
      <c r="I18" s="2958"/>
      <c r="J18" s="2958"/>
      <c r="K18" s="2958"/>
      <c r="L18" s="2958"/>
      <c r="M18" s="2958"/>
      <c r="N18" s="2959"/>
      <c r="O18" s="2960"/>
      <c r="P18" s="2960"/>
      <c r="Q18" s="2960"/>
      <c r="R18" s="2960"/>
      <c r="S18" s="2960"/>
      <c r="T18" s="2960"/>
      <c r="U18" s="2960"/>
      <c r="V18" s="2960"/>
      <c r="W18" s="2960"/>
      <c r="X18" s="2960"/>
      <c r="Y18" s="2960"/>
      <c r="Z18" s="2960"/>
      <c r="AA18" s="2960"/>
      <c r="AB18" s="2960"/>
      <c r="AC18" s="2960"/>
      <c r="AD18" s="2960"/>
      <c r="AE18" s="2960"/>
      <c r="AF18" s="2960"/>
      <c r="AG18" s="2960"/>
      <c r="AH18" s="2960"/>
      <c r="AI18" s="2960"/>
      <c r="AJ18" s="2960"/>
      <c r="AK18" s="2960"/>
      <c r="AL18" s="2960"/>
      <c r="AM18" s="2960"/>
      <c r="AN18" s="2961"/>
    </row>
    <row r="19" spans="1:41" ht="12.6" customHeight="1">
      <c r="A19" s="2958"/>
      <c r="B19" s="2958"/>
      <c r="C19" s="2958"/>
      <c r="D19" s="2958"/>
      <c r="E19" s="2958"/>
      <c r="F19" s="2958"/>
      <c r="G19" s="2958"/>
      <c r="H19" s="2958"/>
      <c r="I19" s="2958"/>
      <c r="J19" s="2958"/>
      <c r="K19" s="2958"/>
      <c r="L19" s="2958"/>
      <c r="M19" s="2958"/>
      <c r="N19" s="2959"/>
      <c r="O19" s="2960"/>
      <c r="P19" s="2960"/>
      <c r="Q19" s="2960"/>
      <c r="R19" s="2960"/>
      <c r="S19" s="2960"/>
      <c r="T19" s="2960"/>
      <c r="U19" s="2960"/>
      <c r="V19" s="2960"/>
      <c r="W19" s="2960"/>
      <c r="X19" s="2960"/>
      <c r="Y19" s="2960"/>
      <c r="Z19" s="2960"/>
      <c r="AA19" s="2960"/>
      <c r="AB19" s="2960"/>
      <c r="AC19" s="2960"/>
      <c r="AD19" s="2960"/>
      <c r="AE19" s="2960"/>
      <c r="AF19" s="2960"/>
      <c r="AG19" s="2960"/>
      <c r="AH19" s="2960"/>
      <c r="AI19" s="2960"/>
      <c r="AJ19" s="2960"/>
      <c r="AK19" s="2960"/>
      <c r="AL19" s="2960"/>
      <c r="AM19" s="2960"/>
      <c r="AN19" s="2961"/>
    </row>
    <row r="20" spans="1:41" ht="12.6" customHeight="1">
      <c r="A20" s="2958"/>
      <c r="B20" s="2958"/>
      <c r="C20" s="2958"/>
      <c r="D20" s="2958"/>
      <c r="E20" s="2958"/>
      <c r="F20" s="2958"/>
      <c r="G20" s="2958"/>
      <c r="H20" s="2958"/>
      <c r="I20" s="2958"/>
      <c r="J20" s="2958"/>
      <c r="K20" s="2958"/>
      <c r="L20" s="2958"/>
      <c r="M20" s="2958"/>
      <c r="N20" s="2959"/>
      <c r="O20" s="2960"/>
      <c r="P20" s="2960"/>
      <c r="Q20" s="2960"/>
      <c r="R20" s="2960"/>
      <c r="S20" s="2960"/>
      <c r="T20" s="2960"/>
      <c r="U20" s="2960"/>
      <c r="V20" s="2960"/>
      <c r="W20" s="2960"/>
      <c r="X20" s="2960"/>
      <c r="Y20" s="2960"/>
      <c r="Z20" s="2960"/>
      <c r="AA20" s="2960"/>
      <c r="AB20" s="2960"/>
      <c r="AC20" s="2960"/>
      <c r="AD20" s="2960"/>
      <c r="AE20" s="2960"/>
      <c r="AF20" s="2960"/>
      <c r="AG20" s="2960"/>
      <c r="AH20" s="2960"/>
      <c r="AI20" s="2960"/>
      <c r="AJ20" s="2960"/>
      <c r="AK20" s="2960"/>
      <c r="AL20" s="2960"/>
      <c r="AM20" s="2960"/>
      <c r="AN20" s="2961"/>
    </row>
    <row r="21" spans="1:41" ht="12.6" customHeight="1">
      <c r="A21" s="2954" t="s">
        <v>2134</v>
      </c>
      <c r="B21" s="2954"/>
      <c r="C21" s="2954"/>
      <c r="D21" s="2954"/>
      <c r="E21" s="2954"/>
      <c r="F21" s="2954"/>
      <c r="G21" s="2954"/>
      <c r="H21" s="2954"/>
      <c r="I21" s="2954"/>
      <c r="J21" s="2954"/>
      <c r="K21" s="2954"/>
      <c r="L21" s="2954"/>
      <c r="M21" s="2954"/>
      <c r="N21" s="2962" t="s">
        <v>2947</v>
      </c>
      <c r="O21" s="2963"/>
      <c r="P21" s="2963"/>
      <c r="Q21" s="2963"/>
      <c r="R21" s="2963"/>
      <c r="S21" s="2963"/>
      <c r="T21" s="2963"/>
      <c r="U21" s="2963"/>
      <c r="V21" s="2963"/>
      <c r="W21" s="2963"/>
      <c r="X21" s="2963"/>
      <c r="Y21" s="2963"/>
      <c r="Z21" s="2963"/>
      <c r="AA21" s="2963"/>
      <c r="AB21" s="2963"/>
      <c r="AC21" s="2963"/>
      <c r="AD21" s="2963"/>
      <c r="AE21" s="2963"/>
      <c r="AF21" s="2963"/>
      <c r="AG21" s="2963"/>
      <c r="AH21" s="2963"/>
      <c r="AI21" s="2963"/>
      <c r="AJ21" s="2963"/>
      <c r="AK21" s="2963"/>
      <c r="AL21" s="2963"/>
      <c r="AM21" s="2963"/>
      <c r="AN21" s="2964"/>
    </row>
    <row r="22" spans="1:41" ht="12.6" customHeight="1">
      <c r="A22" s="2954"/>
      <c r="B22" s="2954"/>
      <c r="C22" s="2954"/>
      <c r="D22" s="2954"/>
      <c r="E22" s="2954"/>
      <c r="F22" s="2954"/>
      <c r="G22" s="2954"/>
      <c r="H22" s="2954"/>
      <c r="I22" s="2954"/>
      <c r="J22" s="2954"/>
      <c r="K22" s="2954"/>
      <c r="L22" s="2954"/>
      <c r="M22" s="2954"/>
      <c r="N22" s="2965"/>
      <c r="O22" s="2949"/>
      <c r="P22" s="2949"/>
      <c r="Q22" s="2949"/>
      <c r="R22" s="2949"/>
      <c r="S22" s="2949"/>
      <c r="T22" s="2949"/>
      <c r="U22" s="2949"/>
      <c r="V22" s="2949"/>
      <c r="W22" s="2949"/>
      <c r="X22" s="2949"/>
      <c r="Y22" s="2949"/>
      <c r="Z22" s="2949"/>
      <c r="AA22" s="2949"/>
      <c r="AB22" s="2949"/>
      <c r="AC22" s="2949"/>
      <c r="AD22" s="2949"/>
      <c r="AE22" s="2949"/>
      <c r="AF22" s="2949"/>
      <c r="AG22" s="2949"/>
      <c r="AH22" s="2949"/>
      <c r="AI22" s="2949"/>
      <c r="AJ22" s="2949"/>
      <c r="AK22" s="2949"/>
      <c r="AL22" s="2949"/>
      <c r="AM22" s="2949"/>
      <c r="AN22" s="2966"/>
    </row>
    <row r="23" spans="1:41" ht="12.6" customHeight="1">
      <c r="A23" s="2954"/>
      <c r="B23" s="2954"/>
      <c r="C23" s="2954"/>
      <c r="D23" s="2954"/>
      <c r="E23" s="2954"/>
      <c r="F23" s="2954"/>
      <c r="G23" s="2954"/>
      <c r="H23" s="2954"/>
      <c r="I23" s="2954"/>
      <c r="J23" s="2954"/>
      <c r="K23" s="2954"/>
      <c r="L23" s="2954"/>
      <c r="M23" s="2954"/>
      <c r="N23" s="2965"/>
      <c r="O23" s="2949"/>
      <c r="P23" s="2949"/>
      <c r="Q23" s="2949"/>
      <c r="R23" s="2949"/>
      <c r="S23" s="2949"/>
      <c r="T23" s="2949"/>
      <c r="U23" s="2949"/>
      <c r="V23" s="2949"/>
      <c r="W23" s="2949"/>
      <c r="X23" s="2949"/>
      <c r="Y23" s="2949"/>
      <c r="Z23" s="2949"/>
      <c r="AA23" s="2949"/>
      <c r="AB23" s="2949"/>
      <c r="AC23" s="2949"/>
      <c r="AD23" s="2949"/>
      <c r="AE23" s="2949"/>
      <c r="AF23" s="2949"/>
      <c r="AG23" s="2949"/>
      <c r="AH23" s="2949"/>
      <c r="AI23" s="2949"/>
      <c r="AJ23" s="2949"/>
      <c r="AK23" s="2949"/>
      <c r="AL23" s="2949"/>
      <c r="AM23" s="2949"/>
      <c r="AN23" s="2966"/>
    </row>
    <row r="24" spans="1:41" ht="12.6" customHeight="1">
      <c r="A24" s="2954"/>
      <c r="B24" s="2954"/>
      <c r="C24" s="2954"/>
      <c r="D24" s="2954"/>
      <c r="E24" s="2954"/>
      <c r="F24" s="2954"/>
      <c r="G24" s="2954"/>
      <c r="H24" s="2954"/>
      <c r="I24" s="2954"/>
      <c r="J24" s="2954"/>
      <c r="K24" s="2954"/>
      <c r="L24" s="2954"/>
      <c r="M24" s="2954"/>
      <c r="N24" s="2965"/>
      <c r="O24" s="2949"/>
      <c r="P24" s="2949"/>
      <c r="Q24" s="2949"/>
      <c r="R24" s="2949"/>
      <c r="S24" s="2949"/>
      <c r="T24" s="2949"/>
      <c r="U24" s="2949"/>
      <c r="V24" s="2949"/>
      <c r="W24" s="2949"/>
      <c r="X24" s="2949"/>
      <c r="Y24" s="2949"/>
      <c r="Z24" s="2949"/>
      <c r="AA24" s="2949"/>
      <c r="AB24" s="2949"/>
      <c r="AC24" s="2949"/>
      <c r="AD24" s="2949"/>
      <c r="AE24" s="2949"/>
      <c r="AF24" s="2949"/>
      <c r="AG24" s="2949"/>
      <c r="AH24" s="2949"/>
      <c r="AI24" s="2949"/>
      <c r="AJ24" s="2949"/>
      <c r="AK24" s="2949"/>
      <c r="AL24" s="2949"/>
      <c r="AM24" s="2949"/>
      <c r="AN24" s="2966"/>
    </row>
    <row r="25" spans="1:41" ht="12.6" customHeight="1">
      <c r="A25" s="2954"/>
      <c r="B25" s="2954"/>
      <c r="C25" s="2954"/>
      <c r="D25" s="2954"/>
      <c r="E25" s="2954"/>
      <c r="F25" s="2954"/>
      <c r="G25" s="2954"/>
      <c r="H25" s="2954"/>
      <c r="I25" s="2954"/>
      <c r="J25" s="2954"/>
      <c r="K25" s="2954"/>
      <c r="L25" s="2954"/>
      <c r="M25" s="2954"/>
      <c r="N25" s="2965"/>
      <c r="O25" s="2949"/>
      <c r="P25" s="2949"/>
      <c r="Q25" s="2949"/>
      <c r="R25" s="2949"/>
      <c r="S25" s="2949"/>
      <c r="T25" s="2949"/>
      <c r="U25" s="2949"/>
      <c r="V25" s="2949"/>
      <c r="W25" s="2949"/>
      <c r="X25" s="2949"/>
      <c r="Y25" s="2949"/>
      <c r="Z25" s="2949"/>
      <c r="AA25" s="2949"/>
      <c r="AB25" s="2949"/>
      <c r="AC25" s="2949"/>
      <c r="AD25" s="2949"/>
      <c r="AE25" s="2949"/>
      <c r="AF25" s="2949"/>
      <c r="AG25" s="2949"/>
      <c r="AH25" s="2949"/>
      <c r="AI25" s="2949"/>
      <c r="AJ25" s="2949"/>
      <c r="AK25" s="2949"/>
      <c r="AL25" s="2949"/>
      <c r="AM25" s="2949"/>
      <c r="AN25" s="2966"/>
    </row>
    <row r="26" spans="1:41" ht="12.6" customHeight="1">
      <c r="A26" s="2954"/>
      <c r="B26" s="2954"/>
      <c r="C26" s="2954"/>
      <c r="D26" s="2954"/>
      <c r="E26" s="2954"/>
      <c r="F26" s="2954"/>
      <c r="G26" s="2954"/>
      <c r="H26" s="2954"/>
      <c r="I26" s="2954"/>
      <c r="J26" s="2954"/>
      <c r="K26" s="2954"/>
      <c r="L26" s="2954"/>
      <c r="M26" s="2954"/>
      <c r="N26" s="2965"/>
      <c r="O26" s="2949"/>
      <c r="P26" s="2949"/>
      <c r="Q26" s="2949"/>
      <c r="R26" s="2949"/>
      <c r="S26" s="2949"/>
      <c r="T26" s="2949"/>
      <c r="U26" s="2949"/>
      <c r="V26" s="2949"/>
      <c r="W26" s="2949"/>
      <c r="X26" s="2949"/>
      <c r="Y26" s="2949"/>
      <c r="Z26" s="2949"/>
      <c r="AA26" s="2949"/>
      <c r="AB26" s="2949"/>
      <c r="AC26" s="2949"/>
      <c r="AD26" s="2949"/>
      <c r="AE26" s="2949"/>
      <c r="AF26" s="2949"/>
      <c r="AG26" s="2949"/>
      <c r="AH26" s="2949"/>
      <c r="AI26" s="2949"/>
      <c r="AJ26" s="2949"/>
      <c r="AK26" s="2949"/>
      <c r="AL26" s="2949"/>
      <c r="AM26" s="2949"/>
      <c r="AN26" s="2966"/>
    </row>
    <row r="27" spans="1:41" ht="12.6" customHeight="1">
      <c r="A27" s="2954"/>
      <c r="B27" s="2954"/>
      <c r="C27" s="2954"/>
      <c r="D27" s="2954"/>
      <c r="E27" s="2954"/>
      <c r="F27" s="2954"/>
      <c r="G27" s="2954"/>
      <c r="H27" s="2954"/>
      <c r="I27" s="2954"/>
      <c r="J27" s="2954"/>
      <c r="K27" s="2954"/>
      <c r="L27" s="2954"/>
      <c r="M27" s="2954"/>
      <c r="N27" s="2965"/>
      <c r="O27" s="2949"/>
      <c r="P27" s="2949"/>
      <c r="Q27" s="2949"/>
      <c r="R27" s="2949"/>
      <c r="S27" s="2949"/>
      <c r="T27" s="2949"/>
      <c r="U27" s="2949"/>
      <c r="V27" s="2949"/>
      <c r="W27" s="2949"/>
      <c r="X27" s="2949"/>
      <c r="Y27" s="2949"/>
      <c r="Z27" s="2949"/>
      <c r="AA27" s="2949"/>
      <c r="AB27" s="2949"/>
      <c r="AC27" s="2949"/>
      <c r="AD27" s="2949"/>
      <c r="AE27" s="2949"/>
      <c r="AF27" s="2949"/>
      <c r="AG27" s="2949"/>
      <c r="AH27" s="2949"/>
      <c r="AI27" s="2949"/>
      <c r="AJ27" s="2949"/>
      <c r="AK27" s="2949"/>
      <c r="AL27" s="2949"/>
      <c r="AM27" s="2949"/>
      <c r="AN27" s="2966"/>
    </row>
    <row r="28" spans="1:41" ht="12.6" customHeight="1">
      <c r="A28" s="2954"/>
      <c r="B28" s="2954"/>
      <c r="C28" s="2954"/>
      <c r="D28" s="2954"/>
      <c r="E28" s="2954"/>
      <c r="F28" s="2954"/>
      <c r="G28" s="2954"/>
      <c r="H28" s="2954"/>
      <c r="I28" s="2954"/>
      <c r="J28" s="2954"/>
      <c r="K28" s="2954"/>
      <c r="L28" s="2954"/>
      <c r="M28" s="2954"/>
      <c r="N28" s="2965"/>
      <c r="O28" s="2949"/>
      <c r="P28" s="2949"/>
      <c r="Q28" s="2949"/>
      <c r="R28" s="2949"/>
      <c r="S28" s="2949"/>
      <c r="T28" s="2949"/>
      <c r="U28" s="2949"/>
      <c r="V28" s="2949"/>
      <c r="W28" s="2949"/>
      <c r="X28" s="2949"/>
      <c r="Y28" s="2949"/>
      <c r="Z28" s="2949"/>
      <c r="AA28" s="2949"/>
      <c r="AB28" s="2949"/>
      <c r="AC28" s="2949"/>
      <c r="AD28" s="2949"/>
      <c r="AE28" s="2949"/>
      <c r="AF28" s="2949"/>
      <c r="AG28" s="2949"/>
      <c r="AH28" s="2949"/>
      <c r="AI28" s="2949"/>
      <c r="AJ28" s="2949"/>
      <c r="AK28" s="2949"/>
      <c r="AL28" s="2949"/>
      <c r="AM28" s="2949"/>
      <c r="AN28" s="2966"/>
    </row>
    <row r="29" spans="1:41" ht="12.6" customHeight="1">
      <c r="A29" s="2954"/>
      <c r="B29" s="2954"/>
      <c r="C29" s="2954"/>
      <c r="D29" s="2954"/>
      <c r="E29" s="2954"/>
      <c r="F29" s="2954"/>
      <c r="G29" s="2954"/>
      <c r="H29" s="2954"/>
      <c r="I29" s="2954"/>
      <c r="J29" s="2954"/>
      <c r="K29" s="2954"/>
      <c r="L29" s="2954"/>
      <c r="M29" s="2954"/>
      <c r="N29" s="2967"/>
      <c r="O29" s="2968"/>
      <c r="P29" s="2968"/>
      <c r="Q29" s="2968"/>
      <c r="R29" s="2968"/>
      <c r="S29" s="2968"/>
      <c r="T29" s="2968"/>
      <c r="U29" s="2968"/>
      <c r="V29" s="2968"/>
      <c r="W29" s="2968"/>
      <c r="X29" s="2968"/>
      <c r="Y29" s="2968"/>
      <c r="Z29" s="2968"/>
      <c r="AA29" s="2968"/>
      <c r="AB29" s="2968"/>
      <c r="AC29" s="2968"/>
      <c r="AD29" s="2968"/>
      <c r="AE29" s="2968"/>
      <c r="AF29" s="2968"/>
      <c r="AG29" s="2968"/>
      <c r="AH29" s="2968"/>
      <c r="AI29" s="2968"/>
      <c r="AJ29" s="2968"/>
      <c r="AK29" s="2968"/>
      <c r="AL29" s="2968"/>
      <c r="AM29" s="2968"/>
      <c r="AN29" s="2969"/>
    </row>
    <row r="30" spans="1:41" ht="12.6" customHeight="1">
      <c r="A30" s="2958" t="s">
        <v>2135</v>
      </c>
      <c r="B30" s="2958"/>
      <c r="C30" s="2958"/>
      <c r="D30" s="2958"/>
      <c r="E30" s="2958"/>
      <c r="F30" s="2958"/>
      <c r="G30" s="2958"/>
      <c r="H30" s="2958"/>
      <c r="I30" s="2958"/>
      <c r="J30" s="2958"/>
      <c r="K30" s="2958"/>
      <c r="L30" s="2958"/>
      <c r="M30" s="2958"/>
      <c r="N30" s="2948" t="s">
        <v>2136</v>
      </c>
      <c r="O30" s="2948"/>
      <c r="P30" s="2948" t="s">
        <v>2259</v>
      </c>
      <c r="Q30" s="2948"/>
      <c r="R30" s="2985"/>
      <c r="S30" s="2985"/>
      <c r="T30" s="2948" t="s">
        <v>258</v>
      </c>
      <c r="U30" s="2948"/>
      <c r="V30" s="2985"/>
      <c r="W30" s="2985"/>
      <c r="X30" s="2948" t="s">
        <v>2103</v>
      </c>
      <c r="Y30" s="2948"/>
      <c r="Z30" s="2985"/>
      <c r="AA30" s="2985"/>
      <c r="AB30" s="2948" t="s">
        <v>260</v>
      </c>
      <c r="AC30" s="2948"/>
      <c r="AD30" s="2986" t="s">
        <v>2137</v>
      </c>
      <c r="AE30" s="2986"/>
      <c r="AF30" s="2986"/>
      <c r="AG30" s="2986"/>
      <c r="AH30" s="2986"/>
      <c r="AI30" s="2986"/>
      <c r="AJ30" s="854"/>
      <c r="AK30" s="853"/>
      <c r="AL30" s="853"/>
      <c r="AM30" s="853"/>
      <c r="AN30" s="855"/>
    </row>
    <row r="31" spans="1:41" ht="12.6" customHeight="1">
      <c r="A31" s="2958"/>
      <c r="B31" s="2958"/>
      <c r="C31" s="2958"/>
      <c r="D31" s="2958"/>
      <c r="E31" s="2958"/>
      <c r="F31" s="2958"/>
      <c r="G31" s="2958"/>
      <c r="H31" s="2958"/>
      <c r="I31" s="2958"/>
      <c r="J31" s="2958"/>
      <c r="K31" s="2958"/>
      <c r="L31" s="2958"/>
      <c r="M31" s="2958"/>
      <c r="N31" s="2979" t="s">
        <v>2138</v>
      </c>
      <c r="O31" s="2979"/>
      <c r="P31" s="2979" t="s">
        <v>2260</v>
      </c>
      <c r="Q31" s="2979"/>
      <c r="R31" s="2978"/>
      <c r="S31" s="2978"/>
      <c r="T31" s="2979" t="s">
        <v>258</v>
      </c>
      <c r="U31" s="2979"/>
      <c r="V31" s="2978"/>
      <c r="W31" s="2978"/>
      <c r="X31" s="2979" t="s">
        <v>2103</v>
      </c>
      <c r="Y31" s="2979"/>
      <c r="Z31" s="2978"/>
      <c r="AA31" s="2978"/>
      <c r="AB31" s="2979" t="s">
        <v>260</v>
      </c>
      <c r="AC31" s="2980"/>
      <c r="AD31" s="2981" t="s">
        <v>2139</v>
      </c>
      <c r="AE31" s="2981"/>
      <c r="AF31" s="2981"/>
      <c r="AG31" s="2981"/>
      <c r="AH31" s="2981"/>
      <c r="AI31" s="2982"/>
      <c r="AJ31" s="850"/>
      <c r="AK31" s="851"/>
      <c r="AL31" s="851"/>
      <c r="AM31" s="851"/>
      <c r="AN31" s="852"/>
      <c r="AO31" s="216" t="s">
        <v>2179</v>
      </c>
    </row>
    <row r="32" spans="1:41" ht="12.6" customHeight="1">
      <c r="A32" s="2958" t="s">
        <v>2140</v>
      </c>
      <c r="B32" s="2958"/>
      <c r="C32" s="2958"/>
      <c r="D32" s="2958"/>
      <c r="E32" s="2958"/>
      <c r="F32" s="2958"/>
      <c r="G32" s="2958"/>
      <c r="H32" s="2958"/>
      <c r="I32" s="2958"/>
      <c r="J32" s="2958"/>
      <c r="K32" s="2958"/>
      <c r="L32" s="2958"/>
      <c r="M32" s="2958"/>
      <c r="N32" s="2983" t="s">
        <v>2141</v>
      </c>
      <c r="O32" s="2982"/>
      <c r="P32" s="2982"/>
      <c r="Q32" s="2982"/>
      <c r="R32" s="2982"/>
      <c r="S32" s="2982"/>
      <c r="T32" s="2982"/>
      <c r="U32" s="2982"/>
      <c r="V32" s="2982"/>
      <c r="W32" s="2982"/>
      <c r="X32" s="2982"/>
      <c r="Y32" s="2982"/>
      <c r="Z32" s="2982"/>
      <c r="AA32" s="2982"/>
      <c r="AB32" s="2982"/>
      <c r="AC32" s="2982"/>
      <c r="AD32" s="2982" t="s">
        <v>2142</v>
      </c>
      <c r="AE32" s="2982"/>
      <c r="AF32" s="2982"/>
      <c r="AG32" s="2982"/>
      <c r="AH32" s="2982"/>
      <c r="AI32" s="2982"/>
      <c r="AJ32" s="2992"/>
      <c r="AK32" s="2992"/>
      <c r="AL32" s="2992"/>
      <c r="AM32" s="2992"/>
      <c r="AN32" s="2992"/>
      <c r="AO32" s="216" t="s">
        <v>2180</v>
      </c>
    </row>
    <row r="33" spans="1:41" ht="12.6" customHeight="1">
      <c r="A33" s="2958"/>
      <c r="B33" s="2958"/>
      <c r="C33" s="2958"/>
      <c r="D33" s="2958"/>
      <c r="E33" s="2958"/>
      <c r="F33" s="2958"/>
      <c r="G33" s="2958"/>
      <c r="H33" s="2958"/>
      <c r="I33" s="2958"/>
      <c r="J33" s="2958"/>
      <c r="K33" s="2958"/>
      <c r="L33" s="2958"/>
      <c r="M33" s="2958"/>
      <c r="N33" s="2984"/>
      <c r="O33" s="2982"/>
      <c r="P33" s="2982"/>
      <c r="Q33" s="2982"/>
      <c r="R33" s="2982"/>
      <c r="S33" s="2982"/>
      <c r="T33" s="2982"/>
      <c r="U33" s="2982"/>
      <c r="V33" s="2982"/>
      <c r="W33" s="2982"/>
      <c r="X33" s="2982"/>
      <c r="Y33" s="2982"/>
      <c r="Z33" s="2982"/>
      <c r="AA33" s="2982"/>
      <c r="AB33" s="2982"/>
      <c r="AC33" s="2982"/>
      <c r="AD33" s="2982"/>
      <c r="AE33" s="2982"/>
      <c r="AF33" s="2982"/>
      <c r="AG33" s="2982"/>
      <c r="AH33" s="2982"/>
      <c r="AI33" s="2982"/>
      <c r="AJ33" s="2992"/>
      <c r="AK33" s="2992"/>
      <c r="AL33" s="2992"/>
      <c r="AM33" s="2992"/>
      <c r="AN33" s="2992"/>
      <c r="AO33" s="216" t="s">
        <v>2181</v>
      </c>
    </row>
    <row r="34" spans="1:41" ht="12.6" customHeight="1">
      <c r="A34" s="2958"/>
      <c r="B34" s="2958"/>
      <c r="C34" s="2958"/>
      <c r="D34" s="2958"/>
      <c r="E34" s="2958"/>
      <c r="F34" s="2958"/>
      <c r="G34" s="2958"/>
      <c r="H34" s="2958"/>
      <c r="I34" s="2958"/>
      <c r="J34" s="2958"/>
      <c r="K34" s="2958"/>
      <c r="L34" s="2958"/>
      <c r="M34" s="2958"/>
      <c r="N34" s="2984"/>
      <c r="O34" s="2982"/>
      <c r="P34" s="2982"/>
      <c r="Q34" s="2982"/>
      <c r="R34" s="2982"/>
      <c r="S34" s="2982"/>
      <c r="T34" s="2982"/>
      <c r="U34" s="2982"/>
      <c r="V34" s="2982"/>
      <c r="W34" s="2982"/>
      <c r="X34" s="2982"/>
      <c r="Y34" s="2982"/>
      <c r="Z34" s="2982"/>
      <c r="AA34" s="2982"/>
      <c r="AB34" s="2982"/>
      <c r="AC34" s="2982"/>
      <c r="AD34" s="2982"/>
      <c r="AE34" s="2982"/>
      <c r="AF34" s="2982"/>
      <c r="AG34" s="2982"/>
      <c r="AH34" s="2982"/>
      <c r="AI34" s="2982"/>
      <c r="AJ34" s="2992"/>
      <c r="AK34" s="2992"/>
      <c r="AL34" s="2992"/>
      <c r="AM34" s="2992"/>
      <c r="AN34" s="2992"/>
    </row>
    <row r="35" spans="1:41" ht="12.6" customHeight="1">
      <c r="A35" s="2958"/>
      <c r="B35" s="2958"/>
      <c r="C35" s="2958"/>
      <c r="D35" s="2958"/>
      <c r="E35" s="2958"/>
      <c r="F35" s="2958"/>
      <c r="G35" s="2958"/>
      <c r="H35" s="2958"/>
      <c r="I35" s="2958"/>
      <c r="J35" s="2958"/>
      <c r="K35" s="2958"/>
      <c r="L35" s="2958"/>
      <c r="M35" s="2958"/>
      <c r="N35" s="2984"/>
      <c r="O35" s="2982"/>
      <c r="P35" s="2982"/>
      <c r="Q35" s="2982"/>
      <c r="R35" s="2982"/>
      <c r="S35" s="2982"/>
      <c r="T35" s="2982"/>
      <c r="U35" s="2982"/>
      <c r="V35" s="2982"/>
      <c r="W35" s="2982"/>
      <c r="X35" s="2982"/>
      <c r="Y35" s="2982"/>
      <c r="Z35" s="2982"/>
      <c r="AA35" s="2982"/>
      <c r="AB35" s="2982"/>
      <c r="AC35" s="2982"/>
      <c r="AD35" s="2982"/>
      <c r="AE35" s="2982"/>
      <c r="AF35" s="2982"/>
      <c r="AG35" s="2982"/>
      <c r="AH35" s="2982"/>
      <c r="AI35" s="2982"/>
      <c r="AJ35" s="2992"/>
      <c r="AK35" s="2992"/>
      <c r="AL35" s="2992"/>
      <c r="AM35" s="2992"/>
      <c r="AN35" s="2992"/>
      <c r="AO35" s="216" t="s">
        <v>2182</v>
      </c>
    </row>
    <row r="36" spans="1:41" ht="12.6" customHeight="1">
      <c r="A36" s="2958"/>
      <c r="B36" s="2958"/>
      <c r="C36" s="2958"/>
      <c r="D36" s="2958"/>
      <c r="E36" s="2958"/>
      <c r="F36" s="2958"/>
      <c r="G36" s="2958"/>
      <c r="H36" s="2958"/>
      <c r="I36" s="2958"/>
      <c r="J36" s="2958"/>
      <c r="K36" s="2958"/>
      <c r="L36" s="2958"/>
      <c r="M36" s="2958"/>
      <c r="N36" s="2984"/>
      <c r="O36" s="2982"/>
      <c r="P36" s="2982"/>
      <c r="Q36" s="2982"/>
      <c r="R36" s="2982"/>
      <c r="S36" s="2982"/>
      <c r="T36" s="2982"/>
      <c r="U36" s="2982"/>
      <c r="V36" s="2982"/>
      <c r="W36" s="2982"/>
      <c r="X36" s="2982"/>
      <c r="Y36" s="2982"/>
      <c r="Z36" s="2982"/>
      <c r="AA36" s="2982"/>
      <c r="AB36" s="2982"/>
      <c r="AC36" s="2982"/>
      <c r="AD36" s="2982"/>
      <c r="AE36" s="2982"/>
      <c r="AF36" s="2982"/>
      <c r="AG36" s="2982"/>
      <c r="AH36" s="2982"/>
      <c r="AI36" s="2982"/>
      <c r="AJ36" s="2992"/>
      <c r="AK36" s="2992"/>
      <c r="AL36" s="2992"/>
      <c r="AM36" s="2992"/>
      <c r="AN36" s="2992"/>
    </row>
    <row r="37" spans="1:41" ht="12.6" customHeight="1">
      <c r="A37" s="2982" t="s">
        <v>2143</v>
      </c>
      <c r="B37" s="2982"/>
      <c r="C37" s="2982"/>
      <c r="D37" s="2982"/>
      <c r="E37" s="2982"/>
      <c r="F37" s="2982"/>
      <c r="G37" s="2982"/>
      <c r="H37" s="2982"/>
      <c r="I37" s="2982"/>
      <c r="J37" s="2982"/>
      <c r="K37" s="2982"/>
      <c r="L37" s="2982"/>
      <c r="M37" s="2982"/>
      <c r="N37" s="2984" t="s">
        <v>2144</v>
      </c>
      <c r="O37" s="2982"/>
      <c r="P37" s="2982"/>
      <c r="Q37" s="2982"/>
      <c r="R37" s="2982"/>
      <c r="S37" s="2982"/>
      <c r="T37" s="2982"/>
      <c r="U37" s="2982"/>
      <c r="V37" s="2982"/>
      <c r="W37" s="2982"/>
      <c r="X37" s="2982"/>
      <c r="Y37" s="2982"/>
      <c r="Z37" s="2982"/>
      <c r="AA37" s="2982"/>
      <c r="AB37" s="2982"/>
      <c r="AC37" s="2982"/>
      <c r="AD37" s="2982"/>
      <c r="AE37" s="2982"/>
      <c r="AF37" s="2982"/>
      <c r="AG37" s="2982"/>
      <c r="AH37" s="2982"/>
      <c r="AI37" s="2982"/>
      <c r="AJ37" s="2992"/>
      <c r="AK37" s="2992"/>
      <c r="AL37" s="2992"/>
      <c r="AM37" s="2992"/>
      <c r="AN37" s="2992"/>
    </row>
    <row r="38" spans="1:41" ht="12.6" customHeight="1">
      <c r="A38" s="2982" t="s">
        <v>2145</v>
      </c>
      <c r="B38" s="2982"/>
      <c r="C38" s="2982"/>
      <c r="D38" s="2982"/>
      <c r="E38" s="2982"/>
      <c r="F38" s="2982"/>
      <c r="G38" s="2982"/>
      <c r="H38" s="2982"/>
      <c r="I38" s="2982"/>
      <c r="J38" s="2982"/>
      <c r="K38" s="2982"/>
      <c r="L38" s="2982"/>
      <c r="M38" s="2982"/>
      <c r="N38" s="2993"/>
      <c r="O38" s="2993"/>
      <c r="P38" s="2993"/>
      <c r="Q38" s="2993"/>
      <c r="R38" s="2993"/>
      <c r="S38" s="2993"/>
      <c r="T38" s="2993"/>
      <c r="U38" s="2993"/>
      <c r="V38" s="2993"/>
      <c r="W38" s="2993"/>
      <c r="X38" s="2993"/>
      <c r="Y38" s="2993"/>
      <c r="Z38" s="2993"/>
      <c r="AA38" s="2993"/>
      <c r="AB38" s="2993" t="s">
        <v>2146</v>
      </c>
      <c r="AC38" s="2984"/>
      <c r="AD38" s="2982"/>
      <c r="AE38" s="2982"/>
      <c r="AF38" s="2982"/>
      <c r="AG38" s="2982"/>
      <c r="AH38" s="2982"/>
      <c r="AI38" s="2982"/>
      <c r="AJ38" s="2992"/>
      <c r="AK38" s="2992"/>
      <c r="AL38" s="2992"/>
      <c r="AM38" s="2992"/>
      <c r="AN38" s="2992"/>
    </row>
    <row r="39" spans="1:41" ht="12.6" customHeight="1">
      <c r="A39" s="2982" t="s">
        <v>2147</v>
      </c>
      <c r="B39" s="2982"/>
      <c r="C39" s="2982"/>
      <c r="D39" s="2982"/>
      <c r="E39" s="2982"/>
      <c r="F39" s="2982"/>
      <c r="G39" s="2982"/>
      <c r="H39" s="2982"/>
      <c r="I39" s="2982"/>
      <c r="J39" s="2982"/>
      <c r="K39" s="2982"/>
      <c r="L39" s="2982"/>
      <c r="M39" s="2982"/>
      <c r="N39" s="2993" t="s">
        <v>2148</v>
      </c>
      <c r="O39" s="2993"/>
      <c r="P39" s="2993"/>
      <c r="Q39" s="2993"/>
      <c r="R39" s="2993"/>
      <c r="S39" s="2993"/>
      <c r="T39" s="2993"/>
      <c r="U39" s="2993"/>
      <c r="V39" s="2993"/>
      <c r="W39" s="2993"/>
      <c r="X39" s="2993"/>
      <c r="Y39" s="2993"/>
      <c r="Z39" s="2993"/>
      <c r="AA39" s="2993"/>
      <c r="AB39" s="2993"/>
      <c r="AC39" s="2984"/>
      <c r="AD39" s="2982"/>
      <c r="AE39" s="2982"/>
      <c r="AF39" s="2982"/>
      <c r="AG39" s="2982"/>
      <c r="AH39" s="2982"/>
      <c r="AI39" s="2982"/>
      <c r="AJ39" s="2992"/>
      <c r="AK39" s="2992"/>
      <c r="AL39" s="2992"/>
      <c r="AM39" s="2992"/>
      <c r="AN39" s="2992"/>
    </row>
    <row r="40" spans="1:41" ht="12.6" customHeight="1">
      <c r="A40" s="3004" t="s">
        <v>2149</v>
      </c>
      <c r="B40" s="3004"/>
      <c r="C40" s="2958" t="s">
        <v>2150</v>
      </c>
      <c r="D40" s="2958"/>
      <c r="E40" s="2958"/>
      <c r="F40" s="2958"/>
      <c r="G40" s="2958"/>
      <c r="H40" s="2958"/>
      <c r="I40" s="2958"/>
      <c r="J40" s="2958"/>
      <c r="K40" s="2958"/>
      <c r="L40" s="2958"/>
      <c r="M40" s="2958"/>
      <c r="N40" s="259" t="s">
        <v>2151</v>
      </c>
      <c r="O40" s="259"/>
      <c r="P40" s="259"/>
      <c r="Q40" s="259"/>
      <c r="R40" s="259"/>
      <c r="S40" s="259"/>
      <c r="T40" s="259"/>
      <c r="U40" s="259"/>
      <c r="V40" s="259"/>
      <c r="W40" s="259"/>
      <c r="X40" s="259"/>
      <c r="Y40" s="259"/>
      <c r="Z40" s="259"/>
      <c r="AA40" s="259"/>
      <c r="AB40" s="259"/>
      <c r="AC40" s="260"/>
      <c r="AD40" s="2982" t="s">
        <v>2152</v>
      </c>
      <c r="AE40" s="2982"/>
      <c r="AF40" s="2982"/>
      <c r="AG40" s="2982"/>
      <c r="AH40" s="2982"/>
      <c r="AI40" s="2982"/>
      <c r="AJ40" s="2992"/>
      <c r="AK40" s="2992"/>
      <c r="AL40" s="2992"/>
      <c r="AM40" s="2992"/>
      <c r="AN40" s="2992"/>
    </row>
    <row r="41" spans="1:41" ht="12.6" customHeight="1">
      <c r="A41" s="3004"/>
      <c r="B41" s="3004"/>
      <c r="C41" s="2958"/>
      <c r="D41" s="2958"/>
      <c r="E41" s="2958"/>
      <c r="F41" s="2958"/>
      <c r="G41" s="2958"/>
      <c r="H41" s="2958"/>
      <c r="I41" s="2958"/>
      <c r="J41" s="2958"/>
      <c r="K41" s="2958"/>
      <c r="L41" s="2958"/>
      <c r="M41" s="2958"/>
      <c r="N41" s="263" t="s">
        <v>2153</v>
      </c>
      <c r="O41" s="261"/>
      <c r="P41" s="261"/>
      <c r="Q41" s="853"/>
      <c r="R41" s="2991"/>
      <c r="S41" s="2991"/>
      <c r="T41" s="2991"/>
      <c r="U41" s="2991"/>
      <c r="V41" s="2991" t="s">
        <v>2154</v>
      </c>
      <c r="W41" s="2991"/>
      <c r="X41" s="2991"/>
      <c r="Y41" s="2991"/>
      <c r="Z41" s="2991"/>
      <c r="AA41" s="261" t="s">
        <v>2155</v>
      </c>
      <c r="AB41" s="261"/>
      <c r="AC41" s="262"/>
      <c r="AD41" s="2982"/>
      <c r="AE41" s="2982"/>
      <c r="AF41" s="2982"/>
      <c r="AG41" s="2982"/>
      <c r="AH41" s="2982"/>
      <c r="AI41" s="2982"/>
      <c r="AJ41" s="2992"/>
      <c r="AK41" s="2992"/>
      <c r="AL41" s="2992"/>
      <c r="AM41" s="2992"/>
      <c r="AN41" s="2992"/>
    </row>
    <row r="42" spans="1:41" ht="12.6" customHeight="1">
      <c r="A42" s="3004"/>
      <c r="B42" s="3004"/>
      <c r="C42" s="2958"/>
      <c r="D42" s="2958"/>
      <c r="E42" s="2958"/>
      <c r="F42" s="2958"/>
      <c r="G42" s="2958"/>
      <c r="H42" s="2958"/>
      <c r="I42" s="2958"/>
      <c r="J42" s="2958"/>
      <c r="K42" s="2958"/>
      <c r="L42" s="2958"/>
      <c r="M42" s="2958"/>
      <c r="N42" s="261" t="s">
        <v>2156</v>
      </c>
      <c r="O42" s="261"/>
      <c r="P42" s="261"/>
      <c r="Q42" s="261"/>
      <c r="R42" s="261"/>
      <c r="S42" s="261"/>
      <c r="T42" s="261"/>
      <c r="U42" s="261"/>
      <c r="V42" s="261"/>
      <c r="W42" s="261"/>
      <c r="X42" s="261"/>
      <c r="Y42" s="261"/>
      <c r="Z42" s="261"/>
      <c r="AA42" s="261"/>
      <c r="AB42" s="261"/>
      <c r="AC42" s="262"/>
      <c r="AD42" s="2981"/>
      <c r="AE42" s="2981"/>
      <c r="AF42" s="2981"/>
      <c r="AG42" s="2981"/>
      <c r="AH42" s="2981"/>
      <c r="AI42" s="2981"/>
      <c r="AJ42" s="3005"/>
      <c r="AK42" s="3005"/>
      <c r="AL42" s="3005"/>
      <c r="AM42" s="3005"/>
      <c r="AN42" s="3005"/>
    </row>
    <row r="43" spans="1:41" ht="12.6" customHeight="1">
      <c r="A43" s="3004"/>
      <c r="B43" s="3004"/>
      <c r="C43" s="2958" t="s">
        <v>2390</v>
      </c>
      <c r="D43" s="2958"/>
      <c r="E43" s="2958"/>
      <c r="F43" s="2958"/>
      <c r="G43" s="2958"/>
      <c r="H43" s="2958"/>
      <c r="I43" s="2958"/>
      <c r="J43" s="2958"/>
      <c r="K43" s="2958"/>
      <c r="L43" s="2958"/>
      <c r="M43" s="2958"/>
      <c r="N43" s="2987">
        <f>一括入力シート!B54</f>
        <v>0</v>
      </c>
      <c r="O43" s="2987"/>
      <c r="P43" s="2987"/>
      <c r="Q43" s="2987"/>
      <c r="R43" s="2987"/>
      <c r="S43" s="2987"/>
      <c r="T43" s="2987"/>
      <c r="U43" s="2987"/>
      <c r="V43" s="2987"/>
      <c r="W43" s="2987"/>
      <c r="X43" s="2987"/>
      <c r="Y43" s="2987"/>
      <c r="Z43" s="2987"/>
      <c r="AA43" s="2987"/>
      <c r="AB43" s="2987"/>
      <c r="AC43" s="2987"/>
      <c r="AD43" s="2987"/>
      <c r="AE43" s="2987"/>
      <c r="AF43" s="2987"/>
      <c r="AG43" s="2987"/>
      <c r="AH43" s="2987"/>
      <c r="AI43" s="2987"/>
      <c r="AJ43" s="2987"/>
      <c r="AK43" s="2987"/>
      <c r="AL43" s="2987"/>
      <c r="AM43" s="2987"/>
      <c r="AN43" s="2988"/>
    </row>
    <row r="44" spans="1:41" ht="12.6" customHeight="1">
      <c r="A44" s="3004"/>
      <c r="B44" s="3004"/>
      <c r="C44" s="2958"/>
      <c r="D44" s="2958"/>
      <c r="E44" s="2958"/>
      <c r="F44" s="2958"/>
      <c r="G44" s="2958"/>
      <c r="H44" s="2958"/>
      <c r="I44" s="2958"/>
      <c r="J44" s="2958"/>
      <c r="K44" s="2958"/>
      <c r="L44" s="2958"/>
      <c r="M44" s="2958"/>
      <c r="N44" s="2989"/>
      <c r="O44" s="2989"/>
      <c r="P44" s="2989"/>
      <c r="Q44" s="2989"/>
      <c r="R44" s="2989"/>
      <c r="S44" s="2989"/>
      <c r="T44" s="2989"/>
      <c r="U44" s="2989"/>
      <c r="V44" s="2989"/>
      <c r="W44" s="2989"/>
      <c r="X44" s="2989"/>
      <c r="Y44" s="2989"/>
      <c r="Z44" s="2989"/>
      <c r="AA44" s="2989"/>
      <c r="AB44" s="2989"/>
      <c r="AC44" s="2989"/>
      <c r="AD44" s="2989"/>
      <c r="AE44" s="2989"/>
      <c r="AF44" s="2989"/>
      <c r="AG44" s="2989"/>
      <c r="AH44" s="2989"/>
      <c r="AI44" s="2989"/>
      <c r="AJ44" s="2989"/>
      <c r="AK44" s="2989"/>
      <c r="AL44" s="2989"/>
      <c r="AM44" s="2989"/>
      <c r="AN44" s="2990"/>
    </row>
    <row r="45" spans="1:41" ht="12.6" customHeight="1">
      <c r="A45" s="3004"/>
      <c r="B45" s="3004"/>
      <c r="C45" s="2958"/>
      <c r="D45" s="2958"/>
      <c r="E45" s="2958"/>
      <c r="F45" s="2958"/>
      <c r="G45" s="2958"/>
      <c r="H45" s="2958"/>
      <c r="I45" s="2958"/>
      <c r="J45" s="2958"/>
      <c r="K45" s="2958"/>
      <c r="L45" s="2958"/>
      <c r="M45" s="2958"/>
      <c r="N45" s="2989"/>
      <c r="O45" s="2989"/>
      <c r="P45" s="2989"/>
      <c r="Q45" s="2989"/>
      <c r="R45" s="2989"/>
      <c r="S45" s="2989"/>
      <c r="T45" s="2989"/>
      <c r="U45" s="2989"/>
      <c r="V45" s="2989"/>
      <c r="W45" s="2989"/>
      <c r="X45" s="2989"/>
      <c r="Y45" s="2989"/>
      <c r="Z45" s="2989"/>
      <c r="AA45" s="2989"/>
      <c r="AB45" s="2989"/>
      <c r="AC45" s="2989"/>
      <c r="AD45" s="2989"/>
      <c r="AE45" s="2989"/>
      <c r="AF45" s="2989"/>
      <c r="AG45" s="2989"/>
      <c r="AH45" s="2989"/>
      <c r="AI45" s="2989"/>
      <c r="AJ45" s="2989"/>
      <c r="AK45" s="2989"/>
      <c r="AL45" s="2989"/>
      <c r="AM45" s="2989"/>
      <c r="AN45" s="2990"/>
    </row>
    <row r="46" spans="1:41" ht="12.6" customHeight="1">
      <c r="A46" s="3004"/>
      <c r="B46" s="3004"/>
      <c r="C46" s="2958"/>
      <c r="D46" s="2958"/>
      <c r="E46" s="2958"/>
      <c r="F46" s="2958"/>
      <c r="G46" s="2958"/>
      <c r="H46" s="2958"/>
      <c r="I46" s="2958"/>
      <c r="J46" s="2958"/>
      <c r="K46" s="2958"/>
      <c r="L46" s="2958"/>
      <c r="M46" s="2958"/>
      <c r="N46" s="853"/>
      <c r="O46" s="853"/>
      <c r="P46" s="853"/>
      <c r="Q46" s="853"/>
      <c r="R46" s="853"/>
      <c r="S46" s="853"/>
      <c r="T46" s="853"/>
      <c r="U46" s="853"/>
      <c r="V46" s="2991" t="s">
        <v>1184</v>
      </c>
      <c r="W46" s="2991"/>
      <c r="X46" s="846" t="s">
        <v>2131</v>
      </c>
      <c r="Y46" s="2994"/>
      <c r="Z46" s="2995"/>
      <c r="AA46" s="2995"/>
      <c r="AB46" s="846" t="s">
        <v>2157</v>
      </c>
      <c r="AC46" s="2994"/>
      <c r="AD46" s="2995"/>
      <c r="AE46" s="2995"/>
      <c r="AF46" s="2995"/>
      <c r="AG46" s="2991" t="s">
        <v>2158</v>
      </c>
      <c r="AH46" s="2991"/>
      <c r="AI46" s="2994"/>
      <c r="AJ46" s="2995"/>
      <c r="AK46" s="2995"/>
      <c r="AL46" s="2995"/>
      <c r="AM46" s="2991" t="s">
        <v>2133</v>
      </c>
      <c r="AN46" s="2996"/>
    </row>
    <row r="47" spans="1:41" ht="12.6" customHeight="1">
      <c r="A47" s="3004"/>
      <c r="B47" s="3004"/>
      <c r="C47" s="2958" t="s">
        <v>2159</v>
      </c>
      <c r="D47" s="2958"/>
      <c r="E47" s="2958"/>
      <c r="F47" s="2958"/>
      <c r="G47" s="2958"/>
      <c r="H47" s="2958"/>
      <c r="I47" s="2958"/>
      <c r="J47" s="2958"/>
      <c r="K47" s="2958"/>
      <c r="L47" s="2958"/>
      <c r="M47" s="2958"/>
      <c r="N47" s="2987"/>
      <c r="O47" s="2987"/>
      <c r="P47" s="2987"/>
      <c r="Q47" s="2987"/>
      <c r="R47" s="2987"/>
      <c r="S47" s="2987"/>
      <c r="T47" s="2987"/>
      <c r="U47" s="2987"/>
      <c r="V47" s="2987"/>
      <c r="W47" s="2987"/>
      <c r="X47" s="2987"/>
      <c r="Y47" s="2987"/>
      <c r="Z47" s="2987"/>
      <c r="AA47" s="2987"/>
      <c r="AB47" s="2987"/>
      <c r="AC47" s="2987"/>
      <c r="AD47" s="2987"/>
      <c r="AE47" s="2987"/>
      <c r="AF47" s="2987"/>
      <c r="AG47" s="2987"/>
      <c r="AH47" s="2987"/>
      <c r="AI47" s="2987"/>
      <c r="AJ47" s="2987"/>
      <c r="AK47" s="2987"/>
      <c r="AL47" s="2987"/>
      <c r="AM47" s="2987"/>
      <c r="AN47" s="2988"/>
    </row>
    <row r="48" spans="1:41" ht="12.6" customHeight="1">
      <c r="A48" s="3004"/>
      <c r="B48" s="3004"/>
      <c r="C48" s="2958"/>
      <c r="D48" s="2958"/>
      <c r="E48" s="2958"/>
      <c r="F48" s="2958"/>
      <c r="G48" s="2958"/>
      <c r="H48" s="2958"/>
      <c r="I48" s="2958"/>
      <c r="J48" s="2958"/>
      <c r="K48" s="2958"/>
      <c r="L48" s="2958"/>
      <c r="M48" s="2958"/>
      <c r="N48" s="2989"/>
      <c r="O48" s="2989"/>
      <c r="P48" s="2989"/>
      <c r="Q48" s="2989"/>
      <c r="R48" s="2989"/>
      <c r="S48" s="2989"/>
      <c r="T48" s="2989"/>
      <c r="U48" s="2989"/>
      <c r="V48" s="2989"/>
      <c r="W48" s="2989"/>
      <c r="X48" s="2989"/>
      <c r="Y48" s="2989"/>
      <c r="Z48" s="2989"/>
      <c r="AA48" s="2989"/>
      <c r="AB48" s="2989"/>
      <c r="AC48" s="2989"/>
      <c r="AD48" s="2989"/>
      <c r="AE48" s="2989"/>
      <c r="AF48" s="2989"/>
      <c r="AG48" s="2989"/>
      <c r="AH48" s="2989"/>
      <c r="AI48" s="2989"/>
      <c r="AJ48" s="2989"/>
      <c r="AK48" s="2989"/>
      <c r="AL48" s="2989"/>
      <c r="AM48" s="2989"/>
      <c r="AN48" s="2990"/>
    </row>
    <row r="49" spans="1:40" ht="12.6" customHeight="1">
      <c r="A49" s="3004"/>
      <c r="B49" s="3004"/>
      <c r="C49" s="2958"/>
      <c r="D49" s="2958"/>
      <c r="E49" s="2958"/>
      <c r="F49" s="2958"/>
      <c r="G49" s="2958"/>
      <c r="H49" s="2958"/>
      <c r="I49" s="2958"/>
      <c r="J49" s="2958"/>
      <c r="K49" s="2958"/>
      <c r="L49" s="2958"/>
      <c r="M49" s="2958"/>
      <c r="N49" s="2989"/>
      <c r="O49" s="2989"/>
      <c r="P49" s="2989"/>
      <c r="Q49" s="2989"/>
      <c r="R49" s="2989"/>
      <c r="S49" s="2989"/>
      <c r="T49" s="2989"/>
      <c r="U49" s="2989"/>
      <c r="V49" s="2989"/>
      <c r="W49" s="2989"/>
      <c r="X49" s="2989"/>
      <c r="Y49" s="2989"/>
      <c r="Z49" s="2989"/>
      <c r="AA49" s="2989"/>
      <c r="AB49" s="2989"/>
      <c r="AC49" s="2989"/>
      <c r="AD49" s="2989"/>
      <c r="AE49" s="2989"/>
      <c r="AF49" s="2989"/>
      <c r="AG49" s="2989"/>
      <c r="AH49" s="2989"/>
      <c r="AI49" s="2989"/>
      <c r="AJ49" s="2989"/>
      <c r="AK49" s="2989"/>
      <c r="AL49" s="2989"/>
      <c r="AM49" s="2989"/>
      <c r="AN49" s="2990"/>
    </row>
    <row r="50" spans="1:40" ht="12.6" customHeight="1">
      <c r="A50" s="3004"/>
      <c r="B50" s="3004"/>
      <c r="C50" s="2958"/>
      <c r="D50" s="2958"/>
      <c r="E50" s="2958"/>
      <c r="F50" s="2958"/>
      <c r="G50" s="2958"/>
      <c r="H50" s="2958"/>
      <c r="I50" s="2958"/>
      <c r="J50" s="2958"/>
      <c r="K50" s="2958"/>
      <c r="L50" s="2958"/>
      <c r="M50" s="2958"/>
      <c r="N50" s="853"/>
      <c r="O50" s="853"/>
      <c r="P50" s="853"/>
      <c r="Q50" s="853"/>
      <c r="R50" s="853"/>
      <c r="S50" s="853"/>
      <c r="T50" s="853"/>
      <c r="U50" s="853"/>
      <c r="V50" s="2991" t="s">
        <v>1184</v>
      </c>
      <c r="W50" s="2991"/>
      <c r="X50" s="846" t="s">
        <v>2131</v>
      </c>
      <c r="Y50" s="2994"/>
      <c r="Z50" s="2995"/>
      <c r="AA50" s="2995"/>
      <c r="AB50" s="846" t="s">
        <v>2157</v>
      </c>
      <c r="AC50" s="2994"/>
      <c r="AD50" s="2995"/>
      <c r="AE50" s="2995"/>
      <c r="AF50" s="2995"/>
      <c r="AG50" s="2991" t="s">
        <v>2158</v>
      </c>
      <c r="AH50" s="2991"/>
      <c r="AI50" s="2994"/>
      <c r="AJ50" s="2995"/>
      <c r="AK50" s="2995"/>
      <c r="AL50" s="2995"/>
      <c r="AM50" s="2991" t="s">
        <v>2133</v>
      </c>
      <c r="AN50" s="2996"/>
    </row>
    <row r="51" spans="1:40" ht="12.6" customHeight="1">
      <c r="A51" s="2997" t="s">
        <v>2391</v>
      </c>
      <c r="B51" s="2997"/>
      <c r="C51" s="2997"/>
      <c r="D51" s="2997"/>
      <c r="E51" s="2997"/>
      <c r="F51" s="2997"/>
      <c r="G51" s="2997"/>
      <c r="H51" s="2997"/>
      <c r="I51" s="2997"/>
      <c r="J51" s="2997"/>
      <c r="K51" s="2997"/>
      <c r="L51" s="2997"/>
      <c r="M51" s="2997"/>
      <c r="N51" s="2997"/>
      <c r="O51" s="2997"/>
      <c r="P51" s="2997"/>
      <c r="Q51" s="2997"/>
      <c r="R51" s="2997"/>
      <c r="S51" s="2997"/>
      <c r="T51" s="2997"/>
      <c r="U51" s="2997"/>
      <c r="V51" s="2997"/>
      <c r="W51" s="2997"/>
      <c r="X51" s="2997"/>
      <c r="Y51" s="2997"/>
      <c r="Z51" s="2997"/>
      <c r="AA51" s="2997"/>
      <c r="AB51" s="2997"/>
      <c r="AC51" s="2997"/>
      <c r="AD51" s="2997"/>
      <c r="AE51" s="2997"/>
      <c r="AF51" s="2997"/>
      <c r="AG51" s="2997"/>
      <c r="AH51" s="2997"/>
      <c r="AI51" s="2997"/>
      <c r="AJ51" s="2997"/>
      <c r="AK51" s="2997"/>
      <c r="AL51" s="2997"/>
      <c r="AM51" s="2997"/>
      <c r="AN51" s="2997"/>
    </row>
    <row r="52" spans="1:40" ht="12.6" customHeight="1">
      <c r="A52" s="2997"/>
      <c r="B52" s="2997"/>
      <c r="C52" s="2997"/>
      <c r="D52" s="2997"/>
      <c r="E52" s="2997"/>
      <c r="F52" s="2997"/>
      <c r="G52" s="2997"/>
      <c r="H52" s="2997"/>
      <c r="I52" s="2997"/>
      <c r="J52" s="2997"/>
      <c r="K52" s="2997"/>
      <c r="L52" s="2997"/>
      <c r="M52" s="2997"/>
      <c r="N52" s="2997"/>
      <c r="O52" s="2997"/>
      <c r="P52" s="2997"/>
      <c r="Q52" s="2997"/>
      <c r="R52" s="2997"/>
      <c r="S52" s="2997"/>
      <c r="T52" s="2997"/>
      <c r="U52" s="2997"/>
      <c r="V52" s="2997"/>
      <c r="W52" s="2997"/>
      <c r="X52" s="2997"/>
      <c r="Y52" s="2997"/>
      <c r="Z52" s="2997"/>
      <c r="AA52" s="2997"/>
      <c r="AB52" s="2997"/>
      <c r="AC52" s="2997"/>
      <c r="AD52" s="2997"/>
      <c r="AE52" s="2997"/>
      <c r="AF52" s="2997"/>
      <c r="AG52" s="2997"/>
      <c r="AH52" s="2997"/>
      <c r="AI52" s="2997"/>
      <c r="AJ52" s="2997"/>
      <c r="AK52" s="2997"/>
      <c r="AL52" s="2997"/>
      <c r="AM52" s="2997"/>
      <c r="AN52" s="2997"/>
    </row>
    <row r="53" spans="1:40" ht="12.6" customHeight="1">
      <c r="A53" s="2997"/>
      <c r="B53" s="2997"/>
      <c r="C53" s="2997"/>
      <c r="D53" s="2997"/>
      <c r="E53" s="2997"/>
      <c r="F53" s="2997"/>
      <c r="G53" s="2997"/>
      <c r="H53" s="2997"/>
      <c r="I53" s="2997"/>
      <c r="J53" s="2997"/>
      <c r="K53" s="2997"/>
      <c r="L53" s="2997"/>
      <c r="M53" s="2997"/>
      <c r="N53" s="2997"/>
      <c r="O53" s="2997"/>
      <c r="P53" s="2997"/>
      <c r="Q53" s="2997"/>
      <c r="R53" s="2997"/>
      <c r="S53" s="2997"/>
      <c r="T53" s="2997"/>
      <c r="U53" s="2997"/>
      <c r="V53" s="2997"/>
      <c r="W53" s="2997"/>
      <c r="X53" s="2997"/>
      <c r="Y53" s="2997"/>
      <c r="Z53" s="2997"/>
      <c r="AA53" s="2997"/>
      <c r="AB53" s="2997"/>
      <c r="AC53" s="2997"/>
      <c r="AD53" s="2997"/>
      <c r="AE53" s="2997"/>
      <c r="AF53" s="2997"/>
      <c r="AG53" s="2997"/>
      <c r="AH53" s="2997"/>
      <c r="AI53" s="2997"/>
      <c r="AJ53" s="2997"/>
      <c r="AK53" s="2997"/>
      <c r="AL53" s="2997"/>
      <c r="AM53" s="2997"/>
      <c r="AN53" s="2997"/>
    </row>
    <row r="54" spans="1:40" ht="12.6" customHeight="1">
      <c r="A54" s="2997"/>
      <c r="B54" s="2997"/>
      <c r="C54" s="2997"/>
      <c r="D54" s="2997"/>
      <c r="E54" s="2997"/>
      <c r="F54" s="2997"/>
      <c r="G54" s="2997"/>
      <c r="H54" s="2997"/>
      <c r="I54" s="2997"/>
      <c r="J54" s="2997"/>
      <c r="K54" s="2997"/>
      <c r="L54" s="2997"/>
      <c r="M54" s="2997"/>
      <c r="N54" s="2997"/>
      <c r="O54" s="2997"/>
      <c r="P54" s="2997"/>
      <c r="Q54" s="2997"/>
      <c r="R54" s="2997"/>
      <c r="S54" s="2997"/>
      <c r="T54" s="2997"/>
      <c r="U54" s="2997"/>
      <c r="V54" s="2997"/>
      <c r="W54" s="2997"/>
      <c r="X54" s="2997"/>
      <c r="Y54" s="2997"/>
      <c r="Z54" s="2997"/>
      <c r="AA54" s="2997"/>
      <c r="AB54" s="2997"/>
      <c r="AC54" s="2997"/>
      <c r="AD54" s="2997"/>
      <c r="AE54" s="2997"/>
      <c r="AF54" s="2997"/>
      <c r="AG54" s="2997"/>
      <c r="AH54" s="2997"/>
      <c r="AI54" s="2997"/>
      <c r="AJ54" s="2997"/>
      <c r="AK54" s="2997"/>
      <c r="AL54" s="2997"/>
      <c r="AM54" s="2997"/>
      <c r="AN54" s="2997"/>
    </row>
    <row r="55" spans="1:40" ht="12.6" customHeight="1">
      <c r="A55" s="2997"/>
      <c r="B55" s="2997"/>
      <c r="C55" s="2997"/>
      <c r="D55" s="2997"/>
      <c r="E55" s="2997"/>
      <c r="F55" s="2997"/>
      <c r="G55" s="2997"/>
      <c r="H55" s="2997"/>
      <c r="I55" s="2997"/>
      <c r="J55" s="2997"/>
      <c r="K55" s="2997"/>
      <c r="L55" s="2997"/>
      <c r="M55" s="2997"/>
      <c r="N55" s="2997"/>
      <c r="O55" s="2997"/>
      <c r="P55" s="2997"/>
      <c r="Q55" s="2997"/>
      <c r="R55" s="2997"/>
      <c r="S55" s="2997"/>
      <c r="T55" s="2997"/>
      <c r="U55" s="2997"/>
      <c r="V55" s="2997"/>
      <c r="W55" s="2997"/>
      <c r="X55" s="2997"/>
      <c r="Y55" s="2997"/>
      <c r="Z55" s="2997"/>
      <c r="AA55" s="2997"/>
      <c r="AB55" s="2997"/>
      <c r="AC55" s="2997"/>
      <c r="AD55" s="2997"/>
      <c r="AE55" s="2997"/>
      <c r="AF55" s="2997"/>
      <c r="AG55" s="2997"/>
      <c r="AH55" s="2997"/>
      <c r="AI55" s="2997"/>
      <c r="AJ55" s="2997"/>
      <c r="AK55" s="2997"/>
      <c r="AL55" s="2997"/>
      <c r="AM55" s="2997"/>
      <c r="AN55" s="2997"/>
    </row>
    <row r="56" spans="1:40" ht="12.6" customHeight="1">
      <c r="A56" s="2997"/>
      <c r="B56" s="2997"/>
      <c r="C56" s="2997"/>
      <c r="D56" s="2997"/>
      <c r="E56" s="2997"/>
      <c r="F56" s="2997"/>
      <c r="G56" s="2997"/>
      <c r="H56" s="2997"/>
      <c r="I56" s="2997"/>
      <c r="J56" s="2997"/>
      <c r="K56" s="2997"/>
      <c r="L56" s="2997"/>
      <c r="M56" s="2997"/>
      <c r="N56" s="2997"/>
      <c r="O56" s="2997"/>
      <c r="P56" s="2997"/>
      <c r="Q56" s="2997"/>
      <c r="R56" s="2997"/>
      <c r="S56" s="2997"/>
      <c r="T56" s="2997"/>
      <c r="U56" s="2997"/>
      <c r="V56" s="2997"/>
      <c r="W56" s="2997"/>
      <c r="X56" s="2997"/>
      <c r="Y56" s="2997"/>
      <c r="Z56" s="2997"/>
      <c r="AA56" s="2997"/>
      <c r="AB56" s="2997"/>
      <c r="AC56" s="2997"/>
      <c r="AD56" s="2997"/>
      <c r="AE56" s="2997"/>
      <c r="AF56" s="2997"/>
      <c r="AG56" s="2997"/>
      <c r="AH56" s="2997"/>
      <c r="AI56" s="2997"/>
      <c r="AJ56" s="2997"/>
      <c r="AK56" s="2997"/>
      <c r="AL56" s="2997"/>
      <c r="AM56" s="2997"/>
      <c r="AN56" s="2997"/>
    </row>
    <row r="57" spans="1:40" ht="12.6" customHeight="1">
      <c r="A57" s="2997"/>
      <c r="B57" s="2997"/>
      <c r="C57" s="2997"/>
      <c r="D57" s="2997"/>
      <c r="E57" s="2997"/>
      <c r="F57" s="2997"/>
      <c r="G57" s="2997"/>
      <c r="H57" s="2997"/>
      <c r="I57" s="2997"/>
      <c r="J57" s="2997"/>
      <c r="K57" s="2997"/>
      <c r="L57" s="2997"/>
      <c r="M57" s="2997"/>
      <c r="N57" s="2997"/>
      <c r="O57" s="2997"/>
      <c r="P57" s="2997"/>
      <c r="Q57" s="2997"/>
      <c r="R57" s="2997"/>
      <c r="S57" s="2997"/>
      <c r="T57" s="2997"/>
      <c r="U57" s="2997"/>
      <c r="V57" s="2997"/>
      <c r="W57" s="2997"/>
      <c r="X57" s="2997"/>
      <c r="Y57" s="2997"/>
      <c r="Z57" s="2997"/>
      <c r="AA57" s="2997"/>
      <c r="AB57" s="2997"/>
      <c r="AC57" s="2997"/>
      <c r="AD57" s="2997"/>
      <c r="AE57" s="2997"/>
      <c r="AF57" s="2997"/>
      <c r="AG57" s="2997"/>
      <c r="AH57" s="2997"/>
      <c r="AI57" s="2997"/>
      <c r="AJ57" s="2997"/>
      <c r="AK57" s="2997"/>
      <c r="AL57" s="2997"/>
      <c r="AM57" s="2997"/>
      <c r="AN57" s="2997"/>
    </row>
    <row r="58" spans="1:40" ht="12.6" customHeight="1">
      <c r="A58" s="2997"/>
      <c r="B58" s="2997"/>
      <c r="C58" s="2997"/>
      <c r="D58" s="2997"/>
      <c r="E58" s="2997"/>
      <c r="F58" s="2997"/>
      <c r="G58" s="2997"/>
      <c r="H58" s="2997"/>
      <c r="I58" s="2997"/>
      <c r="J58" s="2997"/>
      <c r="K58" s="2997"/>
      <c r="L58" s="2997"/>
      <c r="M58" s="2997"/>
      <c r="N58" s="2997"/>
      <c r="O58" s="2997"/>
      <c r="P58" s="2997"/>
      <c r="Q58" s="2997"/>
      <c r="R58" s="2997"/>
      <c r="S58" s="2997"/>
      <c r="T58" s="2997"/>
      <c r="U58" s="2997"/>
      <c r="V58" s="2997"/>
      <c r="W58" s="2997"/>
      <c r="X58" s="2997"/>
      <c r="Y58" s="2997"/>
      <c r="Z58" s="2997"/>
      <c r="AA58" s="2997"/>
      <c r="AB58" s="2997"/>
      <c r="AC58" s="2997"/>
      <c r="AD58" s="2997"/>
      <c r="AE58" s="2997"/>
      <c r="AF58" s="2997"/>
      <c r="AG58" s="2997"/>
      <c r="AH58" s="2997"/>
      <c r="AI58" s="2997"/>
      <c r="AJ58" s="2997"/>
      <c r="AK58" s="2997"/>
      <c r="AL58" s="2997"/>
      <c r="AM58" s="2997"/>
      <c r="AN58" s="2997"/>
    </row>
    <row r="59" spans="1:40" ht="12.6" customHeight="1">
      <c r="A59" s="2997"/>
      <c r="B59" s="2997"/>
      <c r="C59" s="2997"/>
      <c r="D59" s="2997"/>
      <c r="E59" s="2997"/>
      <c r="F59" s="2997"/>
      <c r="G59" s="2997"/>
      <c r="H59" s="2997"/>
      <c r="I59" s="2997"/>
      <c r="J59" s="2997"/>
      <c r="K59" s="2997"/>
      <c r="L59" s="2997"/>
      <c r="M59" s="2997"/>
      <c r="N59" s="2997"/>
      <c r="O59" s="2997"/>
      <c r="P59" s="2997"/>
      <c r="Q59" s="2997"/>
      <c r="R59" s="2997"/>
      <c r="S59" s="2997"/>
      <c r="T59" s="2997"/>
      <c r="U59" s="2997"/>
      <c r="V59" s="2997"/>
      <c r="W59" s="2997"/>
      <c r="X59" s="2997"/>
      <c r="Y59" s="2997"/>
      <c r="Z59" s="2997"/>
      <c r="AA59" s="2997"/>
      <c r="AB59" s="2997"/>
      <c r="AC59" s="2997"/>
      <c r="AD59" s="2997"/>
      <c r="AE59" s="2997"/>
      <c r="AF59" s="2997"/>
      <c r="AG59" s="2997"/>
      <c r="AH59" s="2997"/>
      <c r="AI59" s="2997"/>
      <c r="AJ59" s="2997"/>
      <c r="AK59" s="2997"/>
      <c r="AL59" s="2997"/>
      <c r="AM59" s="2997"/>
      <c r="AN59" s="2997"/>
    </row>
    <row r="60" spans="1:40" ht="12.6" customHeight="1">
      <c r="A60" s="2997"/>
      <c r="B60" s="2997"/>
      <c r="C60" s="2997"/>
      <c r="D60" s="2997"/>
      <c r="E60" s="2997"/>
      <c r="F60" s="2997"/>
      <c r="G60" s="2997"/>
      <c r="H60" s="2997"/>
      <c r="I60" s="2997"/>
      <c r="J60" s="2997"/>
      <c r="K60" s="2997"/>
      <c r="L60" s="2997"/>
      <c r="M60" s="2997"/>
      <c r="N60" s="2997"/>
      <c r="O60" s="2997"/>
      <c r="P60" s="2997"/>
      <c r="Q60" s="2997"/>
      <c r="R60" s="2997"/>
      <c r="S60" s="2997"/>
      <c r="T60" s="2997"/>
      <c r="U60" s="2997"/>
      <c r="V60" s="2997"/>
      <c r="W60" s="2997"/>
      <c r="X60" s="2997"/>
      <c r="Y60" s="2997"/>
      <c r="Z60" s="2997"/>
      <c r="AA60" s="2997"/>
      <c r="AB60" s="2997"/>
      <c r="AC60" s="2997"/>
      <c r="AD60" s="2997"/>
      <c r="AE60" s="2997"/>
      <c r="AF60" s="2997"/>
      <c r="AG60" s="2997"/>
      <c r="AH60" s="2997"/>
      <c r="AI60" s="2997"/>
      <c r="AJ60" s="2997"/>
      <c r="AK60" s="2997"/>
      <c r="AL60" s="2997"/>
      <c r="AM60" s="2997"/>
      <c r="AN60" s="2997"/>
    </row>
    <row r="61" spans="1:40" ht="12.6" customHeight="1">
      <c r="A61" s="2997"/>
      <c r="B61" s="2997"/>
      <c r="C61" s="2997"/>
      <c r="D61" s="2997"/>
      <c r="E61" s="2997"/>
      <c r="F61" s="2997"/>
      <c r="G61" s="2997"/>
      <c r="H61" s="2997"/>
      <c r="I61" s="2997"/>
      <c r="J61" s="2997"/>
      <c r="K61" s="2997"/>
      <c r="L61" s="2997"/>
      <c r="M61" s="2997"/>
      <c r="N61" s="2997"/>
      <c r="O61" s="2997"/>
      <c r="P61" s="2997"/>
      <c r="Q61" s="2997"/>
      <c r="R61" s="2997"/>
      <c r="S61" s="2997"/>
      <c r="T61" s="2997"/>
      <c r="U61" s="2997"/>
      <c r="V61" s="2997"/>
      <c r="W61" s="2997"/>
      <c r="X61" s="2997"/>
      <c r="Y61" s="2997"/>
      <c r="Z61" s="2997"/>
      <c r="AA61" s="2997"/>
      <c r="AB61" s="2997"/>
      <c r="AC61" s="2997"/>
      <c r="AD61" s="2997"/>
      <c r="AE61" s="2997"/>
      <c r="AF61" s="2997"/>
      <c r="AG61" s="2997"/>
      <c r="AH61" s="2997"/>
      <c r="AI61" s="2997"/>
      <c r="AJ61" s="2997"/>
      <c r="AK61" s="2997"/>
      <c r="AL61" s="2997"/>
      <c r="AM61" s="2997"/>
      <c r="AN61" s="2997"/>
    </row>
    <row r="62" spans="1:40" ht="12.6" customHeight="1">
      <c r="A62" s="216" t="s">
        <v>327</v>
      </c>
    </row>
    <row r="64" spans="1:40" ht="12.6" customHeight="1">
      <c r="A64" s="2951" t="s">
        <v>2147</v>
      </c>
      <c r="B64" s="2951"/>
      <c r="C64" s="2951"/>
      <c r="D64" s="2951"/>
      <c r="E64" s="2951"/>
      <c r="F64" s="2951"/>
      <c r="G64" s="2951"/>
      <c r="H64" s="2951"/>
      <c r="I64" s="2951"/>
      <c r="J64" s="2951"/>
      <c r="K64" s="2951"/>
      <c r="L64" s="2951"/>
      <c r="M64" s="2951"/>
      <c r="N64" s="2951"/>
      <c r="O64" s="2951"/>
      <c r="P64" s="2951"/>
      <c r="Q64" s="2951"/>
      <c r="R64" s="2951"/>
      <c r="S64" s="2951"/>
      <c r="T64" s="2951"/>
      <c r="U64" s="2951"/>
      <c r="V64" s="2951"/>
      <c r="W64" s="2951"/>
      <c r="X64" s="2951"/>
      <c r="Y64" s="2951"/>
      <c r="Z64" s="2951"/>
      <c r="AA64" s="2951"/>
      <c r="AB64" s="2951"/>
      <c r="AC64" s="2951"/>
      <c r="AD64" s="2951"/>
      <c r="AE64" s="2951"/>
      <c r="AF64" s="2951"/>
      <c r="AG64" s="2951"/>
      <c r="AH64" s="2951"/>
      <c r="AI64" s="2951"/>
      <c r="AJ64" s="2951"/>
      <c r="AK64" s="2951"/>
      <c r="AL64" s="2951"/>
      <c r="AM64" s="2951"/>
      <c r="AN64" s="2951"/>
    </row>
    <row r="65" spans="1:40" ht="12.6" customHeight="1">
      <c r="A65" s="2951"/>
      <c r="B65" s="2951"/>
      <c r="C65" s="2951"/>
      <c r="D65" s="2951"/>
      <c r="E65" s="2951"/>
      <c r="F65" s="2951"/>
      <c r="G65" s="2951"/>
      <c r="H65" s="2951"/>
      <c r="I65" s="2951"/>
      <c r="J65" s="2951"/>
      <c r="K65" s="2951"/>
      <c r="L65" s="2951"/>
      <c r="M65" s="2951"/>
      <c r="N65" s="2951"/>
      <c r="O65" s="2951"/>
      <c r="P65" s="2951"/>
      <c r="Q65" s="2951"/>
      <c r="R65" s="2951"/>
      <c r="S65" s="2951"/>
      <c r="T65" s="2951"/>
      <c r="U65" s="2951"/>
      <c r="V65" s="2951"/>
      <c r="W65" s="2951"/>
      <c r="X65" s="2951"/>
      <c r="Y65" s="2951"/>
      <c r="Z65" s="2951"/>
      <c r="AA65" s="2951"/>
      <c r="AB65" s="2951"/>
      <c r="AC65" s="2951"/>
      <c r="AD65" s="2951"/>
      <c r="AE65" s="2951"/>
      <c r="AF65" s="2951"/>
      <c r="AG65" s="2951"/>
      <c r="AH65" s="2951"/>
      <c r="AI65" s="2951"/>
      <c r="AJ65" s="2951"/>
      <c r="AK65" s="2951"/>
      <c r="AL65" s="2951"/>
      <c r="AM65" s="2951"/>
      <c r="AN65" s="2951"/>
    </row>
    <row r="67" spans="1:40" ht="12.6" customHeight="1">
      <c r="A67" s="2998" t="s">
        <v>2160</v>
      </c>
      <c r="B67" s="2998"/>
      <c r="C67" s="2998"/>
      <c r="D67" s="2998"/>
      <c r="E67" s="2998"/>
      <c r="F67" s="2998"/>
      <c r="G67" s="2998"/>
      <c r="H67" s="2998"/>
      <c r="I67" s="2998"/>
      <c r="J67" s="2998"/>
      <c r="K67" s="2998"/>
      <c r="L67" s="2998"/>
      <c r="M67" s="2998"/>
      <c r="N67" s="3001" t="s">
        <v>2161</v>
      </c>
      <c r="O67" s="3001"/>
      <c r="P67" s="3001"/>
      <c r="Q67" s="3001"/>
      <c r="R67" s="3001"/>
      <c r="S67" s="3001"/>
      <c r="T67" s="3001"/>
      <c r="U67" s="3001"/>
      <c r="V67" s="3001"/>
      <c r="W67" s="3001"/>
      <c r="X67" s="3001"/>
      <c r="Y67" s="3001"/>
      <c r="Z67" s="3001"/>
      <c r="AA67" s="3001"/>
      <c r="AB67" s="3001"/>
      <c r="AC67" s="3001"/>
      <c r="AD67" s="3001"/>
      <c r="AE67" s="3001"/>
      <c r="AF67" s="3001"/>
      <c r="AG67" s="3001"/>
      <c r="AH67" s="3001"/>
      <c r="AI67" s="3001"/>
      <c r="AJ67" s="3001"/>
      <c r="AK67" s="3001"/>
      <c r="AL67" s="3001"/>
      <c r="AM67" s="3001"/>
      <c r="AN67" s="3001"/>
    </row>
    <row r="68" spans="1:40" ht="12.6" customHeight="1">
      <c r="A68" s="2999"/>
      <c r="B68" s="2999"/>
      <c r="C68" s="2999"/>
      <c r="D68" s="2999"/>
      <c r="E68" s="2999"/>
      <c r="F68" s="2999"/>
      <c r="G68" s="2999"/>
      <c r="H68" s="2999"/>
      <c r="I68" s="2999"/>
      <c r="J68" s="2999"/>
      <c r="K68" s="2999"/>
      <c r="L68" s="2999"/>
      <c r="M68" s="2999"/>
      <c r="N68" s="3002"/>
      <c r="O68" s="3002"/>
      <c r="P68" s="3002"/>
      <c r="Q68" s="3002"/>
      <c r="R68" s="3002"/>
      <c r="S68" s="3002"/>
      <c r="T68" s="3002"/>
      <c r="U68" s="3002"/>
      <c r="V68" s="3002"/>
      <c r="W68" s="3002"/>
      <c r="X68" s="3002"/>
      <c r="Y68" s="3002"/>
      <c r="Z68" s="3002"/>
      <c r="AA68" s="3002"/>
      <c r="AB68" s="3002"/>
      <c r="AC68" s="3002"/>
      <c r="AD68" s="3002"/>
      <c r="AE68" s="3002"/>
      <c r="AF68" s="3002"/>
      <c r="AG68" s="3002"/>
      <c r="AH68" s="3002"/>
      <c r="AI68" s="3002"/>
      <c r="AJ68" s="3002"/>
      <c r="AK68" s="3002"/>
      <c r="AL68" s="3002"/>
      <c r="AM68" s="3002"/>
      <c r="AN68" s="3002"/>
    </row>
    <row r="69" spans="1:40" ht="12.6" customHeight="1">
      <c r="A69" s="2999"/>
      <c r="B69" s="2999"/>
      <c r="C69" s="2999"/>
      <c r="D69" s="2999"/>
      <c r="E69" s="2999"/>
      <c r="F69" s="2999"/>
      <c r="G69" s="2999"/>
      <c r="H69" s="2999"/>
      <c r="I69" s="2999"/>
      <c r="J69" s="2999"/>
      <c r="K69" s="2999"/>
      <c r="L69" s="2999"/>
      <c r="M69" s="2999"/>
      <c r="N69" s="3002"/>
      <c r="O69" s="3002"/>
      <c r="P69" s="3002"/>
      <c r="Q69" s="3002"/>
      <c r="R69" s="3002"/>
      <c r="S69" s="3002"/>
      <c r="T69" s="3002"/>
      <c r="U69" s="3002"/>
      <c r="V69" s="3002"/>
      <c r="W69" s="3002"/>
      <c r="X69" s="3002"/>
      <c r="Y69" s="3002"/>
      <c r="Z69" s="3002"/>
      <c r="AA69" s="3002"/>
      <c r="AB69" s="3002"/>
      <c r="AC69" s="3002"/>
      <c r="AD69" s="3002"/>
      <c r="AE69" s="3002"/>
      <c r="AF69" s="3002"/>
      <c r="AG69" s="3002"/>
      <c r="AH69" s="3002"/>
      <c r="AI69" s="3002"/>
      <c r="AJ69" s="3002"/>
      <c r="AK69" s="3002"/>
      <c r="AL69" s="3002"/>
      <c r="AM69" s="3002"/>
      <c r="AN69" s="3002"/>
    </row>
    <row r="70" spans="1:40" ht="12.6" customHeight="1">
      <c r="A70" s="2999"/>
      <c r="B70" s="2999"/>
      <c r="C70" s="2999"/>
      <c r="D70" s="2999"/>
      <c r="E70" s="2999"/>
      <c r="F70" s="2999"/>
      <c r="G70" s="2999"/>
      <c r="H70" s="2999"/>
      <c r="I70" s="2999"/>
      <c r="J70" s="2999"/>
      <c r="K70" s="2999"/>
      <c r="L70" s="2999"/>
      <c r="M70" s="2999"/>
      <c r="N70" s="3002"/>
      <c r="O70" s="3002"/>
      <c r="P70" s="3002"/>
      <c r="Q70" s="3002"/>
      <c r="R70" s="3002"/>
      <c r="S70" s="3002"/>
      <c r="T70" s="3002"/>
      <c r="U70" s="3002"/>
      <c r="V70" s="3002"/>
      <c r="W70" s="3002"/>
      <c r="X70" s="3002"/>
      <c r="Y70" s="3002"/>
      <c r="Z70" s="3002"/>
      <c r="AA70" s="3002"/>
      <c r="AB70" s="3002"/>
      <c r="AC70" s="3002"/>
      <c r="AD70" s="3002"/>
      <c r="AE70" s="3002"/>
      <c r="AF70" s="3002"/>
      <c r="AG70" s="3002"/>
      <c r="AH70" s="3002"/>
      <c r="AI70" s="3002"/>
      <c r="AJ70" s="3002"/>
      <c r="AK70" s="3002"/>
      <c r="AL70" s="3002"/>
      <c r="AM70" s="3002"/>
      <c r="AN70" s="3002"/>
    </row>
    <row r="71" spans="1:40" ht="12.6" customHeight="1">
      <c r="A71" s="3000"/>
      <c r="B71" s="3000"/>
      <c r="C71" s="3000"/>
      <c r="D71" s="3000"/>
      <c r="E71" s="3000"/>
      <c r="F71" s="3000"/>
      <c r="G71" s="3000"/>
      <c r="H71" s="3000"/>
      <c r="I71" s="3000"/>
      <c r="J71" s="3000"/>
      <c r="K71" s="3000"/>
      <c r="L71" s="3000"/>
      <c r="M71" s="3000"/>
      <c r="N71" s="3003"/>
      <c r="O71" s="3003"/>
      <c r="P71" s="3003"/>
      <c r="Q71" s="3003"/>
      <c r="R71" s="3003"/>
      <c r="S71" s="3003"/>
      <c r="T71" s="3003"/>
      <c r="U71" s="3003"/>
      <c r="V71" s="3003"/>
      <c r="W71" s="3003"/>
      <c r="X71" s="3003"/>
      <c r="Y71" s="3003"/>
      <c r="Z71" s="3003"/>
      <c r="AA71" s="3003"/>
      <c r="AB71" s="3003"/>
      <c r="AC71" s="3003"/>
      <c r="AD71" s="3003"/>
      <c r="AE71" s="3003"/>
      <c r="AF71" s="3003"/>
      <c r="AG71" s="3003"/>
      <c r="AH71" s="3003"/>
      <c r="AI71" s="3003"/>
      <c r="AJ71" s="3003"/>
      <c r="AK71" s="3003"/>
      <c r="AL71" s="3003"/>
      <c r="AM71" s="3003"/>
      <c r="AN71" s="3003"/>
    </row>
    <row r="72" spans="1:40" ht="12.6" customHeight="1">
      <c r="A72" s="3006" t="s">
        <v>2162</v>
      </c>
      <c r="B72" s="3007"/>
      <c r="C72" s="3012" t="s">
        <v>2163</v>
      </c>
      <c r="D72" s="3013"/>
      <c r="E72" s="3013"/>
      <c r="F72" s="3013"/>
      <c r="G72" s="3013"/>
      <c r="H72" s="3013"/>
      <c r="I72" s="3013"/>
      <c r="J72" s="3013"/>
      <c r="K72" s="3013"/>
      <c r="L72" s="3013"/>
      <c r="M72" s="3014"/>
      <c r="N72" s="3012"/>
      <c r="O72" s="3013"/>
      <c r="P72" s="3013"/>
      <c r="Q72" s="3013"/>
      <c r="R72" s="3013"/>
      <c r="S72" s="3013"/>
      <c r="T72" s="3013"/>
      <c r="U72" s="3013"/>
      <c r="V72" s="3013"/>
      <c r="W72" s="3013"/>
      <c r="X72" s="3013"/>
      <c r="Y72" s="3013"/>
      <c r="Z72" s="3013"/>
      <c r="AA72" s="3013"/>
      <c r="AB72" s="3013"/>
      <c r="AC72" s="3013"/>
      <c r="AD72" s="3013"/>
      <c r="AE72" s="3013"/>
      <c r="AF72" s="3013"/>
      <c r="AG72" s="3013"/>
      <c r="AH72" s="3013"/>
      <c r="AI72" s="3013"/>
      <c r="AJ72" s="3013"/>
      <c r="AK72" s="3013"/>
      <c r="AL72" s="3013"/>
      <c r="AM72" s="3013"/>
      <c r="AN72" s="3014"/>
    </row>
    <row r="73" spans="1:40" ht="12.6" customHeight="1">
      <c r="A73" s="3008"/>
      <c r="B73" s="3009"/>
      <c r="C73" s="2486"/>
      <c r="D73" s="2487"/>
      <c r="E73" s="2487"/>
      <c r="F73" s="2487"/>
      <c r="G73" s="2487"/>
      <c r="H73" s="2487"/>
      <c r="I73" s="2487"/>
      <c r="J73" s="2487"/>
      <c r="K73" s="2487"/>
      <c r="L73" s="2487"/>
      <c r="M73" s="2488"/>
      <c r="N73" s="2486"/>
      <c r="O73" s="2487"/>
      <c r="P73" s="2487"/>
      <c r="Q73" s="2487"/>
      <c r="R73" s="2487"/>
      <c r="S73" s="2487"/>
      <c r="T73" s="2487"/>
      <c r="U73" s="2487"/>
      <c r="V73" s="2487"/>
      <c r="W73" s="2487"/>
      <c r="X73" s="2487"/>
      <c r="Y73" s="2487"/>
      <c r="Z73" s="2487"/>
      <c r="AA73" s="2487"/>
      <c r="AB73" s="2487"/>
      <c r="AC73" s="2487"/>
      <c r="AD73" s="2487"/>
      <c r="AE73" s="2487"/>
      <c r="AF73" s="2487"/>
      <c r="AG73" s="2487"/>
      <c r="AH73" s="2487"/>
      <c r="AI73" s="2487"/>
      <c r="AJ73" s="2487"/>
      <c r="AK73" s="2487"/>
      <c r="AL73" s="2487"/>
      <c r="AM73" s="2487"/>
      <c r="AN73" s="2488"/>
    </row>
    <row r="74" spans="1:40" ht="12.6" customHeight="1">
      <c r="A74" s="3008"/>
      <c r="B74" s="3009"/>
      <c r="C74" s="2489"/>
      <c r="D74" s="2490"/>
      <c r="E74" s="2490"/>
      <c r="F74" s="2490"/>
      <c r="G74" s="2490"/>
      <c r="H74" s="2490"/>
      <c r="I74" s="2490"/>
      <c r="J74" s="2490"/>
      <c r="K74" s="2490"/>
      <c r="L74" s="2490"/>
      <c r="M74" s="2491"/>
      <c r="N74" s="2489"/>
      <c r="O74" s="2490"/>
      <c r="P74" s="2490"/>
      <c r="Q74" s="2490"/>
      <c r="R74" s="2490"/>
      <c r="S74" s="2490"/>
      <c r="T74" s="2490"/>
      <c r="U74" s="2490"/>
      <c r="V74" s="2490"/>
      <c r="W74" s="2490"/>
      <c r="X74" s="2490"/>
      <c r="Y74" s="2490"/>
      <c r="Z74" s="2490"/>
      <c r="AA74" s="2490"/>
      <c r="AB74" s="2490"/>
      <c r="AC74" s="2490"/>
      <c r="AD74" s="2490"/>
      <c r="AE74" s="2490"/>
      <c r="AF74" s="2490"/>
      <c r="AG74" s="2490"/>
      <c r="AH74" s="2490"/>
      <c r="AI74" s="2490"/>
      <c r="AJ74" s="2490"/>
      <c r="AK74" s="2490"/>
      <c r="AL74" s="2490"/>
      <c r="AM74" s="2490"/>
      <c r="AN74" s="2491"/>
    </row>
    <row r="75" spans="1:40" ht="12.6" customHeight="1">
      <c r="A75" s="3008"/>
      <c r="B75" s="3009"/>
      <c r="C75" s="3012" t="s">
        <v>2164</v>
      </c>
      <c r="D75" s="3013"/>
      <c r="E75" s="3013"/>
      <c r="F75" s="3013"/>
      <c r="G75" s="3013"/>
      <c r="H75" s="3013"/>
      <c r="I75" s="3013"/>
      <c r="J75" s="3013"/>
      <c r="K75" s="3013"/>
      <c r="L75" s="3013"/>
      <c r="M75" s="3014"/>
      <c r="N75" s="382"/>
      <c r="O75" s="259"/>
      <c r="P75" s="259"/>
      <c r="Q75" s="259"/>
      <c r="R75" s="259"/>
      <c r="S75" s="259"/>
      <c r="T75" s="259"/>
      <c r="U75" s="259"/>
      <c r="V75" s="259"/>
      <c r="W75" s="259"/>
      <c r="X75" s="259"/>
      <c r="Y75" s="259" t="s">
        <v>2165</v>
      </c>
      <c r="Z75" s="259"/>
      <c r="AA75" s="259"/>
      <c r="AB75" s="259"/>
      <c r="AC75" s="259"/>
      <c r="AD75" s="259"/>
      <c r="AE75" s="259"/>
      <c r="AF75" s="259"/>
      <c r="AG75" s="259"/>
      <c r="AH75" s="259"/>
      <c r="AI75" s="259"/>
      <c r="AJ75" s="3015"/>
      <c r="AK75" s="3015"/>
      <c r="AL75" s="259" t="s">
        <v>2166</v>
      </c>
      <c r="AM75" s="259"/>
      <c r="AN75" s="260"/>
    </row>
    <row r="76" spans="1:40" ht="12.6" customHeight="1">
      <c r="A76" s="3008"/>
      <c r="B76" s="3009"/>
      <c r="C76" s="2486"/>
      <c r="D76" s="2487"/>
      <c r="E76" s="2487"/>
      <c r="F76" s="2487"/>
      <c r="G76" s="2487"/>
      <c r="H76" s="2487"/>
      <c r="I76" s="2487"/>
      <c r="J76" s="2487"/>
      <c r="K76" s="2487"/>
      <c r="L76" s="2487"/>
      <c r="M76" s="2488"/>
      <c r="N76" s="2486"/>
      <c r="O76" s="2487"/>
      <c r="P76" s="2487"/>
      <c r="Q76" s="2487"/>
      <c r="R76" s="2487"/>
      <c r="S76" s="2487"/>
      <c r="T76" s="2487"/>
      <c r="U76" s="2487"/>
      <c r="V76" s="2487"/>
      <c r="W76" s="2487"/>
      <c r="X76" s="2487"/>
      <c r="Y76" s="2487"/>
      <c r="Z76" s="2487"/>
      <c r="AA76" s="2487"/>
      <c r="AB76" s="2487"/>
      <c r="AC76" s="2487"/>
      <c r="AD76" s="2487"/>
      <c r="AE76" s="2487"/>
      <c r="AF76" s="2487"/>
      <c r="AG76" s="2487"/>
      <c r="AH76" s="2487"/>
      <c r="AI76" s="2487"/>
      <c r="AJ76" s="2487"/>
      <c r="AK76" s="2487"/>
      <c r="AL76" s="2487"/>
      <c r="AM76" s="2487"/>
      <c r="AN76" s="2488"/>
    </row>
    <row r="77" spans="1:40" ht="12.6" customHeight="1">
      <c r="A77" s="3008"/>
      <c r="B77" s="3009"/>
      <c r="C77" s="2489"/>
      <c r="D77" s="2490"/>
      <c r="E77" s="2490"/>
      <c r="F77" s="2490"/>
      <c r="G77" s="2490"/>
      <c r="H77" s="2490"/>
      <c r="I77" s="2490"/>
      <c r="J77" s="2490"/>
      <c r="K77" s="2490"/>
      <c r="L77" s="2490"/>
      <c r="M77" s="2491"/>
      <c r="N77" s="2489"/>
      <c r="O77" s="2490"/>
      <c r="P77" s="2490"/>
      <c r="Q77" s="2490"/>
      <c r="R77" s="2490"/>
      <c r="S77" s="2490"/>
      <c r="T77" s="2490"/>
      <c r="U77" s="2490"/>
      <c r="V77" s="2490"/>
      <c r="W77" s="2490"/>
      <c r="X77" s="2490"/>
      <c r="Y77" s="2490"/>
      <c r="Z77" s="2490"/>
      <c r="AA77" s="2490"/>
      <c r="AB77" s="2490"/>
      <c r="AC77" s="2490"/>
      <c r="AD77" s="2490"/>
      <c r="AE77" s="2490"/>
      <c r="AF77" s="2490"/>
      <c r="AG77" s="2490"/>
      <c r="AH77" s="2490"/>
      <c r="AI77" s="2490"/>
      <c r="AJ77" s="2490"/>
      <c r="AK77" s="2490"/>
      <c r="AL77" s="2490"/>
      <c r="AM77" s="2490"/>
      <c r="AN77" s="2491"/>
    </row>
    <row r="78" spans="1:40" ht="12.6" customHeight="1">
      <c r="A78" s="3008"/>
      <c r="B78" s="3009"/>
      <c r="C78" s="3016" t="s">
        <v>2167</v>
      </c>
      <c r="D78" s="3017"/>
      <c r="E78" s="3017"/>
      <c r="F78" s="3017"/>
      <c r="G78" s="3017"/>
      <c r="H78" s="3017"/>
      <c r="I78" s="3017"/>
      <c r="J78" s="3017"/>
      <c r="K78" s="3017"/>
      <c r="L78" s="3017"/>
      <c r="M78" s="3018"/>
      <c r="N78" s="3025"/>
      <c r="O78" s="3026"/>
      <c r="P78" s="3026"/>
      <c r="Q78" s="3026"/>
      <c r="R78" s="3026"/>
      <c r="S78" s="3026"/>
      <c r="T78" s="3026"/>
      <c r="U78" s="3026"/>
      <c r="V78" s="3026"/>
      <c r="W78" s="3026"/>
      <c r="X78" s="3026"/>
      <c r="Y78" s="3026"/>
      <c r="Z78" s="3026"/>
      <c r="AA78" s="3026"/>
      <c r="AB78" s="3026"/>
      <c r="AC78" s="3026"/>
      <c r="AD78" s="3026"/>
      <c r="AE78" s="3026"/>
      <c r="AF78" s="3026"/>
      <c r="AG78" s="3026"/>
      <c r="AH78" s="3026"/>
      <c r="AI78" s="3026"/>
      <c r="AJ78" s="3026"/>
      <c r="AK78" s="3026"/>
      <c r="AL78" s="3026"/>
      <c r="AM78" s="3026"/>
      <c r="AN78" s="3027"/>
    </row>
    <row r="79" spans="1:40" ht="12.6" customHeight="1">
      <c r="A79" s="3008"/>
      <c r="B79" s="3009"/>
      <c r="C79" s="3019"/>
      <c r="D79" s="3020"/>
      <c r="E79" s="3020"/>
      <c r="F79" s="3020"/>
      <c r="G79" s="3020"/>
      <c r="H79" s="3020"/>
      <c r="I79" s="3020"/>
      <c r="J79" s="3020"/>
      <c r="K79" s="3020"/>
      <c r="L79" s="3020"/>
      <c r="M79" s="3021"/>
      <c r="N79" s="3028"/>
      <c r="O79" s="3029"/>
      <c r="P79" s="3029"/>
      <c r="Q79" s="3029"/>
      <c r="R79" s="3029"/>
      <c r="S79" s="3029"/>
      <c r="T79" s="3029"/>
      <c r="U79" s="3029"/>
      <c r="V79" s="3029"/>
      <c r="W79" s="3029"/>
      <c r="X79" s="3029"/>
      <c r="Y79" s="3029"/>
      <c r="Z79" s="3029"/>
      <c r="AA79" s="3029"/>
      <c r="AB79" s="3029"/>
      <c r="AC79" s="3029"/>
      <c r="AD79" s="3029"/>
      <c r="AE79" s="3029"/>
      <c r="AF79" s="3029"/>
      <c r="AG79" s="3029"/>
      <c r="AH79" s="3029"/>
      <c r="AI79" s="3029"/>
      <c r="AJ79" s="3029"/>
      <c r="AK79" s="3029"/>
      <c r="AL79" s="3029"/>
      <c r="AM79" s="3029"/>
      <c r="AN79" s="3030"/>
    </row>
    <row r="80" spans="1:40" ht="12.6" customHeight="1">
      <c r="A80" s="3010"/>
      <c r="B80" s="3011"/>
      <c r="C80" s="3022"/>
      <c r="D80" s="3023"/>
      <c r="E80" s="3023"/>
      <c r="F80" s="3023"/>
      <c r="G80" s="3023"/>
      <c r="H80" s="3023"/>
      <c r="I80" s="3023"/>
      <c r="J80" s="3023"/>
      <c r="K80" s="3023"/>
      <c r="L80" s="3023"/>
      <c r="M80" s="3024"/>
      <c r="N80" s="3031"/>
      <c r="O80" s="2991"/>
      <c r="P80" s="2991"/>
      <c r="Q80" s="2991"/>
      <c r="R80" s="2991"/>
      <c r="S80" s="2991"/>
      <c r="T80" s="2991"/>
      <c r="U80" s="2991"/>
      <c r="V80" s="2991"/>
      <c r="W80" s="2991"/>
      <c r="X80" s="2991"/>
      <c r="Y80" s="2991"/>
      <c r="Z80" s="2991"/>
      <c r="AA80" s="2991"/>
      <c r="AB80" s="2991"/>
      <c r="AC80" s="2991"/>
      <c r="AD80" s="2991"/>
      <c r="AE80" s="2991"/>
      <c r="AF80" s="2991"/>
      <c r="AG80" s="2991"/>
      <c r="AH80" s="2991"/>
      <c r="AI80" s="2991"/>
      <c r="AJ80" s="2991"/>
      <c r="AK80" s="2991"/>
      <c r="AL80" s="2991"/>
      <c r="AM80" s="2991"/>
      <c r="AN80" s="2996"/>
    </row>
    <row r="81" spans="1:40" ht="12.6" customHeight="1">
      <c r="A81" s="2982" t="s">
        <v>2168</v>
      </c>
      <c r="B81" s="2982"/>
      <c r="C81" s="2982"/>
      <c r="D81" s="2982"/>
      <c r="E81" s="2982"/>
      <c r="F81" s="2982"/>
      <c r="G81" s="2982"/>
      <c r="H81" s="2982"/>
      <c r="I81" s="2982"/>
      <c r="J81" s="2982"/>
      <c r="K81" s="2982"/>
      <c r="L81" s="2982"/>
      <c r="M81" s="2982"/>
      <c r="N81" s="2982"/>
      <c r="O81" s="2982"/>
      <c r="P81" s="2982"/>
      <c r="Q81" s="2982"/>
      <c r="R81" s="2982"/>
      <c r="S81" s="2982"/>
      <c r="T81" s="2982"/>
      <c r="U81" s="2982"/>
      <c r="V81" s="2982"/>
      <c r="W81" s="2982"/>
      <c r="X81" s="2982"/>
      <c r="Y81" s="2982"/>
      <c r="Z81" s="2982"/>
      <c r="AA81" s="2982"/>
      <c r="AB81" s="2982"/>
      <c r="AC81" s="2982"/>
      <c r="AD81" s="2982"/>
      <c r="AE81" s="2982"/>
      <c r="AF81" s="2982"/>
      <c r="AG81" s="2982"/>
      <c r="AH81" s="2982"/>
      <c r="AI81" s="2982"/>
      <c r="AJ81" s="2982"/>
      <c r="AK81" s="2982"/>
      <c r="AL81" s="2982"/>
      <c r="AM81" s="2982"/>
      <c r="AN81" s="2982"/>
    </row>
    <row r="82" spans="1:40" ht="12.6" customHeight="1">
      <c r="A82" s="2982"/>
      <c r="B82" s="2982"/>
      <c r="C82" s="2982"/>
      <c r="D82" s="2982"/>
      <c r="E82" s="2982"/>
      <c r="F82" s="2982"/>
      <c r="G82" s="2982"/>
      <c r="H82" s="2982"/>
      <c r="I82" s="2982"/>
      <c r="J82" s="2982"/>
      <c r="K82" s="2982"/>
      <c r="L82" s="2982"/>
      <c r="M82" s="2982"/>
      <c r="N82" s="2982"/>
      <c r="O82" s="2982"/>
      <c r="P82" s="2982"/>
      <c r="Q82" s="2982"/>
      <c r="R82" s="2982"/>
      <c r="S82" s="2982"/>
      <c r="T82" s="2982"/>
      <c r="U82" s="2982"/>
      <c r="V82" s="2982"/>
      <c r="W82" s="2982"/>
      <c r="X82" s="2982"/>
      <c r="Y82" s="2982"/>
      <c r="Z82" s="2982"/>
      <c r="AA82" s="2982"/>
      <c r="AB82" s="2982"/>
      <c r="AC82" s="2982"/>
      <c r="AD82" s="2982"/>
      <c r="AE82" s="2982"/>
      <c r="AF82" s="2982"/>
      <c r="AG82" s="2982"/>
      <c r="AH82" s="2982"/>
      <c r="AI82" s="2982"/>
      <c r="AJ82" s="2982"/>
      <c r="AK82" s="2982"/>
      <c r="AL82" s="2982"/>
      <c r="AM82" s="2982"/>
      <c r="AN82" s="2982"/>
    </row>
    <row r="83" spans="1:40" ht="12.6" customHeight="1">
      <c r="A83" s="2982"/>
      <c r="B83" s="2982"/>
      <c r="C83" s="2982"/>
      <c r="D83" s="2982"/>
      <c r="E83" s="2982"/>
      <c r="F83" s="2982"/>
      <c r="G83" s="2982"/>
      <c r="H83" s="2982"/>
      <c r="I83" s="2982"/>
      <c r="J83" s="2982"/>
      <c r="K83" s="2982"/>
      <c r="L83" s="2982"/>
      <c r="M83" s="2982"/>
      <c r="N83" s="2982"/>
      <c r="O83" s="2982"/>
      <c r="P83" s="2982"/>
      <c r="Q83" s="2982"/>
      <c r="R83" s="2982"/>
      <c r="S83" s="2982"/>
      <c r="T83" s="2982"/>
      <c r="U83" s="2982"/>
      <c r="V83" s="2982"/>
      <c r="W83" s="2982"/>
      <c r="X83" s="2982"/>
      <c r="Y83" s="2982"/>
      <c r="Z83" s="2982"/>
      <c r="AA83" s="2982"/>
      <c r="AB83" s="2982"/>
      <c r="AC83" s="2982"/>
      <c r="AD83" s="2982"/>
      <c r="AE83" s="2982"/>
      <c r="AF83" s="2982"/>
      <c r="AG83" s="2982"/>
      <c r="AH83" s="2982"/>
      <c r="AI83" s="2982"/>
      <c r="AJ83" s="2982"/>
      <c r="AK83" s="2982"/>
      <c r="AL83" s="2982"/>
      <c r="AM83" s="2982"/>
      <c r="AN83" s="2982"/>
    </row>
    <row r="84" spans="1:40" ht="12.6" customHeight="1">
      <c r="A84" s="2958" t="s">
        <v>2169</v>
      </c>
      <c r="B84" s="2958"/>
      <c r="C84" s="2958"/>
      <c r="D84" s="2958"/>
      <c r="E84" s="2958"/>
      <c r="F84" s="2958"/>
      <c r="G84" s="2958"/>
      <c r="H84" s="2958"/>
      <c r="I84" s="2958"/>
      <c r="J84" s="2958"/>
      <c r="K84" s="2958"/>
      <c r="L84" s="2958"/>
      <c r="M84" s="2958"/>
      <c r="N84" s="2982"/>
      <c r="O84" s="2982"/>
      <c r="P84" s="2982"/>
      <c r="Q84" s="2982"/>
      <c r="R84" s="2982"/>
      <c r="S84" s="2982"/>
      <c r="T84" s="2982"/>
      <c r="U84" s="2982"/>
      <c r="V84" s="2982"/>
      <c r="W84" s="2982"/>
      <c r="X84" s="2982"/>
      <c r="Y84" s="2982"/>
      <c r="Z84" s="2982"/>
      <c r="AA84" s="2982"/>
      <c r="AB84" s="2982"/>
      <c r="AC84" s="2982"/>
      <c r="AD84" s="2982"/>
      <c r="AE84" s="2982"/>
      <c r="AF84" s="2982"/>
      <c r="AG84" s="2982"/>
      <c r="AH84" s="2982"/>
      <c r="AI84" s="2982"/>
      <c r="AJ84" s="2982"/>
      <c r="AK84" s="2982"/>
      <c r="AL84" s="2982"/>
      <c r="AM84" s="2982"/>
      <c r="AN84" s="2982"/>
    </row>
    <row r="85" spans="1:40" ht="12.6" customHeight="1">
      <c r="A85" s="2958"/>
      <c r="B85" s="2958"/>
      <c r="C85" s="2958"/>
      <c r="D85" s="2958"/>
      <c r="E85" s="2958"/>
      <c r="F85" s="2958"/>
      <c r="G85" s="2958"/>
      <c r="H85" s="2958"/>
      <c r="I85" s="2958"/>
      <c r="J85" s="2958"/>
      <c r="K85" s="2958"/>
      <c r="L85" s="2958"/>
      <c r="M85" s="2958"/>
      <c r="N85" s="2982"/>
      <c r="O85" s="2982"/>
      <c r="P85" s="2982"/>
      <c r="Q85" s="2982"/>
      <c r="R85" s="2982"/>
      <c r="S85" s="2982"/>
      <c r="T85" s="2982"/>
      <c r="U85" s="2982"/>
      <c r="V85" s="2982"/>
      <c r="W85" s="2982"/>
      <c r="X85" s="2982"/>
      <c r="Y85" s="2982"/>
      <c r="Z85" s="2982"/>
      <c r="AA85" s="2982"/>
      <c r="AB85" s="2982"/>
      <c r="AC85" s="2982"/>
      <c r="AD85" s="2982"/>
      <c r="AE85" s="2982"/>
      <c r="AF85" s="2982"/>
      <c r="AG85" s="2982"/>
      <c r="AH85" s="2982"/>
      <c r="AI85" s="2982"/>
      <c r="AJ85" s="2982"/>
      <c r="AK85" s="2982"/>
      <c r="AL85" s="2982"/>
      <c r="AM85" s="2982"/>
      <c r="AN85" s="2982"/>
    </row>
    <row r="86" spans="1:40" ht="12.6" customHeight="1">
      <c r="A86" s="2958"/>
      <c r="B86" s="2958"/>
      <c r="C86" s="2958"/>
      <c r="D86" s="2958"/>
      <c r="E86" s="2958"/>
      <c r="F86" s="2958"/>
      <c r="G86" s="2958"/>
      <c r="H86" s="2958"/>
      <c r="I86" s="2958"/>
      <c r="J86" s="2958"/>
      <c r="K86" s="2958"/>
      <c r="L86" s="2958"/>
      <c r="M86" s="2958"/>
      <c r="N86" s="2982"/>
      <c r="O86" s="2982"/>
      <c r="P86" s="2982"/>
      <c r="Q86" s="2982"/>
      <c r="R86" s="2982"/>
      <c r="S86" s="2982"/>
      <c r="T86" s="2982"/>
      <c r="U86" s="2982"/>
      <c r="V86" s="2982"/>
      <c r="W86" s="2982"/>
      <c r="X86" s="2982"/>
      <c r="Y86" s="2982"/>
      <c r="Z86" s="2982"/>
      <c r="AA86" s="2982"/>
      <c r="AB86" s="2982"/>
      <c r="AC86" s="2982"/>
      <c r="AD86" s="2982"/>
      <c r="AE86" s="2982"/>
      <c r="AF86" s="2982"/>
      <c r="AG86" s="2982"/>
      <c r="AH86" s="2982"/>
      <c r="AI86" s="2982"/>
      <c r="AJ86" s="2982"/>
      <c r="AK86" s="2982"/>
      <c r="AL86" s="2982"/>
      <c r="AM86" s="2982"/>
      <c r="AN86" s="2982"/>
    </row>
    <row r="88" spans="1:40" ht="12.6" customHeight="1">
      <c r="A88" s="216" t="s">
        <v>2170</v>
      </c>
    </row>
    <row r="89" spans="1:40" ht="12.6" customHeight="1">
      <c r="A89" s="2953" t="s">
        <v>2171</v>
      </c>
      <c r="B89" s="2953"/>
      <c r="C89" s="2953"/>
      <c r="D89" s="2953"/>
      <c r="E89" s="2953"/>
      <c r="F89" s="2953"/>
      <c r="G89" s="2953"/>
      <c r="H89" s="2953"/>
      <c r="I89" s="2953"/>
      <c r="J89" s="2953"/>
      <c r="K89" s="2953"/>
      <c r="L89" s="2953"/>
      <c r="M89" s="2953"/>
      <c r="N89" s="2953"/>
      <c r="O89" s="2953"/>
      <c r="P89" s="2953"/>
      <c r="Q89" s="2953"/>
      <c r="R89" s="2953"/>
      <c r="S89" s="2953"/>
      <c r="T89" s="2953"/>
      <c r="U89" s="2953"/>
      <c r="V89" s="2953"/>
      <c r="W89" s="2953"/>
      <c r="X89" s="2953"/>
      <c r="Y89" s="2953"/>
      <c r="Z89" s="2953"/>
      <c r="AA89" s="2953"/>
      <c r="AB89" s="2953"/>
      <c r="AC89" s="2953"/>
      <c r="AD89" s="2953"/>
      <c r="AE89" s="2953"/>
      <c r="AF89" s="2953"/>
      <c r="AG89" s="2953"/>
      <c r="AH89" s="2953"/>
      <c r="AI89" s="2953"/>
      <c r="AJ89" s="2953"/>
      <c r="AK89" s="2953"/>
      <c r="AL89" s="2953"/>
      <c r="AM89" s="2953"/>
      <c r="AN89" s="2953"/>
    </row>
    <row r="90" spans="1:40" ht="12.6" customHeight="1">
      <c r="A90" s="2953"/>
      <c r="B90" s="2953"/>
      <c r="C90" s="2953"/>
      <c r="D90" s="2953"/>
      <c r="E90" s="2953"/>
      <c r="F90" s="2953"/>
      <c r="G90" s="2953"/>
      <c r="H90" s="2953"/>
      <c r="I90" s="2953"/>
      <c r="J90" s="2953"/>
      <c r="K90" s="2953"/>
      <c r="L90" s="2953"/>
      <c r="M90" s="2953"/>
      <c r="N90" s="2953"/>
      <c r="O90" s="2953"/>
      <c r="P90" s="2953"/>
      <c r="Q90" s="2953"/>
      <c r="R90" s="2953"/>
      <c r="S90" s="2953"/>
      <c r="T90" s="2953"/>
      <c r="U90" s="2953"/>
      <c r="V90" s="2953"/>
      <c r="W90" s="2953"/>
      <c r="X90" s="2953"/>
      <c r="Y90" s="2953"/>
      <c r="Z90" s="2953"/>
      <c r="AA90" s="2953"/>
      <c r="AB90" s="2953"/>
      <c r="AC90" s="2953"/>
      <c r="AD90" s="2953"/>
      <c r="AE90" s="2953"/>
      <c r="AF90" s="2953"/>
      <c r="AG90" s="2953"/>
      <c r="AH90" s="2953"/>
      <c r="AI90" s="2953"/>
      <c r="AJ90" s="2953"/>
      <c r="AK90" s="2953"/>
      <c r="AL90" s="2953"/>
      <c r="AM90" s="2953"/>
      <c r="AN90" s="2953"/>
    </row>
    <row r="91" spans="1:40" ht="12.6" customHeight="1">
      <c r="A91" s="2953" t="s">
        <v>2172</v>
      </c>
      <c r="B91" s="2953"/>
      <c r="C91" s="2953"/>
      <c r="D91" s="2953"/>
      <c r="E91" s="2953"/>
      <c r="F91" s="2953"/>
      <c r="G91" s="2953"/>
      <c r="H91" s="2953"/>
      <c r="I91" s="2953"/>
      <c r="J91" s="2953"/>
      <c r="K91" s="2953"/>
      <c r="L91" s="2953"/>
      <c r="M91" s="2953"/>
      <c r="N91" s="2953"/>
      <c r="O91" s="2953"/>
      <c r="P91" s="2953"/>
      <c r="Q91" s="2953"/>
      <c r="R91" s="2953"/>
      <c r="S91" s="2953"/>
      <c r="T91" s="2953"/>
      <c r="U91" s="2953"/>
      <c r="V91" s="2953"/>
      <c r="W91" s="2953"/>
      <c r="X91" s="2953"/>
      <c r="Y91" s="2953"/>
      <c r="Z91" s="2953"/>
      <c r="AA91" s="2953"/>
      <c r="AB91" s="2953"/>
      <c r="AC91" s="2953"/>
      <c r="AD91" s="2953"/>
      <c r="AE91" s="2953"/>
      <c r="AF91" s="2953"/>
      <c r="AG91" s="2953"/>
      <c r="AH91" s="2953"/>
      <c r="AI91" s="2953"/>
      <c r="AJ91" s="2953"/>
      <c r="AK91" s="2953"/>
      <c r="AL91" s="2953"/>
      <c r="AM91" s="2953"/>
      <c r="AN91" s="2953"/>
    </row>
    <row r="92" spans="1:40" ht="12.6" customHeight="1">
      <c r="A92" s="2953"/>
      <c r="B92" s="2953"/>
      <c r="C92" s="2953"/>
      <c r="D92" s="2953"/>
      <c r="E92" s="2953"/>
      <c r="F92" s="2953"/>
      <c r="G92" s="2953"/>
      <c r="H92" s="2953"/>
      <c r="I92" s="2953"/>
      <c r="J92" s="2953"/>
      <c r="K92" s="2953"/>
      <c r="L92" s="2953"/>
      <c r="M92" s="2953"/>
      <c r="N92" s="2953"/>
      <c r="O92" s="2953"/>
      <c r="P92" s="2953"/>
      <c r="Q92" s="2953"/>
      <c r="R92" s="2953"/>
      <c r="S92" s="2953"/>
      <c r="T92" s="2953"/>
      <c r="U92" s="2953"/>
      <c r="V92" s="2953"/>
      <c r="W92" s="2953"/>
      <c r="X92" s="2953"/>
      <c r="Y92" s="2953"/>
      <c r="Z92" s="2953"/>
      <c r="AA92" s="2953"/>
      <c r="AB92" s="2953"/>
      <c r="AC92" s="2953"/>
      <c r="AD92" s="2953"/>
      <c r="AE92" s="2953"/>
      <c r="AF92" s="2953"/>
      <c r="AG92" s="2953"/>
      <c r="AH92" s="2953"/>
      <c r="AI92" s="2953"/>
      <c r="AJ92" s="2953"/>
      <c r="AK92" s="2953"/>
      <c r="AL92" s="2953"/>
      <c r="AM92" s="2953"/>
      <c r="AN92" s="2953"/>
    </row>
    <row r="93" spans="1:40" ht="12.6" customHeight="1">
      <c r="A93" s="2953"/>
      <c r="B93" s="2953"/>
      <c r="C93" s="2953"/>
      <c r="D93" s="2953"/>
      <c r="E93" s="2953"/>
      <c r="F93" s="2953"/>
      <c r="G93" s="2953"/>
      <c r="H93" s="2953"/>
      <c r="I93" s="2953"/>
      <c r="J93" s="2953"/>
      <c r="K93" s="2953"/>
      <c r="L93" s="2953"/>
      <c r="M93" s="2953"/>
      <c r="N93" s="2953"/>
      <c r="O93" s="2953"/>
      <c r="P93" s="2953"/>
      <c r="Q93" s="2953"/>
      <c r="R93" s="2953"/>
      <c r="S93" s="2953"/>
      <c r="T93" s="2953"/>
      <c r="U93" s="2953"/>
      <c r="V93" s="2953"/>
      <c r="W93" s="2953"/>
      <c r="X93" s="2953"/>
      <c r="Y93" s="2953"/>
      <c r="Z93" s="2953"/>
      <c r="AA93" s="2953"/>
      <c r="AB93" s="2953"/>
      <c r="AC93" s="2953"/>
      <c r="AD93" s="2953"/>
      <c r="AE93" s="2953"/>
      <c r="AF93" s="2953"/>
      <c r="AG93" s="2953"/>
      <c r="AH93" s="2953"/>
      <c r="AI93" s="2953"/>
      <c r="AJ93" s="2953"/>
      <c r="AK93" s="2953"/>
      <c r="AL93" s="2953"/>
      <c r="AM93" s="2953"/>
      <c r="AN93" s="2953"/>
    </row>
    <row r="94" spans="1:40" ht="12.6" customHeight="1">
      <c r="A94" s="2953"/>
      <c r="B94" s="2953"/>
      <c r="C94" s="2953"/>
      <c r="D94" s="2953"/>
      <c r="E94" s="2953"/>
      <c r="F94" s="2953"/>
      <c r="G94" s="2953"/>
      <c r="H94" s="2953"/>
      <c r="I94" s="2953"/>
      <c r="J94" s="2953"/>
      <c r="K94" s="2953"/>
      <c r="L94" s="2953"/>
      <c r="M94" s="2953"/>
      <c r="N94" s="2953"/>
      <c r="O94" s="2953"/>
      <c r="P94" s="2953"/>
      <c r="Q94" s="2953"/>
      <c r="R94" s="2953"/>
      <c r="S94" s="2953"/>
      <c r="T94" s="2953"/>
      <c r="U94" s="2953"/>
      <c r="V94" s="2953"/>
      <c r="W94" s="2953"/>
      <c r="X94" s="2953"/>
      <c r="Y94" s="2953"/>
      <c r="Z94" s="2953"/>
      <c r="AA94" s="2953"/>
      <c r="AB94" s="2953"/>
      <c r="AC94" s="2953"/>
      <c r="AD94" s="2953"/>
      <c r="AE94" s="2953"/>
      <c r="AF94" s="2953"/>
      <c r="AG94" s="2953"/>
      <c r="AH94" s="2953"/>
      <c r="AI94" s="2953"/>
      <c r="AJ94" s="2953"/>
      <c r="AK94" s="2953"/>
      <c r="AL94" s="2953"/>
      <c r="AM94" s="2953"/>
      <c r="AN94" s="2953"/>
    </row>
    <row r="95" spans="1:40" ht="12.6" customHeight="1">
      <c r="A95" s="2953" t="s">
        <v>2173</v>
      </c>
      <c r="B95" s="2953"/>
      <c r="C95" s="2953"/>
      <c r="D95" s="2953"/>
      <c r="E95" s="2953"/>
      <c r="F95" s="2953"/>
      <c r="G95" s="2953"/>
      <c r="H95" s="2953"/>
      <c r="I95" s="2953"/>
      <c r="J95" s="2953"/>
      <c r="K95" s="2953"/>
      <c r="L95" s="2953"/>
      <c r="M95" s="2953"/>
      <c r="N95" s="2953"/>
      <c r="O95" s="2953"/>
      <c r="P95" s="2953"/>
      <c r="Q95" s="2953"/>
      <c r="R95" s="2953"/>
      <c r="S95" s="2953"/>
      <c r="T95" s="2953"/>
      <c r="U95" s="2953"/>
      <c r="V95" s="2953"/>
      <c r="W95" s="2953"/>
      <c r="X95" s="2953"/>
      <c r="Y95" s="2953"/>
      <c r="Z95" s="2953"/>
      <c r="AA95" s="2953"/>
      <c r="AB95" s="2953"/>
      <c r="AC95" s="2953"/>
      <c r="AD95" s="2953"/>
      <c r="AE95" s="2953"/>
      <c r="AF95" s="2953"/>
      <c r="AG95" s="2953"/>
      <c r="AH95" s="2953"/>
      <c r="AI95" s="2953"/>
      <c r="AJ95" s="2953"/>
      <c r="AK95" s="2953"/>
      <c r="AL95" s="2953"/>
      <c r="AM95" s="2953"/>
      <c r="AN95" s="2953"/>
    </row>
    <row r="96" spans="1:40" ht="12.6" customHeight="1">
      <c r="A96" s="2953"/>
      <c r="B96" s="2953"/>
      <c r="C96" s="2953"/>
      <c r="D96" s="2953"/>
      <c r="E96" s="2953"/>
      <c r="F96" s="2953"/>
      <c r="G96" s="2953"/>
      <c r="H96" s="2953"/>
      <c r="I96" s="2953"/>
      <c r="J96" s="2953"/>
      <c r="K96" s="2953"/>
      <c r="L96" s="2953"/>
      <c r="M96" s="2953"/>
      <c r="N96" s="2953"/>
      <c r="O96" s="2953"/>
      <c r="P96" s="2953"/>
      <c r="Q96" s="2953"/>
      <c r="R96" s="2953"/>
      <c r="S96" s="2953"/>
      <c r="T96" s="2953"/>
      <c r="U96" s="2953"/>
      <c r="V96" s="2953"/>
      <c r="W96" s="2953"/>
      <c r="X96" s="2953"/>
      <c r="Y96" s="2953"/>
      <c r="Z96" s="2953"/>
      <c r="AA96" s="2953"/>
      <c r="AB96" s="2953"/>
      <c r="AC96" s="2953"/>
      <c r="AD96" s="2953"/>
      <c r="AE96" s="2953"/>
      <c r="AF96" s="2953"/>
      <c r="AG96" s="2953"/>
      <c r="AH96" s="2953"/>
      <c r="AI96" s="2953"/>
      <c r="AJ96" s="2953"/>
      <c r="AK96" s="2953"/>
      <c r="AL96" s="2953"/>
      <c r="AM96" s="2953"/>
      <c r="AN96" s="2953"/>
    </row>
    <row r="97" spans="1:40" ht="12.6" customHeight="1">
      <c r="A97" s="2953"/>
      <c r="B97" s="2953"/>
      <c r="C97" s="2953"/>
      <c r="D97" s="2953"/>
      <c r="E97" s="2953"/>
      <c r="F97" s="2953"/>
      <c r="G97" s="2953"/>
      <c r="H97" s="2953"/>
      <c r="I97" s="2953"/>
      <c r="J97" s="2953"/>
      <c r="K97" s="2953"/>
      <c r="L97" s="2953"/>
      <c r="M97" s="2953"/>
      <c r="N97" s="2953"/>
      <c r="O97" s="2953"/>
      <c r="P97" s="2953"/>
      <c r="Q97" s="2953"/>
      <c r="R97" s="2953"/>
      <c r="S97" s="2953"/>
      <c r="T97" s="2953"/>
      <c r="U97" s="2953"/>
      <c r="V97" s="2953"/>
      <c r="W97" s="2953"/>
      <c r="X97" s="2953"/>
      <c r="Y97" s="2953"/>
      <c r="Z97" s="2953"/>
      <c r="AA97" s="2953"/>
      <c r="AB97" s="2953"/>
      <c r="AC97" s="2953"/>
      <c r="AD97" s="2953"/>
      <c r="AE97" s="2953"/>
      <c r="AF97" s="2953"/>
      <c r="AG97" s="2953"/>
      <c r="AH97" s="2953"/>
      <c r="AI97" s="2953"/>
      <c r="AJ97" s="2953"/>
      <c r="AK97" s="2953"/>
      <c r="AL97" s="2953"/>
      <c r="AM97" s="2953"/>
      <c r="AN97" s="2953"/>
    </row>
    <row r="98" spans="1:40" ht="12.6" customHeight="1">
      <c r="A98" s="2953"/>
      <c r="B98" s="2953"/>
      <c r="C98" s="2953"/>
      <c r="D98" s="2953"/>
      <c r="E98" s="2953"/>
      <c r="F98" s="2953"/>
      <c r="G98" s="2953"/>
      <c r="H98" s="2953"/>
      <c r="I98" s="2953"/>
      <c r="J98" s="2953"/>
      <c r="K98" s="2953"/>
      <c r="L98" s="2953"/>
      <c r="M98" s="2953"/>
      <c r="N98" s="2953"/>
      <c r="O98" s="2953"/>
      <c r="P98" s="2953"/>
      <c r="Q98" s="2953"/>
      <c r="R98" s="2953"/>
      <c r="S98" s="2953"/>
      <c r="T98" s="2953"/>
      <c r="U98" s="2953"/>
      <c r="V98" s="2953"/>
      <c r="W98" s="2953"/>
      <c r="X98" s="2953"/>
      <c r="Y98" s="2953"/>
      <c r="Z98" s="2953"/>
      <c r="AA98" s="2953"/>
      <c r="AB98" s="2953"/>
      <c r="AC98" s="2953"/>
      <c r="AD98" s="2953"/>
      <c r="AE98" s="2953"/>
      <c r="AF98" s="2953"/>
      <c r="AG98" s="2953"/>
      <c r="AH98" s="2953"/>
      <c r="AI98" s="2953"/>
      <c r="AJ98" s="2953"/>
      <c r="AK98" s="2953"/>
      <c r="AL98" s="2953"/>
      <c r="AM98" s="2953"/>
      <c r="AN98" s="2953"/>
    </row>
    <row r="111" spans="1:40" ht="12.6" customHeight="1">
      <c r="A111" s="216" t="s">
        <v>2174</v>
      </c>
    </row>
  </sheetData>
  <mergeCells count="101">
    <mergeCell ref="A95:AN98"/>
    <mergeCell ref="A81:M83"/>
    <mergeCell ref="N81:AN83"/>
    <mergeCell ref="A84:M86"/>
    <mergeCell ref="N84:AN86"/>
    <mergeCell ref="A89:AN90"/>
    <mergeCell ref="A91:AN94"/>
    <mergeCell ref="A72:B80"/>
    <mergeCell ref="C72:M74"/>
    <mergeCell ref="N72:AN74"/>
    <mergeCell ref="C75:M77"/>
    <mergeCell ref="AJ75:AK75"/>
    <mergeCell ref="N76:AN77"/>
    <mergeCell ref="C78:M80"/>
    <mergeCell ref="N78:AN80"/>
    <mergeCell ref="AG50:AH50"/>
    <mergeCell ref="AI50:AL50"/>
    <mergeCell ref="AM50:AN50"/>
    <mergeCell ref="A51:AN61"/>
    <mergeCell ref="A64:AN65"/>
    <mergeCell ref="A67:M71"/>
    <mergeCell ref="N67:AN71"/>
    <mergeCell ref="Y46:AA46"/>
    <mergeCell ref="AC46:AF46"/>
    <mergeCell ref="AG46:AH46"/>
    <mergeCell ref="AI46:AL46"/>
    <mergeCell ref="AM46:AN46"/>
    <mergeCell ref="C47:M50"/>
    <mergeCell ref="N47:AN49"/>
    <mergeCell ref="V50:W50"/>
    <mergeCell ref="Y50:AA50"/>
    <mergeCell ref="AC50:AF50"/>
    <mergeCell ref="A40:B50"/>
    <mergeCell ref="C40:M42"/>
    <mergeCell ref="AD40:AI42"/>
    <mergeCell ref="AJ40:AN42"/>
    <mergeCell ref="R41:U41"/>
    <mergeCell ref="V41:X41"/>
    <mergeCell ref="Y41:Z41"/>
    <mergeCell ref="C43:M46"/>
    <mergeCell ref="N43:AN45"/>
    <mergeCell ref="V46:W46"/>
    <mergeCell ref="AJ32:AN39"/>
    <mergeCell ref="A37:M37"/>
    <mergeCell ref="N37:AC37"/>
    <mergeCell ref="A38:M38"/>
    <mergeCell ref="N38:AA38"/>
    <mergeCell ref="AB38:AC38"/>
    <mergeCell ref="A39:M39"/>
    <mergeCell ref="N39:AC39"/>
    <mergeCell ref="Z31:AA31"/>
    <mergeCell ref="AB31:AC31"/>
    <mergeCell ref="AD31:AI31"/>
    <mergeCell ref="A32:M36"/>
    <mergeCell ref="N32:AC36"/>
    <mergeCell ref="AD32:AI39"/>
    <mergeCell ref="X30:Y30"/>
    <mergeCell ref="Z30:AA30"/>
    <mergeCell ref="AB30:AC30"/>
    <mergeCell ref="AD30:AI30"/>
    <mergeCell ref="N31:O31"/>
    <mergeCell ref="P31:Q31"/>
    <mergeCell ref="R31:S31"/>
    <mergeCell ref="T31:U31"/>
    <mergeCell ref="V31:W31"/>
    <mergeCell ref="X31:Y31"/>
    <mergeCell ref="A30:M31"/>
    <mergeCell ref="N30:O30"/>
    <mergeCell ref="P30:Q30"/>
    <mergeCell ref="R30:S30"/>
    <mergeCell ref="T30:U30"/>
    <mergeCell ref="V30:W30"/>
    <mergeCell ref="A11:AN13"/>
    <mergeCell ref="A14:M15"/>
    <mergeCell ref="N14:AN15"/>
    <mergeCell ref="A16:M20"/>
    <mergeCell ref="N16:AN20"/>
    <mergeCell ref="A21:M29"/>
    <mergeCell ref="N21:AN29"/>
    <mergeCell ref="V9:AL9"/>
    <mergeCell ref="AM9:AN9"/>
    <mergeCell ref="V10:W10"/>
    <mergeCell ref="Y10:AA10"/>
    <mergeCell ref="AC10:AF10"/>
    <mergeCell ref="AG10:AH10"/>
    <mergeCell ref="AI10:AL10"/>
    <mergeCell ref="AM10:AN10"/>
    <mergeCell ref="L6:O6"/>
    <mergeCell ref="Q6:U6"/>
    <mergeCell ref="V6:AN6"/>
    <mergeCell ref="V7:AN7"/>
    <mergeCell ref="Q8:U8"/>
    <mergeCell ref="V8:AN8"/>
    <mergeCell ref="A2:AN3"/>
    <mergeCell ref="Z5:AB5"/>
    <mergeCell ref="AC5:AD5"/>
    <mergeCell ref="AE5:AF5"/>
    <mergeCell ref="AG5:AH5"/>
    <mergeCell ref="AI5:AJ5"/>
    <mergeCell ref="AK5:AL5"/>
    <mergeCell ref="AM5:AN5"/>
  </mergeCells>
  <phoneticPr fontId="71"/>
  <pageMargins left="0.70866141732283461" right="0.70866141732283461" top="0.74803149606299213" bottom="0.74803149606299213" header="0.31496062992125984" footer="0.31496062992125984"/>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FG192"/>
  <sheetViews>
    <sheetView workbookViewId="0">
      <selection sqref="A1:M1"/>
    </sheetView>
  </sheetViews>
  <sheetFormatPr defaultColWidth="2.125" defaultRowHeight="13.5"/>
  <cols>
    <col min="1" max="40" width="2.125" style="334"/>
    <col min="41" max="72" width="2.125" style="709"/>
    <col min="73" max="16384" width="2.125" style="334"/>
  </cols>
  <sheetData>
    <row r="1" spans="1:134" s="184" customFormat="1" ht="12.6" customHeight="1">
      <c r="A1" s="3110" t="s">
        <v>314</v>
      </c>
      <c r="B1" s="3110"/>
      <c r="C1" s="3110"/>
      <c r="D1" s="3110"/>
      <c r="E1" s="3110"/>
      <c r="F1" s="3110"/>
      <c r="G1" s="3110"/>
      <c r="H1" s="3110"/>
      <c r="I1" s="3110"/>
      <c r="J1" s="3110"/>
      <c r="K1" s="3110"/>
      <c r="L1" s="3110"/>
      <c r="M1" s="3110"/>
      <c r="AO1" s="578" t="s">
        <v>1928</v>
      </c>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row>
    <row r="2" spans="1:134" s="184" customFormat="1" ht="12.6" customHeight="1">
      <c r="A2" s="3111" t="s">
        <v>1792</v>
      </c>
      <c r="B2" s="3111"/>
      <c r="C2" s="3111"/>
      <c r="D2" s="3111"/>
      <c r="E2" s="3111"/>
      <c r="F2" s="3111"/>
      <c r="G2" s="3111"/>
      <c r="H2" s="3111"/>
      <c r="I2" s="3111"/>
      <c r="J2" s="3111"/>
      <c r="K2" s="3111"/>
      <c r="L2" s="3111"/>
      <c r="M2" s="3111"/>
      <c r="N2" s="3111"/>
      <c r="O2" s="3111"/>
      <c r="P2" s="3111"/>
      <c r="Q2" s="3111"/>
      <c r="R2" s="3111"/>
      <c r="S2" s="3111"/>
      <c r="T2" s="3111"/>
      <c r="U2" s="3111"/>
      <c r="V2" s="3111"/>
      <c r="W2" s="3111"/>
      <c r="X2" s="3111"/>
      <c r="Y2" s="3111"/>
      <c r="Z2" s="3111"/>
      <c r="AA2" s="3111"/>
      <c r="AB2" s="3111"/>
      <c r="AC2" s="3111"/>
      <c r="AD2" s="3111"/>
      <c r="AE2" s="3111"/>
      <c r="AF2" s="3111"/>
      <c r="AG2" s="3111"/>
      <c r="AH2" s="3111"/>
      <c r="AI2" s="3111"/>
      <c r="AJ2" s="3111"/>
      <c r="AK2" s="3111"/>
      <c r="AL2" s="3111"/>
      <c r="AM2" s="3111"/>
      <c r="AN2" s="3111"/>
      <c r="AO2" s="578" t="s">
        <v>1941</v>
      </c>
      <c r="AP2" s="578"/>
      <c r="AQ2" s="578"/>
      <c r="AR2" s="578"/>
      <c r="AS2" s="578"/>
      <c r="AT2" s="578"/>
      <c r="AU2" s="578"/>
      <c r="AV2" s="578"/>
      <c r="AW2" s="578"/>
      <c r="AX2" s="578"/>
      <c r="AY2" s="578"/>
      <c r="AZ2" s="578"/>
      <c r="BA2" s="578"/>
      <c r="BB2" s="578"/>
      <c r="BC2" s="578"/>
      <c r="BD2" s="578"/>
      <c r="BE2" s="578"/>
      <c r="BF2" s="578"/>
      <c r="BG2" s="578"/>
      <c r="BH2" s="578"/>
      <c r="BI2" s="578"/>
      <c r="BJ2" s="578"/>
      <c r="BK2" s="578"/>
      <c r="BL2" s="578"/>
      <c r="BM2" s="578"/>
      <c r="BN2" s="578"/>
      <c r="BO2" s="578"/>
      <c r="BP2" s="578"/>
      <c r="BQ2" s="578"/>
      <c r="BR2" s="578"/>
      <c r="BS2" s="578"/>
      <c r="BT2" s="578"/>
      <c r="BU2" s="578"/>
      <c r="BV2" s="578"/>
      <c r="BW2" s="578"/>
      <c r="BX2" s="578"/>
      <c r="BY2" s="578"/>
      <c r="BZ2" s="578"/>
      <c r="CA2" s="578"/>
      <c r="CB2" s="578"/>
      <c r="CC2" s="578"/>
      <c r="CD2" s="578"/>
      <c r="CE2" s="578"/>
      <c r="CF2" s="578"/>
      <c r="CG2" s="578"/>
      <c r="CH2" s="578"/>
      <c r="CI2" s="578"/>
      <c r="CJ2" s="578"/>
      <c r="CK2" s="578"/>
      <c r="CL2" s="578"/>
      <c r="CM2" s="578"/>
      <c r="CN2" s="578"/>
      <c r="CO2" s="578"/>
      <c r="CP2" s="578"/>
      <c r="CQ2" s="578"/>
      <c r="CR2" s="578"/>
      <c r="CS2" s="578"/>
      <c r="CT2" s="578"/>
      <c r="CU2" s="578"/>
      <c r="CV2" s="578"/>
      <c r="CW2" s="578"/>
    </row>
    <row r="3" spans="1:134" s="184" customFormat="1" ht="12.6" customHeight="1">
      <c r="A3" s="3111"/>
      <c r="B3" s="3111"/>
      <c r="C3" s="3111"/>
      <c r="D3" s="3111"/>
      <c r="E3" s="3111"/>
      <c r="F3" s="3111"/>
      <c r="G3" s="3111"/>
      <c r="H3" s="3111"/>
      <c r="I3" s="3111"/>
      <c r="J3" s="3111"/>
      <c r="K3" s="3111"/>
      <c r="L3" s="3111"/>
      <c r="M3" s="3111"/>
      <c r="N3" s="3111"/>
      <c r="O3" s="3111"/>
      <c r="P3" s="3111"/>
      <c r="Q3" s="3111"/>
      <c r="R3" s="3111"/>
      <c r="S3" s="3111"/>
      <c r="T3" s="3111"/>
      <c r="U3" s="3111"/>
      <c r="V3" s="3111"/>
      <c r="W3" s="3111"/>
      <c r="X3" s="3111"/>
      <c r="Y3" s="3111"/>
      <c r="Z3" s="3111"/>
      <c r="AA3" s="3111"/>
      <c r="AB3" s="3111"/>
      <c r="AC3" s="3111"/>
      <c r="AD3" s="3111"/>
      <c r="AE3" s="3111"/>
      <c r="AF3" s="3111"/>
      <c r="AG3" s="3111"/>
      <c r="AH3" s="3111"/>
      <c r="AI3" s="3111"/>
      <c r="AJ3" s="3111"/>
      <c r="AK3" s="3111"/>
      <c r="AL3" s="3111"/>
      <c r="AM3" s="3111"/>
      <c r="AN3" s="3111"/>
      <c r="AO3" s="578" t="s">
        <v>1940</v>
      </c>
      <c r="AP3" s="578"/>
      <c r="AQ3" s="578"/>
      <c r="AR3" s="578"/>
      <c r="AS3" s="578"/>
      <c r="AT3" s="578"/>
      <c r="AU3" s="578"/>
      <c r="AV3" s="578"/>
      <c r="AW3" s="578"/>
      <c r="AX3" s="578"/>
      <c r="AY3" s="578"/>
      <c r="AZ3" s="578"/>
      <c r="BA3" s="578"/>
      <c r="BB3" s="578"/>
      <c r="BC3" s="578"/>
      <c r="BD3" s="578"/>
      <c r="BE3" s="578"/>
      <c r="BF3" s="578"/>
      <c r="BG3" s="578"/>
      <c r="BH3" s="578"/>
      <c r="BI3" s="578"/>
      <c r="BJ3" s="578"/>
      <c r="BK3" s="578"/>
      <c r="BL3" s="578"/>
      <c r="BM3" s="578"/>
      <c r="BN3" s="578"/>
      <c r="BO3" s="578"/>
      <c r="BP3" s="578"/>
      <c r="BQ3" s="578"/>
      <c r="BR3" s="578"/>
      <c r="BS3" s="578"/>
      <c r="BT3" s="578"/>
      <c r="BU3" s="578"/>
      <c r="BV3" s="578"/>
      <c r="BW3" s="578"/>
      <c r="BX3" s="578"/>
      <c r="BY3" s="578"/>
      <c r="BZ3" s="578"/>
      <c r="CA3" s="578"/>
      <c r="CB3" s="578"/>
      <c r="CC3" s="578"/>
      <c r="CD3" s="578"/>
      <c r="CE3" s="578"/>
      <c r="CF3" s="578"/>
      <c r="CG3" s="578"/>
      <c r="CH3" s="578"/>
      <c r="CI3" s="578"/>
      <c r="CJ3" s="578"/>
      <c r="CK3" s="578"/>
      <c r="CL3" s="578"/>
      <c r="CM3" s="578"/>
      <c r="CN3" s="578"/>
      <c r="CO3" s="578"/>
      <c r="CP3" s="578"/>
      <c r="CQ3" s="578"/>
      <c r="CR3" s="578"/>
      <c r="CS3" s="578"/>
      <c r="CT3" s="578"/>
      <c r="CU3" s="578"/>
      <c r="CV3" s="578"/>
      <c r="CW3" s="578"/>
    </row>
    <row r="4" spans="1:134" s="184" customFormat="1" ht="12.6" customHeight="1">
      <c r="A4" s="179"/>
      <c r="B4" s="183"/>
      <c r="C4" s="183"/>
      <c r="D4" s="183"/>
      <c r="AO4" s="578"/>
      <c r="AP4" s="691" t="s">
        <v>1945</v>
      </c>
      <c r="AQ4" s="692"/>
      <c r="AR4" s="692"/>
      <c r="AS4" s="692"/>
      <c r="AT4" s="692"/>
      <c r="AU4" s="692"/>
      <c r="AV4" s="692"/>
      <c r="AW4" s="692"/>
      <c r="AX4" s="692"/>
      <c r="AY4" s="692"/>
      <c r="AZ4" s="692"/>
      <c r="BA4" s="692"/>
      <c r="BB4" s="692"/>
      <c r="BC4" s="692"/>
      <c r="BD4" s="692"/>
      <c r="BE4" s="692"/>
      <c r="BF4" s="692"/>
      <c r="BG4" s="692"/>
      <c r="BH4" s="692"/>
      <c r="BI4" s="691" t="s">
        <v>1946</v>
      </c>
      <c r="BJ4" s="692"/>
      <c r="BK4" s="692"/>
      <c r="BL4" s="692"/>
      <c r="BM4" s="692"/>
      <c r="BN4" s="692"/>
      <c r="BO4" s="692"/>
      <c r="BP4" s="692"/>
      <c r="BQ4" s="692"/>
      <c r="BR4" s="692"/>
      <c r="BS4" s="692"/>
      <c r="BT4" s="692"/>
      <c r="BU4" s="692"/>
      <c r="BV4" s="693"/>
      <c r="BW4" s="856" t="s">
        <v>1949</v>
      </c>
      <c r="BX4" s="861"/>
      <c r="BY4" s="692"/>
      <c r="BZ4" s="692"/>
      <c r="CA4" s="692"/>
      <c r="CB4" s="692"/>
      <c r="CC4" s="692"/>
      <c r="CD4" s="692"/>
      <c r="CE4" s="692"/>
      <c r="CF4" s="692"/>
      <c r="CG4" s="692"/>
      <c r="CH4" s="692"/>
      <c r="CI4" s="692"/>
      <c r="CJ4" s="693"/>
      <c r="CK4" s="691" t="s">
        <v>1955</v>
      </c>
      <c r="CL4" s="692"/>
      <c r="CM4" s="692"/>
      <c r="CN4" s="692"/>
      <c r="CO4" s="692"/>
      <c r="CP4" s="692"/>
      <c r="CQ4" s="692"/>
      <c r="CR4" s="692"/>
      <c r="CS4" s="692"/>
      <c r="CT4" s="692"/>
      <c r="CU4" s="692"/>
      <c r="CV4" s="692"/>
      <c r="CW4" s="692"/>
      <c r="CX4" s="693"/>
      <c r="CY4" s="691"/>
      <c r="CZ4" s="692"/>
      <c r="DA4" s="692"/>
      <c r="DB4" s="692"/>
      <c r="DC4" s="692"/>
      <c r="DD4" s="692"/>
      <c r="DE4" s="692"/>
      <c r="DF4" s="692"/>
      <c r="DG4" s="692"/>
      <c r="DH4" s="692"/>
      <c r="DI4" s="692"/>
      <c r="DJ4" s="692"/>
      <c r="DK4" s="692"/>
      <c r="DL4" s="692"/>
      <c r="DM4" s="692"/>
      <c r="DN4" s="692"/>
      <c r="DO4" s="692"/>
      <c r="DP4" s="692"/>
      <c r="DQ4" s="692"/>
      <c r="DR4" s="692"/>
      <c r="DS4" s="692"/>
      <c r="DT4" s="692"/>
      <c r="DU4" s="692"/>
      <c r="DV4" s="692"/>
      <c r="DW4" s="692"/>
      <c r="DX4" s="692"/>
      <c r="DY4" s="692"/>
      <c r="DZ4" s="692"/>
      <c r="EA4" s="692"/>
      <c r="EB4" s="692"/>
      <c r="EC4" s="692"/>
      <c r="ED4" s="693"/>
    </row>
    <row r="5" spans="1:134" s="184" customFormat="1" ht="12.6" customHeight="1">
      <c r="A5" s="179"/>
      <c r="B5" s="183"/>
      <c r="C5" s="183"/>
      <c r="D5" s="183"/>
      <c r="T5" s="3112" t="s">
        <v>2254</v>
      </c>
      <c r="U5" s="3112"/>
      <c r="V5" s="3112"/>
      <c r="W5" s="3113"/>
      <c r="X5" s="3113"/>
      <c r="Y5" s="3113"/>
      <c r="Z5" s="3112" t="s">
        <v>301</v>
      </c>
      <c r="AA5" s="3112"/>
      <c r="AB5" s="3112"/>
      <c r="AC5" s="3113"/>
      <c r="AD5" s="3113"/>
      <c r="AE5" s="3113"/>
      <c r="AF5" s="3112" t="s">
        <v>302</v>
      </c>
      <c r="AG5" s="3112"/>
      <c r="AH5" s="3112"/>
      <c r="AI5" s="3113"/>
      <c r="AJ5" s="3113"/>
      <c r="AK5" s="3113"/>
      <c r="AL5" s="3112" t="s">
        <v>303</v>
      </c>
      <c r="AM5" s="3112"/>
      <c r="AN5" s="3112"/>
      <c r="AO5" s="578"/>
      <c r="AP5" s="697"/>
      <c r="AQ5" s="694"/>
      <c r="AR5" s="694"/>
      <c r="AS5" s="694"/>
      <c r="AT5" s="694"/>
      <c r="AU5" s="694"/>
      <c r="AV5" s="694"/>
      <c r="AW5" s="694"/>
      <c r="AX5" s="694"/>
      <c r="AY5" s="694"/>
      <c r="AZ5" s="694"/>
      <c r="BA5" s="694"/>
      <c r="BB5" s="694"/>
      <c r="BC5" s="694"/>
      <c r="BD5" s="694"/>
      <c r="BE5" s="694"/>
      <c r="BF5" s="694"/>
      <c r="BG5" s="694"/>
      <c r="BH5" s="694"/>
      <c r="BI5" s="697" t="s">
        <v>1947</v>
      </c>
      <c r="BJ5" s="694"/>
      <c r="BK5" s="694"/>
      <c r="BL5" s="694"/>
      <c r="BM5" s="694"/>
      <c r="BN5" s="694"/>
      <c r="BO5" s="694"/>
      <c r="BP5" s="694"/>
      <c r="BQ5" s="694"/>
      <c r="BR5" s="694"/>
      <c r="BS5" s="694"/>
      <c r="BT5" s="694"/>
      <c r="BU5" s="694"/>
      <c r="BV5" s="698"/>
      <c r="BW5" s="857" t="s">
        <v>2183</v>
      </c>
      <c r="BX5" s="858"/>
      <c r="BY5" s="694"/>
      <c r="BZ5" s="694"/>
      <c r="CA5" s="694"/>
      <c r="CB5" s="694"/>
      <c r="CC5" s="694"/>
      <c r="CD5" s="694"/>
      <c r="CE5" s="694"/>
      <c r="CF5" s="694"/>
      <c r="CG5" s="694"/>
      <c r="CH5" s="694"/>
      <c r="CI5" s="694"/>
      <c r="CJ5" s="698"/>
      <c r="CK5" s="697" t="s">
        <v>1956</v>
      </c>
      <c r="CL5" s="694"/>
      <c r="CM5" s="694"/>
      <c r="CN5" s="694"/>
      <c r="CO5" s="694"/>
      <c r="CP5" s="694"/>
      <c r="CQ5" s="694"/>
      <c r="CR5" s="694"/>
      <c r="CS5" s="694"/>
      <c r="CT5" s="694"/>
      <c r="CU5" s="694"/>
      <c r="CV5" s="694"/>
      <c r="CW5" s="694"/>
      <c r="CX5" s="698"/>
      <c r="CY5" s="697" t="s">
        <v>1959</v>
      </c>
      <c r="CZ5" s="694"/>
      <c r="DA5" s="694"/>
      <c r="DB5" s="694"/>
      <c r="DC5" s="694"/>
      <c r="DD5" s="694"/>
      <c r="DE5" s="694"/>
      <c r="DF5" s="694"/>
      <c r="DG5" s="694"/>
      <c r="DH5" s="694"/>
      <c r="DI5" s="694"/>
      <c r="DJ5" s="694"/>
      <c r="DK5" s="694"/>
      <c r="DL5" s="694"/>
      <c r="DM5" s="694"/>
      <c r="DN5" s="694"/>
      <c r="DO5" s="694"/>
      <c r="DP5" s="694"/>
      <c r="DQ5" s="694"/>
      <c r="DR5" s="694"/>
      <c r="DS5" s="694"/>
      <c r="DT5" s="694"/>
      <c r="DU5" s="694"/>
      <c r="DV5" s="694"/>
      <c r="DW5" s="694"/>
      <c r="DX5" s="694"/>
      <c r="DY5" s="694"/>
      <c r="DZ5" s="694"/>
      <c r="EA5" s="694"/>
      <c r="EB5" s="694"/>
      <c r="EC5" s="694"/>
      <c r="ED5" s="698"/>
    </row>
    <row r="6" spans="1:134" s="184" customFormat="1" ht="12.6" customHeight="1">
      <c r="A6" s="179"/>
      <c r="B6" s="183"/>
      <c r="C6" s="183"/>
      <c r="D6" s="183"/>
      <c r="T6" s="3112"/>
      <c r="U6" s="3112"/>
      <c r="V6" s="3112"/>
      <c r="W6" s="3113"/>
      <c r="X6" s="3113"/>
      <c r="Y6" s="3113"/>
      <c r="Z6" s="3112"/>
      <c r="AA6" s="3112"/>
      <c r="AB6" s="3112"/>
      <c r="AC6" s="3113"/>
      <c r="AD6" s="3113"/>
      <c r="AE6" s="3113"/>
      <c r="AF6" s="3112"/>
      <c r="AG6" s="3112"/>
      <c r="AH6" s="3112"/>
      <c r="AI6" s="3113"/>
      <c r="AJ6" s="3113"/>
      <c r="AK6" s="3113"/>
      <c r="AL6" s="3112"/>
      <c r="AM6" s="3112"/>
      <c r="AN6" s="3112"/>
      <c r="AO6" s="578"/>
      <c r="AP6" s="697"/>
      <c r="AQ6" s="694"/>
      <c r="AR6" s="694"/>
      <c r="AS6" s="694"/>
      <c r="AT6" s="694"/>
      <c r="AU6" s="694"/>
      <c r="AV6" s="694"/>
      <c r="AW6" s="694"/>
      <c r="AX6" s="694"/>
      <c r="AY6" s="694"/>
      <c r="AZ6" s="694"/>
      <c r="BA6" s="694"/>
      <c r="BB6" s="694"/>
      <c r="BC6" s="694"/>
      <c r="BD6" s="694"/>
      <c r="BE6" s="694"/>
      <c r="BF6" s="694"/>
      <c r="BG6" s="694"/>
      <c r="BH6" s="694"/>
      <c r="BI6" s="697" t="s">
        <v>1948</v>
      </c>
      <c r="BJ6" s="694"/>
      <c r="BK6" s="694"/>
      <c r="BL6" s="694"/>
      <c r="BM6" s="694"/>
      <c r="BN6" s="694"/>
      <c r="BO6" s="694"/>
      <c r="BP6" s="694"/>
      <c r="BQ6" s="694"/>
      <c r="BR6" s="694"/>
      <c r="BS6" s="694"/>
      <c r="BT6" s="694"/>
      <c r="BU6" s="694"/>
      <c r="BV6" s="698"/>
      <c r="BW6" s="857" t="s">
        <v>2184</v>
      </c>
      <c r="BX6" s="858"/>
      <c r="BY6" s="694"/>
      <c r="BZ6" s="694"/>
      <c r="CA6" s="694"/>
      <c r="CB6" s="694"/>
      <c r="CC6" s="694"/>
      <c r="CD6" s="694"/>
      <c r="CE6" s="694"/>
      <c r="CF6" s="694"/>
      <c r="CG6" s="694"/>
      <c r="CH6" s="694"/>
      <c r="CI6" s="694"/>
      <c r="CJ6" s="698"/>
      <c r="CK6" s="697" t="s">
        <v>1957</v>
      </c>
      <c r="CL6" s="694"/>
      <c r="CM6" s="694"/>
      <c r="CN6" s="694"/>
      <c r="CO6" s="694"/>
      <c r="CP6" s="694"/>
      <c r="CQ6" s="694"/>
      <c r="CR6" s="694"/>
      <c r="CS6" s="694"/>
      <c r="CT6" s="694"/>
      <c r="CU6" s="694"/>
      <c r="CV6" s="694"/>
      <c r="CW6" s="694"/>
      <c r="CX6" s="698"/>
      <c r="CY6" s="697"/>
      <c r="CZ6" s="694"/>
      <c r="DA6" s="694"/>
      <c r="DB6" s="694"/>
      <c r="DC6" s="694"/>
      <c r="DD6" s="694"/>
      <c r="DE6" s="694"/>
      <c r="DF6" s="694"/>
      <c r="DG6" s="694"/>
      <c r="DH6" s="694"/>
      <c r="DI6" s="694"/>
      <c r="DJ6" s="694"/>
      <c r="DK6" s="694"/>
      <c r="DL6" s="694"/>
      <c r="DM6" s="694"/>
      <c r="DN6" s="694"/>
      <c r="DO6" s="694"/>
      <c r="DP6" s="694"/>
      <c r="DQ6" s="694"/>
      <c r="DR6" s="694"/>
      <c r="DS6" s="694"/>
      <c r="DT6" s="694"/>
      <c r="DU6" s="694"/>
      <c r="DV6" s="694"/>
      <c r="DW6" s="694"/>
      <c r="DX6" s="694"/>
      <c r="DY6" s="694"/>
      <c r="DZ6" s="694"/>
      <c r="EA6" s="694"/>
      <c r="EB6" s="694"/>
      <c r="EC6" s="694"/>
      <c r="ED6" s="698"/>
    </row>
    <row r="7" spans="1:134" s="184" customFormat="1" ht="12.6" customHeight="1">
      <c r="A7" s="3110" t="s">
        <v>315</v>
      </c>
      <c r="B7" s="3110"/>
      <c r="C7" s="3110"/>
      <c r="D7" s="3110"/>
      <c r="E7" s="3110"/>
      <c r="F7" s="3110"/>
      <c r="G7" s="3110"/>
      <c r="H7" s="3110"/>
      <c r="I7" s="3110"/>
      <c r="J7" s="3110"/>
      <c r="K7" s="3110"/>
      <c r="L7" s="3110"/>
      <c r="M7" s="3110"/>
      <c r="AO7" s="578"/>
      <c r="AP7" s="697"/>
      <c r="AQ7" s="694"/>
      <c r="AR7" s="694"/>
      <c r="AS7" s="694"/>
      <c r="AT7" s="694"/>
      <c r="AU7" s="694"/>
      <c r="AV7" s="694"/>
      <c r="AW7" s="694"/>
      <c r="AX7" s="694"/>
      <c r="AY7" s="694"/>
      <c r="AZ7" s="694"/>
      <c r="BA7" s="694"/>
      <c r="BB7" s="694"/>
      <c r="BC7" s="694"/>
      <c r="BD7" s="694"/>
      <c r="BE7" s="694"/>
      <c r="BF7" s="694"/>
      <c r="BG7" s="694"/>
      <c r="BH7" s="694"/>
      <c r="BI7" s="697"/>
      <c r="BJ7" s="694"/>
      <c r="BK7" s="694"/>
      <c r="BL7" s="694"/>
      <c r="BM7" s="694"/>
      <c r="BN7" s="694"/>
      <c r="BO7" s="694"/>
      <c r="BP7" s="694"/>
      <c r="BQ7" s="694"/>
      <c r="BR7" s="694"/>
      <c r="BS7" s="694"/>
      <c r="BT7" s="694"/>
      <c r="BU7" s="694"/>
      <c r="BV7" s="698"/>
      <c r="BW7" s="857" t="s">
        <v>2185</v>
      </c>
      <c r="BX7" s="858"/>
      <c r="BY7" s="842"/>
      <c r="BZ7" s="842"/>
      <c r="CA7" s="842"/>
      <c r="CB7" s="842"/>
      <c r="CC7" s="842"/>
      <c r="CD7" s="842"/>
      <c r="CE7" s="842"/>
      <c r="CF7" s="842"/>
      <c r="CG7" s="842"/>
      <c r="CH7" s="842"/>
      <c r="CI7" s="842"/>
      <c r="CJ7" s="843"/>
      <c r="CK7" s="697"/>
      <c r="CL7" s="694"/>
      <c r="CM7" s="694"/>
      <c r="CN7" s="694"/>
      <c r="CO7" s="694"/>
      <c r="CP7" s="694"/>
      <c r="CQ7" s="694"/>
      <c r="CR7" s="694"/>
      <c r="CS7" s="694"/>
      <c r="CT7" s="694"/>
      <c r="CU7" s="694"/>
      <c r="CV7" s="694"/>
      <c r="CW7" s="694"/>
      <c r="CX7" s="698"/>
      <c r="CY7" s="697"/>
      <c r="CZ7" s="694"/>
      <c r="DA7" s="694"/>
      <c r="DB7" s="694"/>
      <c r="DC7" s="694"/>
      <c r="DD7" s="694"/>
      <c r="DE7" s="694"/>
      <c r="DF7" s="694"/>
      <c r="DG7" s="694"/>
      <c r="DH7" s="694"/>
      <c r="DI7" s="694"/>
      <c r="DJ7" s="694"/>
      <c r="DK7" s="694"/>
      <c r="DL7" s="694"/>
      <c r="DM7" s="694"/>
      <c r="DN7" s="694"/>
      <c r="DO7" s="694"/>
      <c r="DP7" s="694"/>
      <c r="DQ7" s="694"/>
      <c r="DR7" s="694"/>
      <c r="DS7" s="694"/>
      <c r="DT7" s="694"/>
      <c r="DU7" s="694"/>
      <c r="DV7" s="694"/>
      <c r="DW7" s="694"/>
      <c r="DX7" s="694"/>
      <c r="DY7" s="694"/>
      <c r="DZ7" s="694"/>
      <c r="EA7" s="694"/>
      <c r="EB7" s="694"/>
      <c r="EC7" s="694"/>
      <c r="ED7" s="698"/>
    </row>
    <row r="8" spans="1:134" s="184" customFormat="1" ht="12.6" customHeight="1">
      <c r="A8" s="3110"/>
      <c r="B8" s="3110"/>
      <c r="C8" s="3110"/>
      <c r="D8" s="3110"/>
      <c r="E8" s="3110"/>
      <c r="F8" s="3110"/>
      <c r="G8" s="3110"/>
      <c r="H8" s="3110"/>
      <c r="I8" s="3110"/>
      <c r="J8" s="3110"/>
      <c r="K8" s="3110"/>
      <c r="L8" s="3110"/>
      <c r="M8" s="3110"/>
      <c r="AO8" s="578"/>
      <c r="AP8" s="699"/>
      <c r="AQ8" s="700"/>
      <c r="AR8" s="700"/>
      <c r="AS8" s="700"/>
      <c r="AT8" s="700"/>
      <c r="AU8" s="700"/>
      <c r="AV8" s="700"/>
      <c r="AW8" s="700"/>
      <c r="AX8" s="700"/>
      <c r="AY8" s="700"/>
      <c r="AZ8" s="700"/>
      <c r="BA8" s="700"/>
      <c r="BB8" s="700"/>
      <c r="BC8" s="700"/>
      <c r="BD8" s="700"/>
      <c r="BE8" s="700"/>
      <c r="BF8" s="700"/>
      <c r="BG8" s="700"/>
      <c r="BH8" s="700"/>
      <c r="BI8" s="699"/>
      <c r="BJ8" s="700"/>
      <c r="BK8" s="700"/>
      <c r="BL8" s="700"/>
      <c r="BM8" s="700"/>
      <c r="BN8" s="700"/>
      <c r="BO8" s="700"/>
      <c r="BP8" s="700"/>
      <c r="BQ8" s="700"/>
      <c r="BR8" s="700"/>
      <c r="BS8" s="700"/>
      <c r="BT8" s="700"/>
      <c r="BU8" s="700"/>
      <c r="BV8" s="701"/>
      <c r="BW8" s="859" t="s">
        <v>2186</v>
      </c>
      <c r="BX8" s="860"/>
      <c r="BY8" s="844"/>
      <c r="BZ8" s="844"/>
      <c r="CA8" s="844"/>
      <c r="CB8" s="844"/>
      <c r="CC8" s="844"/>
      <c r="CD8" s="844"/>
      <c r="CE8" s="844"/>
      <c r="CF8" s="844"/>
      <c r="CG8" s="844"/>
      <c r="CH8" s="844"/>
      <c r="CI8" s="844"/>
      <c r="CJ8" s="845"/>
      <c r="CK8" s="699"/>
      <c r="CL8" s="700"/>
      <c r="CM8" s="700"/>
      <c r="CN8" s="700"/>
      <c r="CO8" s="700"/>
      <c r="CP8" s="700"/>
      <c r="CQ8" s="700"/>
      <c r="CR8" s="700"/>
      <c r="CS8" s="700"/>
      <c r="CT8" s="700"/>
      <c r="CU8" s="700"/>
      <c r="CV8" s="700"/>
      <c r="CW8" s="700"/>
      <c r="CX8" s="701"/>
      <c r="CY8" s="699"/>
      <c r="CZ8" s="700"/>
      <c r="DA8" s="700"/>
      <c r="DB8" s="700"/>
      <c r="DC8" s="700"/>
      <c r="DD8" s="700"/>
      <c r="DE8" s="700"/>
      <c r="DF8" s="700"/>
      <c r="DG8" s="700"/>
      <c r="DH8" s="700"/>
      <c r="DI8" s="700"/>
      <c r="DJ8" s="700"/>
      <c r="DK8" s="700"/>
      <c r="DL8" s="700"/>
      <c r="DM8" s="700"/>
      <c r="DN8" s="700"/>
      <c r="DO8" s="700"/>
      <c r="DP8" s="700"/>
      <c r="DQ8" s="700"/>
      <c r="DR8" s="700"/>
      <c r="DS8" s="700"/>
      <c r="DT8" s="700"/>
      <c r="DU8" s="700"/>
      <c r="DV8" s="700"/>
      <c r="DW8" s="700"/>
      <c r="DX8" s="700"/>
      <c r="DY8" s="700"/>
      <c r="DZ8" s="700"/>
      <c r="EA8" s="700"/>
      <c r="EB8" s="700"/>
      <c r="EC8" s="700"/>
      <c r="ED8" s="701"/>
    </row>
    <row r="9" spans="1:134" s="184" customFormat="1" ht="12.6" customHeight="1">
      <c r="A9" s="179"/>
      <c r="B9" s="183"/>
      <c r="C9" s="183"/>
      <c r="D9" s="183"/>
      <c r="Q9" s="185"/>
      <c r="R9" s="185"/>
      <c r="S9" s="185"/>
      <c r="T9" s="185"/>
      <c r="U9" s="185"/>
      <c r="V9" s="186"/>
      <c r="W9" s="186"/>
      <c r="X9" s="186"/>
      <c r="Y9" s="186"/>
      <c r="Z9" s="186"/>
      <c r="AA9" s="186"/>
      <c r="AB9" s="186"/>
      <c r="AC9" s="186"/>
      <c r="AD9" s="186"/>
      <c r="AE9" s="186"/>
      <c r="AF9" s="186"/>
      <c r="AG9" s="186"/>
      <c r="AH9" s="186"/>
      <c r="AI9" s="186"/>
      <c r="AJ9" s="186"/>
      <c r="AK9" s="186"/>
      <c r="AL9" s="186"/>
      <c r="AM9" s="186"/>
      <c r="AN9" s="186"/>
      <c r="AO9" s="578"/>
      <c r="AP9" s="691" t="s">
        <v>1932</v>
      </c>
      <c r="AQ9" s="692"/>
      <c r="AR9" s="692"/>
      <c r="AS9" s="692"/>
      <c r="AT9" s="692"/>
      <c r="AU9" s="692"/>
      <c r="AV9" s="692"/>
      <c r="AW9" s="692"/>
      <c r="AX9" s="692"/>
      <c r="AY9" s="692"/>
      <c r="AZ9" s="692"/>
      <c r="BA9" s="692"/>
      <c r="BB9" s="692"/>
      <c r="BC9" s="692"/>
      <c r="BD9" s="692"/>
      <c r="BE9" s="692"/>
      <c r="BF9" s="692"/>
      <c r="BG9" s="692"/>
      <c r="BH9" s="693"/>
      <c r="BI9" s="688"/>
      <c r="BJ9" s="689"/>
      <c r="BK9" s="689"/>
      <c r="BL9" s="689"/>
      <c r="BM9" s="689"/>
      <c r="BN9" s="689"/>
      <c r="BO9" s="689" t="s">
        <v>1950</v>
      </c>
      <c r="BP9" s="689"/>
      <c r="BQ9" s="689"/>
      <c r="BR9" s="689"/>
      <c r="BS9" s="689"/>
      <c r="BT9" s="689"/>
      <c r="BU9" s="689"/>
      <c r="BV9" s="690"/>
      <c r="BW9" s="688"/>
      <c r="BX9" s="689"/>
      <c r="BY9" s="689"/>
      <c r="BZ9" s="689"/>
      <c r="CA9" s="689"/>
      <c r="CB9" s="689"/>
      <c r="CC9" s="689" t="s">
        <v>1950</v>
      </c>
      <c r="CD9" s="689"/>
      <c r="CE9" s="689"/>
      <c r="CF9" s="689"/>
      <c r="CG9" s="689"/>
      <c r="CH9" s="689"/>
      <c r="CI9" s="689"/>
      <c r="CJ9" s="690"/>
      <c r="CK9" s="688"/>
      <c r="CL9" s="689"/>
      <c r="CM9" s="689"/>
      <c r="CN9" s="689"/>
      <c r="CO9" s="689"/>
      <c r="CP9" s="689"/>
      <c r="CQ9" s="689" t="s">
        <v>1950</v>
      </c>
      <c r="CR9" s="689"/>
      <c r="CS9" s="689"/>
      <c r="CT9" s="689"/>
      <c r="CU9" s="689"/>
      <c r="CV9" s="689"/>
      <c r="CW9" s="689"/>
      <c r="CX9" s="690"/>
      <c r="CY9" s="688"/>
      <c r="CZ9" s="689"/>
      <c r="DA9" s="689"/>
      <c r="DB9" s="689"/>
      <c r="DC9" s="689"/>
      <c r="DD9" s="689"/>
      <c r="DE9" s="689"/>
      <c r="DF9" s="689"/>
      <c r="DG9" s="689"/>
      <c r="DH9" s="689"/>
      <c r="DI9" s="689"/>
      <c r="DJ9" s="689"/>
      <c r="DK9" s="689"/>
      <c r="DL9" s="689"/>
      <c r="DM9" s="689"/>
      <c r="DN9" s="689"/>
      <c r="DO9" s="689"/>
      <c r="DP9" s="689"/>
      <c r="DQ9" s="689"/>
      <c r="DR9" s="689"/>
      <c r="DS9" s="689"/>
      <c r="DT9" s="689"/>
      <c r="DU9" s="689"/>
      <c r="DV9" s="689"/>
      <c r="DW9" s="689"/>
      <c r="DX9" s="689"/>
      <c r="DY9" s="689"/>
      <c r="DZ9" s="689"/>
      <c r="EA9" s="689"/>
      <c r="EB9" s="689"/>
      <c r="EC9" s="689"/>
      <c r="ED9" s="690"/>
    </row>
    <row r="10" spans="1:134" s="184" customFormat="1" ht="12.6" customHeight="1">
      <c r="A10" s="179"/>
      <c r="B10" s="183"/>
      <c r="C10" s="183"/>
      <c r="D10" s="183"/>
      <c r="K10" s="3114" t="s">
        <v>339</v>
      </c>
      <c r="L10" s="3114"/>
      <c r="M10" s="3114"/>
      <c r="N10" s="3114"/>
      <c r="Q10" s="3112" t="s">
        <v>340</v>
      </c>
      <c r="R10" s="3112"/>
      <c r="S10" s="3112"/>
      <c r="T10" s="3112"/>
      <c r="U10" s="3112"/>
      <c r="V10" s="3115" t="s">
        <v>341</v>
      </c>
      <c r="W10" s="3115"/>
      <c r="X10" s="3115"/>
      <c r="Y10" s="3115"/>
      <c r="Z10" s="3115"/>
      <c r="AA10" s="3115"/>
      <c r="AB10" s="3115"/>
      <c r="AC10" s="3115"/>
      <c r="AD10" s="3115"/>
      <c r="AE10" s="3115"/>
      <c r="AF10" s="3115"/>
      <c r="AG10" s="3115"/>
      <c r="AH10" s="3115"/>
      <c r="AI10" s="3115"/>
      <c r="AJ10" s="3115"/>
      <c r="AK10" s="3115"/>
      <c r="AL10" s="3115"/>
      <c r="AM10" s="3115"/>
      <c r="AN10" s="3115"/>
      <c r="AO10" s="578"/>
      <c r="AP10" s="688" t="s">
        <v>1933</v>
      </c>
      <c r="AQ10" s="689"/>
      <c r="AR10" s="689"/>
      <c r="AS10" s="689"/>
      <c r="AT10" s="689"/>
      <c r="AU10" s="689"/>
      <c r="AV10" s="689"/>
      <c r="AW10" s="689"/>
      <c r="AX10" s="689"/>
      <c r="AY10" s="689"/>
      <c r="AZ10" s="689"/>
      <c r="BA10" s="689"/>
      <c r="BB10" s="689"/>
      <c r="BC10" s="689"/>
      <c r="BD10" s="689"/>
      <c r="BE10" s="689"/>
      <c r="BF10" s="689"/>
      <c r="BG10" s="689"/>
      <c r="BH10" s="690"/>
      <c r="BI10" s="688"/>
      <c r="BJ10" s="689"/>
      <c r="BK10" s="689"/>
      <c r="BL10" s="689"/>
      <c r="BM10" s="689"/>
      <c r="BN10" s="689"/>
      <c r="BO10" s="689" t="s">
        <v>1950</v>
      </c>
      <c r="BP10" s="689"/>
      <c r="BQ10" s="689"/>
      <c r="BR10" s="689"/>
      <c r="BS10" s="689"/>
      <c r="BT10" s="689"/>
      <c r="BU10" s="689"/>
      <c r="BV10" s="690"/>
      <c r="BW10" s="688"/>
      <c r="BX10" s="689"/>
      <c r="BY10" s="689"/>
      <c r="BZ10" s="689"/>
      <c r="CA10" s="689"/>
      <c r="CB10" s="689"/>
      <c r="CC10" s="689" t="s">
        <v>1950</v>
      </c>
      <c r="CD10" s="689"/>
      <c r="CE10" s="689"/>
      <c r="CF10" s="689"/>
      <c r="CG10" s="689"/>
      <c r="CH10" s="689"/>
      <c r="CI10" s="689"/>
      <c r="CJ10" s="690"/>
      <c r="CK10" s="688"/>
      <c r="CL10" s="689"/>
      <c r="CM10" s="689"/>
      <c r="CN10" s="689"/>
      <c r="CO10" s="689"/>
      <c r="CP10" s="689"/>
      <c r="CQ10" s="689" t="s">
        <v>1950</v>
      </c>
      <c r="CR10" s="689"/>
      <c r="CS10" s="689"/>
      <c r="CT10" s="689"/>
      <c r="CU10" s="689"/>
      <c r="CV10" s="689"/>
      <c r="CW10" s="689"/>
      <c r="CX10" s="690"/>
      <c r="CY10" s="688"/>
      <c r="CZ10" s="689"/>
      <c r="DA10" s="689"/>
      <c r="DB10" s="689"/>
      <c r="DC10" s="689"/>
      <c r="DD10" s="689"/>
      <c r="DE10" s="689"/>
      <c r="DF10" s="689"/>
      <c r="DG10" s="689"/>
      <c r="DH10" s="689"/>
      <c r="DI10" s="689"/>
      <c r="DJ10" s="689"/>
      <c r="DK10" s="689"/>
      <c r="DL10" s="689"/>
      <c r="DM10" s="689"/>
      <c r="DN10" s="689"/>
      <c r="DO10" s="689"/>
      <c r="DP10" s="689"/>
      <c r="DQ10" s="689"/>
      <c r="DR10" s="689"/>
      <c r="DS10" s="689"/>
      <c r="DT10" s="689"/>
      <c r="DU10" s="689"/>
      <c r="DV10" s="689"/>
      <c r="DW10" s="689"/>
      <c r="DX10" s="689"/>
      <c r="DY10" s="689"/>
      <c r="DZ10" s="689"/>
      <c r="EA10" s="689"/>
      <c r="EB10" s="689"/>
      <c r="EC10" s="689"/>
      <c r="ED10" s="690"/>
    </row>
    <row r="11" spans="1:134" s="184" customFormat="1" ht="12.6" customHeight="1">
      <c r="A11" s="179"/>
      <c r="B11" s="183"/>
      <c r="C11" s="183"/>
      <c r="D11" s="183"/>
      <c r="Q11" s="187"/>
      <c r="R11" s="187"/>
      <c r="S11" s="187"/>
      <c r="T11" s="187"/>
      <c r="U11" s="187"/>
      <c r="V11" s="3116">
        <f>一括入力シート!B44</f>
        <v>0</v>
      </c>
      <c r="W11" s="3116"/>
      <c r="X11" s="3116"/>
      <c r="Y11" s="3116"/>
      <c r="Z11" s="3116"/>
      <c r="AA11" s="3116"/>
      <c r="AB11" s="3116"/>
      <c r="AC11" s="3116"/>
      <c r="AD11" s="3116"/>
      <c r="AE11" s="3116"/>
      <c r="AF11" s="3116"/>
      <c r="AG11" s="3116"/>
      <c r="AH11" s="3116"/>
      <c r="AI11" s="3116"/>
      <c r="AJ11" s="3116"/>
      <c r="AK11" s="3116"/>
      <c r="AL11" s="3116"/>
      <c r="AM11" s="3116"/>
      <c r="AN11" s="3116"/>
      <c r="AO11" s="578"/>
      <c r="AP11" s="688" t="s">
        <v>1934</v>
      </c>
      <c r="AQ11" s="689"/>
      <c r="AR11" s="689"/>
      <c r="AS11" s="689"/>
      <c r="AT11" s="689"/>
      <c r="AU11" s="689"/>
      <c r="AV11" s="689"/>
      <c r="AW11" s="689"/>
      <c r="AX11" s="689"/>
      <c r="AY11" s="689"/>
      <c r="AZ11" s="689"/>
      <c r="BA11" s="689"/>
      <c r="BB11" s="689"/>
      <c r="BC11" s="689"/>
      <c r="BD11" s="689"/>
      <c r="BE11" s="689"/>
      <c r="BF11" s="689"/>
      <c r="BG11" s="689"/>
      <c r="BH11" s="690"/>
      <c r="BI11" s="688"/>
      <c r="BJ11" s="689" t="s">
        <v>1952</v>
      </c>
      <c r="BK11" s="689"/>
      <c r="BL11" s="689"/>
      <c r="BM11" s="689"/>
      <c r="BN11" s="689"/>
      <c r="BO11" s="689"/>
      <c r="BP11" s="689"/>
      <c r="BQ11" s="689"/>
      <c r="BR11" s="689"/>
      <c r="BS11" s="689"/>
      <c r="BT11" s="689"/>
      <c r="BU11" s="689"/>
      <c r="BV11" s="690"/>
      <c r="BW11" s="688"/>
      <c r="BX11" s="689"/>
      <c r="BY11" s="689"/>
      <c r="BZ11" s="689"/>
      <c r="CA11" s="689"/>
      <c r="CB11" s="689"/>
      <c r="CC11" s="689" t="s">
        <v>1950</v>
      </c>
      <c r="CD11" s="689"/>
      <c r="CE11" s="689"/>
      <c r="CF11" s="689"/>
      <c r="CG11" s="689"/>
      <c r="CH11" s="689"/>
      <c r="CI11" s="689"/>
      <c r="CJ11" s="690"/>
      <c r="CK11" s="688"/>
      <c r="CL11" s="689"/>
      <c r="CM11" s="689"/>
      <c r="CN11" s="689"/>
      <c r="CO11" s="689"/>
      <c r="CP11" s="689"/>
      <c r="CQ11" s="689" t="s">
        <v>1950</v>
      </c>
      <c r="CR11" s="689"/>
      <c r="CS11" s="689"/>
      <c r="CT11" s="689"/>
      <c r="CU11" s="689"/>
      <c r="CV11" s="689"/>
      <c r="CW11" s="689"/>
      <c r="CX11" s="690"/>
      <c r="CY11" s="688" t="s">
        <v>1961</v>
      </c>
      <c r="CZ11" s="689"/>
      <c r="DA11" s="689"/>
      <c r="DB11" s="689"/>
      <c r="DC11" s="689"/>
      <c r="DD11" s="689"/>
      <c r="DE11" s="689"/>
      <c r="DF11" s="689"/>
      <c r="DG11" s="689"/>
      <c r="DH11" s="689"/>
      <c r="DI11" s="689"/>
      <c r="DJ11" s="689"/>
      <c r="DK11" s="689"/>
      <c r="DL11" s="689"/>
      <c r="DM11" s="689"/>
      <c r="DN11" s="689"/>
      <c r="DO11" s="689"/>
      <c r="DP11" s="689"/>
      <c r="DQ11" s="689"/>
      <c r="DR11" s="689"/>
      <c r="DS11" s="689"/>
      <c r="DT11" s="689"/>
      <c r="DU11" s="689"/>
      <c r="DV11" s="689"/>
      <c r="DW11" s="689"/>
      <c r="DX11" s="689"/>
      <c r="DY11" s="689"/>
      <c r="DZ11" s="689"/>
      <c r="EA11" s="689"/>
      <c r="EB11" s="689"/>
      <c r="EC11" s="689"/>
      <c r="ED11" s="690"/>
    </row>
    <row r="12" spans="1:134" s="184" customFormat="1" ht="12.6" customHeight="1">
      <c r="A12" s="179"/>
      <c r="B12" s="183"/>
      <c r="C12" s="183"/>
      <c r="D12" s="183"/>
      <c r="V12" s="3117"/>
      <c r="W12" s="3117"/>
      <c r="X12" s="3117"/>
      <c r="Y12" s="3117"/>
      <c r="Z12" s="3117"/>
      <c r="AA12" s="3117"/>
      <c r="AB12" s="3117"/>
      <c r="AC12" s="3117"/>
      <c r="AD12" s="3117"/>
      <c r="AE12" s="3117"/>
      <c r="AF12" s="3117"/>
      <c r="AG12" s="3117"/>
      <c r="AH12" s="3117"/>
      <c r="AI12" s="3117"/>
      <c r="AJ12" s="3117"/>
      <c r="AK12" s="3117"/>
      <c r="AL12" s="3117"/>
      <c r="AM12" s="3117"/>
      <c r="AN12" s="3117"/>
      <c r="AO12" s="578"/>
      <c r="AP12" s="688" t="s">
        <v>1935</v>
      </c>
      <c r="AQ12" s="689"/>
      <c r="AR12" s="689"/>
      <c r="AS12" s="689"/>
      <c r="AT12" s="689"/>
      <c r="AU12" s="689"/>
      <c r="AV12" s="689"/>
      <c r="AW12" s="689"/>
      <c r="AX12" s="695"/>
      <c r="AY12" s="696"/>
      <c r="AZ12" s="689"/>
      <c r="BA12" s="689"/>
      <c r="BB12" s="689"/>
      <c r="BC12" s="689"/>
      <c r="BD12" s="689"/>
      <c r="BE12" s="689"/>
      <c r="BF12" s="689"/>
      <c r="BG12" s="689"/>
      <c r="BH12" s="690"/>
      <c r="BI12" s="688"/>
      <c r="BJ12" s="689"/>
      <c r="BK12" s="689"/>
      <c r="BL12" s="689"/>
      <c r="BM12" s="689"/>
      <c r="BN12" s="689"/>
      <c r="BO12" s="689" t="s">
        <v>1950</v>
      </c>
      <c r="BP12" s="689"/>
      <c r="BQ12" s="689"/>
      <c r="BR12" s="689"/>
      <c r="BS12" s="689"/>
      <c r="BT12" s="689"/>
      <c r="BU12" s="689"/>
      <c r="BV12" s="690"/>
      <c r="BW12" s="688"/>
      <c r="BX12" s="689"/>
      <c r="BY12" s="689"/>
      <c r="BZ12" s="689"/>
      <c r="CA12" s="689"/>
      <c r="CB12" s="689"/>
      <c r="CC12" s="689" t="s">
        <v>1950</v>
      </c>
      <c r="CD12" s="689"/>
      <c r="CE12" s="689"/>
      <c r="CF12" s="689"/>
      <c r="CG12" s="689"/>
      <c r="CH12" s="689"/>
      <c r="CI12" s="689"/>
      <c r="CJ12" s="690"/>
      <c r="CK12" s="688"/>
      <c r="CL12" s="689"/>
      <c r="CM12" s="689"/>
      <c r="CN12" s="689"/>
      <c r="CO12" s="689"/>
      <c r="CP12" s="689"/>
      <c r="CQ12" s="689" t="s">
        <v>1950</v>
      </c>
      <c r="CR12" s="689"/>
      <c r="CS12" s="689"/>
      <c r="CT12" s="689"/>
      <c r="CU12" s="689"/>
      <c r="CV12" s="689"/>
      <c r="CW12" s="689"/>
      <c r="CX12" s="690"/>
      <c r="CY12" s="688" t="s">
        <v>1960</v>
      </c>
      <c r="CZ12" s="689"/>
      <c r="DA12" s="689"/>
      <c r="DB12" s="689"/>
      <c r="DC12" s="689"/>
      <c r="DD12" s="689"/>
      <c r="DE12" s="689"/>
      <c r="DF12" s="689"/>
      <c r="DG12" s="689"/>
      <c r="DH12" s="689"/>
      <c r="DI12" s="689"/>
      <c r="DJ12" s="689"/>
      <c r="DK12" s="689"/>
      <c r="DL12" s="689"/>
      <c r="DM12" s="689"/>
      <c r="DN12" s="689"/>
      <c r="DO12" s="689"/>
      <c r="DP12" s="689"/>
      <c r="DQ12" s="689"/>
      <c r="DR12" s="689"/>
      <c r="DS12" s="689"/>
      <c r="DT12" s="689"/>
      <c r="DU12" s="689"/>
      <c r="DV12" s="689"/>
      <c r="DW12" s="689"/>
      <c r="DX12" s="689"/>
      <c r="DY12" s="689"/>
      <c r="DZ12" s="689"/>
      <c r="EA12" s="689"/>
      <c r="EB12" s="689"/>
      <c r="EC12" s="689"/>
      <c r="ED12" s="690"/>
    </row>
    <row r="13" spans="1:134" s="184" customFormat="1" ht="12.6" customHeight="1">
      <c r="A13" s="179"/>
      <c r="B13" s="183"/>
      <c r="C13" s="183"/>
      <c r="D13" s="183"/>
      <c r="P13" s="184" t="s">
        <v>342</v>
      </c>
      <c r="Q13" s="3118" t="s">
        <v>2187</v>
      </c>
      <c r="R13" s="3118"/>
      <c r="S13" s="3118"/>
      <c r="T13" s="3118"/>
      <c r="U13" s="3118"/>
      <c r="V13" s="3115" t="s">
        <v>343</v>
      </c>
      <c r="W13" s="3115"/>
      <c r="X13" s="3115"/>
      <c r="Y13" s="3115"/>
      <c r="Z13" s="3115"/>
      <c r="AA13" s="3115"/>
      <c r="AB13" s="3115"/>
      <c r="AC13" s="3115"/>
      <c r="AD13" s="3115"/>
      <c r="AE13" s="3115"/>
      <c r="AF13" s="3115"/>
      <c r="AG13" s="3115"/>
      <c r="AH13" s="3115"/>
      <c r="AI13" s="3115"/>
      <c r="AJ13" s="3115"/>
      <c r="AK13" s="3115"/>
      <c r="AL13" s="3115"/>
      <c r="AM13" s="3115"/>
      <c r="AN13" s="3115"/>
      <c r="AO13" s="578"/>
      <c r="AP13" s="688" t="s">
        <v>1936</v>
      </c>
      <c r="AQ13" s="689"/>
      <c r="AR13" s="689"/>
      <c r="AS13" s="689"/>
      <c r="AT13" s="689"/>
      <c r="AU13" s="689"/>
      <c r="AV13" s="689"/>
      <c r="AW13" s="689"/>
      <c r="AX13" s="695"/>
      <c r="AY13" s="696"/>
      <c r="AZ13" s="689"/>
      <c r="BA13" s="689"/>
      <c r="BB13" s="689"/>
      <c r="BC13" s="689"/>
      <c r="BD13" s="689"/>
      <c r="BE13" s="689"/>
      <c r="BF13" s="689"/>
      <c r="BG13" s="689"/>
      <c r="BH13" s="690"/>
      <c r="BI13" s="688"/>
      <c r="BJ13" s="689"/>
      <c r="BK13" s="689"/>
      <c r="BL13" s="689"/>
      <c r="BM13" s="689"/>
      <c r="BN13" s="689"/>
      <c r="BO13" s="689" t="s">
        <v>1950</v>
      </c>
      <c r="BP13" s="689"/>
      <c r="BQ13" s="689"/>
      <c r="BR13" s="689"/>
      <c r="BS13" s="689"/>
      <c r="BT13" s="689"/>
      <c r="BU13" s="689"/>
      <c r="BV13" s="690"/>
      <c r="BW13" s="688"/>
      <c r="BX13" s="689"/>
      <c r="BY13" s="689"/>
      <c r="BZ13" s="689"/>
      <c r="CA13" s="689"/>
      <c r="CB13" s="689"/>
      <c r="CC13" s="689" t="s">
        <v>1950</v>
      </c>
      <c r="CD13" s="689"/>
      <c r="CE13" s="689"/>
      <c r="CF13" s="689"/>
      <c r="CG13" s="689"/>
      <c r="CH13" s="689"/>
      <c r="CI13" s="689"/>
      <c r="CJ13" s="690"/>
      <c r="CK13" s="688"/>
      <c r="CL13" s="689"/>
      <c r="CM13" s="689"/>
      <c r="CN13" s="689"/>
      <c r="CO13" s="689"/>
      <c r="CP13" s="689"/>
      <c r="CQ13" s="689" t="s">
        <v>1950</v>
      </c>
      <c r="CR13" s="689"/>
      <c r="CS13" s="689"/>
      <c r="CT13" s="689"/>
      <c r="CU13" s="689"/>
      <c r="CV13" s="689"/>
      <c r="CW13" s="689"/>
      <c r="CX13" s="690"/>
      <c r="CY13" s="688" t="s">
        <v>1962</v>
      </c>
      <c r="CZ13" s="689"/>
      <c r="DA13" s="689"/>
      <c r="DB13" s="689"/>
      <c r="DC13" s="689"/>
      <c r="DD13" s="689"/>
      <c r="DE13" s="689"/>
      <c r="DF13" s="689"/>
      <c r="DG13" s="689"/>
      <c r="DH13" s="689"/>
      <c r="DI13" s="689"/>
      <c r="DJ13" s="689"/>
      <c r="DK13" s="689"/>
      <c r="DL13" s="689"/>
      <c r="DM13" s="689"/>
      <c r="DN13" s="689"/>
      <c r="DO13" s="689"/>
      <c r="DP13" s="689"/>
      <c r="DQ13" s="689"/>
      <c r="DR13" s="689"/>
      <c r="DS13" s="689"/>
      <c r="DT13" s="689"/>
      <c r="DU13" s="689"/>
      <c r="DV13" s="689"/>
      <c r="DW13" s="689"/>
      <c r="DX13" s="689"/>
      <c r="DY13" s="689"/>
      <c r="DZ13" s="689"/>
      <c r="EA13" s="689"/>
      <c r="EB13" s="689"/>
      <c r="EC13" s="689"/>
      <c r="ED13" s="690"/>
    </row>
    <row r="14" spans="1:134" s="184" customFormat="1" ht="12.6" customHeight="1">
      <c r="A14" s="179"/>
      <c r="B14" s="183"/>
      <c r="C14" s="183"/>
      <c r="D14" s="183"/>
      <c r="V14" s="3119" t="str">
        <f>一括入力シート!B45&amp;CHAR(10)&amp;一括入力シート!B46</f>
        <v xml:space="preserve">
</v>
      </c>
      <c r="W14" s="3119"/>
      <c r="X14" s="3119"/>
      <c r="Y14" s="3119"/>
      <c r="Z14" s="3119"/>
      <c r="AA14" s="3119"/>
      <c r="AB14" s="3119"/>
      <c r="AC14" s="3119"/>
      <c r="AD14" s="3119"/>
      <c r="AE14" s="3119"/>
      <c r="AF14" s="3119"/>
      <c r="AG14" s="3119"/>
      <c r="AH14" s="3119"/>
      <c r="AI14" s="3119"/>
      <c r="AJ14" s="3119"/>
      <c r="AK14" s="3119"/>
      <c r="AL14" s="3119"/>
      <c r="AM14" s="3121"/>
      <c r="AN14" s="3121"/>
      <c r="AO14" s="578"/>
      <c r="AP14" s="688" t="s">
        <v>1937</v>
      </c>
      <c r="AQ14" s="689"/>
      <c r="AR14" s="689"/>
      <c r="AS14" s="689"/>
      <c r="AT14" s="689"/>
      <c r="AU14" s="689"/>
      <c r="AV14" s="689"/>
      <c r="AW14" s="689"/>
      <c r="AX14" s="695"/>
      <c r="AY14" s="696"/>
      <c r="AZ14" s="689"/>
      <c r="BA14" s="689"/>
      <c r="BB14" s="689"/>
      <c r="BC14" s="689"/>
      <c r="BD14" s="689"/>
      <c r="BE14" s="689"/>
      <c r="BF14" s="689"/>
      <c r="BG14" s="689"/>
      <c r="BH14" s="690"/>
      <c r="BI14" s="688"/>
      <c r="BJ14" s="689"/>
      <c r="BK14" s="689"/>
      <c r="BL14" s="689"/>
      <c r="BM14" s="689"/>
      <c r="BN14" s="689"/>
      <c r="BO14" s="689" t="s">
        <v>1950</v>
      </c>
      <c r="BP14" s="689"/>
      <c r="BQ14" s="689"/>
      <c r="BR14" s="689"/>
      <c r="BS14" s="689"/>
      <c r="BT14" s="689"/>
      <c r="BU14" s="689"/>
      <c r="BV14" s="690"/>
      <c r="BW14" s="688"/>
      <c r="BX14" s="689"/>
      <c r="BY14" s="689"/>
      <c r="BZ14" s="689"/>
      <c r="CA14" s="689"/>
      <c r="CB14" s="689"/>
      <c r="CC14" s="689" t="s">
        <v>1950</v>
      </c>
      <c r="CD14" s="689"/>
      <c r="CE14" s="689"/>
      <c r="CF14" s="689"/>
      <c r="CG14" s="689"/>
      <c r="CH14" s="689"/>
      <c r="CI14" s="689"/>
      <c r="CJ14" s="690"/>
      <c r="CK14" s="688"/>
      <c r="CL14" s="689"/>
      <c r="CM14" s="689"/>
      <c r="CN14" s="689"/>
      <c r="CO14" s="689"/>
      <c r="CP14" s="689"/>
      <c r="CQ14" s="689" t="s">
        <v>1950</v>
      </c>
      <c r="CR14" s="689"/>
      <c r="CS14" s="689"/>
      <c r="CT14" s="689"/>
      <c r="CU14" s="689"/>
      <c r="CV14" s="689"/>
      <c r="CW14" s="689"/>
      <c r="CX14" s="690"/>
      <c r="CY14" s="688"/>
      <c r="CZ14" s="689"/>
      <c r="DA14" s="689"/>
      <c r="DB14" s="689"/>
      <c r="DC14" s="689"/>
      <c r="DD14" s="689"/>
      <c r="DE14" s="689"/>
      <c r="DF14" s="689"/>
      <c r="DG14" s="689"/>
      <c r="DH14" s="689"/>
      <c r="DI14" s="689"/>
      <c r="DJ14" s="689"/>
      <c r="DK14" s="689"/>
      <c r="DL14" s="689"/>
      <c r="DM14" s="689"/>
      <c r="DN14" s="689"/>
      <c r="DO14" s="689"/>
      <c r="DP14" s="689"/>
      <c r="DQ14" s="689"/>
      <c r="DR14" s="689"/>
      <c r="DS14" s="689"/>
      <c r="DT14" s="689"/>
      <c r="DU14" s="689"/>
      <c r="DV14" s="689"/>
      <c r="DW14" s="689"/>
      <c r="DX14" s="689"/>
      <c r="DY14" s="689"/>
      <c r="DZ14" s="689"/>
      <c r="EA14" s="689"/>
      <c r="EB14" s="689"/>
      <c r="EC14" s="689"/>
      <c r="ED14" s="690"/>
    </row>
    <row r="15" spans="1:134" s="184" customFormat="1" ht="12.6" customHeight="1">
      <c r="A15" s="179"/>
      <c r="B15" s="183"/>
      <c r="C15" s="183"/>
      <c r="D15" s="183"/>
      <c r="V15" s="3119"/>
      <c r="W15" s="3119"/>
      <c r="X15" s="3119"/>
      <c r="Y15" s="3119"/>
      <c r="Z15" s="3119"/>
      <c r="AA15" s="3119"/>
      <c r="AB15" s="3119"/>
      <c r="AC15" s="3119"/>
      <c r="AD15" s="3119"/>
      <c r="AE15" s="3119"/>
      <c r="AF15" s="3119"/>
      <c r="AG15" s="3119"/>
      <c r="AH15" s="3119"/>
      <c r="AI15" s="3119"/>
      <c r="AJ15" s="3119"/>
      <c r="AK15" s="3119"/>
      <c r="AL15" s="3119"/>
      <c r="AM15" s="3121"/>
      <c r="AN15" s="3121"/>
      <c r="AO15" s="578"/>
      <c r="AP15" s="688" t="s">
        <v>1938</v>
      </c>
      <c r="AQ15" s="689"/>
      <c r="AR15" s="689"/>
      <c r="AS15" s="689"/>
      <c r="AT15" s="689"/>
      <c r="AU15" s="689"/>
      <c r="AV15" s="689"/>
      <c r="AW15" s="689"/>
      <c r="AX15" s="689"/>
      <c r="AY15" s="689"/>
      <c r="AZ15" s="689"/>
      <c r="BA15" s="689"/>
      <c r="BB15" s="689"/>
      <c r="BC15" s="689"/>
      <c r="BD15" s="689"/>
      <c r="BE15" s="689"/>
      <c r="BF15" s="689"/>
      <c r="BG15" s="689"/>
      <c r="BH15" s="690"/>
      <c r="BI15" s="688"/>
      <c r="BJ15" s="689"/>
      <c r="BK15" s="689"/>
      <c r="BL15" s="689"/>
      <c r="BM15" s="689"/>
      <c r="BN15" s="689"/>
      <c r="BO15" s="689" t="s">
        <v>1951</v>
      </c>
      <c r="BP15" s="689"/>
      <c r="BQ15" s="689"/>
      <c r="BR15" s="689"/>
      <c r="BS15" s="689"/>
      <c r="BT15" s="689"/>
      <c r="BU15" s="689"/>
      <c r="BV15" s="690"/>
      <c r="BW15" s="688"/>
      <c r="BX15" s="689"/>
      <c r="BY15" s="689"/>
      <c r="BZ15" s="689"/>
      <c r="CA15" s="689"/>
      <c r="CB15" s="689"/>
      <c r="CC15" s="689" t="s">
        <v>1953</v>
      </c>
      <c r="CD15" s="689"/>
      <c r="CE15" s="689"/>
      <c r="CF15" s="689"/>
      <c r="CG15" s="689"/>
      <c r="CH15" s="689"/>
      <c r="CI15" s="689"/>
      <c r="CJ15" s="690"/>
      <c r="CK15" s="688"/>
      <c r="CL15" s="689"/>
      <c r="CM15" s="689"/>
      <c r="CN15" s="689"/>
      <c r="CO15" s="689"/>
      <c r="CP15" s="689"/>
      <c r="CQ15" s="689" t="s">
        <v>1958</v>
      </c>
      <c r="CR15" s="689"/>
      <c r="CS15" s="689"/>
      <c r="CT15" s="689"/>
      <c r="CU15" s="689"/>
      <c r="CV15" s="689"/>
      <c r="CW15" s="689"/>
      <c r="CX15" s="690"/>
      <c r="CY15" s="688"/>
      <c r="CZ15" s="689"/>
      <c r="DA15" s="689"/>
      <c r="DB15" s="689"/>
      <c r="DC15" s="689"/>
      <c r="DD15" s="689"/>
      <c r="DE15" s="689"/>
      <c r="DF15" s="689"/>
      <c r="DG15" s="689"/>
      <c r="DH15" s="689"/>
      <c r="DI15" s="689"/>
      <c r="DJ15" s="689"/>
      <c r="DK15" s="689"/>
      <c r="DL15" s="689"/>
      <c r="DM15" s="689"/>
      <c r="DN15" s="689"/>
      <c r="DO15" s="689"/>
      <c r="DP15" s="689"/>
      <c r="DQ15" s="689"/>
      <c r="DR15" s="689"/>
      <c r="DS15" s="689"/>
      <c r="DT15" s="689"/>
      <c r="DU15" s="689"/>
      <c r="DV15" s="689"/>
      <c r="DW15" s="689"/>
      <c r="DX15" s="689"/>
      <c r="DY15" s="689"/>
      <c r="DZ15" s="689"/>
      <c r="EA15" s="689"/>
      <c r="EB15" s="689"/>
      <c r="EC15" s="689"/>
      <c r="ED15" s="690"/>
    </row>
    <row r="16" spans="1:134" s="184" customFormat="1" ht="12.6" customHeight="1">
      <c r="A16" s="178"/>
      <c r="V16" s="3120"/>
      <c r="W16" s="3120"/>
      <c r="X16" s="3120"/>
      <c r="Y16" s="3120"/>
      <c r="Z16" s="3120"/>
      <c r="AA16" s="3120"/>
      <c r="AB16" s="3120"/>
      <c r="AC16" s="3120"/>
      <c r="AD16" s="3120"/>
      <c r="AE16" s="3120"/>
      <c r="AF16" s="3120"/>
      <c r="AG16" s="3120"/>
      <c r="AH16" s="3120"/>
      <c r="AI16" s="3120"/>
      <c r="AJ16" s="3120"/>
      <c r="AK16" s="3120"/>
      <c r="AL16" s="3120"/>
      <c r="AM16" s="3122"/>
      <c r="AN16" s="3122"/>
      <c r="AO16" s="578"/>
      <c r="AP16" s="688" t="s">
        <v>1939</v>
      </c>
      <c r="AQ16" s="689"/>
      <c r="AR16" s="689"/>
      <c r="AS16" s="689"/>
      <c r="AT16" s="689"/>
      <c r="AU16" s="689"/>
      <c r="AV16" s="689"/>
      <c r="AW16" s="689"/>
      <c r="AX16" s="689"/>
      <c r="AY16" s="689"/>
      <c r="AZ16" s="689"/>
      <c r="BA16" s="689"/>
      <c r="BB16" s="689"/>
      <c r="BC16" s="689"/>
      <c r="BD16" s="689"/>
      <c r="BE16" s="689"/>
      <c r="BF16" s="689"/>
      <c r="BG16" s="689"/>
      <c r="BH16" s="690"/>
      <c r="BI16" s="688"/>
      <c r="BJ16" s="689"/>
      <c r="BK16" s="689"/>
      <c r="BL16" s="689"/>
      <c r="BM16" s="689"/>
      <c r="BN16" s="689"/>
      <c r="BO16" s="689" t="s">
        <v>1950</v>
      </c>
      <c r="BP16" s="689"/>
      <c r="BQ16" s="689"/>
      <c r="BR16" s="689"/>
      <c r="BS16" s="689"/>
      <c r="BT16" s="689"/>
      <c r="BU16" s="689"/>
      <c r="BV16" s="690"/>
      <c r="BW16" s="688"/>
      <c r="BX16" s="689"/>
      <c r="BY16" s="689"/>
      <c r="BZ16" s="689"/>
      <c r="CA16" s="689"/>
      <c r="CB16" s="689"/>
      <c r="CC16" s="689" t="s">
        <v>1950</v>
      </c>
      <c r="CD16" s="689"/>
      <c r="CE16" s="689"/>
      <c r="CF16" s="689"/>
      <c r="CG16" s="689"/>
      <c r="CH16" s="689"/>
      <c r="CI16" s="689"/>
      <c r="CJ16" s="690"/>
      <c r="CK16" s="688"/>
      <c r="CL16" s="689"/>
      <c r="CM16" s="689"/>
      <c r="CN16" s="689"/>
      <c r="CO16" s="689"/>
      <c r="CP16" s="689"/>
      <c r="CQ16" s="689" t="s">
        <v>1950</v>
      </c>
      <c r="CR16" s="689"/>
      <c r="CS16" s="689"/>
      <c r="CT16" s="689"/>
      <c r="CU16" s="689"/>
      <c r="CV16" s="689"/>
      <c r="CW16" s="689"/>
      <c r="CX16" s="690"/>
      <c r="CY16" s="688" t="s">
        <v>1965</v>
      </c>
      <c r="CZ16" s="689"/>
      <c r="DA16" s="689"/>
      <c r="DB16" s="689"/>
      <c r="DC16" s="689"/>
      <c r="DD16" s="689"/>
      <c r="DE16" s="689"/>
      <c r="DF16" s="689"/>
      <c r="DG16" s="689"/>
      <c r="DH16" s="689"/>
      <c r="DI16" s="689"/>
      <c r="DJ16" s="689"/>
      <c r="DK16" s="689"/>
      <c r="DL16" s="689"/>
      <c r="DM16" s="689"/>
      <c r="DN16" s="689"/>
      <c r="DO16" s="689"/>
      <c r="DP16" s="689"/>
      <c r="DQ16" s="689"/>
      <c r="DR16" s="689"/>
      <c r="DS16" s="689"/>
      <c r="DT16" s="689"/>
      <c r="DU16" s="689"/>
      <c r="DV16" s="689"/>
      <c r="DW16" s="689"/>
      <c r="DX16" s="689"/>
      <c r="DY16" s="689"/>
      <c r="DZ16" s="689"/>
      <c r="EA16" s="689"/>
      <c r="EB16" s="689"/>
      <c r="EC16" s="689"/>
      <c r="ED16" s="690"/>
    </row>
    <row r="17" spans="1:134" s="184" customFormat="1" ht="12.6" customHeight="1">
      <c r="A17" s="178"/>
      <c r="Q17" s="3118" t="s">
        <v>344</v>
      </c>
      <c r="R17" s="3118"/>
      <c r="S17" s="3118"/>
      <c r="T17" s="3118"/>
      <c r="U17" s="3118"/>
      <c r="V17" s="3123">
        <f>一括入力シート!B54</f>
        <v>0</v>
      </c>
      <c r="W17" s="3123"/>
      <c r="X17" s="3123"/>
      <c r="Y17" s="3123"/>
      <c r="Z17" s="3123"/>
      <c r="AA17" s="3123"/>
      <c r="AB17" s="3123"/>
      <c r="AC17" s="3123"/>
      <c r="AD17" s="3123"/>
      <c r="AE17" s="3123"/>
      <c r="AF17" s="3123"/>
      <c r="AG17" s="3123"/>
      <c r="AH17" s="3123"/>
      <c r="AI17" s="3123"/>
      <c r="AJ17" s="3123"/>
      <c r="AK17" s="3123"/>
      <c r="AL17" s="3123"/>
      <c r="AM17" s="3123"/>
      <c r="AN17" s="3123"/>
      <c r="AO17" s="578"/>
      <c r="AP17" s="688" t="s">
        <v>1942</v>
      </c>
      <c r="AQ17" s="689"/>
      <c r="AR17" s="689"/>
      <c r="AS17" s="689"/>
      <c r="AT17" s="689"/>
      <c r="AU17" s="689"/>
      <c r="AV17" s="689"/>
      <c r="AW17" s="689"/>
      <c r="AX17" s="689"/>
      <c r="AY17" s="689"/>
      <c r="AZ17" s="689"/>
      <c r="BA17" s="689"/>
      <c r="BB17" s="689"/>
      <c r="BC17" s="689"/>
      <c r="BD17" s="689"/>
      <c r="BE17" s="689"/>
      <c r="BF17" s="689"/>
      <c r="BG17" s="689"/>
      <c r="BH17" s="690"/>
      <c r="BI17" s="688"/>
      <c r="BJ17" s="689"/>
      <c r="BK17" s="689"/>
      <c r="BL17" s="689"/>
      <c r="BM17" s="689"/>
      <c r="BN17" s="689"/>
      <c r="BO17" s="689" t="s">
        <v>1950</v>
      </c>
      <c r="BP17" s="689"/>
      <c r="BQ17" s="689"/>
      <c r="BR17" s="689"/>
      <c r="BS17" s="689"/>
      <c r="BT17" s="689"/>
      <c r="BU17" s="689"/>
      <c r="BV17" s="690"/>
      <c r="BW17" s="688"/>
      <c r="BX17" s="689"/>
      <c r="BY17" s="689"/>
      <c r="BZ17" s="689"/>
      <c r="CA17" s="689"/>
      <c r="CB17" s="689"/>
      <c r="CC17" s="689" t="s">
        <v>1954</v>
      </c>
      <c r="CD17" s="689"/>
      <c r="CE17" s="689"/>
      <c r="CF17" s="689"/>
      <c r="CG17" s="689"/>
      <c r="CH17" s="689"/>
      <c r="CI17" s="689"/>
      <c r="CJ17" s="690"/>
      <c r="CK17" s="688"/>
      <c r="CL17" s="689"/>
      <c r="CM17" s="689"/>
      <c r="CN17" s="689"/>
      <c r="CO17" s="689"/>
      <c r="CP17" s="689"/>
      <c r="CQ17" s="689" t="s">
        <v>1958</v>
      </c>
      <c r="CR17" s="689"/>
      <c r="CS17" s="689"/>
      <c r="CT17" s="689"/>
      <c r="CU17" s="689"/>
      <c r="CV17" s="689"/>
      <c r="CW17" s="689"/>
      <c r="CX17" s="690"/>
      <c r="CY17" s="688" t="s">
        <v>1963</v>
      </c>
      <c r="CZ17" s="689"/>
      <c r="DA17" s="689"/>
      <c r="DB17" s="689"/>
      <c r="DC17" s="689"/>
      <c r="DD17" s="689"/>
      <c r="DE17" s="689"/>
      <c r="DF17" s="689"/>
      <c r="DG17" s="689"/>
      <c r="DH17" s="689"/>
      <c r="DI17" s="689"/>
      <c r="DJ17" s="689"/>
      <c r="DK17" s="689"/>
      <c r="DL17" s="689"/>
      <c r="DM17" s="689"/>
      <c r="DN17" s="689"/>
      <c r="DO17" s="689"/>
      <c r="DP17" s="689"/>
      <c r="DQ17" s="689"/>
      <c r="DR17" s="689"/>
      <c r="DS17" s="689"/>
      <c r="DT17" s="689"/>
      <c r="DU17" s="689"/>
      <c r="DV17" s="689"/>
      <c r="DW17" s="689"/>
      <c r="DX17" s="689"/>
      <c r="DY17" s="689"/>
      <c r="DZ17" s="689"/>
      <c r="EA17" s="689"/>
      <c r="EB17" s="689"/>
      <c r="EC17" s="689"/>
      <c r="ED17" s="690"/>
    </row>
    <row r="18" spans="1:134" s="184" customFormat="1" ht="12.6" customHeight="1">
      <c r="A18" s="178"/>
      <c r="V18" s="3124"/>
      <c r="W18" s="3124"/>
      <c r="X18" s="3124"/>
      <c r="Y18" s="3124"/>
      <c r="Z18" s="3124"/>
      <c r="AA18" s="3124"/>
      <c r="AB18" s="3124"/>
      <c r="AC18" s="3124"/>
      <c r="AD18" s="3124"/>
      <c r="AE18" s="3124"/>
      <c r="AF18" s="3124"/>
      <c r="AG18" s="3124"/>
      <c r="AH18" s="3124"/>
      <c r="AI18" s="3124"/>
      <c r="AJ18" s="3124"/>
      <c r="AK18" s="3124"/>
      <c r="AL18" s="3124"/>
      <c r="AM18" s="3124"/>
      <c r="AN18" s="3124"/>
      <c r="AO18" s="578"/>
      <c r="AP18" s="688" t="s">
        <v>1943</v>
      </c>
      <c r="AQ18" s="689"/>
      <c r="AR18" s="689"/>
      <c r="AS18" s="689"/>
      <c r="AT18" s="689"/>
      <c r="AU18" s="689"/>
      <c r="AV18" s="689"/>
      <c r="AW18" s="689"/>
      <c r="AX18" s="689"/>
      <c r="AY18" s="689"/>
      <c r="AZ18" s="689"/>
      <c r="BA18" s="689"/>
      <c r="BB18" s="689"/>
      <c r="BC18" s="689"/>
      <c r="BD18" s="689"/>
      <c r="BE18" s="689"/>
      <c r="BF18" s="689"/>
      <c r="BG18" s="689"/>
      <c r="BH18" s="690"/>
      <c r="BI18" s="688"/>
      <c r="BJ18" s="689"/>
      <c r="BK18" s="689"/>
      <c r="BL18" s="689"/>
      <c r="BM18" s="689"/>
      <c r="BN18" s="689"/>
      <c r="BO18" s="689" t="s">
        <v>1950</v>
      </c>
      <c r="BP18" s="689"/>
      <c r="BQ18" s="689"/>
      <c r="BR18" s="689"/>
      <c r="BS18" s="689"/>
      <c r="BT18" s="689"/>
      <c r="BU18" s="689"/>
      <c r="BV18" s="690"/>
      <c r="BW18" s="688"/>
      <c r="BX18" s="689"/>
      <c r="BY18" s="689"/>
      <c r="BZ18" s="689"/>
      <c r="CA18" s="689"/>
      <c r="CB18" s="689"/>
      <c r="CC18" s="689" t="s">
        <v>1954</v>
      </c>
      <c r="CD18" s="689"/>
      <c r="CE18" s="689"/>
      <c r="CF18" s="689"/>
      <c r="CG18" s="689"/>
      <c r="CH18" s="689"/>
      <c r="CI18" s="689"/>
      <c r="CJ18" s="690"/>
      <c r="CK18" s="688"/>
      <c r="CL18" s="689"/>
      <c r="CM18" s="689"/>
      <c r="CN18" s="689"/>
      <c r="CO18" s="689"/>
      <c r="CP18" s="689"/>
      <c r="CQ18" s="689" t="s">
        <v>1958</v>
      </c>
      <c r="CR18" s="689"/>
      <c r="CS18" s="689"/>
      <c r="CT18" s="689"/>
      <c r="CU18" s="689"/>
      <c r="CV18" s="689"/>
      <c r="CW18" s="689"/>
      <c r="CX18" s="690"/>
      <c r="CY18" s="688" t="s">
        <v>1964</v>
      </c>
      <c r="CZ18" s="689"/>
      <c r="DA18" s="689"/>
      <c r="DB18" s="689"/>
      <c r="DC18" s="689"/>
      <c r="DD18" s="689"/>
      <c r="DE18" s="689"/>
      <c r="DF18" s="689"/>
      <c r="DG18" s="689"/>
      <c r="DH18" s="689"/>
      <c r="DI18" s="689"/>
      <c r="DJ18" s="689"/>
      <c r="DK18" s="689"/>
      <c r="DL18" s="689"/>
      <c r="DM18" s="689"/>
      <c r="DN18" s="689"/>
      <c r="DO18" s="689"/>
      <c r="DP18" s="689"/>
      <c r="DQ18" s="689"/>
      <c r="DR18" s="689"/>
      <c r="DS18" s="689"/>
      <c r="DT18" s="689"/>
      <c r="DU18" s="689"/>
      <c r="DV18" s="689"/>
      <c r="DW18" s="689"/>
      <c r="DX18" s="689"/>
      <c r="DY18" s="689"/>
      <c r="DZ18" s="689"/>
      <c r="EA18" s="689"/>
      <c r="EB18" s="689"/>
      <c r="EC18" s="689"/>
      <c r="ED18" s="690"/>
    </row>
    <row r="19" spans="1:134" s="184" customFormat="1" ht="12.6" customHeight="1">
      <c r="A19" s="178"/>
      <c r="V19" s="3125" t="s">
        <v>345</v>
      </c>
      <c r="W19" s="3125"/>
      <c r="X19" s="3127" t="s">
        <v>347</v>
      </c>
      <c r="Y19" s="3129" t="str">
        <f>一括入力シート!B49</f>
        <v>078</v>
      </c>
      <c r="Z19" s="3130"/>
      <c r="AA19" s="3130"/>
      <c r="AB19" s="3127" t="s">
        <v>348</v>
      </c>
      <c r="AC19" s="3129">
        <f>一括入力シート!C49</f>
        <v>0</v>
      </c>
      <c r="AD19" s="3130"/>
      <c r="AE19" s="3130"/>
      <c r="AF19" s="3130"/>
      <c r="AG19" s="3127" t="s">
        <v>349</v>
      </c>
      <c r="AH19" s="3127"/>
      <c r="AI19" s="3129">
        <f>一括入力シート!D49</f>
        <v>0</v>
      </c>
      <c r="AJ19" s="3130"/>
      <c r="AK19" s="3130"/>
      <c r="AL19" s="3130"/>
      <c r="AM19" s="3125" t="s">
        <v>346</v>
      </c>
      <c r="AN19" s="3125"/>
      <c r="AO19" s="578"/>
      <c r="AP19" s="578" t="s">
        <v>2175</v>
      </c>
      <c r="AQ19" s="578"/>
      <c r="AR19" s="578"/>
      <c r="AS19" s="578"/>
      <c r="AT19" s="578"/>
      <c r="AU19" s="578"/>
      <c r="AV19" s="578"/>
      <c r="AW19" s="578"/>
      <c r="AX19" s="578"/>
      <c r="AY19" s="578"/>
      <c r="AZ19" s="578"/>
      <c r="BA19" s="578"/>
      <c r="BB19" s="578"/>
      <c r="BC19" s="578"/>
      <c r="BD19" s="578"/>
      <c r="BE19" s="578"/>
      <c r="BF19" s="578"/>
      <c r="BG19" s="578"/>
      <c r="BH19" s="578"/>
      <c r="BI19" s="578"/>
      <c r="BJ19" s="578"/>
      <c r="BK19" s="578"/>
      <c r="BL19" s="578"/>
      <c r="BM19" s="578"/>
      <c r="BN19" s="578"/>
      <c r="BO19" s="578"/>
      <c r="BP19" s="578"/>
      <c r="BQ19" s="578"/>
      <c r="BR19" s="578"/>
      <c r="BS19" s="578"/>
      <c r="BT19" s="578"/>
      <c r="BU19" s="578"/>
      <c r="BV19" s="578"/>
      <c r="BW19" s="578"/>
      <c r="BX19" s="578"/>
      <c r="BY19" s="578"/>
      <c r="BZ19" s="578"/>
      <c r="CA19" s="578"/>
      <c r="CB19" s="578"/>
      <c r="CC19" s="578"/>
      <c r="CD19" s="578"/>
      <c r="CE19" s="578"/>
      <c r="CF19" s="578"/>
      <c r="CG19" s="578"/>
      <c r="CH19" s="578"/>
      <c r="CI19" s="578"/>
      <c r="CJ19" s="578"/>
      <c r="CK19" s="578"/>
      <c r="CL19" s="578"/>
      <c r="CM19" s="578"/>
      <c r="CN19" s="578"/>
      <c r="CO19" s="578"/>
      <c r="CP19" s="578"/>
      <c r="CQ19" s="578"/>
      <c r="CR19" s="578"/>
      <c r="CS19" s="578"/>
      <c r="CT19" s="578"/>
      <c r="CU19" s="578"/>
      <c r="CV19" s="578"/>
      <c r="CW19" s="578"/>
    </row>
    <row r="20" spans="1:134" s="184" customFormat="1" ht="12.6" customHeight="1">
      <c r="A20" s="178"/>
      <c r="Q20" s="188"/>
      <c r="R20" s="188"/>
      <c r="S20" s="188"/>
      <c r="T20" s="188"/>
      <c r="U20" s="188"/>
      <c r="V20" s="3126"/>
      <c r="W20" s="3126"/>
      <c r="X20" s="3128"/>
      <c r="Y20" s="3131"/>
      <c r="Z20" s="3131"/>
      <c r="AA20" s="3131"/>
      <c r="AB20" s="3128"/>
      <c r="AC20" s="3131"/>
      <c r="AD20" s="3131"/>
      <c r="AE20" s="3131"/>
      <c r="AF20" s="3131"/>
      <c r="AG20" s="3128"/>
      <c r="AH20" s="3128"/>
      <c r="AI20" s="3131"/>
      <c r="AJ20" s="3131"/>
      <c r="AK20" s="3131"/>
      <c r="AL20" s="3131"/>
      <c r="AM20" s="3126"/>
      <c r="AN20" s="3126"/>
      <c r="AO20" s="578"/>
      <c r="AP20" s="578" t="s">
        <v>1944</v>
      </c>
      <c r="AQ20" s="578"/>
      <c r="AR20" s="578"/>
      <c r="AS20" s="578"/>
      <c r="AT20" s="578"/>
      <c r="AU20" s="578"/>
      <c r="AV20" s="578"/>
      <c r="AW20" s="578"/>
      <c r="AX20" s="578"/>
      <c r="AY20" s="578"/>
      <c r="AZ20" s="578"/>
      <c r="BA20" s="578"/>
      <c r="BB20" s="578"/>
      <c r="BC20" s="578"/>
      <c r="BD20" s="578"/>
      <c r="BE20" s="578"/>
      <c r="BF20" s="578"/>
      <c r="BG20" s="578"/>
      <c r="BH20" s="578"/>
      <c r="BI20" s="578"/>
      <c r="BJ20" s="578"/>
      <c r="BK20" s="578"/>
      <c r="BL20" s="578"/>
      <c r="BM20" s="578"/>
      <c r="BN20" s="578"/>
      <c r="BO20" s="578"/>
      <c r="BP20" s="578"/>
      <c r="BQ20" s="578"/>
      <c r="BR20" s="578"/>
      <c r="BS20" s="578"/>
      <c r="BT20" s="578"/>
      <c r="BU20" s="578"/>
      <c r="BV20" s="578"/>
      <c r="BW20" s="578"/>
      <c r="BX20" s="578"/>
      <c r="BY20" s="578"/>
      <c r="BZ20" s="578"/>
      <c r="CA20" s="578"/>
      <c r="CB20" s="578"/>
      <c r="CC20" s="578"/>
      <c r="CD20" s="578"/>
      <c r="CE20" s="578"/>
      <c r="CF20" s="578"/>
      <c r="CG20" s="578"/>
      <c r="CH20" s="578"/>
      <c r="CI20" s="578"/>
      <c r="CJ20" s="578"/>
      <c r="CK20" s="578"/>
      <c r="CL20" s="578"/>
      <c r="CM20" s="578"/>
      <c r="CN20" s="578"/>
      <c r="CO20" s="578"/>
      <c r="CP20" s="578"/>
      <c r="CQ20" s="578"/>
      <c r="CR20" s="578"/>
      <c r="CS20" s="578"/>
      <c r="CT20" s="578"/>
      <c r="CU20" s="578"/>
      <c r="CV20" s="578"/>
      <c r="CW20" s="578"/>
    </row>
    <row r="21" spans="1:134" s="184" customFormat="1" ht="12.6" customHeight="1">
      <c r="Q21" s="188"/>
      <c r="R21" s="188"/>
      <c r="S21" s="188"/>
      <c r="T21" s="188"/>
      <c r="U21" s="188"/>
      <c r="AO21" s="578" t="s">
        <v>2462</v>
      </c>
      <c r="AP21" s="578"/>
      <c r="AQ21" s="578"/>
      <c r="AR21" s="578"/>
      <c r="AS21" s="578"/>
      <c r="AT21" s="578"/>
      <c r="AU21" s="578"/>
      <c r="AV21" s="578"/>
      <c r="AW21" s="578"/>
      <c r="AX21" s="578"/>
      <c r="AY21" s="578"/>
      <c r="AZ21" s="578"/>
      <c r="BA21" s="578"/>
      <c r="BB21" s="578"/>
      <c r="BC21" s="578"/>
      <c r="BD21" s="578"/>
      <c r="BE21" s="578"/>
      <c r="BF21" s="578"/>
      <c r="BG21" s="578"/>
      <c r="BH21" s="578"/>
      <c r="BI21" s="578"/>
      <c r="BJ21" s="578"/>
      <c r="BK21" s="578"/>
      <c r="BL21" s="578"/>
      <c r="BM21" s="578"/>
      <c r="BN21" s="578"/>
      <c r="BO21" s="578"/>
      <c r="BP21" s="578"/>
      <c r="BQ21" s="578"/>
      <c r="BR21" s="578"/>
      <c r="BS21" s="578"/>
      <c r="BT21" s="578"/>
      <c r="BU21" s="578"/>
      <c r="BV21" s="578"/>
      <c r="BW21" s="578"/>
      <c r="BX21" s="578"/>
      <c r="BY21" s="578"/>
      <c r="BZ21" s="578"/>
      <c r="CA21" s="578"/>
      <c r="CB21" s="578"/>
      <c r="CC21" s="578"/>
      <c r="CD21" s="578"/>
      <c r="CE21" s="578"/>
      <c r="CF21" s="578"/>
      <c r="CG21" s="578"/>
      <c r="CH21" s="578"/>
      <c r="CI21" s="578"/>
      <c r="CJ21" s="578"/>
      <c r="CK21" s="578"/>
      <c r="CL21" s="578"/>
      <c r="CM21" s="578"/>
      <c r="CN21" s="578"/>
      <c r="CO21" s="578"/>
      <c r="CP21" s="578"/>
      <c r="CQ21" s="578"/>
      <c r="CR21" s="578"/>
      <c r="CS21" s="578"/>
      <c r="CT21" s="578"/>
      <c r="CU21" s="578"/>
      <c r="CV21" s="578"/>
      <c r="CW21" s="578"/>
    </row>
    <row r="22" spans="1:134" s="184" customFormat="1" ht="12.6" customHeight="1">
      <c r="A22" s="3132" t="s">
        <v>316</v>
      </c>
      <c r="B22" s="3132"/>
      <c r="C22" s="3132"/>
      <c r="D22" s="3132"/>
      <c r="E22" s="3132"/>
      <c r="F22" s="3132"/>
      <c r="G22" s="3132"/>
      <c r="H22" s="3132"/>
      <c r="I22" s="3132"/>
      <c r="J22" s="3132"/>
      <c r="K22" s="3132"/>
      <c r="L22" s="3132"/>
      <c r="M22" s="3132"/>
      <c r="N22" s="3132"/>
      <c r="O22" s="3132"/>
      <c r="P22" s="3132"/>
      <c r="Q22" s="3133">
        <f>一括入力シート!B6</f>
        <v>0</v>
      </c>
      <c r="R22" s="3134"/>
      <c r="S22" s="3134"/>
      <c r="T22" s="3134"/>
      <c r="U22" s="3134"/>
      <c r="V22" s="3134"/>
      <c r="W22" s="3134"/>
      <c r="X22" s="3134"/>
      <c r="Y22" s="3134"/>
      <c r="Z22" s="3134"/>
      <c r="AA22" s="3134"/>
      <c r="AB22" s="3134"/>
      <c r="AC22" s="3134"/>
      <c r="AD22" s="3134"/>
      <c r="AE22" s="3134"/>
      <c r="AF22" s="3134"/>
      <c r="AG22" s="3134"/>
      <c r="AH22" s="3134"/>
      <c r="AI22" s="3134"/>
      <c r="AJ22" s="3134"/>
      <c r="AK22" s="3134"/>
      <c r="AL22" s="3134"/>
      <c r="AM22" s="3134"/>
      <c r="AN22" s="3135"/>
      <c r="AO22" s="578" t="s">
        <v>1929</v>
      </c>
      <c r="AP22" s="578"/>
      <c r="AQ22" s="578"/>
      <c r="AR22" s="578"/>
      <c r="AS22" s="578"/>
      <c r="AT22" s="578"/>
      <c r="AU22" s="578"/>
      <c r="AV22" s="578"/>
      <c r="AW22" s="578"/>
      <c r="AX22" s="578"/>
      <c r="AY22" s="578"/>
      <c r="AZ22" s="578"/>
      <c r="BA22" s="578"/>
      <c r="BB22" s="578"/>
      <c r="BC22" s="578"/>
      <c r="BD22" s="578"/>
      <c r="BE22" s="578"/>
      <c r="BF22" s="578"/>
      <c r="BG22" s="578"/>
      <c r="BH22" s="578"/>
      <c r="BI22" s="578"/>
      <c r="BJ22" s="578"/>
      <c r="BK22" s="578"/>
      <c r="BL22" s="578"/>
      <c r="BM22" s="578"/>
      <c r="BN22" s="578"/>
      <c r="BO22" s="578"/>
      <c r="BP22" s="578"/>
      <c r="BQ22" s="578"/>
      <c r="BR22" s="578"/>
      <c r="BS22" s="578"/>
      <c r="BT22" s="578"/>
      <c r="BU22" s="578"/>
      <c r="BV22" s="578"/>
      <c r="BW22" s="578"/>
      <c r="BX22" s="578"/>
      <c r="BY22" s="578"/>
      <c r="BZ22" s="578"/>
      <c r="CA22" s="578"/>
      <c r="CB22" s="578"/>
      <c r="CC22" s="578"/>
      <c r="CD22" s="578"/>
      <c r="CE22" s="578"/>
      <c r="CF22" s="578"/>
      <c r="CG22" s="578"/>
      <c r="CH22" s="578"/>
      <c r="CI22" s="578"/>
      <c r="CJ22" s="578"/>
      <c r="CK22" s="578"/>
      <c r="CL22" s="578"/>
      <c r="CM22" s="578"/>
      <c r="CN22" s="578"/>
      <c r="CO22" s="578"/>
      <c r="CP22" s="578"/>
      <c r="CQ22" s="578"/>
      <c r="CR22" s="578"/>
      <c r="CS22" s="578"/>
      <c r="CT22" s="578"/>
      <c r="CU22" s="578"/>
      <c r="CV22" s="578"/>
      <c r="CW22" s="578"/>
    </row>
    <row r="23" spans="1:134" s="184" customFormat="1" ht="12.6" customHeight="1">
      <c r="A23" s="3132"/>
      <c r="B23" s="3132"/>
      <c r="C23" s="3132"/>
      <c r="D23" s="3132"/>
      <c r="E23" s="3132"/>
      <c r="F23" s="3132"/>
      <c r="G23" s="3132"/>
      <c r="H23" s="3132"/>
      <c r="I23" s="3132"/>
      <c r="J23" s="3132"/>
      <c r="K23" s="3132"/>
      <c r="L23" s="3132"/>
      <c r="M23" s="3132"/>
      <c r="N23" s="3132"/>
      <c r="O23" s="3132"/>
      <c r="P23" s="3132"/>
      <c r="Q23" s="3136"/>
      <c r="R23" s="3137"/>
      <c r="S23" s="3137"/>
      <c r="T23" s="3137"/>
      <c r="U23" s="3137"/>
      <c r="V23" s="3137"/>
      <c r="W23" s="3137"/>
      <c r="X23" s="3137"/>
      <c r="Y23" s="3137"/>
      <c r="Z23" s="3137"/>
      <c r="AA23" s="3137"/>
      <c r="AB23" s="3137"/>
      <c r="AC23" s="3137"/>
      <c r="AD23" s="3137"/>
      <c r="AE23" s="3137"/>
      <c r="AF23" s="3137"/>
      <c r="AG23" s="3137"/>
      <c r="AH23" s="3137"/>
      <c r="AI23" s="3137"/>
      <c r="AJ23" s="3137"/>
      <c r="AK23" s="3137"/>
      <c r="AL23" s="3137"/>
      <c r="AM23" s="3137"/>
      <c r="AN23" s="3138"/>
      <c r="AO23" s="578"/>
      <c r="AP23" s="578"/>
      <c r="AQ23" s="578"/>
      <c r="AR23" s="578"/>
      <c r="AS23" s="578"/>
      <c r="AT23" s="578"/>
      <c r="AU23" s="578"/>
      <c r="AV23" s="578"/>
      <c r="AW23" s="578"/>
      <c r="AX23" s="578"/>
      <c r="AY23" s="578"/>
      <c r="AZ23" s="578"/>
      <c r="BA23" s="578"/>
      <c r="BB23" s="578"/>
      <c r="BC23" s="578"/>
      <c r="BD23" s="578"/>
      <c r="BE23" s="578"/>
      <c r="BF23" s="578"/>
      <c r="BG23" s="578"/>
      <c r="BH23" s="578"/>
      <c r="BI23" s="578"/>
      <c r="BJ23" s="578"/>
      <c r="BK23" s="578"/>
      <c r="BL23" s="578"/>
      <c r="BM23" s="578"/>
      <c r="BN23" s="578"/>
      <c r="BO23" s="578"/>
      <c r="BP23" s="578"/>
      <c r="BQ23" s="578"/>
      <c r="BR23" s="578"/>
      <c r="BS23" s="578"/>
      <c r="BT23" s="578"/>
      <c r="BU23" s="578"/>
      <c r="BV23" s="578"/>
      <c r="BW23" s="578"/>
      <c r="BX23" s="578"/>
      <c r="BY23" s="578"/>
      <c r="BZ23" s="578"/>
      <c r="CA23" s="578"/>
      <c r="CB23" s="578"/>
      <c r="CC23" s="578"/>
      <c r="CD23" s="578"/>
      <c r="CE23" s="578"/>
      <c r="CF23" s="578"/>
      <c r="CG23" s="578"/>
      <c r="CH23" s="578"/>
      <c r="CI23" s="578"/>
      <c r="CJ23" s="578"/>
      <c r="CK23" s="578"/>
      <c r="CL23" s="578"/>
      <c r="CM23" s="578"/>
      <c r="CN23" s="578"/>
      <c r="CO23" s="578"/>
      <c r="CP23" s="578"/>
      <c r="CQ23" s="578"/>
      <c r="CR23" s="578"/>
      <c r="CS23" s="578"/>
      <c r="CT23" s="578"/>
      <c r="CU23" s="578"/>
      <c r="CV23" s="578"/>
      <c r="CW23" s="578"/>
    </row>
    <row r="24" spans="1:134" s="184" customFormat="1" ht="12.6" customHeight="1">
      <c r="A24" s="3132"/>
      <c r="B24" s="3132"/>
      <c r="C24" s="3132"/>
      <c r="D24" s="3132"/>
      <c r="E24" s="3132"/>
      <c r="F24" s="3132"/>
      <c r="G24" s="3132"/>
      <c r="H24" s="3132"/>
      <c r="I24" s="3132"/>
      <c r="J24" s="3132"/>
      <c r="K24" s="3132"/>
      <c r="L24" s="3132"/>
      <c r="M24" s="3132"/>
      <c r="N24" s="3132"/>
      <c r="O24" s="3132"/>
      <c r="P24" s="3132"/>
      <c r="Q24" s="3139"/>
      <c r="R24" s="3140"/>
      <c r="S24" s="3140"/>
      <c r="T24" s="3140"/>
      <c r="U24" s="3140"/>
      <c r="V24" s="3140"/>
      <c r="W24" s="3140"/>
      <c r="X24" s="3140"/>
      <c r="Y24" s="3140"/>
      <c r="Z24" s="3140"/>
      <c r="AA24" s="3140"/>
      <c r="AB24" s="3140"/>
      <c r="AC24" s="3140"/>
      <c r="AD24" s="3140"/>
      <c r="AE24" s="3140"/>
      <c r="AF24" s="3140"/>
      <c r="AG24" s="3140"/>
      <c r="AH24" s="3140"/>
      <c r="AI24" s="3140"/>
      <c r="AJ24" s="3140"/>
      <c r="AK24" s="3140"/>
      <c r="AL24" s="3140"/>
      <c r="AM24" s="3140"/>
      <c r="AN24" s="3141"/>
      <c r="AO24" s="578"/>
      <c r="AP24" s="578"/>
      <c r="AQ24" s="578"/>
      <c r="AR24" s="578"/>
      <c r="AS24" s="578"/>
      <c r="AT24" s="578"/>
      <c r="AU24" s="578"/>
      <c r="AV24" s="578"/>
      <c r="AW24" s="578"/>
      <c r="AX24" s="578"/>
      <c r="AY24" s="578"/>
      <c r="AZ24" s="578"/>
      <c r="BA24" s="578"/>
      <c r="BB24" s="578"/>
      <c r="BC24" s="578"/>
      <c r="BD24" s="578"/>
      <c r="BE24" s="578"/>
      <c r="BF24" s="578"/>
      <c r="BG24" s="578"/>
      <c r="BH24" s="578"/>
      <c r="BI24" s="578"/>
      <c r="BJ24" s="578"/>
      <c r="BK24" s="578"/>
      <c r="BL24" s="578"/>
      <c r="BM24" s="578"/>
      <c r="BN24" s="578"/>
      <c r="BO24" s="578"/>
      <c r="BP24" s="578"/>
      <c r="BQ24" s="578"/>
      <c r="BR24" s="578"/>
      <c r="BS24" s="578"/>
      <c r="BT24" s="578"/>
      <c r="BU24" s="578"/>
      <c r="BV24" s="578"/>
      <c r="BW24" s="578"/>
      <c r="BX24" s="578"/>
      <c r="BY24" s="578"/>
      <c r="BZ24" s="578"/>
      <c r="CA24" s="578"/>
      <c r="CB24" s="578"/>
      <c r="CC24" s="578"/>
      <c r="CD24" s="578"/>
      <c r="CE24" s="578"/>
      <c r="CF24" s="578"/>
      <c r="CG24" s="578"/>
      <c r="CH24" s="578"/>
      <c r="CI24" s="578"/>
      <c r="CJ24" s="578"/>
      <c r="CK24" s="578"/>
      <c r="CL24" s="578"/>
      <c r="CM24" s="578"/>
      <c r="CN24" s="578"/>
      <c r="CO24" s="578"/>
      <c r="CP24" s="578"/>
      <c r="CQ24" s="578"/>
      <c r="CR24" s="578"/>
      <c r="CS24" s="578"/>
      <c r="CT24" s="578"/>
      <c r="CU24" s="578"/>
      <c r="CV24" s="578"/>
      <c r="CW24" s="578"/>
    </row>
    <row r="25" spans="1:134" s="184" customFormat="1" ht="12.6" customHeight="1">
      <c r="A25" s="3142" t="s">
        <v>317</v>
      </c>
      <c r="B25" s="3142"/>
      <c r="C25" s="3142"/>
      <c r="D25" s="3142"/>
      <c r="E25" s="3142"/>
      <c r="F25" s="3142"/>
      <c r="G25" s="3142"/>
      <c r="H25" s="3142"/>
      <c r="I25" s="3142"/>
      <c r="J25" s="3142"/>
      <c r="K25" s="3142"/>
      <c r="L25" s="3142"/>
      <c r="M25" s="3142"/>
      <c r="N25" s="3142"/>
      <c r="O25" s="3142"/>
      <c r="P25" s="3142"/>
      <c r="Q25" s="3132" t="s">
        <v>318</v>
      </c>
      <c r="R25" s="3132"/>
      <c r="S25" s="3132"/>
      <c r="T25" s="3132"/>
      <c r="U25" s="3132"/>
      <c r="V25" s="3132"/>
      <c r="W25" s="3143"/>
      <c r="X25" s="3143"/>
      <c r="Y25" s="3143"/>
      <c r="Z25" s="3143"/>
      <c r="AA25" s="3143"/>
      <c r="AB25" s="3143"/>
      <c r="AC25" s="3143"/>
      <c r="AD25" s="3143"/>
      <c r="AE25" s="3143"/>
      <c r="AF25" s="3143"/>
      <c r="AG25" s="3143"/>
      <c r="AH25" s="3143"/>
      <c r="AI25" s="3143"/>
      <c r="AJ25" s="3143"/>
      <c r="AK25" s="3143"/>
      <c r="AL25" s="3143"/>
      <c r="AM25" s="3143"/>
      <c r="AN25" s="3143"/>
      <c r="AO25" s="578"/>
      <c r="AP25" s="578"/>
      <c r="AQ25" s="578"/>
      <c r="AR25" s="578"/>
      <c r="AS25" s="578"/>
      <c r="AT25" s="578"/>
      <c r="AU25" s="578"/>
      <c r="AV25" s="578"/>
      <c r="AW25" s="578"/>
      <c r="AX25" s="578"/>
      <c r="AY25" s="578"/>
      <c r="AZ25" s="578"/>
      <c r="BA25" s="578"/>
      <c r="BB25" s="578"/>
      <c r="BC25" s="578"/>
      <c r="BD25" s="578"/>
      <c r="BE25" s="578"/>
      <c r="BF25" s="578"/>
      <c r="BG25" s="578"/>
      <c r="BH25" s="578"/>
      <c r="BI25" s="578"/>
      <c r="BJ25" s="578"/>
      <c r="BK25" s="578"/>
      <c r="BL25" s="578"/>
      <c r="BM25" s="578"/>
      <c r="BN25" s="578"/>
      <c r="BO25" s="578"/>
      <c r="BP25" s="578"/>
      <c r="BQ25" s="578"/>
      <c r="BR25" s="578"/>
      <c r="BS25" s="578"/>
      <c r="BT25" s="578"/>
      <c r="BU25" s="578"/>
      <c r="BV25" s="578"/>
      <c r="BW25" s="578"/>
      <c r="BX25" s="578"/>
      <c r="BY25" s="578"/>
      <c r="BZ25" s="578"/>
      <c r="CA25" s="578"/>
      <c r="CB25" s="578"/>
      <c r="CC25" s="578"/>
      <c r="CD25" s="578"/>
      <c r="CE25" s="578"/>
      <c r="CF25" s="578"/>
      <c r="CG25" s="578"/>
      <c r="CH25" s="578"/>
      <c r="CI25" s="578"/>
      <c r="CJ25" s="578"/>
      <c r="CK25" s="578"/>
      <c r="CL25" s="578"/>
      <c r="CM25" s="578"/>
      <c r="CN25" s="578"/>
      <c r="CO25" s="578"/>
      <c r="CP25" s="578"/>
      <c r="CQ25" s="578"/>
      <c r="CR25" s="578"/>
      <c r="CS25" s="578"/>
      <c r="CT25" s="578"/>
      <c r="CU25" s="578"/>
      <c r="CV25" s="578"/>
      <c r="CW25" s="578"/>
    </row>
    <row r="26" spans="1:134" s="184" customFormat="1" ht="12.6" customHeight="1">
      <c r="A26" s="3142"/>
      <c r="B26" s="3142"/>
      <c r="C26" s="3142"/>
      <c r="D26" s="3142"/>
      <c r="E26" s="3142"/>
      <c r="F26" s="3142"/>
      <c r="G26" s="3142"/>
      <c r="H26" s="3142"/>
      <c r="I26" s="3142"/>
      <c r="J26" s="3142"/>
      <c r="K26" s="3142"/>
      <c r="L26" s="3142"/>
      <c r="M26" s="3142"/>
      <c r="N26" s="3142"/>
      <c r="O26" s="3142"/>
      <c r="P26" s="3142"/>
      <c r="Q26" s="3132"/>
      <c r="R26" s="3132"/>
      <c r="S26" s="3132"/>
      <c r="T26" s="3132"/>
      <c r="U26" s="3132"/>
      <c r="V26" s="3132"/>
      <c r="W26" s="3143"/>
      <c r="X26" s="3143"/>
      <c r="Y26" s="3143"/>
      <c r="Z26" s="3143"/>
      <c r="AA26" s="3143"/>
      <c r="AB26" s="3143"/>
      <c r="AC26" s="3143"/>
      <c r="AD26" s="3143"/>
      <c r="AE26" s="3143"/>
      <c r="AF26" s="3143"/>
      <c r="AG26" s="3143"/>
      <c r="AH26" s="3143"/>
      <c r="AI26" s="3143"/>
      <c r="AJ26" s="3143"/>
      <c r="AK26" s="3143"/>
      <c r="AL26" s="3143"/>
      <c r="AM26" s="3143"/>
      <c r="AN26" s="3143"/>
      <c r="AO26" s="578"/>
      <c r="AP26" s="578"/>
      <c r="AQ26" s="578"/>
      <c r="AR26" s="578"/>
      <c r="AS26" s="578"/>
      <c r="AT26" s="578"/>
      <c r="AU26" s="578"/>
      <c r="AV26" s="578"/>
      <c r="AW26" s="578"/>
      <c r="AX26" s="578"/>
      <c r="AY26" s="578"/>
      <c r="AZ26" s="578"/>
      <c r="BA26" s="578"/>
      <c r="BB26" s="578"/>
      <c r="BC26" s="578"/>
      <c r="BD26" s="578"/>
      <c r="BE26" s="578"/>
      <c r="BF26" s="578"/>
      <c r="BG26" s="578"/>
      <c r="BH26" s="578"/>
      <c r="BI26" s="578"/>
      <c r="BJ26" s="578"/>
      <c r="BK26" s="578"/>
      <c r="BL26" s="578"/>
      <c r="BM26" s="578"/>
      <c r="BN26" s="578"/>
      <c r="BO26" s="578"/>
      <c r="BP26" s="578"/>
      <c r="BQ26" s="578"/>
      <c r="BR26" s="578"/>
      <c r="BS26" s="578"/>
      <c r="BT26" s="578"/>
      <c r="BU26" s="578"/>
      <c r="BV26" s="578"/>
      <c r="BW26" s="578"/>
      <c r="BX26" s="578"/>
      <c r="BY26" s="578"/>
      <c r="BZ26" s="578"/>
      <c r="CA26" s="578"/>
      <c r="CB26" s="578"/>
      <c r="CC26" s="578"/>
      <c r="CD26" s="578"/>
      <c r="CE26" s="578"/>
      <c r="CF26" s="578"/>
      <c r="CG26" s="578"/>
      <c r="CH26" s="578"/>
      <c r="CI26" s="578"/>
      <c r="CJ26" s="578"/>
      <c r="CK26" s="578"/>
      <c r="CL26" s="578"/>
      <c r="CM26" s="578"/>
      <c r="CN26" s="578"/>
      <c r="CO26" s="578"/>
      <c r="CP26" s="578"/>
      <c r="CQ26" s="578"/>
      <c r="CR26" s="578"/>
      <c r="CS26" s="578"/>
      <c r="CT26" s="578"/>
      <c r="CU26" s="578"/>
      <c r="CV26" s="578"/>
      <c r="CW26" s="578"/>
    </row>
    <row r="27" spans="1:134" s="184" customFormat="1" ht="12.6" customHeight="1">
      <c r="A27" s="3142"/>
      <c r="B27" s="3142"/>
      <c r="C27" s="3142"/>
      <c r="D27" s="3142"/>
      <c r="E27" s="3142"/>
      <c r="F27" s="3142"/>
      <c r="G27" s="3142"/>
      <c r="H27" s="3142"/>
      <c r="I27" s="3142"/>
      <c r="J27" s="3142"/>
      <c r="K27" s="3142"/>
      <c r="L27" s="3142"/>
      <c r="M27" s="3142"/>
      <c r="N27" s="3142"/>
      <c r="O27" s="3142"/>
      <c r="P27" s="3142"/>
      <c r="Q27" s="3132" t="s">
        <v>319</v>
      </c>
      <c r="R27" s="3132"/>
      <c r="S27" s="3132"/>
      <c r="T27" s="3132"/>
      <c r="U27" s="3132"/>
      <c r="V27" s="3132"/>
      <c r="W27" s="3143"/>
      <c r="X27" s="3143"/>
      <c r="Y27" s="3143"/>
      <c r="Z27" s="3143"/>
      <c r="AA27" s="3143"/>
      <c r="AB27" s="3143"/>
      <c r="AC27" s="3143"/>
      <c r="AD27" s="3143"/>
      <c r="AE27" s="3143"/>
      <c r="AF27" s="3143"/>
      <c r="AG27" s="3143"/>
      <c r="AH27" s="3143"/>
      <c r="AI27" s="3143"/>
      <c r="AJ27" s="3143"/>
      <c r="AK27" s="3143"/>
      <c r="AL27" s="3143"/>
      <c r="AM27" s="3143"/>
      <c r="AN27" s="3143"/>
      <c r="AO27" s="578"/>
      <c r="AP27" s="578"/>
      <c r="AQ27" s="578"/>
      <c r="AR27" s="578"/>
      <c r="AS27" s="578"/>
      <c r="AT27" s="578"/>
      <c r="AU27" s="578"/>
      <c r="AV27" s="578"/>
      <c r="AW27" s="578"/>
      <c r="AX27" s="578"/>
      <c r="AY27" s="578"/>
      <c r="AZ27" s="578"/>
      <c r="BA27" s="578"/>
      <c r="BB27" s="578"/>
      <c r="BC27" s="578"/>
      <c r="BD27" s="578"/>
      <c r="BE27" s="578"/>
      <c r="BF27" s="578"/>
      <c r="BG27" s="578"/>
      <c r="BH27" s="578"/>
      <c r="BI27" s="578"/>
      <c r="BJ27" s="578"/>
      <c r="BK27" s="578"/>
      <c r="BL27" s="578"/>
      <c r="BM27" s="578"/>
      <c r="BN27" s="578"/>
      <c r="BO27" s="578"/>
      <c r="BP27" s="578"/>
      <c r="BQ27" s="578"/>
      <c r="BR27" s="578"/>
      <c r="BS27" s="578"/>
      <c r="BT27" s="578"/>
      <c r="BU27" s="578"/>
      <c r="BV27" s="578"/>
      <c r="BW27" s="578"/>
      <c r="BX27" s="578"/>
      <c r="BY27" s="578"/>
      <c r="BZ27" s="578"/>
      <c r="CA27" s="578"/>
      <c r="CB27" s="578"/>
      <c r="CC27" s="578"/>
      <c r="CD27" s="578"/>
      <c r="CE27" s="578"/>
      <c r="CF27" s="578"/>
      <c r="CG27" s="578"/>
      <c r="CH27" s="578"/>
      <c r="CI27" s="578"/>
      <c r="CJ27" s="578"/>
      <c r="CK27" s="578"/>
      <c r="CL27" s="578"/>
      <c r="CM27" s="578"/>
      <c r="CN27" s="578"/>
      <c r="CO27" s="578"/>
      <c r="CP27" s="578"/>
      <c r="CQ27" s="578"/>
      <c r="CR27" s="578"/>
      <c r="CS27" s="578"/>
      <c r="CT27" s="578"/>
      <c r="CU27" s="578"/>
      <c r="CV27" s="578"/>
      <c r="CW27" s="578"/>
    </row>
    <row r="28" spans="1:134" s="184" customFormat="1" ht="12.6" customHeight="1">
      <c r="A28" s="3142"/>
      <c r="B28" s="3142"/>
      <c r="C28" s="3142"/>
      <c r="D28" s="3142"/>
      <c r="E28" s="3142"/>
      <c r="F28" s="3142"/>
      <c r="G28" s="3142"/>
      <c r="H28" s="3142"/>
      <c r="I28" s="3142"/>
      <c r="J28" s="3142"/>
      <c r="K28" s="3142"/>
      <c r="L28" s="3142"/>
      <c r="M28" s="3142"/>
      <c r="N28" s="3142"/>
      <c r="O28" s="3142"/>
      <c r="P28" s="3142"/>
      <c r="Q28" s="3132"/>
      <c r="R28" s="3132"/>
      <c r="S28" s="3132"/>
      <c r="T28" s="3132"/>
      <c r="U28" s="3132"/>
      <c r="V28" s="3132"/>
      <c r="W28" s="3143"/>
      <c r="X28" s="3143"/>
      <c r="Y28" s="3143"/>
      <c r="Z28" s="3143"/>
      <c r="AA28" s="3143"/>
      <c r="AB28" s="3143"/>
      <c r="AC28" s="3143"/>
      <c r="AD28" s="3143"/>
      <c r="AE28" s="3143"/>
      <c r="AF28" s="3143"/>
      <c r="AG28" s="3143"/>
      <c r="AH28" s="3143"/>
      <c r="AI28" s="3143"/>
      <c r="AJ28" s="3143"/>
      <c r="AK28" s="3143"/>
      <c r="AL28" s="3143"/>
      <c r="AM28" s="3143"/>
      <c r="AN28" s="3143"/>
      <c r="AO28" s="578"/>
      <c r="AP28" s="578"/>
      <c r="AQ28" s="578"/>
      <c r="AR28" s="578"/>
      <c r="AS28" s="578"/>
      <c r="AT28" s="578"/>
      <c r="AU28" s="578"/>
      <c r="AV28" s="578"/>
      <c r="AW28" s="578"/>
      <c r="AX28" s="578"/>
      <c r="AY28" s="578"/>
      <c r="AZ28" s="578"/>
      <c r="BA28" s="578"/>
      <c r="BB28" s="578"/>
      <c r="BC28" s="578"/>
      <c r="BD28" s="578"/>
      <c r="BE28" s="578"/>
      <c r="BF28" s="578"/>
      <c r="BG28" s="578"/>
      <c r="BH28" s="578"/>
      <c r="BI28" s="578"/>
      <c r="BJ28" s="578"/>
      <c r="BK28" s="578"/>
      <c r="BL28" s="578"/>
      <c r="BM28" s="578"/>
      <c r="BN28" s="578"/>
      <c r="BO28" s="578"/>
      <c r="BP28" s="578"/>
      <c r="BQ28" s="578"/>
      <c r="BR28" s="578"/>
      <c r="BS28" s="578"/>
      <c r="BT28" s="578"/>
      <c r="BU28" s="578"/>
      <c r="BV28" s="578"/>
      <c r="BW28" s="578"/>
      <c r="BX28" s="578"/>
      <c r="BY28" s="578"/>
      <c r="BZ28" s="578"/>
      <c r="CA28" s="578"/>
      <c r="CB28" s="578"/>
      <c r="CC28" s="578"/>
      <c r="CD28" s="578"/>
      <c r="CE28" s="578"/>
      <c r="CF28" s="578"/>
      <c r="CG28" s="578"/>
      <c r="CH28" s="578"/>
      <c r="CI28" s="578"/>
      <c r="CJ28" s="578"/>
      <c r="CK28" s="578"/>
      <c r="CL28" s="578"/>
      <c r="CM28" s="578"/>
      <c r="CN28" s="578"/>
      <c r="CO28" s="578"/>
      <c r="CP28" s="578"/>
      <c r="CQ28" s="578"/>
      <c r="CR28" s="578"/>
      <c r="CS28" s="578"/>
      <c r="CT28" s="578"/>
      <c r="CU28" s="578"/>
      <c r="CV28" s="578"/>
      <c r="CW28" s="578"/>
    </row>
    <row r="29" spans="1:134" s="184" customFormat="1" ht="12.6" customHeight="1">
      <c r="A29" s="3132" t="s">
        <v>320</v>
      </c>
      <c r="B29" s="3132"/>
      <c r="C29" s="3132"/>
      <c r="D29" s="3132"/>
      <c r="E29" s="3132"/>
      <c r="F29" s="3132"/>
      <c r="G29" s="3132"/>
      <c r="H29" s="3132"/>
      <c r="I29" s="3132"/>
      <c r="J29" s="3132"/>
      <c r="K29" s="3132"/>
      <c r="L29" s="3132"/>
      <c r="M29" s="3132"/>
      <c r="N29" s="3132"/>
      <c r="O29" s="3132"/>
      <c r="P29" s="3132"/>
      <c r="Q29" s="3143"/>
      <c r="R29" s="3143"/>
      <c r="S29" s="3143"/>
      <c r="T29" s="3143"/>
      <c r="U29" s="3143"/>
      <c r="V29" s="3143"/>
      <c r="W29" s="3143"/>
      <c r="X29" s="3143"/>
      <c r="Y29" s="3143"/>
      <c r="Z29" s="3143"/>
      <c r="AA29" s="3143"/>
      <c r="AB29" s="3143"/>
      <c r="AC29" s="3143"/>
      <c r="AD29" s="3143"/>
      <c r="AE29" s="3143"/>
      <c r="AF29" s="3143"/>
      <c r="AG29" s="3143"/>
      <c r="AH29" s="3143"/>
      <c r="AI29" s="3143"/>
      <c r="AJ29" s="3143"/>
      <c r="AK29" s="3143"/>
      <c r="AL29" s="3143"/>
      <c r="AM29" s="3143"/>
      <c r="AN29" s="3143"/>
      <c r="AO29" s="702" t="s">
        <v>1967</v>
      </c>
      <c r="AP29" s="578"/>
      <c r="AQ29" s="578"/>
      <c r="AR29" s="578"/>
      <c r="AS29" s="578"/>
      <c r="AT29" s="578"/>
      <c r="AU29" s="578"/>
      <c r="AV29" s="578"/>
      <c r="AW29" s="578"/>
      <c r="AX29" s="578"/>
      <c r="AY29" s="578"/>
      <c r="AZ29" s="578"/>
      <c r="BA29" s="578"/>
      <c r="BB29" s="578"/>
      <c r="BC29" s="578"/>
      <c r="BD29" s="578"/>
      <c r="BE29" s="578"/>
      <c r="BF29" s="578"/>
      <c r="BG29" s="578"/>
      <c r="BH29" s="578"/>
      <c r="BI29" s="578"/>
      <c r="BJ29" s="578"/>
      <c r="BK29" s="578"/>
      <c r="BL29" s="578"/>
      <c r="BM29" s="578"/>
      <c r="BN29" s="578"/>
      <c r="BO29" s="578"/>
      <c r="BP29" s="578"/>
      <c r="BQ29" s="578"/>
      <c r="BR29" s="578"/>
      <c r="BS29" s="578"/>
      <c r="BT29" s="578"/>
      <c r="BU29" s="578"/>
      <c r="BV29" s="578"/>
      <c r="BW29" s="578"/>
      <c r="BX29" s="578"/>
      <c r="BY29" s="578"/>
      <c r="BZ29" s="578"/>
      <c r="CA29" s="578"/>
      <c r="CB29" s="578"/>
      <c r="CC29" s="578"/>
      <c r="CD29" s="578"/>
      <c r="CE29" s="578"/>
      <c r="CF29" s="578"/>
      <c r="CG29" s="578"/>
      <c r="CH29" s="578"/>
      <c r="CI29" s="578"/>
      <c r="CJ29" s="578"/>
      <c r="CK29" s="578"/>
      <c r="CL29" s="578"/>
      <c r="CM29" s="578"/>
      <c r="CN29" s="578"/>
      <c r="CO29" s="578"/>
      <c r="CP29" s="578"/>
      <c r="CQ29" s="578"/>
      <c r="CR29" s="578"/>
      <c r="CS29" s="578"/>
      <c r="CT29" s="578"/>
      <c r="CU29" s="578"/>
      <c r="CV29" s="578"/>
      <c r="CW29" s="578"/>
    </row>
    <row r="30" spans="1:134" s="184" customFormat="1" ht="12.6" customHeight="1">
      <c r="A30" s="3132"/>
      <c r="B30" s="3132"/>
      <c r="C30" s="3132"/>
      <c r="D30" s="3132"/>
      <c r="E30" s="3132"/>
      <c r="F30" s="3132"/>
      <c r="G30" s="3132"/>
      <c r="H30" s="3132"/>
      <c r="I30" s="3132"/>
      <c r="J30" s="3132"/>
      <c r="K30" s="3132"/>
      <c r="L30" s="3132"/>
      <c r="M30" s="3132"/>
      <c r="N30" s="3132"/>
      <c r="O30" s="3132"/>
      <c r="P30" s="3132"/>
      <c r="Q30" s="3143"/>
      <c r="R30" s="3143"/>
      <c r="S30" s="3143"/>
      <c r="T30" s="3143"/>
      <c r="U30" s="3143"/>
      <c r="V30" s="3143"/>
      <c r="W30" s="3143"/>
      <c r="X30" s="3143"/>
      <c r="Y30" s="3143"/>
      <c r="Z30" s="3143"/>
      <c r="AA30" s="3143"/>
      <c r="AB30" s="3143"/>
      <c r="AC30" s="3143"/>
      <c r="AD30" s="3143"/>
      <c r="AE30" s="3143"/>
      <c r="AF30" s="3143"/>
      <c r="AG30" s="3143"/>
      <c r="AH30" s="3143"/>
      <c r="AI30" s="3143"/>
      <c r="AJ30" s="3143"/>
      <c r="AK30" s="3143"/>
      <c r="AL30" s="3143"/>
      <c r="AM30" s="3143"/>
      <c r="AN30" s="3143"/>
      <c r="AO30" s="702" t="s">
        <v>1968</v>
      </c>
      <c r="AP30" s="578"/>
      <c r="AQ30" s="578"/>
      <c r="AR30" s="578"/>
      <c r="AS30" s="578"/>
      <c r="AT30" s="578"/>
      <c r="AU30" s="578"/>
      <c r="AV30" s="578"/>
      <c r="AW30" s="578"/>
      <c r="AX30" s="578"/>
      <c r="AY30" s="578"/>
      <c r="AZ30" s="578"/>
      <c r="BA30" s="578"/>
      <c r="BB30" s="578"/>
      <c r="BC30" s="578"/>
      <c r="BD30" s="578"/>
      <c r="BE30" s="578"/>
      <c r="BF30" s="578"/>
      <c r="BG30" s="578"/>
      <c r="BH30" s="578"/>
      <c r="BI30" s="578"/>
      <c r="BJ30" s="578"/>
      <c r="BK30" s="578"/>
      <c r="BL30" s="578"/>
      <c r="BM30" s="578"/>
      <c r="BN30" s="578"/>
      <c r="BO30" s="578"/>
      <c r="BP30" s="578"/>
      <c r="BQ30" s="578"/>
      <c r="BR30" s="578"/>
      <c r="BS30" s="578"/>
      <c r="BT30" s="578"/>
      <c r="BU30" s="578"/>
      <c r="BV30" s="578"/>
      <c r="BW30" s="578"/>
      <c r="BX30" s="578"/>
      <c r="BY30" s="578"/>
      <c r="BZ30" s="578"/>
      <c r="CA30" s="578"/>
      <c r="CB30" s="578"/>
      <c r="CC30" s="578"/>
      <c r="CD30" s="578"/>
      <c r="CE30" s="578"/>
      <c r="CF30" s="578"/>
      <c r="CG30" s="578"/>
      <c r="CH30" s="578"/>
      <c r="CI30" s="578"/>
      <c r="CJ30" s="578"/>
      <c r="CK30" s="578"/>
      <c r="CL30" s="578"/>
      <c r="CM30" s="578"/>
      <c r="CN30" s="578"/>
      <c r="CO30" s="578"/>
      <c r="CP30" s="578"/>
      <c r="CQ30" s="578"/>
      <c r="CR30" s="578"/>
      <c r="CS30" s="578"/>
      <c r="CT30" s="578"/>
      <c r="CU30" s="578"/>
      <c r="CV30" s="578"/>
      <c r="CW30" s="578"/>
    </row>
    <row r="31" spans="1:134" s="184" customFormat="1" ht="12.6" customHeight="1">
      <c r="A31" s="3132"/>
      <c r="B31" s="3132"/>
      <c r="C31" s="3132"/>
      <c r="D31" s="3132"/>
      <c r="E31" s="3132"/>
      <c r="F31" s="3132"/>
      <c r="G31" s="3132"/>
      <c r="H31" s="3132"/>
      <c r="I31" s="3132"/>
      <c r="J31" s="3132"/>
      <c r="K31" s="3132"/>
      <c r="L31" s="3132"/>
      <c r="M31" s="3132"/>
      <c r="N31" s="3132"/>
      <c r="O31" s="3132"/>
      <c r="P31" s="3132"/>
      <c r="Q31" s="3143"/>
      <c r="R31" s="3143"/>
      <c r="S31" s="3143"/>
      <c r="T31" s="3143"/>
      <c r="U31" s="3143"/>
      <c r="V31" s="3143"/>
      <c r="W31" s="3143"/>
      <c r="X31" s="3143"/>
      <c r="Y31" s="3143"/>
      <c r="Z31" s="3143"/>
      <c r="AA31" s="3143"/>
      <c r="AB31" s="3143"/>
      <c r="AC31" s="3143"/>
      <c r="AD31" s="3143"/>
      <c r="AE31" s="3143"/>
      <c r="AF31" s="3143"/>
      <c r="AG31" s="3143"/>
      <c r="AH31" s="3143"/>
      <c r="AI31" s="3143"/>
      <c r="AJ31" s="3143"/>
      <c r="AK31" s="3143"/>
      <c r="AL31" s="3143"/>
      <c r="AM31" s="3143"/>
      <c r="AN31" s="3143"/>
      <c r="AO31" s="702" t="s">
        <v>1969</v>
      </c>
      <c r="AP31" s="578"/>
      <c r="AQ31" s="578"/>
      <c r="AR31" s="578"/>
      <c r="AS31" s="578"/>
      <c r="AT31" s="578"/>
      <c r="AU31" s="578"/>
      <c r="AV31" s="578"/>
      <c r="AW31" s="578"/>
      <c r="AX31" s="578"/>
      <c r="AY31" s="578"/>
      <c r="AZ31" s="578"/>
      <c r="BA31" s="578"/>
      <c r="BB31" s="578"/>
      <c r="BC31" s="578"/>
      <c r="BD31" s="578"/>
      <c r="BE31" s="578"/>
      <c r="BF31" s="578"/>
      <c r="BG31" s="578"/>
      <c r="BH31" s="578"/>
      <c r="BI31" s="578"/>
      <c r="BJ31" s="578"/>
      <c r="BK31" s="578"/>
      <c r="BL31" s="578"/>
      <c r="BM31" s="578"/>
      <c r="BN31" s="578"/>
      <c r="BO31" s="578"/>
      <c r="BP31" s="578"/>
      <c r="BQ31" s="578"/>
      <c r="BR31" s="578"/>
      <c r="BS31" s="578"/>
      <c r="BT31" s="578"/>
      <c r="BU31" s="578"/>
      <c r="BV31" s="578"/>
      <c r="BW31" s="578"/>
      <c r="BX31" s="578"/>
      <c r="BY31" s="578"/>
      <c r="BZ31" s="578"/>
      <c r="CA31" s="578"/>
      <c r="CB31" s="578"/>
      <c r="CC31" s="578"/>
      <c r="CD31" s="578"/>
      <c r="CE31" s="578"/>
      <c r="CF31" s="578"/>
      <c r="CG31" s="578"/>
      <c r="CH31" s="578"/>
      <c r="CI31" s="578"/>
      <c r="CJ31" s="578"/>
      <c r="CK31" s="578"/>
      <c r="CL31" s="578"/>
      <c r="CM31" s="578"/>
      <c r="CN31" s="578"/>
      <c r="CO31" s="578"/>
      <c r="CP31" s="578"/>
      <c r="CQ31" s="578"/>
      <c r="CR31" s="578"/>
      <c r="CS31" s="578"/>
      <c r="CT31" s="578"/>
      <c r="CU31" s="578"/>
      <c r="CV31" s="578"/>
      <c r="CW31" s="578"/>
    </row>
    <row r="32" spans="1:134" s="184" customFormat="1" ht="12.6" customHeight="1">
      <c r="A32" s="3142" t="s">
        <v>321</v>
      </c>
      <c r="B32" s="3142"/>
      <c r="C32" s="3142"/>
      <c r="D32" s="3142"/>
      <c r="E32" s="3142"/>
      <c r="F32" s="3142"/>
      <c r="G32" s="3142"/>
      <c r="H32" s="3142"/>
      <c r="I32" s="3142"/>
      <c r="J32" s="3142"/>
      <c r="K32" s="3142"/>
      <c r="L32" s="3142"/>
      <c r="M32" s="3142"/>
      <c r="N32" s="3142"/>
      <c r="O32" s="3142"/>
      <c r="P32" s="3142"/>
      <c r="Q32" s="3144"/>
      <c r="R32" s="3144"/>
      <c r="S32" s="3144"/>
      <c r="T32" s="3144"/>
      <c r="U32" s="3144"/>
      <c r="V32" s="3144"/>
      <c r="W32" s="3144"/>
      <c r="X32" s="3144"/>
      <c r="Y32" s="3144"/>
      <c r="Z32" s="3144"/>
      <c r="AA32" s="3144"/>
      <c r="AB32" s="3144"/>
      <c r="AC32" s="3144"/>
      <c r="AD32" s="3144"/>
      <c r="AE32" s="3144"/>
      <c r="AF32" s="3144"/>
      <c r="AG32" s="3144"/>
      <c r="AH32" s="3144"/>
      <c r="AI32" s="3144"/>
      <c r="AJ32" s="3144"/>
      <c r="AK32" s="3145"/>
      <c r="AL32" s="3146" t="s">
        <v>338</v>
      </c>
      <c r="AM32" s="3132"/>
      <c r="AN32" s="3132"/>
      <c r="AO32" s="578"/>
      <c r="AP32" s="578"/>
      <c r="AQ32" s="578"/>
      <c r="AR32" s="578"/>
      <c r="AS32" s="578"/>
      <c r="AT32" s="578"/>
      <c r="AU32" s="578"/>
      <c r="AV32" s="578"/>
      <c r="AW32" s="578"/>
      <c r="AX32" s="578"/>
      <c r="AY32" s="578"/>
      <c r="AZ32" s="578"/>
      <c r="BA32" s="578"/>
      <c r="BB32" s="578"/>
      <c r="BC32" s="578"/>
      <c r="BD32" s="578"/>
      <c r="BE32" s="578"/>
      <c r="BF32" s="578"/>
      <c r="BG32" s="578"/>
      <c r="BH32" s="578"/>
      <c r="BI32" s="578"/>
      <c r="BJ32" s="578"/>
      <c r="BK32" s="578"/>
      <c r="BL32" s="578"/>
      <c r="BM32" s="578"/>
      <c r="BN32" s="578"/>
      <c r="BO32" s="578"/>
      <c r="BP32" s="578"/>
      <c r="BQ32" s="578"/>
      <c r="BR32" s="578"/>
      <c r="BS32" s="578"/>
      <c r="BT32" s="578"/>
      <c r="BU32" s="578"/>
      <c r="BV32" s="578"/>
      <c r="BW32" s="578"/>
      <c r="BX32" s="578"/>
      <c r="BY32" s="578"/>
      <c r="BZ32" s="578"/>
      <c r="CA32" s="578"/>
      <c r="CB32" s="578"/>
      <c r="CC32" s="578"/>
      <c r="CD32" s="578"/>
      <c r="CE32" s="578"/>
      <c r="CF32" s="578"/>
      <c r="CG32" s="578"/>
      <c r="CH32" s="578"/>
      <c r="CI32" s="578"/>
      <c r="CJ32" s="578"/>
      <c r="CK32" s="578"/>
      <c r="CL32" s="578"/>
      <c r="CM32" s="578"/>
      <c r="CN32" s="578"/>
      <c r="CO32" s="578"/>
      <c r="CP32" s="578"/>
      <c r="CQ32" s="578"/>
      <c r="CR32" s="578"/>
      <c r="CS32" s="578"/>
      <c r="CT32" s="578"/>
      <c r="CU32" s="578"/>
      <c r="CV32" s="578"/>
      <c r="CW32" s="578"/>
    </row>
    <row r="33" spans="1:101" s="184" customFormat="1" ht="12.6" customHeight="1">
      <c r="A33" s="3142"/>
      <c r="B33" s="3142"/>
      <c r="C33" s="3142"/>
      <c r="D33" s="3142"/>
      <c r="E33" s="3142"/>
      <c r="F33" s="3142"/>
      <c r="G33" s="3142"/>
      <c r="H33" s="3142"/>
      <c r="I33" s="3142"/>
      <c r="J33" s="3142"/>
      <c r="K33" s="3142"/>
      <c r="L33" s="3142"/>
      <c r="M33" s="3142"/>
      <c r="N33" s="3142"/>
      <c r="O33" s="3142"/>
      <c r="P33" s="3142"/>
      <c r="Q33" s="3144"/>
      <c r="R33" s="3144"/>
      <c r="S33" s="3144"/>
      <c r="T33" s="3144"/>
      <c r="U33" s="3144"/>
      <c r="V33" s="3144"/>
      <c r="W33" s="3144"/>
      <c r="X33" s="3144"/>
      <c r="Y33" s="3144"/>
      <c r="Z33" s="3144"/>
      <c r="AA33" s="3144"/>
      <c r="AB33" s="3144"/>
      <c r="AC33" s="3144"/>
      <c r="AD33" s="3144"/>
      <c r="AE33" s="3144"/>
      <c r="AF33" s="3144"/>
      <c r="AG33" s="3144"/>
      <c r="AH33" s="3144"/>
      <c r="AI33" s="3144"/>
      <c r="AJ33" s="3144"/>
      <c r="AK33" s="3145"/>
      <c r="AL33" s="3146"/>
      <c r="AM33" s="3132"/>
      <c r="AN33" s="3132"/>
      <c r="AO33" s="578"/>
      <c r="AP33" s="578"/>
      <c r="AQ33" s="578"/>
      <c r="AR33" s="578"/>
      <c r="AS33" s="578"/>
      <c r="AT33" s="578"/>
      <c r="AU33" s="578"/>
      <c r="AV33" s="578"/>
      <c r="AW33" s="578"/>
      <c r="AX33" s="578"/>
      <c r="AY33" s="578"/>
      <c r="AZ33" s="578"/>
      <c r="BA33" s="578"/>
      <c r="BB33" s="578"/>
      <c r="BC33" s="578"/>
      <c r="BD33" s="578"/>
      <c r="BE33" s="578"/>
      <c r="BF33" s="578"/>
      <c r="BG33" s="578"/>
      <c r="BH33" s="578"/>
      <c r="BI33" s="578"/>
      <c r="BJ33" s="578"/>
      <c r="BK33" s="578"/>
      <c r="BL33" s="578"/>
      <c r="BM33" s="578"/>
      <c r="BN33" s="578"/>
      <c r="BO33" s="578"/>
      <c r="BP33" s="578"/>
      <c r="BQ33" s="578"/>
      <c r="BR33" s="578"/>
      <c r="BS33" s="578"/>
      <c r="BT33" s="578"/>
      <c r="BU33" s="578"/>
      <c r="BV33" s="578"/>
      <c r="BW33" s="578"/>
      <c r="BX33" s="578"/>
      <c r="BY33" s="578"/>
      <c r="BZ33" s="578"/>
      <c r="CA33" s="578"/>
      <c r="CB33" s="578"/>
      <c r="CC33" s="578"/>
      <c r="CD33" s="578"/>
      <c r="CE33" s="578"/>
      <c r="CF33" s="578"/>
      <c r="CG33" s="578"/>
      <c r="CH33" s="578"/>
      <c r="CI33" s="578"/>
      <c r="CJ33" s="578"/>
      <c r="CK33" s="578"/>
      <c r="CL33" s="578"/>
      <c r="CM33" s="578"/>
      <c r="CN33" s="578"/>
      <c r="CO33" s="578"/>
      <c r="CP33" s="578"/>
      <c r="CQ33" s="578"/>
      <c r="CR33" s="578"/>
      <c r="CS33" s="578"/>
      <c r="CT33" s="578"/>
      <c r="CU33" s="578"/>
      <c r="CV33" s="578"/>
      <c r="CW33" s="578"/>
    </row>
    <row r="34" spans="1:101" s="184" customFormat="1" ht="12.6" customHeight="1">
      <c r="A34" s="3142"/>
      <c r="B34" s="3142"/>
      <c r="C34" s="3142"/>
      <c r="D34" s="3142"/>
      <c r="E34" s="3142"/>
      <c r="F34" s="3142"/>
      <c r="G34" s="3142"/>
      <c r="H34" s="3142"/>
      <c r="I34" s="3142"/>
      <c r="J34" s="3142"/>
      <c r="K34" s="3142"/>
      <c r="L34" s="3142"/>
      <c r="M34" s="3142"/>
      <c r="N34" s="3142"/>
      <c r="O34" s="3142"/>
      <c r="P34" s="3142"/>
      <c r="Q34" s="3144"/>
      <c r="R34" s="3144"/>
      <c r="S34" s="3144"/>
      <c r="T34" s="3144"/>
      <c r="U34" s="3144"/>
      <c r="V34" s="3144"/>
      <c r="W34" s="3144"/>
      <c r="X34" s="3144"/>
      <c r="Y34" s="3144"/>
      <c r="Z34" s="3144"/>
      <c r="AA34" s="3144"/>
      <c r="AB34" s="3144"/>
      <c r="AC34" s="3144"/>
      <c r="AD34" s="3144"/>
      <c r="AE34" s="3144"/>
      <c r="AF34" s="3144"/>
      <c r="AG34" s="3144"/>
      <c r="AH34" s="3144"/>
      <c r="AI34" s="3144"/>
      <c r="AJ34" s="3144"/>
      <c r="AK34" s="3145"/>
      <c r="AL34" s="3147"/>
      <c r="AM34" s="3148"/>
      <c r="AN34" s="3148"/>
      <c r="AO34" s="578"/>
      <c r="AP34" s="578"/>
      <c r="AQ34" s="578"/>
      <c r="AR34" s="578"/>
      <c r="AS34" s="578"/>
      <c r="AT34" s="578"/>
      <c r="AU34" s="578"/>
      <c r="AV34" s="578"/>
      <c r="AW34" s="578"/>
      <c r="AX34" s="578"/>
      <c r="AY34" s="578"/>
      <c r="AZ34" s="578"/>
      <c r="BA34" s="578"/>
      <c r="BB34" s="578"/>
      <c r="BC34" s="578"/>
      <c r="BD34" s="578"/>
      <c r="BE34" s="578"/>
      <c r="BF34" s="578"/>
      <c r="BG34" s="578"/>
      <c r="BH34" s="578"/>
      <c r="BI34" s="578"/>
      <c r="BJ34" s="578"/>
      <c r="BK34" s="578"/>
      <c r="BL34" s="578"/>
      <c r="BM34" s="578"/>
      <c r="BN34" s="578"/>
      <c r="BO34" s="578"/>
      <c r="BP34" s="578"/>
      <c r="BQ34" s="578"/>
      <c r="BR34" s="578"/>
      <c r="BS34" s="578"/>
      <c r="BT34" s="578"/>
      <c r="BU34" s="578"/>
      <c r="BV34" s="578"/>
      <c r="BW34" s="578"/>
      <c r="BX34" s="578"/>
      <c r="BY34" s="578"/>
      <c r="BZ34" s="578"/>
      <c r="CA34" s="578"/>
      <c r="CB34" s="578"/>
      <c r="CC34" s="578"/>
      <c r="CD34" s="578"/>
      <c r="CE34" s="578"/>
      <c r="CF34" s="578"/>
      <c r="CG34" s="578"/>
      <c r="CH34" s="578"/>
      <c r="CI34" s="578"/>
      <c r="CJ34" s="578"/>
      <c r="CK34" s="578"/>
      <c r="CL34" s="578"/>
      <c r="CM34" s="578"/>
      <c r="CN34" s="578"/>
      <c r="CO34" s="578"/>
      <c r="CP34" s="578"/>
      <c r="CQ34" s="578"/>
      <c r="CR34" s="578"/>
      <c r="CS34" s="578"/>
      <c r="CT34" s="578"/>
      <c r="CU34" s="578"/>
      <c r="CV34" s="578"/>
      <c r="CW34" s="578"/>
    </row>
    <row r="35" spans="1:101" s="184" customFormat="1" ht="12.6" customHeight="1">
      <c r="A35" s="3149" t="s">
        <v>322</v>
      </c>
      <c r="B35" s="3150"/>
      <c r="C35" s="3150"/>
      <c r="D35" s="3150"/>
      <c r="E35" s="3150"/>
      <c r="F35" s="3150"/>
      <c r="G35" s="3150"/>
      <c r="H35" s="3150"/>
      <c r="I35" s="3150"/>
      <c r="J35" s="3150"/>
      <c r="K35" s="3150"/>
      <c r="L35" s="3150"/>
      <c r="M35" s="3150"/>
      <c r="N35" s="3150"/>
      <c r="O35" s="3150"/>
      <c r="P35" s="3146"/>
      <c r="Q35" s="189"/>
      <c r="R35" s="190"/>
      <c r="S35" s="190"/>
      <c r="T35" s="190"/>
      <c r="U35" s="190"/>
      <c r="V35" s="191"/>
      <c r="W35" s="191"/>
      <c r="X35" s="191"/>
      <c r="Y35" s="3151" t="s">
        <v>350</v>
      </c>
      <c r="Z35" s="3151"/>
      <c r="AA35" s="3151"/>
      <c r="AB35" s="3151" t="s">
        <v>351</v>
      </c>
      <c r="AC35" s="3151"/>
      <c r="AD35" s="3151"/>
      <c r="AE35" s="3151" t="s">
        <v>352</v>
      </c>
      <c r="AF35" s="3151"/>
      <c r="AG35" s="3151"/>
      <c r="AH35" s="191"/>
      <c r="AI35" s="191"/>
      <c r="AJ35" s="191"/>
      <c r="AK35" s="191"/>
      <c r="AL35" s="181"/>
      <c r="AM35" s="181"/>
      <c r="AN35" s="182"/>
      <c r="AO35" s="578"/>
      <c r="AP35" s="578"/>
      <c r="AQ35" s="578"/>
      <c r="AR35" s="578"/>
      <c r="AS35" s="578"/>
      <c r="AT35" s="578"/>
      <c r="AU35" s="578"/>
      <c r="AV35" s="578"/>
      <c r="AW35" s="578"/>
      <c r="AX35" s="578"/>
      <c r="AY35" s="578"/>
      <c r="AZ35" s="578"/>
      <c r="BA35" s="578"/>
      <c r="BB35" s="578"/>
      <c r="BC35" s="578"/>
      <c r="BD35" s="578"/>
      <c r="BE35" s="578"/>
      <c r="BF35" s="578"/>
      <c r="BG35" s="578"/>
      <c r="BH35" s="578"/>
      <c r="BI35" s="578"/>
      <c r="BJ35" s="578"/>
      <c r="BK35" s="578"/>
      <c r="BL35" s="578"/>
      <c r="BM35" s="578"/>
      <c r="BN35" s="578"/>
      <c r="BO35" s="578"/>
      <c r="BP35" s="578"/>
      <c r="BQ35" s="578"/>
      <c r="BR35" s="578"/>
      <c r="BS35" s="578"/>
      <c r="BT35" s="578"/>
      <c r="BU35" s="578"/>
      <c r="BV35" s="578"/>
      <c r="BW35" s="578"/>
      <c r="BX35" s="578"/>
      <c r="BY35" s="578"/>
      <c r="BZ35" s="578"/>
      <c r="CA35" s="578"/>
      <c r="CB35" s="578"/>
      <c r="CC35" s="578"/>
      <c r="CD35" s="578"/>
      <c r="CE35" s="578"/>
      <c r="CF35" s="578"/>
      <c r="CG35" s="578"/>
      <c r="CH35" s="578"/>
      <c r="CI35" s="578"/>
      <c r="CJ35" s="578"/>
      <c r="CK35" s="578"/>
      <c r="CL35" s="578"/>
      <c r="CM35" s="578"/>
      <c r="CN35" s="578"/>
      <c r="CO35" s="578"/>
      <c r="CP35" s="578"/>
      <c r="CQ35" s="578"/>
      <c r="CR35" s="578"/>
      <c r="CS35" s="578"/>
      <c r="CT35" s="578"/>
      <c r="CU35" s="578"/>
      <c r="CV35" s="578"/>
      <c r="CW35" s="578"/>
    </row>
    <row r="36" spans="1:101" s="184" customFormat="1" ht="12.6" customHeight="1">
      <c r="A36" s="3149"/>
      <c r="B36" s="3150"/>
      <c r="C36" s="3150"/>
      <c r="D36" s="3150"/>
      <c r="E36" s="3150"/>
      <c r="F36" s="3150"/>
      <c r="G36" s="3150"/>
      <c r="H36" s="3150"/>
      <c r="I36" s="3150"/>
      <c r="J36" s="3150"/>
      <c r="K36" s="3150"/>
      <c r="L36" s="3150"/>
      <c r="M36" s="3150"/>
      <c r="N36" s="3150"/>
      <c r="O36" s="3150"/>
      <c r="P36" s="3146"/>
      <c r="Q36" s="192"/>
      <c r="R36" s="193"/>
      <c r="S36" s="193"/>
      <c r="T36" s="193"/>
      <c r="U36" s="193"/>
      <c r="V36" s="194"/>
      <c r="W36" s="194"/>
      <c r="X36" s="194"/>
      <c r="Y36" s="3152"/>
      <c r="Z36" s="3152"/>
      <c r="AA36" s="3152"/>
      <c r="AB36" s="3152"/>
      <c r="AC36" s="3152"/>
      <c r="AD36" s="3152"/>
      <c r="AE36" s="3152"/>
      <c r="AF36" s="3152"/>
      <c r="AG36" s="3152"/>
      <c r="AH36" s="194"/>
      <c r="AI36" s="194"/>
      <c r="AJ36" s="194"/>
      <c r="AK36" s="194"/>
      <c r="AL36" s="180"/>
      <c r="AM36" s="180"/>
      <c r="AN36" s="195"/>
      <c r="AO36" s="578" t="s">
        <v>1931</v>
      </c>
      <c r="AP36" s="578"/>
      <c r="AQ36" s="578"/>
      <c r="AR36" s="578"/>
      <c r="AS36" s="578"/>
      <c r="AT36" s="578"/>
      <c r="AU36" s="578"/>
      <c r="AV36" s="578"/>
      <c r="AW36" s="578"/>
      <c r="AX36" s="578"/>
      <c r="AY36" s="578"/>
      <c r="AZ36" s="578"/>
      <c r="BA36" s="578"/>
      <c r="BB36" s="578"/>
      <c r="BC36" s="578"/>
      <c r="BD36" s="578"/>
      <c r="BE36" s="578"/>
      <c r="BF36" s="578"/>
      <c r="BG36" s="578"/>
      <c r="BH36" s="578"/>
      <c r="BI36" s="578"/>
      <c r="BJ36" s="578"/>
      <c r="BK36" s="578"/>
      <c r="BL36" s="578"/>
      <c r="BM36" s="578"/>
      <c r="BN36" s="578"/>
      <c r="BO36" s="578"/>
      <c r="BP36" s="578"/>
      <c r="BQ36" s="578"/>
      <c r="BR36" s="578"/>
      <c r="BS36" s="578"/>
      <c r="BT36" s="578"/>
      <c r="BU36" s="578"/>
      <c r="BV36" s="578"/>
      <c r="BW36" s="578"/>
      <c r="BX36" s="578"/>
      <c r="BY36" s="578"/>
      <c r="BZ36" s="578"/>
      <c r="CA36" s="578"/>
      <c r="CB36" s="578"/>
      <c r="CC36" s="578"/>
      <c r="CD36" s="578"/>
      <c r="CE36" s="578"/>
      <c r="CF36" s="578"/>
      <c r="CG36" s="578"/>
      <c r="CH36" s="578"/>
      <c r="CI36" s="578"/>
      <c r="CJ36" s="578"/>
      <c r="CK36" s="578"/>
      <c r="CL36" s="578"/>
      <c r="CM36" s="578"/>
      <c r="CN36" s="578"/>
      <c r="CO36" s="578"/>
      <c r="CP36" s="578"/>
      <c r="CQ36" s="578"/>
      <c r="CR36" s="578"/>
      <c r="CS36" s="578"/>
      <c r="CT36" s="578"/>
      <c r="CU36" s="578"/>
      <c r="CV36" s="578"/>
      <c r="CW36" s="578"/>
    </row>
    <row r="37" spans="1:101" s="184" customFormat="1" ht="12.6" customHeight="1">
      <c r="A37" s="3149" t="s">
        <v>323</v>
      </c>
      <c r="B37" s="3150"/>
      <c r="C37" s="3150"/>
      <c r="D37" s="3150"/>
      <c r="E37" s="3150"/>
      <c r="F37" s="3150"/>
      <c r="G37" s="3150"/>
      <c r="H37" s="3150"/>
      <c r="I37" s="3150"/>
      <c r="J37" s="3150"/>
      <c r="K37" s="3150"/>
      <c r="L37" s="3150"/>
      <c r="M37" s="3150"/>
      <c r="N37" s="3150"/>
      <c r="O37" s="3150"/>
      <c r="P37" s="3146"/>
      <c r="Q37" s="3153">
        <f>一括入力シート!B8</f>
        <v>0</v>
      </c>
      <c r="R37" s="3154"/>
      <c r="S37" s="3154"/>
      <c r="T37" s="3154"/>
      <c r="U37" s="3154"/>
      <c r="V37" s="3154"/>
      <c r="W37" s="3154"/>
      <c r="X37" s="3154"/>
      <c r="Y37" s="3154"/>
      <c r="Z37" s="3154"/>
      <c r="AA37" s="3154"/>
      <c r="AB37" s="3154"/>
      <c r="AC37" s="3154"/>
      <c r="AD37" s="3154"/>
      <c r="AE37" s="3154"/>
      <c r="AF37" s="3154"/>
      <c r="AG37" s="3154"/>
      <c r="AH37" s="3154"/>
      <c r="AI37" s="3154"/>
      <c r="AJ37" s="3154"/>
      <c r="AK37" s="3154"/>
      <c r="AL37" s="3154"/>
      <c r="AM37" s="3154"/>
      <c r="AN37" s="3155"/>
      <c r="AO37" s="578"/>
      <c r="AP37" s="578"/>
      <c r="AQ37" s="578"/>
      <c r="AR37" s="578"/>
      <c r="AS37" s="578"/>
      <c r="AT37" s="578"/>
      <c r="AU37" s="578"/>
      <c r="AV37" s="578"/>
      <c r="AW37" s="578"/>
      <c r="AX37" s="578"/>
      <c r="AY37" s="578"/>
      <c r="AZ37" s="578"/>
      <c r="BA37" s="578"/>
      <c r="BB37" s="578"/>
      <c r="BC37" s="578"/>
      <c r="BD37" s="578"/>
      <c r="BE37" s="578"/>
      <c r="BF37" s="578"/>
      <c r="BG37" s="578"/>
      <c r="BH37" s="578"/>
      <c r="BI37" s="578"/>
      <c r="BJ37" s="578"/>
      <c r="BK37" s="578"/>
      <c r="BL37" s="578"/>
      <c r="BM37" s="578"/>
      <c r="BN37" s="578"/>
      <c r="BO37" s="578"/>
      <c r="BP37" s="578"/>
      <c r="BQ37" s="578"/>
      <c r="BR37" s="578"/>
      <c r="BS37" s="578"/>
      <c r="BT37" s="578"/>
      <c r="BU37" s="578"/>
      <c r="BV37" s="578"/>
      <c r="BW37" s="578"/>
      <c r="BX37" s="578"/>
      <c r="BY37" s="578"/>
      <c r="BZ37" s="578"/>
      <c r="CA37" s="578"/>
      <c r="CB37" s="578"/>
      <c r="CC37" s="578"/>
      <c r="CD37" s="578"/>
      <c r="CE37" s="578"/>
      <c r="CF37" s="578"/>
      <c r="CG37" s="578"/>
      <c r="CH37" s="578"/>
      <c r="CI37" s="578"/>
      <c r="CJ37" s="578"/>
      <c r="CK37" s="578"/>
      <c r="CL37" s="578"/>
      <c r="CM37" s="578"/>
      <c r="CN37" s="578"/>
      <c r="CO37" s="578"/>
      <c r="CP37" s="578"/>
      <c r="CQ37" s="578"/>
      <c r="CR37" s="578"/>
      <c r="CS37" s="578"/>
      <c r="CT37" s="578"/>
      <c r="CU37" s="578"/>
      <c r="CV37" s="578"/>
      <c r="CW37" s="578"/>
    </row>
    <row r="38" spans="1:101" s="184" customFormat="1" ht="12.6" customHeight="1">
      <c r="A38" s="3149"/>
      <c r="B38" s="3150"/>
      <c r="C38" s="3150"/>
      <c r="D38" s="3150"/>
      <c r="E38" s="3150"/>
      <c r="F38" s="3150"/>
      <c r="G38" s="3150"/>
      <c r="H38" s="3150"/>
      <c r="I38" s="3150"/>
      <c r="J38" s="3150"/>
      <c r="K38" s="3150"/>
      <c r="L38" s="3150"/>
      <c r="M38" s="3150"/>
      <c r="N38" s="3150"/>
      <c r="O38" s="3150"/>
      <c r="P38" s="3146"/>
      <c r="Q38" s="3156"/>
      <c r="R38" s="3157"/>
      <c r="S38" s="3157"/>
      <c r="T38" s="3157"/>
      <c r="U38" s="3157"/>
      <c r="V38" s="3157"/>
      <c r="W38" s="3157"/>
      <c r="X38" s="3157"/>
      <c r="Y38" s="3157"/>
      <c r="Z38" s="3157"/>
      <c r="AA38" s="3157"/>
      <c r="AB38" s="3157"/>
      <c r="AC38" s="3157"/>
      <c r="AD38" s="3157"/>
      <c r="AE38" s="3157"/>
      <c r="AF38" s="3157"/>
      <c r="AG38" s="3157"/>
      <c r="AH38" s="3157"/>
      <c r="AI38" s="3157"/>
      <c r="AJ38" s="3157"/>
      <c r="AK38" s="3157"/>
      <c r="AL38" s="3157"/>
      <c r="AM38" s="3157"/>
      <c r="AN38" s="3158"/>
      <c r="AO38" s="578"/>
      <c r="AP38" s="578"/>
      <c r="AQ38" s="578"/>
      <c r="AR38" s="578"/>
      <c r="AS38" s="578"/>
      <c r="AT38" s="578"/>
      <c r="AU38" s="578"/>
      <c r="AV38" s="578"/>
      <c r="AW38" s="578"/>
      <c r="AX38" s="578"/>
      <c r="AY38" s="578"/>
      <c r="AZ38" s="578"/>
      <c r="BA38" s="578"/>
      <c r="BB38" s="578"/>
      <c r="BC38" s="578"/>
      <c r="BD38" s="578"/>
      <c r="BE38" s="578"/>
      <c r="BF38" s="578"/>
      <c r="BG38" s="578"/>
      <c r="BH38" s="578"/>
      <c r="BI38" s="578"/>
      <c r="BJ38" s="578"/>
      <c r="BK38" s="578"/>
      <c r="BL38" s="578"/>
      <c r="BM38" s="578"/>
      <c r="BN38" s="578"/>
      <c r="BO38" s="578"/>
      <c r="BP38" s="578"/>
      <c r="BQ38" s="578"/>
      <c r="BR38" s="578"/>
      <c r="BS38" s="578"/>
      <c r="BT38" s="578"/>
      <c r="BU38" s="578"/>
      <c r="BV38" s="578"/>
      <c r="BW38" s="578"/>
      <c r="BX38" s="578"/>
      <c r="BY38" s="578"/>
      <c r="BZ38" s="578"/>
      <c r="CA38" s="578"/>
      <c r="CB38" s="578"/>
      <c r="CC38" s="578"/>
      <c r="CD38" s="578"/>
      <c r="CE38" s="578"/>
      <c r="CF38" s="578"/>
      <c r="CG38" s="578"/>
      <c r="CH38" s="578"/>
      <c r="CI38" s="578"/>
      <c r="CJ38" s="578"/>
      <c r="CK38" s="578"/>
      <c r="CL38" s="578"/>
      <c r="CM38" s="578"/>
      <c r="CN38" s="578"/>
      <c r="CO38" s="578"/>
      <c r="CP38" s="578"/>
      <c r="CQ38" s="578"/>
      <c r="CR38" s="578"/>
      <c r="CS38" s="578"/>
      <c r="CT38" s="578"/>
      <c r="CU38" s="578"/>
      <c r="CV38" s="578"/>
      <c r="CW38" s="578"/>
    </row>
    <row r="39" spans="1:101" s="184" customFormat="1" ht="12.6" customHeight="1">
      <c r="A39" s="3149" t="s">
        <v>324</v>
      </c>
      <c r="B39" s="3150"/>
      <c r="C39" s="3150"/>
      <c r="D39" s="3150"/>
      <c r="E39" s="3150"/>
      <c r="F39" s="3150"/>
      <c r="G39" s="3150"/>
      <c r="H39" s="3150"/>
      <c r="I39" s="3150"/>
      <c r="J39" s="3150"/>
      <c r="K39" s="3150"/>
      <c r="L39" s="3150"/>
      <c r="M39" s="3150"/>
      <c r="N39" s="3150"/>
      <c r="O39" s="3150"/>
      <c r="P39" s="3146"/>
      <c r="Q39" s="198"/>
      <c r="R39" s="191"/>
      <c r="S39" s="191"/>
      <c r="T39" s="3159" t="s">
        <v>300</v>
      </c>
      <c r="U39" s="3159"/>
      <c r="V39" s="3159" t="s">
        <v>2254</v>
      </c>
      <c r="W39" s="3159"/>
      <c r="X39" s="3160"/>
      <c r="Y39" s="3160"/>
      <c r="Z39" s="3159" t="s">
        <v>301</v>
      </c>
      <c r="AA39" s="3159"/>
      <c r="AB39" s="3160"/>
      <c r="AC39" s="3160"/>
      <c r="AD39" s="3159" t="s">
        <v>302</v>
      </c>
      <c r="AE39" s="3159"/>
      <c r="AF39" s="3160"/>
      <c r="AG39" s="3160"/>
      <c r="AH39" s="3159" t="s">
        <v>303</v>
      </c>
      <c r="AI39" s="3159"/>
      <c r="AJ39" s="3159"/>
      <c r="AK39" s="3159"/>
      <c r="AL39" s="191"/>
      <c r="AM39" s="191"/>
      <c r="AN39" s="199"/>
      <c r="AO39" s="578"/>
      <c r="AP39" s="578"/>
      <c r="AQ39" s="578"/>
      <c r="AR39" s="578"/>
      <c r="AS39" s="578"/>
      <c r="AT39" s="578"/>
      <c r="AU39" s="578"/>
      <c r="AV39" s="578"/>
      <c r="AW39" s="578"/>
      <c r="AX39" s="578"/>
      <c r="AY39" s="578"/>
      <c r="AZ39" s="578"/>
      <c r="BA39" s="578"/>
      <c r="BB39" s="578"/>
      <c r="BC39" s="578"/>
      <c r="BD39" s="578"/>
      <c r="BE39" s="578"/>
      <c r="BF39" s="578"/>
      <c r="BG39" s="578"/>
      <c r="BH39" s="578"/>
      <c r="BI39" s="578"/>
      <c r="BJ39" s="578"/>
      <c r="BK39" s="578"/>
      <c r="BL39" s="578"/>
      <c r="BM39" s="578"/>
      <c r="BN39" s="578"/>
      <c r="BO39" s="578"/>
      <c r="BP39" s="578"/>
      <c r="BQ39" s="578"/>
      <c r="BR39" s="578"/>
      <c r="BS39" s="578"/>
      <c r="BT39" s="578"/>
      <c r="BU39" s="578"/>
      <c r="BV39" s="578"/>
      <c r="BW39" s="578"/>
      <c r="BX39" s="578"/>
      <c r="BY39" s="578"/>
      <c r="BZ39" s="578"/>
      <c r="CA39" s="578"/>
      <c r="CB39" s="578"/>
      <c r="CC39" s="578"/>
      <c r="CD39" s="578"/>
      <c r="CE39" s="578"/>
      <c r="CF39" s="578"/>
      <c r="CG39" s="578"/>
      <c r="CH39" s="578"/>
      <c r="CI39" s="578"/>
      <c r="CJ39" s="578"/>
      <c r="CK39" s="578"/>
      <c r="CL39" s="578"/>
      <c r="CM39" s="578"/>
      <c r="CN39" s="578"/>
      <c r="CO39" s="578"/>
      <c r="CP39" s="578"/>
      <c r="CQ39" s="578"/>
      <c r="CR39" s="578"/>
      <c r="CS39" s="578"/>
      <c r="CT39" s="578"/>
      <c r="CU39" s="578"/>
      <c r="CV39" s="578"/>
      <c r="CW39" s="578"/>
    </row>
    <row r="40" spans="1:101" s="184" customFormat="1" ht="12.6" customHeight="1">
      <c r="A40" s="3149"/>
      <c r="B40" s="3150"/>
      <c r="C40" s="3150"/>
      <c r="D40" s="3150"/>
      <c r="E40" s="3150"/>
      <c r="F40" s="3150"/>
      <c r="G40" s="3150"/>
      <c r="H40" s="3150"/>
      <c r="I40" s="3150"/>
      <c r="J40" s="3150"/>
      <c r="K40" s="3150"/>
      <c r="L40" s="3150"/>
      <c r="M40" s="3150"/>
      <c r="N40" s="3150"/>
      <c r="O40" s="3150"/>
      <c r="P40" s="3146"/>
      <c r="Q40" s="200"/>
      <c r="R40" s="194"/>
      <c r="S40" s="194"/>
      <c r="T40" s="3112"/>
      <c r="U40" s="3112"/>
      <c r="V40" s="3112"/>
      <c r="W40" s="3112"/>
      <c r="X40" s="2985"/>
      <c r="Y40" s="2985"/>
      <c r="Z40" s="3112"/>
      <c r="AA40" s="3112"/>
      <c r="AB40" s="2985"/>
      <c r="AC40" s="2985"/>
      <c r="AD40" s="3112"/>
      <c r="AE40" s="3112"/>
      <c r="AF40" s="2985"/>
      <c r="AG40" s="2985"/>
      <c r="AH40" s="3112"/>
      <c r="AI40" s="3112"/>
      <c r="AJ40" s="3112"/>
      <c r="AK40" s="3112"/>
      <c r="AL40" s="194"/>
      <c r="AM40" s="194"/>
      <c r="AN40" s="195"/>
      <c r="AO40" s="578"/>
      <c r="AP40" s="578"/>
      <c r="AQ40" s="578"/>
      <c r="AR40" s="578"/>
      <c r="AS40" s="578"/>
      <c r="AT40" s="578"/>
      <c r="AU40" s="578"/>
      <c r="AV40" s="578"/>
      <c r="AW40" s="578"/>
      <c r="AX40" s="578"/>
      <c r="AY40" s="578"/>
      <c r="AZ40" s="578"/>
      <c r="BA40" s="578"/>
      <c r="BB40" s="578"/>
      <c r="BC40" s="578"/>
      <c r="BD40" s="578"/>
      <c r="BE40" s="578"/>
      <c r="BF40" s="578"/>
      <c r="BG40" s="578"/>
      <c r="BH40" s="578"/>
      <c r="BI40" s="578"/>
      <c r="BJ40" s="578"/>
      <c r="BK40" s="578"/>
      <c r="BL40" s="578"/>
      <c r="BM40" s="578"/>
      <c r="BN40" s="578"/>
      <c r="BO40" s="578"/>
      <c r="BP40" s="578"/>
      <c r="BQ40" s="578"/>
      <c r="BR40" s="578"/>
      <c r="BS40" s="578"/>
      <c r="BT40" s="578"/>
      <c r="BU40" s="578"/>
      <c r="BV40" s="578"/>
      <c r="BW40" s="578"/>
      <c r="BX40" s="578"/>
      <c r="BY40" s="578"/>
      <c r="BZ40" s="578"/>
      <c r="CA40" s="578"/>
      <c r="CB40" s="578"/>
      <c r="CC40" s="578"/>
      <c r="CD40" s="578"/>
      <c r="CE40" s="578"/>
      <c r="CF40" s="578"/>
      <c r="CG40" s="578"/>
      <c r="CH40" s="578"/>
      <c r="CI40" s="578"/>
      <c r="CJ40" s="578"/>
      <c r="CK40" s="578"/>
      <c r="CL40" s="578"/>
      <c r="CM40" s="578"/>
      <c r="CN40" s="578"/>
      <c r="CO40" s="578"/>
      <c r="CP40" s="578"/>
      <c r="CQ40" s="578"/>
      <c r="CR40" s="578"/>
      <c r="CS40" s="578"/>
      <c r="CT40" s="578"/>
      <c r="CU40" s="578"/>
      <c r="CV40" s="578"/>
      <c r="CW40" s="578"/>
    </row>
    <row r="41" spans="1:101" s="184" customFormat="1" ht="12.6" customHeight="1">
      <c r="A41" s="3149"/>
      <c r="B41" s="3150"/>
      <c r="C41" s="3150"/>
      <c r="D41" s="3150"/>
      <c r="E41" s="3150"/>
      <c r="F41" s="3150"/>
      <c r="G41" s="3150"/>
      <c r="H41" s="3150"/>
      <c r="I41" s="3150"/>
      <c r="J41" s="3150"/>
      <c r="K41" s="3150"/>
      <c r="L41" s="3150"/>
      <c r="M41" s="3150"/>
      <c r="N41" s="3150"/>
      <c r="O41" s="3150"/>
      <c r="P41" s="3146"/>
      <c r="Q41" s="200"/>
      <c r="R41" s="194"/>
      <c r="S41" s="194"/>
      <c r="T41" s="3112" t="s">
        <v>299</v>
      </c>
      <c r="U41" s="3112"/>
      <c r="V41" s="3112" t="s">
        <v>2254</v>
      </c>
      <c r="W41" s="3112"/>
      <c r="X41" s="2985"/>
      <c r="Y41" s="2985"/>
      <c r="Z41" s="3112" t="s">
        <v>301</v>
      </c>
      <c r="AA41" s="3112"/>
      <c r="AB41" s="2985"/>
      <c r="AC41" s="2985"/>
      <c r="AD41" s="3112" t="s">
        <v>302</v>
      </c>
      <c r="AE41" s="3112"/>
      <c r="AF41" s="2985"/>
      <c r="AG41" s="2985"/>
      <c r="AH41" s="3112" t="s">
        <v>303</v>
      </c>
      <c r="AI41" s="3112"/>
      <c r="AJ41" s="3112"/>
      <c r="AK41" s="3112"/>
      <c r="AL41" s="194"/>
      <c r="AM41" s="194"/>
      <c r="AN41" s="195"/>
      <c r="AO41" s="578"/>
      <c r="AP41" s="578"/>
      <c r="AQ41" s="578"/>
      <c r="AR41" s="578"/>
      <c r="AS41" s="578"/>
      <c r="AT41" s="578"/>
      <c r="AU41" s="578"/>
      <c r="AV41" s="578"/>
      <c r="AW41" s="578"/>
      <c r="AX41" s="578"/>
      <c r="AY41" s="578"/>
      <c r="AZ41" s="578"/>
      <c r="BA41" s="578"/>
      <c r="BB41" s="578"/>
      <c r="BC41" s="578"/>
      <c r="BD41" s="578"/>
      <c r="BE41" s="578"/>
      <c r="BF41" s="578"/>
      <c r="BG41" s="578"/>
      <c r="BH41" s="578"/>
      <c r="BI41" s="578"/>
      <c r="BJ41" s="578"/>
      <c r="BK41" s="578"/>
      <c r="BL41" s="578"/>
      <c r="BM41" s="578"/>
      <c r="BN41" s="578"/>
      <c r="BO41" s="578"/>
      <c r="BP41" s="578"/>
      <c r="BQ41" s="578"/>
      <c r="BR41" s="578"/>
      <c r="BS41" s="578"/>
      <c r="BT41" s="578"/>
      <c r="BU41" s="578"/>
      <c r="BV41" s="578"/>
      <c r="BW41" s="578"/>
      <c r="BX41" s="578"/>
      <c r="BY41" s="578"/>
      <c r="BZ41" s="578"/>
      <c r="CA41" s="578"/>
      <c r="CB41" s="578"/>
      <c r="CC41" s="578"/>
      <c r="CD41" s="578"/>
      <c r="CE41" s="578"/>
      <c r="CF41" s="578"/>
      <c r="CG41" s="578"/>
      <c r="CH41" s="578"/>
      <c r="CI41" s="578"/>
      <c r="CJ41" s="578"/>
      <c r="CK41" s="578"/>
      <c r="CL41" s="578"/>
      <c r="CM41" s="578"/>
      <c r="CN41" s="578"/>
      <c r="CO41" s="578"/>
      <c r="CP41" s="578"/>
      <c r="CQ41" s="578"/>
      <c r="CR41" s="578"/>
      <c r="CS41" s="578"/>
      <c r="CT41" s="578"/>
      <c r="CU41" s="578"/>
      <c r="CV41" s="578"/>
      <c r="CW41" s="578"/>
    </row>
    <row r="42" spans="1:101" s="184" customFormat="1" ht="12.6" customHeight="1">
      <c r="A42" s="3149"/>
      <c r="B42" s="3150"/>
      <c r="C42" s="3150"/>
      <c r="D42" s="3150"/>
      <c r="E42" s="3150"/>
      <c r="F42" s="3150"/>
      <c r="G42" s="3150"/>
      <c r="H42" s="3150"/>
      <c r="I42" s="3150"/>
      <c r="J42" s="3150"/>
      <c r="K42" s="3150"/>
      <c r="L42" s="3150"/>
      <c r="M42" s="3150"/>
      <c r="N42" s="3150"/>
      <c r="O42" s="3150"/>
      <c r="P42" s="3146"/>
      <c r="Q42" s="201"/>
      <c r="R42" s="196"/>
      <c r="S42" s="196"/>
      <c r="T42" s="3161"/>
      <c r="U42" s="3161"/>
      <c r="V42" s="3161"/>
      <c r="W42" s="3161"/>
      <c r="X42" s="3162"/>
      <c r="Y42" s="3162"/>
      <c r="Z42" s="3161"/>
      <c r="AA42" s="3161"/>
      <c r="AB42" s="3162"/>
      <c r="AC42" s="3162"/>
      <c r="AD42" s="3161"/>
      <c r="AE42" s="3161"/>
      <c r="AF42" s="3162"/>
      <c r="AG42" s="3162"/>
      <c r="AH42" s="3161"/>
      <c r="AI42" s="3161"/>
      <c r="AJ42" s="3161"/>
      <c r="AK42" s="3161"/>
      <c r="AL42" s="196"/>
      <c r="AM42" s="196"/>
      <c r="AN42" s="197"/>
      <c r="AO42" s="578"/>
      <c r="AP42" s="578"/>
      <c r="AQ42" s="578"/>
      <c r="AR42" s="578"/>
      <c r="AS42" s="578"/>
      <c r="AT42" s="578"/>
      <c r="AU42" s="578"/>
      <c r="AV42" s="578"/>
      <c r="AW42" s="578"/>
      <c r="AX42" s="578"/>
      <c r="AY42" s="578"/>
      <c r="AZ42" s="578"/>
      <c r="BA42" s="578"/>
      <c r="BB42" s="578"/>
      <c r="BC42" s="578"/>
      <c r="BD42" s="578"/>
      <c r="BE42" s="578"/>
      <c r="BF42" s="578"/>
      <c r="BG42" s="578"/>
      <c r="BH42" s="578"/>
      <c r="BI42" s="578"/>
      <c r="BJ42" s="578"/>
      <c r="BK42" s="578"/>
      <c r="BL42" s="578"/>
      <c r="BM42" s="578"/>
      <c r="BN42" s="578"/>
      <c r="BO42" s="578"/>
      <c r="BP42" s="578"/>
      <c r="BQ42" s="578"/>
      <c r="BR42" s="578"/>
      <c r="BS42" s="578"/>
      <c r="BT42" s="578"/>
      <c r="BU42" s="578"/>
      <c r="BV42" s="578"/>
      <c r="BW42" s="578"/>
      <c r="BX42" s="578"/>
      <c r="BY42" s="578"/>
      <c r="BZ42" s="578"/>
      <c r="CA42" s="578"/>
      <c r="CB42" s="578"/>
      <c r="CC42" s="578"/>
      <c r="CD42" s="578"/>
      <c r="CE42" s="578"/>
      <c r="CF42" s="578"/>
      <c r="CG42" s="578"/>
      <c r="CH42" s="578"/>
      <c r="CI42" s="578"/>
      <c r="CJ42" s="578"/>
      <c r="CK42" s="578"/>
      <c r="CL42" s="578"/>
      <c r="CM42" s="578"/>
      <c r="CN42" s="578"/>
      <c r="CO42" s="578"/>
      <c r="CP42" s="578"/>
      <c r="CQ42" s="578"/>
      <c r="CR42" s="578"/>
      <c r="CS42" s="578"/>
      <c r="CT42" s="578"/>
      <c r="CU42" s="578"/>
      <c r="CV42" s="578"/>
      <c r="CW42" s="578"/>
    </row>
    <row r="43" spans="1:101" s="184" customFormat="1" ht="12.6" customHeight="1">
      <c r="A43" s="3149" t="s">
        <v>325</v>
      </c>
      <c r="B43" s="3150"/>
      <c r="C43" s="3150"/>
      <c r="D43" s="3150"/>
      <c r="E43" s="3150"/>
      <c r="F43" s="3150"/>
      <c r="G43" s="3150"/>
      <c r="H43" s="3150"/>
      <c r="I43" s="3150"/>
      <c r="J43" s="3150"/>
      <c r="K43" s="3150"/>
      <c r="L43" s="3150"/>
      <c r="M43" s="3150"/>
      <c r="N43" s="3150"/>
      <c r="O43" s="3150"/>
      <c r="P43" s="3146"/>
      <c r="Q43" s="3163" t="s">
        <v>326</v>
      </c>
      <c r="R43" s="3164"/>
      <c r="S43" s="3164"/>
      <c r="T43" s="3164"/>
      <c r="U43" s="3164"/>
      <c r="V43" s="3164"/>
      <c r="W43" s="3164"/>
      <c r="X43" s="3164"/>
      <c r="Y43" s="3164"/>
      <c r="Z43" s="3164"/>
      <c r="AA43" s="3164"/>
      <c r="AB43" s="3164"/>
      <c r="AC43" s="3164"/>
      <c r="AD43" s="3164"/>
      <c r="AE43" s="3164"/>
      <c r="AF43" s="3164"/>
      <c r="AG43" s="3164"/>
      <c r="AH43" s="3164"/>
      <c r="AI43" s="3164"/>
      <c r="AJ43" s="3164"/>
      <c r="AK43" s="3164"/>
      <c r="AL43" s="3164"/>
      <c r="AM43" s="3164"/>
      <c r="AN43" s="3165"/>
      <c r="AO43" s="578"/>
      <c r="AP43" s="578"/>
      <c r="AQ43" s="578"/>
      <c r="AR43" s="578"/>
      <c r="AS43" s="578"/>
      <c r="AT43" s="578"/>
      <c r="AU43" s="578"/>
      <c r="AV43" s="578"/>
      <c r="AW43" s="578"/>
      <c r="AX43" s="578"/>
      <c r="AY43" s="578"/>
      <c r="AZ43" s="578"/>
      <c r="BA43" s="578"/>
      <c r="BB43" s="578"/>
      <c r="BC43" s="578"/>
      <c r="BD43" s="578"/>
      <c r="BE43" s="578"/>
      <c r="BF43" s="578"/>
      <c r="BG43" s="578"/>
      <c r="BH43" s="578"/>
      <c r="BI43" s="578"/>
      <c r="BJ43" s="578"/>
      <c r="BK43" s="578"/>
      <c r="BL43" s="578"/>
      <c r="BM43" s="578"/>
      <c r="BN43" s="578"/>
      <c r="BO43" s="578"/>
      <c r="BP43" s="578"/>
      <c r="BQ43" s="578"/>
      <c r="BR43" s="578"/>
      <c r="BS43" s="578"/>
      <c r="BT43" s="578"/>
      <c r="BU43" s="578"/>
      <c r="BV43" s="578"/>
      <c r="BW43" s="578"/>
      <c r="BX43" s="578"/>
      <c r="BY43" s="578"/>
      <c r="BZ43" s="578"/>
      <c r="CA43" s="578"/>
      <c r="CB43" s="578"/>
      <c r="CC43" s="578"/>
      <c r="CD43" s="578"/>
      <c r="CE43" s="578"/>
      <c r="CF43" s="578"/>
      <c r="CG43" s="578"/>
      <c r="CH43" s="578"/>
      <c r="CI43" s="578"/>
      <c r="CJ43" s="578"/>
      <c r="CK43" s="578"/>
      <c r="CL43" s="578"/>
      <c r="CM43" s="578"/>
      <c r="CN43" s="578"/>
      <c r="CO43" s="578"/>
      <c r="CP43" s="578"/>
      <c r="CQ43" s="578"/>
      <c r="CR43" s="578"/>
      <c r="CS43" s="578"/>
      <c r="CT43" s="578"/>
      <c r="CU43" s="578"/>
      <c r="CV43" s="578"/>
      <c r="CW43" s="578"/>
    </row>
    <row r="44" spans="1:101" s="184" customFormat="1" ht="12.6" customHeight="1">
      <c r="A44" s="3149"/>
      <c r="B44" s="3150"/>
      <c r="C44" s="3150"/>
      <c r="D44" s="3150"/>
      <c r="E44" s="3150"/>
      <c r="F44" s="3150"/>
      <c r="G44" s="3150"/>
      <c r="H44" s="3150"/>
      <c r="I44" s="3150"/>
      <c r="J44" s="3150"/>
      <c r="K44" s="3150"/>
      <c r="L44" s="3150"/>
      <c r="M44" s="3150"/>
      <c r="N44" s="3150"/>
      <c r="O44" s="3150"/>
      <c r="P44" s="3146"/>
      <c r="Q44" s="3166"/>
      <c r="R44" s="3167"/>
      <c r="S44" s="3167"/>
      <c r="T44" s="3167"/>
      <c r="U44" s="3167"/>
      <c r="V44" s="3167"/>
      <c r="W44" s="3167"/>
      <c r="X44" s="3167"/>
      <c r="Y44" s="3167"/>
      <c r="Z44" s="3167"/>
      <c r="AA44" s="3167"/>
      <c r="AB44" s="3167"/>
      <c r="AC44" s="3167"/>
      <c r="AD44" s="3167"/>
      <c r="AE44" s="3167"/>
      <c r="AF44" s="3167"/>
      <c r="AG44" s="3167"/>
      <c r="AH44" s="3167"/>
      <c r="AI44" s="3167"/>
      <c r="AJ44" s="3167"/>
      <c r="AK44" s="3167"/>
      <c r="AL44" s="3167"/>
      <c r="AM44" s="3167"/>
      <c r="AN44" s="3168"/>
      <c r="AO44" s="578"/>
      <c r="AP44" s="578"/>
      <c r="AQ44" s="578"/>
      <c r="AR44" s="578"/>
      <c r="AS44" s="578"/>
      <c r="AT44" s="578"/>
      <c r="AU44" s="578"/>
      <c r="AV44" s="578"/>
      <c r="AW44" s="578"/>
      <c r="AX44" s="578"/>
      <c r="AY44" s="578"/>
      <c r="AZ44" s="578"/>
      <c r="BA44" s="578"/>
      <c r="BB44" s="578"/>
      <c r="BC44" s="578"/>
      <c r="BD44" s="578"/>
      <c r="BE44" s="578"/>
      <c r="BF44" s="578"/>
      <c r="BG44" s="578"/>
      <c r="BH44" s="578"/>
      <c r="BI44" s="578"/>
      <c r="BJ44" s="578"/>
      <c r="BK44" s="578"/>
      <c r="BL44" s="578"/>
      <c r="BM44" s="578"/>
      <c r="BN44" s="578"/>
      <c r="BO44" s="578"/>
      <c r="BP44" s="578"/>
      <c r="BQ44" s="578"/>
      <c r="BR44" s="578"/>
      <c r="BS44" s="578"/>
      <c r="BT44" s="578"/>
      <c r="BU44" s="578"/>
      <c r="BV44" s="578"/>
      <c r="BW44" s="578"/>
      <c r="BX44" s="578"/>
      <c r="BY44" s="578"/>
      <c r="BZ44" s="578"/>
      <c r="CA44" s="578"/>
      <c r="CB44" s="578"/>
      <c r="CC44" s="578"/>
      <c r="CD44" s="578"/>
      <c r="CE44" s="578"/>
      <c r="CF44" s="578"/>
      <c r="CG44" s="578"/>
      <c r="CH44" s="578"/>
      <c r="CI44" s="578"/>
      <c r="CJ44" s="578"/>
      <c r="CK44" s="578"/>
      <c r="CL44" s="578"/>
      <c r="CM44" s="578"/>
      <c r="CN44" s="578"/>
      <c r="CO44" s="578"/>
      <c r="CP44" s="578"/>
      <c r="CQ44" s="578"/>
      <c r="CR44" s="578"/>
      <c r="CS44" s="578"/>
      <c r="CT44" s="578"/>
      <c r="CU44" s="578"/>
      <c r="CV44" s="578"/>
      <c r="CW44" s="578"/>
    </row>
    <row r="45" spans="1:101" s="184" customFormat="1" ht="12.6" customHeight="1">
      <c r="A45" s="3149"/>
      <c r="B45" s="3150"/>
      <c r="C45" s="3150"/>
      <c r="D45" s="3150"/>
      <c r="E45" s="3150"/>
      <c r="F45" s="3150"/>
      <c r="G45" s="3150"/>
      <c r="H45" s="3150"/>
      <c r="I45" s="3150"/>
      <c r="J45" s="3150"/>
      <c r="K45" s="3150"/>
      <c r="L45" s="3150"/>
      <c r="M45" s="3150"/>
      <c r="N45" s="3150"/>
      <c r="O45" s="3150"/>
      <c r="P45" s="3146"/>
      <c r="Q45" s="3169"/>
      <c r="R45" s="3170"/>
      <c r="S45" s="3170"/>
      <c r="T45" s="3170"/>
      <c r="U45" s="3170"/>
      <c r="V45" s="3170"/>
      <c r="W45" s="3170"/>
      <c r="X45" s="3170"/>
      <c r="Y45" s="3170"/>
      <c r="Z45" s="3170"/>
      <c r="AA45" s="3170"/>
      <c r="AB45" s="3170"/>
      <c r="AC45" s="3170"/>
      <c r="AD45" s="3170"/>
      <c r="AE45" s="3170"/>
      <c r="AF45" s="3170"/>
      <c r="AG45" s="3170"/>
      <c r="AH45" s="3170"/>
      <c r="AI45" s="3170"/>
      <c r="AJ45" s="3170"/>
      <c r="AK45" s="3170"/>
      <c r="AL45" s="3170"/>
      <c r="AM45" s="3170"/>
      <c r="AN45" s="3171"/>
      <c r="AO45" s="578"/>
      <c r="AP45" s="578"/>
      <c r="AQ45" s="578"/>
      <c r="AR45" s="578"/>
      <c r="AS45" s="578"/>
      <c r="AT45" s="578"/>
      <c r="AU45" s="578"/>
      <c r="AV45" s="578"/>
      <c r="AW45" s="578"/>
      <c r="AX45" s="578"/>
      <c r="AY45" s="578"/>
      <c r="AZ45" s="578"/>
      <c r="BA45" s="578"/>
      <c r="BB45" s="578"/>
      <c r="BC45" s="578"/>
      <c r="BD45" s="578"/>
      <c r="BE45" s="578"/>
      <c r="BF45" s="578"/>
      <c r="BG45" s="578"/>
      <c r="BH45" s="578"/>
      <c r="BI45" s="578"/>
      <c r="BJ45" s="578"/>
      <c r="BK45" s="578"/>
      <c r="BL45" s="578"/>
      <c r="BM45" s="578"/>
      <c r="BN45" s="578"/>
      <c r="BO45" s="578"/>
      <c r="BP45" s="578"/>
      <c r="BQ45" s="578"/>
      <c r="BR45" s="578"/>
      <c r="BS45" s="578"/>
      <c r="BT45" s="578"/>
      <c r="BU45" s="578"/>
      <c r="BV45" s="578"/>
      <c r="BW45" s="578"/>
      <c r="BX45" s="578"/>
      <c r="BY45" s="578"/>
      <c r="BZ45" s="578"/>
      <c r="CA45" s="578"/>
      <c r="CB45" s="578"/>
      <c r="CC45" s="578"/>
      <c r="CD45" s="578"/>
      <c r="CE45" s="578"/>
      <c r="CF45" s="578"/>
      <c r="CG45" s="578"/>
      <c r="CH45" s="578"/>
      <c r="CI45" s="578"/>
      <c r="CJ45" s="578"/>
      <c r="CK45" s="578"/>
      <c r="CL45" s="578"/>
      <c r="CM45" s="578"/>
      <c r="CN45" s="578"/>
      <c r="CO45" s="578"/>
      <c r="CP45" s="578"/>
      <c r="CQ45" s="578"/>
      <c r="CR45" s="578"/>
      <c r="CS45" s="578"/>
      <c r="CT45" s="578"/>
      <c r="CU45" s="578"/>
      <c r="CV45" s="578"/>
      <c r="CW45" s="578"/>
    </row>
    <row r="46" spans="1:101" s="184" customFormat="1" ht="12.6" customHeight="1">
      <c r="A46" s="3172" t="s">
        <v>355</v>
      </c>
      <c r="B46" s="3173"/>
      <c r="C46" s="3173"/>
      <c r="D46" s="3173"/>
      <c r="E46" s="3173"/>
      <c r="F46" s="3173"/>
      <c r="G46" s="3173"/>
      <c r="H46" s="3173"/>
      <c r="I46" s="3173"/>
      <c r="J46" s="3173"/>
      <c r="K46" s="3173"/>
      <c r="L46" s="3173"/>
      <c r="M46" s="3173"/>
      <c r="N46" s="3173"/>
      <c r="O46" s="3173"/>
      <c r="P46" s="3174"/>
      <c r="Q46" s="703"/>
      <c r="R46" s="704" t="s">
        <v>1930</v>
      </c>
      <c r="S46" s="704"/>
      <c r="T46" s="704"/>
      <c r="U46" s="704"/>
      <c r="V46" s="704"/>
      <c r="W46" s="704"/>
      <c r="X46" s="704"/>
      <c r="Y46" s="704"/>
      <c r="Z46" s="704"/>
      <c r="AA46" s="704"/>
      <c r="AB46" s="704"/>
      <c r="AC46" s="704"/>
      <c r="AD46" s="704"/>
      <c r="AE46" s="704"/>
      <c r="AF46" s="704"/>
      <c r="AG46" s="704"/>
      <c r="AH46" s="704"/>
      <c r="AI46" s="704"/>
      <c r="AJ46" s="704"/>
      <c r="AK46" s="704"/>
      <c r="AL46" s="704"/>
      <c r="AM46" s="704"/>
      <c r="AN46" s="705"/>
      <c r="AO46" s="578"/>
      <c r="AP46" s="578"/>
      <c r="AQ46" s="578"/>
      <c r="AR46" s="578"/>
      <c r="AS46" s="578"/>
      <c r="AT46" s="578"/>
      <c r="AU46" s="578"/>
      <c r="AV46" s="578"/>
      <c r="AW46" s="578"/>
      <c r="AX46" s="578"/>
      <c r="AY46" s="578"/>
      <c r="AZ46" s="578"/>
      <c r="BA46" s="578"/>
      <c r="BB46" s="578"/>
      <c r="BC46" s="578"/>
      <c r="BD46" s="578"/>
      <c r="BE46" s="578"/>
      <c r="BF46" s="578"/>
      <c r="BG46" s="578"/>
      <c r="BH46" s="578"/>
      <c r="BI46" s="578"/>
      <c r="BJ46" s="578"/>
      <c r="BK46" s="578"/>
      <c r="BL46" s="578"/>
      <c r="BM46" s="578"/>
      <c r="BN46" s="578"/>
      <c r="BO46" s="578"/>
      <c r="BP46" s="578"/>
      <c r="BQ46" s="578"/>
      <c r="BR46" s="578"/>
      <c r="BS46" s="578"/>
      <c r="BT46" s="578"/>
      <c r="BU46" s="578"/>
      <c r="BV46" s="578"/>
      <c r="BW46" s="578"/>
      <c r="BX46" s="578"/>
      <c r="BY46" s="578"/>
      <c r="BZ46" s="578"/>
      <c r="CA46" s="578"/>
      <c r="CB46" s="578"/>
      <c r="CC46" s="578"/>
      <c r="CD46" s="578"/>
      <c r="CE46" s="578"/>
      <c r="CF46" s="578"/>
      <c r="CG46" s="578"/>
      <c r="CH46" s="578"/>
      <c r="CI46" s="578"/>
      <c r="CJ46" s="578"/>
      <c r="CK46" s="578"/>
      <c r="CL46" s="578"/>
      <c r="CM46" s="578"/>
      <c r="CN46" s="578"/>
      <c r="CO46" s="578"/>
      <c r="CP46" s="578"/>
      <c r="CQ46" s="578"/>
      <c r="CR46" s="578"/>
      <c r="CS46" s="578"/>
      <c r="CT46" s="578"/>
      <c r="CU46" s="578"/>
      <c r="CV46" s="578"/>
      <c r="CW46" s="578"/>
    </row>
    <row r="47" spans="1:101" s="184" customFormat="1" ht="12.6" customHeight="1">
      <c r="A47" s="3175"/>
      <c r="B47" s="3176"/>
      <c r="C47" s="3176"/>
      <c r="D47" s="3176"/>
      <c r="E47" s="3176"/>
      <c r="F47" s="3176"/>
      <c r="G47" s="3176"/>
      <c r="H47" s="3176"/>
      <c r="I47" s="3176"/>
      <c r="J47" s="3176"/>
      <c r="K47" s="3176"/>
      <c r="L47" s="3176"/>
      <c r="M47" s="3176"/>
      <c r="N47" s="3176"/>
      <c r="O47" s="3176"/>
      <c r="P47" s="3177"/>
      <c r="Q47" s="706"/>
      <c r="R47" s="3181" t="s">
        <v>1970</v>
      </c>
      <c r="S47" s="3181"/>
      <c r="T47" s="3181"/>
      <c r="U47" s="3181"/>
      <c r="V47" s="3181"/>
      <c r="W47" s="3181"/>
      <c r="X47" s="3167" t="str">
        <f>CONCATENATE(一括入力シート!B15,一括入力シート!C15,一括入力シート!D15)</f>
        <v/>
      </c>
      <c r="Y47" s="3167"/>
      <c r="Z47" s="3167"/>
      <c r="AA47" s="3167"/>
      <c r="AB47" s="3167"/>
      <c r="AC47" s="3167"/>
      <c r="AD47" s="3167"/>
      <c r="AE47" s="3167"/>
      <c r="AF47" s="3167"/>
      <c r="AG47" s="3167"/>
      <c r="AH47" s="3167"/>
      <c r="AI47" s="3167"/>
      <c r="AJ47" s="3167"/>
      <c r="AK47" s="3167"/>
      <c r="AL47" s="3167"/>
      <c r="AM47" s="707"/>
      <c r="AN47" s="708"/>
      <c r="AO47" s="578"/>
      <c r="AP47" s="578"/>
      <c r="AQ47" s="578"/>
      <c r="AR47" s="578"/>
      <c r="AS47" s="578"/>
      <c r="AT47" s="578"/>
      <c r="AU47" s="578"/>
      <c r="AV47" s="578"/>
      <c r="AW47" s="578"/>
      <c r="AX47" s="578"/>
      <c r="AY47" s="578"/>
      <c r="AZ47" s="578"/>
      <c r="BA47" s="578"/>
      <c r="BB47" s="578"/>
      <c r="BC47" s="578"/>
      <c r="BD47" s="578"/>
      <c r="BE47" s="578"/>
      <c r="BF47" s="578"/>
      <c r="BG47" s="578"/>
      <c r="BH47" s="578"/>
      <c r="BI47" s="578"/>
      <c r="BJ47" s="578"/>
      <c r="BK47" s="578"/>
      <c r="BL47" s="578"/>
      <c r="BM47" s="578"/>
      <c r="BN47" s="578"/>
      <c r="BO47" s="578"/>
      <c r="BP47" s="578"/>
      <c r="BQ47" s="578"/>
      <c r="BR47" s="578"/>
      <c r="BS47" s="578"/>
      <c r="BT47" s="578"/>
      <c r="BU47" s="578"/>
      <c r="BV47" s="578"/>
      <c r="BW47" s="578"/>
      <c r="BX47" s="578"/>
      <c r="BY47" s="578"/>
      <c r="BZ47" s="578"/>
      <c r="CA47" s="578"/>
      <c r="CB47" s="578"/>
      <c r="CC47" s="578"/>
      <c r="CD47" s="578"/>
      <c r="CE47" s="578"/>
      <c r="CF47" s="578"/>
      <c r="CG47" s="578"/>
      <c r="CH47" s="578"/>
      <c r="CI47" s="578"/>
      <c r="CJ47" s="578"/>
      <c r="CK47" s="578"/>
      <c r="CL47" s="578"/>
      <c r="CM47" s="578"/>
      <c r="CN47" s="578"/>
      <c r="CO47" s="578"/>
      <c r="CP47" s="578"/>
      <c r="CQ47" s="578"/>
      <c r="CR47" s="578"/>
      <c r="CS47" s="578"/>
      <c r="CT47" s="578"/>
      <c r="CU47" s="578"/>
      <c r="CV47" s="578"/>
      <c r="CW47" s="578"/>
    </row>
    <row r="48" spans="1:101" s="184" customFormat="1" ht="12.6" customHeight="1">
      <c r="A48" s="3175"/>
      <c r="B48" s="3176"/>
      <c r="C48" s="3176"/>
      <c r="D48" s="3176"/>
      <c r="E48" s="3176"/>
      <c r="F48" s="3176"/>
      <c r="G48" s="3176"/>
      <c r="H48" s="3176"/>
      <c r="I48" s="3176"/>
      <c r="J48" s="3176"/>
      <c r="K48" s="3176"/>
      <c r="L48" s="3176"/>
      <c r="M48" s="3176"/>
      <c r="N48" s="3176"/>
      <c r="O48" s="3176"/>
      <c r="P48" s="3177"/>
      <c r="Q48" s="706"/>
      <c r="R48" s="3181"/>
      <c r="S48" s="3181"/>
      <c r="T48" s="3181"/>
      <c r="U48" s="3181"/>
      <c r="V48" s="3181"/>
      <c r="W48" s="3181"/>
      <c r="X48" s="3167"/>
      <c r="Y48" s="3167"/>
      <c r="Z48" s="3167"/>
      <c r="AA48" s="3167"/>
      <c r="AB48" s="3167"/>
      <c r="AC48" s="3167"/>
      <c r="AD48" s="3167"/>
      <c r="AE48" s="3167"/>
      <c r="AF48" s="3167"/>
      <c r="AG48" s="3167"/>
      <c r="AH48" s="3167"/>
      <c r="AI48" s="3167"/>
      <c r="AJ48" s="3167"/>
      <c r="AK48" s="3167"/>
      <c r="AL48" s="3167"/>
      <c r="AM48" s="707"/>
      <c r="AN48" s="708"/>
      <c r="AO48" s="578"/>
      <c r="AP48" s="578"/>
      <c r="AQ48" s="578"/>
      <c r="AR48" s="578"/>
      <c r="AS48" s="578"/>
      <c r="AT48" s="578"/>
      <c r="AU48" s="578"/>
      <c r="AV48" s="578"/>
      <c r="AW48" s="578"/>
      <c r="AX48" s="578"/>
      <c r="AY48" s="578"/>
      <c r="AZ48" s="578"/>
      <c r="BA48" s="578"/>
      <c r="BB48" s="578"/>
      <c r="BC48" s="578"/>
      <c r="BD48" s="578"/>
      <c r="BE48" s="578"/>
      <c r="BF48" s="578"/>
      <c r="BG48" s="578"/>
      <c r="BH48" s="578"/>
      <c r="BI48" s="578"/>
      <c r="BJ48" s="578"/>
      <c r="BK48" s="578"/>
      <c r="BL48" s="578"/>
      <c r="BM48" s="578"/>
      <c r="BN48" s="578"/>
      <c r="BO48" s="578"/>
      <c r="BP48" s="578"/>
      <c r="BQ48" s="578"/>
      <c r="BR48" s="578"/>
      <c r="BS48" s="578"/>
      <c r="BT48" s="578"/>
      <c r="BU48" s="578"/>
      <c r="BV48" s="578"/>
      <c r="BW48" s="578"/>
      <c r="BX48" s="578"/>
      <c r="BY48" s="578"/>
      <c r="BZ48" s="578"/>
      <c r="CA48" s="578"/>
      <c r="CB48" s="578"/>
      <c r="CC48" s="578"/>
      <c r="CD48" s="578"/>
      <c r="CE48" s="578"/>
      <c r="CF48" s="578"/>
      <c r="CG48" s="578"/>
      <c r="CH48" s="578"/>
      <c r="CI48" s="578"/>
      <c r="CJ48" s="578"/>
      <c r="CK48" s="578"/>
      <c r="CL48" s="578"/>
      <c r="CM48" s="578"/>
      <c r="CN48" s="578"/>
      <c r="CO48" s="578"/>
      <c r="CP48" s="578"/>
      <c r="CQ48" s="578"/>
      <c r="CR48" s="578"/>
      <c r="CS48" s="578"/>
      <c r="CT48" s="578"/>
      <c r="CU48" s="578"/>
      <c r="CV48" s="578"/>
      <c r="CW48" s="578"/>
    </row>
    <row r="49" spans="1:101" s="184" customFormat="1" ht="12.6" customHeight="1">
      <c r="A49" s="3175"/>
      <c r="B49" s="3176"/>
      <c r="C49" s="3176"/>
      <c r="D49" s="3176"/>
      <c r="E49" s="3176"/>
      <c r="F49" s="3176"/>
      <c r="G49" s="3176"/>
      <c r="H49" s="3176"/>
      <c r="I49" s="3176"/>
      <c r="J49" s="3176"/>
      <c r="K49" s="3176"/>
      <c r="L49" s="3176"/>
      <c r="M49" s="3176"/>
      <c r="N49" s="3176"/>
      <c r="O49" s="3176"/>
      <c r="P49" s="3177"/>
      <c r="Q49" s="200"/>
      <c r="R49" s="194"/>
      <c r="S49" s="194"/>
      <c r="T49" s="194"/>
      <c r="U49" s="194"/>
      <c r="V49" s="3182" t="s">
        <v>345</v>
      </c>
      <c r="W49" s="3182"/>
      <c r="X49" s="3182" t="s">
        <v>347</v>
      </c>
      <c r="Y49" s="3184">
        <f>一括入力シート!B20</f>
        <v>0</v>
      </c>
      <c r="Z49" s="2985"/>
      <c r="AA49" s="2985"/>
      <c r="AB49" s="3185" t="s">
        <v>348</v>
      </c>
      <c r="AC49" s="3184">
        <f>一括入力シート!C20</f>
        <v>0</v>
      </c>
      <c r="AD49" s="2985"/>
      <c r="AE49" s="2985"/>
      <c r="AF49" s="2985"/>
      <c r="AG49" s="3185" t="s">
        <v>349</v>
      </c>
      <c r="AH49" s="3185"/>
      <c r="AI49" s="3184">
        <f>一括入力シート!D20</f>
        <v>0</v>
      </c>
      <c r="AJ49" s="2985"/>
      <c r="AK49" s="2985"/>
      <c r="AL49" s="2985"/>
      <c r="AM49" s="3182" t="s">
        <v>346</v>
      </c>
      <c r="AN49" s="3187"/>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row>
    <row r="50" spans="1:101" s="184" customFormat="1" ht="12.6" customHeight="1">
      <c r="A50" s="3178"/>
      <c r="B50" s="3179"/>
      <c r="C50" s="3179"/>
      <c r="D50" s="3179"/>
      <c r="E50" s="3179"/>
      <c r="F50" s="3179"/>
      <c r="G50" s="3179"/>
      <c r="H50" s="3179"/>
      <c r="I50" s="3179"/>
      <c r="J50" s="3179"/>
      <c r="K50" s="3179"/>
      <c r="L50" s="3179"/>
      <c r="M50" s="3179"/>
      <c r="N50" s="3179"/>
      <c r="O50" s="3179"/>
      <c r="P50" s="3180"/>
      <c r="Q50" s="201"/>
      <c r="R50" s="196"/>
      <c r="S50" s="196"/>
      <c r="T50" s="196"/>
      <c r="U50" s="196"/>
      <c r="V50" s="3183"/>
      <c r="W50" s="3183"/>
      <c r="X50" s="3183"/>
      <c r="Y50" s="3162"/>
      <c r="Z50" s="3162"/>
      <c r="AA50" s="3162"/>
      <c r="AB50" s="3186"/>
      <c r="AC50" s="3162"/>
      <c r="AD50" s="3162"/>
      <c r="AE50" s="3162"/>
      <c r="AF50" s="3162"/>
      <c r="AG50" s="3186"/>
      <c r="AH50" s="3186"/>
      <c r="AI50" s="3162"/>
      <c r="AJ50" s="3162"/>
      <c r="AK50" s="3162"/>
      <c r="AL50" s="3162"/>
      <c r="AM50" s="3183"/>
      <c r="AN50" s="3188"/>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row>
    <row r="51" spans="1:101" s="184" customFormat="1" ht="12.6" customHeight="1">
      <c r="A51" s="3189" t="s">
        <v>353</v>
      </c>
      <c r="B51" s="3190"/>
      <c r="C51" s="3190"/>
      <c r="D51" s="3190"/>
      <c r="E51" s="3190"/>
      <c r="F51" s="3190"/>
      <c r="G51" s="3190"/>
      <c r="H51" s="3190"/>
      <c r="I51" s="3190"/>
      <c r="J51" s="3190"/>
      <c r="K51" s="3190"/>
      <c r="L51" s="3190"/>
      <c r="M51" s="3190"/>
      <c r="N51" s="3190"/>
      <c r="O51" s="3190"/>
      <c r="P51" s="3191"/>
      <c r="Q51" s="3163"/>
      <c r="R51" s="3164"/>
      <c r="S51" s="3164"/>
      <c r="T51" s="3164"/>
      <c r="U51" s="3164"/>
      <c r="V51" s="3164"/>
      <c r="W51" s="3164"/>
      <c r="X51" s="3164"/>
      <c r="Y51" s="3164"/>
      <c r="Z51" s="3164"/>
      <c r="AA51" s="3164"/>
      <c r="AB51" s="3164"/>
      <c r="AC51" s="3164"/>
      <c r="AD51" s="3164"/>
      <c r="AE51" s="3164"/>
      <c r="AF51" s="3164"/>
      <c r="AG51" s="3164"/>
      <c r="AH51" s="3164"/>
      <c r="AI51" s="3164"/>
      <c r="AJ51" s="3164"/>
      <c r="AK51" s="3164"/>
      <c r="AL51" s="3164"/>
      <c r="AM51" s="3164"/>
      <c r="AN51" s="3165"/>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row>
    <row r="52" spans="1:101" s="184" customFormat="1" ht="12.6" customHeight="1">
      <c r="A52" s="3189"/>
      <c r="B52" s="3190"/>
      <c r="C52" s="3190"/>
      <c r="D52" s="3190"/>
      <c r="E52" s="3190"/>
      <c r="F52" s="3190"/>
      <c r="G52" s="3190"/>
      <c r="H52" s="3190"/>
      <c r="I52" s="3190"/>
      <c r="J52" s="3190"/>
      <c r="K52" s="3190"/>
      <c r="L52" s="3190"/>
      <c r="M52" s="3190"/>
      <c r="N52" s="3190"/>
      <c r="O52" s="3190"/>
      <c r="P52" s="3191"/>
      <c r="Q52" s="3166"/>
      <c r="R52" s="3167"/>
      <c r="S52" s="3167"/>
      <c r="T52" s="3167"/>
      <c r="U52" s="3167"/>
      <c r="V52" s="3167"/>
      <c r="W52" s="3167"/>
      <c r="X52" s="3167"/>
      <c r="Y52" s="3167"/>
      <c r="Z52" s="3167"/>
      <c r="AA52" s="3167"/>
      <c r="AB52" s="3167"/>
      <c r="AC52" s="3167"/>
      <c r="AD52" s="3167"/>
      <c r="AE52" s="3167"/>
      <c r="AF52" s="3167"/>
      <c r="AG52" s="3167"/>
      <c r="AH52" s="3167"/>
      <c r="AI52" s="3167"/>
      <c r="AJ52" s="3167"/>
      <c r="AK52" s="3167"/>
      <c r="AL52" s="3167"/>
      <c r="AM52" s="3167"/>
      <c r="AN52" s="3168"/>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row>
    <row r="53" spans="1:101" s="184" customFormat="1" ht="12.6" customHeight="1">
      <c r="A53" s="3189"/>
      <c r="B53" s="3190"/>
      <c r="C53" s="3190"/>
      <c r="D53" s="3190"/>
      <c r="E53" s="3190"/>
      <c r="F53" s="3190"/>
      <c r="G53" s="3190"/>
      <c r="H53" s="3190"/>
      <c r="I53" s="3190"/>
      <c r="J53" s="3190"/>
      <c r="K53" s="3190"/>
      <c r="L53" s="3190"/>
      <c r="M53" s="3190"/>
      <c r="N53" s="3190"/>
      <c r="O53" s="3190"/>
      <c r="P53" s="3191"/>
      <c r="Q53" s="3166"/>
      <c r="R53" s="3167"/>
      <c r="S53" s="3167"/>
      <c r="T53" s="3167"/>
      <c r="U53" s="3167"/>
      <c r="V53" s="3167"/>
      <c r="W53" s="3167"/>
      <c r="X53" s="3167"/>
      <c r="Y53" s="3167"/>
      <c r="Z53" s="3167"/>
      <c r="AA53" s="3167"/>
      <c r="AB53" s="3167"/>
      <c r="AC53" s="3167"/>
      <c r="AD53" s="3167"/>
      <c r="AE53" s="3167"/>
      <c r="AF53" s="3167"/>
      <c r="AG53" s="3167"/>
      <c r="AH53" s="3167"/>
      <c r="AI53" s="3167"/>
      <c r="AJ53" s="3167"/>
      <c r="AK53" s="3167"/>
      <c r="AL53" s="3167"/>
      <c r="AM53" s="3167"/>
      <c r="AN53" s="3168"/>
      <c r="AO53" s="578"/>
      <c r="AP53" s="578"/>
      <c r="AQ53" s="578"/>
      <c r="AR53" s="578"/>
      <c r="AS53" s="578"/>
      <c r="AT53" s="578"/>
      <c r="AU53" s="578"/>
      <c r="AV53" s="578"/>
      <c r="AW53" s="578"/>
      <c r="AX53" s="578"/>
      <c r="AY53" s="578"/>
      <c r="AZ53" s="578"/>
      <c r="BA53" s="578"/>
      <c r="BB53" s="578"/>
      <c r="BC53" s="578"/>
      <c r="BD53" s="578"/>
      <c r="BE53" s="578"/>
      <c r="BF53" s="578"/>
      <c r="BG53" s="578"/>
      <c r="BH53" s="578"/>
      <c r="BI53" s="578"/>
      <c r="BJ53" s="578"/>
      <c r="BK53" s="578"/>
      <c r="BL53" s="578"/>
      <c r="BM53" s="578"/>
      <c r="BN53" s="578"/>
      <c r="BO53" s="578"/>
      <c r="BP53" s="578"/>
      <c r="BQ53" s="578"/>
      <c r="BR53" s="578"/>
      <c r="BS53" s="578"/>
      <c r="BT53" s="578"/>
      <c r="BU53" s="578"/>
      <c r="BV53" s="578"/>
      <c r="BW53" s="578"/>
      <c r="BX53" s="578"/>
      <c r="BY53" s="578"/>
      <c r="BZ53" s="578"/>
      <c r="CA53" s="578"/>
      <c r="CB53" s="578"/>
      <c r="CC53" s="578"/>
      <c r="CD53" s="578"/>
      <c r="CE53" s="578"/>
      <c r="CF53" s="578"/>
      <c r="CG53" s="578"/>
      <c r="CH53" s="578"/>
      <c r="CI53" s="578"/>
      <c r="CJ53" s="578"/>
      <c r="CK53" s="578"/>
      <c r="CL53" s="578"/>
      <c r="CM53" s="578"/>
      <c r="CN53" s="578"/>
      <c r="CO53" s="578"/>
      <c r="CP53" s="578"/>
      <c r="CQ53" s="578"/>
      <c r="CR53" s="578"/>
      <c r="CS53" s="578"/>
      <c r="CT53" s="578"/>
      <c r="CU53" s="578"/>
      <c r="CV53" s="578"/>
      <c r="CW53" s="578"/>
    </row>
    <row r="54" spans="1:101" s="184" customFormat="1" ht="12.6" customHeight="1">
      <c r="A54" s="3189"/>
      <c r="B54" s="3190"/>
      <c r="C54" s="3190"/>
      <c r="D54" s="3190"/>
      <c r="E54" s="3190"/>
      <c r="F54" s="3190"/>
      <c r="G54" s="3190"/>
      <c r="H54" s="3190"/>
      <c r="I54" s="3190"/>
      <c r="J54" s="3190"/>
      <c r="K54" s="3190"/>
      <c r="L54" s="3190"/>
      <c r="M54" s="3190"/>
      <c r="N54" s="3190"/>
      <c r="O54" s="3190"/>
      <c r="P54" s="3191"/>
      <c r="Q54" s="200"/>
      <c r="R54" s="194"/>
      <c r="S54" s="194"/>
      <c r="T54" s="194"/>
      <c r="U54" s="194"/>
      <c r="V54" s="3182" t="s">
        <v>345</v>
      </c>
      <c r="W54" s="3182"/>
      <c r="X54" s="3182" t="s">
        <v>347</v>
      </c>
      <c r="Y54" s="2985"/>
      <c r="Z54" s="2985"/>
      <c r="AA54" s="2985"/>
      <c r="AB54" s="3185" t="s">
        <v>348</v>
      </c>
      <c r="AC54" s="2985"/>
      <c r="AD54" s="2985"/>
      <c r="AE54" s="2985"/>
      <c r="AF54" s="2985"/>
      <c r="AG54" s="3185" t="s">
        <v>349</v>
      </c>
      <c r="AH54" s="3185"/>
      <c r="AI54" s="2985"/>
      <c r="AJ54" s="2985"/>
      <c r="AK54" s="2985"/>
      <c r="AL54" s="2985"/>
      <c r="AM54" s="3182" t="s">
        <v>346</v>
      </c>
      <c r="AN54" s="3187"/>
      <c r="AO54" s="578"/>
      <c r="AP54" s="578"/>
      <c r="AQ54" s="578"/>
      <c r="AR54" s="578"/>
      <c r="AS54" s="578"/>
      <c r="AT54" s="578"/>
      <c r="AU54" s="578"/>
      <c r="AV54" s="578"/>
      <c r="AW54" s="578"/>
      <c r="AX54" s="578"/>
      <c r="AY54" s="578"/>
      <c r="AZ54" s="578"/>
      <c r="BA54" s="578"/>
      <c r="BB54" s="578"/>
      <c r="BC54" s="578"/>
      <c r="BD54" s="578"/>
      <c r="BE54" s="578"/>
      <c r="BF54" s="578"/>
      <c r="BG54" s="578"/>
      <c r="BH54" s="578"/>
      <c r="BI54" s="578"/>
      <c r="BJ54" s="578"/>
      <c r="BK54" s="578"/>
      <c r="BL54" s="578"/>
      <c r="BM54" s="578"/>
      <c r="BN54" s="578"/>
      <c r="BO54" s="578"/>
      <c r="BP54" s="578"/>
      <c r="BQ54" s="578"/>
      <c r="BR54" s="578"/>
      <c r="BS54" s="578"/>
      <c r="BT54" s="578"/>
      <c r="BU54" s="578"/>
      <c r="BV54" s="578"/>
      <c r="BW54" s="578"/>
      <c r="BX54" s="578"/>
      <c r="BY54" s="578"/>
      <c r="BZ54" s="578"/>
      <c r="CA54" s="578"/>
      <c r="CB54" s="578"/>
      <c r="CC54" s="578"/>
      <c r="CD54" s="578"/>
      <c r="CE54" s="578"/>
      <c r="CF54" s="578"/>
      <c r="CG54" s="578"/>
      <c r="CH54" s="578"/>
      <c r="CI54" s="578"/>
      <c r="CJ54" s="578"/>
      <c r="CK54" s="578"/>
      <c r="CL54" s="578"/>
      <c r="CM54" s="578"/>
      <c r="CN54" s="578"/>
      <c r="CO54" s="578"/>
      <c r="CP54" s="578"/>
      <c r="CQ54" s="578"/>
      <c r="CR54" s="578"/>
      <c r="CS54" s="578"/>
      <c r="CT54" s="578"/>
      <c r="CU54" s="578"/>
      <c r="CV54" s="578"/>
      <c r="CW54" s="578"/>
    </row>
    <row r="55" spans="1:101" s="184" customFormat="1" ht="12.6" customHeight="1">
      <c r="A55" s="3189"/>
      <c r="B55" s="3190"/>
      <c r="C55" s="3190"/>
      <c r="D55" s="3190"/>
      <c r="E55" s="3190"/>
      <c r="F55" s="3190"/>
      <c r="G55" s="3190"/>
      <c r="H55" s="3190"/>
      <c r="I55" s="3190"/>
      <c r="J55" s="3190"/>
      <c r="K55" s="3190"/>
      <c r="L55" s="3190"/>
      <c r="M55" s="3190"/>
      <c r="N55" s="3190"/>
      <c r="O55" s="3190"/>
      <c r="P55" s="3191"/>
      <c r="Q55" s="201"/>
      <c r="R55" s="196"/>
      <c r="S55" s="196"/>
      <c r="T55" s="196"/>
      <c r="U55" s="196"/>
      <c r="V55" s="3183"/>
      <c r="W55" s="3183"/>
      <c r="X55" s="3183"/>
      <c r="Y55" s="3162"/>
      <c r="Z55" s="3162"/>
      <c r="AA55" s="3162"/>
      <c r="AB55" s="3186"/>
      <c r="AC55" s="3162"/>
      <c r="AD55" s="3162"/>
      <c r="AE55" s="3162"/>
      <c r="AF55" s="3162"/>
      <c r="AG55" s="3186"/>
      <c r="AH55" s="3186"/>
      <c r="AI55" s="3162"/>
      <c r="AJ55" s="3162"/>
      <c r="AK55" s="3162"/>
      <c r="AL55" s="3162"/>
      <c r="AM55" s="3183"/>
      <c r="AN55" s="3188"/>
      <c r="AO55" s="578"/>
      <c r="AP55" s="578"/>
      <c r="AQ55" s="578"/>
      <c r="AR55" s="578"/>
      <c r="AS55" s="578"/>
      <c r="AT55" s="578"/>
      <c r="AU55" s="578"/>
      <c r="AV55" s="578"/>
      <c r="AW55" s="578"/>
      <c r="AX55" s="578"/>
      <c r="AY55" s="578"/>
      <c r="AZ55" s="578"/>
      <c r="BA55" s="578"/>
      <c r="BB55" s="578"/>
      <c r="BC55" s="578"/>
      <c r="BD55" s="578"/>
      <c r="BE55" s="578"/>
      <c r="BF55" s="578"/>
      <c r="BG55" s="578"/>
      <c r="BH55" s="578"/>
      <c r="BI55" s="578"/>
      <c r="BJ55" s="578"/>
      <c r="BK55" s="578"/>
      <c r="BL55" s="578"/>
      <c r="BM55" s="578"/>
      <c r="BN55" s="578"/>
      <c r="BO55" s="578"/>
      <c r="BP55" s="578"/>
      <c r="BQ55" s="578"/>
      <c r="BR55" s="578"/>
      <c r="BS55" s="578"/>
      <c r="BT55" s="578"/>
      <c r="BU55" s="578"/>
      <c r="BV55" s="578"/>
      <c r="BW55" s="578"/>
      <c r="BX55" s="578"/>
      <c r="BY55" s="578"/>
      <c r="BZ55" s="578"/>
      <c r="CA55" s="578"/>
      <c r="CB55" s="578"/>
      <c r="CC55" s="578"/>
      <c r="CD55" s="578"/>
      <c r="CE55" s="578"/>
      <c r="CF55" s="578"/>
      <c r="CG55" s="578"/>
      <c r="CH55" s="578"/>
      <c r="CI55" s="578"/>
      <c r="CJ55" s="578"/>
      <c r="CK55" s="578"/>
      <c r="CL55" s="578"/>
      <c r="CM55" s="578"/>
      <c r="CN55" s="578"/>
      <c r="CO55" s="578"/>
      <c r="CP55" s="578"/>
      <c r="CQ55" s="578"/>
      <c r="CR55" s="578"/>
      <c r="CS55" s="578"/>
      <c r="CT55" s="578"/>
      <c r="CU55" s="578"/>
      <c r="CV55" s="578"/>
      <c r="CW55" s="578"/>
    </row>
    <row r="56" spans="1:101" s="184" customFormat="1" ht="12.6" customHeight="1">
      <c r="A56" s="3149" t="s">
        <v>354</v>
      </c>
      <c r="B56" s="3150"/>
      <c r="C56" s="3150"/>
      <c r="D56" s="3150"/>
      <c r="E56" s="3150"/>
      <c r="F56" s="3150"/>
      <c r="G56" s="3150"/>
      <c r="H56" s="3150"/>
      <c r="I56" s="3150"/>
      <c r="J56" s="3150"/>
      <c r="K56" s="3150"/>
      <c r="L56" s="3150"/>
      <c r="M56" s="3150"/>
      <c r="N56" s="3150"/>
      <c r="O56" s="3150"/>
      <c r="P56" s="3146"/>
      <c r="Q56" s="3163"/>
      <c r="R56" s="3164"/>
      <c r="S56" s="3164"/>
      <c r="T56" s="3164"/>
      <c r="U56" s="3164"/>
      <c r="V56" s="3164"/>
      <c r="W56" s="3164"/>
      <c r="X56" s="3164"/>
      <c r="Y56" s="3164"/>
      <c r="Z56" s="3164"/>
      <c r="AA56" s="3164"/>
      <c r="AB56" s="3164"/>
      <c r="AC56" s="3164"/>
      <c r="AD56" s="3164"/>
      <c r="AE56" s="3164"/>
      <c r="AF56" s="3164"/>
      <c r="AG56" s="3164"/>
      <c r="AH56" s="3164"/>
      <c r="AI56" s="3164"/>
      <c r="AJ56" s="3164"/>
      <c r="AK56" s="3164"/>
      <c r="AL56" s="3164"/>
      <c r="AM56" s="3164"/>
      <c r="AN56" s="3165"/>
      <c r="AO56" s="578"/>
      <c r="AP56" s="578"/>
      <c r="AQ56" s="578"/>
      <c r="AR56" s="578"/>
      <c r="AS56" s="578"/>
      <c r="AT56" s="578"/>
      <c r="AU56" s="578"/>
      <c r="AV56" s="578"/>
      <c r="AW56" s="578"/>
      <c r="AX56" s="578"/>
      <c r="AY56" s="578"/>
      <c r="AZ56" s="578"/>
      <c r="BA56" s="578"/>
      <c r="BB56" s="578"/>
      <c r="BC56" s="578"/>
      <c r="BD56" s="578"/>
      <c r="BE56" s="578"/>
      <c r="BF56" s="578"/>
      <c r="BG56" s="578"/>
      <c r="BH56" s="578"/>
      <c r="BI56" s="578"/>
      <c r="BJ56" s="578"/>
      <c r="BK56" s="578"/>
      <c r="BL56" s="578"/>
      <c r="BM56" s="578"/>
      <c r="BN56" s="578"/>
      <c r="BO56" s="578"/>
      <c r="BP56" s="578"/>
      <c r="BQ56" s="578"/>
      <c r="BR56" s="578"/>
      <c r="BS56" s="578"/>
      <c r="BT56" s="578"/>
      <c r="BU56" s="578"/>
      <c r="BV56" s="578"/>
      <c r="BW56" s="578"/>
      <c r="BX56" s="578"/>
      <c r="BY56" s="578"/>
      <c r="BZ56" s="578"/>
      <c r="CA56" s="578"/>
      <c r="CB56" s="578"/>
      <c r="CC56" s="578"/>
      <c r="CD56" s="578"/>
      <c r="CE56" s="578"/>
      <c r="CF56" s="578"/>
      <c r="CG56" s="578"/>
      <c r="CH56" s="578"/>
      <c r="CI56" s="578"/>
      <c r="CJ56" s="578"/>
      <c r="CK56" s="578"/>
      <c r="CL56" s="578"/>
      <c r="CM56" s="578"/>
      <c r="CN56" s="578"/>
      <c r="CO56" s="578"/>
      <c r="CP56" s="578"/>
      <c r="CQ56" s="578"/>
      <c r="CR56" s="578"/>
      <c r="CS56" s="578"/>
      <c r="CT56" s="578"/>
      <c r="CU56" s="578"/>
      <c r="CV56" s="578"/>
      <c r="CW56" s="578"/>
    </row>
    <row r="57" spans="1:101" s="184" customFormat="1" ht="12.6" customHeight="1">
      <c r="A57" s="3149"/>
      <c r="B57" s="3150"/>
      <c r="C57" s="3150"/>
      <c r="D57" s="3150"/>
      <c r="E57" s="3150"/>
      <c r="F57" s="3150"/>
      <c r="G57" s="3150"/>
      <c r="H57" s="3150"/>
      <c r="I57" s="3150"/>
      <c r="J57" s="3150"/>
      <c r="K57" s="3150"/>
      <c r="L57" s="3150"/>
      <c r="M57" s="3150"/>
      <c r="N57" s="3150"/>
      <c r="O57" s="3150"/>
      <c r="P57" s="3146"/>
      <c r="Q57" s="3169"/>
      <c r="R57" s="3170"/>
      <c r="S57" s="3170"/>
      <c r="T57" s="3170"/>
      <c r="U57" s="3170"/>
      <c r="V57" s="3170"/>
      <c r="W57" s="3170"/>
      <c r="X57" s="3170"/>
      <c r="Y57" s="3170"/>
      <c r="Z57" s="3170"/>
      <c r="AA57" s="3170"/>
      <c r="AB57" s="3170"/>
      <c r="AC57" s="3170"/>
      <c r="AD57" s="3170"/>
      <c r="AE57" s="3170"/>
      <c r="AF57" s="3170"/>
      <c r="AG57" s="3170"/>
      <c r="AH57" s="3170"/>
      <c r="AI57" s="3170"/>
      <c r="AJ57" s="3170"/>
      <c r="AK57" s="3170"/>
      <c r="AL57" s="3170"/>
      <c r="AM57" s="3170"/>
      <c r="AN57" s="3171"/>
      <c r="AO57" s="578"/>
      <c r="AP57" s="578"/>
      <c r="AQ57" s="578"/>
      <c r="AR57" s="578"/>
      <c r="AS57" s="578"/>
      <c r="AT57" s="578"/>
      <c r="AU57" s="578"/>
      <c r="AV57" s="578"/>
      <c r="AW57" s="578"/>
      <c r="AX57" s="578"/>
      <c r="AY57" s="578"/>
      <c r="AZ57" s="578"/>
      <c r="BA57" s="578"/>
      <c r="BB57" s="578"/>
      <c r="BC57" s="578"/>
      <c r="BD57" s="578"/>
      <c r="BE57" s="578"/>
      <c r="BF57" s="578"/>
      <c r="BG57" s="578"/>
      <c r="BH57" s="578"/>
      <c r="BI57" s="578"/>
      <c r="BJ57" s="578"/>
      <c r="BK57" s="578"/>
      <c r="BL57" s="578"/>
      <c r="BM57" s="578"/>
      <c r="BN57" s="578"/>
      <c r="BO57" s="578"/>
      <c r="BP57" s="578"/>
      <c r="BQ57" s="578"/>
      <c r="BR57" s="578"/>
      <c r="BS57" s="578"/>
      <c r="BT57" s="578"/>
      <c r="BU57" s="578"/>
      <c r="BV57" s="578"/>
      <c r="BW57" s="578"/>
      <c r="BX57" s="578"/>
      <c r="BY57" s="578"/>
      <c r="BZ57" s="578"/>
      <c r="CA57" s="578"/>
      <c r="CB57" s="578"/>
      <c r="CC57" s="578"/>
      <c r="CD57" s="578"/>
      <c r="CE57" s="578"/>
      <c r="CF57" s="578"/>
      <c r="CG57" s="578"/>
      <c r="CH57" s="578"/>
      <c r="CI57" s="578"/>
      <c r="CJ57" s="578"/>
      <c r="CK57" s="578"/>
      <c r="CL57" s="578"/>
      <c r="CM57" s="578"/>
      <c r="CN57" s="578"/>
      <c r="CO57" s="578"/>
      <c r="CP57" s="578"/>
      <c r="CQ57" s="578"/>
      <c r="CR57" s="578"/>
      <c r="CS57" s="578"/>
      <c r="CT57" s="578"/>
      <c r="CU57" s="578"/>
      <c r="CV57" s="578"/>
      <c r="CW57" s="578"/>
    </row>
    <row r="58" spans="1:101" s="184" customFormat="1" ht="12.6" customHeight="1">
      <c r="A58" s="3192" t="s">
        <v>1966</v>
      </c>
      <c r="B58" s="3192"/>
      <c r="C58" s="3192"/>
      <c r="D58" s="3192"/>
      <c r="E58" s="3192"/>
      <c r="F58" s="3192"/>
      <c r="G58" s="3192"/>
      <c r="H58" s="3192"/>
      <c r="I58" s="3192"/>
      <c r="J58" s="3192"/>
      <c r="K58" s="3192"/>
      <c r="L58" s="3192"/>
      <c r="M58" s="3192"/>
      <c r="N58" s="3192"/>
      <c r="O58" s="3192"/>
      <c r="P58" s="3192"/>
      <c r="Q58" s="3192"/>
      <c r="R58" s="3192"/>
      <c r="S58" s="3192"/>
      <c r="T58" s="3192"/>
      <c r="U58" s="3192"/>
      <c r="V58" s="3192"/>
      <c r="W58" s="3192"/>
      <c r="X58" s="3192"/>
      <c r="Y58" s="3192"/>
      <c r="Z58" s="3192"/>
      <c r="AA58" s="3192"/>
      <c r="AB58" s="3192"/>
      <c r="AC58" s="3192"/>
      <c r="AD58" s="3192"/>
      <c r="AE58" s="3192"/>
      <c r="AF58" s="3192"/>
      <c r="AG58" s="3192"/>
      <c r="AH58" s="3192"/>
      <c r="AI58" s="3192"/>
      <c r="AJ58" s="3192"/>
      <c r="AK58" s="3192"/>
      <c r="AL58" s="3192"/>
      <c r="AM58" s="3192"/>
      <c r="AN58" s="3192"/>
      <c r="AO58" s="578"/>
      <c r="AP58" s="578"/>
      <c r="AQ58" s="578"/>
      <c r="AR58" s="578"/>
      <c r="AS58" s="578"/>
      <c r="AT58" s="578"/>
      <c r="AU58" s="578"/>
      <c r="AV58" s="578"/>
      <c r="AW58" s="578"/>
      <c r="AX58" s="578"/>
      <c r="AY58" s="578"/>
      <c r="AZ58" s="578"/>
      <c r="BA58" s="578"/>
      <c r="BB58" s="578"/>
      <c r="BC58" s="578"/>
      <c r="BD58" s="578"/>
      <c r="BE58" s="578"/>
      <c r="BF58" s="578"/>
      <c r="BG58" s="578"/>
      <c r="BH58" s="578"/>
      <c r="BI58" s="578"/>
      <c r="BJ58" s="578"/>
      <c r="BK58" s="578"/>
      <c r="BL58" s="578"/>
      <c r="BM58" s="578"/>
      <c r="BN58" s="578"/>
      <c r="BO58" s="578"/>
      <c r="BP58" s="578"/>
      <c r="BQ58" s="578"/>
      <c r="BR58" s="578"/>
      <c r="BS58" s="578"/>
      <c r="BT58" s="578"/>
      <c r="BU58" s="578"/>
      <c r="BV58" s="578"/>
      <c r="BW58" s="578"/>
      <c r="BX58" s="578"/>
      <c r="BY58" s="578"/>
      <c r="BZ58" s="578"/>
      <c r="CA58" s="578"/>
      <c r="CB58" s="578"/>
      <c r="CC58" s="578"/>
      <c r="CD58" s="578"/>
      <c r="CE58" s="578"/>
      <c r="CF58" s="578"/>
      <c r="CG58" s="578"/>
      <c r="CH58" s="578"/>
      <c r="CI58" s="578"/>
      <c r="CJ58" s="578"/>
      <c r="CK58" s="578"/>
      <c r="CL58" s="578"/>
      <c r="CM58" s="578"/>
      <c r="CN58" s="578"/>
      <c r="CO58" s="578"/>
      <c r="CP58" s="578"/>
      <c r="CQ58" s="578"/>
      <c r="CR58" s="578"/>
      <c r="CS58" s="578"/>
      <c r="CT58" s="578"/>
      <c r="CU58" s="578"/>
      <c r="CV58" s="578"/>
      <c r="CW58" s="578"/>
    </row>
    <row r="59" spans="1:101" s="184" customFormat="1" ht="12.6" customHeight="1">
      <c r="A59" s="3192"/>
      <c r="B59" s="3192"/>
      <c r="C59" s="3192"/>
      <c r="D59" s="3192"/>
      <c r="E59" s="3192"/>
      <c r="F59" s="3192"/>
      <c r="G59" s="3192"/>
      <c r="H59" s="3192"/>
      <c r="I59" s="3192"/>
      <c r="J59" s="3192"/>
      <c r="K59" s="3192"/>
      <c r="L59" s="3192"/>
      <c r="M59" s="3192"/>
      <c r="N59" s="3192"/>
      <c r="O59" s="3192"/>
      <c r="P59" s="3192"/>
      <c r="Q59" s="3192"/>
      <c r="R59" s="3192"/>
      <c r="S59" s="3192"/>
      <c r="T59" s="3192"/>
      <c r="U59" s="3192"/>
      <c r="V59" s="3192"/>
      <c r="W59" s="3192"/>
      <c r="X59" s="3192"/>
      <c r="Y59" s="3192"/>
      <c r="Z59" s="3192"/>
      <c r="AA59" s="3192"/>
      <c r="AB59" s="3192"/>
      <c r="AC59" s="3192"/>
      <c r="AD59" s="3192"/>
      <c r="AE59" s="3192"/>
      <c r="AF59" s="3192"/>
      <c r="AG59" s="3192"/>
      <c r="AH59" s="3192"/>
      <c r="AI59" s="3192"/>
      <c r="AJ59" s="3192"/>
      <c r="AK59" s="3192"/>
      <c r="AL59" s="3192"/>
      <c r="AM59" s="3192"/>
      <c r="AN59" s="3192"/>
      <c r="AO59" s="578"/>
      <c r="AP59" s="578"/>
      <c r="AQ59" s="578"/>
      <c r="AR59" s="578"/>
      <c r="AS59" s="578"/>
      <c r="AT59" s="578"/>
      <c r="AU59" s="578"/>
      <c r="AV59" s="578"/>
      <c r="AW59" s="578"/>
      <c r="AX59" s="578"/>
      <c r="AY59" s="578"/>
      <c r="AZ59" s="578"/>
      <c r="BA59" s="578"/>
      <c r="BB59" s="578"/>
      <c r="BC59" s="578"/>
      <c r="BD59" s="578"/>
      <c r="BE59" s="578"/>
      <c r="BF59" s="578"/>
      <c r="BG59" s="578"/>
      <c r="BH59" s="578"/>
      <c r="BI59" s="578"/>
      <c r="BJ59" s="578"/>
      <c r="BK59" s="578"/>
      <c r="BL59" s="578"/>
      <c r="BM59" s="578"/>
      <c r="BN59" s="578"/>
      <c r="BO59" s="578"/>
      <c r="BP59" s="578"/>
      <c r="BQ59" s="578"/>
      <c r="BR59" s="578"/>
      <c r="BS59" s="578"/>
      <c r="BT59" s="578"/>
      <c r="BU59" s="578"/>
      <c r="BV59" s="578"/>
      <c r="BW59" s="578"/>
      <c r="BX59" s="578"/>
      <c r="BY59" s="578"/>
      <c r="BZ59" s="578"/>
      <c r="CA59" s="578"/>
      <c r="CB59" s="578"/>
      <c r="CC59" s="578"/>
      <c r="CD59" s="578"/>
      <c r="CE59" s="578"/>
      <c r="CF59" s="578"/>
      <c r="CG59" s="578"/>
      <c r="CH59" s="578"/>
      <c r="CI59" s="578"/>
      <c r="CJ59" s="578"/>
      <c r="CK59" s="578"/>
      <c r="CL59" s="578"/>
      <c r="CM59" s="578"/>
      <c r="CN59" s="578"/>
      <c r="CO59" s="578"/>
      <c r="CP59" s="578"/>
      <c r="CQ59" s="578"/>
      <c r="CR59" s="578"/>
      <c r="CS59" s="578"/>
      <c r="CT59" s="578"/>
      <c r="CU59" s="578"/>
      <c r="CV59" s="578"/>
      <c r="CW59" s="578"/>
    </row>
    <row r="60" spans="1:101" s="184" customFormat="1" ht="12.6" customHeight="1">
      <c r="A60" s="3192"/>
      <c r="B60" s="3192"/>
      <c r="C60" s="3192"/>
      <c r="D60" s="3192"/>
      <c r="E60" s="3192"/>
      <c r="F60" s="3192"/>
      <c r="G60" s="3192"/>
      <c r="H60" s="3192"/>
      <c r="I60" s="3192"/>
      <c r="J60" s="3192"/>
      <c r="K60" s="3192"/>
      <c r="L60" s="3192"/>
      <c r="M60" s="3192"/>
      <c r="N60" s="3192"/>
      <c r="O60" s="3192"/>
      <c r="P60" s="3192"/>
      <c r="Q60" s="3192"/>
      <c r="R60" s="3192"/>
      <c r="S60" s="3192"/>
      <c r="T60" s="3192"/>
      <c r="U60" s="3192"/>
      <c r="V60" s="3192"/>
      <c r="W60" s="3192"/>
      <c r="X60" s="3192"/>
      <c r="Y60" s="3192"/>
      <c r="Z60" s="3192"/>
      <c r="AA60" s="3192"/>
      <c r="AB60" s="3192"/>
      <c r="AC60" s="3192"/>
      <c r="AD60" s="3192"/>
      <c r="AE60" s="3192"/>
      <c r="AF60" s="3192"/>
      <c r="AG60" s="3192"/>
      <c r="AH60" s="3192"/>
      <c r="AI60" s="3192"/>
      <c r="AJ60" s="3192"/>
      <c r="AK60" s="3192"/>
      <c r="AL60" s="3192"/>
      <c r="AM60" s="3192"/>
      <c r="AN60" s="3192"/>
      <c r="AO60" s="578"/>
      <c r="AP60" s="578"/>
      <c r="AQ60" s="578"/>
      <c r="AR60" s="578"/>
      <c r="AS60" s="578"/>
      <c r="AT60" s="578"/>
      <c r="AU60" s="578"/>
      <c r="AV60" s="578"/>
      <c r="AW60" s="578"/>
      <c r="AX60" s="578"/>
      <c r="AY60" s="578"/>
      <c r="AZ60" s="578"/>
      <c r="BA60" s="578"/>
      <c r="BB60" s="578"/>
      <c r="BC60" s="578"/>
      <c r="BD60" s="578"/>
      <c r="BE60" s="578"/>
      <c r="BF60" s="578"/>
      <c r="BG60" s="578"/>
      <c r="BH60" s="578"/>
      <c r="BI60" s="578"/>
      <c r="BJ60" s="578"/>
      <c r="BK60" s="578"/>
      <c r="BL60" s="578"/>
      <c r="BM60" s="578"/>
      <c r="BN60" s="578"/>
      <c r="BO60" s="578"/>
      <c r="BP60" s="578"/>
      <c r="BQ60" s="578"/>
      <c r="BR60" s="578"/>
      <c r="BS60" s="578"/>
      <c r="BT60" s="578"/>
      <c r="BU60" s="578"/>
      <c r="BV60" s="578"/>
      <c r="BW60" s="578"/>
      <c r="BX60" s="578"/>
      <c r="BY60" s="578"/>
      <c r="BZ60" s="578"/>
      <c r="CA60" s="578"/>
      <c r="CB60" s="578"/>
      <c r="CC60" s="578"/>
      <c r="CD60" s="578"/>
      <c r="CE60" s="578"/>
      <c r="CF60" s="578"/>
      <c r="CG60" s="578"/>
      <c r="CH60" s="578"/>
      <c r="CI60" s="578"/>
      <c r="CJ60" s="578"/>
      <c r="CK60" s="578"/>
      <c r="CL60" s="578"/>
      <c r="CM60" s="578"/>
      <c r="CN60" s="578"/>
      <c r="CO60" s="578"/>
      <c r="CP60" s="578"/>
      <c r="CQ60" s="578"/>
      <c r="CR60" s="578"/>
      <c r="CS60" s="578"/>
      <c r="CT60" s="578"/>
      <c r="CU60" s="578"/>
      <c r="CV60" s="578"/>
      <c r="CW60" s="578"/>
    </row>
    <row r="61" spans="1:101" s="184" customFormat="1" ht="12.6" customHeight="1">
      <c r="A61" s="3192"/>
      <c r="B61" s="3192"/>
      <c r="C61" s="3192"/>
      <c r="D61" s="3192"/>
      <c r="E61" s="3192"/>
      <c r="F61" s="3192"/>
      <c r="G61" s="3192"/>
      <c r="H61" s="3192"/>
      <c r="I61" s="3192"/>
      <c r="J61" s="3192"/>
      <c r="K61" s="3192"/>
      <c r="L61" s="3192"/>
      <c r="M61" s="3192"/>
      <c r="N61" s="3192"/>
      <c r="O61" s="3192"/>
      <c r="P61" s="3192"/>
      <c r="Q61" s="3192"/>
      <c r="R61" s="3192"/>
      <c r="S61" s="3192"/>
      <c r="T61" s="3192"/>
      <c r="U61" s="3192"/>
      <c r="V61" s="3192"/>
      <c r="W61" s="3192"/>
      <c r="X61" s="3192"/>
      <c r="Y61" s="3192"/>
      <c r="Z61" s="3192"/>
      <c r="AA61" s="3192"/>
      <c r="AB61" s="3192"/>
      <c r="AC61" s="3192"/>
      <c r="AD61" s="3192"/>
      <c r="AE61" s="3192"/>
      <c r="AF61" s="3192"/>
      <c r="AG61" s="3192"/>
      <c r="AH61" s="3192"/>
      <c r="AI61" s="3192"/>
      <c r="AJ61" s="3192"/>
      <c r="AK61" s="3192"/>
      <c r="AL61" s="3192"/>
      <c r="AM61" s="3192"/>
      <c r="AN61" s="3192"/>
      <c r="AO61" s="578"/>
      <c r="AP61" s="578"/>
      <c r="AQ61" s="578"/>
      <c r="AR61" s="578"/>
      <c r="AS61" s="578"/>
      <c r="AT61" s="578"/>
      <c r="AU61" s="578"/>
      <c r="AV61" s="578"/>
      <c r="AW61" s="578"/>
      <c r="AX61" s="578"/>
      <c r="AY61" s="578"/>
      <c r="AZ61" s="578"/>
      <c r="BA61" s="578"/>
      <c r="BB61" s="578"/>
      <c r="BC61" s="578"/>
      <c r="BD61" s="578"/>
      <c r="BE61" s="578"/>
      <c r="BF61" s="578"/>
      <c r="BG61" s="578"/>
      <c r="BH61" s="578"/>
      <c r="BI61" s="578"/>
      <c r="BJ61" s="578"/>
      <c r="BK61" s="578"/>
      <c r="BL61" s="578"/>
      <c r="BM61" s="578"/>
      <c r="BN61" s="578"/>
      <c r="BO61" s="578"/>
      <c r="BP61" s="578"/>
      <c r="BQ61" s="578"/>
      <c r="BR61" s="578"/>
      <c r="BS61" s="578"/>
      <c r="BT61" s="578"/>
      <c r="BU61" s="578"/>
      <c r="BV61" s="578"/>
      <c r="BW61" s="578"/>
      <c r="BX61" s="578"/>
      <c r="BY61" s="578"/>
      <c r="BZ61" s="578"/>
      <c r="CA61" s="578"/>
      <c r="CB61" s="578"/>
      <c r="CC61" s="578"/>
      <c r="CD61" s="578"/>
      <c r="CE61" s="578"/>
      <c r="CF61" s="578"/>
      <c r="CG61" s="578"/>
      <c r="CH61" s="578"/>
      <c r="CI61" s="578"/>
      <c r="CJ61" s="578"/>
      <c r="CK61" s="578"/>
      <c r="CL61" s="578"/>
      <c r="CM61" s="578"/>
      <c r="CN61" s="578"/>
      <c r="CO61" s="578"/>
      <c r="CP61" s="578"/>
      <c r="CQ61" s="578"/>
      <c r="CR61" s="578"/>
      <c r="CS61" s="578"/>
      <c r="CT61" s="578"/>
      <c r="CU61" s="578"/>
      <c r="CV61" s="578"/>
      <c r="CW61" s="578"/>
    </row>
    <row r="62" spans="1:101" s="184" customFormat="1" ht="12.6" customHeight="1">
      <c r="A62" s="3176" t="s">
        <v>327</v>
      </c>
      <c r="B62" s="3176"/>
      <c r="C62" s="3176"/>
      <c r="D62" s="3176"/>
      <c r="E62" s="3176"/>
      <c r="F62" s="3176"/>
      <c r="G62" s="3176"/>
      <c r="H62" s="3176"/>
      <c r="I62" s="3176"/>
      <c r="AO62" s="578"/>
      <c r="AP62" s="578"/>
      <c r="AQ62" s="578"/>
      <c r="AR62" s="578"/>
      <c r="AS62" s="578"/>
      <c r="AT62" s="578"/>
      <c r="AU62" s="578"/>
      <c r="AV62" s="578"/>
      <c r="AW62" s="578"/>
      <c r="AX62" s="578"/>
      <c r="AY62" s="578"/>
      <c r="AZ62" s="578"/>
      <c r="BA62" s="578"/>
      <c r="BB62" s="578"/>
      <c r="BC62" s="578"/>
      <c r="BD62" s="578"/>
      <c r="BE62" s="578"/>
      <c r="BF62" s="578"/>
      <c r="BG62" s="578"/>
      <c r="BH62" s="578"/>
      <c r="BI62" s="578"/>
      <c r="BJ62" s="578"/>
      <c r="BK62" s="578"/>
      <c r="BL62" s="578"/>
      <c r="BM62" s="578"/>
      <c r="BN62" s="578"/>
      <c r="BO62" s="578"/>
      <c r="BP62" s="578"/>
      <c r="BQ62" s="578"/>
      <c r="BR62" s="578"/>
      <c r="BS62" s="578"/>
      <c r="BT62" s="578"/>
      <c r="BU62" s="578"/>
      <c r="BV62" s="578"/>
      <c r="BW62" s="578"/>
      <c r="BX62" s="578"/>
      <c r="BY62" s="578"/>
      <c r="BZ62" s="578"/>
      <c r="CA62" s="578"/>
      <c r="CB62" s="578"/>
      <c r="CC62" s="578"/>
      <c r="CD62" s="578"/>
      <c r="CE62" s="578"/>
      <c r="CF62" s="578"/>
      <c r="CG62" s="578"/>
      <c r="CH62" s="578"/>
      <c r="CI62" s="578"/>
      <c r="CJ62" s="578"/>
      <c r="CK62" s="578"/>
      <c r="CL62" s="578"/>
      <c r="CM62" s="578"/>
      <c r="CN62" s="578"/>
      <c r="CO62" s="578"/>
      <c r="CP62" s="578"/>
      <c r="CQ62" s="578"/>
      <c r="CR62" s="578"/>
      <c r="CS62" s="578"/>
      <c r="CT62" s="578"/>
      <c r="CU62" s="578"/>
      <c r="CV62" s="578"/>
      <c r="CW62" s="578"/>
    </row>
    <row r="63" spans="1:101" s="184" customFormat="1" ht="12.6" customHeight="1">
      <c r="A63" s="3193" t="s">
        <v>356</v>
      </c>
      <c r="B63" s="3193"/>
      <c r="C63" s="3193"/>
      <c r="D63" s="3194" t="s">
        <v>328</v>
      </c>
      <c r="E63" s="3151"/>
      <c r="F63" s="3151"/>
      <c r="G63" s="3151"/>
      <c r="H63" s="3151"/>
      <c r="I63" s="3151"/>
      <c r="J63" s="3151"/>
      <c r="K63" s="3151"/>
      <c r="L63" s="3151"/>
      <c r="M63" s="3151"/>
      <c r="N63" s="3151"/>
      <c r="O63" s="3151"/>
      <c r="P63" s="3147"/>
      <c r="Q63" s="3200" t="s">
        <v>1974</v>
      </c>
      <c r="R63" s="3200"/>
      <c r="S63" s="3200"/>
      <c r="T63" s="3200"/>
      <c r="U63" s="3200"/>
      <c r="V63" s="3200"/>
      <c r="W63" s="3200"/>
      <c r="X63" s="3200"/>
      <c r="Y63" s="3200"/>
      <c r="Z63" s="3200"/>
      <c r="AA63" s="3200"/>
      <c r="AB63" s="3200"/>
      <c r="AC63" s="3200"/>
      <c r="AD63" s="3200"/>
      <c r="AE63" s="3200"/>
      <c r="AF63" s="3200"/>
      <c r="AG63" s="3200"/>
      <c r="AH63" s="3200"/>
      <c r="AI63" s="3200"/>
      <c r="AJ63" s="3200"/>
      <c r="AK63" s="3200"/>
      <c r="AL63" s="3200"/>
      <c r="AM63" s="3200"/>
      <c r="AN63" s="3200"/>
      <c r="AO63" s="578"/>
      <c r="AP63" s="578"/>
      <c r="AQ63" s="578"/>
      <c r="AR63" s="578"/>
      <c r="AS63" s="578"/>
      <c r="AT63" s="578"/>
      <c r="AU63" s="578"/>
      <c r="AV63" s="578"/>
      <c r="AW63" s="578"/>
      <c r="AX63" s="578"/>
      <c r="AY63" s="578"/>
      <c r="AZ63" s="578"/>
      <c r="BA63" s="578"/>
      <c r="BB63" s="578"/>
      <c r="BC63" s="578"/>
      <c r="BD63" s="578"/>
      <c r="BE63" s="578"/>
      <c r="BF63" s="578"/>
      <c r="BG63" s="578"/>
      <c r="BH63" s="578"/>
      <c r="BI63" s="578"/>
      <c r="BJ63" s="578"/>
      <c r="BK63" s="578"/>
      <c r="BL63" s="578"/>
      <c r="BM63" s="578"/>
      <c r="BN63" s="578"/>
      <c r="BO63" s="578"/>
      <c r="BP63" s="578"/>
      <c r="BQ63" s="578"/>
      <c r="BR63" s="578"/>
      <c r="BS63" s="578"/>
      <c r="BT63" s="578"/>
      <c r="BU63" s="578"/>
      <c r="BV63" s="578"/>
      <c r="BW63" s="578"/>
      <c r="BX63" s="578"/>
      <c r="BY63" s="578"/>
      <c r="BZ63" s="578"/>
      <c r="CA63" s="578"/>
      <c r="CB63" s="578"/>
      <c r="CC63" s="578"/>
      <c r="CD63" s="578"/>
      <c r="CE63" s="578"/>
      <c r="CF63" s="578"/>
      <c r="CG63" s="578"/>
      <c r="CH63" s="578"/>
      <c r="CI63" s="578"/>
      <c r="CJ63" s="578"/>
      <c r="CK63" s="578"/>
      <c r="CL63" s="578"/>
      <c r="CM63" s="578"/>
      <c r="CN63" s="578"/>
      <c r="CO63" s="578"/>
      <c r="CP63" s="578"/>
      <c r="CQ63" s="578"/>
      <c r="CR63" s="578"/>
      <c r="CS63" s="578"/>
      <c r="CT63" s="578"/>
      <c r="CU63" s="578"/>
      <c r="CV63" s="578"/>
      <c r="CW63" s="578"/>
    </row>
    <row r="64" spans="1:101" s="184" customFormat="1" ht="12.6" customHeight="1">
      <c r="A64" s="3193"/>
      <c r="B64" s="3193"/>
      <c r="C64" s="3193"/>
      <c r="D64" s="3195"/>
      <c r="E64" s="3152"/>
      <c r="F64" s="3152"/>
      <c r="G64" s="3152"/>
      <c r="H64" s="3152"/>
      <c r="I64" s="3152"/>
      <c r="J64" s="3152"/>
      <c r="K64" s="3152"/>
      <c r="L64" s="3152"/>
      <c r="M64" s="3152"/>
      <c r="N64" s="3152"/>
      <c r="O64" s="3152"/>
      <c r="P64" s="3196"/>
      <c r="Q64" s="3200"/>
      <c r="R64" s="3200"/>
      <c r="S64" s="3200"/>
      <c r="T64" s="3200"/>
      <c r="U64" s="3200"/>
      <c r="V64" s="3200"/>
      <c r="W64" s="3200"/>
      <c r="X64" s="3200"/>
      <c r="Y64" s="3200"/>
      <c r="Z64" s="3200"/>
      <c r="AA64" s="3200"/>
      <c r="AB64" s="3200"/>
      <c r="AC64" s="3200"/>
      <c r="AD64" s="3200"/>
      <c r="AE64" s="3200"/>
      <c r="AF64" s="3200"/>
      <c r="AG64" s="3200"/>
      <c r="AH64" s="3200"/>
      <c r="AI64" s="3200"/>
      <c r="AJ64" s="3200"/>
      <c r="AK64" s="3200"/>
      <c r="AL64" s="3200"/>
      <c r="AM64" s="3200"/>
      <c r="AN64" s="3200"/>
      <c r="AO64" s="578"/>
      <c r="AP64" s="578"/>
      <c r="AQ64" s="578"/>
      <c r="AR64" s="578"/>
      <c r="AS64" s="578"/>
      <c r="AT64" s="578"/>
      <c r="AU64" s="578"/>
      <c r="AV64" s="578"/>
      <c r="AW64" s="578"/>
      <c r="AX64" s="578"/>
      <c r="AY64" s="578"/>
      <c r="AZ64" s="578"/>
      <c r="BA64" s="578"/>
      <c r="BB64" s="578"/>
      <c r="BC64" s="578"/>
      <c r="BD64" s="578"/>
      <c r="BE64" s="578"/>
      <c r="BF64" s="578"/>
      <c r="BG64" s="578"/>
      <c r="BH64" s="578"/>
      <c r="BI64" s="578"/>
      <c r="BJ64" s="578"/>
      <c r="BK64" s="578"/>
      <c r="BL64" s="578"/>
      <c r="BM64" s="578"/>
      <c r="BN64" s="578"/>
      <c r="BO64" s="578"/>
      <c r="BP64" s="578"/>
      <c r="BQ64" s="578"/>
      <c r="BR64" s="578"/>
      <c r="BS64" s="578"/>
      <c r="BT64" s="578"/>
      <c r="BU64" s="578"/>
      <c r="BV64" s="578"/>
      <c r="BW64" s="578"/>
      <c r="BX64" s="578"/>
      <c r="BY64" s="578"/>
      <c r="BZ64" s="578"/>
      <c r="CA64" s="578"/>
      <c r="CB64" s="578"/>
      <c r="CC64" s="578"/>
      <c r="CD64" s="578"/>
      <c r="CE64" s="578"/>
      <c r="CF64" s="578"/>
      <c r="CG64" s="578"/>
      <c r="CH64" s="578"/>
      <c r="CI64" s="578"/>
      <c r="CJ64" s="578"/>
      <c r="CK64" s="578"/>
      <c r="CL64" s="578"/>
      <c r="CM64" s="578"/>
      <c r="CN64" s="578"/>
      <c r="CO64" s="578"/>
      <c r="CP64" s="578"/>
      <c r="CQ64" s="578"/>
      <c r="CR64" s="578"/>
      <c r="CS64" s="578"/>
      <c r="CT64" s="578"/>
      <c r="CU64" s="578"/>
      <c r="CV64" s="578"/>
      <c r="CW64" s="578"/>
    </row>
    <row r="65" spans="1:101" s="184" customFormat="1" ht="12.6" customHeight="1">
      <c r="A65" s="3193"/>
      <c r="B65" s="3193"/>
      <c r="C65" s="3193"/>
      <c r="D65" s="3195"/>
      <c r="E65" s="3152"/>
      <c r="F65" s="3152"/>
      <c r="G65" s="3152"/>
      <c r="H65" s="3152"/>
      <c r="I65" s="3152"/>
      <c r="J65" s="3152"/>
      <c r="K65" s="3152"/>
      <c r="L65" s="3152"/>
      <c r="M65" s="3152"/>
      <c r="N65" s="3152"/>
      <c r="O65" s="3152"/>
      <c r="P65" s="3196"/>
      <c r="Q65" s="3200"/>
      <c r="R65" s="3200"/>
      <c r="S65" s="3200"/>
      <c r="T65" s="3200"/>
      <c r="U65" s="3200"/>
      <c r="V65" s="3200"/>
      <c r="W65" s="3200"/>
      <c r="X65" s="3200"/>
      <c r="Y65" s="3200"/>
      <c r="Z65" s="3200"/>
      <c r="AA65" s="3200"/>
      <c r="AB65" s="3200"/>
      <c r="AC65" s="3200"/>
      <c r="AD65" s="3200"/>
      <c r="AE65" s="3200"/>
      <c r="AF65" s="3200"/>
      <c r="AG65" s="3200"/>
      <c r="AH65" s="3200"/>
      <c r="AI65" s="3200"/>
      <c r="AJ65" s="3200"/>
      <c r="AK65" s="3200"/>
      <c r="AL65" s="3200"/>
      <c r="AM65" s="3200"/>
      <c r="AN65" s="3200"/>
      <c r="AO65" s="578"/>
      <c r="AP65" s="578"/>
      <c r="AQ65" s="578"/>
      <c r="AR65" s="578"/>
      <c r="AS65" s="578"/>
      <c r="AT65" s="578"/>
      <c r="AU65" s="578"/>
      <c r="AV65" s="578"/>
      <c r="AW65" s="578"/>
      <c r="AX65" s="578"/>
      <c r="AY65" s="578"/>
      <c r="AZ65" s="578"/>
      <c r="BA65" s="578"/>
      <c r="BB65" s="578"/>
      <c r="BC65" s="578"/>
      <c r="BD65" s="578"/>
      <c r="BE65" s="578"/>
      <c r="BF65" s="578"/>
      <c r="BG65" s="578"/>
      <c r="BH65" s="578"/>
      <c r="BI65" s="578"/>
      <c r="BJ65" s="578"/>
      <c r="BK65" s="578"/>
      <c r="BL65" s="578"/>
      <c r="BM65" s="578"/>
      <c r="BN65" s="578"/>
      <c r="BO65" s="578"/>
      <c r="BP65" s="578"/>
      <c r="BQ65" s="578"/>
      <c r="BR65" s="578"/>
      <c r="BS65" s="578"/>
      <c r="BT65" s="578"/>
      <c r="BU65" s="578"/>
      <c r="BV65" s="578"/>
      <c r="BW65" s="578"/>
      <c r="BX65" s="578"/>
      <c r="BY65" s="578"/>
      <c r="BZ65" s="578"/>
      <c r="CA65" s="578"/>
      <c r="CB65" s="578"/>
      <c r="CC65" s="578"/>
      <c r="CD65" s="578"/>
      <c r="CE65" s="578"/>
      <c r="CF65" s="578"/>
      <c r="CG65" s="578"/>
      <c r="CH65" s="578"/>
      <c r="CI65" s="578"/>
      <c r="CJ65" s="578"/>
      <c r="CK65" s="578"/>
      <c r="CL65" s="578"/>
      <c r="CM65" s="578"/>
      <c r="CN65" s="578"/>
      <c r="CO65" s="578"/>
      <c r="CP65" s="578"/>
      <c r="CQ65" s="578"/>
      <c r="CR65" s="578"/>
      <c r="CS65" s="578"/>
      <c r="CT65" s="578"/>
      <c r="CU65" s="578"/>
      <c r="CV65" s="578"/>
      <c r="CW65" s="578"/>
    </row>
    <row r="66" spans="1:101" s="184" customFormat="1" ht="12.6" customHeight="1">
      <c r="A66" s="3193"/>
      <c r="B66" s="3193"/>
      <c r="C66" s="3193"/>
      <c r="D66" s="3195"/>
      <c r="E66" s="3152"/>
      <c r="F66" s="3152"/>
      <c r="G66" s="3152"/>
      <c r="H66" s="3152"/>
      <c r="I66" s="3152"/>
      <c r="J66" s="3152"/>
      <c r="K66" s="3152"/>
      <c r="L66" s="3152"/>
      <c r="M66" s="3152"/>
      <c r="N66" s="3152"/>
      <c r="O66" s="3152"/>
      <c r="P66" s="3196"/>
      <c r="Q66" s="3200"/>
      <c r="R66" s="3200"/>
      <c r="S66" s="3200"/>
      <c r="T66" s="3200"/>
      <c r="U66" s="3200"/>
      <c r="V66" s="3200"/>
      <c r="W66" s="3200"/>
      <c r="X66" s="3200"/>
      <c r="Y66" s="3200"/>
      <c r="Z66" s="3200"/>
      <c r="AA66" s="3200"/>
      <c r="AB66" s="3200"/>
      <c r="AC66" s="3200"/>
      <c r="AD66" s="3200"/>
      <c r="AE66" s="3200"/>
      <c r="AF66" s="3200"/>
      <c r="AG66" s="3200"/>
      <c r="AH66" s="3200"/>
      <c r="AI66" s="3200"/>
      <c r="AJ66" s="3200"/>
      <c r="AK66" s="3200"/>
      <c r="AL66" s="3200"/>
      <c r="AM66" s="3200"/>
      <c r="AN66" s="3200"/>
      <c r="AO66" s="578"/>
      <c r="AP66" s="578"/>
      <c r="AQ66" s="578"/>
      <c r="AR66" s="578"/>
      <c r="AS66" s="578"/>
      <c r="AT66" s="578"/>
      <c r="AU66" s="578"/>
      <c r="AV66" s="578"/>
      <c r="AW66" s="578"/>
      <c r="AX66" s="578"/>
      <c r="AY66" s="578"/>
      <c r="AZ66" s="578"/>
      <c r="BA66" s="578"/>
      <c r="BB66" s="578"/>
      <c r="BC66" s="578"/>
      <c r="BD66" s="578"/>
      <c r="BE66" s="578"/>
      <c r="BF66" s="578"/>
      <c r="BG66" s="578"/>
      <c r="BH66" s="578"/>
      <c r="BI66" s="578"/>
      <c r="BJ66" s="578"/>
      <c r="BK66" s="578"/>
      <c r="BL66" s="578"/>
      <c r="BM66" s="578"/>
      <c r="BN66" s="578"/>
      <c r="BO66" s="578"/>
      <c r="BP66" s="578"/>
      <c r="BQ66" s="578"/>
      <c r="BR66" s="578"/>
      <c r="BS66" s="578"/>
      <c r="BT66" s="578"/>
      <c r="BU66" s="578"/>
      <c r="BV66" s="578"/>
      <c r="BW66" s="578"/>
      <c r="BX66" s="578"/>
      <c r="BY66" s="578"/>
      <c r="BZ66" s="578"/>
      <c r="CA66" s="578"/>
      <c r="CB66" s="578"/>
      <c r="CC66" s="578"/>
      <c r="CD66" s="578"/>
      <c r="CE66" s="578"/>
      <c r="CF66" s="578"/>
      <c r="CG66" s="578"/>
      <c r="CH66" s="578"/>
      <c r="CI66" s="578"/>
      <c r="CJ66" s="578"/>
      <c r="CK66" s="578"/>
      <c r="CL66" s="578"/>
      <c r="CM66" s="578"/>
      <c r="CN66" s="578"/>
      <c r="CO66" s="578"/>
      <c r="CP66" s="578"/>
      <c r="CQ66" s="578"/>
      <c r="CR66" s="578"/>
      <c r="CS66" s="578"/>
      <c r="CT66" s="578"/>
      <c r="CU66" s="578"/>
      <c r="CV66" s="578"/>
      <c r="CW66" s="578"/>
    </row>
    <row r="67" spans="1:101" s="184" customFormat="1" ht="12.6" customHeight="1">
      <c r="A67" s="3193"/>
      <c r="B67" s="3193"/>
      <c r="C67" s="3193"/>
      <c r="D67" s="3197"/>
      <c r="E67" s="3198"/>
      <c r="F67" s="3198"/>
      <c r="G67" s="3198"/>
      <c r="H67" s="3198"/>
      <c r="I67" s="3198"/>
      <c r="J67" s="3198"/>
      <c r="K67" s="3198"/>
      <c r="L67" s="3198"/>
      <c r="M67" s="3198"/>
      <c r="N67" s="3198"/>
      <c r="O67" s="3198"/>
      <c r="P67" s="3199"/>
      <c r="Q67" s="3200"/>
      <c r="R67" s="3200"/>
      <c r="S67" s="3200"/>
      <c r="T67" s="3200"/>
      <c r="U67" s="3200"/>
      <c r="V67" s="3200"/>
      <c r="W67" s="3200"/>
      <c r="X67" s="3200"/>
      <c r="Y67" s="3200"/>
      <c r="Z67" s="3200"/>
      <c r="AA67" s="3200"/>
      <c r="AB67" s="3200"/>
      <c r="AC67" s="3200"/>
      <c r="AD67" s="3200"/>
      <c r="AE67" s="3200"/>
      <c r="AF67" s="3200"/>
      <c r="AG67" s="3200"/>
      <c r="AH67" s="3200"/>
      <c r="AI67" s="3200"/>
      <c r="AJ67" s="3200"/>
      <c r="AK67" s="3200"/>
      <c r="AL67" s="3200"/>
      <c r="AM67" s="3200"/>
      <c r="AN67" s="3200"/>
      <c r="AO67" s="578"/>
      <c r="AP67" s="578"/>
      <c r="AQ67" s="578"/>
      <c r="AR67" s="578"/>
      <c r="AS67" s="578"/>
      <c r="AT67" s="578"/>
      <c r="AU67" s="578"/>
      <c r="AV67" s="578"/>
      <c r="AW67" s="578"/>
      <c r="AX67" s="578"/>
      <c r="AY67" s="578"/>
      <c r="AZ67" s="578"/>
      <c r="BA67" s="578"/>
      <c r="BB67" s="578"/>
      <c r="BC67" s="578"/>
      <c r="BD67" s="578"/>
      <c r="BE67" s="578"/>
      <c r="BF67" s="578"/>
      <c r="BG67" s="578"/>
      <c r="BH67" s="578"/>
      <c r="BI67" s="578"/>
      <c r="BJ67" s="578"/>
      <c r="BK67" s="578"/>
      <c r="BL67" s="578"/>
      <c r="BM67" s="578"/>
      <c r="BN67" s="578"/>
      <c r="BO67" s="578"/>
      <c r="BP67" s="578"/>
      <c r="BQ67" s="578"/>
      <c r="BR67" s="578"/>
      <c r="BS67" s="578"/>
      <c r="BT67" s="578"/>
      <c r="BU67" s="578"/>
      <c r="BV67" s="578"/>
      <c r="BW67" s="578"/>
      <c r="BX67" s="578"/>
      <c r="BY67" s="578"/>
      <c r="BZ67" s="578"/>
      <c r="CA67" s="578"/>
      <c r="CB67" s="578"/>
      <c r="CC67" s="578"/>
      <c r="CD67" s="578"/>
      <c r="CE67" s="578"/>
      <c r="CF67" s="578"/>
      <c r="CG67" s="578"/>
      <c r="CH67" s="578"/>
      <c r="CI67" s="578"/>
      <c r="CJ67" s="578"/>
      <c r="CK67" s="578"/>
      <c r="CL67" s="578"/>
      <c r="CM67" s="578"/>
      <c r="CN67" s="578"/>
      <c r="CO67" s="578"/>
      <c r="CP67" s="578"/>
      <c r="CQ67" s="578"/>
      <c r="CR67" s="578"/>
      <c r="CS67" s="578"/>
      <c r="CT67" s="578"/>
      <c r="CU67" s="578"/>
      <c r="CV67" s="578"/>
      <c r="CW67" s="578"/>
    </row>
    <row r="68" spans="1:101" s="184" customFormat="1" ht="12.6" customHeight="1">
      <c r="A68" s="3193"/>
      <c r="B68" s="3193"/>
      <c r="C68" s="3193"/>
      <c r="D68" s="3194" t="s">
        <v>371</v>
      </c>
      <c r="E68" s="3151"/>
      <c r="F68" s="3151"/>
      <c r="G68" s="3151"/>
      <c r="H68" s="3151"/>
      <c r="I68" s="3151"/>
      <c r="J68" s="3151"/>
      <c r="K68" s="3151"/>
      <c r="L68" s="3151"/>
      <c r="M68" s="3151"/>
      <c r="N68" s="3151"/>
      <c r="O68" s="3151"/>
      <c r="P68" s="3147"/>
      <c r="Q68" s="3200" t="s">
        <v>1974</v>
      </c>
      <c r="R68" s="3200"/>
      <c r="S68" s="3200"/>
      <c r="T68" s="3200"/>
      <c r="U68" s="3200"/>
      <c r="V68" s="3200"/>
      <c r="W68" s="3200"/>
      <c r="X68" s="3200"/>
      <c r="Y68" s="3200"/>
      <c r="Z68" s="3200"/>
      <c r="AA68" s="3200"/>
      <c r="AB68" s="3200"/>
      <c r="AC68" s="3200"/>
      <c r="AD68" s="3200"/>
      <c r="AE68" s="3200"/>
      <c r="AF68" s="3200"/>
      <c r="AG68" s="3200"/>
      <c r="AH68" s="3200"/>
      <c r="AI68" s="3200"/>
      <c r="AJ68" s="3200"/>
      <c r="AK68" s="3200"/>
      <c r="AL68" s="3200"/>
      <c r="AM68" s="3200"/>
      <c r="AN68" s="3200"/>
      <c r="AO68" s="578"/>
      <c r="AP68" s="578"/>
      <c r="AQ68" s="578"/>
      <c r="AR68" s="578"/>
      <c r="AS68" s="578"/>
      <c r="AT68" s="578"/>
      <c r="AU68" s="578"/>
      <c r="AV68" s="578"/>
      <c r="AW68" s="578"/>
      <c r="AX68" s="578"/>
      <c r="AY68" s="578"/>
      <c r="AZ68" s="578"/>
      <c r="BA68" s="578"/>
      <c r="BB68" s="578"/>
      <c r="BC68" s="578"/>
      <c r="BD68" s="578"/>
      <c r="BE68" s="578"/>
      <c r="BF68" s="578"/>
      <c r="BG68" s="578"/>
      <c r="BH68" s="578"/>
      <c r="BI68" s="578"/>
      <c r="BJ68" s="578"/>
      <c r="BK68" s="578"/>
      <c r="BL68" s="578"/>
      <c r="BM68" s="578"/>
      <c r="BN68" s="578"/>
      <c r="BO68" s="578"/>
      <c r="BP68" s="578"/>
      <c r="BQ68" s="578"/>
      <c r="BR68" s="578"/>
      <c r="BS68" s="578"/>
      <c r="BT68" s="578"/>
      <c r="BU68" s="578"/>
      <c r="BV68" s="578"/>
      <c r="BW68" s="578"/>
      <c r="BX68" s="578"/>
      <c r="BY68" s="578"/>
      <c r="BZ68" s="578"/>
      <c r="CA68" s="578"/>
      <c r="CB68" s="578"/>
      <c r="CC68" s="578"/>
      <c r="CD68" s="578"/>
      <c r="CE68" s="578"/>
      <c r="CF68" s="578"/>
      <c r="CG68" s="578"/>
      <c r="CH68" s="578"/>
      <c r="CI68" s="578"/>
      <c r="CJ68" s="578"/>
      <c r="CK68" s="578"/>
      <c r="CL68" s="578"/>
      <c r="CM68" s="578"/>
      <c r="CN68" s="578"/>
      <c r="CO68" s="578"/>
      <c r="CP68" s="578"/>
      <c r="CQ68" s="578"/>
      <c r="CR68" s="578"/>
      <c r="CS68" s="578"/>
      <c r="CT68" s="578"/>
      <c r="CU68" s="578"/>
      <c r="CV68" s="578"/>
      <c r="CW68" s="578"/>
    </row>
    <row r="69" spans="1:101" s="184" customFormat="1" ht="12.6" customHeight="1">
      <c r="A69" s="3193"/>
      <c r="B69" s="3193"/>
      <c r="C69" s="3193"/>
      <c r="D69" s="3195"/>
      <c r="E69" s="3152"/>
      <c r="F69" s="3152"/>
      <c r="G69" s="3152"/>
      <c r="H69" s="3152"/>
      <c r="I69" s="3152"/>
      <c r="J69" s="3152"/>
      <c r="K69" s="3152"/>
      <c r="L69" s="3152"/>
      <c r="M69" s="3152"/>
      <c r="N69" s="3152"/>
      <c r="O69" s="3152"/>
      <c r="P69" s="3196"/>
      <c r="Q69" s="3200"/>
      <c r="R69" s="3200"/>
      <c r="S69" s="3200"/>
      <c r="T69" s="3200"/>
      <c r="U69" s="3200"/>
      <c r="V69" s="3200"/>
      <c r="W69" s="3200"/>
      <c r="X69" s="3200"/>
      <c r="Y69" s="3200"/>
      <c r="Z69" s="3200"/>
      <c r="AA69" s="3200"/>
      <c r="AB69" s="3200"/>
      <c r="AC69" s="3200"/>
      <c r="AD69" s="3200"/>
      <c r="AE69" s="3200"/>
      <c r="AF69" s="3200"/>
      <c r="AG69" s="3200"/>
      <c r="AH69" s="3200"/>
      <c r="AI69" s="3200"/>
      <c r="AJ69" s="3200"/>
      <c r="AK69" s="3200"/>
      <c r="AL69" s="3200"/>
      <c r="AM69" s="3200"/>
      <c r="AN69" s="3200"/>
      <c r="AO69" s="578"/>
      <c r="AP69" s="578"/>
      <c r="AQ69" s="578"/>
      <c r="AR69" s="578"/>
      <c r="AS69" s="578"/>
      <c r="AT69" s="578"/>
      <c r="AU69" s="578"/>
      <c r="AV69" s="578"/>
      <c r="AW69" s="578"/>
      <c r="AX69" s="578"/>
      <c r="AY69" s="578"/>
      <c r="AZ69" s="578"/>
      <c r="BA69" s="578"/>
      <c r="BB69" s="578"/>
      <c r="BC69" s="578"/>
      <c r="BD69" s="578"/>
      <c r="BE69" s="578"/>
      <c r="BF69" s="578"/>
      <c r="BG69" s="578"/>
      <c r="BH69" s="578"/>
      <c r="BI69" s="578"/>
      <c r="BJ69" s="578"/>
      <c r="BK69" s="578"/>
      <c r="BL69" s="578"/>
      <c r="BM69" s="578"/>
      <c r="BN69" s="578"/>
      <c r="BO69" s="578"/>
      <c r="BP69" s="578"/>
      <c r="BQ69" s="578"/>
      <c r="BR69" s="578"/>
      <c r="BS69" s="578"/>
      <c r="BT69" s="578"/>
      <c r="BU69" s="578"/>
      <c r="BV69" s="578"/>
      <c r="BW69" s="578"/>
      <c r="BX69" s="578"/>
      <c r="BY69" s="578"/>
      <c r="BZ69" s="578"/>
      <c r="CA69" s="578"/>
      <c r="CB69" s="578"/>
      <c r="CC69" s="578"/>
      <c r="CD69" s="578"/>
      <c r="CE69" s="578"/>
      <c r="CF69" s="578"/>
      <c r="CG69" s="578"/>
      <c r="CH69" s="578"/>
      <c r="CI69" s="578"/>
      <c r="CJ69" s="578"/>
      <c r="CK69" s="578"/>
      <c r="CL69" s="578"/>
      <c r="CM69" s="578"/>
      <c r="CN69" s="578"/>
      <c r="CO69" s="578"/>
      <c r="CP69" s="578"/>
      <c r="CQ69" s="578"/>
      <c r="CR69" s="578"/>
      <c r="CS69" s="578"/>
      <c r="CT69" s="578"/>
      <c r="CU69" s="578"/>
      <c r="CV69" s="578"/>
      <c r="CW69" s="578"/>
    </row>
    <row r="70" spans="1:101" s="184" customFormat="1" ht="12.6" customHeight="1">
      <c r="A70" s="3193"/>
      <c r="B70" s="3193"/>
      <c r="C70" s="3193"/>
      <c r="D70" s="3195"/>
      <c r="E70" s="3152"/>
      <c r="F70" s="3152"/>
      <c r="G70" s="3152"/>
      <c r="H70" s="3152"/>
      <c r="I70" s="3152"/>
      <c r="J70" s="3152"/>
      <c r="K70" s="3152"/>
      <c r="L70" s="3152"/>
      <c r="M70" s="3152"/>
      <c r="N70" s="3152"/>
      <c r="O70" s="3152"/>
      <c r="P70" s="3196"/>
      <c r="Q70" s="3200"/>
      <c r="R70" s="3200"/>
      <c r="S70" s="3200"/>
      <c r="T70" s="3200"/>
      <c r="U70" s="3200"/>
      <c r="V70" s="3200"/>
      <c r="W70" s="3200"/>
      <c r="X70" s="3200"/>
      <c r="Y70" s="3200"/>
      <c r="Z70" s="3200"/>
      <c r="AA70" s="3200"/>
      <c r="AB70" s="3200"/>
      <c r="AC70" s="3200"/>
      <c r="AD70" s="3200"/>
      <c r="AE70" s="3200"/>
      <c r="AF70" s="3200"/>
      <c r="AG70" s="3200"/>
      <c r="AH70" s="3200"/>
      <c r="AI70" s="3200"/>
      <c r="AJ70" s="3200"/>
      <c r="AK70" s="3200"/>
      <c r="AL70" s="3200"/>
      <c r="AM70" s="3200"/>
      <c r="AN70" s="3200"/>
      <c r="AO70" s="578"/>
      <c r="AP70" s="578"/>
      <c r="AQ70" s="578"/>
      <c r="AR70" s="578"/>
      <c r="AS70" s="578"/>
      <c r="AT70" s="578"/>
      <c r="AU70" s="578"/>
      <c r="AV70" s="578"/>
      <c r="AW70" s="578"/>
      <c r="AX70" s="578"/>
      <c r="AY70" s="578"/>
      <c r="AZ70" s="578"/>
      <c r="BA70" s="578"/>
      <c r="BB70" s="578"/>
      <c r="BC70" s="578"/>
      <c r="BD70" s="578"/>
      <c r="BE70" s="578"/>
      <c r="BF70" s="578"/>
      <c r="BG70" s="578"/>
      <c r="BH70" s="578"/>
      <c r="BI70" s="578"/>
      <c r="BJ70" s="578"/>
      <c r="BK70" s="578"/>
      <c r="BL70" s="578"/>
      <c r="BM70" s="578"/>
      <c r="BN70" s="578"/>
      <c r="BO70" s="578"/>
      <c r="BP70" s="578"/>
      <c r="BQ70" s="578"/>
      <c r="BR70" s="578"/>
      <c r="BS70" s="578"/>
      <c r="BT70" s="578"/>
      <c r="BU70" s="578"/>
      <c r="BV70" s="578"/>
      <c r="BW70" s="578"/>
      <c r="BX70" s="578"/>
      <c r="BY70" s="578"/>
      <c r="BZ70" s="578"/>
      <c r="CA70" s="578"/>
      <c r="CB70" s="578"/>
      <c r="CC70" s="578"/>
      <c r="CD70" s="578"/>
      <c r="CE70" s="578"/>
      <c r="CF70" s="578"/>
      <c r="CG70" s="578"/>
      <c r="CH70" s="578"/>
      <c r="CI70" s="578"/>
      <c r="CJ70" s="578"/>
      <c r="CK70" s="578"/>
      <c r="CL70" s="578"/>
      <c r="CM70" s="578"/>
      <c r="CN70" s="578"/>
      <c r="CO70" s="578"/>
      <c r="CP70" s="578"/>
      <c r="CQ70" s="578"/>
      <c r="CR70" s="578"/>
      <c r="CS70" s="578"/>
      <c r="CT70" s="578"/>
      <c r="CU70" s="578"/>
      <c r="CV70" s="578"/>
      <c r="CW70" s="578"/>
    </row>
    <row r="71" spans="1:101" s="184" customFormat="1" ht="12.6" customHeight="1">
      <c r="A71" s="3193"/>
      <c r="B71" s="3193"/>
      <c r="C71" s="3193"/>
      <c r="D71" s="3195"/>
      <c r="E71" s="3152"/>
      <c r="F71" s="3152"/>
      <c r="G71" s="3152"/>
      <c r="H71" s="3152"/>
      <c r="I71" s="3152"/>
      <c r="J71" s="3152"/>
      <c r="K71" s="3152"/>
      <c r="L71" s="3152"/>
      <c r="M71" s="3152"/>
      <c r="N71" s="3152"/>
      <c r="O71" s="3152"/>
      <c r="P71" s="3196"/>
      <c r="Q71" s="3200"/>
      <c r="R71" s="3200"/>
      <c r="S71" s="3200"/>
      <c r="T71" s="3200"/>
      <c r="U71" s="3200"/>
      <c r="V71" s="3200"/>
      <c r="W71" s="3200"/>
      <c r="X71" s="3200"/>
      <c r="Y71" s="3200"/>
      <c r="Z71" s="3200"/>
      <c r="AA71" s="3200"/>
      <c r="AB71" s="3200"/>
      <c r="AC71" s="3200"/>
      <c r="AD71" s="3200"/>
      <c r="AE71" s="3200"/>
      <c r="AF71" s="3200"/>
      <c r="AG71" s="3200"/>
      <c r="AH71" s="3200"/>
      <c r="AI71" s="3200"/>
      <c r="AJ71" s="3200"/>
      <c r="AK71" s="3200"/>
      <c r="AL71" s="3200"/>
      <c r="AM71" s="3200"/>
      <c r="AN71" s="3200"/>
      <c r="AO71" s="578"/>
      <c r="AP71" s="578"/>
      <c r="AQ71" s="578"/>
      <c r="AR71" s="578"/>
      <c r="AS71" s="578"/>
      <c r="AT71" s="578"/>
      <c r="AU71" s="578"/>
      <c r="AV71" s="578"/>
      <c r="AW71" s="578"/>
      <c r="AX71" s="578"/>
      <c r="AY71" s="578"/>
      <c r="AZ71" s="578"/>
      <c r="BA71" s="578"/>
      <c r="BB71" s="578"/>
      <c r="BC71" s="578"/>
      <c r="BD71" s="578"/>
      <c r="BE71" s="578"/>
      <c r="BF71" s="578"/>
      <c r="BG71" s="578"/>
      <c r="BH71" s="578"/>
      <c r="BI71" s="578"/>
      <c r="BJ71" s="578"/>
      <c r="BK71" s="578"/>
      <c r="BL71" s="578"/>
      <c r="BM71" s="578"/>
      <c r="BN71" s="578"/>
      <c r="BO71" s="578"/>
      <c r="BP71" s="578"/>
      <c r="BQ71" s="578"/>
      <c r="BR71" s="578"/>
      <c r="BS71" s="578"/>
      <c r="BT71" s="578"/>
      <c r="BU71" s="578"/>
      <c r="BV71" s="578"/>
      <c r="BW71" s="578"/>
      <c r="BX71" s="578"/>
      <c r="BY71" s="578"/>
      <c r="BZ71" s="578"/>
      <c r="CA71" s="578"/>
      <c r="CB71" s="578"/>
      <c r="CC71" s="578"/>
      <c r="CD71" s="578"/>
      <c r="CE71" s="578"/>
      <c r="CF71" s="578"/>
      <c r="CG71" s="578"/>
      <c r="CH71" s="578"/>
      <c r="CI71" s="578"/>
      <c r="CJ71" s="578"/>
      <c r="CK71" s="578"/>
      <c r="CL71" s="578"/>
      <c r="CM71" s="578"/>
      <c r="CN71" s="578"/>
      <c r="CO71" s="578"/>
      <c r="CP71" s="578"/>
      <c r="CQ71" s="578"/>
      <c r="CR71" s="578"/>
      <c r="CS71" s="578"/>
      <c r="CT71" s="578"/>
      <c r="CU71" s="578"/>
      <c r="CV71" s="578"/>
      <c r="CW71" s="578"/>
    </row>
    <row r="72" spans="1:101" s="184" customFormat="1" ht="12.6" customHeight="1">
      <c r="A72" s="3193"/>
      <c r="B72" s="3193"/>
      <c r="C72" s="3193"/>
      <c r="D72" s="3197"/>
      <c r="E72" s="3198"/>
      <c r="F72" s="3198"/>
      <c r="G72" s="3198"/>
      <c r="H72" s="3198"/>
      <c r="I72" s="3198"/>
      <c r="J72" s="3198"/>
      <c r="K72" s="3198"/>
      <c r="L72" s="3198"/>
      <c r="M72" s="3198"/>
      <c r="N72" s="3198"/>
      <c r="O72" s="3198"/>
      <c r="P72" s="3199"/>
      <c r="Q72" s="3200"/>
      <c r="R72" s="3200"/>
      <c r="S72" s="3200"/>
      <c r="T72" s="3200"/>
      <c r="U72" s="3200"/>
      <c r="V72" s="3200"/>
      <c r="W72" s="3200"/>
      <c r="X72" s="3200"/>
      <c r="Y72" s="3200"/>
      <c r="Z72" s="3200"/>
      <c r="AA72" s="3200"/>
      <c r="AB72" s="3200"/>
      <c r="AC72" s="3200"/>
      <c r="AD72" s="3200"/>
      <c r="AE72" s="3200"/>
      <c r="AF72" s="3200"/>
      <c r="AG72" s="3200"/>
      <c r="AH72" s="3200"/>
      <c r="AI72" s="3200"/>
      <c r="AJ72" s="3200"/>
      <c r="AK72" s="3200"/>
      <c r="AL72" s="3200"/>
      <c r="AM72" s="3200"/>
      <c r="AN72" s="3200"/>
      <c r="AO72" s="578"/>
      <c r="AP72" s="578"/>
      <c r="AQ72" s="578"/>
      <c r="AR72" s="578"/>
      <c r="AS72" s="578"/>
      <c r="AT72" s="578"/>
      <c r="AU72" s="578"/>
      <c r="AV72" s="578"/>
      <c r="AW72" s="578"/>
      <c r="AX72" s="578"/>
      <c r="AY72" s="578"/>
      <c r="AZ72" s="578"/>
      <c r="BA72" s="578"/>
      <c r="BB72" s="578"/>
      <c r="BC72" s="578"/>
      <c r="BD72" s="578"/>
      <c r="BE72" s="578"/>
      <c r="BF72" s="578"/>
      <c r="BG72" s="578"/>
      <c r="BH72" s="578"/>
      <c r="BI72" s="578"/>
      <c r="BJ72" s="578"/>
      <c r="BK72" s="578"/>
      <c r="BL72" s="578"/>
      <c r="BM72" s="578"/>
      <c r="BN72" s="578"/>
      <c r="BO72" s="578"/>
      <c r="BP72" s="578"/>
      <c r="BQ72" s="578"/>
      <c r="BR72" s="578"/>
      <c r="BS72" s="578"/>
      <c r="BT72" s="578"/>
      <c r="BU72" s="578"/>
      <c r="BV72" s="578"/>
      <c r="BW72" s="578"/>
      <c r="BX72" s="578"/>
      <c r="BY72" s="578"/>
      <c r="BZ72" s="578"/>
      <c r="CA72" s="578"/>
      <c r="CB72" s="578"/>
      <c r="CC72" s="578"/>
      <c r="CD72" s="578"/>
      <c r="CE72" s="578"/>
      <c r="CF72" s="578"/>
      <c r="CG72" s="578"/>
      <c r="CH72" s="578"/>
      <c r="CI72" s="578"/>
      <c r="CJ72" s="578"/>
      <c r="CK72" s="578"/>
      <c r="CL72" s="578"/>
      <c r="CM72" s="578"/>
      <c r="CN72" s="578"/>
      <c r="CO72" s="578"/>
      <c r="CP72" s="578"/>
      <c r="CQ72" s="578"/>
      <c r="CR72" s="578"/>
      <c r="CS72" s="578"/>
      <c r="CT72" s="578"/>
      <c r="CU72" s="578"/>
      <c r="CV72" s="578"/>
      <c r="CW72" s="578"/>
    </row>
    <row r="73" spans="1:101" s="184" customFormat="1" ht="12.6" customHeight="1">
      <c r="A73" s="3221" t="s">
        <v>376</v>
      </c>
      <c r="B73" s="3222"/>
      <c r="C73" s="3223"/>
      <c r="D73" s="3194" t="s">
        <v>329</v>
      </c>
      <c r="E73" s="3151"/>
      <c r="F73" s="3151"/>
      <c r="G73" s="3151"/>
      <c r="H73" s="3151"/>
      <c r="I73" s="3151"/>
      <c r="J73" s="3151"/>
      <c r="K73" s="3151"/>
      <c r="L73" s="3151"/>
      <c r="M73" s="3151"/>
      <c r="N73" s="3151"/>
      <c r="O73" s="3151"/>
      <c r="P73" s="3147"/>
      <c r="Q73" s="3230" t="s">
        <v>357</v>
      </c>
      <c r="R73" s="3231"/>
      <c r="S73" s="3231"/>
      <c r="T73" s="3231"/>
      <c r="U73" s="3231"/>
      <c r="V73" s="3231"/>
      <c r="W73" s="3231" t="s">
        <v>351</v>
      </c>
      <c r="X73" s="3231"/>
      <c r="Y73" s="3231"/>
      <c r="Z73" s="3231" t="s">
        <v>358</v>
      </c>
      <c r="AA73" s="3231"/>
      <c r="AB73" s="3231"/>
      <c r="AC73" s="3231"/>
      <c r="AD73" s="3231"/>
      <c r="AE73" s="3231"/>
      <c r="AF73" s="3231" t="s">
        <v>351</v>
      </c>
      <c r="AG73" s="3231"/>
      <c r="AH73" s="3231"/>
      <c r="AI73" s="3231" t="s">
        <v>359</v>
      </c>
      <c r="AJ73" s="3231"/>
      <c r="AK73" s="3231"/>
      <c r="AL73" s="3231"/>
      <c r="AM73" s="3231"/>
      <c r="AN73" s="3232"/>
      <c r="AO73" s="578"/>
      <c r="AP73" s="578"/>
      <c r="AQ73" s="578"/>
      <c r="AR73" s="578"/>
      <c r="AS73" s="578"/>
      <c r="AT73" s="578"/>
      <c r="AU73" s="578"/>
      <c r="AV73" s="578"/>
      <c r="AW73" s="578"/>
      <c r="AX73" s="578"/>
      <c r="AY73" s="578"/>
      <c r="AZ73" s="578"/>
      <c r="BA73" s="578"/>
      <c r="BB73" s="578"/>
      <c r="BC73" s="578"/>
      <c r="BD73" s="578"/>
      <c r="BE73" s="578"/>
      <c r="BF73" s="578"/>
      <c r="BG73" s="578"/>
      <c r="BH73" s="578"/>
      <c r="BI73" s="578"/>
      <c r="BJ73" s="578"/>
      <c r="BK73" s="578"/>
      <c r="BL73" s="578"/>
      <c r="BM73" s="578"/>
      <c r="BN73" s="578"/>
      <c r="BO73" s="578"/>
      <c r="BP73" s="578"/>
      <c r="BQ73" s="578"/>
      <c r="BR73" s="578"/>
      <c r="BS73" s="578"/>
      <c r="BT73" s="578"/>
      <c r="BU73" s="578"/>
      <c r="BV73" s="578"/>
      <c r="BW73" s="578"/>
      <c r="BX73" s="578"/>
      <c r="BY73" s="578"/>
      <c r="BZ73" s="578"/>
      <c r="CA73" s="578"/>
      <c r="CB73" s="578"/>
      <c r="CC73" s="578"/>
      <c r="CD73" s="578"/>
      <c r="CE73" s="578"/>
      <c r="CF73" s="578"/>
      <c r="CG73" s="578"/>
      <c r="CH73" s="578"/>
      <c r="CI73" s="578"/>
      <c r="CJ73" s="578"/>
      <c r="CK73" s="578"/>
      <c r="CL73" s="578"/>
      <c r="CM73" s="578"/>
      <c r="CN73" s="578"/>
      <c r="CO73" s="578"/>
      <c r="CP73" s="578"/>
      <c r="CQ73" s="578"/>
      <c r="CR73" s="578"/>
      <c r="CS73" s="578"/>
      <c r="CT73" s="578"/>
      <c r="CU73" s="578"/>
      <c r="CV73" s="578"/>
      <c r="CW73" s="578"/>
    </row>
    <row r="74" spans="1:101" s="184" customFormat="1" ht="12.6" customHeight="1">
      <c r="A74" s="3224"/>
      <c r="B74" s="3225"/>
      <c r="C74" s="3226"/>
      <c r="D74" s="3195"/>
      <c r="E74" s="3152"/>
      <c r="F74" s="3152"/>
      <c r="G74" s="3152"/>
      <c r="H74" s="3152"/>
      <c r="I74" s="3152"/>
      <c r="J74" s="3152"/>
      <c r="K74" s="3152"/>
      <c r="L74" s="3152"/>
      <c r="M74" s="3152"/>
      <c r="N74" s="3152"/>
      <c r="O74" s="3152"/>
      <c r="P74" s="3196"/>
      <c r="Q74" s="3212"/>
      <c r="R74" s="3185"/>
      <c r="S74" s="3185"/>
      <c r="T74" s="3185"/>
      <c r="U74" s="3185"/>
      <c r="V74" s="3185"/>
      <c r="W74" s="3185"/>
      <c r="X74" s="3185"/>
      <c r="Y74" s="3185"/>
      <c r="Z74" s="3185"/>
      <c r="AA74" s="3185"/>
      <c r="AB74" s="3185"/>
      <c r="AC74" s="3185"/>
      <c r="AD74" s="3185"/>
      <c r="AE74" s="3185"/>
      <c r="AF74" s="3185"/>
      <c r="AG74" s="3185"/>
      <c r="AH74" s="3185"/>
      <c r="AI74" s="3185"/>
      <c r="AJ74" s="3185"/>
      <c r="AK74" s="3185"/>
      <c r="AL74" s="3185"/>
      <c r="AM74" s="3185"/>
      <c r="AN74" s="3201"/>
      <c r="AO74" s="578" t="s">
        <v>1971</v>
      </c>
      <c r="AP74" s="578"/>
      <c r="AQ74" s="578"/>
      <c r="AR74" s="578"/>
      <c r="AS74" s="578"/>
      <c r="AT74" s="578"/>
      <c r="AU74" s="578"/>
      <c r="AV74" s="578"/>
      <c r="AW74" s="578"/>
      <c r="AX74" s="578"/>
      <c r="AY74" s="578"/>
      <c r="AZ74" s="578"/>
      <c r="BA74" s="578"/>
      <c r="BB74" s="578"/>
      <c r="BC74" s="578"/>
      <c r="BD74" s="578"/>
      <c r="BE74" s="578"/>
      <c r="BF74" s="578"/>
      <c r="BG74" s="578"/>
      <c r="BH74" s="578"/>
      <c r="BI74" s="578"/>
      <c r="BJ74" s="578"/>
      <c r="BK74" s="578"/>
      <c r="BL74" s="578"/>
      <c r="BM74" s="578"/>
      <c r="BN74" s="578"/>
      <c r="BO74" s="578"/>
      <c r="BP74" s="578"/>
      <c r="BQ74" s="578"/>
      <c r="BR74" s="578"/>
      <c r="BS74" s="578"/>
      <c r="BT74" s="578"/>
      <c r="BU74" s="578"/>
      <c r="BV74" s="578"/>
      <c r="BW74" s="578"/>
      <c r="BX74" s="578"/>
      <c r="BY74" s="578"/>
      <c r="BZ74" s="578"/>
      <c r="CA74" s="578"/>
      <c r="CB74" s="578"/>
      <c r="CC74" s="578"/>
      <c r="CD74" s="578"/>
      <c r="CE74" s="578"/>
      <c r="CF74" s="578"/>
      <c r="CG74" s="578"/>
      <c r="CH74" s="578"/>
      <c r="CI74" s="578"/>
      <c r="CJ74" s="578"/>
      <c r="CK74" s="578"/>
      <c r="CL74" s="578"/>
      <c r="CM74" s="578"/>
      <c r="CN74" s="578"/>
      <c r="CO74" s="578"/>
      <c r="CP74" s="578"/>
      <c r="CQ74" s="578"/>
      <c r="CR74" s="578"/>
      <c r="CS74" s="578"/>
      <c r="CT74" s="578"/>
      <c r="CU74" s="578"/>
      <c r="CV74" s="578"/>
      <c r="CW74" s="578"/>
    </row>
    <row r="75" spans="1:101" s="184" customFormat="1" ht="12.6" customHeight="1">
      <c r="A75" s="3224"/>
      <c r="B75" s="3225"/>
      <c r="C75" s="3226"/>
      <c r="D75" s="3195"/>
      <c r="E75" s="3152"/>
      <c r="F75" s="3152"/>
      <c r="G75" s="3152"/>
      <c r="H75" s="3152"/>
      <c r="I75" s="3152"/>
      <c r="J75" s="3152"/>
      <c r="K75" s="3152"/>
      <c r="L75" s="3152"/>
      <c r="M75" s="3152"/>
      <c r="N75" s="3152"/>
      <c r="O75" s="3152"/>
      <c r="P75" s="3196"/>
      <c r="Q75" s="3213"/>
      <c r="R75" s="3186"/>
      <c r="S75" s="3186"/>
      <c r="T75" s="3186"/>
      <c r="U75" s="3186"/>
      <c r="V75" s="3186"/>
      <c r="W75" s="3186"/>
      <c r="X75" s="3186"/>
      <c r="Y75" s="3186"/>
      <c r="Z75" s="3186"/>
      <c r="AA75" s="3186"/>
      <c r="AB75" s="3186"/>
      <c r="AC75" s="3186"/>
      <c r="AD75" s="3186"/>
      <c r="AE75" s="3186"/>
      <c r="AF75" s="3186"/>
      <c r="AG75" s="3186"/>
      <c r="AH75" s="3186"/>
      <c r="AI75" s="3186"/>
      <c r="AJ75" s="3186"/>
      <c r="AK75" s="3186"/>
      <c r="AL75" s="3186"/>
      <c r="AM75" s="3186"/>
      <c r="AN75" s="3216"/>
      <c r="AO75" s="578"/>
      <c r="AP75" s="578"/>
      <c r="AQ75" s="578"/>
      <c r="AR75" s="578"/>
      <c r="AS75" s="578"/>
      <c r="AT75" s="578"/>
      <c r="AU75" s="578"/>
      <c r="AV75" s="578"/>
      <c r="AW75" s="578"/>
      <c r="AX75" s="578"/>
      <c r="AY75" s="578"/>
      <c r="AZ75" s="578"/>
      <c r="BA75" s="578"/>
      <c r="BB75" s="578"/>
      <c r="BC75" s="578"/>
      <c r="BD75" s="578"/>
      <c r="BE75" s="578"/>
      <c r="BF75" s="578"/>
      <c r="BG75" s="578"/>
      <c r="BH75" s="578"/>
      <c r="BI75" s="578"/>
      <c r="BJ75" s="578"/>
      <c r="BK75" s="578"/>
      <c r="BL75" s="578"/>
      <c r="BM75" s="578"/>
      <c r="BN75" s="578"/>
      <c r="BO75" s="578"/>
      <c r="BP75" s="578"/>
      <c r="BQ75" s="578"/>
      <c r="BR75" s="578"/>
      <c r="BS75" s="578"/>
      <c r="BT75" s="578"/>
      <c r="BU75" s="578"/>
      <c r="BV75" s="578"/>
      <c r="BW75" s="578"/>
      <c r="BX75" s="578"/>
      <c r="BY75" s="578"/>
      <c r="BZ75" s="578"/>
      <c r="CA75" s="578"/>
      <c r="CB75" s="578"/>
      <c r="CC75" s="578"/>
      <c r="CD75" s="578"/>
      <c r="CE75" s="578"/>
      <c r="CF75" s="578"/>
      <c r="CG75" s="578"/>
      <c r="CH75" s="578"/>
      <c r="CI75" s="578"/>
      <c r="CJ75" s="578"/>
      <c r="CK75" s="578"/>
      <c r="CL75" s="578"/>
      <c r="CM75" s="578"/>
      <c r="CN75" s="578"/>
      <c r="CO75" s="578"/>
      <c r="CP75" s="578"/>
      <c r="CQ75" s="578"/>
      <c r="CR75" s="578"/>
      <c r="CS75" s="578"/>
      <c r="CT75" s="578"/>
      <c r="CU75" s="578"/>
      <c r="CV75" s="578"/>
      <c r="CW75" s="578"/>
    </row>
    <row r="76" spans="1:101" s="184" customFormat="1" ht="12.6" customHeight="1">
      <c r="A76" s="3224"/>
      <c r="B76" s="3225"/>
      <c r="C76" s="3226"/>
      <c r="D76" s="3195"/>
      <c r="E76" s="3152"/>
      <c r="F76" s="3152"/>
      <c r="G76" s="3152"/>
      <c r="H76" s="3152"/>
      <c r="I76" s="3152"/>
      <c r="J76" s="3152"/>
      <c r="K76" s="3152"/>
      <c r="L76" s="3152"/>
      <c r="M76" s="3152"/>
      <c r="N76" s="3152"/>
      <c r="O76" s="3152"/>
      <c r="P76" s="3196"/>
      <c r="Q76" s="3212" t="s">
        <v>360</v>
      </c>
      <c r="R76" s="3185"/>
      <c r="S76" s="3185"/>
      <c r="T76" s="3185"/>
      <c r="U76" s="3185"/>
      <c r="V76" s="3185"/>
      <c r="W76" s="3233"/>
      <c r="X76" s="3233"/>
      <c r="Y76" s="3233"/>
      <c r="Z76" s="3233"/>
      <c r="AA76" s="3185" t="s">
        <v>361</v>
      </c>
      <c r="AB76" s="3185"/>
      <c r="AC76" s="3185"/>
      <c r="AD76" s="3185"/>
      <c r="AE76" s="3185"/>
      <c r="AF76" s="3185"/>
      <c r="AG76" s="3185"/>
      <c r="AH76" s="3185"/>
      <c r="AI76" s="3185"/>
      <c r="AJ76" s="3185"/>
      <c r="AK76" s="3185"/>
      <c r="AL76" s="3185"/>
      <c r="AM76" s="3185"/>
      <c r="AN76" s="3201"/>
      <c r="AO76" s="578"/>
      <c r="AP76" s="578"/>
      <c r="AQ76" s="578"/>
      <c r="AR76" s="578"/>
      <c r="AS76" s="578"/>
      <c r="AT76" s="578"/>
      <c r="AU76" s="578"/>
      <c r="AV76" s="578"/>
      <c r="AW76" s="578"/>
      <c r="AX76" s="578"/>
      <c r="AY76" s="578"/>
      <c r="AZ76" s="578"/>
      <c r="BA76" s="578"/>
      <c r="BB76" s="578"/>
      <c r="BC76" s="578"/>
      <c r="BD76" s="578"/>
      <c r="BE76" s="578"/>
      <c r="BF76" s="578"/>
      <c r="BG76" s="578"/>
      <c r="BH76" s="578"/>
      <c r="BI76" s="578"/>
      <c r="BJ76" s="578"/>
      <c r="BK76" s="578"/>
      <c r="BL76" s="578"/>
      <c r="BM76" s="578"/>
      <c r="BN76" s="578"/>
      <c r="BO76" s="578"/>
      <c r="BP76" s="578"/>
      <c r="BQ76" s="578"/>
      <c r="BR76" s="578"/>
      <c r="BS76" s="578"/>
      <c r="BT76" s="578"/>
      <c r="BU76" s="578"/>
      <c r="BV76" s="578"/>
      <c r="BW76" s="578"/>
      <c r="BX76" s="578"/>
      <c r="BY76" s="578"/>
      <c r="BZ76" s="578"/>
      <c r="CA76" s="578"/>
      <c r="CB76" s="578"/>
      <c r="CC76" s="578"/>
      <c r="CD76" s="578"/>
      <c r="CE76" s="578"/>
      <c r="CF76" s="578"/>
      <c r="CG76" s="578"/>
      <c r="CH76" s="578"/>
      <c r="CI76" s="578"/>
      <c r="CJ76" s="578"/>
      <c r="CK76" s="578"/>
      <c r="CL76" s="578"/>
      <c r="CM76" s="578"/>
      <c r="CN76" s="578"/>
      <c r="CO76" s="578"/>
      <c r="CP76" s="578"/>
      <c r="CQ76" s="578"/>
      <c r="CR76" s="578"/>
      <c r="CS76" s="578"/>
      <c r="CT76" s="578"/>
      <c r="CU76" s="578"/>
      <c r="CV76" s="578"/>
      <c r="CW76" s="578"/>
    </row>
    <row r="77" spans="1:101" s="184" customFormat="1" ht="12.6" customHeight="1">
      <c r="A77" s="3224"/>
      <c r="B77" s="3225"/>
      <c r="C77" s="3226"/>
      <c r="D77" s="3195"/>
      <c r="E77" s="3152"/>
      <c r="F77" s="3152"/>
      <c r="G77" s="3152"/>
      <c r="H77" s="3152"/>
      <c r="I77" s="3152"/>
      <c r="J77" s="3152"/>
      <c r="K77" s="3152"/>
      <c r="L77" s="3152"/>
      <c r="M77" s="3152"/>
      <c r="N77" s="3152"/>
      <c r="O77" s="3152"/>
      <c r="P77" s="3196"/>
      <c r="Q77" s="3212"/>
      <c r="R77" s="3185"/>
      <c r="S77" s="3185"/>
      <c r="T77" s="3185"/>
      <c r="U77" s="3185"/>
      <c r="V77" s="3185"/>
      <c r="W77" s="3233"/>
      <c r="X77" s="3233"/>
      <c r="Y77" s="3233"/>
      <c r="Z77" s="3233"/>
      <c r="AA77" s="3185"/>
      <c r="AB77" s="3185"/>
      <c r="AC77" s="3185"/>
      <c r="AD77" s="3185"/>
      <c r="AE77" s="3185"/>
      <c r="AF77" s="3185"/>
      <c r="AG77" s="3185"/>
      <c r="AH77" s="3185"/>
      <c r="AI77" s="3185"/>
      <c r="AJ77" s="3185"/>
      <c r="AK77" s="3185"/>
      <c r="AL77" s="3185"/>
      <c r="AM77" s="3185"/>
      <c r="AN77" s="3201"/>
      <c r="AO77" s="578"/>
      <c r="AP77" s="578"/>
      <c r="AQ77" s="578"/>
      <c r="AR77" s="578"/>
      <c r="AS77" s="578"/>
      <c r="AT77" s="578"/>
      <c r="AU77" s="578"/>
      <c r="AV77" s="578"/>
      <c r="AW77" s="578"/>
      <c r="AX77" s="578"/>
      <c r="AY77" s="578"/>
      <c r="AZ77" s="578"/>
      <c r="BA77" s="578"/>
      <c r="BB77" s="578"/>
      <c r="BC77" s="578"/>
      <c r="BD77" s="578"/>
      <c r="BE77" s="578"/>
      <c r="BF77" s="578"/>
      <c r="BG77" s="578"/>
      <c r="BH77" s="578"/>
      <c r="BI77" s="578"/>
      <c r="BJ77" s="578"/>
      <c r="BK77" s="578"/>
      <c r="BL77" s="578"/>
      <c r="BM77" s="578"/>
      <c r="BN77" s="578"/>
      <c r="BO77" s="578"/>
      <c r="BP77" s="578"/>
      <c r="BQ77" s="578"/>
      <c r="BR77" s="578"/>
      <c r="BS77" s="578"/>
      <c r="BT77" s="578"/>
      <c r="BU77" s="578"/>
      <c r="BV77" s="578"/>
      <c r="BW77" s="578"/>
      <c r="BX77" s="578"/>
      <c r="BY77" s="578"/>
      <c r="BZ77" s="578"/>
      <c r="CA77" s="578"/>
      <c r="CB77" s="578"/>
      <c r="CC77" s="578"/>
      <c r="CD77" s="578"/>
      <c r="CE77" s="578"/>
      <c r="CF77" s="578"/>
      <c r="CG77" s="578"/>
      <c r="CH77" s="578"/>
      <c r="CI77" s="578"/>
      <c r="CJ77" s="578"/>
      <c r="CK77" s="578"/>
      <c r="CL77" s="578"/>
      <c r="CM77" s="578"/>
      <c r="CN77" s="578"/>
      <c r="CO77" s="578"/>
      <c r="CP77" s="578"/>
      <c r="CQ77" s="578"/>
      <c r="CR77" s="578"/>
      <c r="CS77" s="578"/>
      <c r="CT77" s="578"/>
      <c r="CU77" s="578"/>
      <c r="CV77" s="578"/>
      <c r="CW77" s="578"/>
    </row>
    <row r="78" spans="1:101" s="184" customFormat="1" ht="12.6" customHeight="1">
      <c r="A78" s="3224"/>
      <c r="B78" s="3225"/>
      <c r="C78" s="3226"/>
      <c r="D78" s="3197"/>
      <c r="E78" s="3198"/>
      <c r="F78" s="3198"/>
      <c r="G78" s="3198"/>
      <c r="H78" s="3198"/>
      <c r="I78" s="3198"/>
      <c r="J78" s="3198"/>
      <c r="K78" s="3198"/>
      <c r="L78" s="3198"/>
      <c r="M78" s="3198"/>
      <c r="N78" s="3198"/>
      <c r="O78" s="3198"/>
      <c r="P78" s="3199"/>
      <c r="Q78" s="3212"/>
      <c r="R78" s="3185"/>
      <c r="S78" s="3185"/>
      <c r="T78" s="3185"/>
      <c r="U78" s="3185"/>
      <c r="V78" s="3185"/>
      <c r="W78" s="3233"/>
      <c r="X78" s="3233"/>
      <c r="Y78" s="3233"/>
      <c r="Z78" s="3233"/>
      <c r="AA78" s="3185"/>
      <c r="AB78" s="3185"/>
      <c r="AC78" s="3185"/>
      <c r="AD78" s="3185"/>
      <c r="AE78" s="3185"/>
      <c r="AF78" s="3185"/>
      <c r="AG78" s="3185"/>
      <c r="AH78" s="3185"/>
      <c r="AI78" s="3185"/>
      <c r="AJ78" s="3185"/>
      <c r="AK78" s="3185"/>
      <c r="AL78" s="3185"/>
      <c r="AM78" s="3185"/>
      <c r="AN78" s="3201"/>
      <c r="AO78" s="578"/>
      <c r="AP78" s="578"/>
      <c r="AQ78" s="578"/>
      <c r="AR78" s="578"/>
      <c r="AS78" s="578"/>
      <c r="AT78" s="578"/>
      <c r="AU78" s="578"/>
      <c r="AV78" s="578"/>
      <c r="AW78" s="578"/>
      <c r="AX78" s="578"/>
      <c r="AY78" s="578"/>
      <c r="AZ78" s="578"/>
      <c r="BA78" s="578"/>
      <c r="BB78" s="578"/>
      <c r="BC78" s="578"/>
      <c r="BD78" s="578"/>
      <c r="BE78" s="578"/>
      <c r="BF78" s="578"/>
      <c r="BG78" s="578"/>
      <c r="BH78" s="578"/>
      <c r="BI78" s="578"/>
      <c r="BJ78" s="578"/>
      <c r="BK78" s="578"/>
      <c r="BL78" s="578"/>
      <c r="BM78" s="578"/>
      <c r="BN78" s="578"/>
      <c r="BO78" s="578"/>
      <c r="BP78" s="578"/>
      <c r="BQ78" s="578"/>
      <c r="BR78" s="578"/>
      <c r="BS78" s="578"/>
      <c r="BT78" s="578"/>
      <c r="BU78" s="578"/>
      <c r="BV78" s="578"/>
      <c r="BW78" s="578"/>
      <c r="BX78" s="578"/>
      <c r="BY78" s="578"/>
      <c r="BZ78" s="578"/>
      <c r="CA78" s="578"/>
      <c r="CB78" s="578"/>
      <c r="CC78" s="578"/>
      <c r="CD78" s="578"/>
      <c r="CE78" s="578"/>
      <c r="CF78" s="578"/>
      <c r="CG78" s="578"/>
      <c r="CH78" s="578"/>
      <c r="CI78" s="578"/>
      <c r="CJ78" s="578"/>
      <c r="CK78" s="578"/>
      <c r="CL78" s="578"/>
      <c r="CM78" s="578"/>
      <c r="CN78" s="578"/>
      <c r="CO78" s="578"/>
      <c r="CP78" s="578"/>
      <c r="CQ78" s="578"/>
      <c r="CR78" s="578"/>
      <c r="CS78" s="578"/>
      <c r="CT78" s="578"/>
      <c r="CU78" s="578"/>
      <c r="CV78" s="578"/>
      <c r="CW78" s="578"/>
    </row>
    <row r="79" spans="1:101" s="184" customFormat="1" ht="12.6" customHeight="1">
      <c r="A79" s="3224"/>
      <c r="B79" s="3225"/>
      <c r="C79" s="3226"/>
      <c r="D79" s="3142" t="s">
        <v>330</v>
      </c>
      <c r="E79" s="3142"/>
      <c r="F79" s="3142"/>
      <c r="G79" s="3142"/>
      <c r="H79" s="3142"/>
      <c r="I79" s="3142"/>
      <c r="J79" s="3142"/>
      <c r="K79" s="3142"/>
      <c r="L79" s="3142"/>
      <c r="M79" s="3142"/>
      <c r="N79" s="3142"/>
      <c r="O79" s="3142"/>
      <c r="P79" s="3142"/>
      <c r="Q79" s="3202"/>
      <c r="R79" s="3203"/>
      <c r="S79" s="3203"/>
      <c r="T79" s="3203"/>
      <c r="U79" s="3203"/>
      <c r="V79" s="3203"/>
      <c r="W79" s="3203"/>
      <c r="X79" s="3203"/>
      <c r="Y79" s="3203"/>
      <c r="Z79" s="3203"/>
      <c r="AA79" s="3203"/>
      <c r="AB79" s="3203"/>
      <c r="AC79" s="3203"/>
      <c r="AD79" s="3203"/>
      <c r="AE79" s="3203"/>
      <c r="AF79" s="3203"/>
      <c r="AG79" s="3203"/>
      <c r="AH79" s="3203"/>
      <c r="AI79" s="3203"/>
      <c r="AJ79" s="3203"/>
      <c r="AK79" s="3203"/>
      <c r="AL79" s="3203"/>
      <c r="AM79" s="3203"/>
      <c r="AN79" s="3204"/>
      <c r="AO79" s="578"/>
      <c r="AP79" s="578"/>
      <c r="AQ79" s="578"/>
      <c r="AR79" s="578"/>
      <c r="AS79" s="578"/>
      <c r="AT79" s="578"/>
      <c r="AU79" s="578"/>
      <c r="AV79" s="578"/>
      <c r="AW79" s="578"/>
      <c r="AX79" s="578"/>
      <c r="AY79" s="578"/>
      <c r="AZ79" s="578"/>
      <c r="BA79" s="578"/>
      <c r="BB79" s="578"/>
      <c r="BC79" s="578"/>
      <c r="BD79" s="578"/>
      <c r="BE79" s="578"/>
      <c r="BF79" s="578"/>
      <c r="BG79" s="578"/>
      <c r="BH79" s="578"/>
      <c r="BI79" s="578"/>
      <c r="BJ79" s="578"/>
      <c r="BK79" s="578"/>
      <c r="BL79" s="578"/>
      <c r="BM79" s="578"/>
      <c r="BN79" s="578"/>
      <c r="BO79" s="578"/>
      <c r="BP79" s="578"/>
      <c r="BQ79" s="578"/>
      <c r="BR79" s="578"/>
      <c r="BS79" s="578"/>
      <c r="BT79" s="578"/>
      <c r="BU79" s="578"/>
      <c r="BV79" s="578"/>
      <c r="BW79" s="578"/>
      <c r="BX79" s="578"/>
      <c r="BY79" s="578"/>
      <c r="BZ79" s="578"/>
      <c r="CA79" s="578"/>
      <c r="CB79" s="578"/>
      <c r="CC79" s="578"/>
      <c r="CD79" s="578"/>
      <c r="CE79" s="578"/>
      <c r="CF79" s="578"/>
      <c r="CG79" s="578"/>
      <c r="CH79" s="578"/>
      <c r="CI79" s="578"/>
      <c r="CJ79" s="578"/>
      <c r="CK79" s="578"/>
      <c r="CL79" s="578"/>
      <c r="CM79" s="578"/>
      <c r="CN79" s="578"/>
      <c r="CO79" s="578"/>
      <c r="CP79" s="578"/>
      <c r="CQ79" s="578"/>
      <c r="CR79" s="578"/>
      <c r="CS79" s="578"/>
      <c r="CT79" s="578"/>
      <c r="CU79" s="578"/>
      <c r="CV79" s="578"/>
      <c r="CW79" s="578"/>
    </row>
    <row r="80" spans="1:101" s="184" customFormat="1" ht="12.6" customHeight="1">
      <c r="A80" s="3224"/>
      <c r="B80" s="3225"/>
      <c r="C80" s="3226"/>
      <c r="D80" s="3142"/>
      <c r="E80" s="3142"/>
      <c r="F80" s="3142"/>
      <c r="G80" s="3142"/>
      <c r="H80" s="3142"/>
      <c r="I80" s="3142"/>
      <c r="J80" s="3142"/>
      <c r="K80" s="3142"/>
      <c r="L80" s="3142"/>
      <c r="M80" s="3142"/>
      <c r="N80" s="3142"/>
      <c r="O80" s="3142"/>
      <c r="P80" s="3142"/>
      <c r="Q80" s="3202"/>
      <c r="R80" s="3203"/>
      <c r="S80" s="3203"/>
      <c r="T80" s="3203"/>
      <c r="U80" s="3203"/>
      <c r="V80" s="3203"/>
      <c r="W80" s="3203"/>
      <c r="X80" s="3203"/>
      <c r="Y80" s="3203"/>
      <c r="Z80" s="3203"/>
      <c r="AA80" s="3203"/>
      <c r="AB80" s="3203"/>
      <c r="AC80" s="3203"/>
      <c r="AD80" s="3203"/>
      <c r="AE80" s="3203"/>
      <c r="AF80" s="3203"/>
      <c r="AG80" s="3203"/>
      <c r="AH80" s="3203"/>
      <c r="AI80" s="3203"/>
      <c r="AJ80" s="3203"/>
      <c r="AK80" s="3203"/>
      <c r="AL80" s="3203"/>
      <c r="AM80" s="3203"/>
      <c r="AN80" s="3204"/>
      <c r="AO80" s="578" t="s">
        <v>1972</v>
      </c>
      <c r="AP80" s="578"/>
      <c r="AQ80" s="578"/>
      <c r="AR80" s="578"/>
      <c r="AS80" s="578"/>
      <c r="AT80" s="578"/>
      <c r="AU80" s="578"/>
      <c r="AV80" s="578"/>
      <c r="AW80" s="578"/>
      <c r="AX80" s="578"/>
      <c r="AY80" s="578"/>
      <c r="AZ80" s="578"/>
      <c r="BA80" s="578"/>
      <c r="BB80" s="578"/>
      <c r="BC80" s="578"/>
      <c r="BD80" s="578"/>
      <c r="BE80" s="578"/>
      <c r="BF80" s="578"/>
      <c r="BG80" s="578"/>
      <c r="BH80" s="578"/>
      <c r="BI80" s="578"/>
      <c r="BJ80" s="578"/>
      <c r="BK80" s="578"/>
      <c r="BL80" s="578"/>
      <c r="BM80" s="578"/>
      <c r="BN80" s="578"/>
      <c r="BO80" s="578"/>
      <c r="BP80" s="578"/>
      <c r="BQ80" s="578"/>
      <c r="BR80" s="578"/>
      <c r="BS80" s="578"/>
      <c r="BT80" s="578"/>
      <c r="BU80" s="578"/>
      <c r="BV80" s="578"/>
      <c r="BW80" s="578"/>
      <c r="BX80" s="578"/>
      <c r="BY80" s="578"/>
      <c r="BZ80" s="578"/>
      <c r="CA80" s="578"/>
      <c r="CB80" s="578"/>
      <c r="CC80" s="578"/>
      <c r="CD80" s="578"/>
      <c r="CE80" s="578"/>
      <c r="CF80" s="578"/>
      <c r="CG80" s="578"/>
      <c r="CH80" s="578"/>
      <c r="CI80" s="578"/>
      <c r="CJ80" s="578"/>
      <c r="CK80" s="578"/>
      <c r="CL80" s="578"/>
      <c r="CM80" s="578"/>
      <c r="CN80" s="578"/>
      <c r="CO80" s="578"/>
      <c r="CP80" s="578"/>
      <c r="CQ80" s="578"/>
      <c r="CR80" s="578"/>
      <c r="CS80" s="578"/>
      <c r="CT80" s="578"/>
      <c r="CU80" s="578"/>
      <c r="CV80" s="578"/>
      <c r="CW80" s="578"/>
    </row>
    <row r="81" spans="1:101" s="184" customFormat="1" ht="12.6" customHeight="1">
      <c r="A81" s="3224"/>
      <c r="B81" s="3225"/>
      <c r="C81" s="3226"/>
      <c r="D81" s="3142"/>
      <c r="E81" s="3142"/>
      <c r="F81" s="3142"/>
      <c r="G81" s="3142"/>
      <c r="H81" s="3142"/>
      <c r="I81" s="3142"/>
      <c r="J81" s="3142"/>
      <c r="K81" s="3142"/>
      <c r="L81" s="3142"/>
      <c r="M81" s="3142"/>
      <c r="N81" s="3142"/>
      <c r="O81" s="3142"/>
      <c r="P81" s="3142"/>
      <c r="Q81" s="3202"/>
      <c r="R81" s="3203"/>
      <c r="S81" s="3203"/>
      <c r="T81" s="3203"/>
      <c r="U81" s="3203"/>
      <c r="V81" s="3203"/>
      <c r="W81" s="3203"/>
      <c r="X81" s="3203"/>
      <c r="Y81" s="3203"/>
      <c r="Z81" s="3203"/>
      <c r="AA81" s="3203"/>
      <c r="AB81" s="3203"/>
      <c r="AC81" s="3203"/>
      <c r="AD81" s="3203"/>
      <c r="AE81" s="3203"/>
      <c r="AF81" s="3203"/>
      <c r="AG81" s="3203"/>
      <c r="AH81" s="3203"/>
      <c r="AI81" s="3203"/>
      <c r="AJ81" s="3203"/>
      <c r="AK81" s="3203"/>
      <c r="AL81" s="3203"/>
      <c r="AM81" s="3203"/>
      <c r="AN81" s="3204"/>
      <c r="AO81" s="578"/>
      <c r="AP81" s="578"/>
      <c r="AQ81" s="578"/>
      <c r="AR81" s="578"/>
      <c r="AS81" s="578"/>
      <c r="AT81" s="578"/>
      <c r="AU81" s="578"/>
      <c r="AV81" s="578"/>
      <c r="AW81" s="578"/>
      <c r="AX81" s="578"/>
      <c r="AY81" s="578"/>
      <c r="AZ81" s="578"/>
      <c r="BA81" s="578"/>
      <c r="BB81" s="578"/>
      <c r="BC81" s="578"/>
      <c r="BD81" s="578"/>
      <c r="BE81" s="578"/>
      <c r="BF81" s="578"/>
      <c r="BG81" s="578"/>
      <c r="BH81" s="578"/>
      <c r="BI81" s="578"/>
      <c r="BJ81" s="578"/>
      <c r="BK81" s="578"/>
      <c r="BL81" s="578"/>
      <c r="BM81" s="578"/>
      <c r="BN81" s="578"/>
      <c r="BO81" s="578"/>
      <c r="BP81" s="578"/>
      <c r="BQ81" s="578"/>
      <c r="BR81" s="578"/>
      <c r="BS81" s="578"/>
      <c r="BT81" s="578"/>
      <c r="BU81" s="578"/>
      <c r="BV81" s="578"/>
      <c r="BW81" s="578"/>
      <c r="BX81" s="578"/>
      <c r="BY81" s="578"/>
      <c r="BZ81" s="578"/>
      <c r="CA81" s="578"/>
      <c r="CB81" s="578"/>
      <c r="CC81" s="578"/>
      <c r="CD81" s="578"/>
      <c r="CE81" s="578"/>
      <c r="CF81" s="578"/>
      <c r="CG81" s="578"/>
      <c r="CH81" s="578"/>
      <c r="CI81" s="578"/>
      <c r="CJ81" s="578"/>
      <c r="CK81" s="578"/>
      <c r="CL81" s="578"/>
      <c r="CM81" s="578"/>
      <c r="CN81" s="578"/>
      <c r="CO81" s="578"/>
      <c r="CP81" s="578"/>
      <c r="CQ81" s="578"/>
      <c r="CR81" s="578"/>
      <c r="CS81" s="578"/>
      <c r="CT81" s="578"/>
      <c r="CU81" s="578"/>
      <c r="CV81" s="578"/>
      <c r="CW81" s="578"/>
    </row>
    <row r="82" spans="1:101" s="184" customFormat="1" ht="12.6" customHeight="1">
      <c r="A82" s="3224"/>
      <c r="B82" s="3225"/>
      <c r="C82" s="3226"/>
      <c r="D82" s="3142"/>
      <c r="E82" s="3142"/>
      <c r="F82" s="3142"/>
      <c r="G82" s="3142"/>
      <c r="H82" s="3142"/>
      <c r="I82" s="3142"/>
      <c r="J82" s="3142"/>
      <c r="K82" s="3142"/>
      <c r="L82" s="3142"/>
      <c r="M82" s="3142"/>
      <c r="N82" s="3142"/>
      <c r="O82" s="3142"/>
      <c r="P82" s="3142"/>
      <c r="Q82" s="3202"/>
      <c r="R82" s="3203"/>
      <c r="S82" s="3203"/>
      <c r="T82" s="3203"/>
      <c r="U82" s="3203"/>
      <c r="V82" s="3203"/>
      <c r="W82" s="3203"/>
      <c r="X82" s="3203"/>
      <c r="Y82" s="3203"/>
      <c r="Z82" s="3203"/>
      <c r="AA82" s="3203"/>
      <c r="AB82" s="3203"/>
      <c r="AC82" s="3203"/>
      <c r="AD82" s="3203"/>
      <c r="AE82" s="3203"/>
      <c r="AF82" s="3203"/>
      <c r="AG82" s="3203"/>
      <c r="AH82" s="3203"/>
      <c r="AI82" s="3203"/>
      <c r="AJ82" s="3203"/>
      <c r="AK82" s="3203"/>
      <c r="AL82" s="3203"/>
      <c r="AM82" s="3203"/>
      <c r="AN82" s="3204"/>
      <c r="AO82" s="578"/>
      <c r="AP82" s="578"/>
      <c r="AQ82" s="578"/>
      <c r="AR82" s="578"/>
      <c r="AS82" s="578"/>
      <c r="AT82" s="578"/>
      <c r="AU82" s="578"/>
      <c r="AV82" s="578"/>
      <c r="AW82" s="578"/>
      <c r="AX82" s="578"/>
      <c r="AY82" s="578"/>
      <c r="AZ82" s="578"/>
      <c r="BA82" s="578"/>
      <c r="BB82" s="578"/>
      <c r="BC82" s="578"/>
      <c r="BD82" s="578"/>
      <c r="BE82" s="578"/>
      <c r="BF82" s="578"/>
      <c r="BG82" s="578"/>
      <c r="BH82" s="578"/>
      <c r="BI82" s="578"/>
      <c r="BJ82" s="578"/>
      <c r="BK82" s="578"/>
      <c r="BL82" s="578"/>
      <c r="BM82" s="578"/>
      <c r="BN82" s="578"/>
      <c r="BO82" s="578"/>
      <c r="BP82" s="578"/>
      <c r="BQ82" s="578"/>
      <c r="BR82" s="578"/>
      <c r="BS82" s="578"/>
      <c r="BT82" s="578"/>
      <c r="BU82" s="578"/>
      <c r="BV82" s="578"/>
      <c r="BW82" s="578"/>
      <c r="BX82" s="578"/>
      <c r="BY82" s="578"/>
      <c r="BZ82" s="578"/>
      <c r="CA82" s="578"/>
      <c r="CB82" s="578"/>
      <c r="CC82" s="578"/>
      <c r="CD82" s="578"/>
      <c r="CE82" s="578"/>
      <c r="CF82" s="578"/>
      <c r="CG82" s="578"/>
      <c r="CH82" s="578"/>
      <c r="CI82" s="578"/>
      <c r="CJ82" s="578"/>
      <c r="CK82" s="578"/>
      <c r="CL82" s="578"/>
      <c r="CM82" s="578"/>
      <c r="CN82" s="578"/>
      <c r="CO82" s="578"/>
      <c r="CP82" s="578"/>
      <c r="CQ82" s="578"/>
      <c r="CR82" s="578"/>
      <c r="CS82" s="578"/>
      <c r="CT82" s="578"/>
      <c r="CU82" s="578"/>
      <c r="CV82" s="578"/>
      <c r="CW82" s="578"/>
    </row>
    <row r="83" spans="1:101" s="184" customFormat="1" ht="12.6" customHeight="1">
      <c r="A83" s="3224"/>
      <c r="B83" s="3225"/>
      <c r="C83" s="3226"/>
      <c r="D83" s="3132" t="s">
        <v>372</v>
      </c>
      <c r="E83" s="3132"/>
      <c r="F83" s="3132"/>
      <c r="G83" s="3132"/>
      <c r="H83" s="3132"/>
      <c r="I83" s="3132"/>
      <c r="J83" s="3132"/>
      <c r="K83" s="3132"/>
      <c r="L83" s="3132"/>
      <c r="M83" s="3132"/>
      <c r="N83" s="3132"/>
      <c r="O83" s="3132"/>
      <c r="P83" s="3132"/>
      <c r="Q83" s="3202"/>
      <c r="R83" s="3203"/>
      <c r="S83" s="3203"/>
      <c r="T83" s="3203"/>
      <c r="U83" s="3203"/>
      <c r="V83" s="3203"/>
      <c r="W83" s="3203"/>
      <c r="X83" s="3203"/>
      <c r="Y83" s="3203"/>
      <c r="Z83" s="3203"/>
      <c r="AA83" s="3203"/>
      <c r="AB83" s="3203"/>
      <c r="AC83" s="3203"/>
      <c r="AD83" s="3203"/>
      <c r="AE83" s="3203"/>
      <c r="AF83" s="3203"/>
      <c r="AG83" s="3203"/>
      <c r="AH83" s="3203"/>
      <c r="AI83" s="3203"/>
      <c r="AJ83" s="3203"/>
      <c r="AK83" s="3203"/>
      <c r="AL83" s="3203"/>
      <c r="AM83" s="3203"/>
      <c r="AN83" s="3204"/>
      <c r="AO83" s="578"/>
      <c r="AP83" s="578"/>
      <c r="AQ83" s="578"/>
      <c r="AR83" s="578"/>
      <c r="AS83" s="578"/>
      <c r="AT83" s="578"/>
      <c r="AU83" s="578"/>
      <c r="AV83" s="578"/>
      <c r="AW83" s="578"/>
      <c r="AX83" s="578"/>
      <c r="AY83" s="578"/>
      <c r="AZ83" s="578"/>
      <c r="BA83" s="578"/>
      <c r="BB83" s="578"/>
      <c r="BC83" s="578"/>
      <c r="BD83" s="578"/>
      <c r="BE83" s="578"/>
      <c r="BF83" s="578"/>
      <c r="BG83" s="578"/>
      <c r="BH83" s="578"/>
      <c r="BI83" s="578"/>
      <c r="BJ83" s="578"/>
      <c r="BK83" s="578"/>
      <c r="BL83" s="578"/>
      <c r="BM83" s="578"/>
      <c r="BN83" s="578"/>
      <c r="BO83" s="578"/>
      <c r="BP83" s="578"/>
      <c r="BQ83" s="578"/>
      <c r="BR83" s="578"/>
      <c r="BS83" s="578"/>
      <c r="BT83" s="578"/>
      <c r="BU83" s="578"/>
      <c r="BV83" s="578"/>
      <c r="BW83" s="578"/>
      <c r="BX83" s="578"/>
      <c r="BY83" s="578"/>
      <c r="BZ83" s="578"/>
      <c r="CA83" s="578"/>
      <c r="CB83" s="578"/>
      <c r="CC83" s="578"/>
      <c r="CD83" s="578"/>
      <c r="CE83" s="578"/>
      <c r="CF83" s="578"/>
      <c r="CG83" s="578"/>
      <c r="CH83" s="578"/>
      <c r="CI83" s="578"/>
      <c r="CJ83" s="578"/>
      <c r="CK83" s="578"/>
      <c r="CL83" s="578"/>
      <c r="CM83" s="578"/>
      <c r="CN83" s="578"/>
      <c r="CO83" s="578"/>
      <c r="CP83" s="578"/>
      <c r="CQ83" s="578"/>
      <c r="CR83" s="578"/>
      <c r="CS83" s="578"/>
      <c r="CT83" s="578"/>
      <c r="CU83" s="578"/>
      <c r="CV83" s="578"/>
      <c r="CW83" s="578"/>
    </row>
    <row r="84" spans="1:101" s="184" customFormat="1" ht="12.6" customHeight="1">
      <c r="A84" s="3224"/>
      <c r="B84" s="3225"/>
      <c r="C84" s="3226"/>
      <c r="D84" s="3132"/>
      <c r="E84" s="3132"/>
      <c r="F84" s="3132"/>
      <c r="G84" s="3132"/>
      <c r="H84" s="3132"/>
      <c r="I84" s="3132"/>
      <c r="J84" s="3132"/>
      <c r="K84" s="3132"/>
      <c r="L84" s="3132"/>
      <c r="M84" s="3132"/>
      <c r="N84" s="3132"/>
      <c r="O84" s="3132"/>
      <c r="P84" s="3132"/>
      <c r="Q84" s="3202"/>
      <c r="R84" s="3203"/>
      <c r="S84" s="3203"/>
      <c r="T84" s="3203"/>
      <c r="U84" s="3203"/>
      <c r="V84" s="3203"/>
      <c r="W84" s="3203"/>
      <c r="X84" s="3203"/>
      <c r="Y84" s="3203"/>
      <c r="Z84" s="3203"/>
      <c r="AA84" s="3203"/>
      <c r="AB84" s="3203"/>
      <c r="AC84" s="3203"/>
      <c r="AD84" s="3203"/>
      <c r="AE84" s="3203"/>
      <c r="AF84" s="3203"/>
      <c r="AG84" s="3203"/>
      <c r="AH84" s="3203"/>
      <c r="AI84" s="3203"/>
      <c r="AJ84" s="3203"/>
      <c r="AK84" s="3203"/>
      <c r="AL84" s="3203"/>
      <c r="AM84" s="3203"/>
      <c r="AN84" s="3204"/>
      <c r="AO84" s="578"/>
      <c r="AP84" s="578"/>
      <c r="AQ84" s="578"/>
      <c r="AR84" s="578"/>
      <c r="AS84" s="578"/>
      <c r="AT84" s="578"/>
      <c r="AU84" s="578"/>
      <c r="AV84" s="578"/>
      <c r="AW84" s="578"/>
      <c r="AX84" s="578"/>
      <c r="AY84" s="578"/>
      <c r="AZ84" s="578"/>
      <c r="BA84" s="578"/>
      <c r="BB84" s="578"/>
      <c r="BC84" s="578"/>
      <c r="BD84" s="578"/>
      <c r="BE84" s="578"/>
      <c r="BF84" s="578"/>
      <c r="BG84" s="578"/>
      <c r="BH84" s="578"/>
      <c r="BI84" s="578"/>
      <c r="BJ84" s="578"/>
      <c r="BK84" s="578"/>
      <c r="BL84" s="578"/>
      <c r="BM84" s="578"/>
      <c r="BN84" s="578"/>
      <c r="BO84" s="578"/>
      <c r="BP84" s="578"/>
      <c r="BQ84" s="578"/>
      <c r="BR84" s="578"/>
      <c r="BS84" s="578"/>
      <c r="BT84" s="578"/>
      <c r="BU84" s="578"/>
      <c r="BV84" s="578"/>
      <c r="BW84" s="578"/>
      <c r="BX84" s="578"/>
      <c r="BY84" s="578"/>
      <c r="BZ84" s="578"/>
      <c r="CA84" s="578"/>
      <c r="CB84" s="578"/>
      <c r="CC84" s="578"/>
      <c r="CD84" s="578"/>
      <c r="CE84" s="578"/>
      <c r="CF84" s="578"/>
      <c r="CG84" s="578"/>
      <c r="CH84" s="578"/>
      <c r="CI84" s="578"/>
      <c r="CJ84" s="578"/>
      <c r="CK84" s="578"/>
      <c r="CL84" s="578"/>
      <c r="CM84" s="578"/>
      <c r="CN84" s="578"/>
      <c r="CO84" s="578"/>
      <c r="CP84" s="578"/>
      <c r="CQ84" s="578"/>
      <c r="CR84" s="578"/>
      <c r="CS84" s="578"/>
      <c r="CT84" s="578"/>
      <c r="CU84" s="578"/>
      <c r="CV84" s="578"/>
      <c r="CW84" s="578"/>
    </row>
    <row r="85" spans="1:101" s="184" customFormat="1" ht="12.6" customHeight="1">
      <c r="A85" s="3224"/>
      <c r="B85" s="3225"/>
      <c r="C85" s="3226"/>
      <c r="D85" s="3132"/>
      <c r="E85" s="3132"/>
      <c r="F85" s="3132"/>
      <c r="G85" s="3132"/>
      <c r="H85" s="3132"/>
      <c r="I85" s="3132"/>
      <c r="J85" s="3132"/>
      <c r="K85" s="3132"/>
      <c r="L85" s="3132"/>
      <c r="M85" s="3132"/>
      <c r="N85" s="3132"/>
      <c r="O85" s="3132"/>
      <c r="P85" s="3132"/>
      <c r="Q85" s="3202"/>
      <c r="R85" s="3203"/>
      <c r="S85" s="3203"/>
      <c r="T85" s="3203"/>
      <c r="U85" s="3203"/>
      <c r="V85" s="3203"/>
      <c r="W85" s="3203"/>
      <c r="X85" s="3203"/>
      <c r="Y85" s="3203"/>
      <c r="Z85" s="3203"/>
      <c r="AA85" s="3203"/>
      <c r="AB85" s="3203"/>
      <c r="AC85" s="3203"/>
      <c r="AD85" s="3203"/>
      <c r="AE85" s="3203"/>
      <c r="AF85" s="3203"/>
      <c r="AG85" s="3203"/>
      <c r="AH85" s="3203"/>
      <c r="AI85" s="3203"/>
      <c r="AJ85" s="3203"/>
      <c r="AK85" s="3203"/>
      <c r="AL85" s="3203"/>
      <c r="AM85" s="3203"/>
      <c r="AN85" s="3204"/>
      <c r="AO85" s="578"/>
      <c r="AP85" s="578"/>
      <c r="AQ85" s="578"/>
      <c r="AR85" s="578"/>
      <c r="AS85" s="578"/>
      <c r="AT85" s="578"/>
      <c r="AU85" s="578"/>
      <c r="AV85" s="578"/>
      <c r="AW85" s="578"/>
      <c r="AX85" s="578"/>
      <c r="AY85" s="578"/>
      <c r="AZ85" s="578"/>
      <c r="BA85" s="578"/>
      <c r="BB85" s="578"/>
      <c r="BC85" s="578"/>
      <c r="BD85" s="578"/>
      <c r="BE85" s="578"/>
      <c r="BF85" s="578"/>
      <c r="BG85" s="578"/>
      <c r="BH85" s="578"/>
      <c r="BI85" s="578"/>
      <c r="BJ85" s="578"/>
      <c r="BK85" s="578"/>
      <c r="BL85" s="578"/>
      <c r="BM85" s="578"/>
      <c r="BN85" s="578"/>
      <c r="BO85" s="578"/>
      <c r="BP85" s="578"/>
      <c r="BQ85" s="578"/>
      <c r="BR85" s="578"/>
      <c r="BS85" s="578"/>
      <c r="BT85" s="578"/>
      <c r="BU85" s="578"/>
      <c r="BV85" s="578"/>
      <c r="BW85" s="578"/>
      <c r="BX85" s="578"/>
      <c r="BY85" s="578"/>
      <c r="BZ85" s="578"/>
      <c r="CA85" s="578"/>
      <c r="CB85" s="578"/>
      <c r="CC85" s="578"/>
      <c r="CD85" s="578"/>
      <c r="CE85" s="578"/>
      <c r="CF85" s="578"/>
      <c r="CG85" s="578"/>
      <c r="CH85" s="578"/>
      <c r="CI85" s="578"/>
      <c r="CJ85" s="578"/>
      <c r="CK85" s="578"/>
      <c r="CL85" s="578"/>
      <c r="CM85" s="578"/>
      <c r="CN85" s="578"/>
      <c r="CO85" s="578"/>
      <c r="CP85" s="578"/>
      <c r="CQ85" s="578"/>
      <c r="CR85" s="578"/>
      <c r="CS85" s="578"/>
      <c r="CT85" s="578"/>
      <c r="CU85" s="578"/>
      <c r="CV85" s="578"/>
      <c r="CW85" s="578"/>
    </row>
    <row r="86" spans="1:101" s="184" customFormat="1" ht="12.6" customHeight="1">
      <c r="A86" s="3224"/>
      <c r="B86" s="3225"/>
      <c r="C86" s="3226"/>
      <c r="D86" s="3132"/>
      <c r="E86" s="3132"/>
      <c r="F86" s="3132"/>
      <c r="G86" s="3132"/>
      <c r="H86" s="3132"/>
      <c r="I86" s="3132"/>
      <c r="J86" s="3132"/>
      <c r="K86" s="3132"/>
      <c r="L86" s="3132"/>
      <c r="M86" s="3132"/>
      <c r="N86" s="3132"/>
      <c r="O86" s="3132"/>
      <c r="P86" s="3132"/>
      <c r="Q86" s="3202"/>
      <c r="R86" s="3203"/>
      <c r="S86" s="3203"/>
      <c r="T86" s="3203"/>
      <c r="U86" s="3203"/>
      <c r="V86" s="3203"/>
      <c r="W86" s="3203"/>
      <c r="X86" s="3203"/>
      <c r="Y86" s="3203"/>
      <c r="Z86" s="3203"/>
      <c r="AA86" s="3203"/>
      <c r="AB86" s="3203"/>
      <c r="AC86" s="3203"/>
      <c r="AD86" s="3203"/>
      <c r="AE86" s="3203"/>
      <c r="AF86" s="3203"/>
      <c r="AG86" s="3203"/>
      <c r="AH86" s="3203"/>
      <c r="AI86" s="3203"/>
      <c r="AJ86" s="3203"/>
      <c r="AK86" s="3203"/>
      <c r="AL86" s="3203"/>
      <c r="AM86" s="3203"/>
      <c r="AN86" s="3204"/>
      <c r="AO86" s="578"/>
      <c r="AP86" s="578"/>
      <c r="AQ86" s="578"/>
      <c r="AR86" s="578"/>
      <c r="AS86" s="578"/>
      <c r="AT86" s="578"/>
      <c r="AU86" s="578"/>
      <c r="AV86" s="578"/>
      <c r="AW86" s="578"/>
      <c r="AX86" s="578"/>
      <c r="AY86" s="578"/>
      <c r="AZ86" s="578"/>
      <c r="BA86" s="578"/>
      <c r="BB86" s="578"/>
      <c r="BC86" s="578"/>
      <c r="BD86" s="578"/>
      <c r="BE86" s="578"/>
      <c r="BF86" s="578"/>
      <c r="BG86" s="578"/>
      <c r="BH86" s="578"/>
      <c r="BI86" s="578"/>
      <c r="BJ86" s="578"/>
      <c r="BK86" s="578"/>
      <c r="BL86" s="578"/>
      <c r="BM86" s="578"/>
      <c r="BN86" s="578"/>
      <c r="BO86" s="578"/>
      <c r="BP86" s="578"/>
      <c r="BQ86" s="578"/>
      <c r="BR86" s="578"/>
      <c r="BS86" s="578"/>
      <c r="BT86" s="578"/>
      <c r="BU86" s="578"/>
      <c r="BV86" s="578"/>
      <c r="BW86" s="578"/>
      <c r="BX86" s="578"/>
      <c r="BY86" s="578"/>
      <c r="BZ86" s="578"/>
      <c r="CA86" s="578"/>
      <c r="CB86" s="578"/>
      <c r="CC86" s="578"/>
      <c r="CD86" s="578"/>
      <c r="CE86" s="578"/>
      <c r="CF86" s="578"/>
      <c r="CG86" s="578"/>
      <c r="CH86" s="578"/>
      <c r="CI86" s="578"/>
      <c r="CJ86" s="578"/>
      <c r="CK86" s="578"/>
      <c r="CL86" s="578"/>
      <c r="CM86" s="578"/>
      <c r="CN86" s="578"/>
      <c r="CO86" s="578"/>
      <c r="CP86" s="578"/>
      <c r="CQ86" s="578"/>
      <c r="CR86" s="578"/>
      <c r="CS86" s="578"/>
      <c r="CT86" s="578"/>
      <c r="CU86" s="578"/>
      <c r="CV86" s="578"/>
      <c r="CW86" s="578"/>
    </row>
    <row r="87" spans="1:101" s="184" customFormat="1" ht="12.6" customHeight="1">
      <c r="A87" s="3224"/>
      <c r="B87" s="3225"/>
      <c r="C87" s="3226"/>
      <c r="D87" s="3205" t="s">
        <v>2188</v>
      </c>
      <c r="E87" s="3206"/>
      <c r="F87" s="3206"/>
      <c r="G87" s="3207" t="s">
        <v>373</v>
      </c>
      <c r="H87" s="3207"/>
      <c r="I87" s="3207"/>
      <c r="J87" s="3207"/>
      <c r="K87" s="3207"/>
      <c r="L87" s="3207"/>
      <c r="M87" s="3207"/>
      <c r="N87" s="3207"/>
      <c r="O87" s="3207"/>
      <c r="P87" s="3207"/>
      <c r="Q87" s="3208"/>
      <c r="R87" s="3209"/>
      <c r="S87" s="3209"/>
      <c r="T87" s="3209"/>
      <c r="U87" s="3210" t="s">
        <v>364</v>
      </c>
      <c r="V87" s="3210"/>
      <c r="W87" s="3210"/>
      <c r="X87" s="3210"/>
      <c r="Y87" s="3210"/>
      <c r="Z87" s="3210"/>
      <c r="AA87" s="3209"/>
      <c r="AB87" s="3209"/>
      <c r="AC87" s="3209"/>
      <c r="AD87" s="3209"/>
      <c r="AE87" s="3210" t="s">
        <v>363</v>
      </c>
      <c r="AF87" s="3210"/>
      <c r="AG87" s="3210"/>
      <c r="AH87" s="3209"/>
      <c r="AI87" s="3209"/>
      <c r="AJ87" s="3209"/>
      <c r="AK87" s="3209"/>
      <c r="AL87" s="3210" t="s">
        <v>362</v>
      </c>
      <c r="AM87" s="3210"/>
      <c r="AN87" s="3211"/>
      <c r="AO87" s="578"/>
      <c r="AP87" s="578"/>
      <c r="AQ87" s="578"/>
      <c r="AR87" s="578"/>
      <c r="AS87" s="578"/>
      <c r="AT87" s="578"/>
      <c r="AU87" s="578"/>
      <c r="AV87" s="578"/>
      <c r="AW87" s="578"/>
      <c r="AX87" s="578"/>
      <c r="AY87" s="578"/>
      <c r="AZ87" s="578"/>
      <c r="BA87" s="578"/>
      <c r="BB87" s="578"/>
      <c r="BC87" s="578"/>
      <c r="BD87" s="578"/>
      <c r="BE87" s="578"/>
      <c r="BF87" s="578"/>
      <c r="BG87" s="578"/>
      <c r="BH87" s="578"/>
      <c r="BI87" s="578"/>
      <c r="BJ87" s="578"/>
      <c r="BK87" s="578"/>
      <c r="BL87" s="578"/>
      <c r="BM87" s="578"/>
      <c r="BN87" s="578"/>
      <c r="BO87" s="578"/>
      <c r="BP87" s="578"/>
      <c r="BQ87" s="578"/>
      <c r="BR87" s="578"/>
      <c r="BS87" s="578"/>
      <c r="BT87" s="578"/>
      <c r="BU87" s="578"/>
      <c r="BV87" s="578"/>
      <c r="BW87" s="578"/>
      <c r="BX87" s="578"/>
      <c r="BY87" s="578"/>
      <c r="BZ87" s="578"/>
      <c r="CA87" s="578"/>
      <c r="CB87" s="578"/>
      <c r="CC87" s="578"/>
      <c r="CD87" s="578"/>
      <c r="CE87" s="578"/>
      <c r="CF87" s="578"/>
      <c r="CG87" s="578"/>
      <c r="CH87" s="578"/>
      <c r="CI87" s="578"/>
      <c r="CJ87" s="578"/>
      <c r="CK87" s="578"/>
      <c r="CL87" s="578"/>
      <c r="CM87" s="578"/>
      <c r="CN87" s="578"/>
      <c r="CO87" s="578"/>
      <c r="CP87" s="578"/>
      <c r="CQ87" s="578"/>
      <c r="CR87" s="578"/>
      <c r="CS87" s="578"/>
      <c r="CT87" s="578"/>
      <c r="CU87" s="578"/>
      <c r="CV87" s="578"/>
      <c r="CW87" s="578"/>
    </row>
    <row r="88" spans="1:101" s="184" customFormat="1" ht="12.6" customHeight="1">
      <c r="A88" s="3224"/>
      <c r="B88" s="3225"/>
      <c r="C88" s="3226"/>
      <c r="D88" s="3206"/>
      <c r="E88" s="3206"/>
      <c r="F88" s="3206"/>
      <c r="G88" s="3207"/>
      <c r="H88" s="3207"/>
      <c r="I88" s="3207"/>
      <c r="J88" s="3207"/>
      <c r="K88" s="3207"/>
      <c r="L88" s="3207"/>
      <c r="M88" s="3207"/>
      <c r="N88" s="3207"/>
      <c r="O88" s="3207"/>
      <c r="P88" s="3207"/>
      <c r="Q88" s="3208"/>
      <c r="R88" s="3209"/>
      <c r="S88" s="3209"/>
      <c r="T88" s="3209"/>
      <c r="U88" s="3210"/>
      <c r="V88" s="3210"/>
      <c r="W88" s="3210"/>
      <c r="X88" s="3210"/>
      <c r="Y88" s="3210"/>
      <c r="Z88" s="3210"/>
      <c r="AA88" s="3209"/>
      <c r="AB88" s="3209"/>
      <c r="AC88" s="3209"/>
      <c r="AD88" s="3209"/>
      <c r="AE88" s="3210"/>
      <c r="AF88" s="3210"/>
      <c r="AG88" s="3210"/>
      <c r="AH88" s="3209"/>
      <c r="AI88" s="3209"/>
      <c r="AJ88" s="3209"/>
      <c r="AK88" s="3209"/>
      <c r="AL88" s="3210"/>
      <c r="AM88" s="3210"/>
      <c r="AN88" s="3211"/>
      <c r="AO88" s="578"/>
      <c r="AP88" s="578"/>
      <c r="AQ88" s="578"/>
      <c r="AR88" s="578"/>
      <c r="AS88" s="578"/>
      <c r="AT88" s="578"/>
      <c r="AU88" s="578"/>
      <c r="AV88" s="578"/>
      <c r="AW88" s="578"/>
      <c r="AX88" s="578"/>
      <c r="AY88" s="578"/>
      <c r="AZ88" s="578"/>
      <c r="BA88" s="578"/>
      <c r="BB88" s="578"/>
      <c r="BC88" s="578"/>
      <c r="BD88" s="578"/>
      <c r="BE88" s="578"/>
      <c r="BF88" s="578"/>
      <c r="BG88" s="578"/>
      <c r="BH88" s="578"/>
      <c r="BI88" s="578"/>
      <c r="BJ88" s="578"/>
      <c r="BK88" s="578"/>
      <c r="BL88" s="578"/>
      <c r="BM88" s="578"/>
      <c r="BN88" s="578"/>
      <c r="BO88" s="578"/>
      <c r="BP88" s="578"/>
      <c r="BQ88" s="578"/>
      <c r="BR88" s="578"/>
      <c r="BS88" s="578"/>
      <c r="BT88" s="578"/>
      <c r="BU88" s="578"/>
      <c r="BV88" s="578"/>
      <c r="BW88" s="578"/>
      <c r="BX88" s="578"/>
      <c r="BY88" s="578"/>
      <c r="BZ88" s="578"/>
      <c r="CA88" s="578"/>
      <c r="CB88" s="578"/>
      <c r="CC88" s="578"/>
      <c r="CD88" s="578"/>
      <c r="CE88" s="578"/>
      <c r="CF88" s="578"/>
      <c r="CG88" s="578"/>
      <c r="CH88" s="578"/>
      <c r="CI88" s="578"/>
      <c r="CJ88" s="578"/>
      <c r="CK88" s="578"/>
      <c r="CL88" s="578"/>
      <c r="CM88" s="578"/>
      <c r="CN88" s="578"/>
      <c r="CO88" s="578"/>
      <c r="CP88" s="578"/>
      <c r="CQ88" s="578"/>
      <c r="CR88" s="578"/>
      <c r="CS88" s="578"/>
      <c r="CT88" s="578"/>
      <c r="CU88" s="578"/>
      <c r="CV88" s="578"/>
      <c r="CW88" s="578"/>
    </row>
    <row r="89" spans="1:101" s="184" customFormat="1" ht="12.6" customHeight="1">
      <c r="A89" s="3224"/>
      <c r="B89" s="3225"/>
      <c r="C89" s="3226"/>
      <c r="D89" s="3206"/>
      <c r="E89" s="3206"/>
      <c r="F89" s="3206"/>
      <c r="G89" s="3207"/>
      <c r="H89" s="3207"/>
      <c r="I89" s="3207"/>
      <c r="J89" s="3207"/>
      <c r="K89" s="3207"/>
      <c r="L89" s="3207"/>
      <c r="M89" s="3207"/>
      <c r="N89" s="3207"/>
      <c r="O89" s="3207"/>
      <c r="P89" s="3207"/>
      <c r="Q89" s="3208"/>
      <c r="R89" s="3209"/>
      <c r="S89" s="3209"/>
      <c r="T89" s="3209"/>
      <c r="U89" s="3210"/>
      <c r="V89" s="3210"/>
      <c r="W89" s="3210"/>
      <c r="X89" s="3210"/>
      <c r="Y89" s="3210"/>
      <c r="Z89" s="3210"/>
      <c r="AA89" s="3209"/>
      <c r="AB89" s="3209"/>
      <c r="AC89" s="3209"/>
      <c r="AD89" s="3209"/>
      <c r="AE89" s="3210"/>
      <c r="AF89" s="3210"/>
      <c r="AG89" s="3210"/>
      <c r="AH89" s="3209"/>
      <c r="AI89" s="3209"/>
      <c r="AJ89" s="3209"/>
      <c r="AK89" s="3209"/>
      <c r="AL89" s="3210"/>
      <c r="AM89" s="3210"/>
      <c r="AN89" s="3211"/>
      <c r="AO89" s="578"/>
      <c r="AP89" s="578"/>
      <c r="AQ89" s="578"/>
      <c r="AR89" s="578"/>
      <c r="AS89" s="578"/>
      <c r="AT89" s="578"/>
      <c r="AU89" s="578"/>
      <c r="AV89" s="578"/>
      <c r="AW89" s="578"/>
      <c r="AX89" s="578"/>
      <c r="AY89" s="578"/>
      <c r="AZ89" s="578"/>
      <c r="BA89" s="578"/>
      <c r="BB89" s="578"/>
      <c r="BC89" s="578"/>
      <c r="BD89" s="578"/>
      <c r="BE89" s="578"/>
      <c r="BF89" s="578"/>
      <c r="BG89" s="578"/>
      <c r="BH89" s="578"/>
      <c r="BI89" s="578"/>
      <c r="BJ89" s="578"/>
      <c r="BK89" s="578"/>
      <c r="BL89" s="578"/>
      <c r="BM89" s="578"/>
      <c r="BN89" s="578"/>
      <c r="BO89" s="578"/>
      <c r="BP89" s="578"/>
      <c r="BQ89" s="578"/>
      <c r="BR89" s="578"/>
      <c r="BS89" s="578"/>
      <c r="BT89" s="578"/>
      <c r="BU89" s="578"/>
      <c r="BV89" s="578"/>
      <c r="BW89" s="578"/>
      <c r="BX89" s="578"/>
      <c r="BY89" s="578"/>
      <c r="BZ89" s="578"/>
      <c r="CA89" s="578"/>
      <c r="CB89" s="578"/>
      <c r="CC89" s="578"/>
      <c r="CD89" s="578"/>
      <c r="CE89" s="578"/>
      <c r="CF89" s="578"/>
      <c r="CG89" s="578"/>
      <c r="CH89" s="578"/>
      <c r="CI89" s="578"/>
      <c r="CJ89" s="578"/>
      <c r="CK89" s="578"/>
      <c r="CL89" s="578"/>
      <c r="CM89" s="578"/>
      <c r="CN89" s="578"/>
      <c r="CO89" s="578"/>
      <c r="CP89" s="578"/>
      <c r="CQ89" s="578"/>
      <c r="CR89" s="578"/>
      <c r="CS89" s="578"/>
      <c r="CT89" s="578"/>
      <c r="CU89" s="578"/>
      <c r="CV89" s="578"/>
      <c r="CW89" s="578"/>
    </row>
    <row r="90" spans="1:101" s="184" customFormat="1" ht="12.6" customHeight="1">
      <c r="A90" s="3224"/>
      <c r="B90" s="3225"/>
      <c r="C90" s="3226"/>
      <c r="D90" s="3206"/>
      <c r="E90" s="3206"/>
      <c r="F90" s="3206"/>
      <c r="G90" s="3132" t="s">
        <v>331</v>
      </c>
      <c r="H90" s="3132"/>
      <c r="I90" s="3132"/>
      <c r="J90" s="3132"/>
      <c r="K90" s="3132"/>
      <c r="L90" s="3132"/>
      <c r="M90" s="3132"/>
      <c r="N90" s="3132"/>
      <c r="O90" s="3132"/>
      <c r="P90" s="3132"/>
      <c r="Q90" s="3208"/>
      <c r="R90" s="3209"/>
      <c r="S90" s="3209"/>
      <c r="T90" s="3209"/>
      <c r="U90" s="3210" t="s">
        <v>365</v>
      </c>
      <c r="V90" s="3210"/>
      <c r="W90" s="3210"/>
      <c r="X90" s="3210"/>
      <c r="Y90" s="3210"/>
      <c r="Z90" s="3209"/>
      <c r="AA90" s="3209"/>
      <c r="AB90" s="3209"/>
      <c r="AC90" s="3209"/>
      <c r="AD90" s="3210" t="s">
        <v>366</v>
      </c>
      <c r="AE90" s="3210"/>
      <c r="AF90" s="3210"/>
      <c r="AG90" s="3209"/>
      <c r="AH90" s="3209"/>
      <c r="AI90" s="3209"/>
      <c r="AJ90" s="3209"/>
      <c r="AK90" s="3210" t="s">
        <v>367</v>
      </c>
      <c r="AL90" s="3210"/>
      <c r="AM90" s="3210"/>
      <c r="AN90" s="3211"/>
      <c r="AO90" s="578"/>
      <c r="AP90" s="578"/>
      <c r="AQ90" s="578"/>
      <c r="AR90" s="578"/>
      <c r="AS90" s="578"/>
      <c r="AT90" s="578"/>
      <c r="AU90" s="578"/>
      <c r="AV90" s="578"/>
      <c r="AW90" s="578"/>
      <c r="AX90" s="578"/>
      <c r="AY90" s="578"/>
      <c r="AZ90" s="578"/>
      <c r="BA90" s="578"/>
      <c r="BB90" s="578"/>
      <c r="BC90" s="578"/>
      <c r="BD90" s="578"/>
      <c r="BE90" s="578"/>
      <c r="BF90" s="578"/>
      <c r="BG90" s="578"/>
      <c r="BH90" s="578"/>
      <c r="BI90" s="578"/>
      <c r="BJ90" s="578"/>
      <c r="BK90" s="578"/>
      <c r="BL90" s="578"/>
      <c r="BM90" s="578"/>
      <c r="BN90" s="578"/>
      <c r="BO90" s="578"/>
      <c r="BP90" s="578"/>
      <c r="BQ90" s="578"/>
      <c r="BR90" s="578"/>
      <c r="BS90" s="578"/>
      <c r="BT90" s="578"/>
      <c r="BU90" s="578"/>
      <c r="BV90" s="578"/>
      <c r="BW90" s="578"/>
      <c r="BX90" s="578"/>
      <c r="BY90" s="578"/>
      <c r="BZ90" s="578"/>
      <c r="CA90" s="578"/>
      <c r="CB90" s="578"/>
      <c r="CC90" s="578"/>
      <c r="CD90" s="578"/>
      <c r="CE90" s="578"/>
      <c r="CF90" s="578"/>
      <c r="CG90" s="578"/>
      <c r="CH90" s="578"/>
      <c r="CI90" s="578"/>
      <c r="CJ90" s="578"/>
      <c r="CK90" s="578"/>
      <c r="CL90" s="578"/>
      <c r="CM90" s="578"/>
      <c r="CN90" s="578"/>
      <c r="CO90" s="578"/>
      <c r="CP90" s="578"/>
      <c r="CQ90" s="578"/>
      <c r="CR90" s="578"/>
      <c r="CS90" s="578"/>
      <c r="CT90" s="578"/>
      <c r="CU90" s="578"/>
      <c r="CV90" s="578"/>
      <c r="CW90" s="578"/>
    </row>
    <row r="91" spans="1:101" s="184" customFormat="1" ht="12.6" customHeight="1">
      <c r="A91" s="3224"/>
      <c r="B91" s="3225"/>
      <c r="C91" s="3226"/>
      <c r="D91" s="3206"/>
      <c r="E91" s="3206"/>
      <c r="F91" s="3206"/>
      <c r="G91" s="3132"/>
      <c r="H91" s="3132"/>
      <c r="I91" s="3132"/>
      <c r="J91" s="3132"/>
      <c r="K91" s="3132"/>
      <c r="L91" s="3132"/>
      <c r="M91" s="3132"/>
      <c r="N91" s="3132"/>
      <c r="O91" s="3132"/>
      <c r="P91" s="3132"/>
      <c r="Q91" s="3208"/>
      <c r="R91" s="3209"/>
      <c r="S91" s="3209"/>
      <c r="T91" s="3209"/>
      <c r="U91" s="3210"/>
      <c r="V91" s="3210"/>
      <c r="W91" s="3210"/>
      <c r="X91" s="3210"/>
      <c r="Y91" s="3210"/>
      <c r="Z91" s="3209"/>
      <c r="AA91" s="3209"/>
      <c r="AB91" s="3209"/>
      <c r="AC91" s="3209"/>
      <c r="AD91" s="3210"/>
      <c r="AE91" s="3210"/>
      <c r="AF91" s="3210"/>
      <c r="AG91" s="3209"/>
      <c r="AH91" s="3209"/>
      <c r="AI91" s="3209"/>
      <c r="AJ91" s="3209"/>
      <c r="AK91" s="3210"/>
      <c r="AL91" s="3210"/>
      <c r="AM91" s="3210"/>
      <c r="AN91" s="3211"/>
      <c r="AO91" s="578"/>
      <c r="AP91" s="578"/>
      <c r="AQ91" s="578"/>
      <c r="AR91" s="578"/>
      <c r="AS91" s="578"/>
      <c r="AT91" s="578"/>
      <c r="AU91" s="578"/>
      <c r="AV91" s="578"/>
      <c r="AW91" s="578"/>
      <c r="AX91" s="578"/>
      <c r="AY91" s="578"/>
      <c r="AZ91" s="578"/>
      <c r="BA91" s="578"/>
      <c r="BB91" s="578"/>
      <c r="BC91" s="578"/>
      <c r="BD91" s="578"/>
      <c r="BE91" s="578"/>
      <c r="BF91" s="578"/>
      <c r="BG91" s="578"/>
      <c r="BH91" s="578"/>
      <c r="BI91" s="578"/>
      <c r="BJ91" s="578"/>
      <c r="BK91" s="578"/>
      <c r="BL91" s="578"/>
      <c r="BM91" s="578"/>
      <c r="BN91" s="578"/>
      <c r="BO91" s="578"/>
      <c r="BP91" s="578"/>
      <c r="BQ91" s="578"/>
      <c r="BR91" s="578"/>
      <c r="BS91" s="578"/>
      <c r="BT91" s="578"/>
      <c r="BU91" s="578"/>
      <c r="BV91" s="578"/>
      <c r="BW91" s="578"/>
      <c r="BX91" s="578"/>
      <c r="BY91" s="578"/>
      <c r="BZ91" s="578"/>
      <c r="CA91" s="578"/>
      <c r="CB91" s="578"/>
      <c r="CC91" s="578"/>
      <c r="CD91" s="578"/>
      <c r="CE91" s="578"/>
      <c r="CF91" s="578"/>
      <c r="CG91" s="578"/>
      <c r="CH91" s="578"/>
      <c r="CI91" s="578"/>
      <c r="CJ91" s="578"/>
      <c r="CK91" s="578"/>
      <c r="CL91" s="578"/>
      <c r="CM91" s="578"/>
      <c r="CN91" s="578"/>
      <c r="CO91" s="578"/>
      <c r="CP91" s="578"/>
      <c r="CQ91" s="578"/>
      <c r="CR91" s="578"/>
      <c r="CS91" s="578"/>
      <c r="CT91" s="578"/>
      <c r="CU91" s="578"/>
      <c r="CV91" s="578"/>
      <c r="CW91" s="578"/>
    </row>
    <row r="92" spans="1:101" s="184" customFormat="1" ht="12.6" customHeight="1">
      <c r="A92" s="3224"/>
      <c r="B92" s="3225"/>
      <c r="C92" s="3226"/>
      <c r="D92" s="3206"/>
      <c r="E92" s="3206"/>
      <c r="F92" s="3206"/>
      <c r="G92" s="3132"/>
      <c r="H92" s="3132"/>
      <c r="I92" s="3132"/>
      <c r="J92" s="3132"/>
      <c r="K92" s="3132"/>
      <c r="L92" s="3132"/>
      <c r="M92" s="3132"/>
      <c r="N92" s="3132"/>
      <c r="O92" s="3132"/>
      <c r="P92" s="3132"/>
      <c r="Q92" s="3208"/>
      <c r="R92" s="3209"/>
      <c r="S92" s="3209"/>
      <c r="T92" s="3209"/>
      <c r="U92" s="3210"/>
      <c r="V92" s="3210"/>
      <c r="W92" s="3210"/>
      <c r="X92" s="3210"/>
      <c r="Y92" s="3210"/>
      <c r="Z92" s="3209"/>
      <c r="AA92" s="3209"/>
      <c r="AB92" s="3209"/>
      <c r="AC92" s="3209"/>
      <c r="AD92" s="3210"/>
      <c r="AE92" s="3210"/>
      <c r="AF92" s="3210"/>
      <c r="AG92" s="3209"/>
      <c r="AH92" s="3209"/>
      <c r="AI92" s="3209"/>
      <c r="AJ92" s="3209"/>
      <c r="AK92" s="3210"/>
      <c r="AL92" s="3210"/>
      <c r="AM92" s="3210"/>
      <c r="AN92" s="3211"/>
      <c r="AO92" s="578"/>
      <c r="AP92" s="578"/>
      <c r="AQ92" s="578"/>
      <c r="AR92" s="578"/>
      <c r="AS92" s="578"/>
      <c r="AT92" s="578"/>
      <c r="AU92" s="578"/>
      <c r="AV92" s="578"/>
      <c r="AW92" s="578"/>
      <c r="AX92" s="578"/>
      <c r="AY92" s="578"/>
      <c r="AZ92" s="578"/>
      <c r="BA92" s="578"/>
      <c r="BB92" s="578"/>
      <c r="BC92" s="578"/>
      <c r="BD92" s="578"/>
      <c r="BE92" s="578"/>
      <c r="BF92" s="578"/>
      <c r="BG92" s="578"/>
      <c r="BH92" s="578"/>
      <c r="BI92" s="578"/>
      <c r="BJ92" s="578"/>
      <c r="BK92" s="578"/>
      <c r="BL92" s="578"/>
      <c r="BM92" s="578"/>
      <c r="BN92" s="578"/>
      <c r="BO92" s="578"/>
      <c r="BP92" s="578"/>
      <c r="BQ92" s="578"/>
      <c r="BR92" s="578"/>
      <c r="BS92" s="578"/>
      <c r="BT92" s="578"/>
      <c r="BU92" s="578"/>
      <c r="BV92" s="578"/>
      <c r="BW92" s="578"/>
      <c r="BX92" s="578"/>
      <c r="BY92" s="578"/>
      <c r="BZ92" s="578"/>
      <c r="CA92" s="578"/>
      <c r="CB92" s="578"/>
      <c r="CC92" s="578"/>
      <c r="CD92" s="578"/>
      <c r="CE92" s="578"/>
      <c r="CF92" s="578"/>
      <c r="CG92" s="578"/>
      <c r="CH92" s="578"/>
      <c r="CI92" s="578"/>
      <c r="CJ92" s="578"/>
      <c r="CK92" s="578"/>
      <c r="CL92" s="578"/>
      <c r="CM92" s="578"/>
      <c r="CN92" s="578"/>
      <c r="CO92" s="578"/>
      <c r="CP92" s="578"/>
      <c r="CQ92" s="578"/>
      <c r="CR92" s="578"/>
      <c r="CS92" s="578"/>
      <c r="CT92" s="578"/>
      <c r="CU92" s="578"/>
      <c r="CV92" s="578"/>
      <c r="CW92" s="578"/>
    </row>
    <row r="93" spans="1:101" s="184" customFormat="1" ht="12.6" customHeight="1">
      <c r="A93" s="3224"/>
      <c r="B93" s="3225"/>
      <c r="C93" s="3226"/>
      <c r="D93" s="3206"/>
      <c r="E93" s="3206"/>
      <c r="F93" s="3206"/>
      <c r="G93" s="3132" t="s">
        <v>332</v>
      </c>
      <c r="H93" s="3132"/>
      <c r="I93" s="3132"/>
      <c r="J93" s="3132"/>
      <c r="K93" s="3132"/>
      <c r="L93" s="3132"/>
      <c r="M93" s="3132"/>
      <c r="N93" s="3132"/>
      <c r="O93" s="3132"/>
      <c r="P93" s="3132"/>
      <c r="Q93" s="3212" t="s">
        <v>369</v>
      </c>
      <c r="R93" s="3185"/>
      <c r="S93" s="3185"/>
      <c r="T93" s="3185"/>
      <c r="U93" s="3185"/>
      <c r="V93" s="3185"/>
      <c r="W93" s="3185"/>
      <c r="X93" s="3185"/>
      <c r="Y93" s="3185"/>
      <c r="Z93" s="3185"/>
      <c r="AA93" s="3185"/>
      <c r="AB93" s="3185"/>
      <c r="AC93" s="3185"/>
      <c r="AD93" s="3185"/>
      <c r="AE93" s="3185"/>
      <c r="AF93" s="3185"/>
      <c r="AG93" s="3214"/>
      <c r="AH93" s="3214"/>
      <c r="AI93" s="3214"/>
      <c r="AJ93" s="3214"/>
      <c r="AK93" s="3185" t="s">
        <v>368</v>
      </c>
      <c r="AL93" s="3185"/>
      <c r="AM93" s="3185"/>
      <c r="AN93" s="3201"/>
      <c r="AO93" s="578"/>
      <c r="AP93" s="578"/>
      <c r="AQ93" s="578"/>
      <c r="AR93" s="578"/>
      <c r="AS93" s="578"/>
      <c r="AT93" s="578"/>
      <c r="AU93" s="578"/>
      <c r="AV93" s="578"/>
      <c r="AW93" s="578"/>
      <c r="AX93" s="578"/>
      <c r="AY93" s="578"/>
      <c r="AZ93" s="578"/>
      <c r="BA93" s="578"/>
      <c r="BB93" s="578"/>
      <c r="BC93" s="578"/>
      <c r="BD93" s="578"/>
      <c r="BE93" s="578"/>
      <c r="BF93" s="578"/>
      <c r="BG93" s="578"/>
      <c r="BH93" s="578"/>
      <c r="BI93" s="578"/>
      <c r="BJ93" s="578"/>
      <c r="BK93" s="578"/>
      <c r="BL93" s="578"/>
      <c r="BM93" s="578"/>
      <c r="BN93" s="578"/>
      <c r="BO93" s="578"/>
      <c r="BP93" s="578"/>
      <c r="BQ93" s="578"/>
      <c r="BR93" s="578"/>
      <c r="BS93" s="578"/>
      <c r="BT93" s="578"/>
      <c r="BU93" s="578"/>
      <c r="BV93" s="578"/>
      <c r="BW93" s="578"/>
      <c r="BX93" s="578"/>
      <c r="BY93" s="578"/>
      <c r="BZ93" s="578"/>
      <c r="CA93" s="578"/>
      <c r="CB93" s="578"/>
      <c r="CC93" s="578"/>
      <c r="CD93" s="578"/>
      <c r="CE93" s="578"/>
      <c r="CF93" s="578"/>
      <c r="CG93" s="578"/>
      <c r="CH93" s="578"/>
      <c r="CI93" s="578"/>
      <c r="CJ93" s="578"/>
      <c r="CK93" s="578"/>
      <c r="CL93" s="578"/>
      <c r="CM93" s="578"/>
      <c r="CN93" s="578"/>
      <c r="CO93" s="578"/>
      <c r="CP93" s="578"/>
      <c r="CQ93" s="578"/>
      <c r="CR93" s="578"/>
      <c r="CS93" s="578"/>
      <c r="CT93" s="578"/>
      <c r="CU93" s="578"/>
      <c r="CV93" s="578"/>
      <c r="CW93" s="578"/>
    </row>
    <row r="94" spans="1:101" s="184" customFormat="1" ht="12.6" customHeight="1">
      <c r="A94" s="3224"/>
      <c r="B94" s="3225"/>
      <c r="C94" s="3226"/>
      <c r="D94" s="3206"/>
      <c r="E94" s="3206"/>
      <c r="F94" s="3206"/>
      <c r="G94" s="3132"/>
      <c r="H94" s="3132"/>
      <c r="I94" s="3132"/>
      <c r="J94" s="3132"/>
      <c r="K94" s="3132"/>
      <c r="L94" s="3132"/>
      <c r="M94" s="3132"/>
      <c r="N94" s="3132"/>
      <c r="O94" s="3132"/>
      <c r="P94" s="3132"/>
      <c r="Q94" s="3212"/>
      <c r="R94" s="3185"/>
      <c r="S94" s="3185"/>
      <c r="T94" s="3185"/>
      <c r="U94" s="3185"/>
      <c r="V94" s="3185"/>
      <c r="W94" s="3185"/>
      <c r="X94" s="3185"/>
      <c r="Y94" s="3185"/>
      <c r="Z94" s="3185"/>
      <c r="AA94" s="3185"/>
      <c r="AB94" s="3185"/>
      <c r="AC94" s="3185"/>
      <c r="AD94" s="3185"/>
      <c r="AE94" s="3185"/>
      <c r="AF94" s="3185"/>
      <c r="AG94" s="3214"/>
      <c r="AH94" s="3214"/>
      <c r="AI94" s="3214"/>
      <c r="AJ94" s="3214"/>
      <c r="AK94" s="3185"/>
      <c r="AL94" s="3185"/>
      <c r="AM94" s="3185"/>
      <c r="AN94" s="3201"/>
      <c r="AO94" s="578"/>
      <c r="AP94" s="578"/>
      <c r="AQ94" s="578"/>
      <c r="AR94" s="578"/>
      <c r="AS94" s="578"/>
      <c r="AT94" s="578"/>
      <c r="AU94" s="578"/>
      <c r="AV94" s="578"/>
      <c r="AW94" s="578"/>
      <c r="AX94" s="578"/>
      <c r="AY94" s="578"/>
      <c r="AZ94" s="578"/>
      <c r="BA94" s="578"/>
      <c r="BB94" s="578"/>
      <c r="BC94" s="578"/>
      <c r="BD94" s="578"/>
      <c r="BE94" s="578"/>
      <c r="BF94" s="578"/>
      <c r="BG94" s="578"/>
      <c r="BH94" s="578"/>
      <c r="BI94" s="578"/>
      <c r="BJ94" s="578"/>
      <c r="BK94" s="578"/>
      <c r="BL94" s="578"/>
      <c r="BM94" s="578"/>
      <c r="BN94" s="578"/>
      <c r="BO94" s="578"/>
      <c r="BP94" s="578"/>
      <c r="BQ94" s="578"/>
      <c r="BR94" s="578"/>
      <c r="BS94" s="578"/>
      <c r="BT94" s="578"/>
      <c r="BU94" s="578"/>
      <c r="BV94" s="578"/>
      <c r="BW94" s="578"/>
      <c r="BX94" s="578"/>
      <c r="BY94" s="578"/>
      <c r="BZ94" s="578"/>
      <c r="CA94" s="578"/>
      <c r="CB94" s="578"/>
      <c r="CC94" s="578"/>
      <c r="CD94" s="578"/>
      <c r="CE94" s="578"/>
      <c r="CF94" s="578"/>
      <c r="CG94" s="578"/>
      <c r="CH94" s="578"/>
      <c r="CI94" s="578"/>
      <c r="CJ94" s="578"/>
      <c r="CK94" s="578"/>
      <c r="CL94" s="578"/>
      <c r="CM94" s="578"/>
      <c r="CN94" s="578"/>
      <c r="CO94" s="578"/>
      <c r="CP94" s="578"/>
      <c r="CQ94" s="578"/>
      <c r="CR94" s="578"/>
      <c r="CS94" s="578"/>
      <c r="CT94" s="578"/>
      <c r="CU94" s="578"/>
      <c r="CV94" s="578"/>
      <c r="CW94" s="578"/>
    </row>
    <row r="95" spans="1:101" s="184" customFormat="1" ht="12.6" customHeight="1">
      <c r="A95" s="3224"/>
      <c r="B95" s="3225"/>
      <c r="C95" s="3226"/>
      <c r="D95" s="3206"/>
      <c r="E95" s="3206"/>
      <c r="F95" s="3206"/>
      <c r="G95" s="3132"/>
      <c r="H95" s="3132"/>
      <c r="I95" s="3132"/>
      <c r="J95" s="3132"/>
      <c r="K95" s="3132"/>
      <c r="L95" s="3132"/>
      <c r="M95" s="3132"/>
      <c r="N95" s="3132"/>
      <c r="O95" s="3132"/>
      <c r="P95" s="3132"/>
      <c r="Q95" s="3213"/>
      <c r="R95" s="3186"/>
      <c r="S95" s="3186"/>
      <c r="T95" s="3186"/>
      <c r="U95" s="3186"/>
      <c r="V95" s="3186"/>
      <c r="W95" s="3186"/>
      <c r="X95" s="3186"/>
      <c r="Y95" s="3186"/>
      <c r="Z95" s="3186"/>
      <c r="AA95" s="3186"/>
      <c r="AB95" s="3186"/>
      <c r="AC95" s="3186"/>
      <c r="AD95" s="3186"/>
      <c r="AE95" s="3186"/>
      <c r="AF95" s="3186"/>
      <c r="AG95" s="3215"/>
      <c r="AH95" s="3215"/>
      <c r="AI95" s="3215"/>
      <c r="AJ95" s="3215"/>
      <c r="AK95" s="3186"/>
      <c r="AL95" s="3186"/>
      <c r="AM95" s="3186"/>
      <c r="AN95" s="3216"/>
      <c r="AO95" s="578"/>
      <c r="AP95" s="578"/>
      <c r="AQ95" s="578"/>
      <c r="AR95" s="578"/>
      <c r="AS95" s="578"/>
      <c r="AT95" s="578"/>
      <c r="AU95" s="578"/>
      <c r="AV95" s="578"/>
      <c r="AW95" s="578"/>
      <c r="AX95" s="578"/>
      <c r="AY95" s="578"/>
      <c r="AZ95" s="578"/>
      <c r="BA95" s="578"/>
      <c r="BB95" s="578"/>
      <c r="BC95" s="578"/>
      <c r="BD95" s="578"/>
      <c r="BE95" s="578"/>
      <c r="BF95" s="578"/>
      <c r="BG95" s="578"/>
      <c r="BH95" s="578"/>
      <c r="BI95" s="578"/>
      <c r="BJ95" s="578"/>
      <c r="BK95" s="578"/>
      <c r="BL95" s="578"/>
      <c r="BM95" s="578"/>
      <c r="BN95" s="578"/>
      <c r="BO95" s="578"/>
      <c r="BP95" s="578"/>
      <c r="BQ95" s="578"/>
      <c r="BR95" s="578"/>
      <c r="BS95" s="578"/>
      <c r="BT95" s="578"/>
      <c r="BU95" s="578"/>
      <c r="BV95" s="578"/>
      <c r="BW95" s="578"/>
      <c r="BX95" s="578"/>
      <c r="BY95" s="578"/>
      <c r="BZ95" s="578"/>
      <c r="CA95" s="578"/>
      <c r="CB95" s="578"/>
      <c r="CC95" s="578"/>
      <c r="CD95" s="578"/>
      <c r="CE95" s="578"/>
      <c r="CF95" s="578"/>
      <c r="CG95" s="578"/>
      <c r="CH95" s="578"/>
      <c r="CI95" s="578"/>
      <c r="CJ95" s="578"/>
      <c r="CK95" s="578"/>
      <c r="CL95" s="578"/>
      <c r="CM95" s="578"/>
      <c r="CN95" s="578"/>
      <c r="CO95" s="578"/>
      <c r="CP95" s="578"/>
      <c r="CQ95" s="578"/>
      <c r="CR95" s="578"/>
      <c r="CS95" s="578"/>
      <c r="CT95" s="578"/>
      <c r="CU95" s="578"/>
      <c r="CV95" s="578"/>
      <c r="CW95" s="578"/>
    </row>
    <row r="96" spans="1:101" s="184" customFormat="1" ht="12.6" customHeight="1">
      <c r="A96" s="3224"/>
      <c r="B96" s="3225"/>
      <c r="C96" s="3226"/>
      <c r="D96" s="3206"/>
      <c r="E96" s="3206"/>
      <c r="F96" s="3206"/>
      <c r="G96" s="3132" t="s">
        <v>333</v>
      </c>
      <c r="H96" s="3132"/>
      <c r="I96" s="3132"/>
      <c r="J96" s="3132"/>
      <c r="K96" s="3132"/>
      <c r="L96" s="3132"/>
      <c r="M96" s="3132"/>
      <c r="N96" s="3132"/>
      <c r="O96" s="3132"/>
      <c r="P96" s="3132"/>
      <c r="Q96" s="3217" t="s">
        <v>1973</v>
      </c>
      <c r="R96" s="3217"/>
      <c r="S96" s="3217"/>
      <c r="T96" s="3217"/>
      <c r="U96" s="3217"/>
      <c r="V96" s="3217"/>
      <c r="W96" s="3217"/>
      <c r="X96" s="3217"/>
      <c r="Y96" s="3217"/>
      <c r="Z96" s="3217"/>
      <c r="AA96" s="3217"/>
      <c r="AB96" s="3217"/>
      <c r="AC96" s="3217"/>
      <c r="AD96" s="3217"/>
      <c r="AE96" s="3217"/>
      <c r="AF96" s="3217"/>
      <c r="AG96" s="3217"/>
      <c r="AH96" s="3217"/>
      <c r="AI96" s="3217"/>
      <c r="AJ96" s="3217"/>
      <c r="AK96" s="3217"/>
      <c r="AL96" s="3217"/>
      <c r="AM96" s="3217"/>
      <c r="AN96" s="3217"/>
      <c r="AO96" s="578"/>
      <c r="AP96" s="578"/>
      <c r="AQ96" s="578"/>
      <c r="AR96" s="578"/>
      <c r="AS96" s="578"/>
      <c r="AT96" s="578"/>
      <c r="AU96" s="578"/>
      <c r="AV96" s="578"/>
      <c r="AW96" s="578"/>
      <c r="AX96" s="578"/>
      <c r="AY96" s="578"/>
      <c r="AZ96" s="578"/>
      <c r="BA96" s="578"/>
      <c r="BB96" s="578"/>
      <c r="BC96" s="578"/>
      <c r="BD96" s="578"/>
      <c r="BE96" s="578"/>
      <c r="BF96" s="578"/>
      <c r="BG96" s="578"/>
      <c r="BH96" s="578"/>
      <c r="BI96" s="578"/>
      <c r="BJ96" s="578"/>
      <c r="BK96" s="578"/>
      <c r="BL96" s="578"/>
      <c r="BM96" s="578"/>
      <c r="BN96" s="578"/>
      <c r="BO96" s="578"/>
      <c r="BP96" s="578"/>
      <c r="BQ96" s="578"/>
      <c r="BR96" s="578"/>
      <c r="BS96" s="578"/>
      <c r="BT96" s="578"/>
      <c r="BU96" s="578"/>
      <c r="BV96" s="578"/>
      <c r="BW96" s="578"/>
      <c r="BX96" s="578"/>
      <c r="BY96" s="578"/>
      <c r="BZ96" s="578"/>
      <c r="CA96" s="578"/>
      <c r="CB96" s="578"/>
      <c r="CC96" s="578"/>
      <c r="CD96" s="578"/>
      <c r="CE96" s="578"/>
      <c r="CF96" s="578"/>
      <c r="CG96" s="578"/>
      <c r="CH96" s="578"/>
      <c r="CI96" s="578"/>
      <c r="CJ96" s="578"/>
      <c r="CK96" s="578"/>
      <c r="CL96" s="578"/>
      <c r="CM96" s="578"/>
      <c r="CN96" s="578"/>
      <c r="CO96" s="578"/>
      <c r="CP96" s="578"/>
      <c r="CQ96" s="578"/>
      <c r="CR96" s="578"/>
      <c r="CS96" s="578"/>
      <c r="CT96" s="578"/>
      <c r="CU96" s="578"/>
      <c r="CV96" s="578"/>
      <c r="CW96" s="578"/>
    </row>
    <row r="97" spans="1:101" s="184" customFormat="1" ht="12.6" customHeight="1">
      <c r="A97" s="3224"/>
      <c r="B97" s="3225"/>
      <c r="C97" s="3226"/>
      <c r="D97" s="3206"/>
      <c r="E97" s="3206"/>
      <c r="F97" s="3206"/>
      <c r="G97" s="3132"/>
      <c r="H97" s="3132"/>
      <c r="I97" s="3132"/>
      <c r="J97" s="3132"/>
      <c r="K97" s="3132"/>
      <c r="L97" s="3132"/>
      <c r="M97" s="3132"/>
      <c r="N97" s="3132"/>
      <c r="O97" s="3132"/>
      <c r="P97" s="3132"/>
      <c r="Q97" s="3217"/>
      <c r="R97" s="3217"/>
      <c r="S97" s="3217"/>
      <c r="T97" s="3217"/>
      <c r="U97" s="3217"/>
      <c r="V97" s="3217"/>
      <c r="W97" s="3217"/>
      <c r="X97" s="3217"/>
      <c r="Y97" s="3217"/>
      <c r="Z97" s="3217"/>
      <c r="AA97" s="3217"/>
      <c r="AB97" s="3217"/>
      <c r="AC97" s="3217"/>
      <c r="AD97" s="3217"/>
      <c r="AE97" s="3217"/>
      <c r="AF97" s="3217"/>
      <c r="AG97" s="3217"/>
      <c r="AH97" s="3217"/>
      <c r="AI97" s="3217"/>
      <c r="AJ97" s="3217"/>
      <c r="AK97" s="3217"/>
      <c r="AL97" s="3217"/>
      <c r="AM97" s="3217"/>
      <c r="AN97" s="3217"/>
      <c r="AO97" s="578"/>
      <c r="AP97" s="578"/>
      <c r="AQ97" s="578"/>
      <c r="AR97" s="578"/>
      <c r="AS97" s="578"/>
      <c r="AT97" s="578"/>
      <c r="AU97" s="578"/>
      <c r="AV97" s="578"/>
      <c r="AW97" s="578"/>
      <c r="AX97" s="578"/>
      <c r="AY97" s="578"/>
      <c r="AZ97" s="578"/>
      <c r="BA97" s="578"/>
      <c r="BB97" s="578"/>
      <c r="BC97" s="578"/>
      <c r="BD97" s="578"/>
      <c r="BE97" s="578"/>
      <c r="BF97" s="578"/>
      <c r="BG97" s="578"/>
      <c r="BH97" s="578"/>
      <c r="BI97" s="578"/>
      <c r="BJ97" s="578"/>
      <c r="BK97" s="578"/>
      <c r="BL97" s="578"/>
      <c r="BM97" s="578"/>
      <c r="BN97" s="578"/>
      <c r="BO97" s="578"/>
      <c r="BP97" s="578"/>
      <c r="BQ97" s="578"/>
      <c r="BR97" s="578"/>
      <c r="BS97" s="578"/>
      <c r="BT97" s="578"/>
      <c r="BU97" s="578"/>
      <c r="BV97" s="578"/>
      <c r="BW97" s="578"/>
      <c r="BX97" s="578"/>
      <c r="BY97" s="578"/>
      <c r="BZ97" s="578"/>
      <c r="CA97" s="578"/>
      <c r="CB97" s="578"/>
      <c r="CC97" s="578"/>
      <c r="CD97" s="578"/>
      <c r="CE97" s="578"/>
      <c r="CF97" s="578"/>
      <c r="CG97" s="578"/>
      <c r="CH97" s="578"/>
      <c r="CI97" s="578"/>
      <c r="CJ97" s="578"/>
      <c r="CK97" s="578"/>
      <c r="CL97" s="578"/>
      <c r="CM97" s="578"/>
      <c r="CN97" s="578"/>
      <c r="CO97" s="578"/>
      <c r="CP97" s="578"/>
      <c r="CQ97" s="578"/>
      <c r="CR97" s="578"/>
      <c r="CS97" s="578"/>
      <c r="CT97" s="578"/>
      <c r="CU97" s="578"/>
      <c r="CV97" s="578"/>
      <c r="CW97" s="578"/>
    </row>
    <row r="98" spans="1:101" s="184" customFormat="1" ht="12.6" customHeight="1">
      <c r="A98" s="3224"/>
      <c r="B98" s="3225"/>
      <c r="C98" s="3226"/>
      <c r="D98" s="3206"/>
      <c r="E98" s="3206"/>
      <c r="F98" s="3206"/>
      <c r="G98" s="3132"/>
      <c r="H98" s="3132"/>
      <c r="I98" s="3132"/>
      <c r="J98" s="3132"/>
      <c r="K98" s="3132"/>
      <c r="L98" s="3132"/>
      <c r="M98" s="3132"/>
      <c r="N98" s="3132"/>
      <c r="O98" s="3132"/>
      <c r="P98" s="3132"/>
      <c r="Q98" s="3217"/>
      <c r="R98" s="3217"/>
      <c r="S98" s="3217"/>
      <c r="T98" s="3217"/>
      <c r="U98" s="3217"/>
      <c r="V98" s="3217"/>
      <c r="W98" s="3217"/>
      <c r="X98" s="3217"/>
      <c r="Y98" s="3217"/>
      <c r="Z98" s="3217"/>
      <c r="AA98" s="3217"/>
      <c r="AB98" s="3217"/>
      <c r="AC98" s="3217"/>
      <c r="AD98" s="3217"/>
      <c r="AE98" s="3217"/>
      <c r="AF98" s="3217"/>
      <c r="AG98" s="3217"/>
      <c r="AH98" s="3217"/>
      <c r="AI98" s="3217"/>
      <c r="AJ98" s="3217"/>
      <c r="AK98" s="3217"/>
      <c r="AL98" s="3217"/>
      <c r="AM98" s="3217"/>
      <c r="AN98" s="3217"/>
      <c r="AO98" s="578"/>
      <c r="AP98" s="578"/>
      <c r="AQ98" s="578"/>
      <c r="AR98" s="578"/>
      <c r="AS98" s="578"/>
      <c r="AT98" s="578"/>
      <c r="AU98" s="578"/>
      <c r="AV98" s="578"/>
      <c r="AW98" s="578"/>
      <c r="AX98" s="578"/>
      <c r="AY98" s="578"/>
      <c r="AZ98" s="578"/>
      <c r="BA98" s="578"/>
      <c r="BB98" s="578"/>
      <c r="BC98" s="578"/>
      <c r="BD98" s="578"/>
      <c r="BE98" s="578"/>
      <c r="BF98" s="578"/>
      <c r="BG98" s="578"/>
      <c r="BH98" s="578"/>
      <c r="BI98" s="578"/>
      <c r="BJ98" s="578"/>
      <c r="BK98" s="578"/>
      <c r="BL98" s="578"/>
      <c r="BM98" s="578"/>
      <c r="BN98" s="578"/>
      <c r="BO98" s="578"/>
      <c r="BP98" s="578"/>
      <c r="BQ98" s="578"/>
      <c r="BR98" s="578"/>
      <c r="BS98" s="578"/>
      <c r="BT98" s="578"/>
      <c r="BU98" s="578"/>
      <c r="BV98" s="578"/>
      <c r="BW98" s="578"/>
      <c r="BX98" s="578"/>
      <c r="BY98" s="578"/>
      <c r="BZ98" s="578"/>
      <c r="CA98" s="578"/>
      <c r="CB98" s="578"/>
      <c r="CC98" s="578"/>
      <c r="CD98" s="578"/>
      <c r="CE98" s="578"/>
      <c r="CF98" s="578"/>
      <c r="CG98" s="578"/>
      <c r="CH98" s="578"/>
      <c r="CI98" s="578"/>
      <c r="CJ98" s="578"/>
      <c r="CK98" s="578"/>
      <c r="CL98" s="578"/>
      <c r="CM98" s="578"/>
      <c r="CN98" s="578"/>
      <c r="CO98" s="578"/>
      <c r="CP98" s="578"/>
      <c r="CQ98" s="578"/>
      <c r="CR98" s="578"/>
      <c r="CS98" s="578"/>
      <c r="CT98" s="578"/>
      <c r="CU98" s="578"/>
      <c r="CV98" s="578"/>
      <c r="CW98" s="578"/>
    </row>
    <row r="99" spans="1:101" s="184" customFormat="1" ht="12.6" customHeight="1">
      <c r="A99" s="3224"/>
      <c r="B99" s="3225"/>
      <c r="C99" s="3226"/>
      <c r="D99" s="3193" t="s">
        <v>334</v>
      </c>
      <c r="E99" s="3193"/>
      <c r="F99" s="3193"/>
      <c r="G99" s="3132" t="s">
        <v>335</v>
      </c>
      <c r="H99" s="3132"/>
      <c r="I99" s="3132"/>
      <c r="J99" s="3132"/>
      <c r="K99" s="3132"/>
      <c r="L99" s="3132"/>
      <c r="M99" s="3132"/>
      <c r="N99" s="3132"/>
      <c r="O99" s="3132"/>
      <c r="P99" s="3132"/>
      <c r="Q99" s="3218"/>
      <c r="R99" s="3218"/>
      <c r="S99" s="3218"/>
      <c r="T99" s="3218"/>
      <c r="U99" s="3218"/>
      <c r="V99" s="3218"/>
      <c r="W99" s="3218"/>
      <c r="X99" s="3218"/>
      <c r="Y99" s="3218"/>
      <c r="Z99" s="3218"/>
      <c r="AA99" s="3218"/>
      <c r="AB99" s="3218"/>
      <c r="AC99" s="3218"/>
      <c r="AD99" s="3218"/>
      <c r="AE99" s="3218"/>
      <c r="AF99" s="3218"/>
      <c r="AG99" s="3218"/>
      <c r="AH99" s="3218"/>
      <c r="AI99" s="3218"/>
      <c r="AJ99" s="3218"/>
      <c r="AK99" s="3218"/>
      <c r="AL99" s="3218"/>
      <c r="AM99" s="3218"/>
      <c r="AN99" s="3218"/>
      <c r="AO99" s="578"/>
      <c r="AP99" s="578"/>
      <c r="AQ99" s="578"/>
      <c r="AR99" s="578"/>
      <c r="AS99" s="578"/>
      <c r="AT99" s="578"/>
      <c r="AU99" s="578"/>
      <c r="AV99" s="578"/>
      <c r="AW99" s="578"/>
      <c r="AX99" s="578"/>
      <c r="AY99" s="578"/>
      <c r="AZ99" s="578"/>
      <c r="BA99" s="578"/>
      <c r="BB99" s="578"/>
      <c r="BC99" s="578"/>
      <c r="BD99" s="578"/>
      <c r="BE99" s="578"/>
      <c r="BF99" s="578"/>
      <c r="BG99" s="578"/>
      <c r="BH99" s="578"/>
      <c r="BI99" s="578"/>
      <c r="BJ99" s="578"/>
      <c r="BK99" s="578"/>
      <c r="BL99" s="578"/>
      <c r="BM99" s="578"/>
      <c r="BN99" s="578"/>
      <c r="BO99" s="578"/>
      <c r="BP99" s="578"/>
      <c r="BQ99" s="578"/>
      <c r="BR99" s="578"/>
      <c r="BS99" s="578"/>
      <c r="BT99" s="578"/>
      <c r="BU99" s="578"/>
      <c r="BV99" s="578"/>
      <c r="BW99" s="578"/>
      <c r="BX99" s="578"/>
      <c r="BY99" s="578"/>
      <c r="BZ99" s="578"/>
      <c r="CA99" s="578"/>
      <c r="CB99" s="578"/>
      <c r="CC99" s="578"/>
      <c r="CD99" s="578"/>
      <c r="CE99" s="578"/>
      <c r="CF99" s="578"/>
      <c r="CG99" s="578"/>
      <c r="CH99" s="578"/>
      <c r="CI99" s="578"/>
      <c r="CJ99" s="578"/>
      <c r="CK99" s="578"/>
      <c r="CL99" s="578"/>
      <c r="CM99" s="578"/>
      <c r="CN99" s="578"/>
      <c r="CO99" s="578"/>
      <c r="CP99" s="578"/>
      <c r="CQ99" s="578"/>
      <c r="CR99" s="578"/>
      <c r="CS99" s="578"/>
      <c r="CT99" s="578"/>
      <c r="CU99" s="578"/>
      <c r="CV99" s="578"/>
      <c r="CW99" s="578"/>
    </row>
    <row r="100" spans="1:101" s="184" customFormat="1" ht="12.6" customHeight="1">
      <c r="A100" s="3224"/>
      <c r="B100" s="3225"/>
      <c r="C100" s="3226"/>
      <c r="D100" s="3193"/>
      <c r="E100" s="3193"/>
      <c r="F100" s="3193"/>
      <c r="G100" s="3132"/>
      <c r="H100" s="3132"/>
      <c r="I100" s="3132"/>
      <c r="J100" s="3132"/>
      <c r="K100" s="3132"/>
      <c r="L100" s="3132"/>
      <c r="M100" s="3132"/>
      <c r="N100" s="3132"/>
      <c r="O100" s="3132"/>
      <c r="P100" s="3132"/>
      <c r="Q100" s="3218"/>
      <c r="R100" s="3218"/>
      <c r="S100" s="3218"/>
      <c r="T100" s="3218"/>
      <c r="U100" s="3218"/>
      <c r="V100" s="3218"/>
      <c r="W100" s="3218"/>
      <c r="X100" s="3218"/>
      <c r="Y100" s="3218"/>
      <c r="Z100" s="3218"/>
      <c r="AA100" s="3218"/>
      <c r="AB100" s="3218"/>
      <c r="AC100" s="3218"/>
      <c r="AD100" s="3218"/>
      <c r="AE100" s="3218"/>
      <c r="AF100" s="3218"/>
      <c r="AG100" s="3218"/>
      <c r="AH100" s="3218"/>
      <c r="AI100" s="3218"/>
      <c r="AJ100" s="3218"/>
      <c r="AK100" s="3218"/>
      <c r="AL100" s="3218"/>
      <c r="AM100" s="3218"/>
      <c r="AN100" s="3218"/>
      <c r="AO100" s="578"/>
      <c r="AP100" s="578"/>
      <c r="AQ100" s="578"/>
      <c r="AR100" s="578"/>
      <c r="AS100" s="578"/>
      <c r="AT100" s="578"/>
      <c r="AU100" s="578"/>
      <c r="AV100" s="578"/>
      <c r="AW100" s="578"/>
      <c r="AX100" s="578"/>
      <c r="AY100" s="578"/>
      <c r="AZ100" s="578"/>
      <c r="BA100" s="578"/>
      <c r="BB100" s="578"/>
      <c r="BC100" s="578"/>
      <c r="BD100" s="578"/>
      <c r="BE100" s="578"/>
      <c r="BF100" s="578"/>
      <c r="BG100" s="578"/>
      <c r="BH100" s="578"/>
      <c r="BI100" s="578"/>
      <c r="BJ100" s="578"/>
      <c r="BK100" s="578"/>
      <c r="BL100" s="578"/>
      <c r="BM100" s="578"/>
      <c r="BN100" s="578"/>
      <c r="BO100" s="578"/>
      <c r="BP100" s="578"/>
      <c r="BQ100" s="578"/>
      <c r="BR100" s="578"/>
      <c r="BS100" s="578"/>
      <c r="BT100" s="578"/>
      <c r="BU100" s="578"/>
      <c r="BV100" s="578"/>
      <c r="BW100" s="578"/>
      <c r="BX100" s="578"/>
      <c r="BY100" s="578"/>
      <c r="BZ100" s="578"/>
      <c r="CA100" s="578"/>
      <c r="CB100" s="578"/>
      <c r="CC100" s="578"/>
      <c r="CD100" s="578"/>
      <c r="CE100" s="578"/>
      <c r="CF100" s="578"/>
      <c r="CG100" s="578"/>
      <c r="CH100" s="578"/>
      <c r="CI100" s="578"/>
      <c r="CJ100" s="578"/>
      <c r="CK100" s="578"/>
      <c r="CL100" s="578"/>
      <c r="CM100" s="578"/>
      <c r="CN100" s="578"/>
      <c r="CO100" s="578"/>
      <c r="CP100" s="578"/>
      <c r="CQ100" s="578"/>
      <c r="CR100" s="578"/>
      <c r="CS100" s="578"/>
      <c r="CT100" s="578"/>
      <c r="CU100" s="578"/>
      <c r="CV100" s="578"/>
      <c r="CW100" s="578"/>
    </row>
    <row r="101" spans="1:101" s="184" customFormat="1" ht="12.6" customHeight="1">
      <c r="A101" s="3224"/>
      <c r="B101" s="3225"/>
      <c r="C101" s="3226"/>
      <c r="D101" s="3193"/>
      <c r="E101" s="3193"/>
      <c r="F101" s="3193"/>
      <c r="G101" s="3132"/>
      <c r="H101" s="3132"/>
      <c r="I101" s="3132"/>
      <c r="J101" s="3132"/>
      <c r="K101" s="3132"/>
      <c r="L101" s="3132"/>
      <c r="M101" s="3132"/>
      <c r="N101" s="3132"/>
      <c r="O101" s="3132"/>
      <c r="P101" s="3132"/>
      <c r="Q101" s="3218"/>
      <c r="R101" s="3218"/>
      <c r="S101" s="3218"/>
      <c r="T101" s="3218"/>
      <c r="U101" s="3218"/>
      <c r="V101" s="3218"/>
      <c r="W101" s="3218"/>
      <c r="X101" s="3218"/>
      <c r="Y101" s="3218"/>
      <c r="Z101" s="3218"/>
      <c r="AA101" s="3218"/>
      <c r="AB101" s="3218"/>
      <c r="AC101" s="3218"/>
      <c r="AD101" s="3218"/>
      <c r="AE101" s="3218"/>
      <c r="AF101" s="3218"/>
      <c r="AG101" s="3218"/>
      <c r="AH101" s="3218"/>
      <c r="AI101" s="3218"/>
      <c r="AJ101" s="3218"/>
      <c r="AK101" s="3218"/>
      <c r="AL101" s="3218"/>
      <c r="AM101" s="3218"/>
      <c r="AN101" s="3218"/>
      <c r="AO101" s="578"/>
      <c r="AP101" s="578"/>
      <c r="AQ101" s="578"/>
      <c r="AR101" s="578"/>
      <c r="AS101" s="578"/>
      <c r="AT101" s="578"/>
      <c r="AU101" s="578"/>
      <c r="AV101" s="578"/>
      <c r="AW101" s="578"/>
      <c r="AX101" s="578"/>
      <c r="AY101" s="578"/>
      <c r="AZ101" s="578"/>
      <c r="BA101" s="578"/>
      <c r="BB101" s="578"/>
      <c r="BC101" s="578"/>
      <c r="BD101" s="578"/>
      <c r="BE101" s="578"/>
      <c r="BF101" s="578"/>
      <c r="BG101" s="578"/>
      <c r="BH101" s="578"/>
      <c r="BI101" s="578"/>
      <c r="BJ101" s="578"/>
      <c r="BK101" s="578"/>
      <c r="BL101" s="578"/>
      <c r="BM101" s="578"/>
      <c r="BN101" s="578"/>
      <c r="BO101" s="578"/>
      <c r="BP101" s="578"/>
      <c r="BQ101" s="578"/>
      <c r="BR101" s="578"/>
      <c r="BS101" s="578"/>
      <c r="BT101" s="578"/>
      <c r="BU101" s="578"/>
      <c r="BV101" s="578"/>
      <c r="BW101" s="578"/>
      <c r="BX101" s="578"/>
      <c r="BY101" s="578"/>
      <c r="BZ101" s="578"/>
      <c r="CA101" s="578"/>
      <c r="CB101" s="578"/>
      <c r="CC101" s="578"/>
      <c r="CD101" s="578"/>
      <c r="CE101" s="578"/>
      <c r="CF101" s="578"/>
      <c r="CG101" s="578"/>
      <c r="CH101" s="578"/>
      <c r="CI101" s="578"/>
      <c r="CJ101" s="578"/>
      <c r="CK101" s="578"/>
      <c r="CL101" s="578"/>
      <c r="CM101" s="578"/>
      <c r="CN101" s="578"/>
      <c r="CO101" s="578"/>
      <c r="CP101" s="578"/>
      <c r="CQ101" s="578"/>
      <c r="CR101" s="578"/>
      <c r="CS101" s="578"/>
      <c r="CT101" s="578"/>
      <c r="CU101" s="578"/>
      <c r="CV101" s="578"/>
      <c r="CW101" s="578"/>
    </row>
    <row r="102" spans="1:101" s="184" customFormat="1" ht="12.6" customHeight="1">
      <c r="A102" s="3224"/>
      <c r="B102" s="3225"/>
      <c r="C102" s="3226"/>
      <c r="D102" s="3193"/>
      <c r="E102" s="3193"/>
      <c r="F102" s="3193"/>
      <c r="G102" s="3132"/>
      <c r="H102" s="3132"/>
      <c r="I102" s="3132"/>
      <c r="J102" s="3132"/>
      <c r="K102" s="3132"/>
      <c r="L102" s="3132"/>
      <c r="M102" s="3132"/>
      <c r="N102" s="3132"/>
      <c r="O102" s="3132"/>
      <c r="P102" s="3132"/>
      <c r="Q102" s="3218"/>
      <c r="R102" s="3218"/>
      <c r="S102" s="3218"/>
      <c r="T102" s="3218"/>
      <c r="U102" s="3218"/>
      <c r="V102" s="3218"/>
      <c r="W102" s="3218"/>
      <c r="X102" s="3218"/>
      <c r="Y102" s="3218"/>
      <c r="Z102" s="3218"/>
      <c r="AA102" s="3218"/>
      <c r="AB102" s="3218"/>
      <c r="AC102" s="3218"/>
      <c r="AD102" s="3218"/>
      <c r="AE102" s="3218"/>
      <c r="AF102" s="3218"/>
      <c r="AG102" s="3218"/>
      <c r="AH102" s="3218"/>
      <c r="AI102" s="3218"/>
      <c r="AJ102" s="3218"/>
      <c r="AK102" s="3218"/>
      <c r="AL102" s="3218"/>
      <c r="AM102" s="3218"/>
      <c r="AN102" s="3218"/>
      <c r="AO102" s="578"/>
      <c r="AP102" s="578"/>
      <c r="AQ102" s="578"/>
      <c r="AR102" s="578"/>
      <c r="AS102" s="578"/>
      <c r="AT102" s="578"/>
      <c r="AU102" s="578"/>
      <c r="AV102" s="578"/>
      <c r="AW102" s="578"/>
      <c r="AX102" s="578"/>
      <c r="AY102" s="578"/>
      <c r="AZ102" s="578"/>
      <c r="BA102" s="578"/>
      <c r="BB102" s="578"/>
      <c r="BC102" s="578"/>
      <c r="BD102" s="578"/>
      <c r="BE102" s="578"/>
      <c r="BF102" s="578"/>
      <c r="BG102" s="578"/>
      <c r="BH102" s="578"/>
      <c r="BI102" s="578"/>
      <c r="BJ102" s="578"/>
      <c r="BK102" s="578"/>
      <c r="BL102" s="578"/>
      <c r="BM102" s="578"/>
      <c r="BN102" s="578"/>
      <c r="BO102" s="578"/>
      <c r="BP102" s="578"/>
      <c r="BQ102" s="578"/>
      <c r="BR102" s="578"/>
      <c r="BS102" s="578"/>
      <c r="BT102" s="578"/>
      <c r="BU102" s="578"/>
      <c r="BV102" s="578"/>
      <c r="BW102" s="578"/>
      <c r="BX102" s="578"/>
      <c r="BY102" s="578"/>
      <c r="BZ102" s="578"/>
      <c r="CA102" s="578"/>
      <c r="CB102" s="578"/>
      <c r="CC102" s="578"/>
      <c r="CD102" s="578"/>
      <c r="CE102" s="578"/>
      <c r="CF102" s="578"/>
      <c r="CG102" s="578"/>
      <c r="CH102" s="578"/>
      <c r="CI102" s="578"/>
      <c r="CJ102" s="578"/>
      <c r="CK102" s="578"/>
      <c r="CL102" s="578"/>
      <c r="CM102" s="578"/>
      <c r="CN102" s="578"/>
      <c r="CO102" s="578"/>
      <c r="CP102" s="578"/>
      <c r="CQ102" s="578"/>
      <c r="CR102" s="578"/>
      <c r="CS102" s="578"/>
      <c r="CT102" s="578"/>
      <c r="CU102" s="578"/>
      <c r="CV102" s="578"/>
      <c r="CW102" s="578"/>
    </row>
    <row r="103" spans="1:101" s="184" customFormat="1" ht="12.6" customHeight="1">
      <c r="A103" s="3224"/>
      <c r="B103" s="3225"/>
      <c r="C103" s="3226"/>
      <c r="D103" s="3193"/>
      <c r="E103" s="3193"/>
      <c r="F103" s="3193"/>
      <c r="G103" s="3132" t="s">
        <v>374</v>
      </c>
      <c r="H103" s="3132"/>
      <c r="I103" s="3132"/>
      <c r="J103" s="3132"/>
      <c r="K103" s="3132"/>
      <c r="L103" s="3132"/>
      <c r="M103" s="3132"/>
      <c r="N103" s="3132"/>
      <c r="O103" s="3132"/>
      <c r="P103" s="3132"/>
      <c r="Q103" s="3218"/>
      <c r="R103" s="3218"/>
      <c r="S103" s="3218"/>
      <c r="T103" s="3218"/>
      <c r="U103" s="3218"/>
      <c r="V103" s="3218"/>
      <c r="W103" s="3218"/>
      <c r="X103" s="3218"/>
      <c r="Y103" s="3218"/>
      <c r="Z103" s="3218"/>
      <c r="AA103" s="3218"/>
      <c r="AB103" s="3218"/>
      <c r="AC103" s="3218"/>
      <c r="AD103" s="3218"/>
      <c r="AE103" s="3218"/>
      <c r="AF103" s="3218"/>
      <c r="AG103" s="3218"/>
      <c r="AH103" s="3218"/>
      <c r="AI103" s="3218"/>
      <c r="AJ103" s="3218"/>
      <c r="AK103" s="3218"/>
      <c r="AL103" s="3218"/>
      <c r="AM103" s="3218"/>
      <c r="AN103" s="3218"/>
      <c r="AO103" s="578"/>
      <c r="AP103" s="578"/>
      <c r="AQ103" s="578"/>
      <c r="AR103" s="578"/>
      <c r="AS103" s="578"/>
      <c r="AT103" s="578"/>
      <c r="AU103" s="578"/>
      <c r="AV103" s="578"/>
      <c r="AW103" s="578"/>
      <c r="AX103" s="578"/>
      <c r="AY103" s="578"/>
      <c r="AZ103" s="578"/>
      <c r="BA103" s="578"/>
      <c r="BB103" s="578"/>
      <c r="BC103" s="578"/>
      <c r="BD103" s="578"/>
      <c r="BE103" s="578"/>
      <c r="BF103" s="578"/>
      <c r="BG103" s="578"/>
      <c r="BH103" s="578"/>
      <c r="BI103" s="578"/>
      <c r="BJ103" s="578"/>
      <c r="BK103" s="578"/>
      <c r="BL103" s="578"/>
      <c r="BM103" s="578"/>
      <c r="BN103" s="578"/>
      <c r="BO103" s="578"/>
      <c r="BP103" s="578"/>
      <c r="BQ103" s="578"/>
      <c r="BR103" s="578"/>
      <c r="BS103" s="578"/>
      <c r="BT103" s="578"/>
      <c r="BU103" s="578"/>
      <c r="BV103" s="578"/>
      <c r="BW103" s="578"/>
      <c r="BX103" s="578"/>
      <c r="BY103" s="578"/>
      <c r="BZ103" s="578"/>
      <c r="CA103" s="578"/>
      <c r="CB103" s="578"/>
      <c r="CC103" s="578"/>
      <c r="CD103" s="578"/>
      <c r="CE103" s="578"/>
      <c r="CF103" s="578"/>
      <c r="CG103" s="578"/>
      <c r="CH103" s="578"/>
      <c r="CI103" s="578"/>
      <c r="CJ103" s="578"/>
      <c r="CK103" s="578"/>
      <c r="CL103" s="578"/>
      <c r="CM103" s="578"/>
      <c r="CN103" s="578"/>
      <c r="CO103" s="578"/>
      <c r="CP103" s="578"/>
      <c r="CQ103" s="578"/>
      <c r="CR103" s="578"/>
      <c r="CS103" s="578"/>
      <c r="CT103" s="578"/>
      <c r="CU103" s="578"/>
      <c r="CV103" s="578"/>
      <c r="CW103" s="578"/>
    </row>
    <row r="104" spans="1:101" s="184" customFormat="1" ht="12.6" customHeight="1">
      <c r="A104" s="3224"/>
      <c r="B104" s="3225"/>
      <c r="C104" s="3226"/>
      <c r="D104" s="3193"/>
      <c r="E104" s="3193"/>
      <c r="F104" s="3193"/>
      <c r="G104" s="3132"/>
      <c r="H104" s="3132"/>
      <c r="I104" s="3132"/>
      <c r="J104" s="3132"/>
      <c r="K104" s="3132"/>
      <c r="L104" s="3132"/>
      <c r="M104" s="3132"/>
      <c r="N104" s="3132"/>
      <c r="O104" s="3132"/>
      <c r="P104" s="3132"/>
      <c r="Q104" s="3218"/>
      <c r="R104" s="3218"/>
      <c r="S104" s="3218"/>
      <c r="T104" s="3218"/>
      <c r="U104" s="3218"/>
      <c r="V104" s="3218"/>
      <c r="W104" s="3218"/>
      <c r="X104" s="3218"/>
      <c r="Y104" s="3218"/>
      <c r="Z104" s="3218"/>
      <c r="AA104" s="3218"/>
      <c r="AB104" s="3218"/>
      <c r="AC104" s="3218"/>
      <c r="AD104" s="3218"/>
      <c r="AE104" s="3218"/>
      <c r="AF104" s="3218"/>
      <c r="AG104" s="3218"/>
      <c r="AH104" s="3218"/>
      <c r="AI104" s="3218"/>
      <c r="AJ104" s="3218"/>
      <c r="AK104" s="3218"/>
      <c r="AL104" s="3218"/>
      <c r="AM104" s="3218"/>
      <c r="AN104" s="3218"/>
      <c r="AO104" s="578"/>
      <c r="AP104" s="578"/>
      <c r="AQ104" s="578"/>
      <c r="AR104" s="578"/>
      <c r="AS104" s="578"/>
      <c r="AT104" s="578"/>
      <c r="AU104" s="578"/>
      <c r="AV104" s="578"/>
      <c r="AW104" s="578"/>
      <c r="AX104" s="578"/>
      <c r="AY104" s="578"/>
      <c r="AZ104" s="578"/>
      <c r="BA104" s="578"/>
      <c r="BB104" s="578"/>
      <c r="BC104" s="578"/>
      <c r="BD104" s="578"/>
      <c r="BE104" s="578"/>
      <c r="BF104" s="578"/>
      <c r="BG104" s="578"/>
      <c r="BH104" s="578"/>
      <c r="BI104" s="578"/>
      <c r="BJ104" s="578"/>
      <c r="BK104" s="578"/>
      <c r="BL104" s="578"/>
      <c r="BM104" s="578"/>
      <c r="BN104" s="578"/>
      <c r="BO104" s="578"/>
      <c r="BP104" s="578"/>
      <c r="BQ104" s="578"/>
      <c r="BR104" s="578"/>
      <c r="BS104" s="578"/>
      <c r="BT104" s="578"/>
      <c r="BU104" s="578"/>
      <c r="BV104" s="578"/>
      <c r="BW104" s="578"/>
      <c r="BX104" s="578"/>
      <c r="BY104" s="578"/>
      <c r="BZ104" s="578"/>
      <c r="CA104" s="578"/>
      <c r="CB104" s="578"/>
      <c r="CC104" s="578"/>
      <c r="CD104" s="578"/>
      <c r="CE104" s="578"/>
      <c r="CF104" s="578"/>
      <c r="CG104" s="578"/>
      <c r="CH104" s="578"/>
      <c r="CI104" s="578"/>
      <c r="CJ104" s="578"/>
      <c r="CK104" s="578"/>
      <c r="CL104" s="578"/>
      <c r="CM104" s="578"/>
      <c r="CN104" s="578"/>
      <c r="CO104" s="578"/>
      <c r="CP104" s="578"/>
      <c r="CQ104" s="578"/>
      <c r="CR104" s="578"/>
      <c r="CS104" s="578"/>
      <c r="CT104" s="578"/>
      <c r="CU104" s="578"/>
      <c r="CV104" s="578"/>
      <c r="CW104" s="578"/>
    </row>
    <row r="105" spans="1:101" s="184" customFormat="1" ht="12.6" customHeight="1">
      <c r="A105" s="3224"/>
      <c r="B105" s="3225"/>
      <c r="C105" s="3226"/>
      <c r="D105" s="3193"/>
      <c r="E105" s="3193"/>
      <c r="F105" s="3193"/>
      <c r="G105" s="3132"/>
      <c r="H105" s="3132"/>
      <c r="I105" s="3132"/>
      <c r="J105" s="3132"/>
      <c r="K105" s="3132"/>
      <c r="L105" s="3132"/>
      <c r="M105" s="3132"/>
      <c r="N105" s="3132"/>
      <c r="O105" s="3132"/>
      <c r="P105" s="3132"/>
      <c r="Q105" s="3218"/>
      <c r="R105" s="3218"/>
      <c r="S105" s="3218"/>
      <c r="T105" s="3218"/>
      <c r="U105" s="3218"/>
      <c r="V105" s="3218"/>
      <c r="W105" s="3218"/>
      <c r="X105" s="3218"/>
      <c r="Y105" s="3218"/>
      <c r="Z105" s="3218"/>
      <c r="AA105" s="3218"/>
      <c r="AB105" s="3218"/>
      <c r="AC105" s="3218"/>
      <c r="AD105" s="3218"/>
      <c r="AE105" s="3218"/>
      <c r="AF105" s="3218"/>
      <c r="AG105" s="3218"/>
      <c r="AH105" s="3218"/>
      <c r="AI105" s="3218"/>
      <c r="AJ105" s="3218"/>
      <c r="AK105" s="3218"/>
      <c r="AL105" s="3218"/>
      <c r="AM105" s="3218"/>
      <c r="AN105" s="3218"/>
      <c r="AO105" s="578"/>
      <c r="AP105" s="578"/>
      <c r="AQ105" s="578"/>
      <c r="AR105" s="578"/>
      <c r="AS105" s="578"/>
      <c r="AT105" s="578"/>
      <c r="AU105" s="578"/>
      <c r="AV105" s="578"/>
      <c r="AW105" s="578"/>
      <c r="AX105" s="578"/>
      <c r="AY105" s="578"/>
      <c r="AZ105" s="578"/>
      <c r="BA105" s="578"/>
      <c r="BB105" s="578"/>
      <c r="BC105" s="578"/>
      <c r="BD105" s="578"/>
      <c r="BE105" s="578"/>
      <c r="BF105" s="578"/>
      <c r="BG105" s="578"/>
      <c r="BH105" s="578"/>
      <c r="BI105" s="578"/>
      <c r="BJ105" s="578"/>
      <c r="BK105" s="578"/>
      <c r="BL105" s="578"/>
      <c r="BM105" s="578"/>
      <c r="BN105" s="578"/>
      <c r="BO105" s="578"/>
      <c r="BP105" s="578"/>
      <c r="BQ105" s="578"/>
      <c r="BR105" s="578"/>
      <c r="BS105" s="578"/>
      <c r="BT105" s="578"/>
      <c r="BU105" s="578"/>
      <c r="BV105" s="578"/>
      <c r="BW105" s="578"/>
      <c r="BX105" s="578"/>
      <c r="BY105" s="578"/>
      <c r="BZ105" s="578"/>
      <c r="CA105" s="578"/>
      <c r="CB105" s="578"/>
      <c r="CC105" s="578"/>
      <c r="CD105" s="578"/>
      <c r="CE105" s="578"/>
      <c r="CF105" s="578"/>
      <c r="CG105" s="578"/>
      <c r="CH105" s="578"/>
      <c r="CI105" s="578"/>
      <c r="CJ105" s="578"/>
      <c r="CK105" s="578"/>
      <c r="CL105" s="578"/>
      <c r="CM105" s="578"/>
      <c r="CN105" s="578"/>
      <c r="CO105" s="578"/>
      <c r="CP105" s="578"/>
      <c r="CQ105" s="578"/>
      <c r="CR105" s="578"/>
      <c r="CS105" s="578"/>
      <c r="CT105" s="578"/>
      <c r="CU105" s="578"/>
      <c r="CV105" s="578"/>
      <c r="CW105" s="578"/>
    </row>
    <row r="106" spans="1:101" s="184" customFormat="1" ht="12.6" customHeight="1">
      <c r="A106" s="3224"/>
      <c r="B106" s="3225"/>
      <c r="C106" s="3226"/>
      <c r="D106" s="3193"/>
      <c r="E106" s="3193"/>
      <c r="F106" s="3193"/>
      <c r="G106" s="3132"/>
      <c r="H106" s="3132"/>
      <c r="I106" s="3132"/>
      <c r="J106" s="3132"/>
      <c r="K106" s="3132"/>
      <c r="L106" s="3132"/>
      <c r="M106" s="3132"/>
      <c r="N106" s="3132"/>
      <c r="O106" s="3132"/>
      <c r="P106" s="3132"/>
      <c r="Q106" s="3218"/>
      <c r="R106" s="3218"/>
      <c r="S106" s="3218"/>
      <c r="T106" s="3218"/>
      <c r="U106" s="3218"/>
      <c r="V106" s="3218"/>
      <c r="W106" s="3218"/>
      <c r="X106" s="3218"/>
      <c r="Y106" s="3218"/>
      <c r="Z106" s="3218"/>
      <c r="AA106" s="3218"/>
      <c r="AB106" s="3218"/>
      <c r="AC106" s="3218"/>
      <c r="AD106" s="3218"/>
      <c r="AE106" s="3218"/>
      <c r="AF106" s="3218"/>
      <c r="AG106" s="3218"/>
      <c r="AH106" s="3218"/>
      <c r="AI106" s="3218"/>
      <c r="AJ106" s="3218"/>
      <c r="AK106" s="3218"/>
      <c r="AL106" s="3218"/>
      <c r="AM106" s="3218"/>
      <c r="AN106" s="3218"/>
      <c r="AO106" s="578"/>
      <c r="AP106" s="578"/>
      <c r="AQ106" s="578"/>
      <c r="AR106" s="578"/>
      <c r="AS106" s="578"/>
      <c r="AT106" s="578"/>
      <c r="AU106" s="578"/>
      <c r="AV106" s="578"/>
      <c r="AW106" s="578"/>
      <c r="AX106" s="578"/>
      <c r="AY106" s="578"/>
      <c r="AZ106" s="578"/>
      <c r="BA106" s="578"/>
      <c r="BB106" s="578"/>
      <c r="BC106" s="578"/>
      <c r="BD106" s="578"/>
      <c r="BE106" s="578"/>
      <c r="BF106" s="578"/>
      <c r="BG106" s="578"/>
      <c r="BH106" s="578"/>
      <c r="BI106" s="578"/>
      <c r="BJ106" s="578"/>
      <c r="BK106" s="578"/>
      <c r="BL106" s="578"/>
      <c r="BM106" s="578"/>
      <c r="BN106" s="578"/>
      <c r="BO106" s="578"/>
      <c r="BP106" s="578"/>
      <c r="BQ106" s="578"/>
      <c r="BR106" s="578"/>
      <c r="BS106" s="578"/>
      <c r="BT106" s="578"/>
      <c r="BU106" s="578"/>
      <c r="BV106" s="578"/>
      <c r="BW106" s="578"/>
      <c r="BX106" s="578"/>
      <c r="BY106" s="578"/>
      <c r="BZ106" s="578"/>
      <c r="CA106" s="578"/>
      <c r="CB106" s="578"/>
      <c r="CC106" s="578"/>
      <c r="CD106" s="578"/>
      <c r="CE106" s="578"/>
      <c r="CF106" s="578"/>
      <c r="CG106" s="578"/>
      <c r="CH106" s="578"/>
      <c r="CI106" s="578"/>
      <c r="CJ106" s="578"/>
      <c r="CK106" s="578"/>
      <c r="CL106" s="578"/>
      <c r="CM106" s="578"/>
      <c r="CN106" s="578"/>
      <c r="CO106" s="578"/>
      <c r="CP106" s="578"/>
      <c r="CQ106" s="578"/>
      <c r="CR106" s="578"/>
      <c r="CS106" s="578"/>
      <c r="CT106" s="578"/>
      <c r="CU106" s="578"/>
      <c r="CV106" s="578"/>
      <c r="CW106" s="578"/>
    </row>
    <row r="107" spans="1:101" s="184" customFormat="1" ht="12.6" customHeight="1">
      <c r="A107" s="3224"/>
      <c r="B107" s="3225"/>
      <c r="C107" s="3226"/>
      <c r="D107" s="3132" t="s">
        <v>2393</v>
      </c>
      <c r="E107" s="3132"/>
      <c r="F107" s="3132"/>
      <c r="G107" s="3132"/>
      <c r="H107" s="3132"/>
      <c r="I107" s="3132"/>
      <c r="J107" s="3132"/>
      <c r="K107" s="3132"/>
      <c r="L107" s="3132"/>
      <c r="M107" s="3132"/>
      <c r="N107" s="3132"/>
      <c r="O107" s="3132"/>
      <c r="P107" s="3132"/>
      <c r="Q107" s="3218"/>
      <c r="R107" s="3218"/>
      <c r="S107" s="3218"/>
      <c r="T107" s="3218"/>
      <c r="U107" s="3218"/>
      <c r="V107" s="3218"/>
      <c r="W107" s="3218"/>
      <c r="X107" s="3218"/>
      <c r="Y107" s="3218"/>
      <c r="Z107" s="3218"/>
      <c r="AA107" s="3218"/>
      <c r="AB107" s="3218"/>
      <c r="AC107" s="3218"/>
      <c r="AD107" s="3218"/>
      <c r="AE107" s="3218"/>
      <c r="AF107" s="3218"/>
      <c r="AG107" s="3218"/>
      <c r="AH107" s="3218"/>
      <c r="AI107" s="3218"/>
      <c r="AJ107" s="3218"/>
      <c r="AK107" s="3218"/>
      <c r="AL107" s="3218"/>
      <c r="AM107" s="3218"/>
      <c r="AN107" s="3218"/>
      <c r="AO107" s="578"/>
      <c r="AP107" s="578"/>
      <c r="AQ107" s="578"/>
      <c r="AR107" s="578"/>
      <c r="AS107" s="578"/>
      <c r="AT107" s="578"/>
      <c r="AU107" s="578"/>
      <c r="AV107" s="578"/>
      <c r="AW107" s="578"/>
      <c r="AX107" s="578"/>
      <c r="AY107" s="578"/>
      <c r="AZ107" s="578"/>
      <c r="BA107" s="578"/>
      <c r="BB107" s="578"/>
      <c r="BC107" s="578"/>
      <c r="BD107" s="578"/>
      <c r="BE107" s="578"/>
      <c r="BF107" s="578"/>
      <c r="BG107" s="578"/>
      <c r="BH107" s="578"/>
      <c r="BI107" s="578"/>
      <c r="BJ107" s="578"/>
      <c r="BK107" s="578"/>
      <c r="BL107" s="578"/>
      <c r="BM107" s="578"/>
      <c r="BN107" s="578"/>
      <c r="BO107" s="578"/>
      <c r="BP107" s="578"/>
      <c r="BQ107" s="578"/>
      <c r="BR107" s="578"/>
      <c r="BS107" s="578"/>
      <c r="BT107" s="578"/>
      <c r="BU107" s="578"/>
      <c r="BV107" s="578"/>
      <c r="BW107" s="578"/>
      <c r="BX107" s="578"/>
      <c r="BY107" s="578"/>
      <c r="BZ107" s="578"/>
      <c r="CA107" s="578"/>
      <c r="CB107" s="578"/>
      <c r="CC107" s="578"/>
      <c r="CD107" s="578"/>
      <c r="CE107" s="578"/>
      <c r="CF107" s="578"/>
      <c r="CG107" s="578"/>
      <c r="CH107" s="578"/>
      <c r="CI107" s="578"/>
      <c r="CJ107" s="578"/>
      <c r="CK107" s="578"/>
      <c r="CL107" s="578"/>
      <c r="CM107" s="578"/>
      <c r="CN107" s="578"/>
      <c r="CO107" s="578"/>
      <c r="CP107" s="578"/>
      <c r="CQ107" s="578"/>
      <c r="CR107" s="578"/>
      <c r="CS107" s="578"/>
      <c r="CT107" s="578"/>
      <c r="CU107" s="578"/>
      <c r="CV107" s="578"/>
      <c r="CW107" s="578"/>
    </row>
    <row r="108" spans="1:101" s="184" customFormat="1" ht="12.6" customHeight="1">
      <c r="A108" s="3224"/>
      <c r="B108" s="3225"/>
      <c r="C108" s="3226"/>
      <c r="D108" s="3132"/>
      <c r="E108" s="3132"/>
      <c r="F108" s="3132"/>
      <c r="G108" s="3132"/>
      <c r="H108" s="3132"/>
      <c r="I108" s="3132"/>
      <c r="J108" s="3132"/>
      <c r="K108" s="3132"/>
      <c r="L108" s="3132"/>
      <c r="M108" s="3132"/>
      <c r="N108" s="3132"/>
      <c r="O108" s="3132"/>
      <c r="P108" s="3132"/>
      <c r="Q108" s="3218"/>
      <c r="R108" s="3218"/>
      <c r="S108" s="3218"/>
      <c r="T108" s="3218"/>
      <c r="U108" s="3218"/>
      <c r="V108" s="3218"/>
      <c r="W108" s="3218"/>
      <c r="X108" s="3218"/>
      <c r="Y108" s="3218"/>
      <c r="Z108" s="3218"/>
      <c r="AA108" s="3218"/>
      <c r="AB108" s="3218"/>
      <c r="AC108" s="3218"/>
      <c r="AD108" s="3218"/>
      <c r="AE108" s="3218"/>
      <c r="AF108" s="3218"/>
      <c r="AG108" s="3218"/>
      <c r="AH108" s="3218"/>
      <c r="AI108" s="3218"/>
      <c r="AJ108" s="3218"/>
      <c r="AK108" s="3218"/>
      <c r="AL108" s="3218"/>
      <c r="AM108" s="3218"/>
      <c r="AN108" s="3218"/>
      <c r="AO108" s="578"/>
      <c r="AP108" s="578"/>
      <c r="AQ108" s="578"/>
      <c r="AR108" s="578"/>
      <c r="AS108" s="578"/>
      <c r="AT108" s="578"/>
      <c r="AU108" s="578"/>
      <c r="AV108" s="578"/>
      <c r="AW108" s="578"/>
      <c r="AX108" s="578"/>
      <c r="AY108" s="578"/>
      <c r="AZ108" s="578"/>
      <c r="BA108" s="578"/>
      <c r="BB108" s="578"/>
      <c r="BC108" s="578"/>
      <c r="BD108" s="578"/>
      <c r="BE108" s="578"/>
      <c r="BF108" s="578"/>
      <c r="BG108" s="578"/>
      <c r="BH108" s="578"/>
      <c r="BI108" s="578"/>
      <c r="BJ108" s="578"/>
      <c r="BK108" s="578"/>
      <c r="BL108" s="578"/>
      <c r="BM108" s="578"/>
      <c r="BN108" s="578"/>
      <c r="BO108" s="578"/>
      <c r="BP108" s="578"/>
      <c r="BQ108" s="578"/>
      <c r="BR108" s="578"/>
      <c r="BS108" s="578"/>
      <c r="BT108" s="578"/>
      <c r="BU108" s="578"/>
      <c r="BV108" s="578"/>
      <c r="BW108" s="578"/>
      <c r="BX108" s="578"/>
      <c r="BY108" s="578"/>
      <c r="BZ108" s="578"/>
      <c r="CA108" s="578"/>
      <c r="CB108" s="578"/>
      <c r="CC108" s="578"/>
      <c r="CD108" s="578"/>
      <c r="CE108" s="578"/>
      <c r="CF108" s="578"/>
      <c r="CG108" s="578"/>
      <c r="CH108" s="578"/>
      <c r="CI108" s="578"/>
      <c r="CJ108" s="578"/>
      <c r="CK108" s="578"/>
      <c r="CL108" s="578"/>
      <c r="CM108" s="578"/>
      <c r="CN108" s="578"/>
      <c r="CO108" s="578"/>
      <c r="CP108" s="578"/>
      <c r="CQ108" s="578"/>
      <c r="CR108" s="578"/>
      <c r="CS108" s="578"/>
      <c r="CT108" s="578"/>
      <c r="CU108" s="578"/>
      <c r="CV108" s="578"/>
      <c r="CW108" s="578"/>
    </row>
    <row r="109" spans="1:101" s="184" customFormat="1" ht="12.6" customHeight="1">
      <c r="A109" s="3224"/>
      <c r="B109" s="3225"/>
      <c r="C109" s="3226"/>
      <c r="D109" s="3132"/>
      <c r="E109" s="3132"/>
      <c r="F109" s="3132"/>
      <c r="G109" s="3132"/>
      <c r="H109" s="3132"/>
      <c r="I109" s="3132"/>
      <c r="J109" s="3132"/>
      <c r="K109" s="3132"/>
      <c r="L109" s="3132"/>
      <c r="M109" s="3132"/>
      <c r="N109" s="3132"/>
      <c r="O109" s="3132"/>
      <c r="P109" s="3132"/>
      <c r="Q109" s="3218"/>
      <c r="R109" s="3218"/>
      <c r="S109" s="3218"/>
      <c r="T109" s="3218"/>
      <c r="U109" s="3218"/>
      <c r="V109" s="3218"/>
      <c r="W109" s="3218"/>
      <c r="X109" s="3218"/>
      <c r="Y109" s="3218"/>
      <c r="Z109" s="3218"/>
      <c r="AA109" s="3218"/>
      <c r="AB109" s="3218"/>
      <c r="AC109" s="3218"/>
      <c r="AD109" s="3218"/>
      <c r="AE109" s="3218"/>
      <c r="AF109" s="3218"/>
      <c r="AG109" s="3218"/>
      <c r="AH109" s="3218"/>
      <c r="AI109" s="3218"/>
      <c r="AJ109" s="3218"/>
      <c r="AK109" s="3218"/>
      <c r="AL109" s="3218"/>
      <c r="AM109" s="3218"/>
      <c r="AN109" s="3218"/>
      <c r="AO109" s="578"/>
      <c r="AP109" s="578"/>
      <c r="AQ109" s="578"/>
      <c r="AR109" s="578"/>
      <c r="AS109" s="578"/>
      <c r="AT109" s="578"/>
      <c r="AU109" s="578"/>
      <c r="AV109" s="578"/>
      <c r="AW109" s="578"/>
      <c r="AX109" s="578"/>
      <c r="AY109" s="578"/>
      <c r="AZ109" s="578"/>
      <c r="BA109" s="578"/>
      <c r="BB109" s="578"/>
      <c r="BC109" s="578"/>
      <c r="BD109" s="578"/>
      <c r="BE109" s="578"/>
      <c r="BF109" s="578"/>
      <c r="BG109" s="578"/>
      <c r="BH109" s="578"/>
      <c r="BI109" s="578"/>
      <c r="BJ109" s="578"/>
      <c r="BK109" s="578"/>
      <c r="BL109" s="578"/>
      <c r="BM109" s="578"/>
      <c r="BN109" s="578"/>
      <c r="BO109" s="578"/>
      <c r="BP109" s="578"/>
      <c r="BQ109" s="578"/>
      <c r="BR109" s="578"/>
      <c r="BS109" s="578"/>
      <c r="BT109" s="578"/>
      <c r="BU109" s="578"/>
      <c r="BV109" s="578"/>
      <c r="BW109" s="578"/>
      <c r="BX109" s="578"/>
      <c r="BY109" s="578"/>
      <c r="BZ109" s="578"/>
      <c r="CA109" s="578"/>
      <c r="CB109" s="578"/>
      <c r="CC109" s="578"/>
      <c r="CD109" s="578"/>
      <c r="CE109" s="578"/>
      <c r="CF109" s="578"/>
      <c r="CG109" s="578"/>
      <c r="CH109" s="578"/>
      <c r="CI109" s="578"/>
      <c r="CJ109" s="578"/>
      <c r="CK109" s="578"/>
      <c r="CL109" s="578"/>
      <c r="CM109" s="578"/>
      <c r="CN109" s="578"/>
      <c r="CO109" s="578"/>
      <c r="CP109" s="578"/>
      <c r="CQ109" s="578"/>
      <c r="CR109" s="578"/>
      <c r="CS109" s="578"/>
      <c r="CT109" s="578"/>
      <c r="CU109" s="578"/>
      <c r="CV109" s="578"/>
      <c r="CW109" s="578"/>
    </row>
    <row r="110" spans="1:101" s="184" customFormat="1" ht="12.6" customHeight="1">
      <c r="A110" s="3224"/>
      <c r="B110" s="3225"/>
      <c r="C110" s="3226"/>
      <c r="D110" s="3132"/>
      <c r="E110" s="3132"/>
      <c r="F110" s="3132"/>
      <c r="G110" s="3132"/>
      <c r="H110" s="3132"/>
      <c r="I110" s="3132"/>
      <c r="J110" s="3132"/>
      <c r="K110" s="3132"/>
      <c r="L110" s="3132"/>
      <c r="M110" s="3132"/>
      <c r="N110" s="3132"/>
      <c r="O110" s="3132"/>
      <c r="P110" s="3132"/>
      <c r="Q110" s="3218"/>
      <c r="R110" s="3218"/>
      <c r="S110" s="3218"/>
      <c r="T110" s="3218"/>
      <c r="U110" s="3218"/>
      <c r="V110" s="3218"/>
      <c r="W110" s="3218"/>
      <c r="X110" s="3218"/>
      <c r="Y110" s="3218"/>
      <c r="Z110" s="3218"/>
      <c r="AA110" s="3218"/>
      <c r="AB110" s="3218"/>
      <c r="AC110" s="3218"/>
      <c r="AD110" s="3218"/>
      <c r="AE110" s="3218"/>
      <c r="AF110" s="3218"/>
      <c r="AG110" s="3218"/>
      <c r="AH110" s="3218"/>
      <c r="AI110" s="3218"/>
      <c r="AJ110" s="3218"/>
      <c r="AK110" s="3218"/>
      <c r="AL110" s="3218"/>
      <c r="AM110" s="3218"/>
      <c r="AN110" s="3218"/>
      <c r="AO110" s="578"/>
      <c r="AP110" s="578"/>
      <c r="AQ110" s="578"/>
      <c r="AR110" s="578"/>
      <c r="AS110" s="578"/>
      <c r="AT110" s="578"/>
      <c r="AU110" s="578"/>
      <c r="AV110" s="578"/>
      <c r="AW110" s="578"/>
      <c r="AX110" s="578"/>
      <c r="AY110" s="578"/>
      <c r="AZ110" s="578"/>
      <c r="BA110" s="578"/>
      <c r="BB110" s="578"/>
      <c r="BC110" s="578"/>
      <c r="BD110" s="578"/>
      <c r="BE110" s="578"/>
      <c r="BF110" s="578"/>
      <c r="BG110" s="578"/>
      <c r="BH110" s="578"/>
      <c r="BI110" s="578"/>
      <c r="BJ110" s="578"/>
      <c r="BK110" s="578"/>
      <c r="BL110" s="578"/>
      <c r="BM110" s="578"/>
      <c r="BN110" s="578"/>
      <c r="BO110" s="578"/>
      <c r="BP110" s="578"/>
      <c r="BQ110" s="578"/>
      <c r="BR110" s="578"/>
      <c r="BS110" s="578"/>
      <c r="BT110" s="578"/>
      <c r="BU110" s="578"/>
      <c r="BV110" s="578"/>
      <c r="BW110" s="578"/>
      <c r="BX110" s="578"/>
      <c r="BY110" s="578"/>
      <c r="BZ110" s="578"/>
      <c r="CA110" s="578"/>
      <c r="CB110" s="578"/>
      <c r="CC110" s="578"/>
      <c r="CD110" s="578"/>
      <c r="CE110" s="578"/>
      <c r="CF110" s="578"/>
      <c r="CG110" s="578"/>
      <c r="CH110" s="578"/>
      <c r="CI110" s="578"/>
      <c r="CJ110" s="578"/>
      <c r="CK110" s="578"/>
      <c r="CL110" s="578"/>
      <c r="CM110" s="578"/>
      <c r="CN110" s="578"/>
      <c r="CO110" s="578"/>
      <c r="CP110" s="578"/>
      <c r="CQ110" s="578"/>
      <c r="CR110" s="578"/>
      <c r="CS110" s="578"/>
      <c r="CT110" s="578"/>
      <c r="CU110" s="578"/>
      <c r="CV110" s="578"/>
      <c r="CW110" s="578"/>
    </row>
    <row r="111" spans="1:101" s="184" customFormat="1" ht="12.6" customHeight="1">
      <c r="A111" s="3224"/>
      <c r="B111" s="3225"/>
      <c r="C111" s="3226"/>
      <c r="D111" s="3132" t="s">
        <v>370</v>
      </c>
      <c r="E111" s="3132"/>
      <c r="F111" s="3132"/>
      <c r="G111" s="3132"/>
      <c r="H111" s="3132"/>
      <c r="I111" s="3132"/>
      <c r="J111" s="3132"/>
      <c r="K111" s="3132"/>
      <c r="L111" s="3132"/>
      <c r="M111" s="3132"/>
      <c r="N111" s="3132"/>
      <c r="O111" s="3132"/>
      <c r="P111" s="3132"/>
      <c r="Q111" s="3217" t="s">
        <v>1973</v>
      </c>
      <c r="R111" s="3217"/>
      <c r="S111" s="3217"/>
      <c r="T111" s="3217"/>
      <c r="U111" s="3217"/>
      <c r="V111" s="3217"/>
      <c r="W111" s="3217"/>
      <c r="X111" s="3217"/>
      <c r="Y111" s="3217"/>
      <c r="Z111" s="3217"/>
      <c r="AA111" s="3217"/>
      <c r="AB111" s="3217"/>
      <c r="AC111" s="3217"/>
      <c r="AD111" s="3217"/>
      <c r="AE111" s="3217"/>
      <c r="AF111" s="3217"/>
      <c r="AG111" s="3217"/>
      <c r="AH111" s="3217"/>
      <c r="AI111" s="3217"/>
      <c r="AJ111" s="3217"/>
      <c r="AK111" s="3217"/>
      <c r="AL111" s="3217"/>
      <c r="AM111" s="3217"/>
      <c r="AN111" s="3217"/>
      <c r="AO111" s="578"/>
      <c r="AP111" s="578"/>
      <c r="AQ111" s="578"/>
      <c r="AR111" s="578"/>
      <c r="AS111" s="578"/>
      <c r="AT111" s="578"/>
      <c r="AU111" s="578"/>
      <c r="AV111" s="578"/>
      <c r="AW111" s="578"/>
      <c r="AX111" s="578"/>
      <c r="AY111" s="578"/>
      <c r="AZ111" s="578"/>
      <c r="BA111" s="578"/>
      <c r="BB111" s="578"/>
      <c r="BC111" s="578"/>
      <c r="BD111" s="578"/>
      <c r="BE111" s="578"/>
      <c r="BF111" s="578"/>
      <c r="BG111" s="578"/>
      <c r="BH111" s="578"/>
      <c r="BI111" s="578"/>
      <c r="BJ111" s="578"/>
      <c r="BK111" s="578"/>
      <c r="BL111" s="578"/>
      <c r="BM111" s="578"/>
      <c r="BN111" s="578"/>
      <c r="BO111" s="578"/>
      <c r="BP111" s="578"/>
      <c r="BQ111" s="578"/>
      <c r="BR111" s="578"/>
      <c r="BS111" s="578"/>
      <c r="BT111" s="578"/>
      <c r="BU111" s="578"/>
      <c r="BV111" s="578"/>
      <c r="BW111" s="578"/>
      <c r="BX111" s="578"/>
      <c r="BY111" s="578"/>
      <c r="BZ111" s="578"/>
      <c r="CA111" s="578"/>
      <c r="CB111" s="578"/>
      <c r="CC111" s="578"/>
      <c r="CD111" s="578"/>
      <c r="CE111" s="578"/>
      <c r="CF111" s="578"/>
      <c r="CG111" s="578"/>
      <c r="CH111" s="578"/>
      <c r="CI111" s="578"/>
      <c r="CJ111" s="578"/>
      <c r="CK111" s="578"/>
      <c r="CL111" s="578"/>
      <c r="CM111" s="578"/>
      <c r="CN111" s="578"/>
      <c r="CO111" s="578"/>
      <c r="CP111" s="578"/>
      <c r="CQ111" s="578"/>
      <c r="CR111" s="578"/>
      <c r="CS111" s="578"/>
      <c r="CT111" s="578"/>
      <c r="CU111" s="578"/>
      <c r="CV111" s="578"/>
      <c r="CW111" s="578"/>
    </row>
    <row r="112" spans="1:101" s="184" customFormat="1" ht="12.6" customHeight="1">
      <c r="A112" s="3224"/>
      <c r="B112" s="3225"/>
      <c r="C112" s="3226"/>
      <c r="D112" s="3132"/>
      <c r="E112" s="3132"/>
      <c r="F112" s="3132"/>
      <c r="G112" s="3132"/>
      <c r="H112" s="3132"/>
      <c r="I112" s="3132"/>
      <c r="J112" s="3132"/>
      <c r="K112" s="3132"/>
      <c r="L112" s="3132"/>
      <c r="M112" s="3132"/>
      <c r="N112" s="3132"/>
      <c r="O112" s="3132"/>
      <c r="P112" s="3132"/>
      <c r="Q112" s="3217"/>
      <c r="R112" s="3217"/>
      <c r="S112" s="3217"/>
      <c r="T112" s="3217"/>
      <c r="U112" s="3217"/>
      <c r="V112" s="3217"/>
      <c r="W112" s="3217"/>
      <c r="X112" s="3217"/>
      <c r="Y112" s="3217"/>
      <c r="Z112" s="3217"/>
      <c r="AA112" s="3217"/>
      <c r="AB112" s="3217"/>
      <c r="AC112" s="3217"/>
      <c r="AD112" s="3217"/>
      <c r="AE112" s="3217"/>
      <c r="AF112" s="3217"/>
      <c r="AG112" s="3217"/>
      <c r="AH112" s="3217"/>
      <c r="AI112" s="3217"/>
      <c r="AJ112" s="3217"/>
      <c r="AK112" s="3217"/>
      <c r="AL112" s="3217"/>
      <c r="AM112" s="3217"/>
      <c r="AN112" s="3217"/>
      <c r="AO112" s="578"/>
      <c r="AP112" s="578"/>
      <c r="AQ112" s="578"/>
      <c r="AR112" s="578"/>
      <c r="AS112" s="578"/>
      <c r="AT112" s="578"/>
      <c r="AU112" s="578"/>
      <c r="AV112" s="578"/>
      <c r="AW112" s="578"/>
      <c r="AX112" s="578"/>
      <c r="AY112" s="578"/>
      <c r="AZ112" s="578"/>
      <c r="BA112" s="578"/>
      <c r="BB112" s="578"/>
      <c r="BC112" s="578"/>
      <c r="BD112" s="578"/>
      <c r="BE112" s="578"/>
      <c r="BF112" s="578"/>
      <c r="BG112" s="578"/>
      <c r="BH112" s="578"/>
      <c r="BI112" s="578"/>
      <c r="BJ112" s="578"/>
      <c r="BK112" s="578"/>
      <c r="BL112" s="578"/>
      <c r="BM112" s="578"/>
      <c r="BN112" s="578"/>
      <c r="BO112" s="578"/>
      <c r="BP112" s="578"/>
      <c r="BQ112" s="578"/>
      <c r="BR112" s="578"/>
      <c r="BS112" s="578"/>
      <c r="BT112" s="578"/>
      <c r="BU112" s="578"/>
      <c r="BV112" s="578"/>
      <c r="BW112" s="578"/>
      <c r="BX112" s="578"/>
      <c r="BY112" s="578"/>
      <c r="BZ112" s="578"/>
      <c r="CA112" s="578"/>
      <c r="CB112" s="578"/>
      <c r="CC112" s="578"/>
      <c r="CD112" s="578"/>
      <c r="CE112" s="578"/>
      <c r="CF112" s="578"/>
      <c r="CG112" s="578"/>
      <c r="CH112" s="578"/>
      <c r="CI112" s="578"/>
      <c r="CJ112" s="578"/>
      <c r="CK112" s="578"/>
      <c r="CL112" s="578"/>
      <c r="CM112" s="578"/>
      <c r="CN112" s="578"/>
      <c r="CO112" s="578"/>
      <c r="CP112" s="578"/>
      <c r="CQ112" s="578"/>
      <c r="CR112" s="578"/>
      <c r="CS112" s="578"/>
      <c r="CT112" s="578"/>
      <c r="CU112" s="578"/>
      <c r="CV112" s="578"/>
      <c r="CW112" s="578"/>
    </row>
    <row r="113" spans="1:163" s="184" customFormat="1" ht="12.6" customHeight="1">
      <c r="A113" s="3224"/>
      <c r="B113" s="3225"/>
      <c r="C113" s="3226"/>
      <c r="D113" s="3132"/>
      <c r="E113" s="3132"/>
      <c r="F113" s="3132"/>
      <c r="G113" s="3132"/>
      <c r="H113" s="3132"/>
      <c r="I113" s="3132"/>
      <c r="J113" s="3132"/>
      <c r="K113" s="3132"/>
      <c r="L113" s="3132"/>
      <c r="M113" s="3132"/>
      <c r="N113" s="3132"/>
      <c r="O113" s="3132"/>
      <c r="P113" s="3132"/>
      <c r="Q113" s="3217"/>
      <c r="R113" s="3217"/>
      <c r="S113" s="3217"/>
      <c r="T113" s="3217"/>
      <c r="U113" s="3217"/>
      <c r="V113" s="3217"/>
      <c r="W113" s="3217"/>
      <c r="X113" s="3217"/>
      <c r="Y113" s="3217"/>
      <c r="Z113" s="3217"/>
      <c r="AA113" s="3217"/>
      <c r="AB113" s="3217"/>
      <c r="AC113" s="3217"/>
      <c r="AD113" s="3217"/>
      <c r="AE113" s="3217"/>
      <c r="AF113" s="3217"/>
      <c r="AG113" s="3217"/>
      <c r="AH113" s="3217"/>
      <c r="AI113" s="3217"/>
      <c r="AJ113" s="3217"/>
      <c r="AK113" s="3217"/>
      <c r="AL113" s="3217"/>
      <c r="AM113" s="3217"/>
      <c r="AN113" s="3217"/>
      <c r="AO113" s="578"/>
      <c r="AP113" s="578"/>
      <c r="AQ113" s="578"/>
      <c r="AR113" s="578"/>
      <c r="AS113" s="578"/>
      <c r="AT113" s="578"/>
      <c r="AU113" s="578"/>
      <c r="AV113" s="578"/>
      <c r="AW113" s="578"/>
      <c r="AX113" s="578"/>
      <c r="AY113" s="578"/>
      <c r="AZ113" s="578"/>
      <c r="BA113" s="578"/>
      <c r="BB113" s="578"/>
      <c r="BC113" s="578"/>
      <c r="BD113" s="578"/>
      <c r="BE113" s="578"/>
      <c r="BF113" s="578"/>
      <c r="BG113" s="578"/>
      <c r="BH113" s="578"/>
      <c r="BI113" s="578"/>
      <c r="BJ113" s="578"/>
      <c r="BK113" s="578"/>
      <c r="BL113" s="578"/>
      <c r="BM113" s="578"/>
      <c r="BN113" s="578"/>
      <c r="BO113" s="578"/>
      <c r="BP113" s="578"/>
      <c r="BQ113" s="578"/>
      <c r="BR113" s="578"/>
      <c r="BS113" s="578"/>
      <c r="BT113" s="578"/>
      <c r="BU113" s="578"/>
      <c r="BV113" s="578"/>
      <c r="BW113" s="578"/>
      <c r="BX113" s="578"/>
      <c r="BY113" s="578"/>
      <c r="BZ113" s="578"/>
      <c r="CA113" s="578"/>
      <c r="CB113" s="578"/>
      <c r="CC113" s="578"/>
      <c r="CD113" s="578"/>
      <c r="CE113" s="578"/>
      <c r="CF113" s="578"/>
      <c r="CG113" s="578"/>
      <c r="CH113" s="578"/>
      <c r="CI113" s="578"/>
      <c r="CJ113" s="578"/>
      <c r="CK113" s="578"/>
      <c r="CL113" s="578"/>
      <c r="CM113" s="578"/>
      <c r="CN113" s="578"/>
      <c r="CO113" s="578"/>
      <c r="CP113" s="578"/>
      <c r="CQ113" s="578"/>
      <c r="CR113" s="578"/>
      <c r="CS113" s="578"/>
      <c r="CT113" s="578"/>
      <c r="CU113" s="578"/>
      <c r="CV113" s="578"/>
      <c r="CW113" s="578"/>
    </row>
    <row r="114" spans="1:163" s="184" customFormat="1" ht="12.6" customHeight="1">
      <c r="A114" s="3224"/>
      <c r="B114" s="3225"/>
      <c r="C114" s="3226"/>
      <c r="D114" s="3132"/>
      <c r="E114" s="3132"/>
      <c r="F114" s="3132"/>
      <c r="G114" s="3132"/>
      <c r="H114" s="3132"/>
      <c r="I114" s="3132"/>
      <c r="J114" s="3132"/>
      <c r="K114" s="3132"/>
      <c r="L114" s="3132"/>
      <c r="M114" s="3132"/>
      <c r="N114" s="3132"/>
      <c r="O114" s="3132"/>
      <c r="P114" s="3132"/>
      <c r="Q114" s="3217"/>
      <c r="R114" s="3217"/>
      <c r="S114" s="3217"/>
      <c r="T114" s="3217"/>
      <c r="U114" s="3217"/>
      <c r="V114" s="3217"/>
      <c r="W114" s="3217"/>
      <c r="X114" s="3217"/>
      <c r="Y114" s="3217"/>
      <c r="Z114" s="3217"/>
      <c r="AA114" s="3217"/>
      <c r="AB114" s="3217"/>
      <c r="AC114" s="3217"/>
      <c r="AD114" s="3217"/>
      <c r="AE114" s="3217"/>
      <c r="AF114" s="3217"/>
      <c r="AG114" s="3217"/>
      <c r="AH114" s="3217"/>
      <c r="AI114" s="3217"/>
      <c r="AJ114" s="3217"/>
      <c r="AK114" s="3217"/>
      <c r="AL114" s="3217"/>
      <c r="AM114" s="3217"/>
      <c r="AN114" s="3217"/>
      <c r="AO114" s="578"/>
      <c r="AP114" s="578"/>
      <c r="AQ114" s="578"/>
      <c r="AR114" s="578"/>
      <c r="AS114" s="578"/>
      <c r="AT114" s="578"/>
      <c r="AU114" s="578"/>
      <c r="AV114" s="578"/>
      <c r="AW114" s="578"/>
      <c r="AX114" s="578"/>
      <c r="AY114" s="578"/>
      <c r="AZ114" s="578"/>
      <c r="BA114" s="578"/>
      <c r="BB114" s="578"/>
      <c r="BC114" s="578"/>
      <c r="BD114" s="578"/>
      <c r="BE114" s="578"/>
      <c r="BF114" s="578"/>
      <c r="BG114" s="578"/>
      <c r="BH114" s="578"/>
      <c r="BI114" s="578"/>
      <c r="BJ114" s="578"/>
      <c r="BK114" s="578"/>
      <c r="BL114" s="578"/>
      <c r="BM114" s="578"/>
      <c r="BN114" s="578"/>
      <c r="BO114" s="578"/>
      <c r="BP114" s="578"/>
      <c r="BQ114" s="578"/>
      <c r="BR114" s="578"/>
      <c r="BS114" s="578"/>
      <c r="BT114" s="578"/>
      <c r="BU114" s="578"/>
      <c r="BV114" s="578"/>
      <c r="BW114" s="578"/>
      <c r="BX114" s="578"/>
      <c r="BY114" s="578"/>
      <c r="BZ114" s="578"/>
      <c r="CA114" s="578"/>
      <c r="CB114" s="578"/>
      <c r="CC114" s="578"/>
      <c r="CD114" s="578"/>
      <c r="CE114" s="578"/>
      <c r="CF114" s="578"/>
      <c r="CG114" s="578"/>
      <c r="CH114" s="578"/>
      <c r="CI114" s="578"/>
      <c r="CJ114" s="578"/>
      <c r="CK114" s="578"/>
      <c r="CL114" s="578"/>
      <c r="CM114" s="578"/>
      <c r="CN114" s="578"/>
      <c r="CO114" s="578"/>
      <c r="CP114" s="578"/>
      <c r="CQ114" s="578"/>
      <c r="CR114" s="578"/>
      <c r="CS114" s="578"/>
      <c r="CT114" s="578"/>
      <c r="CU114" s="578"/>
      <c r="CV114" s="578"/>
      <c r="CW114" s="578"/>
    </row>
    <row r="115" spans="1:163" s="184" customFormat="1" ht="12.6" customHeight="1">
      <c r="A115" s="3224"/>
      <c r="B115" s="3225"/>
      <c r="C115" s="3226"/>
      <c r="D115" s="3132" t="s">
        <v>375</v>
      </c>
      <c r="E115" s="3132"/>
      <c r="F115" s="3132"/>
      <c r="G115" s="3132"/>
      <c r="H115" s="3132"/>
      <c r="I115" s="3132"/>
      <c r="J115" s="3132"/>
      <c r="K115" s="3132"/>
      <c r="L115" s="3132"/>
      <c r="M115" s="3132"/>
      <c r="N115" s="3132"/>
      <c r="O115" s="3132"/>
      <c r="P115" s="3132"/>
      <c r="Q115" s="3218"/>
      <c r="R115" s="3218"/>
      <c r="S115" s="3218"/>
      <c r="T115" s="3218"/>
      <c r="U115" s="3218"/>
      <c r="V115" s="3218"/>
      <c r="W115" s="3218"/>
      <c r="X115" s="3218"/>
      <c r="Y115" s="3218"/>
      <c r="Z115" s="3218"/>
      <c r="AA115" s="3218"/>
      <c r="AB115" s="3218"/>
      <c r="AC115" s="3218"/>
      <c r="AD115" s="3218"/>
      <c r="AE115" s="3218"/>
      <c r="AF115" s="3218"/>
      <c r="AG115" s="3218"/>
      <c r="AH115" s="3218"/>
      <c r="AI115" s="3218"/>
      <c r="AJ115" s="3218"/>
      <c r="AK115" s="3218"/>
      <c r="AL115" s="3218"/>
      <c r="AM115" s="3218"/>
      <c r="AN115" s="3218"/>
      <c r="AO115" s="578"/>
      <c r="AP115" s="578"/>
      <c r="AQ115" s="578"/>
      <c r="AR115" s="578"/>
      <c r="AS115" s="578"/>
      <c r="AT115" s="578"/>
      <c r="AU115" s="578"/>
      <c r="AV115" s="578"/>
      <c r="AW115" s="578"/>
      <c r="AX115" s="578"/>
      <c r="AY115" s="578"/>
      <c r="AZ115" s="578"/>
      <c r="BA115" s="578"/>
      <c r="BB115" s="578"/>
      <c r="BC115" s="578"/>
      <c r="BD115" s="578"/>
      <c r="BE115" s="578"/>
      <c r="BF115" s="578"/>
      <c r="BG115" s="578"/>
      <c r="BH115" s="578"/>
      <c r="BI115" s="578"/>
      <c r="BJ115" s="578"/>
      <c r="BK115" s="578"/>
      <c r="BL115" s="578"/>
      <c r="BM115" s="578"/>
      <c r="BN115" s="578"/>
      <c r="BO115" s="578"/>
      <c r="BP115" s="578"/>
      <c r="BQ115" s="578"/>
      <c r="BR115" s="578"/>
      <c r="BS115" s="578"/>
      <c r="BT115" s="578"/>
      <c r="BU115" s="578"/>
      <c r="BV115" s="578"/>
      <c r="BW115" s="578"/>
      <c r="BX115" s="578"/>
      <c r="BY115" s="578"/>
      <c r="BZ115" s="578"/>
      <c r="CA115" s="578"/>
      <c r="CB115" s="578"/>
      <c r="CC115" s="578"/>
      <c r="CD115" s="578"/>
      <c r="CE115" s="578"/>
      <c r="CF115" s="578"/>
      <c r="CG115" s="578"/>
      <c r="CH115" s="578"/>
      <c r="CI115" s="578"/>
      <c r="CJ115" s="578"/>
      <c r="CK115" s="578"/>
      <c r="CL115" s="578"/>
      <c r="CM115" s="578"/>
      <c r="CN115" s="578"/>
      <c r="CO115" s="578"/>
      <c r="CP115" s="578"/>
      <c r="CQ115" s="578"/>
      <c r="CR115" s="578"/>
      <c r="CS115" s="578"/>
      <c r="CT115" s="578"/>
      <c r="CU115" s="578"/>
      <c r="CV115" s="578"/>
      <c r="CW115" s="578"/>
    </row>
    <row r="116" spans="1:163" s="184" customFormat="1" ht="12.6" customHeight="1">
      <c r="A116" s="3224"/>
      <c r="B116" s="3225"/>
      <c r="C116" s="3226"/>
      <c r="D116" s="3132"/>
      <c r="E116" s="3132"/>
      <c r="F116" s="3132"/>
      <c r="G116" s="3132"/>
      <c r="H116" s="3132"/>
      <c r="I116" s="3132"/>
      <c r="J116" s="3132"/>
      <c r="K116" s="3132"/>
      <c r="L116" s="3132"/>
      <c r="M116" s="3132"/>
      <c r="N116" s="3132"/>
      <c r="O116" s="3132"/>
      <c r="P116" s="3132"/>
      <c r="Q116" s="3218"/>
      <c r="R116" s="3218"/>
      <c r="S116" s="3218"/>
      <c r="T116" s="3218"/>
      <c r="U116" s="3218"/>
      <c r="V116" s="3218"/>
      <c r="W116" s="3218"/>
      <c r="X116" s="3218"/>
      <c r="Y116" s="3218"/>
      <c r="Z116" s="3218"/>
      <c r="AA116" s="3218"/>
      <c r="AB116" s="3218"/>
      <c r="AC116" s="3218"/>
      <c r="AD116" s="3218"/>
      <c r="AE116" s="3218"/>
      <c r="AF116" s="3218"/>
      <c r="AG116" s="3218"/>
      <c r="AH116" s="3218"/>
      <c r="AI116" s="3218"/>
      <c r="AJ116" s="3218"/>
      <c r="AK116" s="3218"/>
      <c r="AL116" s="3218"/>
      <c r="AM116" s="3218"/>
      <c r="AN116" s="3218"/>
      <c r="AO116" s="578"/>
      <c r="AP116" s="578"/>
      <c r="AQ116" s="578"/>
      <c r="AR116" s="578"/>
      <c r="AS116" s="578"/>
      <c r="AT116" s="578"/>
      <c r="AU116" s="578"/>
      <c r="AV116" s="578"/>
      <c r="AW116" s="578"/>
      <c r="AX116" s="578"/>
      <c r="AY116" s="578"/>
      <c r="AZ116" s="578"/>
      <c r="BA116" s="578"/>
      <c r="BB116" s="578"/>
      <c r="BC116" s="578"/>
      <c r="BD116" s="578"/>
      <c r="BE116" s="578"/>
      <c r="BF116" s="578"/>
      <c r="BG116" s="578"/>
      <c r="BH116" s="578"/>
      <c r="BI116" s="578"/>
      <c r="BJ116" s="578"/>
      <c r="BK116" s="578"/>
      <c r="BL116" s="578"/>
      <c r="BM116" s="578"/>
      <c r="BN116" s="578"/>
      <c r="BO116" s="578"/>
      <c r="BP116" s="578"/>
      <c r="BQ116" s="578"/>
      <c r="BR116" s="578"/>
      <c r="BS116" s="578"/>
      <c r="BT116" s="578"/>
      <c r="BU116" s="578"/>
      <c r="BV116" s="578"/>
      <c r="BW116" s="578"/>
      <c r="BX116" s="578"/>
      <c r="BY116" s="578"/>
      <c r="BZ116" s="578"/>
      <c r="CA116" s="578"/>
      <c r="CB116" s="578"/>
      <c r="CC116" s="578"/>
      <c r="CD116" s="578"/>
      <c r="CE116" s="578"/>
      <c r="CF116" s="578"/>
      <c r="CG116" s="578"/>
      <c r="CH116" s="578"/>
      <c r="CI116" s="578"/>
      <c r="CJ116" s="578"/>
      <c r="CK116" s="578"/>
      <c r="CL116" s="578"/>
      <c r="CM116" s="578"/>
      <c r="CN116" s="578"/>
      <c r="CO116" s="578"/>
      <c r="CP116" s="578"/>
      <c r="CQ116" s="578"/>
      <c r="CR116" s="578"/>
      <c r="CS116" s="578"/>
      <c r="CT116" s="578"/>
      <c r="CU116" s="578"/>
      <c r="CV116" s="578"/>
      <c r="CW116" s="578"/>
    </row>
    <row r="117" spans="1:163" s="184" customFormat="1" ht="12.6" customHeight="1">
      <c r="A117" s="3224"/>
      <c r="B117" s="3225"/>
      <c r="C117" s="3226"/>
      <c r="D117" s="3132"/>
      <c r="E117" s="3132"/>
      <c r="F117" s="3132"/>
      <c r="G117" s="3132"/>
      <c r="H117" s="3132"/>
      <c r="I117" s="3132"/>
      <c r="J117" s="3132"/>
      <c r="K117" s="3132"/>
      <c r="L117" s="3132"/>
      <c r="M117" s="3132"/>
      <c r="N117" s="3132"/>
      <c r="O117" s="3132"/>
      <c r="P117" s="3132"/>
      <c r="Q117" s="3218"/>
      <c r="R117" s="3218"/>
      <c r="S117" s="3218"/>
      <c r="T117" s="3218"/>
      <c r="U117" s="3218"/>
      <c r="V117" s="3218"/>
      <c r="W117" s="3218"/>
      <c r="X117" s="3218"/>
      <c r="Y117" s="3218"/>
      <c r="Z117" s="3218"/>
      <c r="AA117" s="3218"/>
      <c r="AB117" s="3218"/>
      <c r="AC117" s="3218"/>
      <c r="AD117" s="3218"/>
      <c r="AE117" s="3218"/>
      <c r="AF117" s="3218"/>
      <c r="AG117" s="3218"/>
      <c r="AH117" s="3218"/>
      <c r="AI117" s="3218"/>
      <c r="AJ117" s="3218"/>
      <c r="AK117" s="3218"/>
      <c r="AL117" s="3218"/>
      <c r="AM117" s="3218"/>
      <c r="AN117" s="3218"/>
      <c r="AO117" s="578"/>
      <c r="AP117" s="578"/>
      <c r="AQ117" s="578"/>
      <c r="AR117" s="578"/>
      <c r="AS117" s="578"/>
      <c r="AT117" s="578"/>
      <c r="AU117" s="578"/>
      <c r="AV117" s="578"/>
      <c r="AW117" s="578"/>
      <c r="AX117" s="578"/>
      <c r="AY117" s="578"/>
      <c r="AZ117" s="578"/>
      <c r="BA117" s="578"/>
      <c r="BB117" s="578"/>
      <c r="BC117" s="578"/>
      <c r="BD117" s="578"/>
      <c r="BE117" s="578"/>
      <c r="BF117" s="578"/>
      <c r="BG117" s="578"/>
      <c r="BH117" s="578"/>
      <c r="BI117" s="578"/>
      <c r="BJ117" s="578"/>
      <c r="BK117" s="578"/>
      <c r="BL117" s="578"/>
      <c r="BM117" s="578"/>
      <c r="BN117" s="578"/>
      <c r="BO117" s="578"/>
      <c r="BP117" s="578"/>
      <c r="BQ117" s="578"/>
      <c r="BR117" s="578"/>
      <c r="BS117" s="578"/>
      <c r="BT117" s="578"/>
      <c r="BU117" s="578"/>
      <c r="BV117" s="578"/>
      <c r="BW117" s="578"/>
      <c r="BX117" s="578"/>
      <c r="BY117" s="578"/>
      <c r="BZ117" s="578"/>
      <c r="CA117" s="578"/>
      <c r="CB117" s="578"/>
      <c r="CC117" s="578"/>
      <c r="CD117" s="578"/>
      <c r="CE117" s="578"/>
      <c r="CF117" s="578"/>
      <c r="CG117" s="578"/>
      <c r="CH117" s="578"/>
      <c r="CI117" s="578"/>
      <c r="CJ117" s="578"/>
      <c r="CK117" s="578"/>
      <c r="CL117" s="578"/>
      <c r="CM117" s="578"/>
      <c r="CN117" s="578"/>
      <c r="CO117" s="578"/>
      <c r="CP117" s="578"/>
      <c r="CQ117" s="578"/>
      <c r="CR117" s="578"/>
      <c r="CS117" s="578"/>
      <c r="CT117" s="578"/>
      <c r="CU117" s="578"/>
      <c r="CV117" s="578"/>
      <c r="CW117" s="578"/>
    </row>
    <row r="118" spans="1:163" s="184" customFormat="1" ht="12.6" customHeight="1">
      <c r="A118" s="3224"/>
      <c r="B118" s="3225"/>
      <c r="C118" s="3226"/>
      <c r="D118" s="3132"/>
      <c r="E118" s="3132"/>
      <c r="F118" s="3132"/>
      <c r="G118" s="3132"/>
      <c r="H118" s="3132"/>
      <c r="I118" s="3132"/>
      <c r="J118" s="3132"/>
      <c r="K118" s="3132"/>
      <c r="L118" s="3132"/>
      <c r="M118" s="3132"/>
      <c r="N118" s="3132"/>
      <c r="O118" s="3132"/>
      <c r="P118" s="3132"/>
      <c r="Q118" s="3218"/>
      <c r="R118" s="3218"/>
      <c r="S118" s="3218"/>
      <c r="T118" s="3218"/>
      <c r="U118" s="3218"/>
      <c r="V118" s="3218"/>
      <c r="W118" s="3218"/>
      <c r="X118" s="3218"/>
      <c r="Y118" s="3218"/>
      <c r="Z118" s="3218"/>
      <c r="AA118" s="3218"/>
      <c r="AB118" s="3218"/>
      <c r="AC118" s="3218"/>
      <c r="AD118" s="3218"/>
      <c r="AE118" s="3218"/>
      <c r="AF118" s="3218"/>
      <c r="AG118" s="3218"/>
      <c r="AH118" s="3218"/>
      <c r="AI118" s="3218"/>
      <c r="AJ118" s="3218"/>
      <c r="AK118" s="3218"/>
      <c r="AL118" s="3218"/>
      <c r="AM118" s="3218"/>
      <c r="AN118" s="3218"/>
      <c r="AO118" s="578"/>
      <c r="AP118" s="578"/>
      <c r="AQ118" s="578"/>
      <c r="AR118" s="578"/>
      <c r="AS118" s="578"/>
      <c r="AT118" s="578"/>
      <c r="AU118" s="578"/>
      <c r="AV118" s="578"/>
      <c r="AW118" s="578"/>
      <c r="AX118" s="578"/>
      <c r="AY118" s="578"/>
      <c r="AZ118" s="578"/>
      <c r="BA118" s="578"/>
      <c r="BB118" s="578"/>
      <c r="BC118" s="578"/>
      <c r="BD118" s="578"/>
      <c r="BE118" s="578"/>
      <c r="BF118" s="578"/>
      <c r="BG118" s="578"/>
      <c r="BH118" s="578"/>
      <c r="BI118" s="578"/>
      <c r="BJ118" s="578"/>
      <c r="BK118" s="578"/>
      <c r="BL118" s="578"/>
      <c r="BM118" s="578"/>
      <c r="BN118" s="578"/>
      <c r="BO118" s="578"/>
      <c r="BP118" s="578"/>
      <c r="BQ118" s="578"/>
      <c r="BR118" s="578"/>
      <c r="BS118" s="578"/>
      <c r="BT118" s="578"/>
      <c r="BU118" s="578"/>
      <c r="BV118" s="578"/>
      <c r="BW118" s="578"/>
      <c r="BX118" s="578"/>
      <c r="BY118" s="578"/>
      <c r="BZ118" s="578"/>
      <c r="CA118" s="578"/>
      <c r="CB118" s="578"/>
      <c r="CC118" s="578"/>
      <c r="CD118" s="578"/>
      <c r="CE118" s="578"/>
      <c r="CF118" s="578"/>
      <c r="CG118" s="578"/>
      <c r="CH118" s="578"/>
      <c r="CI118" s="578"/>
      <c r="CJ118" s="578"/>
      <c r="CK118" s="578"/>
      <c r="CL118" s="578"/>
      <c r="CM118" s="578"/>
      <c r="CN118" s="578"/>
      <c r="CO118" s="578"/>
      <c r="CP118" s="578"/>
      <c r="CQ118" s="578"/>
      <c r="CR118" s="578"/>
      <c r="CS118" s="578"/>
      <c r="CT118" s="578"/>
      <c r="CU118" s="578"/>
      <c r="CV118" s="578"/>
      <c r="CW118" s="578"/>
    </row>
    <row r="119" spans="1:163" s="184" customFormat="1" ht="12.6" customHeight="1">
      <c r="A119" s="3227"/>
      <c r="B119" s="3228"/>
      <c r="C119" s="3229"/>
      <c r="D119" s="3132"/>
      <c r="E119" s="3132"/>
      <c r="F119" s="3132"/>
      <c r="G119" s="3132"/>
      <c r="H119" s="3132"/>
      <c r="I119" s="3132"/>
      <c r="J119" s="3132"/>
      <c r="K119" s="3132"/>
      <c r="L119" s="3132"/>
      <c r="M119" s="3132"/>
      <c r="N119" s="3132"/>
      <c r="O119" s="3132"/>
      <c r="P119" s="3132"/>
      <c r="Q119" s="3218"/>
      <c r="R119" s="3218"/>
      <c r="S119" s="3218"/>
      <c r="T119" s="3218"/>
      <c r="U119" s="3218"/>
      <c r="V119" s="3218"/>
      <c r="W119" s="3218"/>
      <c r="X119" s="3218"/>
      <c r="Y119" s="3218"/>
      <c r="Z119" s="3218"/>
      <c r="AA119" s="3218"/>
      <c r="AB119" s="3218"/>
      <c r="AC119" s="3218"/>
      <c r="AD119" s="3218"/>
      <c r="AE119" s="3218"/>
      <c r="AF119" s="3218"/>
      <c r="AG119" s="3218"/>
      <c r="AH119" s="3218"/>
      <c r="AI119" s="3218"/>
      <c r="AJ119" s="3218"/>
      <c r="AK119" s="3218"/>
      <c r="AL119" s="3218"/>
      <c r="AM119" s="3218"/>
      <c r="AN119" s="3218"/>
      <c r="AO119" s="578"/>
      <c r="AP119" s="578"/>
      <c r="AQ119" s="578"/>
      <c r="AR119" s="578"/>
      <c r="AS119" s="578"/>
      <c r="AT119" s="578"/>
      <c r="AU119" s="578"/>
      <c r="AV119" s="578"/>
      <c r="AW119" s="578"/>
      <c r="AX119" s="578"/>
      <c r="AY119" s="578"/>
      <c r="AZ119" s="578"/>
      <c r="BA119" s="578"/>
      <c r="BB119" s="578"/>
      <c r="BC119" s="578"/>
      <c r="BD119" s="578"/>
      <c r="BE119" s="578"/>
      <c r="BF119" s="578"/>
      <c r="BG119" s="578"/>
      <c r="BH119" s="578"/>
      <c r="BI119" s="578"/>
      <c r="BJ119" s="578"/>
      <c r="BK119" s="578"/>
      <c r="BL119" s="578"/>
      <c r="BM119" s="578"/>
      <c r="BN119" s="578"/>
      <c r="BO119" s="578"/>
      <c r="BP119" s="578"/>
      <c r="BQ119" s="578"/>
      <c r="BR119" s="578"/>
      <c r="BS119" s="578"/>
      <c r="BT119" s="578"/>
      <c r="BU119" s="578"/>
      <c r="BV119" s="578"/>
      <c r="BW119" s="578"/>
      <c r="BX119" s="578"/>
      <c r="BY119" s="578"/>
      <c r="BZ119" s="578"/>
      <c r="CA119" s="578"/>
      <c r="CB119" s="578"/>
      <c r="CC119" s="578"/>
      <c r="CD119" s="578"/>
      <c r="CE119" s="578"/>
      <c r="CF119" s="578"/>
      <c r="CG119" s="578"/>
      <c r="CH119" s="578"/>
      <c r="CI119" s="578"/>
      <c r="CJ119" s="578"/>
      <c r="CK119" s="578"/>
      <c r="CL119" s="578"/>
      <c r="CM119" s="578"/>
      <c r="CN119" s="578"/>
      <c r="CO119" s="578"/>
      <c r="CP119" s="578"/>
      <c r="CQ119" s="578"/>
      <c r="CR119" s="578"/>
      <c r="CS119" s="578"/>
      <c r="CT119" s="578"/>
      <c r="CU119" s="578"/>
      <c r="CV119" s="578"/>
      <c r="CW119" s="578"/>
    </row>
    <row r="120" spans="1:163" s="184" customFormat="1" ht="12.6" customHeight="1">
      <c r="A120" s="3219" t="s">
        <v>336</v>
      </c>
      <c r="B120" s="3219"/>
      <c r="C120" s="3219"/>
      <c r="D120" s="3219"/>
      <c r="E120" s="3219"/>
      <c r="F120" s="3219"/>
      <c r="G120" s="3219"/>
      <c r="H120" s="3219"/>
      <c r="I120" s="3219"/>
      <c r="J120" s="3219"/>
      <c r="K120" s="3219"/>
      <c r="L120" s="3219"/>
      <c r="M120" s="3219"/>
      <c r="N120" s="3219"/>
      <c r="O120" s="3219"/>
      <c r="P120" s="3219"/>
      <c r="Q120" s="3219"/>
      <c r="R120" s="3219"/>
      <c r="S120" s="3219"/>
      <c r="T120" s="3219"/>
      <c r="U120" s="3219"/>
      <c r="V120" s="3219"/>
      <c r="W120" s="3219"/>
      <c r="X120" s="3219"/>
      <c r="Y120" s="3219"/>
      <c r="Z120" s="3219"/>
      <c r="AA120" s="3219"/>
      <c r="AB120" s="3219"/>
      <c r="AC120" s="3219"/>
      <c r="AD120" s="3219"/>
      <c r="AE120" s="3219"/>
      <c r="AF120" s="3219"/>
      <c r="AG120" s="3219"/>
      <c r="AH120" s="3219"/>
      <c r="AI120" s="3219"/>
      <c r="AJ120" s="3219"/>
      <c r="AK120" s="3219"/>
      <c r="AL120" s="3219"/>
      <c r="AM120" s="3219"/>
      <c r="AN120" s="3219"/>
      <c r="AO120" s="578"/>
      <c r="AP120" s="578"/>
      <c r="AQ120" s="578"/>
      <c r="AR120" s="578"/>
      <c r="AS120" s="578"/>
      <c r="AT120" s="578"/>
      <c r="AU120" s="578"/>
      <c r="AV120" s="578"/>
      <c r="AW120" s="578"/>
      <c r="AX120" s="578"/>
      <c r="AY120" s="578"/>
      <c r="AZ120" s="578"/>
      <c r="BA120" s="578"/>
      <c r="BB120" s="578"/>
      <c r="BC120" s="578"/>
      <c r="BD120" s="578"/>
      <c r="BE120" s="578"/>
      <c r="BF120" s="578"/>
      <c r="BG120" s="578"/>
      <c r="BH120" s="578"/>
      <c r="BI120" s="578"/>
      <c r="BJ120" s="578"/>
      <c r="BK120" s="578"/>
      <c r="BL120" s="578"/>
      <c r="BM120" s="578"/>
      <c r="BN120" s="578"/>
      <c r="BO120" s="578"/>
      <c r="BP120" s="578"/>
      <c r="BQ120" s="578"/>
      <c r="BR120" s="578"/>
      <c r="BS120" s="578"/>
      <c r="BT120" s="578"/>
      <c r="BU120" s="578"/>
      <c r="BV120" s="578"/>
      <c r="BW120" s="578"/>
      <c r="BX120" s="578"/>
      <c r="BY120" s="578"/>
      <c r="BZ120" s="578"/>
      <c r="CA120" s="578"/>
      <c r="CB120" s="578"/>
      <c r="CC120" s="578"/>
      <c r="CD120" s="578"/>
      <c r="CE120" s="578"/>
      <c r="CF120" s="578"/>
      <c r="CG120" s="578"/>
      <c r="CH120" s="578"/>
      <c r="CI120" s="578"/>
      <c r="CJ120" s="578"/>
      <c r="CK120" s="578"/>
      <c r="CL120" s="578"/>
      <c r="CM120" s="578"/>
      <c r="CN120" s="578"/>
      <c r="CO120" s="578"/>
      <c r="CP120" s="578"/>
      <c r="CQ120" s="578"/>
      <c r="CR120" s="578"/>
      <c r="CS120" s="578"/>
      <c r="CT120" s="578"/>
      <c r="CU120" s="578"/>
      <c r="CV120" s="578"/>
      <c r="CW120" s="578"/>
    </row>
    <row r="121" spans="1:163" s="184" customFormat="1" ht="12.6" customHeight="1">
      <c r="A121" s="3219"/>
      <c r="B121" s="3219"/>
      <c r="C121" s="3219"/>
      <c r="D121" s="3219"/>
      <c r="E121" s="3219"/>
      <c r="F121" s="3219"/>
      <c r="G121" s="3219"/>
      <c r="H121" s="3219"/>
      <c r="I121" s="3219"/>
      <c r="J121" s="3219"/>
      <c r="K121" s="3219"/>
      <c r="L121" s="3219"/>
      <c r="M121" s="3219"/>
      <c r="N121" s="3219"/>
      <c r="O121" s="3219"/>
      <c r="P121" s="3219"/>
      <c r="Q121" s="3219"/>
      <c r="R121" s="3219"/>
      <c r="S121" s="3219"/>
      <c r="T121" s="3219"/>
      <c r="U121" s="3219"/>
      <c r="V121" s="3219"/>
      <c r="W121" s="3219"/>
      <c r="X121" s="3219"/>
      <c r="Y121" s="3219"/>
      <c r="Z121" s="3219"/>
      <c r="AA121" s="3219"/>
      <c r="AB121" s="3219"/>
      <c r="AC121" s="3219"/>
      <c r="AD121" s="3219"/>
      <c r="AE121" s="3219"/>
      <c r="AF121" s="3219"/>
      <c r="AG121" s="3219"/>
      <c r="AH121" s="3219"/>
      <c r="AI121" s="3219"/>
      <c r="AJ121" s="3219"/>
      <c r="AK121" s="3219"/>
      <c r="AL121" s="3219"/>
      <c r="AM121" s="3219"/>
      <c r="AN121" s="3219"/>
      <c r="AO121" s="578"/>
      <c r="AP121" s="578"/>
      <c r="AQ121" s="578"/>
      <c r="AR121" s="578"/>
      <c r="AS121" s="578"/>
      <c r="AT121" s="578"/>
      <c r="AU121" s="578"/>
      <c r="AV121" s="578"/>
      <c r="AW121" s="578"/>
      <c r="AX121" s="578"/>
      <c r="AY121" s="578"/>
      <c r="AZ121" s="578"/>
      <c r="BA121" s="578"/>
      <c r="BB121" s="578"/>
      <c r="BC121" s="578"/>
      <c r="BD121" s="578"/>
      <c r="BE121" s="578"/>
      <c r="BF121" s="578"/>
      <c r="BG121" s="578"/>
      <c r="BH121" s="578"/>
      <c r="BI121" s="578"/>
      <c r="BJ121" s="578"/>
      <c r="BK121" s="578"/>
      <c r="BL121" s="578"/>
      <c r="BM121" s="578"/>
      <c r="BN121" s="578"/>
      <c r="BO121" s="578"/>
      <c r="BP121" s="578"/>
      <c r="BQ121" s="578"/>
      <c r="BR121" s="578"/>
      <c r="BS121" s="578"/>
      <c r="BT121" s="578"/>
      <c r="BU121" s="578"/>
      <c r="BV121" s="578"/>
      <c r="BW121" s="578"/>
      <c r="BX121" s="578"/>
      <c r="BY121" s="578"/>
      <c r="BZ121" s="578"/>
      <c r="CA121" s="578"/>
      <c r="CB121" s="578"/>
      <c r="CC121" s="578"/>
      <c r="CD121" s="578"/>
      <c r="CE121" s="578"/>
      <c r="CF121" s="578"/>
      <c r="CG121" s="578"/>
      <c r="CH121" s="578"/>
      <c r="CI121" s="578"/>
      <c r="CJ121" s="578"/>
      <c r="CK121" s="578"/>
      <c r="CL121" s="578"/>
      <c r="CM121" s="578"/>
      <c r="CN121" s="578"/>
      <c r="CO121" s="578"/>
      <c r="CP121" s="578"/>
      <c r="CQ121" s="578"/>
      <c r="CR121" s="578"/>
      <c r="CS121" s="578"/>
      <c r="CT121" s="578"/>
      <c r="CU121" s="578"/>
      <c r="CV121" s="578"/>
      <c r="CW121" s="578"/>
    </row>
    <row r="122" spans="1:163" s="184" customFormat="1" ht="12.6" customHeight="1">
      <c r="A122" s="3220" t="s">
        <v>337</v>
      </c>
      <c r="B122" s="3220"/>
      <c r="C122" s="3220"/>
      <c r="D122" s="3220"/>
      <c r="E122" s="3220"/>
      <c r="F122" s="3220"/>
      <c r="G122" s="3220"/>
      <c r="H122" s="3220"/>
      <c r="I122" s="3220"/>
      <c r="J122" s="3220"/>
      <c r="K122" s="3220"/>
      <c r="L122" s="3220"/>
      <c r="M122" s="3220"/>
      <c r="N122" s="3220"/>
      <c r="O122" s="3220"/>
      <c r="P122" s="3220"/>
      <c r="Q122" s="3220"/>
      <c r="R122" s="3220"/>
      <c r="S122" s="3220"/>
      <c r="T122" s="3220"/>
      <c r="U122" s="3220"/>
      <c r="V122" s="3220"/>
      <c r="W122" s="3220"/>
      <c r="X122" s="3220"/>
      <c r="Y122" s="3220"/>
      <c r="Z122" s="3220"/>
      <c r="AA122" s="3220"/>
      <c r="AB122" s="3220"/>
      <c r="AC122" s="3220"/>
      <c r="AD122" s="3220"/>
      <c r="AE122" s="3220"/>
      <c r="AF122" s="3220"/>
      <c r="AG122" s="3220"/>
      <c r="AH122" s="3220"/>
      <c r="AI122" s="3220"/>
      <c r="AJ122" s="3220"/>
      <c r="AK122" s="3220"/>
      <c r="AL122" s="3220"/>
      <c r="AM122" s="3220"/>
      <c r="AN122" s="3220"/>
      <c r="AO122" s="578"/>
      <c r="AP122" s="578"/>
      <c r="AQ122" s="578"/>
      <c r="AR122" s="578"/>
      <c r="AS122" s="578"/>
      <c r="AT122" s="578"/>
      <c r="AU122" s="578"/>
      <c r="AV122" s="578"/>
      <c r="AW122" s="578"/>
      <c r="AX122" s="578"/>
      <c r="AY122" s="578"/>
      <c r="AZ122" s="578"/>
      <c r="BA122" s="578"/>
      <c r="BB122" s="578"/>
      <c r="BC122" s="578"/>
      <c r="BD122" s="578"/>
      <c r="BE122" s="578"/>
      <c r="BF122" s="578"/>
      <c r="BG122" s="578"/>
      <c r="BH122" s="578"/>
      <c r="BI122" s="578"/>
      <c r="BJ122" s="578"/>
      <c r="BK122" s="578"/>
      <c r="BL122" s="578"/>
      <c r="BM122" s="578"/>
      <c r="BN122" s="578"/>
      <c r="BO122" s="578"/>
      <c r="BP122" s="578"/>
      <c r="BQ122" s="578"/>
      <c r="BR122" s="578"/>
      <c r="BS122" s="578"/>
      <c r="BT122" s="578"/>
      <c r="BU122" s="578"/>
      <c r="BV122" s="578"/>
      <c r="BW122" s="578"/>
      <c r="BX122" s="578"/>
      <c r="BY122" s="578"/>
      <c r="BZ122" s="578"/>
      <c r="CA122" s="578"/>
      <c r="CB122" s="578"/>
      <c r="CC122" s="578"/>
      <c r="CD122" s="578"/>
      <c r="CE122" s="578"/>
      <c r="CF122" s="578"/>
      <c r="CG122" s="578"/>
      <c r="CH122" s="578"/>
      <c r="CI122" s="578"/>
      <c r="CJ122" s="578"/>
      <c r="CK122" s="578"/>
      <c r="CL122" s="578"/>
      <c r="CM122" s="578"/>
      <c r="CN122" s="578"/>
      <c r="CO122" s="578"/>
      <c r="CP122" s="578"/>
      <c r="CQ122" s="578"/>
      <c r="CR122" s="578"/>
      <c r="CS122" s="578"/>
      <c r="CT122" s="578"/>
      <c r="CU122" s="578"/>
      <c r="CV122" s="578"/>
      <c r="CW122" s="578"/>
    </row>
    <row r="123" spans="1:163" s="184" customFormat="1" ht="12.6" customHeight="1">
      <c r="A123" s="632"/>
      <c r="B123" s="632"/>
      <c r="C123" s="632"/>
      <c r="D123" s="632"/>
      <c r="E123" s="632"/>
      <c r="F123" s="632"/>
      <c r="G123" s="632"/>
      <c r="H123" s="632"/>
      <c r="I123" s="632"/>
      <c r="J123" s="632"/>
      <c r="K123" s="632"/>
      <c r="L123" s="632"/>
      <c r="M123" s="632"/>
      <c r="N123" s="632"/>
      <c r="O123" s="632"/>
      <c r="P123" s="632"/>
      <c r="Q123" s="632"/>
      <c r="R123" s="632"/>
      <c r="S123" s="632"/>
      <c r="T123" s="632"/>
      <c r="U123" s="632"/>
      <c r="V123" s="632"/>
      <c r="W123" s="632"/>
      <c r="X123" s="711"/>
      <c r="Y123" s="711"/>
      <c r="Z123" s="711"/>
      <c r="AA123" s="711"/>
      <c r="AB123" s="711"/>
      <c r="AC123" s="711"/>
      <c r="AD123" s="711"/>
      <c r="AE123" s="713" t="s">
        <v>2266</v>
      </c>
      <c r="AF123" s="3107"/>
      <c r="AG123" s="3107"/>
      <c r="AH123" s="711" t="s">
        <v>589</v>
      </c>
      <c r="AI123" s="3107"/>
      <c r="AJ123" s="3107"/>
      <c r="AK123" s="711" t="s">
        <v>1401</v>
      </c>
      <c r="AL123" s="3107"/>
      <c r="AM123" s="3107"/>
      <c r="AN123" s="711" t="s">
        <v>1400</v>
      </c>
      <c r="AO123" s="712"/>
      <c r="AP123" s="712"/>
      <c r="AQ123" s="712"/>
      <c r="AR123" s="712"/>
      <c r="AS123" s="712"/>
      <c r="AT123" s="712"/>
      <c r="AU123" s="712"/>
      <c r="AV123" s="712"/>
      <c r="AW123" s="712"/>
      <c r="AX123" s="712"/>
      <c r="AY123" s="712"/>
      <c r="AZ123" s="712"/>
      <c r="BA123" s="712"/>
      <c r="BB123" s="712"/>
      <c r="BC123" s="712"/>
      <c r="BD123" s="712"/>
      <c r="BE123" s="712"/>
      <c r="BF123" s="712"/>
      <c r="BG123" s="712"/>
      <c r="BH123" s="712"/>
      <c r="BI123" s="712"/>
      <c r="BJ123" s="712"/>
      <c r="BK123" s="712"/>
      <c r="BL123" s="712"/>
      <c r="BM123" s="712"/>
      <c r="BN123" s="712"/>
      <c r="BO123" s="712"/>
      <c r="BP123" s="712"/>
      <c r="BQ123" s="712"/>
      <c r="BR123" s="712"/>
      <c r="BS123" s="712"/>
      <c r="BT123" s="712"/>
      <c r="BU123" s="712"/>
      <c r="BV123" s="712"/>
      <c r="BW123" s="712"/>
      <c r="BX123" s="712"/>
      <c r="BY123" s="712"/>
      <c r="BZ123" s="712"/>
      <c r="CA123" s="712"/>
      <c r="CB123" s="712"/>
      <c r="CC123" s="712"/>
      <c r="CD123" s="712"/>
      <c r="CE123" s="712"/>
      <c r="CF123" s="712"/>
      <c r="CG123" s="712"/>
      <c r="CH123" s="712"/>
      <c r="CI123" s="712"/>
      <c r="CJ123" s="712"/>
      <c r="CK123" s="712"/>
      <c r="CL123" s="712"/>
      <c r="CM123" s="712"/>
      <c r="CN123" s="712"/>
      <c r="CO123" s="712"/>
      <c r="CP123" s="712"/>
      <c r="CQ123" s="712"/>
      <c r="CR123" s="712"/>
      <c r="CS123" s="712"/>
      <c r="CT123" s="712"/>
      <c r="CU123" s="712"/>
      <c r="CV123" s="712"/>
      <c r="CW123" s="712"/>
      <c r="CX123" s="712"/>
      <c r="CY123" s="712"/>
      <c r="CZ123" s="712"/>
      <c r="DA123" s="712"/>
      <c r="DB123" s="712"/>
      <c r="DC123" s="712"/>
      <c r="DD123" s="712"/>
      <c r="DE123" s="712"/>
      <c r="DF123" s="712"/>
      <c r="DG123" s="712"/>
      <c r="DH123" s="712"/>
      <c r="DI123" s="712"/>
      <c r="DJ123" s="712"/>
      <c r="DK123" s="712"/>
      <c r="DL123" s="712"/>
      <c r="DM123" s="712"/>
      <c r="DN123" s="712"/>
      <c r="DO123" s="712"/>
      <c r="DP123" s="712"/>
      <c r="DQ123" s="712"/>
      <c r="DR123" s="712"/>
      <c r="DS123" s="712"/>
      <c r="DT123" s="712"/>
      <c r="DU123" s="712"/>
      <c r="DV123" s="712"/>
      <c r="DW123" s="712"/>
      <c r="DX123" s="712"/>
      <c r="DY123" s="712"/>
      <c r="DZ123" s="712"/>
      <c r="EA123" s="712"/>
      <c r="EB123" s="712"/>
      <c r="EC123" s="712"/>
      <c r="ED123" s="712"/>
      <c r="EE123" s="712"/>
      <c r="EF123" s="712"/>
      <c r="EG123" s="712"/>
      <c r="EH123" s="712"/>
      <c r="EI123" s="712"/>
      <c r="EJ123" s="712"/>
      <c r="EK123" s="712"/>
      <c r="EL123" s="712"/>
      <c r="EM123" s="712"/>
      <c r="EN123" s="712"/>
      <c r="EO123" s="712"/>
      <c r="EP123" s="712"/>
      <c r="EQ123" s="712"/>
      <c r="ER123" s="712"/>
      <c r="ES123" s="712"/>
      <c r="ET123" s="712"/>
      <c r="EU123" s="712"/>
      <c r="EV123" s="712"/>
      <c r="EW123" s="712"/>
      <c r="EX123" s="712"/>
      <c r="EY123" s="712"/>
      <c r="EZ123" s="712"/>
      <c r="FA123" s="712"/>
      <c r="FB123" s="712"/>
      <c r="FC123" s="712"/>
      <c r="FD123" s="712"/>
      <c r="FE123" s="712"/>
      <c r="FF123" s="712"/>
      <c r="FG123" s="712"/>
    </row>
    <row r="124" spans="1:163" s="712" customFormat="1" ht="12.6" customHeight="1">
      <c r="A124" s="2689" t="s">
        <v>2394</v>
      </c>
      <c r="B124" s="2689"/>
      <c r="C124" s="2689"/>
      <c r="D124" s="2689"/>
      <c r="E124" s="2689"/>
      <c r="F124" s="2689"/>
      <c r="G124" s="2689"/>
      <c r="H124" s="2689"/>
      <c r="I124" s="2689"/>
      <c r="J124" s="2689"/>
      <c r="K124" s="2689"/>
      <c r="L124" s="2689"/>
      <c r="M124" s="2689"/>
      <c r="N124" s="2689"/>
      <c r="O124" s="2689"/>
      <c r="P124" s="2689"/>
      <c r="Q124" s="2689"/>
      <c r="R124" s="2689"/>
      <c r="S124" s="2689"/>
      <c r="T124" s="2689"/>
      <c r="U124" s="2689"/>
      <c r="V124" s="2689"/>
      <c r="W124" s="2689"/>
      <c r="X124" s="2689"/>
      <c r="Y124" s="2689"/>
      <c r="Z124" s="2689"/>
      <c r="AA124" s="2689"/>
      <c r="AB124" s="2689"/>
      <c r="AC124" s="2689"/>
      <c r="AD124" s="2689"/>
      <c r="AE124" s="2689"/>
      <c r="AF124" s="2689"/>
      <c r="AG124" s="2689"/>
      <c r="AH124" s="2689"/>
      <c r="AI124" s="2689"/>
      <c r="AJ124" s="2689"/>
      <c r="AK124" s="2689"/>
      <c r="AL124" s="2689"/>
      <c r="AM124" s="2689"/>
      <c r="AN124" s="268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row>
    <row r="125" spans="1:163" s="709" customFormat="1" ht="12.6" customHeight="1">
      <c r="A125" s="2689"/>
      <c r="B125" s="2689"/>
      <c r="C125" s="2689"/>
      <c r="D125" s="2689"/>
      <c r="E125" s="2689"/>
      <c r="F125" s="2689"/>
      <c r="G125" s="2689"/>
      <c r="H125" s="2689"/>
      <c r="I125" s="2689"/>
      <c r="J125" s="2689"/>
      <c r="K125" s="2689"/>
      <c r="L125" s="2689"/>
      <c r="M125" s="2689"/>
      <c r="N125" s="2689"/>
      <c r="O125" s="2689"/>
      <c r="P125" s="2689"/>
      <c r="Q125" s="2689"/>
      <c r="R125" s="2689"/>
      <c r="S125" s="2689"/>
      <c r="T125" s="2689"/>
      <c r="U125" s="2689"/>
      <c r="V125" s="2689"/>
      <c r="W125" s="2689"/>
      <c r="X125" s="2689"/>
      <c r="Y125" s="2689"/>
      <c r="Z125" s="2689"/>
      <c r="AA125" s="2689"/>
      <c r="AB125" s="2689"/>
      <c r="AC125" s="2689"/>
      <c r="AD125" s="2689"/>
      <c r="AE125" s="2689"/>
      <c r="AF125" s="2689"/>
      <c r="AG125" s="2689"/>
      <c r="AH125" s="2689"/>
      <c r="AI125" s="2689"/>
      <c r="AJ125" s="2689"/>
      <c r="AK125" s="2689"/>
      <c r="AL125" s="2689"/>
      <c r="AM125" s="2689"/>
      <c r="AN125" s="2689"/>
    </row>
    <row r="126" spans="1:163" s="709" customFormat="1" ht="12.6" customHeight="1">
      <c r="A126" s="2689"/>
      <c r="B126" s="2689"/>
      <c r="C126" s="2689"/>
      <c r="D126" s="2689"/>
      <c r="E126" s="2689"/>
      <c r="F126" s="2689"/>
      <c r="G126" s="2689"/>
      <c r="H126" s="2689"/>
      <c r="I126" s="2689"/>
      <c r="J126" s="2689"/>
      <c r="K126" s="2689"/>
      <c r="L126" s="2689"/>
      <c r="M126" s="2689"/>
      <c r="N126" s="2689"/>
      <c r="O126" s="2689"/>
      <c r="P126" s="2689"/>
      <c r="Q126" s="2689"/>
      <c r="R126" s="2689"/>
      <c r="S126" s="2689"/>
      <c r="T126" s="2689"/>
      <c r="U126" s="2689"/>
      <c r="V126" s="2689"/>
      <c r="W126" s="2689"/>
      <c r="X126" s="2689"/>
      <c r="Y126" s="2689"/>
      <c r="Z126" s="2689"/>
      <c r="AA126" s="2689"/>
      <c r="AB126" s="2689"/>
      <c r="AC126" s="2689"/>
      <c r="AD126" s="2689"/>
      <c r="AE126" s="2689"/>
      <c r="AF126" s="2689"/>
      <c r="AG126" s="2689"/>
      <c r="AH126" s="2689"/>
      <c r="AI126" s="2689"/>
      <c r="AJ126" s="2689"/>
      <c r="AK126" s="2689"/>
      <c r="AL126" s="2689"/>
      <c r="AM126" s="2689"/>
      <c r="AN126" s="2689"/>
    </row>
    <row r="127" spans="1:163" s="709" customFormat="1" ht="12.6" customHeight="1">
      <c r="A127" s="3103" t="s">
        <v>1978</v>
      </c>
      <c r="B127" s="3103"/>
      <c r="C127" s="3103"/>
      <c r="D127" s="3103"/>
      <c r="E127" s="3103"/>
      <c r="F127" s="3103"/>
      <c r="G127" s="3103"/>
      <c r="H127" s="3103"/>
      <c r="I127" s="3103"/>
      <c r="J127" s="3103"/>
      <c r="K127" s="3103"/>
      <c r="L127" s="3103"/>
      <c r="M127" s="3103"/>
      <c r="N127" s="3103"/>
      <c r="O127" s="3103"/>
      <c r="P127" s="3103"/>
      <c r="Q127" s="3103"/>
      <c r="R127" s="3103"/>
      <c r="S127" s="3103"/>
      <c r="T127" s="3103"/>
      <c r="U127" s="3103"/>
      <c r="V127" s="3103"/>
      <c r="W127" s="3103"/>
      <c r="X127" s="3103"/>
      <c r="Y127" s="3103"/>
      <c r="Z127" s="3103"/>
      <c r="AA127" s="3103"/>
      <c r="AB127" s="3103"/>
      <c r="AC127" s="3103"/>
      <c r="AD127" s="3103"/>
      <c r="AE127" s="3103"/>
      <c r="AF127" s="3103"/>
      <c r="AG127" s="3103"/>
      <c r="AH127" s="3103"/>
      <c r="AI127" s="3103"/>
      <c r="AJ127" s="3103"/>
      <c r="AK127" s="3103"/>
      <c r="AL127" s="3103"/>
      <c r="AM127" s="3103"/>
      <c r="AN127" s="3103"/>
    </row>
    <row r="128" spans="1:163" s="709" customFormat="1" ht="12.6" customHeight="1">
      <c r="A128" s="3103"/>
      <c r="B128" s="3103"/>
      <c r="C128" s="3103"/>
      <c r="D128" s="3103"/>
      <c r="E128" s="3103"/>
      <c r="F128" s="3103"/>
      <c r="G128" s="3103"/>
      <c r="H128" s="3103"/>
      <c r="I128" s="3103"/>
      <c r="J128" s="3103"/>
      <c r="K128" s="3103"/>
      <c r="L128" s="3103"/>
      <c r="M128" s="3103"/>
      <c r="N128" s="3103"/>
      <c r="O128" s="3103"/>
      <c r="P128" s="3103"/>
      <c r="Q128" s="3103"/>
      <c r="R128" s="3103"/>
      <c r="S128" s="3103"/>
      <c r="T128" s="3103"/>
      <c r="U128" s="3103"/>
      <c r="V128" s="3103"/>
      <c r="W128" s="3103"/>
      <c r="X128" s="3103"/>
      <c r="Y128" s="3103"/>
      <c r="Z128" s="3103"/>
      <c r="AA128" s="3103"/>
      <c r="AB128" s="3103"/>
      <c r="AC128" s="3103"/>
      <c r="AD128" s="3103"/>
      <c r="AE128" s="3103"/>
      <c r="AF128" s="3103"/>
      <c r="AG128" s="3103"/>
      <c r="AH128" s="3103"/>
      <c r="AI128" s="3103"/>
      <c r="AJ128" s="3103"/>
      <c r="AK128" s="3103"/>
      <c r="AL128" s="3103"/>
      <c r="AM128" s="3103"/>
      <c r="AN128" s="3103"/>
      <c r="AO128" s="578" t="s">
        <v>2463</v>
      </c>
    </row>
    <row r="129" spans="1:163" s="709" customFormat="1" ht="12.6" customHeight="1">
      <c r="A129" s="633"/>
      <c r="B129" s="633"/>
      <c r="C129" s="633"/>
      <c r="D129" s="633"/>
      <c r="E129" s="633"/>
      <c r="F129" s="633"/>
      <c r="G129" s="633"/>
      <c r="H129" s="633"/>
      <c r="I129" s="633"/>
      <c r="J129" s="633"/>
      <c r="K129" s="633"/>
      <c r="L129" s="633"/>
      <c r="M129" s="633"/>
      <c r="N129" s="633"/>
      <c r="O129" s="633"/>
      <c r="P129" s="633"/>
      <c r="Q129" s="633"/>
      <c r="R129" s="633"/>
      <c r="S129" s="633"/>
      <c r="T129" s="633"/>
      <c r="U129" s="633"/>
      <c r="V129" s="633"/>
      <c r="W129" s="633"/>
      <c r="X129" s="633"/>
      <c r="Y129" s="633"/>
      <c r="Z129" s="633"/>
      <c r="AA129" s="633"/>
      <c r="AB129" s="633"/>
      <c r="AC129" s="633"/>
      <c r="AD129" s="633"/>
      <c r="AE129" s="633"/>
      <c r="AF129" s="633"/>
      <c r="AG129" s="633"/>
      <c r="AH129" s="633"/>
      <c r="AI129" s="633"/>
      <c r="AJ129" s="633"/>
      <c r="AK129" s="633"/>
      <c r="AL129" s="633"/>
      <c r="AM129" s="633"/>
      <c r="AN129" s="633"/>
      <c r="AO129" s="709" t="s">
        <v>2050</v>
      </c>
    </row>
    <row r="130" spans="1:163" s="709" customFormat="1" ht="12.6" customHeight="1">
      <c r="A130" s="2670" t="s">
        <v>1975</v>
      </c>
      <c r="B130" s="2670"/>
      <c r="C130" s="2670"/>
      <c r="D130" s="2670"/>
      <c r="E130" s="2670"/>
      <c r="F130" s="2670"/>
      <c r="G130" s="2670"/>
      <c r="H130" s="2670"/>
      <c r="I130" s="2670"/>
      <c r="J130" s="2670"/>
      <c r="K130" s="2670"/>
      <c r="L130" s="3054" t="s">
        <v>1979</v>
      </c>
      <c r="M130" s="3054"/>
      <c r="N130" s="3054"/>
      <c r="O130" s="3054"/>
      <c r="P130" s="3054"/>
      <c r="Q130" s="3104"/>
      <c r="R130" s="3104"/>
      <c r="S130" s="3104"/>
      <c r="T130" s="3104"/>
      <c r="U130" s="3104"/>
      <c r="V130" s="3104"/>
      <c r="W130" s="3104"/>
      <c r="X130" s="3104"/>
      <c r="Y130" s="3104"/>
      <c r="Z130" s="3104"/>
      <c r="AA130" s="3104"/>
      <c r="AB130" s="3104"/>
      <c r="AC130" s="3104"/>
      <c r="AD130" s="3104"/>
      <c r="AE130" s="3104"/>
      <c r="AF130" s="3057" t="s">
        <v>1980</v>
      </c>
      <c r="AG130" s="643"/>
      <c r="AH130" s="643"/>
      <c r="AI130" s="643"/>
      <c r="AJ130" s="643"/>
      <c r="AK130" s="643"/>
      <c r="AL130" s="643"/>
      <c r="AM130" s="643"/>
      <c r="AN130" s="643"/>
      <c r="AO130" s="2670" t="s">
        <v>1975</v>
      </c>
      <c r="AP130" s="2670"/>
      <c r="AQ130" s="2670"/>
      <c r="AR130" s="2670"/>
      <c r="AS130" s="2670"/>
      <c r="AT130" s="2670"/>
      <c r="AU130" s="2670"/>
      <c r="AV130" s="2670"/>
      <c r="AW130" s="2670"/>
      <c r="AX130" s="2670"/>
      <c r="AY130" s="2670"/>
      <c r="AZ130" s="3054" t="s">
        <v>1979</v>
      </c>
      <c r="BA130" s="3054"/>
      <c r="BB130" s="3054"/>
      <c r="BC130" s="3054"/>
      <c r="BD130" s="3054"/>
      <c r="BE130" s="3051" t="s">
        <v>2051</v>
      </c>
      <c r="BF130" s="3051"/>
      <c r="BG130" s="3051"/>
      <c r="BH130" s="3051"/>
      <c r="BI130" s="3051"/>
      <c r="BJ130" s="3051"/>
      <c r="BK130" s="3051"/>
      <c r="BL130" s="3051"/>
      <c r="BM130" s="3051"/>
      <c r="BN130" s="3051"/>
      <c r="BO130" s="3051"/>
      <c r="BP130" s="3051"/>
      <c r="BQ130" s="3051"/>
      <c r="BR130" s="3051"/>
      <c r="BS130" s="3051"/>
      <c r="BT130" s="3057" t="s">
        <v>1980</v>
      </c>
      <c r="BU130" s="710"/>
      <c r="BV130" s="710"/>
      <c r="BW130" s="710"/>
      <c r="BX130" s="710"/>
      <c r="BY130" s="710"/>
      <c r="BZ130" s="710"/>
      <c r="CA130" s="710"/>
      <c r="CB130" s="710"/>
      <c r="CC130" s="710"/>
      <c r="CD130" s="710"/>
      <c r="CE130" s="710"/>
      <c r="CF130" s="710"/>
      <c r="CG130" s="710"/>
      <c r="CH130" s="710"/>
      <c r="CI130" s="710"/>
      <c r="CJ130" s="710"/>
      <c r="CK130" s="710"/>
      <c r="CL130" s="710"/>
      <c r="CM130" s="710"/>
      <c r="CN130" s="710"/>
      <c r="CO130" s="710"/>
      <c r="CP130" s="710"/>
      <c r="CQ130" s="710"/>
      <c r="CR130" s="710"/>
      <c r="CS130" s="710"/>
      <c r="CT130" s="710"/>
      <c r="CU130" s="710"/>
      <c r="CV130" s="710"/>
      <c r="CW130" s="710"/>
      <c r="CX130" s="710"/>
      <c r="CY130" s="710"/>
      <c r="CZ130" s="710"/>
      <c r="DA130" s="710"/>
      <c r="DB130" s="710"/>
      <c r="DC130" s="710"/>
      <c r="DD130" s="710"/>
      <c r="DE130" s="710"/>
      <c r="DF130" s="710"/>
      <c r="DG130" s="710"/>
      <c r="DH130" s="710"/>
      <c r="DI130" s="710"/>
      <c r="DJ130" s="710"/>
      <c r="DK130" s="710"/>
      <c r="DL130" s="710"/>
      <c r="DM130" s="710"/>
      <c r="DN130" s="710"/>
      <c r="DO130" s="710"/>
      <c r="DP130" s="710"/>
      <c r="DQ130" s="710"/>
      <c r="DR130" s="710"/>
      <c r="DS130" s="710"/>
      <c r="DT130" s="710"/>
      <c r="DU130" s="710"/>
      <c r="DV130" s="710"/>
      <c r="DW130" s="710"/>
      <c r="DX130" s="710"/>
      <c r="DY130" s="710"/>
      <c r="DZ130" s="710"/>
      <c r="EA130" s="710"/>
      <c r="EB130" s="710"/>
      <c r="EC130" s="710"/>
      <c r="ED130" s="710"/>
      <c r="EE130" s="710"/>
      <c r="EF130" s="710"/>
      <c r="EG130" s="710"/>
      <c r="EH130" s="710"/>
      <c r="EI130" s="710"/>
      <c r="EJ130" s="710"/>
      <c r="EK130" s="710"/>
      <c r="EL130" s="710"/>
      <c r="EM130" s="710"/>
      <c r="EN130" s="710"/>
      <c r="EO130" s="710"/>
      <c r="EP130" s="710"/>
      <c r="EQ130" s="710"/>
      <c r="ER130" s="710"/>
      <c r="ES130" s="710"/>
      <c r="ET130" s="710"/>
      <c r="EU130" s="710"/>
      <c r="EV130" s="710"/>
      <c r="EW130" s="710"/>
      <c r="EX130" s="710"/>
      <c r="EY130" s="710"/>
      <c r="EZ130" s="710"/>
      <c r="FA130" s="710"/>
      <c r="FB130" s="710"/>
      <c r="FC130" s="710"/>
      <c r="FD130" s="710"/>
      <c r="FE130" s="710"/>
      <c r="FF130" s="710"/>
      <c r="FG130" s="710"/>
    </row>
    <row r="131" spans="1:163" s="710" customFormat="1" ht="12.6" customHeight="1">
      <c r="A131" s="2671"/>
      <c r="B131" s="2671"/>
      <c r="C131" s="2671"/>
      <c r="D131" s="2671"/>
      <c r="E131" s="2671"/>
      <c r="F131" s="2671"/>
      <c r="G131" s="2671"/>
      <c r="H131" s="2671"/>
      <c r="I131" s="2671"/>
      <c r="J131" s="2671"/>
      <c r="K131" s="2671"/>
      <c r="L131" s="3055"/>
      <c r="M131" s="3055"/>
      <c r="N131" s="3055"/>
      <c r="O131" s="3055"/>
      <c r="P131" s="3055"/>
      <c r="Q131" s="3050"/>
      <c r="R131" s="3050"/>
      <c r="S131" s="3050"/>
      <c r="T131" s="3050"/>
      <c r="U131" s="3050"/>
      <c r="V131" s="3050"/>
      <c r="W131" s="3050"/>
      <c r="X131" s="3050"/>
      <c r="Y131" s="3050"/>
      <c r="Z131" s="3050"/>
      <c r="AA131" s="3050"/>
      <c r="AB131" s="3050"/>
      <c r="AC131" s="3050"/>
      <c r="AD131" s="3050"/>
      <c r="AE131" s="3050"/>
      <c r="AF131" s="3058"/>
      <c r="AG131" s="643"/>
      <c r="AH131" s="643"/>
      <c r="AI131" s="643"/>
      <c r="AJ131" s="643"/>
      <c r="AK131" s="643"/>
      <c r="AL131" s="643"/>
      <c r="AM131" s="643"/>
      <c r="AN131" s="643"/>
      <c r="AO131" s="2671"/>
      <c r="AP131" s="2671"/>
      <c r="AQ131" s="2671"/>
      <c r="AR131" s="2671"/>
      <c r="AS131" s="2671"/>
      <c r="AT131" s="2671"/>
      <c r="AU131" s="2671"/>
      <c r="AV131" s="2671"/>
      <c r="AW131" s="2671"/>
      <c r="AX131" s="2671"/>
      <c r="AY131" s="2671"/>
      <c r="AZ131" s="3055"/>
      <c r="BA131" s="3055"/>
      <c r="BB131" s="3055"/>
      <c r="BC131" s="3055"/>
      <c r="BD131" s="3055"/>
      <c r="BE131" s="3056"/>
      <c r="BF131" s="3056"/>
      <c r="BG131" s="3056"/>
      <c r="BH131" s="3056"/>
      <c r="BI131" s="3056"/>
      <c r="BJ131" s="3056"/>
      <c r="BK131" s="3056"/>
      <c r="BL131" s="3056"/>
      <c r="BM131" s="3056"/>
      <c r="BN131" s="3056"/>
      <c r="BO131" s="3056"/>
      <c r="BP131" s="3056"/>
      <c r="BQ131" s="3056"/>
      <c r="BR131" s="3056"/>
      <c r="BS131" s="3056"/>
      <c r="BT131" s="3058"/>
    </row>
    <row r="132" spans="1:163" s="710" customFormat="1" ht="12.6" customHeight="1">
      <c r="A132" s="3032" t="s">
        <v>1981</v>
      </c>
      <c r="B132" s="3033"/>
      <c r="C132" s="3033"/>
      <c r="D132" s="3033"/>
      <c r="E132" s="3033"/>
      <c r="F132" s="3034"/>
      <c r="G132" s="716" t="s">
        <v>1793</v>
      </c>
      <c r="H132" s="716" t="s">
        <v>2011</v>
      </c>
      <c r="I132" s="716"/>
      <c r="J132" s="716"/>
      <c r="K132" s="716" t="s">
        <v>1793</v>
      </c>
      <c r="L132" s="716" t="s">
        <v>2012</v>
      </c>
      <c r="M132" s="716"/>
      <c r="N132" s="716"/>
      <c r="O132" s="716"/>
      <c r="P132" s="716"/>
      <c r="Q132" s="716" t="s">
        <v>1793</v>
      </c>
      <c r="R132" s="716" t="s">
        <v>2013</v>
      </c>
      <c r="S132" s="716"/>
      <c r="T132" s="716"/>
      <c r="U132" s="716" t="s">
        <v>1793</v>
      </c>
      <c r="V132" s="716" t="s">
        <v>2014</v>
      </c>
      <c r="W132" s="716"/>
      <c r="X132" s="716"/>
      <c r="Y132" s="716"/>
      <c r="Z132" s="716"/>
      <c r="AA132" s="716"/>
      <c r="AB132" s="716"/>
      <c r="AC132" s="716"/>
      <c r="AD132" s="716"/>
      <c r="AE132" s="716" t="s">
        <v>1793</v>
      </c>
      <c r="AF132" s="716" t="s">
        <v>2015</v>
      </c>
      <c r="AG132" s="716"/>
      <c r="AH132" s="716"/>
      <c r="AI132" s="716"/>
      <c r="AJ132" s="716"/>
      <c r="AK132" s="716"/>
      <c r="AL132" s="716"/>
      <c r="AM132" s="716"/>
      <c r="AN132" s="717"/>
      <c r="AO132" s="3032" t="s">
        <v>1981</v>
      </c>
      <c r="AP132" s="3033"/>
      <c r="AQ132" s="3033"/>
      <c r="AR132" s="3033"/>
      <c r="AS132" s="3033"/>
      <c r="AT132" s="3034"/>
      <c r="AU132" s="716" t="s">
        <v>72</v>
      </c>
      <c r="AV132" s="716" t="s">
        <v>2011</v>
      </c>
      <c r="AW132" s="716"/>
      <c r="AX132" s="716"/>
      <c r="AY132" s="716" t="s">
        <v>1793</v>
      </c>
      <c r="AZ132" s="716" t="s">
        <v>2012</v>
      </c>
      <c r="BA132" s="716"/>
      <c r="BB132" s="716"/>
      <c r="BC132" s="716"/>
      <c r="BD132" s="716"/>
      <c r="BE132" s="716" t="s">
        <v>1793</v>
      </c>
      <c r="BF132" s="716" t="s">
        <v>2013</v>
      </c>
      <c r="BG132" s="716"/>
      <c r="BH132" s="716"/>
      <c r="BI132" s="716" t="s">
        <v>1793</v>
      </c>
      <c r="BJ132" s="716" t="s">
        <v>2014</v>
      </c>
      <c r="BK132" s="716"/>
      <c r="BL132" s="716"/>
      <c r="BM132" s="716"/>
      <c r="BN132" s="716"/>
      <c r="BO132" s="716"/>
      <c r="BP132" s="716"/>
      <c r="BQ132" s="716"/>
      <c r="BR132" s="716"/>
      <c r="BS132" s="752" t="s">
        <v>427</v>
      </c>
      <c r="BT132" s="716" t="s">
        <v>2015</v>
      </c>
      <c r="BU132" s="716"/>
      <c r="BV132" s="716"/>
      <c r="BW132" s="716"/>
      <c r="BX132" s="716"/>
      <c r="BY132" s="716"/>
      <c r="BZ132" s="716"/>
      <c r="CA132" s="716"/>
      <c r="CB132" s="717"/>
      <c r="CC132" s="718"/>
      <c r="CD132" s="718"/>
      <c r="CE132" s="718"/>
      <c r="CF132" s="718"/>
      <c r="CG132" s="718"/>
      <c r="CH132" s="718"/>
      <c r="CI132" s="718"/>
      <c r="CJ132" s="718"/>
      <c r="CK132" s="718"/>
      <c r="CL132" s="718"/>
      <c r="CM132" s="718"/>
      <c r="CN132" s="718"/>
      <c r="CO132" s="718"/>
      <c r="CP132" s="718"/>
      <c r="CQ132" s="718"/>
      <c r="CR132" s="718"/>
      <c r="CS132" s="718"/>
      <c r="CT132" s="718"/>
      <c r="CU132" s="718"/>
      <c r="CV132" s="718"/>
      <c r="CW132" s="718"/>
      <c r="CX132" s="718"/>
      <c r="CY132" s="718"/>
      <c r="CZ132" s="718"/>
      <c r="DA132" s="718"/>
      <c r="DB132" s="718"/>
      <c r="DC132" s="718"/>
      <c r="DD132" s="718"/>
      <c r="DE132" s="718"/>
      <c r="DF132" s="718"/>
      <c r="DG132" s="718"/>
      <c r="DH132" s="718"/>
      <c r="DI132" s="718"/>
      <c r="DJ132" s="718"/>
      <c r="DK132" s="718"/>
      <c r="DL132" s="718"/>
      <c r="DM132" s="718"/>
      <c r="DN132" s="718"/>
      <c r="DO132" s="718"/>
      <c r="DP132" s="718"/>
      <c r="DQ132" s="718"/>
      <c r="DR132" s="718"/>
      <c r="DS132" s="718"/>
      <c r="DT132" s="718"/>
      <c r="DU132" s="718"/>
      <c r="DV132" s="718"/>
      <c r="DW132" s="718"/>
      <c r="DX132" s="718"/>
      <c r="DY132" s="718"/>
      <c r="DZ132" s="718"/>
      <c r="EA132" s="718"/>
      <c r="EB132" s="718"/>
      <c r="EC132" s="718"/>
      <c r="ED132" s="718"/>
      <c r="EE132" s="718"/>
      <c r="EF132" s="718"/>
      <c r="EG132" s="718"/>
      <c r="EH132" s="718"/>
      <c r="EI132" s="718"/>
      <c r="EJ132" s="718"/>
      <c r="EK132" s="718"/>
      <c r="EL132" s="718"/>
      <c r="EM132" s="718"/>
      <c r="EN132" s="718"/>
      <c r="EO132" s="718"/>
      <c r="EP132" s="718"/>
      <c r="EQ132" s="718"/>
      <c r="ER132" s="718"/>
      <c r="ES132" s="718"/>
      <c r="ET132" s="718"/>
      <c r="EU132" s="718"/>
      <c r="EV132" s="718"/>
      <c r="EW132" s="718"/>
      <c r="EX132" s="718"/>
      <c r="EY132" s="718"/>
      <c r="EZ132" s="718"/>
      <c r="FA132" s="718"/>
      <c r="FB132" s="718"/>
      <c r="FC132" s="718"/>
      <c r="FD132" s="718"/>
      <c r="FE132" s="718"/>
      <c r="FF132" s="718"/>
      <c r="FG132" s="718"/>
    </row>
    <row r="133" spans="1:163" s="718" customFormat="1" ht="12.6" customHeight="1">
      <c r="A133" s="3035"/>
      <c r="B133" s="3036"/>
      <c r="C133" s="3036"/>
      <c r="D133" s="3036"/>
      <c r="E133" s="3036"/>
      <c r="F133" s="3037"/>
      <c r="G133" s="720" t="s">
        <v>1793</v>
      </c>
      <c r="H133" s="720" t="s">
        <v>2016</v>
      </c>
      <c r="I133" s="720"/>
      <c r="J133" s="720"/>
      <c r="K133" s="720"/>
      <c r="L133" s="720"/>
      <c r="M133" s="720"/>
      <c r="N133" s="720"/>
      <c r="O133" s="720"/>
      <c r="P133" s="720"/>
      <c r="Q133" s="720" t="s">
        <v>1793</v>
      </c>
      <c r="R133" s="720" t="s">
        <v>2017</v>
      </c>
      <c r="S133" s="720"/>
      <c r="T133" s="720"/>
      <c r="U133" s="3050"/>
      <c r="V133" s="3050"/>
      <c r="W133" s="3050"/>
      <c r="X133" s="3050"/>
      <c r="Y133" s="3050"/>
      <c r="Z133" s="3050"/>
      <c r="AA133" s="3050"/>
      <c r="AB133" s="3050"/>
      <c r="AC133" s="3050"/>
      <c r="AD133" s="3050"/>
      <c r="AE133" s="3050"/>
      <c r="AF133" s="3050"/>
      <c r="AG133" s="3050"/>
      <c r="AH133" s="3050"/>
      <c r="AI133" s="3050"/>
      <c r="AJ133" s="3050"/>
      <c r="AK133" s="3050"/>
      <c r="AL133" s="720" t="s">
        <v>1751</v>
      </c>
      <c r="AM133" s="720"/>
      <c r="AN133" s="721"/>
      <c r="AO133" s="3035"/>
      <c r="AP133" s="3036"/>
      <c r="AQ133" s="3036"/>
      <c r="AR133" s="3036"/>
      <c r="AS133" s="3036"/>
      <c r="AT133" s="3037"/>
      <c r="AU133" s="720" t="s">
        <v>1793</v>
      </c>
      <c r="AV133" s="720" t="s">
        <v>2016</v>
      </c>
      <c r="AW133" s="720"/>
      <c r="AX133" s="720"/>
      <c r="AY133" s="720"/>
      <c r="AZ133" s="720"/>
      <c r="BA133" s="720"/>
      <c r="BB133" s="720"/>
      <c r="BC133" s="720"/>
      <c r="BD133" s="720"/>
      <c r="BE133" s="720" t="s">
        <v>1793</v>
      </c>
      <c r="BF133" s="720" t="s">
        <v>2017</v>
      </c>
      <c r="BG133" s="720"/>
      <c r="BH133" s="720"/>
      <c r="BI133" s="3050"/>
      <c r="BJ133" s="3050"/>
      <c r="BK133" s="3050"/>
      <c r="BL133" s="3050"/>
      <c r="BM133" s="3050"/>
      <c r="BN133" s="3050"/>
      <c r="BO133" s="3050"/>
      <c r="BP133" s="3050"/>
      <c r="BQ133" s="3050"/>
      <c r="BR133" s="3050"/>
      <c r="BS133" s="3050"/>
      <c r="BT133" s="3050"/>
      <c r="BU133" s="3050"/>
      <c r="BV133" s="3050"/>
      <c r="BW133" s="3050"/>
      <c r="BX133" s="3050"/>
      <c r="BY133" s="3050"/>
      <c r="BZ133" s="720" t="s">
        <v>1751</v>
      </c>
      <c r="CA133" s="720"/>
      <c r="CB133" s="721"/>
    </row>
    <row r="134" spans="1:163" s="718" customFormat="1" ht="12.6" customHeight="1">
      <c r="A134" s="3075" t="s">
        <v>1982</v>
      </c>
      <c r="B134" s="3076"/>
      <c r="C134" s="3076"/>
      <c r="D134" s="3076"/>
      <c r="E134" s="3076"/>
      <c r="F134" s="3077"/>
      <c r="G134" s="733" t="s">
        <v>1793</v>
      </c>
      <c r="H134" s="722" t="s">
        <v>1988</v>
      </c>
      <c r="I134" s="722"/>
      <c r="J134" s="722" t="s">
        <v>1793</v>
      </c>
      <c r="K134" s="722" t="s">
        <v>2021</v>
      </c>
      <c r="L134" s="722"/>
      <c r="M134" s="722" t="s">
        <v>1793</v>
      </c>
      <c r="N134" s="722" t="s">
        <v>2022</v>
      </c>
      <c r="O134" s="722"/>
      <c r="P134" s="722" t="s">
        <v>1793</v>
      </c>
      <c r="Q134" s="722" t="s">
        <v>588</v>
      </c>
      <c r="R134" s="722"/>
      <c r="S134" s="722"/>
      <c r="T134" s="3100"/>
      <c r="U134" s="3100"/>
      <c r="V134" s="3100"/>
      <c r="W134" s="3095" t="s">
        <v>589</v>
      </c>
      <c r="X134" s="3095"/>
      <c r="Y134" s="3096" t="s">
        <v>2018</v>
      </c>
      <c r="Z134" s="3095"/>
      <c r="AA134" s="3095"/>
      <c r="AB134" s="3095"/>
      <c r="AC134" s="3097"/>
      <c r="AD134" s="738"/>
      <c r="AE134" s="3105"/>
      <c r="AF134" s="3105"/>
      <c r="AG134" s="3105"/>
      <c r="AH134" s="3105"/>
      <c r="AI134" s="3105"/>
      <c r="AJ134" s="3105"/>
      <c r="AK134" s="3105"/>
      <c r="AL134" s="3105"/>
      <c r="AM134" s="3073" t="s">
        <v>1749</v>
      </c>
      <c r="AN134" s="3074"/>
      <c r="AO134" s="3075" t="s">
        <v>1982</v>
      </c>
      <c r="AP134" s="3076"/>
      <c r="AQ134" s="3076"/>
      <c r="AR134" s="3076"/>
      <c r="AS134" s="3076"/>
      <c r="AT134" s="3077"/>
      <c r="AU134" s="733" t="s">
        <v>1793</v>
      </c>
      <c r="AV134" s="722" t="s">
        <v>1988</v>
      </c>
      <c r="AW134" s="722"/>
      <c r="AX134" s="722" t="s">
        <v>1793</v>
      </c>
      <c r="AY134" s="722" t="s">
        <v>2021</v>
      </c>
      <c r="AZ134" s="722"/>
      <c r="BA134" s="755" t="s">
        <v>427</v>
      </c>
      <c r="BB134" s="722" t="s">
        <v>2022</v>
      </c>
      <c r="BC134" s="722"/>
      <c r="BD134" s="722" t="s">
        <v>1793</v>
      </c>
      <c r="BE134" s="722" t="s">
        <v>588</v>
      </c>
      <c r="BF134" s="722"/>
      <c r="BG134" s="722"/>
      <c r="BH134" s="3094">
        <v>50</v>
      </c>
      <c r="BI134" s="3094"/>
      <c r="BJ134" s="3094"/>
      <c r="BK134" s="3095" t="s">
        <v>589</v>
      </c>
      <c r="BL134" s="3095"/>
      <c r="BM134" s="3096" t="s">
        <v>2018</v>
      </c>
      <c r="BN134" s="3095"/>
      <c r="BO134" s="3095"/>
      <c r="BP134" s="3095"/>
      <c r="BQ134" s="3097"/>
      <c r="BR134" s="738"/>
      <c r="BS134" s="3098">
        <v>1100</v>
      </c>
      <c r="BT134" s="3098"/>
      <c r="BU134" s="3098"/>
      <c r="BV134" s="3098"/>
      <c r="BW134" s="3098"/>
      <c r="BX134" s="3098"/>
      <c r="BY134" s="3098"/>
      <c r="BZ134" s="3098"/>
      <c r="CA134" s="3073" t="s">
        <v>1749</v>
      </c>
      <c r="CB134" s="3074"/>
    </row>
    <row r="135" spans="1:163" s="718" customFormat="1" ht="12.6" customHeight="1">
      <c r="A135" s="3075" t="s">
        <v>1983</v>
      </c>
      <c r="B135" s="3076"/>
      <c r="C135" s="3076"/>
      <c r="D135" s="3076"/>
      <c r="E135" s="3076"/>
      <c r="F135" s="3076"/>
      <c r="G135" s="3076"/>
      <c r="H135" s="3077"/>
      <c r="I135" s="733" t="s">
        <v>1793</v>
      </c>
      <c r="J135" s="722" t="s">
        <v>1811</v>
      </c>
      <c r="K135" s="722"/>
      <c r="L135" s="722"/>
      <c r="M135" s="722"/>
      <c r="N135" s="722"/>
      <c r="O135" s="722"/>
      <c r="P135" s="722"/>
      <c r="Q135" s="722"/>
      <c r="R135" s="722"/>
      <c r="S135" s="722" t="s">
        <v>1793</v>
      </c>
      <c r="T135" s="722" t="s">
        <v>2019</v>
      </c>
      <c r="U135" s="722"/>
      <c r="V135" s="722"/>
      <c r="W135" s="741"/>
      <c r="X135" s="741"/>
      <c r="Y135" s="741"/>
      <c r="Z135" s="741"/>
      <c r="AA135" s="741"/>
      <c r="AB135" s="741"/>
      <c r="AC135" s="741" t="s">
        <v>1793</v>
      </c>
      <c r="AD135" s="741" t="s">
        <v>2020</v>
      </c>
      <c r="AE135" s="741"/>
      <c r="AF135" s="741"/>
      <c r="AG135" s="741"/>
      <c r="AH135" s="741"/>
      <c r="AI135" s="741"/>
      <c r="AJ135" s="741"/>
      <c r="AK135" s="741"/>
      <c r="AL135" s="741"/>
      <c r="AM135" s="741"/>
      <c r="AN135" s="742"/>
      <c r="AO135" s="3075" t="s">
        <v>1983</v>
      </c>
      <c r="AP135" s="3076"/>
      <c r="AQ135" s="3076"/>
      <c r="AR135" s="3076"/>
      <c r="AS135" s="3076"/>
      <c r="AT135" s="3076"/>
      <c r="AU135" s="3076"/>
      <c r="AV135" s="3077"/>
      <c r="AW135" s="756" t="s">
        <v>427</v>
      </c>
      <c r="AX135" s="722" t="s">
        <v>1811</v>
      </c>
      <c r="AY135" s="722"/>
      <c r="AZ135" s="722"/>
      <c r="BA135" s="722"/>
      <c r="BB135" s="722"/>
      <c r="BC135" s="722"/>
      <c r="BD135" s="722"/>
      <c r="BE135" s="722"/>
      <c r="BF135" s="722"/>
      <c r="BG135" s="755" t="s">
        <v>427</v>
      </c>
      <c r="BH135" s="722" t="s">
        <v>2019</v>
      </c>
      <c r="BI135" s="722"/>
      <c r="BJ135" s="722"/>
      <c r="BK135" s="741"/>
      <c r="BL135" s="741"/>
      <c r="BM135" s="741"/>
      <c r="BN135" s="741"/>
      <c r="BO135" s="741"/>
      <c r="BP135" s="741"/>
      <c r="BQ135" s="757" t="s">
        <v>427</v>
      </c>
      <c r="BR135" s="741" t="s">
        <v>2020</v>
      </c>
      <c r="BS135" s="741"/>
      <c r="BT135" s="741"/>
      <c r="BU135" s="741"/>
      <c r="BV135" s="741"/>
      <c r="BW135" s="741"/>
      <c r="BX135" s="741"/>
      <c r="BY135" s="741"/>
      <c r="BZ135" s="741"/>
      <c r="CA135" s="741"/>
      <c r="CB135" s="742"/>
    </row>
    <row r="136" spans="1:163" s="718" customFormat="1" ht="12.6" customHeight="1">
      <c r="A136" s="715"/>
      <c r="B136" s="716"/>
      <c r="C136" s="716"/>
      <c r="D136" s="716"/>
      <c r="E136" s="716"/>
      <c r="F136" s="717"/>
      <c r="G136" s="3041" t="s">
        <v>1989</v>
      </c>
      <c r="H136" s="3042"/>
      <c r="I136" s="739" t="s">
        <v>1793</v>
      </c>
      <c r="J136" s="716" t="s">
        <v>2025</v>
      </c>
      <c r="K136" s="716"/>
      <c r="L136" s="716"/>
      <c r="M136" s="716"/>
      <c r="N136" s="716"/>
      <c r="O136" s="739" t="s">
        <v>1793</v>
      </c>
      <c r="P136" s="900" t="s">
        <v>2395</v>
      </c>
      <c r="Q136" s="900"/>
      <c r="R136" s="900"/>
      <c r="S136" s="900"/>
      <c r="T136" s="739" t="s">
        <v>1793</v>
      </c>
      <c r="U136" s="726" t="s">
        <v>2397</v>
      </c>
      <c r="V136" s="726"/>
      <c r="W136" s="726"/>
      <c r="X136" s="726"/>
      <c r="Y136" s="739" t="s">
        <v>1793</v>
      </c>
      <c r="Z136" s="726" t="s">
        <v>2396</v>
      </c>
      <c r="AA136" s="726"/>
      <c r="AB136" s="726"/>
      <c r="AC136" s="726"/>
      <c r="AD136" s="726"/>
      <c r="AE136" s="726"/>
      <c r="AF136" s="739" t="s">
        <v>1793</v>
      </c>
      <c r="AG136" s="726" t="s">
        <v>2398</v>
      </c>
      <c r="AH136" s="726"/>
      <c r="AI136" s="726"/>
      <c r="AJ136" s="726"/>
      <c r="AK136" s="3239"/>
      <c r="AL136" s="3240"/>
      <c r="AM136" s="3240"/>
      <c r="AN136" s="727" t="s">
        <v>2399</v>
      </c>
      <c r="AO136" s="715"/>
      <c r="AP136" s="716"/>
      <c r="AQ136" s="716"/>
      <c r="AR136" s="716"/>
      <c r="AS136" s="716"/>
      <c r="AT136" s="717"/>
      <c r="AU136" s="3078" t="s">
        <v>1989</v>
      </c>
      <c r="AV136" s="3079"/>
      <c r="AW136" s="739" t="s">
        <v>1793</v>
      </c>
      <c r="AX136" s="900" t="s">
        <v>2025</v>
      </c>
      <c r="AY136" s="900"/>
      <c r="AZ136" s="900"/>
      <c r="BA136" s="900"/>
      <c r="BB136" s="900"/>
      <c r="BC136" s="751" t="s">
        <v>427</v>
      </c>
      <c r="BD136" s="900" t="s">
        <v>2395</v>
      </c>
      <c r="BE136" s="900"/>
      <c r="BF136" s="900"/>
      <c r="BG136" s="900"/>
      <c r="BH136" s="739" t="s">
        <v>1793</v>
      </c>
      <c r="BI136" s="726" t="s">
        <v>2397</v>
      </c>
      <c r="BJ136" s="726"/>
      <c r="BK136" s="726"/>
      <c r="BL136" s="726"/>
      <c r="BM136" s="739" t="s">
        <v>1793</v>
      </c>
      <c r="BN136" s="726" t="s">
        <v>2396</v>
      </c>
      <c r="BO136" s="726"/>
      <c r="BP136" s="726"/>
      <c r="BQ136" s="726"/>
      <c r="BR136" s="726"/>
      <c r="BS136" s="726"/>
      <c r="BT136" s="739" t="s">
        <v>1793</v>
      </c>
      <c r="BU136" s="726" t="s">
        <v>2398</v>
      </c>
      <c r="BV136" s="726"/>
      <c r="BW136" s="726"/>
      <c r="BX136" s="726"/>
      <c r="BY136" s="3239"/>
      <c r="BZ136" s="3240"/>
      <c r="CA136" s="3240"/>
      <c r="CB136" s="727" t="s">
        <v>2399</v>
      </c>
    </row>
    <row r="137" spans="1:163" s="718" customFormat="1" ht="12.6" customHeight="1">
      <c r="A137" s="3047" t="s">
        <v>1984</v>
      </c>
      <c r="B137" s="3048"/>
      <c r="C137" s="3048"/>
      <c r="D137" s="3048"/>
      <c r="E137" s="3048"/>
      <c r="F137" s="3049"/>
      <c r="G137" s="3043"/>
      <c r="H137" s="3044"/>
      <c r="I137" s="902" t="s">
        <v>2002</v>
      </c>
      <c r="J137" s="714"/>
      <c r="K137" s="714"/>
      <c r="L137" s="3048"/>
      <c r="M137" s="3244"/>
      <c r="N137" s="3244"/>
      <c r="O137" s="3244"/>
      <c r="P137" s="3244"/>
      <c r="Q137" s="3244"/>
      <c r="R137" s="3244"/>
      <c r="S137" s="3244"/>
      <c r="T137" s="3244"/>
      <c r="U137" s="3244"/>
      <c r="V137" s="3244"/>
      <c r="W137" s="3244"/>
      <c r="X137" s="3244"/>
      <c r="Y137" s="723" t="s">
        <v>2400</v>
      </c>
      <c r="Z137" s="723"/>
      <c r="AA137" s="723"/>
      <c r="AB137" s="723"/>
      <c r="AC137" s="723"/>
      <c r="AD137" s="3245"/>
      <c r="AE137" s="3246"/>
      <c r="AF137" s="3246"/>
      <c r="AG137" s="3246"/>
      <c r="AH137" s="3246"/>
      <c r="AI137" s="3246"/>
      <c r="AJ137" s="3246"/>
      <c r="AK137" s="3246"/>
      <c r="AL137" s="3246"/>
      <c r="AM137" s="3246"/>
      <c r="AN137" s="729" t="s">
        <v>2399</v>
      </c>
      <c r="AO137" s="3047" t="s">
        <v>1984</v>
      </c>
      <c r="AP137" s="3048"/>
      <c r="AQ137" s="3048"/>
      <c r="AR137" s="3048"/>
      <c r="AS137" s="3048"/>
      <c r="AT137" s="3049"/>
      <c r="AU137" s="3080"/>
      <c r="AV137" s="3081"/>
      <c r="AW137" s="902" t="s">
        <v>2002</v>
      </c>
      <c r="AX137" s="902"/>
      <c r="AY137" s="902"/>
      <c r="AZ137" s="3247" t="s">
        <v>2401</v>
      </c>
      <c r="BA137" s="3248"/>
      <c r="BB137" s="3248"/>
      <c r="BC137" s="3248"/>
      <c r="BD137" s="3248"/>
      <c r="BE137" s="3248"/>
      <c r="BF137" s="3248"/>
      <c r="BG137" s="3248"/>
      <c r="BH137" s="3248"/>
      <c r="BI137" s="3248"/>
      <c r="BJ137" s="3248"/>
      <c r="BK137" s="3248"/>
      <c r="BL137" s="3248"/>
      <c r="BM137" s="723" t="s">
        <v>2400</v>
      </c>
      <c r="BN137" s="723"/>
      <c r="BO137" s="723"/>
      <c r="BP137" s="723"/>
      <c r="BQ137" s="723"/>
      <c r="BR137" s="3245"/>
      <c r="BS137" s="3246"/>
      <c r="BT137" s="3246"/>
      <c r="BU137" s="3246"/>
      <c r="BV137" s="3246"/>
      <c r="BW137" s="3246"/>
      <c r="BX137" s="3246"/>
      <c r="BY137" s="3246"/>
      <c r="BZ137" s="3246"/>
      <c r="CA137" s="3246"/>
      <c r="CB137" s="729" t="s">
        <v>2399</v>
      </c>
    </row>
    <row r="138" spans="1:163" s="718" customFormat="1" ht="12.6" customHeight="1">
      <c r="A138" s="3047" t="s">
        <v>1985</v>
      </c>
      <c r="B138" s="3048"/>
      <c r="C138" s="3048"/>
      <c r="D138" s="3048"/>
      <c r="E138" s="3048"/>
      <c r="F138" s="3049"/>
      <c r="G138" s="3043" t="s">
        <v>1990</v>
      </c>
      <c r="H138" s="3044"/>
      <c r="I138" s="902" t="s">
        <v>2023</v>
      </c>
      <c r="J138" s="714"/>
      <c r="K138" s="714"/>
      <c r="L138" s="714"/>
      <c r="M138" s="714"/>
      <c r="N138" s="714"/>
      <c r="O138" s="714"/>
      <c r="P138" s="714"/>
      <c r="Q138" s="714"/>
      <c r="R138" s="714"/>
      <c r="S138" s="714"/>
      <c r="T138" s="714"/>
      <c r="U138" s="714"/>
      <c r="V138" s="714"/>
      <c r="W138" s="723"/>
      <c r="X138" s="723"/>
      <c r="Y138" s="723"/>
      <c r="Z138" s="723"/>
      <c r="AA138" s="723"/>
      <c r="AB138" s="723"/>
      <c r="AC138" s="723"/>
      <c r="AD138" s="723"/>
      <c r="AE138" s="723"/>
      <c r="AF138" s="723"/>
      <c r="AG138" s="723"/>
      <c r="AH138" s="723"/>
      <c r="AI138" s="723"/>
      <c r="AJ138" s="723"/>
      <c r="AK138" s="723"/>
      <c r="AL138" s="723"/>
      <c r="AM138" s="723"/>
      <c r="AN138" s="729"/>
      <c r="AO138" s="3047" t="s">
        <v>1985</v>
      </c>
      <c r="AP138" s="3048"/>
      <c r="AQ138" s="3048"/>
      <c r="AR138" s="3048"/>
      <c r="AS138" s="3048"/>
      <c r="AT138" s="3049"/>
      <c r="AU138" s="3080"/>
      <c r="AV138" s="3081"/>
      <c r="AW138" s="902" t="s">
        <v>2023</v>
      </c>
      <c r="AX138" s="902"/>
      <c r="AY138" s="902"/>
      <c r="AZ138" s="902"/>
      <c r="BA138" s="902"/>
      <c r="BB138" s="902"/>
      <c r="BC138" s="902"/>
      <c r="BD138" s="902"/>
      <c r="BE138" s="902"/>
      <c r="BF138" s="902"/>
      <c r="BG138" s="902"/>
      <c r="BH138" s="902"/>
      <c r="BI138" s="902"/>
      <c r="BJ138" s="902"/>
      <c r="BK138" s="723"/>
      <c r="BL138" s="723"/>
      <c r="BM138" s="723"/>
      <c r="BN138" s="723"/>
      <c r="BO138" s="723"/>
      <c r="BP138" s="723"/>
      <c r="BQ138" s="723"/>
      <c r="BR138" s="723"/>
      <c r="BS138" s="723"/>
      <c r="BT138" s="723"/>
      <c r="BU138" s="723"/>
      <c r="BV138" s="723"/>
      <c r="BW138" s="723"/>
      <c r="BX138" s="723"/>
      <c r="BY138" s="723"/>
      <c r="BZ138" s="723"/>
      <c r="CA138" s="723"/>
      <c r="CB138" s="729"/>
    </row>
    <row r="139" spans="1:163" s="718" customFormat="1" ht="12.6" customHeight="1">
      <c r="A139" s="719"/>
      <c r="B139" s="720"/>
      <c r="C139" s="720"/>
      <c r="D139" s="720"/>
      <c r="E139" s="720"/>
      <c r="F139" s="721"/>
      <c r="G139" s="3045"/>
      <c r="H139" s="3046"/>
      <c r="I139" s="720"/>
      <c r="J139" s="905" t="s">
        <v>1793</v>
      </c>
      <c r="K139" s="905" t="s">
        <v>2024</v>
      </c>
      <c r="L139" s="905"/>
      <c r="M139" s="905"/>
      <c r="N139" s="905"/>
      <c r="O139" s="905"/>
      <c r="P139" s="905"/>
      <c r="Q139" s="905"/>
      <c r="R139" s="905"/>
      <c r="S139" s="905" t="s">
        <v>1793</v>
      </c>
      <c r="T139" s="905" t="s">
        <v>1990</v>
      </c>
      <c r="U139" s="905"/>
      <c r="V139" s="905"/>
      <c r="W139" s="905"/>
      <c r="X139" s="905"/>
      <c r="Y139" s="905"/>
      <c r="Z139" s="905"/>
      <c r="AA139" s="905"/>
      <c r="AB139" s="720"/>
      <c r="AC139" s="720"/>
      <c r="AD139" s="905"/>
      <c r="AE139" s="905"/>
      <c r="AF139" s="905"/>
      <c r="AG139" s="905"/>
      <c r="AH139" s="905"/>
      <c r="AI139" s="720"/>
      <c r="AJ139" s="720"/>
      <c r="AK139" s="720"/>
      <c r="AL139" s="720"/>
      <c r="AM139" s="720"/>
      <c r="AN139" s="721"/>
      <c r="AO139" s="719"/>
      <c r="AP139" s="720"/>
      <c r="AQ139" s="720"/>
      <c r="AR139" s="720"/>
      <c r="AS139" s="720"/>
      <c r="AT139" s="721"/>
      <c r="AU139" s="3082"/>
      <c r="AV139" s="3083"/>
      <c r="AW139" s="905"/>
      <c r="AX139" s="905" t="s">
        <v>1793</v>
      </c>
      <c r="AY139" s="905" t="s">
        <v>2024</v>
      </c>
      <c r="AZ139" s="905"/>
      <c r="BA139" s="905"/>
      <c r="BB139" s="905"/>
      <c r="BC139" s="905"/>
      <c r="BD139" s="905"/>
      <c r="BE139" s="905"/>
      <c r="BF139" s="905"/>
      <c r="BG139" s="905" t="s">
        <v>1793</v>
      </c>
      <c r="BH139" s="905" t="s">
        <v>1990</v>
      </c>
      <c r="BI139" s="905"/>
      <c r="BJ139" s="905"/>
      <c r="BK139" s="905"/>
      <c r="BL139" s="905"/>
      <c r="BM139" s="905"/>
      <c r="BN139" s="905"/>
      <c r="BO139" s="905"/>
      <c r="BP139" s="905"/>
      <c r="BQ139" s="905"/>
      <c r="BR139" s="905"/>
      <c r="BS139" s="905"/>
      <c r="BT139" s="905"/>
      <c r="BU139" s="905"/>
      <c r="BV139" s="905"/>
      <c r="BW139" s="905"/>
      <c r="BX139" s="905"/>
      <c r="BY139" s="905"/>
      <c r="BZ139" s="905"/>
      <c r="CA139" s="905"/>
      <c r="CB139" s="906"/>
    </row>
    <row r="140" spans="1:163" s="718" customFormat="1" ht="12.6" customHeight="1">
      <c r="A140" s="715"/>
      <c r="B140" s="716"/>
      <c r="C140" s="716"/>
      <c r="D140" s="716"/>
      <c r="E140" s="716"/>
      <c r="F140" s="717"/>
      <c r="G140" s="728"/>
      <c r="H140" s="730"/>
      <c r="I140" s="3086" t="s">
        <v>2009</v>
      </c>
      <c r="J140" s="3087"/>
      <c r="K140" s="715" t="s">
        <v>1793</v>
      </c>
      <c r="L140" s="716" t="s">
        <v>1999</v>
      </c>
      <c r="M140" s="716"/>
      <c r="N140" s="716"/>
      <c r="O140" s="3102"/>
      <c r="P140" s="3102"/>
      <c r="Q140" s="3102"/>
      <c r="R140" s="716" t="s">
        <v>1749</v>
      </c>
      <c r="S140" s="716" t="s">
        <v>2002</v>
      </c>
      <c r="T140" s="716"/>
      <c r="U140" s="716"/>
      <c r="V140" s="3109"/>
      <c r="W140" s="3109"/>
      <c r="X140" s="3109"/>
      <c r="Y140" s="3109"/>
      <c r="Z140" s="3109"/>
      <c r="AA140" s="3109"/>
      <c r="AB140" s="3109"/>
      <c r="AC140" s="3109"/>
      <c r="AD140" s="3109"/>
      <c r="AE140" s="3109"/>
      <c r="AF140" s="3109"/>
      <c r="AG140" s="3109"/>
      <c r="AH140" s="734" t="s">
        <v>1751</v>
      </c>
      <c r="AI140" s="734"/>
      <c r="AJ140" s="734"/>
      <c r="AK140" s="734"/>
      <c r="AL140" s="734"/>
      <c r="AM140" s="734"/>
      <c r="AN140" s="735"/>
      <c r="AO140" s="715"/>
      <c r="AP140" s="716"/>
      <c r="AQ140" s="716"/>
      <c r="AR140" s="716"/>
      <c r="AS140" s="716"/>
      <c r="AT140" s="717"/>
      <c r="AU140" s="728"/>
      <c r="AV140" s="730"/>
      <c r="AW140" s="3086" t="s">
        <v>2009</v>
      </c>
      <c r="AX140" s="3087"/>
      <c r="AY140" s="754" t="s">
        <v>427</v>
      </c>
      <c r="AZ140" s="900" t="s">
        <v>1999</v>
      </c>
      <c r="BA140" s="900"/>
      <c r="BB140" s="900"/>
      <c r="BC140" s="3099">
        <v>200</v>
      </c>
      <c r="BD140" s="3099"/>
      <c r="BE140" s="3099"/>
      <c r="BF140" s="900" t="s">
        <v>1749</v>
      </c>
      <c r="BG140" s="900" t="s">
        <v>2002</v>
      </c>
      <c r="BH140" s="900"/>
      <c r="BI140" s="900"/>
      <c r="BJ140" s="3101" t="s">
        <v>2405</v>
      </c>
      <c r="BK140" s="3101"/>
      <c r="BL140" s="3101"/>
      <c r="BM140" s="3101"/>
      <c r="BN140" s="3101"/>
      <c r="BO140" s="3101"/>
      <c r="BP140" s="3101"/>
      <c r="BQ140" s="3101"/>
      <c r="BR140" s="3101"/>
      <c r="BS140" s="3101"/>
      <c r="BT140" s="3101"/>
      <c r="BU140" s="3101"/>
      <c r="BV140" s="734" t="s">
        <v>592</v>
      </c>
      <c r="BW140" s="734"/>
      <c r="BX140" s="734"/>
      <c r="BY140" s="734"/>
      <c r="BZ140" s="734"/>
      <c r="CA140" s="734"/>
      <c r="CB140" s="735"/>
    </row>
    <row r="141" spans="1:163" s="718" customFormat="1" ht="12.6" customHeight="1">
      <c r="A141" s="728"/>
      <c r="B141" s="714"/>
      <c r="C141" s="714"/>
      <c r="D141" s="714"/>
      <c r="E141" s="714"/>
      <c r="F141" s="730"/>
      <c r="G141" s="728"/>
      <c r="H141" s="730"/>
      <c r="I141" s="3088"/>
      <c r="J141" s="3089"/>
      <c r="K141" s="728" t="s">
        <v>1793</v>
      </c>
      <c r="L141" s="714" t="s">
        <v>2000</v>
      </c>
      <c r="M141" s="714"/>
      <c r="N141" s="714"/>
      <c r="O141" s="3102"/>
      <c r="P141" s="3102"/>
      <c r="Q141" s="3102"/>
      <c r="R141" s="714" t="s">
        <v>1749</v>
      </c>
      <c r="S141" s="714" t="s">
        <v>2002</v>
      </c>
      <c r="T141" s="714"/>
      <c r="U141" s="714"/>
      <c r="V141" s="3068"/>
      <c r="W141" s="3068"/>
      <c r="X141" s="3068"/>
      <c r="Y141" s="3068"/>
      <c r="Z141" s="3068"/>
      <c r="AA141" s="3068"/>
      <c r="AB141" s="3068"/>
      <c r="AC141" s="3068"/>
      <c r="AD141" s="3068"/>
      <c r="AE141" s="3068"/>
      <c r="AF141" s="3068"/>
      <c r="AG141" s="3068"/>
      <c r="AH141" s="724" t="s">
        <v>1751</v>
      </c>
      <c r="AI141" s="747"/>
      <c r="AJ141" s="724"/>
      <c r="AK141" s="724"/>
      <c r="AL141" s="724"/>
      <c r="AM141" s="724"/>
      <c r="AN141" s="736"/>
      <c r="AO141" s="728"/>
      <c r="AP141" s="714"/>
      <c r="AQ141" s="714"/>
      <c r="AR141" s="714"/>
      <c r="AS141" s="714"/>
      <c r="AT141" s="730"/>
      <c r="AU141" s="728"/>
      <c r="AV141" s="730"/>
      <c r="AW141" s="3088"/>
      <c r="AX141" s="3089"/>
      <c r="AY141" s="901" t="s">
        <v>1793</v>
      </c>
      <c r="AZ141" s="902" t="s">
        <v>2000</v>
      </c>
      <c r="BA141" s="902"/>
      <c r="BB141" s="902"/>
      <c r="BC141" s="3102"/>
      <c r="BD141" s="3102"/>
      <c r="BE141" s="3102"/>
      <c r="BF141" s="902" t="s">
        <v>1749</v>
      </c>
      <c r="BG141" s="902" t="s">
        <v>2002</v>
      </c>
      <c r="BH141" s="902"/>
      <c r="BI141" s="902"/>
      <c r="BJ141" s="3068"/>
      <c r="BK141" s="3068"/>
      <c r="BL141" s="3068"/>
      <c r="BM141" s="3068"/>
      <c r="BN141" s="3068"/>
      <c r="BO141" s="3068"/>
      <c r="BP141" s="3068"/>
      <c r="BQ141" s="3068"/>
      <c r="BR141" s="3068"/>
      <c r="BS141" s="3068"/>
      <c r="BT141" s="3068"/>
      <c r="BU141" s="3068"/>
      <c r="BV141" s="724" t="s">
        <v>592</v>
      </c>
      <c r="BW141" s="747"/>
      <c r="BX141" s="724"/>
      <c r="BY141" s="724"/>
      <c r="BZ141" s="724"/>
      <c r="CA141" s="724"/>
      <c r="CB141" s="736"/>
    </row>
    <row r="142" spans="1:163" s="718" customFormat="1" ht="12.6" customHeight="1">
      <c r="A142" s="901"/>
      <c r="B142" s="902"/>
      <c r="C142" s="902"/>
      <c r="D142" s="902"/>
      <c r="E142" s="902"/>
      <c r="F142" s="903"/>
      <c r="G142" s="901"/>
      <c r="H142" s="903"/>
      <c r="I142" s="3088"/>
      <c r="J142" s="3089"/>
      <c r="K142" s="901" t="s">
        <v>1793</v>
      </c>
      <c r="L142" s="902" t="s">
        <v>2001</v>
      </c>
      <c r="M142" s="902"/>
      <c r="N142" s="902"/>
      <c r="O142" s="3102"/>
      <c r="P142" s="3102"/>
      <c r="Q142" s="3102"/>
      <c r="R142" s="902" t="s">
        <v>1749</v>
      </c>
      <c r="S142" s="902" t="s">
        <v>2002</v>
      </c>
      <c r="T142" s="902"/>
      <c r="U142" s="902"/>
      <c r="V142" s="3068"/>
      <c r="W142" s="3068"/>
      <c r="X142" s="3068"/>
      <c r="Y142" s="3068"/>
      <c r="Z142" s="3068"/>
      <c r="AA142" s="3068"/>
      <c r="AB142" s="3068"/>
      <c r="AC142" s="3068"/>
      <c r="AD142" s="3068"/>
      <c r="AE142" s="3068"/>
      <c r="AF142" s="3068"/>
      <c r="AG142" s="3068"/>
      <c r="AH142" s="724" t="s">
        <v>592</v>
      </c>
      <c r="AI142" s="747"/>
      <c r="AJ142" s="724"/>
      <c r="AK142" s="724"/>
      <c r="AL142" s="724"/>
      <c r="AM142" s="724"/>
      <c r="AN142" s="736"/>
      <c r="AO142" s="901"/>
      <c r="AP142" s="902"/>
      <c r="AQ142" s="902"/>
      <c r="AR142" s="902"/>
      <c r="AS142" s="902"/>
      <c r="AT142" s="903"/>
      <c r="AU142" s="901"/>
      <c r="AV142" s="903"/>
      <c r="AW142" s="3088"/>
      <c r="AX142" s="3089"/>
      <c r="AY142" s="901" t="s">
        <v>1793</v>
      </c>
      <c r="AZ142" s="902" t="s">
        <v>2001</v>
      </c>
      <c r="BA142" s="902"/>
      <c r="BB142" s="902"/>
      <c r="BC142" s="3102"/>
      <c r="BD142" s="3102"/>
      <c r="BE142" s="3102"/>
      <c r="BF142" s="902" t="s">
        <v>1749</v>
      </c>
      <c r="BG142" s="902" t="s">
        <v>2002</v>
      </c>
      <c r="BH142" s="902"/>
      <c r="BI142" s="902"/>
      <c r="BJ142" s="3068"/>
      <c r="BK142" s="3068"/>
      <c r="BL142" s="3068"/>
      <c r="BM142" s="3068"/>
      <c r="BN142" s="3068"/>
      <c r="BO142" s="3068"/>
      <c r="BP142" s="3068"/>
      <c r="BQ142" s="3068"/>
      <c r="BR142" s="3068"/>
      <c r="BS142" s="3068"/>
      <c r="BT142" s="3068"/>
      <c r="BU142" s="3068"/>
      <c r="BV142" s="724" t="s">
        <v>592</v>
      </c>
      <c r="BW142" s="747"/>
      <c r="BX142" s="724"/>
      <c r="BY142" s="724"/>
      <c r="BZ142" s="724"/>
      <c r="CA142" s="724"/>
      <c r="CB142" s="736"/>
    </row>
    <row r="143" spans="1:163" s="718" customFormat="1" ht="12.6" customHeight="1">
      <c r="A143" s="901"/>
      <c r="B143" s="902"/>
      <c r="C143" s="902"/>
      <c r="D143" s="902"/>
      <c r="E143" s="902"/>
      <c r="F143" s="903"/>
      <c r="G143" s="901"/>
      <c r="H143" s="903"/>
      <c r="I143" s="3088"/>
      <c r="J143" s="3089"/>
      <c r="K143" s="901" t="s">
        <v>1793</v>
      </c>
      <c r="L143" s="902" t="s">
        <v>1804</v>
      </c>
      <c r="M143" s="902"/>
      <c r="N143" s="902"/>
      <c r="O143" s="3249"/>
      <c r="P143" s="3249"/>
      <c r="Q143" s="3249"/>
      <c r="R143" s="902" t="s">
        <v>1749</v>
      </c>
      <c r="S143" s="902" t="s">
        <v>2002</v>
      </c>
      <c r="T143" s="902"/>
      <c r="U143" s="902"/>
      <c r="V143" s="3068"/>
      <c r="W143" s="3068"/>
      <c r="X143" s="3068"/>
      <c r="Y143" s="3068"/>
      <c r="Z143" s="3068"/>
      <c r="AA143" s="3068"/>
      <c r="AB143" s="3068"/>
      <c r="AC143" s="3068"/>
      <c r="AD143" s="3068"/>
      <c r="AE143" s="3068"/>
      <c r="AF143" s="3068"/>
      <c r="AG143" s="3068"/>
      <c r="AH143" s="724" t="s">
        <v>592</v>
      </c>
      <c r="AI143" s="747"/>
      <c r="AJ143" s="724"/>
      <c r="AK143" s="724"/>
      <c r="AL143" s="724"/>
      <c r="AM143" s="724"/>
      <c r="AN143" s="736"/>
      <c r="AO143" s="901"/>
      <c r="AP143" s="902"/>
      <c r="AQ143" s="902"/>
      <c r="AR143" s="902"/>
      <c r="AS143" s="902"/>
      <c r="AT143" s="903"/>
      <c r="AU143" s="901"/>
      <c r="AV143" s="903"/>
      <c r="AW143" s="3088"/>
      <c r="AX143" s="3089"/>
      <c r="AY143" s="918" t="s">
        <v>427</v>
      </c>
      <c r="AZ143" s="902" t="s">
        <v>1804</v>
      </c>
      <c r="BA143" s="902"/>
      <c r="BB143" s="902"/>
      <c r="BC143" s="3099">
        <v>200</v>
      </c>
      <c r="BD143" s="3099"/>
      <c r="BE143" s="3099"/>
      <c r="BF143" s="902" t="s">
        <v>1749</v>
      </c>
      <c r="BG143" s="902" t="s">
        <v>2002</v>
      </c>
      <c r="BH143" s="902"/>
      <c r="BI143" s="902"/>
      <c r="BJ143" s="3072" t="s">
        <v>2406</v>
      </c>
      <c r="BK143" s="3072"/>
      <c r="BL143" s="3072"/>
      <c r="BM143" s="3072"/>
      <c r="BN143" s="3072"/>
      <c r="BO143" s="3072"/>
      <c r="BP143" s="3072"/>
      <c r="BQ143" s="3072"/>
      <c r="BR143" s="3072"/>
      <c r="BS143" s="3072"/>
      <c r="BT143" s="3072"/>
      <c r="BU143" s="3072"/>
      <c r="BV143" s="724" t="s">
        <v>592</v>
      </c>
      <c r="BW143" s="747"/>
      <c r="BX143" s="724"/>
      <c r="BY143" s="724"/>
      <c r="BZ143" s="724"/>
      <c r="CA143" s="724"/>
      <c r="CB143" s="736"/>
    </row>
    <row r="144" spans="1:163" s="718" customFormat="1" ht="12.6" customHeight="1">
      <c r="A144" s="901"/>
      <c r="B144" s="902"/>
      <c r="C144" s="902"/>
      <c r="D144" s="902"/>
      <c r="E144" s="902"/>
      <c r="F144" s="903"/>
      <c r="G144" s="901"/>
      <c r="H144" s="903"/>
      <c r="I144" s="3088"/>
      <c r="J144" s="3089"/>
      <c r="K144" s="901" t="s">
        <v>1793</v>
      </c>
      <c r="L144" s="902" t="s">
        <v>2402</v>
      </c>
      <c r="M144" s="902"/>
      <c r="N144" s="902"/>
      <c r="O144" s="917"/>
      <c r="P144" s="917"/>
      <c r="Q144" s="917"/>
      <c r="R144" s="902"/>
      <c r="S144" s="902"/>
      <c r="T144" s="3241"/>
      <c r="U144" s="3242"/>
      <c r="V144" s="3242"/>
      <c r="W144" s="3242"/>
      <c r="X144" s="3242"/>
      <c r="Y144" s="908" t="s">
        <v>2403</v>
      </c>
      <c r="Z144" s="899"/>
      <c r="AA144" s="899"/>
      <c r="AB144" s="3068"/>
      <c r="AC144" s="3243"/>
      <c r="AD144" s="3243"/>
      <c r="AE144" s="3243"/>
      <c r="AF144" s="908" t="s">
        <v>2400</v>
      </c>
      <c r="AG144" s="899"/>
      <c r="AH144" s="724"/>
      <c r="AI144" s="747"/>
      <c r="AJ144" s="724"/>
      <c r="AK144" s="3252"/>
      <c r="AL144" s="3253"/>
      <c r="AM144" s="3253"/>
      <c r="AN144" s="736" t="s">
        <v>2399</v>
      </c>
      <c r="AO144" s="901"/>
      <c r="AP144" s="902"/>
      <c r="AQ144" s="902"/>
      <c r="AR144" s="902"/>
      <c r="AS144" s="902"/>
      <c r="AT144" s="903"/>
      <c r="AU144" s="901"/>
      <c r="AV144" s="903"/>
      <c r="AW144" s="3088"/>
      <c r="AX144" s="3089"/>
      <c r="AY144" s="901" t="s">
        <v>1793</v>
      </c>
      <c r="AZ144" s="902" t="s">
        <v>2402</v>
      </c>
      <c r="BA144" s="902"/>
      <c r="BB144" s="902"/>
      <c r="BC144" s="917"/>
      <c r="BD144" s="917"/>
      <c r="BE144" s="917"/>
      <c r="BF144" s="902"/>
      <c r="BG144" s="902"/>
      <c r="BH144" s="3051" t="s">
        <v>2407</v>
      </c>
      <c r="BI144" s="3234"/>
      <c r="BJ144" s="3234"/>
      <c r="BK144" s="3234"/>
      <c r="BL144" s="3234"/>
      <c r="BM144" s="908" t="s">
        <v>2403</v>
      </c>
      <c r="BN144" s="899"/>
      <c r="BO144" s="899"/>
      <c r="BP144" s="3235" t="s">
        <v>2408</v>
      </c>
      <c r="BQ144" s="3236"/>
      <c r="BR144" s="3236"/>
      <c r="BS144" s="3236"/>
      <c r="BT144" s="908" t="s">
        <v>2400</v>
      </c>
      <c r="BU144" s="899"/>
      <c r="BV144" s="724"/>
      <c r="BW144" s="747"/>
      <c r="BX144" s="724"/>
      <c r="BY144" s="3237" t="s">
        <v>2409</v>
      </c>
      <c r="BZ144" s="3238"/>
      <c r="CA144" s="3238"/>
      <c r="CB144" s="736" t="s">
        <v>2399</v>
      </c>
    </row>
    <row r="145" spans="1:80" s="718" customFormat="1" ht="12.6" customHeight="1">
      <c r="A145" s="728"/>
      <c r="B145" s="714"/>
      <c r="C145" s="714"/>
      <c r="D145" s="714"/>
      <c r="E145" s="714"/>
      <c r="F145" s="730"/>
      <c r="G145" s="728"/>
      <c r="H145" s="730"/>
      <c r="I145" s="3090"/>
      <c r="J145" s="3091"/>
      <c r="K145" s="719" t="s">
        <v>2404</v>
      </c>
      <c r="L145" s="720"/>
      <c r="M145" s="720"/>
      <c r="N145" s="720"/>
      <c r="O145" s="898"/>
      <c r="P145" s="898"/>
      <c r="Q145" s="3250"/>
      <c r="R145" s="3251"/>
      <c r="S145" s="3251"/>
      <c r="T145" s="3251"/>
      <c r="U145" s="3251"/>
      <c r="V145" s="902" t="s">
        <v>1749</v>
      </c>
      <c r="W145" s="896"/>
      <c r="X145" s="896"/>
      <c r="Y145" s="896"/>
      <c r="Z145" s="896"/>
      <c r="AA145" s="896"/>
      <c r="AB145" s="896"/>
      <c r="AC145" s="896"/>
      <c r="AD145" s="896"/>
      <c r="AE145" s="896"/>
      <c r="AF145" s="896"/>
      <c r="AG145" s="896"/>
      <c r="AH145" s="737"/>
      <c r="AI145" s="897"/>
      <c r="AJ145" s="897"/>
      <c r="AK145" s="897"/>
      <c r="AL145" s="897"/>
      <c r="AM145" s="897"/>
      <c r="AN145" s="748"/>
      <c r="AO145" s="728"/>
      <c r="AP145" s="714"/>
      <c r="AQ145" s="714"/>
      <c r="AR145" s="714"/>
      <c r="AS145" s="714"/>
      <c r="AT145" s="730"/>
      <c r="AU145" s="728"/>
      <c r="AV145" s="730"/>
      <c r="AW145" s="3090"/>
      <c r="AX145" s="3091"/>
      <c r="AY145" s="904" t="s">
        <v>2404</v>
      </c>
      <c r="AZ145" s="905"/>
      <c r="BA145" s="905"/>
      <c r="BB145" s="905"/>
      <c r="BC145" s="898"/>
      <c r="BD145" s="898"/>
      <c r="BE145" s="3052">
        <v>400</v>
      </c>
      <c r="BF145" s="3053"/>
      <c r="BG145" s="3053"/>
      <c r="BH145" s="3053"/>
      <c r="BI145" s="3053"/>
      <c r="BJ145" s="902" t="s">
        <v>1749</v>
      </c>
      <c r="BK145" s="896"/>
      <c r="BL145" s="896"/>
      <c r="BM145" s="896"/>
      <c r="BN145" s="896"/>
      <c r="BO145" s="896"/>
      <c r="BP145" s="896"/>
      <c r="BQ145" s="896"/>
      <c r="BR145" s="896"/>
      <c r="BS145" s="896"/>
      <c r="BT145" s="896"/>
      <c r="BU145" s="896"/>
      <c r="BV145" s="737"/>
      <c r="BW145" s="897"/>
      <c r="BX145" s="897"/>
      <c r="BY145" s="897"/>
      <c r="BZ145" s="897"/>
      <c r="CA145" s="897"/>
      <c r="CB145" s="748"/>
    </row>
    <row r="146" spans="1:80" s="718" customFormat="1" ht="12.6" customHeight="1">
      <c r="A146" s="901"/>
      <c r="B146" s="902"/>
      <c r="C146" s="902"/>
      <c r="D146" s="902"/>
      <c r="E146" s="902"/>
      <c r="F146" s="903"/>
      <c r="G146" s="901"/>
      <c r="H146" s="903"/>
      <c r="I146" s="3086" t="s">
        <v>2010</v>
      </c>
      <c r="J146" s="3087"/>
      <c r="K146" s="900" t="s">
        <v>1991</v>
      </c>
      <c r="L146" s="900" t="s">
        <v>1992</v>
      </c>
      <c r="M146" s="900"/>
      <c r="N146" s="900"/>
      <c r="O146" s="3102"/>
      <c r="P146" s="3102"/>
      <c r="Q146" s="3102"/>
      <c r="R146" s="900" t="s">
        <v>1749</v>
      </c>
      <c r="S146" s="900"/>
      <c r="T146" s="900"/>
      <c r="U146" s="900"/>
      <c r="V146" s="900"/>
      <c r="W146" s="900"/>
      <c r="X146" s="734"/>
      <c r="Y146" s="734"/>
      <c r="Z146" s="734"/>
      <c r="AA146" s="734"/>
      <c r="AB146" s="734"/>
      <c r="AC146" s="734"/>
      <c r="AD146" s="734"/>
      <c r="AE146" s="734"/>
      <c r="AF146" s="734"/>
      <c r="AG146" s="734"/>
      <c r="AH146" s="734"/>
      <c r="AI146" s="734"/>
      <c r="AJ146" s="734"/>
      <c r="AK146" s="734"/>
      <c r="AL146" s="734"/>
      <c r="AM146" s="734"/>
      <c r="AN146" s="735"/>
      <c r="AO146" s="728"/>
      <c r="AP146" s="714"/>
      <c r="AQ146" s="714"/>
      <c r="AR146" s="714"/>
      <c r="AS146" s="714"/>
      <c r="AT146" s="730"/>
      <c r="AU146" s="728"/>
      <c r="AV146" s="730"/>
      <c r="AW146" s="3086" t="s">
        <v>2010</v>
      </c>
      <c r="AX146" s="3087"/>
      <c r="AY146" s="752" t="s">
        <v>427</v>
      </c>
      <c r="AZ146" s="716" t="s">
        <v>1992</v>
      </c>
      <c r="BA146" s="716"/>
      <c r="BB146" s="716"/>
      <c r="BC146" s="3092">
        <f>SUM(BX151,BR147:BV149)</f>
        <v>1100</v>
      </c>
      <c r="BD146" s="3092"/>
      <c r="BE146" s="3092"/>
      <c r="BF146" s="716" t="s">
        <v>1749</v>
      </c>
      <c r="BG146" s="716"/>
      <c r="BH146" s="716"/>
      <c r="BI146" s="716"/>
      <c r="BJ146" s="716"/>
      <c r="BK146" s="716"/>
      <c r="BL146" s="734"/>
      <c r="BM146" s="734"/>
      <c r="BN146" s="734"/>
      <c r="BO146" s="734"/>
      <c r="BP146" s="734"/>
      <c r="BQ146" s="734"/>
      <c r="BR146" s="734"/>
      <c r="BS146" s="734"/>
      <c r="BT146" s="734"/>
      <c r="BU146" s="734"/>
      <c r="BV146" s="734"/>
      <c r="BW146" s="734"/>
      <c r="BX146" s="734"/>
      <c r="BY146" s="734"/>
      <c r="BZ146" s="734"/>
      <c r="CA146" s="734"/>
      <c r="CB146" s="735"/>
    </row>
    <row r="147" spans="1:80" s="718" customFormat="1" ht="12.6" customHeight="1">
      <c r="A147" s="901"/>
      <c r="B147" s="902"/>
      <c r="C147" s="902"/>
      <c r="D147" s="902"/>
      <c r="E147" s="902"/>
      <c r="F147" s="903"/>
      <c r="G147" s="901"/>
      <c r="H147" s="903"/>
      <c r="I147" s="3088"/>
      <c r="J147" s="3089"/>
      <c r="K147" s="902"/>
      <c r="L147" s="902" t="s">
        <v>1991</v>
      </c>
      <c r="M147" s="902" t="s">
        <v>1994</v>
      </c>
      <c r="N147" s="902"/>
      <c r="O147" s="902"/>
      <c r="P147" s="902" t="s">
        <v>2002</v>
      </c>
      <c r="Q147" s="902"/>
      <c r="R147" s="902"/>
      <c r="S147" s="1991"/>
      <c r="T147" s="1991"/>
      <c r="U147" s="1991"/>
      <c r="V147" s="1991"/>
      <c r="W147" s="1991"/>
      <c r="X147" s="1991"/>
      <c r="Y147" s="1991"/>
      <c r="Z147" s="1991"/>
      <c r="AA147" s="1991"/>
      <c r="AB147" s="1991"/>
      <c r="AC147" s="724" t="s">
        <v>2003</v>
      </c>
      <c r="AD147" s="3040"/>
      <c r="AE147" s="3040"/>
      <c r="AF147" s="3040"/>
      <c r="AG147" s="3040"/>
      <c r="AH147" s="3040"/>
      <c r="AI147" s="724" t="s">
        <v>2004</v>
      </c>
      <c r="AJ147" s="724"/>
      <c r="AK147" s="902"/>
      <c r="AL147" s="724"/>
      <c r="AM147" s="724"/>
      <c r="AN147" s="736"/>
      <c r="AO147" s="728"/>
      <c r="AP147" s="714"/>
      <c r="AQ147" s="714"/>
      <c r="AR147" s="714"/>
      <c r="AS147" s="714"/>
      <c r="AT147" s="730"/>
      <c r="AU147" s="728"/>
      <c r="AV147" s="730"/>
      <c r="AW147" s="3088"/>
      <c r="AX147" s="3089"/>
      <c r="AY147" s="714"/>
      <c r="AZ147" s="714" t="s">
        <v>1991</v>
      </c>
      <c r="BA147" s="714" t="s">
        <v>1994</v>
      </c>
      <c r="BB147" s="714"/>
      <c r="BC147" s="714"/>
      <c r="BD147" s="714" t="s">
        <v>2002</v>
      </c>
      <c r="BE147" s="714"/>
      <c r="BF147" s="714"/>
      <c r="BG147" s="1991"/>
      <c r="BH147" s="1991"/>
      <c r="BI147" s="1991"/>
      <c r="BJ147" s="1991"/>
      <c r="BK147" s="1991"/>
      <c r="BL147" s="1991"/>
      <c r="BM147" s="1991"/>
      <c r="BN147" s="1991"/>
      <c r="BO147" s="1991"/>
      <c r="BP147" s="1991"/>
      <c r="BQ147" s="724" t="s">
        <v>2003</v>
      </c>
      <c r="BR147" s="3040"/>
      <c r="BS147" s="3040"/>
      <c r="BT147" s="3040"/>
      <c r="BU147" s="3040"/>
      <c r="BV147" s="3040"/>
      <c r="BW147" s="724" t="s">
        <v>2004</v>
      </c>
      <c r="BX147" s="724"/>
      <c r="BY147" s="714"/>
      <c r="BZ147" s="724"/>
      <c r="CA147" s="724"/>
      <c r="CB147" s="736"/>
    </row>
    <row r="148" spans="1:80" s="718" customFormat="1" ht="12.6" customHeight="1">
      <c r="A148" s="731"/>
      <c r="B148" s="725"/>
      <c r="C148" s="725"/>
      <c r="D148" s="725"/>
      <c r="E148" s="725"/>
      <c r="F148" s="732"/>
      <c r="G148" s="731"/>
      <c r="H148" s="732"/>
      <c r="I148" s="3088"/>
      <c r="J148" s="3089"/>
      <c r="K148" s="902"/>
      <c r="L148" s="902" t="s">
        <v>1991</v>
      </c>
      <c r="M148" s="902" t="s">
        <v>1995</v>
      </c>
      <c r="N148" s="902"/>
      <c r="O148" s="902"/>
      <c r="P148" s="902" t="s">
        <v>2002</v>
      </c>
      <c r="Q148" s="902"/>
      <c r="R148" s="902"/>
      <c r="S148" s="1991"/>
      <c r="T148" s="1991"/>
      <c r="U148" s="1991"/>
      <c r="V148" s="1991"/>
      <c r="W148" s="1991"/>
      <c r="X148" s="1991"/>
      <c r="Y148" s="1991"/>
      <c r="Z148" s="1991"/>
      <c r="AA148" s="1991"/>
      <c r="AB148" s="1991"/>
      <c r="AC148" s="724" t="s">
        <v>2003</v>
      </c>
      <c r="AD148" s="3040"/>
      <c r="AE148" s="3040"/>
      <c r="AF148" s="3040"/>
      <c r="AG148" s="3040"/>
      <c r="AH148" s="3040"/>
      <c r="AI148" s="724" t="s">
        <v>2004</v>
      </c>
      <c r="AJ148" s="724"/>
      <c r="AK148" s="725"/>
      <c r="AL148" s="725"/>
      <c r="AM148" s="725"/>
      <c r="AN148" s="732"/>
      <c r="AO148" s="731"/>
      <c r="AP148" s="725"/>
      <c r="AQ148" s="725"/>
      <c r="AR148" s="725"/>
      <c r="AS148" s="725"/>
      <c r="AT148" s="732"/>
      <c r="AU148" s="731"/>
      <c r="AV148" s="732"/>
      <c r="AW148" s="3088"/>
      <c r="AX148" s="3089"/>
      <c r="AY148" s="714"/>
      <c r="AZ148" s="714" t="s">
        <v>1991</v>
      </c>
      <c r="BA148" s="714" t="s">
        <v>1995</v>
      </c>
      <c r="BB148" s="714"/>
      <c r="BC148" s="714"/>
      <c r="BD148" s="714" t="s">
        <v>2002</v>
      </c>
      <c r="BE148" s="714"/>
      <c r="BF148" s="714"/>
      <c r="BG148" s="1991"/>
      <c r="BH148" s="1991"/>
      <c r="BI148" s="1991"/>
      <c r="BJ148" s="1991"/>
      <c r="BK148" s="1991"/>
      <c r="BL148" s="1991"/>
      <c r="BM148" s="1991"/>
      <c r="BN148" s="1991"/>
      <c r="BO148" s="1991"/>
      <c r="BP148" s="1991"/>
      <c r="BQ148" s="724" t="s">
        <v>2003</v>
      </c>
      <c r="BR148" s="3040"/>
      <c r="BS148" s="3040"/>
      <c r="BT148" s="3040"/>
      <c r="BU148" s="3040"/>
      <c r="BV148" s="3040"/>
      <c r="BW148" s="724" t="s">
        <v>2004</v>
      </c>
      <c r="BX148" s="724"/>
      <c r="BY148" s="725"/>
      <c r="BZ148" s="725"/>
      <c r="CA148" s="725"/>
      <c r="CB148" s="732"/>
    </row>
    <row r="149" spans="1:80" s="718" customFormat="1" ht="12.6" customHeight="1">
      <c r="A149" s="731"/>
      <c r="B149" s="725"/>
      <c r="C149" s="725"/>
      <c r="D149" s="725"/>
      <c r="E149" s="725"/>
      <c r="F149" s="732"/>
      <c r="G149" s="731"/>
      <c r="H149" s="732"/>
      <c r="I149" s="3088"/>
      <c r="J149" s="3089"/>
      <c r="K149" s="902"/>
      <c r="L149" s="902" t="s">
        <v>1991</v>
      </c>
      <c r="M149" s="902" t="s">
        <v>1996</v>
      </c>
      <c r="N149" s="902"/>
      <c r="O149" s="902"/>
      <c r="P149" s="902" t="s">
        <v>2002</v>
      </c>
      <c r="Q149" s="902"/>
      <c r="R149" s="902"/>
      <c r="S149" s="1991"/>
      <c r="T149" s="1991"/>
      <c r="U149" s="1991"/>
      <c r="V149" s="1991"/>
      <c r="W149" s="1991"/>
      <c r="X149" s="1991"/>
      <c r="Y149" s="1991"/>
      <c r="Z149" s="1991"/>
      <c r="AA149" s="1991"/>
      <c r="AB149" s="1991"/>
      <c r="AC149" s="724" t="s">
        <v>2003</v>
      </c>
      <c r="AD149" s="3040"/>
      <c r="AE149" s="3040"/>
      <c r="AF149" s="3040"/>
      <c r="AG149" s="3040"/>
      <c r="AH149" s="3040"/>
      <c r="AI149" s="724" t="s">
        <v>2004</v>
      </c>
      <c r="AJ149" s="724"/>
      <c r="AK149" s="725"/>
      <c r="AL149" s="725"/>
      <c r="AM149" s="725"/>
      <c r="AN149" s="732"/>
      <c r="AO149" s="731"/>
      <c r="AP149" s="725"/>
      <c r="AQ149" s="725"/>
      <c r="AR149" s="725"/>
      <c r="AS149" s="725"/>
      <c r="AT149" s="732"/>
      <c r="AU149" s="731"/>
      <c r="AV149" s="732"/>
      <c r="AW149" s="3088"/>
      <c r="AX149" s="3089"/>
      <c r="AY149" s="714"/>
      <c r="AZ149" s="714" t="s">
        <v>1991</v>
      </c>
      <c r="BA149" s="714" t="s">
        <v>1996</v>
      </c>
      <c r="BB149" s="714"/>
      <c r="BC149" s="714"/>
      <c r="BD149" s="714" t="s">
        <v>2002</v>
      </c>
      <c r="BE149" s="714"/>
      <c r="BF149" s="714"/>
      <c r="BG149" s="1991"/>
      <c r="BH149" s="1991"/>
      <c r="BI149" s="1991"/>
      <c r="BJ149" s="1991"/>
      <c r="BK149" s="1991"/>
      <c r="BL149" s="1991"/>
      <c r="BM149" s="1991"/>
      <c r="BN149" s="1991"/>
      <c r="BO149" s="1991"/>
      <c r="BP149" s="1991"/>
      <c r="BQ149" s="724" t="s">
        <v>2003</v>
      </c>
      <c r="BR149" s="3040"/>
      <c r="BS149" s="3040"/>
      <c r="BT149" s="3040"/>
      <c r="BU149" s="3040"/>
      <c r="BV149" s="3040"/>
      <c r="BW149" s="724" t="s">
        <v>2004</v>
      </c>
      <c r="BX149" s="724"/>
      <c r="BY149" s="725"/>
      <c r="BZ149" s="725"/>
      <c r="CA149" s="725"/>
      <c r="CB149" s="732"/>
    </row>
    <row r="150" spans="1:80" s="718" customFormat="1" ht="12.6" customHeight="1">
      <c r="A150" s="731"/>
      <c r="B150" s="725"/>
      <c r="C150" s="725"/>
      <c r="D150" s="725"/>
      <c r="E150" s="725"/>
      <c r="F150" s="732"/>
      <c r="G150" s="731"/>
      <c r="H150" s="732"/>
      <c r="I150" s="3088"/>
      <c r="J150" s="3089"/>
      <c r="K150" s="902"/>
      <c r="L150" s="902" t="s">
        <v>1793</v>
      </c>
      <c r="M150" s="902" t="s">
        <v>2410</v>
      </c>
      <c r="N150" s="902"/>
      <c r="O150" s="902"/>
      <c r="P150" s="902" t="s">
        <v>2002</v>
      </c>
      <c r="Q150" s="902"/>
      <c r="R150" s="902"/>
      <c r="S150" s="1991"/>
      <c r="T150" s="1991"/>
      <c r="U150" s="1991"/>
      <c r="V150" s="1991"/>
      <c r="W150" s="1991"/>
      <c r="X150" s="1991"/>
      <c r="Y150" s="1991"/>
      <c r="Z150" s="1991"/>
      <c r="AA150" s="1991"/>
      <c r="AB150" s="1991"/>
      <c r="AC150" s="724" t="s">
        <v>2003</v>
      </c>
      <c r="AD150" s="3040"/>
      <c r="AE150" s="3040"/>
      <c r="AF150" s="3040"/>
      <c r="AG150" s="3040"/>
      <c r="AH150" s="3040"/>
      <c r="AI150" s="724" t="s">
        <v>2004</v>
      </c>
      <c r="AJ150" s="724"/>
      <c r="AK150" s="725"/>
      <c r="AL150" s="725"/>
      <c r="AM150" s="725"/>
      <c r="AN150" s="732"/>
      <c r="AO150" s="731"/>
      <c r="AP150" s="725"/>
      <c r="AQ150" s="725"/>
      <c r="AR150" s="725"/>
      <c r="AS150" s="725"/>
      <c r="AT150" s="732"/>
      <c r="AU150" s="731"/>
      <c r="AV150" s="732"/>
      <c r="AW150" s="3088"/>
      <c r="AX150" s="3089"/>
      <c r="AY150" s="902"/>
      <c r="AZ150" s="902" t="s">
        <v>1793</v>
      </c>
      <c r="BA150" s="902" t="s">
        <v>2410</v>
      </c>
      <c r="BB150" s="902"/>
      <c r="BC150" s="902"/>
      <c r="BD150" s="902" t="s">
        <v>2002</v>
      </c>
      <c r="BE150" s="902"/>
      <c r="BF150" s="902"/>
      <c r="BG150" s="1991"/>
      <c r="BH150" s="1991"/>
      <c r="BI150" s="1991"/>
      <c r="BJ150" s="1991"/>
      <c r="BK150" s="1991"/>
      <c r="BL150" s="1991"/>
      <c r="BM150" s="1991"/>
      <c r="BN150" s="1991"/>
      <c r="BO150" s="1991"/>
      <c r="BP150" s="1991"/>
      <c r="BQ150" s="724" t="s">
        <v>2003</v>
      </c>
      <c r="BR150" s="3040"/>
      <c r="BS150" s="3040"/>
      <c r="BT150" s="3040"/>
      <c r="BU150" s="3040"/>
      <c r="BV150" s="3040"/>
      <c r="BW150" s="724" t="s">
        <v>2004</v>
      </c>
      <c r="BX150" s="724"/>
      <c r="BY150" s="725"/>
      <c r="BZ150" s="725"/>
      <c r="CA150" s="725"/>
      <c r="CB150" s="732"/>
    </row>
    <row r="151" spans="1:80" s="718" customFormat="1" ht="12.6" customHeight="1">
      <c r="A151" s="901"/>
      <c r="B151" s="725"/>
      <c r="C151" s="725"/>
      <c r="D151" s="725"/>
      <c r="E151" s="725"/>
      <c r="F151" s="732"/>
      <c r="G151" s="3043" t="s">
        <v>1989</v>
      </c>
      <c r="H151" s="3044"/>
      <c r="I151" s="3088"/>
      <c r="J151" s="3089"/>
      <c r="K151" s="902"/>
      <c r="L151" s="902" t="s">
        <v>1991</v>
      </c>
      <c r="M151" s="902" t="s">
        <v>1804</v>
      </c>
      <c r="N151" s="902"/>
      <c r="O151" s="902"/>
      <c r="P151" s="902" t="s">
        <v>2005</v>
      </c>
      <c r="Q151" s="902"/>
      <c r="R151" s="902"/>
      <c r="S151" s="902"/>
      <c r="T151" s="902"/>
      <c r="U151" s="1991"/>
      <c r="V151" s="1991"/>
      <c r="W151" s="1991"/>
      <c r="X151" s="1991"/>
      <c r="Y151" s="725" t="s">
        <v>2006</v>
      </c>
      <c r="Z151" s="725"/>
      <c r="AA151" s="725"/>
      <c r="AB151" s="3067"/>
      <c r="AC151" s="3067"/>
      <c r="AD151" s="3067"/>
      <c r="AE151" s="3067"/>
      <c r="AF151" s="3067"/>
      <c r="AG151" s="3067"/>
      <c r="AH151" s="3067"/>
      <c r="AI151" s="725" t="s">
        <v>2003</v>
      </c>
      <c r="AJ151" s="3070"/>
      <c r="AK151" s="3070"/>
      <c r="AL151" s="3070"/>
      <c r="AM151" s="725" t="s">
        <v>2007</v>
      </c>
      <c r="AN151" s="740"/>
      <c r="AO151" s="728"/>
      <c r="AP151" s="725"/>
      <c r="AQ151" s="725"/>
      <c r="AR151" s="725"/>
      <c r="AS151" s="725"/>
      <c r="AT151" s="732"/>
      <c r="AU151" s="3080" t="s">
        <v>1989</v>
      </c>
      <c r="AV151" s="3081"/>
      <c r="AW151" s="3088"/>
      <c r="AX151" s="3089"/>
      <c r="AY151" s="714"/>
      <c r="AZ151" s="718" t="s">
        <v>427</v>
      </c>
      <c r="BA151" s="714" t="s">
        <v>1804</v>
      </c>
      <c r="BB151" s="714"/>
      <c r="BC151" s="714"/>
      <c r="BD151" s="714" t="s">
        <v>2005</v>
      </c>
      <c r="BE151" s="714"/>
      <c r="BF151" s="714"/>
      <c r="BG151" s="714"/>
      <c r="BH151" s="714"/>
      <c r="BI151" s="3072" t="s">
        <v>1993</v>
      </c>
      <c r="BJ151" s="3072"/>
      <c r="BK151" s="3072"/>
      <c r="BL151" s="3072"/>
      <c r="BM151" s="725" t="s">
        <v>2006</v>
      </c>
      <c r="BN151" s="725"/>
      <c r="BO151" s="725"/>
      <c r="BP151" s="3084" t="s">
        <v>2053</v>
      </c>
      <c r="BQ151" s="3084"/>
      <c r="BR151" s="3084"/>
      <c r="BS151" s="3084"/>
      <c r="BT151" s="3084"/>
      <c r="BU151" s="3084"/>
      <c r="BV151" s="3084"/>
      <c r="BW151" s="725" t="s">
        <v>2003</v>
      </c>
      <c r="BX151" s="3085">
        <v>1100</v>
      </c>
      <c r="BY151" s="3085"/>
      <c r="BZ151" s="3085"/>
      <c r="CA151" s="725" t="s">
        <v>2007</v>
      </c>
      <c r="CB151" s="740"/>
    </row>
    <row r="152" spans="1:80" s="718" customFormat="1" ht="12.6" customHeight="1">
      <c r="A152" s="3047" t="s">
        <v>1986</v>
      </c>
      <c r="B152" s="3048"/>
      <c r="C152" s="3048"/>
      <c r="D152" s="3048"/>
      <c r="E152" s="3048"/>
      <c r="F152" s="3049"/>
      <c r="G152" s="3043"/>
      <c r="H152" s="3044"/>
      <c r="I152" s="3088"/>
      <c r="J152" s="3089"/>
      <c r="K152" s="725" t="s">
        <v>1793</v>
      </c>
      <c r="L152" s="725" t="s">
        <v>1997</v>
      </c>
      <c r="M152" s="725"/>
      <c r="N152" s="725"/>
      <c r="O152" s="3108"/>
      <c r="P152" s="3108"/>
      <c r="Q152" s="3108"/>
      <c r="R152" s="902" t="s">
        <v>1749</v>
      </c>
      <c r="S152" s="725"/>
      <c r="T152" s="725"/>
      <c r="U152" s="725"/>
      <c r="V152" s="725"/>
      <c r="W152" s="725"/>
      <c r="X152" s="725"/>
      <c r="Y152" s="725"/>
      <c r="Z152" s="725"/>
      <c r="AA152" s="725"/>
      <c r="AB152" s="725"/>
      <c r="AC152" s="725"/>
      <c r="AD152" s="725"/>
      <c r="AE152" s="725"/>
      <c r="AF152" s="725"/>
      <c r="AG152" s="725"/>
      <c r="AH152" s="725"/>
      <c r="AI152" s="725"/>
      <c r="AJ152" s="725"/>
      <c r="AK152" s="725"/>
      <c r="AL152" s="725"/>
      <c r="AM152" s="725"/>
      <c r="AN152" s="732"/>
      <c r="AO152" s="3047" t="s">
        <v>1986</v>
      </c>
      <c r="AP152" s="3048"/>
      <c r="AQ152" s="3048"/>
      <c r="AR152" s="3048"/>
      <c r="AS152" s="3048"/>
      <c r="AT152" s="3049"/>
      <c r="AU152" s="3080"/>
      <c r="AV152" s="3081"/>
      <c r="AW152" s="3088"/>
      <c r="AX152" s="3089"/>
      <c r="AY152" s="758" t="s">
        <v>427</v>
      </c>
      <c r="AZ152" s="725" t="s">
        <v>1997</v>
      </c>
      <c r="BA152" s="725"/>
      <c r="BB152" s="725"/>
      <c r="BC152" s="3071">
        <f>SUM(BR153:BV155,BX157)</f>
        <v>56</v>
      </c>
      <c r="BD152" s="3071"/>
      <c r="BE152" s="3071"/>
      <c r="BF152" s="714" t="s">
        <v>1749</v>
      </c>
      <c r="BG152" s="725"/>
      <c r="BH152" s="725"/>
      <c r="BI152" s="725"/>
      <c r="BJ152" s="725"/>
      <c r="BK152" s="725"/>
      <c r="BL152" s="725"/>
      <c r="BM152" s="725"/>
      <c r="BN152" s="725"/>
      <c r="BO152" s="725"/>
      <c r="BP152" s="725"/>
      <c r="BQ152" s="725"/>
      <c r="BR152" s="725"/>
      <c r="BS152" s="725"/>
      <c r="BT152" s="725"/>
      <c r="BU152" s="725"/>
      <c r="BV152" s="725"/>
      <c r="BW152" s="725"/>
      <c r="BX152" s="725"/>
      <c r="BY152" s="725"/>
      <c r="BZ152" s="725"/>
      <c r="CA152" s="725"/>
      <c r="CB152" s="732"/>
    </row>
    <row r="153" spans="1:80" s="718" customFormat="1" ht="12.6" customHeight="1">
      <c r="A153" s="3047" t="s">
        <v>1987</v>
      </c>
      <c r="B153" s="3048"/>
      <c r="C153" s="3048"/>
      <c r="D153" s="3048"/>
      <c r="E153" s="3048"/>
      <c r="F153" s="3049"/>
      <c r="G153" s="901"/>
      <c r="H153" s="903"/>
      <c r="I153" s="3088"/>
      <c r="J153" s="3089"/>
      <c r="K153" s="902"/>
      <c r="L153" s="902" t="s">
        <v>1991</v>
      </c>
      <c r="M153" s="902" t="s">
        <v>1994</v>
      </c>
      <c r="N153" s="902"/>
      <c r="O153" s="902"/>
      <c r="P153" s="902" t="s">
        <v>2002</v>
      </c>
      <c r="Q153" s="902"/>
      <c r="R153" s="902"/>
      <c r="S153" s="1991"/>
      <c r="T153" s="1991"/>
      <c r="U153" s="1991"/>
      <c r="V153" s="1991"/>
      <c r="W153" s="1991"/>
      <c r="X153" s="1991"/>
      <c r="Y153" s="1991"/>
      <c r="Z153" s="1991"/>
      <c r="AA153" s="1991"/>
      <c r="AB153" s="1991"/>
      <c r="AC153" s="724" t="s">
        <v>2003</v>
      </c>
      <c r="AD153" s="3040"/>
      <c r="AE153" s="3040"/>
      <c r="AF153" s="3040"/>
      <c r="AG153" s="3040"/>
      <c r="AH153" s="3040"/>
      <c r="AI153" s="724" t="s">
        <v>2004</v>
      </c>
      <c r="AJ153" s="724"/>
      <c r="AK153" s="902"/>
      <c r="AL153" s="902"/>
      <c r="AM153" s="902"/>
      <c r="AN153" s="903"/>
      <c r="AO153" s="728"/>
      <c r="AP153" s="714"/>
      <c r="AQ153" s="714"/>
      <c r="AR153" s="714"/>
      <c r="AS153" s="714"/>
      <c r="AT153" s="730"/>
      <c r="AU153" s="728"/>
      <c r="AV153" s="730"/>
      <c r="AW153" s="3088"/>
      <c r="AX153" s="3089"/>
      <c r="AY153" s="714"/>
      <c r="AZ153" s="714" t="s">
        <v>1991</v>
      </c>
      <c r="BA153" s="714" t="s">
        <v>1994</v>
      </c>
      <c r="BB153" s="714"/>
      <c r="BC153" s="714"/>
      <c r="BD153" s="714" t="s">
        <v>2002</v>
      </c>
      <c r="BE153" s="714"/>
      <c r="BF153" s="714"/>
      <c r="BG153" s="1991"/>
      <c r="BH153" s="1991"/>
      <c r="BI153" s="1991"/>
      <c r="BJ153" s="1991"/>
      <c r="BK153" s="1991"/>
      <c r="BL153" s="1991"/>
      <c r="BM153" s="1991"/>
      <c r="BN153" s="1991"/>
      <c r="BO153" s="1991"/>
      <c r="BP153" s="1991"/>
      <c r="BQ153" s="724" t="s">
        <v>2003</v>
      </c>
      <c r="BR153" s="3040"/>
      <c r="BS153" s="3040"/>
      <c r="BT153" s="3040"/>
      <c r="BU153" s="3040"/>
      <c r="BV153" s="3040"/>
      <c r="BW153" s="724" t="s">
        <v>2004</v>
      </c>
      <c r="BX153" s="724"/>
      <c r="BY153" s="714"/>
      <c r="BZ153" s="714"/>
      <c r="CA153" s="714"/>
      <c r="CB153" s="730"/>
    </row>
    <row r="154" spans="1:80" s="718" customFormat="1" ht="12.6" customHeight="1">
      <c r="A154" s="901"/>
      <c r="B154" s="902"/>
      <c r="C154" s="902"/>
      <c r="D154" s="902"/>
      <c r="E154" s="902"/>
      <c r="F154" s="903"/>
      <c r="G154" s="901"/>
      <c r="H154" s="903"/>
      <c r="I154" s="3088"/>
      <c r="J154" s="3089"/>
      <c r="K154" s="902"/>
      <c r="L154" s="902" t="s">
        <v>1991</v>
      </c>
      <c r="M154" s="902" t="s">
        <v>1995</v>
      </c>
      <c r="N154" s="902"/>
      <c r="O154" s="902"/>
      <c r="P154" s="902" t="s">
        <v>2002</v>
      </c>
      <c r="Q154" s="902"/>
      <c r="R154" s="902"/>
      <c r="S154" s="1991"/>
      <c r="T154" s="1991"/>
      <c r="U154" s="1991"/>
      <c r="V154" s="1991"/>
      <c r="W154" s="1991"/>
      <c r="X154" s="1991"/>
      <c r="Y154" s="1991"/>
      <c r="Z154" s="1991"/>
      <c r="AA154" s="1991"/>
      <c r="AB154" s="1991"/>
      <c r="AC154" s="724" t="s">
        <v>2003</v>
      </c>
      <c r="AD154" s="3040"/>
      <c r="AE154" s="3040"/>
      <c r="AF154" s="3040"/>
      <c r="AG154" s="3040"/>
      <c r="AH154" s="3040"/>
      <c r="AI154" s="724" t="s">
        <v>2004</v>
      </c>
      <c r="AJ154" s="724"/>
      <c r="AK154" s="902"/>
      <c r="AL154" s="902"/>
      <c r="AM154" s="902"/>
      <c r="AN154" s="903"/>
      <c r="AO154" s="728"/>
      <c r="AP154" s="714"/>
      <c r="AQ154" s="714"/>
      <c r="AR154" s="714"/>
      <c r="AS154" s="714"/>
      <c r="AT154" s="730"/>
      <c r="AU154" s="728"/>
      <c r="AV154" s="730"/>
      <c r="AW154" s="3088"/>
      <c r="AX154" s="3089"/>
      <c r="AY154" s="714"/>
      <c r="AZ154" s="714" t="s">
        <v>1991</v>
      </c>
      <c r="BA154" s="714" t="s">
        <v>1995</v>
      </c>
      <c r="BB154" s="714"/>
      <c r="BC154" s="714"/>
      <c r="BD154" s="714" t="s">
        <v>2002</v>
      </c>
      <c r="BE154" s="714"/>
      <c r="BF154" s="714"/>
      <c r="BG154" s="1991"/>
      <c r="BH154" s="1991"/>
      <c r="BI154" s="1991"/>
      <c r="BJ154" s="1991"/>
      <c r="BK154" s="1991"/>
      <c r="BL154" s="1991"/>
      <c r="BM154" s="1991"/>
      <c r="BN154" s="1991"/>
      <c r="BO154" s="1991"/>
      <c r="BP154" s="1991"/>
      <c r="BQ154" s="724" t="s">
        <v>2003</v>
      </c>
      <c r="BR154" s="3040"/>
      <c r="BS154" s="3040"/>
      <c r="BT154" s="3040"/>
      <c r="BU154" s="3040"/>
      <c r="BV154" s="3040"/>
      <c r="BW154" s="724" t="s">
        <v>2004</v>
      </c>
      <c r="BX154" s="724"/>
      <c r="BY154" s="714"/>
      <c r="BZ154" s="714"/>
      <c r="CA154" s="714"/>
      <c r="CB154" s="730"/>
    </row>
    <row r="155" spans="1:80" s="718" customFormat="1" ht="12.6" customHeight="1">
      <c r="A155" s="901"/>
      <c r="B155" s="902"/>
      <c r="C155" s="902"/>
      <c r="D155" s="902"/>
      <c r="E155" s="902"/>
      <c r="F155" s="903"/>
      <c r="G155" s="901"/>
      <c r="H155" s="903"/>
      <c r="I155" s="3088"/>
      <c r="J155" s="3089"/>
      <c r="K155" s="902"/>
      <c r="L155" s="902" t="s">
        <v>1991</v>
      </c>
      <c r="M155" s="902" t="s">
        <v>1996</v>
      </c>
      <c r="N155" s="902"/>
      <c r="O155" s="902"/>
      <c r="P155" s="902" t="s">
        <v>2002</v>
      </c>
      <c r="Q155" s="902"/>
      <c r="R155" s="902"/>
      <c r="S155" s="1991"/>
      <c r="T155" s="1991"/>
      <c r="U155" s="1991"/>
      <c r="V155" s="1991"/>
      <c r="W155" s="1991"/>
      <c r="X155" s="1991"/>
      <c r="Y155" s="1991"/>
      <c r="Z155" s="1991"/>
      <c r="AA155" s="1991"/>
      <c r="AB155" s="1991"/>
      <c r="AC155" s="724" t="s">
        <v>2003</v>
      </c>
      <c r="AD155" s="3040"/>
      <c r="AE155" s="3040"/>
      <c r="AF155" s="3040"/>
      <c r="AG155" s="3040"/>
      <c r="AH155" s="3040"/>
      <c r="AI155" s="724" t="s">
        <v>2004</v>
      </c>
      <c r="AJ155" s="724"/>
      <c r="AK155" s="902"/>
      <c r="AL155" s="902"/>
      <c r="AM155" s="902"/>
      <c r="AN155" s="903"/>
      <c r="AO155" s="728"/>
      <c r="AP155" s="714"/>
      <c r="AQ155" s="714"/>
      <c r="AR155" s="714"/>
      <c r="AS155" s="714"/>
      <c r="AT155" s="730"/>
      <c r="AU155" s="728"/>
      <c r="AV155" s="730"/>
      <c r="AW155" s="3088"/>
      <c r="AX155" s="3089"/>
      <c r="AY155" s="714"/>
      <c r="AZ155" s="718" t="s">
        <v>427</v>
      </c>
      <c r="BA155" s="714" t="s">
        <v>1996</v>
      </c>
      <c r="BB155" s="714"/>
      <c r="BC155" s="714"/>
      <c r="BD155" s="714" t="s">
        <v>2002</v>
      </c>
      <c r="BE155" s="714"/>
      <c r="BF155" s="714"/>
      <c r="BG155" s="3072" t="s">
        <v>2052</v>
      </c>
      <c r="BH155" s="3072"/>
      <c r="BI155" s="3072"/>
      <c r="BJ155" s="3072"/>
      <c r="BK155" s="3072"/>
      <c r="BL155" s="3072"/>
      <c r="BM155" s="3072"/>
      <c r="BN155" s="3072"/>
      <c r="BO155" s="3072"/>
      <c r="BP155" s="3072"/>
      <c r="BQ155" s="724" t="s">
        <v>2003</v>
      </c>
      <c r="BR155" s="3093">
        <v>56</v>
      </c>
      <c r="BS155" s="3093"/>
      <c r="BT155" s="3093"/>
      <c r="BU155" s="3093"/>
      <c r="BV155" s="3093"/>
      <c r="BW155" s="724" t="s">
        <v>2004</v>
      </c>
      <c r="BX155" s="724"/>
      <c r="BY155" s="714"/>
      <c r="BZ155" s="714"/>
      <c r="CA155" s="714"/>
      <c r="CB155" s="730"/>
    </row>
    <row r="156" spans="1:80" s="718" customFormat="1" ht="12.6" customHeight="1">
      <c r="A156" s="901"/>
      <c r="B156" s="902"/>
      <c r="C156" s="902"/>
      <c r="D156" s="902"/>
      <c r="E156" s="902"/>
      <c r="F156" s="903"/>
      <c r="G156" s="901"/>
      <c r="H156" s="903"/>
      <c r="I156" s="3088"/>
      <c r="J156" s="3089"/>
      <c r="K156" s="902"/>
      <c r="L156" s="902" t="s">
        <v>1793</v>
      </c>
      <c r="M156" s="902" t="s">
        <v>2410</v>
      </c>
      <c r="N156" s="902"/>
      <c r="O156" s="902"/>
      <c r="P156" s="902" t="s">
        <v>2002</v>
      </c>
      <c r="Q156" s="902"/>
      <c r="R156" s="902"/>
      <c r="S156" s="1991"/>
      <c r="T156" s="1991"/>
      <c r="U156" s="1991"/>
      <c r="V156" s="1991"/>
      <c r="W156" s="1991"/>
      <c r="X156" s="1991"/>
      <c r="Y156" s="1991"/>
      <c r="Z156" s="1991"/>
      <c r="AA156" s="1991"/>
      <c r="AB156" s="1991"/>
      <c r="AC156" s="724" t="s">
        <v>2003</v>
      </c>
      <c r="AD156" s="3040"/>
      <c r="AE156" s="3040"/>
      <c r="AF156" s="3040"/>
      <c r="AG156" s="3040"/>
      <c r="AH156" s="3040"/>
      <c r="AI156" s="724" t="s">
        <v>2004</v>
      </c>
      <c r="AJ156" s="724"/>
      <c r="AK156" s="725"/>
      <c r="AL156" s="725"/>
      <c r="AM156" s="725"/>
      <c r="AN156" s="732"/>
      <c r="AO156" s="901"/>
      <c r="AP156" s="902"/>
      <c r="AQ156" s="902"/>
      <c r="AR156" s="902"/>
      <c r="AS156" s="902"/>
      <c r="AT156" s="903"/>
      <c r="AU156" s="901"/>
      <c r="AV156" s="903"/>
      <c r="AW156" s="3088"/>
      <c r="AX156" s="3089"/>
      <c r="AY156" s="902"/>
      <c r="AZ156" s="902" t="s">
        <v>1793</v>
      </c>
      <c r="BA156" s="902" t="s">
        <v>2410</v>
      </c>
      <c r="BB156" s="902"/>
      <c r="BC156" s="902"/>
      <c r="BD156" s="902" t="s">
        <v>2002</v>
      </c>
      <c r="BE156" s="902"/>
      <c r="BF156" s="902"/>
      <c r="BG156" s="1991"/>
      <c r="BH156" s="1991"/>
      <c r="BI156" s="1991"/>
      <c r="BJ156" s="1991"/>
      <c r="BK156" s="1991"/>
      <c r="BL156" s="1991"/>
      <c r="BM156" s="1991"/>
      <c r="BN156" s="1991"/>
      <c r="BO156" s="1991"/>
      <c r="BP156" s="1991"/>
      <c r="BQ156" s="724" t="s">
        <v>2003</v>
      </c>
      <c r="BR156" s="3040"/>
      <c r="BS156" s="3040"/>
      <c r="BT156" s="3040"/>
      <c r="BU156" s="3040"/>
      <c r="BV156" s="3040"/>
      <c r="BW156" s="724" t="s">
        <v>2004</v>
      </c>
      <c r="BX156" s="724"/>
      <c r="BY156" s="725"/>
      <c r="BZ156" s="725"/>
      <c r="CA156" s="725"/>
      <c r="CB156" s="732"/>
    </row>
    <row r="157" spans="1:80" s="718" customFormat="1" ht="12.6" customHeight="1">
      <c r="A157" s="901"/>
      <c r="B157" s="902"/>
      <c r="C157" s="902"/>
      <c r="D157" s="902"/>
      <c r="E157" s="902"/>
      <c r="F157" s="903"/>
      <c r="G157" s="901"/>
      <c r="H157" s="903"/>
      <c r="I157" s="3088"/>
      <c r="J157" s="3089"/>
      <c r="K157" s="902"/>
      <c r="L157" s="902" t="s">
        <v>1991</v>
      </c>
      <c r="M157" s="902" t="s">
        <v>1804</v>
      </c>
      <c r="N157" s="902"/>
      <c r="O157" s="902"/>
      <c r="P157" s="902" t="s">
        <v>2005</v>
      </c>
      <c r="Q157" s="902"/>
      <c r="R157" s="902"/>
      <c r="S157" s="902"/>
      <c r="T157" s="902"/>
      <c r="U157" s="1991"/>
      <c r="V157" s="1991"/>
      <c r="W157" s="1991"/>
      <c r="X157" s="1991"/>
      <c r="Y157" s="725" t="s">
        <v>2006</v>
      </c>
      <c r="Z157" s="725"/>
      <c r="AA157" s="725"/>
      <c r="AB157" s="3067"/>
      <c r="AC157" s="3067"/>
      <c r="AD157" s="3067"/>
      <c r="AE157" s="3067"/>
      <c r="AF157" s="3067"/>
      <c r="AG157" s="3067"/>
      <c r="AH157" s="3067"/>
      <c r="AI157" s="725" t="s">
        <v>2003</v>
      </c>
      <c r="AJ157" s="3070"/>
      <c r="AK157" s="3070"/>
      <c r="AL157" s="3070"/>
      <c r="AM157" s="725" t="s">
        <v>2007</v>
      </c>
      <c r="AN157" s="740"/>
      <c r="AO157" s="728"/>
      <c r="AP157" s="714"/>
      <c r="AQ157" s="714"/>
      <c r="AR157" s="714"/>
      <c r="AS157" s="714"/>
      <c r="AT157" s="730"/>
      <c r="AU157" s="728"/>
      <c r="AV157" s="730"/>
      <c r="AW157" s="3088"/>
      <c r="AX157" s="3089"/>
      <c r="AY157" s="714"/>
      <c r="AZ157" s="714" t="s">
        <v>1991</v>
      </c>
      <c r="BA157" s="714" t="s">
        <v>1804</v>
      </c>
      <c r="BB157" s="714"/>
      <c r="BC157" s="714"/>
      <c r="BD157" s="714" t="s">
        <v>2005</v>
      </c>
      <c r="BE157" s="714"/>
      <c r="BF157" s="714"/>
      <c r="BG157" s="714"/>
      <c r="BH157" s="714"/>
      <c r="BI157" s="3068"/>
      <c r="BJ157" s="3068"/>
      <c r="BK157" s="3068"/>
      <c r="BL157" s="3068"/>
      <c r="BM157" s="725" t="s">
        <v>2006</v>
      </c>
      <c r="BN157" s="725"/>
      <c r="BO157" s="725"/>
      <c r="BP157" s="3069"/>
      <c r="BQ157" s="3069"/>
      <c r="BR157" s="3069"/>
      <c r="BS157" s="3069"/>
      <c r="BT157" s="3069"/>
      <c r="BU157" s="3069"/>
      <c r="BV157" s="3069"/>
      <c r="BW157" s="725" t="s">
        <v>2003</v>
      </c>
      <c r="BX157" s="3070"/>
      <c r="BY157" s="3070"/>
      <c r="BZ157" s="3070"/>
      <c r="CA157" s="725" t="s">
        <v>2007</v>
      </c>
      <c r="CB157" s="740"/>
    </row>
    <row r="158" spans="1:80" s="718" customFormat="1" ht="12.6" customHeight="1">
      <c r="A158" s="901"/>
      <c r="B158" s="902"/>
      <c r="C158" s="902"/>
      <c r="D158" s="902"/>
      <c r="E158" s="902"/>
      <c r="F158" s="903"/>
      <c r="G158" s="901"/>
      <c r="H158" s="903"/>
      <c r="I158" s="3088"/>
      <c r="J158" s="3089"/>
      <c r="K158" s="902" t="s">
        <v>1793</v>
      </c>
      <c r="L158" s="902" t="s">
        <v>1998</v>
      </c>
      <c r="M158" s="902"/>
      <c r="N158" s="902"/>
      <c r="O158" s="3108"/>
      <c r="P158" s="3108"/>
      <c r="Q158" s="3108"/>
      <c r="R158" s="902" t="s">
        <v>1749</v>
      </c>
      <c r="S158" s="902" t="s">
        <v>2002</v>
      </c>
      <c r="T158" s="902"/>
      <c r="U158" s="902"/>
      <c r="V158" s="1991"/>
      <c r="W158" s="1991"/>
      <c r="X158" s="1991"/>
      <c r="Y158" s="1991"/>
      <c r="Z158" s="1991"/>
      <c r="AA158" s="1991"/>
      <c r="AB158" s="1991"/>
      <c r="AC158" s="1991"/>
      <c r="AD158" s="1991"/>
      <c r="AE158" s="1991"/>
      <c r="AF158" s="1991"/>
      <c r="AG158" s="1991"/>
      <c r="AH158" s="724" t="s">
        <v>1751</v>
      </c>
      <c r="AI158" s="747"/>
      <c r="AJ158" s="724"/>
      <c r="AK158" s="724"/>
      <c r="AL158" s="724"/>
      <c r="AM158" s="724"/>
      <c r="AN158" s="736"/>
      <c r="AO158" s="728"/>
      <c r="AP158" s="714"/>
      <c r="AQ158" s="714"/>
      <c r="AR158" s="714"/>
      <c r="AS158" s="714"/>
      <c r="AT158" s="730"/>
      <c r="AU158" s="728"/>
      <c r="AV158" s="730"/>
      <c r="AW158" s="3088"/>
      <c r="AX158" s="3089"/>
      <c r="AY158" s="718" t="s">
        <v>427</v>
      </c>
      <c r="AZ158" s="714" t="s">
        <v>1998</v>
      </c>
      <c r="BA158" s="714"/>
      <c r="BB158" s="714"/>
      <c r="BC158" s="3071">
        <v>863</v>
      </c>
      <c r="BD158" s="3071"/>
      <c r="BE158" s="3071"/>
      <c r="BF158" s="714" t="s">
        <v>1749</v>
      </c>
      <c r="BG158" s="714" t="s">
        <v>2002</v>
      </c>
      <c r="BH158" s="714"/>
      <c r="BI158" s="714"/>
      <c r="BJ158" s="3072" t="s">
        <v>2054</v>
      </c>
      <c r="BK158" s="3072"/>
      <c r="BL158" s="3072"/>
      <c r="BM158" s="3072"/>
      <c r="BN158" s="3072"/>
      <c r="BO158" s="3072"/>
      <c r="BP158" s="3072"/>
      <c r="BQ158" s="3072"/>
      <c r="BR158" s="3072"/>
      <c r="BS158" s="3072"/>
      <c r="BT158" s="3072"/>
      <c r="BU158" s="3072"/>
      <c r="BV158" s="724" t="s">
        <v>1751</v>
      </c>
      <c r="BW158" s="747" t="s">
        <v>2008</v>
      </c>
      <c r="BX158" s="724"/>
      <c r="BY158" s="724"/>
      <c r="BZ158" s="724"/>
      <c r="CA158" s="724"/>
      <c r="CB158" s="736"/>
    </row>
    <row r="159" spans="1:80" s="718" customFormat="1" ht="12.6" customHeight="1">
      <c r="A159" s="901"/>
      <c r="B159" s="902"/>
      <c r="C159" s="902"/>
      <c r="D159" s="902"/>
      <c r="E159" s="902"/>
      <c r="F159" s="903"/>
      <c r="G159" s="901"/>
      <c r="H159" s="903"/>
      <c r="I159" s="3088"/>
      <c r="J159" s="3089"/>
      <c r="K159" s="902" t="s">
        <v>1793</v>
      </c>
      <c r="L159" s="902" t="s">
        <v>2411</v>
      </c>
      <c r="M159" s="902"/>
      <c r="N159" s="902"/>
      <c r="O159" s="902" t="s">
        <v>2005</v>
      </c>
      <c r="P159" s="902"/>
      <c r="Q159" s="902"/>
      <c r="R159" s="902"/>
      <c r="S159" s="902"/>
      <c r="T159" s="1991"/>
      <c r="U159" s="1991"/>
      <c r="V159" s="1991"/>
      <c r="W159" s="1991"/>
      <c r="X159" s="725" t="s">
        <v>2006</v>
      </c>
      <c r="Y159" s="725"/>
      <c r="Z159" s="725"/>
      <c r="AA159" s="3067"/>
      <c r="AB159" s="3067"/>
      <c r="AC159" s="3067"/>
      <c r="AD159" s="3067"/>
      <c r="AE159" s="3067"/>
      <c r="AF159" s="3067"/>
      <c r="AG159" s="3067"/>
      <c r="AH159" s="725" t="s">
        <v>2003</v>
      </c>
      <c r="AI159" s="3070"/>
      <c r="AJ159" s="3070"/>
      <c r="AK159" s="3070"/>
      <c r="AL159" s="725" t="s">
        <v>2004</v>
      </c>
      <c r="AM159" s="919"/>
      <c r="AN159" s="736"/>
      <c r="AO159" s="901"/>
      <c r="AP159" s="902"/>
      <c r="AQ159" s="902"/>
      <c r="AR159" s="902"/>
      <c r="AS159" s="902"/>
      <c r="AT159" s="903"/>
      <c r="AU159" s="901"/>
      <c r="AV159" s="903"/>
      <c r="AW159" s="3088"/>
      <c r="AX159" s="3089"/>
      <c r="AY159" s="902" t="s">
        <v>1793</v>
      </c>
      <c r="AZ159" s="902" t="s">
        <v>2411</v>
      </c>
      <c r="BA159" s="902"/>
      <c r="BB159" s="902"/>
      <c r="BC159" s="902" t="s">
        <v>2005</v>
      </c>
      <c r="BD159" s="902"/>
      <c r="BE159" s="902"/>
      <c r="BF159" s="902"/>
      <c r="BG159" s="902"/>
      <c r="BH159" s="1991"/>
      <c r="BI159" s="1991"/>
      <c r="BJ159" s="1991"/>
      <c r="BK159" s="1991"/>
      <c r="BL159" s="725" t="s">
        <v>2006</v>
      </c>
      <c r="BM159" s="725"/>
      <c r="BN159" s="725"/>
      <c r="BO159" s="3067"/>
      <c r="BP159" s="3067"/>
      <c r="BQ159" s="3067"/>
      <c r="BR159" s="3067"/>
      <c r="BS159" s="3067"/>
      <c r="BT159" s="3067"/>
      <c r="BU159" s="3067"/>
      <c r="BV159" s="725" t="s">
        <v>2003</v>
      </c>
      <c r="BW159" s="3070"/>
      <c r="BX159" s="3070"/>
      <c r="BY159" s="3070"/>
      <c r="BZ159" s="725" t="s">
        <v>2004</v>
      </c>
      <c r="CA159" s="919"/>
      <c r="CB159" s="736"/>
    </row>
    <row r="160" spans="1:80" s="718" customFormat="1" ht="12.6" customHeight="1">
      <c r="A160" s="904"/>
      <c r="B160" s="905"/>
      <c r="C160" s="905"/>
      <c r="D160" s="905"/>
      <c r="E160" s="905"/>
      <c r="F160" s="906"/>
      <c r="G160" s="904"/>
      <c r="H160" s="906"/>
      <c r="I160" s="3090"/>
      <c r="J160" s="3091"/>
      <c r="K160" s="904" t="s">
        <v>2412</v>
      </c>
      <c r="L160" s="905"/>
      <c r="M160" s="905"/>
      <c r="N160" s="905"/>
      <c r="O160" s="898"/>
      <c r="P160" s="898"/>
      <c r="Q160" s="3250"/>
      <c r="R160" s="3251"/>
      <c r="S160" s="3251"/>
      <c r="T160" s="3251"/>
      <c r="U160" s="3251"/>
      <c r="V160" s="905" t="s">
        <v>1749</v>
      </c>
      <c r="W160" s="896"/>
      <c r="X160" s="896"/>
      <c r="Y160" s="896"/>
      <c r="Z160" s="896"/>
      <c r="AA160" s="896"/>
      <c r="AB160" s="896"/>
      <c r="AC160" s="896"/>
      <c r="AD160" s="896"/>
      <c r="AE160" s="896"/>
      <c r="AF160" s="896"/>
      <c r="AG160" s="896"/>
      <c r="AH160" s="737"/>
      <c r="AI160" s="897"/>
      <c r="AJ160" s="897"/>
      <c r="AK160" s="897"/>
      <c r="AL160" s="897"/>
      <c r="AM160" s="897"/>
      <c r="AN160" s="748"/>
      <c r="AO160" s="728"/>
      <c r="AP160" s="714"/>
      <c r="AQ160" s="714"/>
      <c r="AR160" s="714"/>
      <c r="AS160" s="714"/>
      <c r="AT160" s="730"/>
      <c r="AU160" s="728"/>
      <c r="AV160" s="730"/>
      <c r="AW160" s="3090"/>
      <c r="AX160" s="3091"/>
      <c r="AY160" s="904" t="s">
        <v>2412</v>
      </c>
      <c r="AZ160" s="905"/>
      <c r="BA160" s="905"/>
      <c r="BB160" s="905"/>
      <c r="BC160" s="898"/>
      <c r="BD160" s="898"/>
      <c r="BE160" s="3052">
        <v>2019</v>
      </c>
      <c r="BF160" s="3053"/>
      <c r="BG160" s="3053"/>
      <c r="BH160" s="3053"/>
      <c r="BI160" s="3053"/>
      <c r="BJ160" s="905" t="s">
        <v>1749</v>
      </c>
      <c r="BK160" s="896"/>
      <c r="BL160" s="896"/>
      <c r="BM160" s="896"/>
      <c r="BN160" s="896"/>
      <c r="BO160" s="896"/>
      <c r="BP160" s="896"/>
      <c r="BQ160" s="896"/>
      <c r="BR160" s="896"/>
      <c r="BS160" s="896"/>
      <c r="BT160" s="896"/>
      <c r="BU160" s="896"/>
      <c r="BV160" s="737"/>
      <c r="BW160" s="897"/>
      <c r="BX160" s="897"/>
      <c r="BY160" s="897"/>
      <c r="BZ160" s="897"/>
      <c r="CA160" s="897"/>
      <c r="CB160" s="748"/>
    </row>
    <row r="161" spans="1:163" s="718" customFormat="1" ht="12.6" customHeight="1">
      <c r="A161" s="714"/>
      <c r="B161" s="714"/>
      <c r="C161" s="714"/>
      <c r="D161" s="714"/>
      <c r="E161" s="714"/>
      <c r="F161" s="714"/>
      <c r="G161" s="714"/>
      <c r="H161" s="714"/>
      <c r="I161" s="714"/>
      <c r="J161" s="714"/>
      <c r="K161" s="714"/>
      <c r="L161" s="714"/>
      <c r="M161" s="714"/>
      <c r="N161" s="714"/>
      <c r="O161" s="714"/>
      <c r="P161" s="714"/>
      <c r="Q161" s="714"/>
      <c r="R161" s="714"/>
      <c r="S161" s="714"/>
      <c r="T161" s="714"/>
      <c r="U161" s="714"/>
      <c r="V161" s="714"/>
      <c r="W161" s="714"/>
      <c r="X161" s="714"/>
      <c r="Y161" s="714"/>
      <c r="Z161" s="714"/>
      <c r="AA161" s="714"/>
      <c r="AB161" s="714"/>
      <c r="AC161" s="714"/>
      <c r="AD161" s="714"/>
      <c r="AE161" s="714"/>
      <c r="AF161" s="714"/>
      <c r="AG161" s="714"/>
      <c r="AH161" s="714"/>
      <c r="AI161" s="714"/>
      <c r="AJ161" s="714"/>
      <c r="AK161" s="714"/>
      <c r="AL161" s="714"/>
      <c r="AM161" s="714"/>
      <c r="AN161" s="714"/>
    </row>
    <row r="162" spans="1:163" s="718" customFormat="1" ht="12.6" customHeight="1">
      <c r="A162" s="714"/>
      <c r="B162" s="714"/>
      <c r="C162" s="714"/>
      <c r="D162" s="714"/>
      <c r="E162" s="714"/>
      <c r="F162" s="714"/>
      <c r="G162" s="714"/>
      <c r="H162" s="714"/>
      <c r="I162" s="714"/>
      <c r="J162" s="714"/>
      <c r="K162" s="714"/>
      <c r="L162" s="714"/>
      <c r="M162" s="714"/>
      <c r="N162" s="714"/>
      <c r="O162" s="714"/>
      <c r="P162" s="714"/>
      <c r="Q162" s="714"/>
      <c r="R162" s="714"/>
      <c r="S162" s="714"/>
      <c r="T162" s="714"/>
      <c r="U162" s="714"/>
      <c r="V162" s="714"/>
      <c r="W162" s="714"/>
      <c r="X162" s="714"/>
      <c r="Y162" s="714"/>
      <c r="Z162" s="714"/>
      <c r="AA162" s="714"/>
      <c r="AB162" s="714"/>
      <c r="AC162" s="714"/>
      <c r="AD162" s="714"/>
      <c r="AE162" s="714"/>
      <c r="AF162" s="714"/>
      <c r="AG162" s="714"/>
      <c r="AH162" s="714"/>
      <c r="AI162" s="714"/>
      <c r="AJ162" s="714"/>
      <c r="AK162" s="714"/>
      <c r="AL162" s="714"/>
      <c r="AM162" s="714"/>
      <c r="AN162" s="714"/>
    </row>
    <row r="163" spans="1:163" s="718" customFormat="1" ht="12.6" customHeight="1">
      <c r="A163" s="2670" t="s">
        <v>1976</v>
      </c>
      <c r="B163" s="2670"/>
      <c r="C163" s="2670"/>
      <c r="D163" s="2670"/>
      <c r="E163" s="2670"/>
      <c r="F163" s="2670"/>
      <c r="G163" s="2670"/>
      <c r="H163" s="2670"/>
      <c r="I163" s="2670"/>
      <c r="J163" s="2670"/>
      <c r="K163" s="2670"/>
      <c r="L163" s="2670"/>
      <c r="M163" s="2670"/>
      <c r="N163" s="2670"/>
      <c r="O163" s="2670"/>
      <c r="P163" s="2670"/>
      <c r="Q163" s="2670"/>
      <c r="R163" s="2670"/>
      <c r="S163" s="2670"/>
      <c r="T163" s="2670"/>
      <c r="U163" s="2670"/>
      <c r="V163" s="2670"/>
      <c r="W163" s="2670"/>
      <c r="X163" s="2670"/>
      <c r="Y163" s="2670"/>
      <c r="Z163" s="2670"/>
      <c r="AA163" s="2670"/>
      <c r="AB163" s="2670"/>
      <c r="AC163" s="2670"/>
      <c r="AD163" s="2670"/>
      <c r="AE163" s="2670"/>
      <c r="AF163" s="2670"/>
      <c r="AG163" s="2670"/>
      <c r="AH163" s="2670"/>
      <c r="AI163" s="2670"/>
      <c r="AJ163" s="2670"/>
      <c r="AK163" s="2670"/>
      <c r="AL163" s="2670"/>
      <c r="AM163" s="2670"/>
      <c r="AN163" s="2670"/>
      <c r="AO163" s="2670" t="s">
        <v>1976</v>
      </c>
      <c r="AP163" s="2670"/>
      <c r="AQ163" s="2670"/>
      <c r="AR163" s="2670"/>
      <c r="AS163" s="2670"/>
      <c r="AT163" s="2670"/>
      <c r="AU163" s="2670"/>
      <c r="AV163" s="2670"/>
      <c r="AW163" s="2670"/>
      <c r="AX163" s="2670"/>
      <c r="AY163" s="2670"/>
      <c r="AZ163" s="2670"/>
      <c r="BA163" s="2670"/>
      <c r="BB163" s="2670"/>
      <c r="BC163" s="2670"/>
      <c r="BD163" s="2670"/>
      <c r="BE163" s="2670"/>
      <c r="BF163" s="2670"/>
      <c r="BG163" s="2670"/>
      <c r="BH163" s="2670"/>
      <c r="BI163" s="2670"/>
      <c r="BJ163" s="2670"/>
      <c r="BK163" s="2670"/>
      <c r="BL163" s="2670"/>
      <c r="BM163" s="2670"/>
      <c r="BN163" s="2670"/>
      <c r="BO163" s="2670"/>
      <c r="BP163" s="2670"/>
      <c r="BQ163" s="2670"/>
      <c r="BR163" s="2670"/>
      <c r="BS163" s="2670"/>
      <c r="BT163" s="2670"/>
      <c r="BU163" s="2670"/>
      <c r="BV163" s="2670"/>
      <c r="BW163" s="2670"/>
      <c r="BX163" s="2670"/>
      <c r="BY163" s="2670"/>
      <c r="BZ163" s="2670"/>
      <c r="CA163" s="2670"/>
      <c r="CB163" s="2670"/>
      <c r="CC163" s="710"/>
      <c r="CD163" s="710"/>
      <c r="CE163" s="710"/>
      <c r="CF163" s="710"/>
      <c r="CG163" s="710"/>
      <c r="CH163" s="710"/>
      <c r="CI163" s="710"/>
      <c r="CJ163" s="710"/>
      <c r="CK163" s="710"/>
      <c r="CL163" s="710"/>
      <c r="CM163" s="710"/>
      <c r="CN163" s="710"/>
      <c r="CO163" s="710"/>
      <c r="CP163" s="710"/>
      <c r="CQ163" s="710"/>
      <c r="CR163" s="710"/>
      <c r="CS163" s="710"/>
      <c r="CT163" s="710"/>
      <c r="CU163" s="710"/>
      <c r="CV163" s="710"/>
      <c r="CW163" s="710"/>
      <c r="CX163" s="710"/>
      <c r="CY163" s="710"/>
      <c r="CZ163" s="710"/>
      <c r="DA163" s="710"/>
      <c r="DB163" s="710"/>
      <c r="DC163" s="710"/>
      <c r="DD163" s="710"/>
      <c r="DE163" s="710"/>
      <c r="DF163" s="710"/>
      <c r="DG163" s="710"/>
      <c r="DH163" s="710"/>
      <c r="DI163" s="710"/>
      <c r="DJ163" s="710"/>
      <c r="DK163" s="710"/>
      <c r="DL163" s="710"/>
      <c r="DM163" s="710"/>
      <c r="DN163" s="710"/>
      <c r="DO163" s="710"/>
      <c r="DP163" s="710"/>
      <c r="DQ163" s="710"/>
      <c r="DR163" s="710"/>
      <c r="DS163" s="710"/>
      <c r="DT163" s="710"/>
      <c r="DU163" s="710"/>
      <c r="DV163" s="710"/>
      <c r="DW163" s="710"/>
      <c r="DX163" s="710"/>
      <c r="DY163" s="710"/>
      <c r="DZ163" s="710"/>
      <c r="EA163" s="710"/>
      <c r="EB163" s="710"/>
      <c r="EC163" s="710"/>
      <c r="ED163" s="710"/>
      <c r="EE163" s="710"/>
      <c r="EF163" s="710"/>
      <c r="EG163" s="710"/>
      <c r="EH163" s="710"/>
      <c r="EI163" s="710"/>
      <c r="EJ163" s="710"/>
      <c r="EK163" s="710"/>
      <c r="EL163" s="710"/>
      <c r="EM163" s="710"/>
      <c r="EN163" s="710"/>
      <c r="EO163" s="710"/>
      <c r="EP163" s="710"/>
      <c r="EQ163" s="710"/>
      <c r="ER163" s="710"/>
      <c r="ES163" s="710"/>
      <c r="ET163" s="710"/>
      <c r="EU163" s="710"/>
      <c r="EV163" s="710"/>
      <c r="EW163" s="710"/>
      <c r="EX163" s="710"/>
      <c r="EY163" s="710"/>
      <c r="EZ163" s="710"/>
      <c r="FA163" s="710"/>
      <c r="FB163" s="710"/>
      <c r="FC163" s="710"/>
      <c r="FD163" s="710"/>
      <c r="FE163" s="710"/>
      <c r="FF163" s="710"/>
      <c r="FG163" s="710"/>
    </row>
    <row r="164" spans="1:163" s="710" customFormat="1" ht="12.75" customHeight="1">
      <c r="A164" s="2671"/>
      <c r="B164" s="2671"/>
      <c r="C164" s="2671"/>
      <c r="D164" s="2671"/>
      <c r="E164" s="2671"/>
      <c r="F164" s="2671"/>
      <c r="G164" s="2671"/>
      <c r="H164" s="2671"/>
      <c r="I164" s="2671"/>
      <c r="J164" s="2671"/>
      <c r="K164" s="2671"/>
      <c r="L164" s="2671"/>
      <c r="M164" s="2671"/>
      <c r="N164" s="2671"/>
      <c r="O164" s="2671"/>
      <c r="P164" s="2671"/>
      <c r="Q164" s="2671"/>
      <c r="R164" s="2671"/>
      <c r="S164" s="2671"/>
      <c r="T164" s="2671"/>
      <c r="U164" s="2671"/>
      <c r="V164" s="2671"/>
      <c r="W164" s="2671"/>
      <c r="X164" s="2671"/>
      <c r="Y164" s="2671"/>
      <c r="Z164" s="2671"/>
      <c r="AA164" s="2671"/>
      <c r="AB164" s="2671"/>
      <c r="AC164" s="2671"/>
      <c r="AD164" s="2671"/>
      <c r="AE164" s="2671"/>
      <c r="AF164" s="2671"/>
      <c r="AG164" s="2671"/>
      <c r="AH164" s="2671"/>
      <c r="AI164" s="2671"/>
      <c r="AJ164" s="2671"/>
      <c r="AK164" s="2671"/>
      <c r="AL164" s="2671"/>
      <c r="AM164" s="2671"/>
      <c r="AN164" s="2671"/>
      <c r="AO164" s="2671"/>
      <c r="AP164" s="2671"/>
      <c r="AQ164" s="2671"/>
      <c r="AR164" s="2671"/>
      <c r="AS164" s="2671"/>
      <c r="AT164" s="2671"/>
      <c r="AU164" s="2671"/>
      <c r="AV164" s="2671"/>
      <c r="AW164" s="2671"/>
      <c r="AX164" s="2671"/>
      <c r="AY164" s="2671"/>
      <c r="AZ164" s="2671"/>
      <c r="BA164" s="2671"/>
      <c r="BB164" s="2671"/>
      <c r="BC164" s="2671"/>
      <c r="BD164" s="2671"/>
      <c r="BE164" s="2671"/>
      <c r="BF164" s="2671"/>
      <c r="BG164" s="2671"/>
      <c r="BH164" s="2671"/>
      <c r="BI164" s="2671"/>
      <c r="BJ164" s="2671"/>
      <c r="BK164" s="2671"/>
      <c r="BL164" s="2671"/>
      <c r="BM164" s="2671"/>
      <c r="BN164" s="2671"/>
      <c r="BO164" s="2671"/>
      <c r="BP164" s="2671"/>
      <c r="BQ164" s="2671"/>
      <c r="BR164" s="2671"/>
      <c r="BS164" s="2671"/>
      <c r="BT164" s="2671"/>
      <c r="BU164" s="2671"/>
      <c r="BV164" s="2671"/>
      <c r="BW164" s="2671"/>
      <c r="BX164" s="2671"/>
      <c r="BY164" s="2671"/>
      <c r="BZ164" s="2671"/>
      <c r="CA164" s="2671"/>
      <c r="CB164" s="2671"/>
    </row>
    <row r="165" spans="1:163" s="710" customFormat="1" ht="12.75" customHeight="1">
      <c r="A165" s="3032" t="s">
        <v>2028</v>
      </c>
      <c r="B165" s="3033"/>
      <c r="C165" s="3033"/>
      <c r="D165" s="3033"/>
      <c r="E165" s="3033"/>
      <c r="F165" s="3034"/>
      <c r="G165" s="715" t="s">
        <v>1793</v>
      </c>
      <c r="H165" s="716" t="s">
        <v>2029</v>
      </c>
      <c r="I165" s="716"/>
      <c r="J165" s="716"/>
      <c r="K165" s="716"/>
      <c r="L165" s="716"/>
      <c r="M165" s="716"/>
      <c r="N165" s="716" t="s">
        <v>1793</v>
      </c>
      <c r="O165" s="716" t="s">
        <v>2030</v>
      </c>
      <c r="P165" s="716"/>
      <c r="Q165" s="716"/>
      <c r="R165" s="716"/>
      <c r="S165" s="716"/>
      <c r="T165" s="716"/>
      <c r="U165" s="716"/>
      <c r="V165" s="716" t="s">
        <v>1793</v>
      </c>
      <c r="W165" s="716" t="s">
        <v>2017</v>
      </c>
      <c r="X165" s="716"/>
      <c r="Y165" s="716"/>
      <c r="Z165" s="3065"/>
      <c r="AA165" s="3065"/>
      <c r="AB165" s="3065"/>
      <c r="AC165" s="3065"/>
      <c r="AD165" s="3065"/>
      <c r="AE165" s="3065"/>
      <c r="AF165" s="3065"/>
      <c r="AG165" s="3065"/>
      <c r="AH165" s="3065"/>
      <c r="AI165" s="3065"/>
      <c r="AJ165" s="3065"/>
      <c r="AK165" s="3065"/>
      <c r="AL165" s="3065"/>
      <c r="AM165" s="3065"/>
      <c r="AN165" s="717" t="s">
        <v>1751</v>
      </c>
      <c r="AO165" s="3032" t="s">
        <v>2028</v>
      </c>
      <c r="AP165" s="3033"/>
      <c r="AQ165" s="3033"/>
      <c r="AR165" s="3033"/>
      <c r="AS165" s="3033"/>
      <c r="AT165" s="3034"/>
      <c r="AU165" s="754" t="s">
        <v>427</v>
      </c>
      <c r="AV165" s="716" t="s">
        <v>2029</v>
      </c>
      <c r="AW165" s="716"/>
      <c r="AX165" s="716"/>
      <c r="AY165" s="716"/>
      <c r="AZ165" s="716"/>
      <c r="BA165" s="716"/>
      <c r="BB165" s="716" t="s">
        <v>1793</v>
      </c>
      <c r="BC165" s="716" t="s">
        <v>2030</v>
      </c>
      <c r="BD165" s="716"/>
      <c r="BE165" s="716"/>
      <c r="BF165" s="716"/>
      <c r="BG165" s="716"/>
      <c r="BH165" s="716"/>
      <c r="BI165" s="716"/>
      <c r="BJ165" s="716" t="s">
        <v>1793</v>
      </c>
      <c r="BK165" s="716" t="s">
        <v>2017</v>
      </c>
      <c r="BL165" s="716"/>
      <c r="BM165" s="716"/>
      <c r="BN165" s="3065"/>
      <c r="BO165" s="3065"/>
      <c r="BP165" s="3065"/>
      <c r="BQ165" s="3065"/>
      <c r="BR165" s="3065"/>
      <c r="BS165" s="3065"/>
      <c r="BT165" s="3065"/>
      <c r="BU165" s="3065"/>
      <c r="BV165" s="3065"/>
      <c r="BW165" s="3065"/>
      <c r="BX165" s="3065"/>
      <c r="BY165" s="3065"/>
      <c r="BZ165" s="3065"/>
      <c r="CA165" s="3065"/>
      <c r="CB165" s="717" t="s">
        <v>1751</v>
      </c>
      <c r="CC165" s="712"/>
      <c r="CD165" s="712"/>
      <c r="CE165" s="712"/>
      <c r="CF165" s="712"/>
      <c r="CG165" s="712"/>
      <c r="CH165" s="712"/>
      <c r="CI165" s="712"/>
      <c r="CJ165" s="712"/>
      <c r="CK165" s="712"/>
      <c r="CL165" s="712"/>
      <c r="CM165" s="712"/>
      <c r="CN165" s="712"/>
      <c r="CO165" s="712"/>
      <c r="CP165" s="712"/>
      <c r="CQ165" s="712"/>
      <c r="CR165" s="712"/>
      <c r="CS165" s="712"/>
      <c r="CT165" s="712"/>
      <c r="CU165" s="712"/>
      <c r="CV165" s="712"/>
      <c r="CW165" s="712"/>
      <c r="CX165" s="712"/>
      <c r="CY165" s="712"/>
      <c r="CZ165" s="712"/>
      <c r="DA165" s="712"/>
      <c r="DB165" s="712"/>
      <c r="DC165" s="712"/>
      <c r="DD165" s="712"/>
      <c r="DE165" s="712"/>
      <c r="DF165" s="712"/>
      <c r="DG165" s="712"/>
      <c r="DH165" s="712"/>
      <c r="DI165" s="712"/>
      <c r="DJ165" s="712"/>
      <c r="DK165" s="712"/>
      <c r="DL165" s="712"/>
      <c r="DM165" s="712"/>
      <c r="DN165" s="712"/>
      <c r="DO165" s="712"/>
      <c r="DP165" s="712"/>
      <c r="DQ165" s="712"/>
      <c r="DR165" s="712"/>
      <c r="DS165" s="712"/>
      <c r="DT165" s="712"/>
      <c r="DU165" s="712"/>
      <c r="DV165" s="712"/>
      <c r="DW165" s="712"/>
      <c r="DX165" s="712"/>
      <c r="DY165" s="712"/>
      <c r="DZ165" s="712"/>
      <c r="EA165" s="712"/>
      <c r="EB165" s="712"/>
      <c r="EC165" s="712"/>
      <c r="ED165" s="712"/>
      <c r="EE165" s="712"/>
      <c r="EF165" s="712"/>
      <c r="EG165" s="712"/>
      <c r="EH165" s="712"/>
      <c r="EI165" s="712"/>
      <c r="EJ165" s="712"/>
      <c r="EK165" s="712"/>
      <c r="EL165" s="712"/>
      <c r="EM165" s="712"/>
      <c r="EN165" s="712"/>
      <c r="EO165" s="712"/>
      <c r="EP165" s="712"/>
      <c r="EQ165" s="712"/>
      <c r="ER165" s="712"/>
      <c r="ES165" s="712"/>
      <c r="ET165" s="712"/>
      <c r="EU165" s="712"/>
      <c r="EV165" s="712"/>
      <c r="EW165" s="712"/>
      <c r="EX165" s="712"/>
      <c r="EY165" s="712"/>
      <c r="EZ165" s="712"/>
      <c r="FA165" s="712"/>
      <c r="FB165" s="712"/>
      <c r="FC165" s="712"/>
      <c r="FD165" s="712"/>
      <c r="FE165" s="712"/>
      <c r="FF165" s="712"/>
      <c r="FG165" s="712"/>
    </row>
    <row r="166" spans="1:163" s="712" customFormat="1" ht="12.6" customHeight="1">
      <c r="A166" s="3035"/>
      <c r="B166" s="3036"/>
      <c r="C166" s="3036"/>
      <c r="D166" s="3036"/>
      <c r="E166" s="3036"/>
      <c r="F166" s="3037"/>
      <c r="G166" s="720"/>
      <c r="H166" s="720" t="s">
        <v>2031</v>
      </c>
      <c r="I166" s="720"/>
      <c r="J166" s="3106"/>
      <c r="K166" s="3106"/>
      <c r="L166" s="3106"/>
      <c r="M166" s="3106"/>
      <c r="N166" s="720" t="s">
        <v>2032</v>
      </c>
      <c r="O166" s="720" t="s">
        <v>2033</v>
      </c>
      <c r="P166" s="720"/>
      <c r="Q166" s="720"/>
      <c r="R166" s="720"/>
      <c r="S166" s="720"/>
      <c r="T166" s="720"/>
      <c r="U166" s="720"/>
      <c r="V166" s="720"/>
      <c r="W166" s="720"/>
      <c r="X166" s="720"/>
      <c r="Y166" s="720"/>
      <c r="Z166" s="720"/>
      <c r="AA166" s="720"/>
      <c r="AB166" s="720"/>
      <c r="AC166" s="720"/>
      <c r="AD166" s="720"/>
      <c r="AE166" s="720"/>
      <c r="AF166" s="720"/>
      <c r="AG166" s="720"/>
      <c r="AH166" s="720"/>
      <c r="AI166" s="720"/>
      <c r="AJ166" s="720"/>
      <c r="AK166" s="720"/>
      <c r="AL166" s="720"/>
      <c r="AM166" s="720"/>
      <c r="AN166" s="721"/>
      <c r="AO166" s="3035"/>
      <c r="AP166" s="3036"/>
      <c r="AQ166" s="3036"/>
      <c r="AR166" s="3036"/>
      <c r="AS166" s="3036"/>
      <c r="AT166" s="3037"/>
      <c r="AU166" s="720"/>
      <c r="AV166" s="720" t="s">
        <v>2031</v>
      </c>
      <c r="AW166" s="720"/>
      <c r="AX166" s="3066">
        <v>6</v>
      </c>
      <c r="AY166" s="3066"/>
      <c r="AZ166" s="3066"/>
      <c r="BA166" s="3066"/>
      <c r="BB166" s="720" t="s">
        <v>2032</v>
      </c>
      <c r="BC166" s="720" t="s">
        <v>2033</v>
      </c>
      <c r="BD166" s="720"/>
      <c r="BE166" s="720"/>
      <c r="BF166" s="720"/>
      <c r="BG166" s="720"/>
      <c r="BH166" s="720"/>
      <c r="BI166" s="720"/>
      <c r="BJ166" s="720"/>
      <c r="BK166" s="720"/>
      <c r="BL166" s="720"/>
      <c r="BM166" s="720"/>
      <c r="BN166" s="720"/>
      <c r="BO166" s="720"/>
      <c r="BP166" s="720"/>
      <c r="BQ166" s="720"/>
      <c r="BR166" s="720"/>
      <c r="BS166" s="720"/>
      <c r="BT166" s="720"/>
      <c r="BU166" s="720"/>
      <c r="BV166" s="720"/>
      <c r="BW166" s="720"/>
      <c r="BX166" s="720"/>
      <c r="BY166" s="720"/>
      <c r="BZ166" s="720"/>
      <c r="CA166" s="720"/>
      <c r="CB166" s="721"/>
    </row>
    <row r="167" spans="1:163" s="712" customFormat="1" ht="12.6" customHeight="1">
      <c r="A167" s="3032" t="s">
        <v>2027</v>
      </c>
      <c r="B167" s="3033"/>
      <c r="C167" s="3033"/>
      <c r="D167" s="3033"/>
      <c r="E167" s="3033"/>
      <c r="F167" s="3034"/>
      <c r="G167" s="716" t="s">
        <v>1793</v>
      </c>
      <c r="H167" s="716" t="s">
        <v>2034</v>
      </c>
      <c r="I167" s="743"/>
      <c r="J167" s="749" t="s">
        <v>1750</v>
      </c>
      <c r="K167" s="743" t="s">
        <v>1793</v>
      </c>
      <c r="L167" s="743" t="s">
        <v>2035</v>
      </c>
      <c r="M167" s="743"/>
      <c r="N167" s="743"/>
      <c r="O167" s="743"/>
      <c r="P167" s="743"/>
      <c r="Q167" s="743"/>
      <c r="R167" s="743" t="s">
        <v>1793</v>
      </c>
      <c r="S167" s="743" t="s">
        <v>1804</v>
      </c>
      <c r="T167" s="743"/>
      <c r="U167" s="743"/>
      <c r="V167" s="749" t="s">
        <v>1751</v>
      </c>
      <c r="W167" s="743" t="s">
        <v>1793</v>
      </c>
      <c r="X167" s="743" t="s">
        <v>2036</v>
      </c>
      <c r="Y167" s="743"/>
      <c r="Z167" s="743" t="s">
        <v>2002</v>
      </c>
      <c r="AA167" s="743"/>
      <c r="AB167" s="743"/>
      <c r="AC167" s="3038"/>
      <c r="AD167" s="3038"/>
      <c r="AE167" s="3038"/>
      <c r="AF167" s="3038"/>
      <c r="AG167" s="3038"/>
      <c r="AH167" s="3038"/>
      <c r="AI167" s="3038"/>
      <c r="AJ167" s="3038"/>
      <c r="AK167" s="3038"/>
      <c r="AL167" s="3038"/>
      <c r="AM167" s="3038"/>
      <c r="AN167" s="744" t="s">
        <v>1751</v>
      </c>
      <c r="AO167" s="3032" t="s">
        <v>2027</v>
      </c>
      <c r="AP167" s="3033"/>
      <c r="AQ167" s="3033"/>
      <c r="AR167" s="3033"/>
      <c r="AS167" s="3033"/>
      <c r="AT167" s="3034"/>
      <c r="AU167" s="752" t="s">
        <v>427</v>
      </c>
      <c r="AV167" s="716" t="s">
        <v>2034</v>
      </c>
      <c r="AW167" s="743"/>
      <c r="AX167" s="749" t="s">
        <v>1750</v>
      </c>
      <c r="AY167" s="753" t="s">
        <v>427</v>
      </c>
      <c r="AZ167" s="743" t="s">
        <v>2035</v>
      </c>
      <c r="BA167" s="743"/>
      <c r="BB167" s="743"/>
      <c r="BC167" s="743"/>
      <c r="BD167" s="743"/>
      <c r="BE167" s="743"/>
      <c r="BF167" s="743" t="s">
        <v>1793</v>
      </c>
      <c r="BG167" s="743" t="s">
        <v>1804</v>
      </c>
      <c r="BH167" s="743"/>
      <c r="BI167" s="743"/>
      <c r="BJ167" s="749" t="s">
        <v>1751</v>
      </c>
      <c r="BK167" s="743" t="s">
        <v>1793</v>
      </c>
      <c r="BL167" s="743" t="s">
        <v>2036</v>
      </c>
      <c r="BM167" s="743"/>
      <c r="BN167" s="743" t="s">
        <v>2002</v>
      </c>
      <c r="BO167" s="743"/>
      <c r="BP167" s="743"/>
      <c r="BQ167" s="3038"/>
      <c r="BR167" s="3038"/>
      <c r="BS167" s="3038"/>
      <c r="BT167" s="3038"/>
      <c r="BU167" s="3038"/>
      <c r="BV167" s="3038"/>
      <c r="BW167" s="3038"/>
      <c r="BX167" s="3038"/>
      <c r="BY167" s="3038"/>
      <c r="BZ167" s="3038"/>
      <c r="CA167" s="3038"/>
      <c r="CB167" s="744" t="s">
        <v>1751</v>
      </c>
    </row>
    <row r="168" spans="1:163" s="712" customFormat="1" ht="12.6" customHeight="1">
      <c r="A168" s="3035"/>
      <c r="B168" s="3036"/>
      <c r="C168" s="3036"/>
      <c r="D168" s="3036"/>
      <c r="E168" s="3036"/>
      <c r="F168" s="3037"/>
      <c r="G168" s="720" t="s">
        <v>1793</v>
      </c>
      <c r="H168" s="720" t="s">
        <v>1804</v>
      </c>
      <c r="I168" s="745"/>
      <c r="J168" s="745"/>
      <c r="K168" s="750" t="s">
        <v>1750</v>
      </c>
      <c r="L168" s="3039"/>
      <c r="M168" s="3039"/>
      <c r="N168" s="3039"/>
      <c r="O168" s="3039"/>
      <c r="P168" s="3039"/>
      <c r="Q168" s="3039"/>
      <c r="R168" s="3039"/>
      <c r="S168" s="3039"/>
      <c r="T168" s="3039"/>
      <c r="U168" s="3039"/>
      <c r="V168" s="3039"/>
      <c r="W168" s="3039"/>
      <c r="X168" s="3039"/>
      <c r="Y168" s="3039"/>
      <c r="Z168" s="3039"/>
      <c r="AA168" s="3039"/>
      <c r="AB168" s="750" t="s">
        <v>1751</v>
      </c>
      <c r="AC168" s="745"/>
      <c r="AD168" s="745" t="s">
        <v>2037</v>
      </c>
      <c r="AE168" s="745"/>
      <c r="AF168" s="745"/>
      <c r="AG168" s="745"/>
      <c r="AH168" s="745"/>
      <c r="AI168" s="745"/>
      <c r="AJ168" s="745"/>
      <c r="AK168" s="745"/>
      <c r="AL168" s="745"/>
      <c r="AM168" s="745"/>
      <c r="AN168" s="746"/>
      <c r="AO168" s="3035"/>
      <c r="AP168" s="3036"/>
      <c r="AQ168" s="3036"/>
      <c r="AR168" s="3036"/>
      <c r="AS168" s="3036"/>
      <c r="AT168" s="3037"/>
      <c r="AU168" s="720" t="s">
        <v>1793</v>
      </c>
      <c r="AV168" s="720" t="s">
        <v>1804</v>
      </c>
      <c r="AW168" s="745"/>
      <c r="AX168" s="745"/>
      <c r="AY168" s="750" t="s">
        <v>1750</v>
      </c>
      <c r="AZ168" s="3039"/>
      <c r="BA168" s="3039"/>
      <c r="BB168" s="3039"/>
      <c r="BC168" s="3039"/>
      <c r="BD168" s="3039"/>
      <c r="BE168" s="3039"/>
      <c r="BF168" s="3039"/>
      <c r="BG168" s="3039"/>
      <c r="BH168" s="3039"/>
      <c r="BI168" s="3039"/>
      <c r="BJ168" s="3039"/>
      <c r="BK168" s="3039"/>
      <c r="BL168" s="3039"/>
      <c r="BM168" s="3039"/>
      <c r="BN168" s="3039"/>
      <c r="BO168" s="3039"/>
      <c r="BP168" s="750" t="s">
        <v>1751</v>
      </c>
      <c r="BQ168" s="745"/>
      <c r="BR168" s="745" t="s">
        <v>2037</v>
      </c>
      <c r="BS168" s="745"/>
      <c r="BT168" s="745"/>
      <c r="BU168" s="745"/>
      <c r="BV168" s="745"/>
      <c r="BW168" s="745"/>
      <c r="BX168" s="745"/>
      <c r="BY168" s="745"/>
      <c r="BZ168" s="745"/>
      <c r="CA168" s="745"/>
      <c r="CB168" s="746"/>
    </row>
    <row r="169" spans="1:163" s="712" customFormat="1" ht="12.6" customHeight="1">
      <c r="A169" s="3032" t="s">
        <v>2026</v>
      </c>
      <c r="B169" s="3033"/>
      <c r="C169" s="3033"/>
      <c r="D169" s="3033"/>
      <c r="E169" s="3033"/>
      <c r="F169" s="3034"/>
      <c r="G169" s="3059"/>
      <c r="H169" s="3060"/>
      <c r="I169" s="3060"/>
      <c r="J169" s="3060"/>
      <c r="K169" s="3060"/>
      <c r="L169" s="3060"/>
      <c r="M169" s="3060"/>
      <c r="N169" s="3060"/>
      <c r="O169" s="3060"/>
      <c r="P169" s="3060"/>
      <c r="Q169" s="3060"/>
      <c r="R169" s="3060"/>
      <c r="S169" s="3060"/>
      <c r="T169" s="3060"/>
      <c r="U169" s="3060"/>
      <c r="V169" s="3060"/>
      <c r="W169" s="3060"/>
      <c r="X169" s="3060"/>
      <c r="Y169" s="3060"/>
      <c r="Z169" s="3060"/>
      <c r="AA169" s="3060"/>
      <c r="AB169" s="3060"/>
      <c r="AC169" s="3060"/>
      <c r="AD169" s="3060"/>
      <c r="AE169" s="3060"/>
      <c r="AF169" s="3060"/>
      <c r="AG169" s="3060"/>
      <c r="AH169" s="3060"/>
      <c r="AI169" s="3060"/>
      <c r="AJ169" s="3060"/>
      <c r="AK169" s="3060"/>
      <c r="AL169" s="3060"/>
      <c r="AM169" s="3060"/>
      <c r="AN169" s="3061"/>
      <c r="AO169" s="3032" t="s">
        <v>2026</v>
      </c>
      <c r="AP169" s="3033"/>
      <c r="AQ169" s="3033"/>
      <c r="AR169" s="3033"/>
      <c r="AS169" s="3033"/>
      <c r="AT169" s="3034"/>
      <c r="AU169" s="3059"/>
      <c r="AV169" s="3060"/>
      <c r="AW169" s="3060"/>
      <c r="AX169" s="3060"/>
      <c r="AY169" s="3060"/>
      <c r="AZ169" s="3060"/>
      <c r="BA169" s="3060"/>
      <c r="BB169" s="3060"/>
      <c r="BC169" s="3060"/>
      <c r="BD169" s="3060"/>
      <c r="BE169" s="3060"/>
      <c r="BF169" s="3060"/>
      <c r="BG169" s="3060"/>
      <c r="BH169" s="3060"/>
      <c r="BI169" s="3060"/>
      <c r="BJ169" s="3060"/>
      <c r="BK169" s="3060"/>
      <c r="BL169" s="3060"/>
      <c r="BM169" s="3060"/>
      <c r="BN169" s="3060"/>
      <c r="BO169" s="3060"/>
      <c r="BP169" s="3060"/>
      <c r="BQ169" s="3060"/>
      <c r="BR169" s="3060"/>
      <c r="BS169" s="3060"/>
      <c r="BT169" s="3060"/>
      <c r="BU169" s="3060"/>
      <c r="BV169" s="3060"/>
      <c r="BW169" s="3060"/>
      <c r="BX169" s="3060"/>
      <c r="BY169" s="3060"/>
      <c r="BZ169" s="3060"/>
      <c r="CA169" s="3060"/>
      <c r="CB169" s="3061"/>
    </row>
    <row r="170" spans="1:163" s="712" customFormat="1" ht="12.6" customHeight="1">
      <c r="A170" s="3035"/>
      <c r="B170" s="3036"/>
      <c r="C170" s="3036"/>
      <c r="D170" s="3036"/>
      <c r="E170" s="3036"/>
      <c r="F170" s="3037"/>
      <c r="G170" s="3062"/>
      <c r="H170" s="3063"/>
      <c r="I170" s="3063"/>
      <c r="J170" s="3063"/>
      <c r="K170" s="3063"/>
      <c r="L170" s="3063"/>
      <c r="M170" s="3063"/>
      <c r="N170" s="3063"/>
      <c r="O170" s="3063"/>
      <c r="P170" s="3063"/>
      <c r="Q170" s="3063"/>
      <c r="R170" s="3063"/>
      <c r="S170" s="3063"/>
      <c r="T170" s="3063"/>
      <c r="U170" s="3063"/>
      <c r="V170" s="3063"/>
      <c r="W170" s="3063"/>
      <c r="X170" s="3063"/>
      <c r="Y170" s="3063"/>
      <c r="Z170" s="3063"/>
      <c r="AA170" s="3063"/>
      <c r="AB170" s="3063"/>
      <c r="AC170" s="3063"/>
      <c r="AD170" s="3063"/>
      <c r="AE170" s="3063"/>
      <c r="AF170" s="3063"/>
      <c r="AG170" s="3063"/>
      <c r="AH170" s="3063"/>
      <c r="AI170" s="3063"/>
      <c r="AJ170" s="3063"/>
      <c r="AK170" s="3063"/>
      <c r="AL170" s="3063"/>
      <c r="AM170" s="3063"/>
      <c r="AN170" s="3064"/>
      <c r="AO170" s="3035"/>
      <c r="AP170" s="3036"/>
      <c r="AQ170" s="3036"/>
      <c r="AR170" s="3036"/>
      <c r="AS170" s="3036"/>
      <c r="AT170" s="3037"/>
      <c r="AU170" s="3062"/>
      <c r="AV170" s="3063"/>
      <c r="AW170" s="3063"/>
      <c r="AX170" s="3063"/>
      <c r="AY170" s="3063"/>
      <c r="AZ170" s="3063"/>
      <c r="BA170" s="3063"/>
      <c r="BB170" s="3063"/>
      <c r="BC170" s="3063"/>
      <c r="BD170" s="3063"/>
      <c r="BE170" s="3063"/>
      <c r="BF170" s="3063"/>
      <c r="BG170" s="3063"/>
      <c r="BH170" s="3063"/>
      <c r="BI170" s="3063"/>
      <c r="BJ170" s="3063"/>
      <c r="BK170" s="3063"/>
      <c r="BL170" s="3063"/>
      <c r="BM170" s="3063"/>
      <c r="BN170" s="3063"/>
      <c r="BO170" s="3063"/>
      <c r="BP170" s="3063"/>
      <c r="BQ170" s="3063"/>
      <c r="BR170" s="3063"/>
      <c r="BS170" s="3063"/>
      <c r="BT170" s="3063"/>
      <c r="BU170" s="3063"/>
      <c r="BV170" s="3063"/>
      <c r="BW170" s="3063"/>
      <c r="BX170" s="3063"/>
      <c r="BY170" s="3063"/>
      <c r="BZ170" s="3063"/>
      <c r="CA170" s="3063"/>
      <c r="CB170" s="3064"/>
    </row>
    <row r="171" spans="1:163" s="712" customFormat="1" ht="12.6" customHeight="1">
      <c r="A171" s="631"/>
      <c r="B171" s="631"/>
      <c r="C171" s="631"/>
      <c r="D171" s="631"/>
      <c r="E171" s="631"/>
      <c r="F171" s="631"/>
      <c r="G171" s="631"/>
      <c r="H171" s="631"/>
      <c r="I171" s="631"/>
      <c r="J171" s="631"/>
      <c r="K171" s="630"/>
      <c r="L171" s="630"/>
      <c r="M171" s="631"/>
      <c r="N171" s="631"/>
      <c r="O171" s="630"/>
      <c r="P171" s="630"/>
      <c r="Q171" s="631"/>
      <c r="R171" s="631"/>
      <c r="S171" s="630"/>
      <c r="T171" s="630"/>
      <c r="U171" s="631"/>
      <c r="V171" s="631"/>
      <c r="W171" s="631"/>
      <c r="X171" s="631"/>
      <c r="Y171" s="631"/>
      <c r="Z171" s="631"/>
      <c r="AA171" s="631"/>
      <c r="AB171" s="631"/>
      <c r="AC171" s="631"/>
      <c r="AD171" s="631"/>
      <c r="AE171" s="631"/>
      <c r="AF171" s="631"/>
      <c r="AG171" s="631"/>
      <c r="AH171" s="631"/>
      <c r="AI171" s="631"/>
      <c r="AJ171" s="631"/>
      <c r="AK171" s="631"/>
      <c r="AL171" s="631"/>
      <c r="AM171" s="631"/>
      <c r="AN171" s="631"/>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row>
    <row r="172" spans="1:163" s="709" customFormat="1" ht="12.6" customHeight="1">
      <c r="A172" s="631"/>
      <c r="B172" s="631"/>
      <c r="C172" s="631"/>
      <c r="D172" s="631"/>
      <c r="E172" s="631"/>
      <c r="F172" s="631"/>
      <c r="G172" s="631"/>
      <c r="H172" s="631"/>
      <c r="I172" s="631"/>
      <c r="J172" s="631"/>
      <c r="K172" s="630"/>
      <c r="L172" s="630"/>
      <c r="M172" s="631"/>
      <c r="N172" s="631"/>
      <c r="O172" s="630"/>
      <c r="P172" s="630"/>
      <c r="Q172" s="631"/>
      <c r="R172" s="631"/>
      <c r="S172" s="630"/>
      <c r="T172" s="630"/>
      <c r="U172" s="631"/>
      <c r="V172" s="631"/>
      <c r="W172" s="631"/>
      <c r="X172" s="631"/>
      <c r="Y172" s="631"/>
      <c r="Z172" s="631"/>
      <c r="AA172" s="631"/>
      <c r="AB172" s="631"/>
      <c r="AC172" s="631"/>
      <c r="AD172" s="631"/>
      <c r="AE172" s="631"/>
      <c r="AF172" s="631"/>
      <c r="AG172" s="631"/>
      <c r="AH172" s="631"/>
      <c r="AI172" s="631"/>
      <c r="AJ172" s="631"/>
      <c r="AK172" s="631"/>
      <c r="AL172" s="631"/>
      <c r="AM172" s="631"/>
      <c r="AN172" s="631"/>
    </row>
    <row r="173" spans="1:163" s="709" customFormat="1" ht="12.6" customHeight="1">
      <c r="A173" s="2670" t="s">
        <v>1977</v>
      </c>
      <c r="B173" s="2670"/>
      <c r="C173" s="2670"/>
      <c r="D173" s="2670"/>
      <c r="E173" s="2670"/>
      <c r="F173" s="2670"/>
      <c r="G173" s="2670"/>
      <c r="H173" s="2670"/>
      <c r="I173" s="2670"/>
      <c r="J173" s="2670"/>
      <c r="K173" s="2670"/>
      <c r="L173" s="2670"/>
      <c r="M173" s="2670"/>
      <c r="N173" s="2670"/>
      <c r="O173" s="2670"/>
      <c r="P173" s="2670"/>
      <c r="Q173" s="2670"/>
      <c r="R173" s="2670"/>
      <c r="S173" s="2670"/>
      <c r="T173" s="2670"/>
      <c r="U173" s="2670"/>
      <c r="V173" s="2670"/>
      <c r="W173" s="2670"/>
      <c r="X173" s="2670"/>
      <c r="Y173" s="2670"/>
      <c r="Z173" s="2670"/>
      <c r="AA173" s="2670"/>
      <c r="AB173" s="2670"/>
      <c r="AC173" s="2670"/>
      <c r="AD173" s="2670"/>
      <c r="AE173" s="2670"/>
      <c r="AF173" s="2670"/>
      <c r="AG173" s="2670"/>
      <c r="AH173" s="2670"/>
      <c r="AI173" s="2670"/>
      <c r="AJ173" s="2670"/>
      <c r="AK173" s="2670"/>
      <c r="AL173" s="2670"/>
      <c r="AM173" s="2670"/>
      <c r="AN173" s="2670"/>
      <c r="AO173" s="2670" t="s">
        <v>1977</v>
      </c>
      <c r="AP173" s="2670"/>
      <c r="AQ173" s="2670"/>
      <c r="AR173" s="2670"/>
      <c r="AS173" s="2670"/>
      <c r="AT173" s="2670"/>
      <c r="AU173" s="2670"/>
      <c r="AV173" s="2670"/>
      <c r="AW173" s="2670"/>
      <c r="AX173" s="2670"/>
      <c r="AY173" s="2670"/>
      <c r="AZ173" s="2670"/>
      <c r="BA173" s="2670"/>
      <c r="BB173" s="2670"/>
      <c r="BC173" s="2670"/>
      <c r="BD173" s="2670"/>
      <c r="BE173" s="2670"/>
      <c r="BF173" s="2670"/>
      <c r="BG173" s="2670"/>
      <c r="BH173" s="2670"/>
      <c r="BI173" s="2670"/>
      <c r="BJ173" s="2670"/>
      <c r="BK173" s="2670"/>
      <c r="BL173" s="2670"/>
      <c r="BM173" s="2670"/>
      <c r="BN173" s="2670"/>
      <c r="BO173" s="2670"/>
      <c r="BP173" s="2670"/>
      <c r="BQ173" s="2670"/>
      <c r="BR173" s="2670"/>
      <c r="BS173" s="2670"/>
      <c r="BT173" s="2670"/>
      <c r="BU173" s="2670"/>
      <c r="BV173" s="2670"/>
      <c r="BW173" s="2670"/>
      <c r="BX173" s="2670"/>
      <c r="BY173" s="2670"/>
      <c r="BZ173" s="2670"/>
      <c r="CA173" s="2670"/>
      <c r="CB173" s="2670"/>
      <c r="CC173" s="710"/>
      <c r="CD173" s="710"/>
      <c r="CE173" s="710"/>
      <c r="CF173" s="710"/>
      <c r="CG173" s="710"/>
      <c r="CH173" s="710"/>
      <c r="CI173" s="710"/>
      <c r="CJ173" s="710"/>
      <c r="CK173" s="710"/>
      <c r="CL173" s="710"/>
      <c r="CM173" s="710"/>
      <c r="CN173" s="710"/>
      <c r="CO173" s="710"/>
      <c r="CP173" s="710"/>
      <c r="CQ173" s="710"/>
      <c r="CR173" s="710"/>
      <c r="CS173" s="710"/>
      <c r="CT173" s="710"/>
      <c r="CU173" s="710"/>
      <c r="CV173" s="710"/>
      <c r="CW173" s="710"/>
      <c r="CX173" s="710"/>
      <c r="CY173" s="710"/>
      <c r="CZ173" s="710"/>
      <c r="DA173" s="710"/>
      <c r="DB173" s="710"/>
      <c r="DC173" s="710"/>
      <c r="DD173" s="710"/>
      <c r="DE173" s="710"/>
      <c r="DF173" s="710"/>
      <c r="DG173" s="710"/>
      <c r="DH173" s="710"/>
      <c r="DI173" s="710"/>
      <c r="DJ173" s="710"/>
      <c r="DK173" s="710"/>
      <c r="DL173" s="710"/>
      <c r="DM173" s="710"/>
      <c r="DN173" s="710"/>
      <c r="DO173" s="710"/>
      <c r="DP173" s="710"/>
      <c r="DQ173" s="710"/>
      <c r="DR173" s="710"/>
      <c r="DS173" s="710"/>
      <c r="DT173" s="710"/>
      <c r="DU173" s="710"/>
      <c r="DV173" s="710"/>
      <c r="DW173" s="710"/>
      <c r="DX173" s="710"/>
      <c r="DY173" s="710"/>
      <c r="DZ173" s="710"/>
      <c r="EA173" s="710"/>
      <c r="EB173" s="710"/>
      <c r="EC173" s="710"/>
      <c r="ED173" s="710"/>
      <c r="EE173" s="710"/>
      <c r="EF173" s="710"/>
      <c r="EG173" s="710"/>
      <c r="EH173" s="710"/>
      <c r="EI173" s="710"/>
      <c r="EJ173" s="710"/>
      <c r="EK173" s="710"/>
      <c r="EL173" s="710"/>
      <c r="EM173" s="710"/>
      <c r="EN173" s="710"/>
      <c r="EO173" s="710"/>
      <c r="EP173" s="710"/>
      <c r="EQ173" s="710"/>
      <c r="ER173" s="710"/>
      <c r="ES173" s="710"/>
      <c r="ET173" s="710"/>
      <c r="EU173" s="710"/>
      <c r="EV173" s="710"/>
      <c r="EW173" s="710"/>
      <c r="EX173" s="710"/>
      <c r="EY173" s="710"/>
      <c r="EZ173" s="710"/>
      <c r="FA173" s="710"/>
      <c r="FB173" s="710"/>
      <c r="FC173" s="710"/>
      <c r="FD173" s="710"/>
      <c r="FE173" s="710"/>
      <c r="FF173" s="710"/>
      <c r="FG173" s="710"/>
    </row>
    <row r="174" spans="1:163" s="710" customFormat="1" ht="12.6" customHeight="1">
      <c r="A174" s="2670"/>
      <c r="B174" s="2670"/>
      <c r="C174" s="2670"/>
      <c r="D174" s="2670"/>
      <c r="E174" s="2670"/>
      <c r="F174" s="2670"/>
      <c r="G174" s="2670"/>
      <c r="H174" s="2670"/>
      <c r="I174" s="2670"/>
      <c r="J174" s="2670"/>
      <c r="K174" s="2670"/>
      <c r="L174" s="2670"/>
      <c r="M174" s="2670"/>
      <c r="N174" s="2670"/>
      <c r="O174" s="2670"/>
      <c r="P174" s="2670"/>
      <c r="Q174" s="2670"/>
      <c r="R174" s="2670"/>
      <c r="S174" s="2670"/>
      <c r="T174" s="2670"/>
      <c r="U174" s="2670"/>
      <c r="V174" s="2670"/>
      <c r="W174" s="2670"/>
      <c r="X174" s="2670"/>
      <c r="Y174" s="2670"/>
      <c r="Z174" s="2670"/>
      <c r="AA174" s="2670"/>
      <c r="AB174" s="2670"/>
      <c r="AC174" s="2670"/>
      <c r="AD174" s="2670"/>
      <c r="AE174" s="2670"/>
      <c r="AF174" s="2670"/>
      <c r="AG174" s="2670"/>
      <c r="AH174" s="2670"/>
      <c r="AI174" s="2670"/>
      <c r="AJ174" s="2670"/>
      <c r="AK174" s="2670"/>
      <c r="AL174" s="2670"/>
      <c r="AM174" s="2670"/>
      <c r="AN174" s="2670"/>
      <c r="AO174" s="2670"/>
      <c r="AP174" s="2670"/>
      <c r="AQ174" s="2670"/>
      <c r="AR174" s="2670"/>
      <c r="AS174" s="2670"/>
      <c r="AT174" s="2670"/>
      <c r="AU174" s="2670"/>
      <c r="AV174" s="2670"/>
      <c r="AW174" s="2670"/>
      <c r="AX174" s="2670"/>
      <c r="AY174" s="2670"/>
      <c r="AZ174" s="2670"/>
      <c r="BA174" s="2670"/>
      <c r="BB174" s="2670"/>
      <c r="BC174" s="2670"/>
      <c r="BD174" s="2670"/>
      <c r="BE174" s="2670"/>
      <c r="BF174" s="2670"/>
      <c r="BG174" s="2670"/>
      <c r="BH174" s="2670"/>
      <c r="BI174" s="2670"/>
      <c r="BJ174" s="2670"/>
      <c r="BK174" s="2670"/>
      <c r="BL174" s="2670"/>
      <c r="BM174" s="2670"/>
      <c r="BN174" s="2670"/>
      <c r="BO174" s="2670"/>
      <c r="BP174" s="2670"/>
      <c r="BQ174" s="2670"/>
      <c r="BR174" s="2670"/>
      <c r="BS174" s="2670"/>
      <c r="BT174" s="2670"/>
      <c r="BU174" s="2670"/>
      <c r="BV174" s="2670"/>
      <c r="BW174" s="2670"/>
      <c r="BX174" s="2670"/>
      <c r="BY174" s="2670"/>
      <c r="BZ174" s="2670"/>
      <c r="CA174" s="2670"/>
      <c r="CB174" s="2670"/>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row>
    <row r="175" spans="1:163" s="709" customFormat="1" ht="12.6" customHeight="1">
      <c r="A175" s="3041">
        <v>1</v>
      </c>
      <c r="B175" s="3042"/>
      <c r="C175" s="3032" t="s">
        <v>2038</v>
      </c>
      <c r="D175" s="3033"/>
      <c r="E175" s="3033"/>
      <c r="F175" s="3033"/>
      <c r="G175" s="3033"/>
      <c r="H175" s="3033"/>
      <c r="I175" s="3033"/>
      <c r="J175" s="3033"/>
      <c r="K175" s="3033"/>
      <c r="L175" s="3033"/>
      <c r="M175" s="3033"/>
      <c r="N175" s="3033"/>
      <c r="O175" s="3034"/>
      <c r="P175" s="739" t="s">
        <v>1793</v>
      </c>
      <c r="Q175" s="716" t="s">
        <v>2041</v>
      </c>
      <c r="R175" s="716"/>
      <c r="S175" s="716"/>
      <c r="T175" s="716"/>
      <c r="U175" s="716"/>
      <c r="V175" s="716"/>
      <c r="W175" s="716"/>
      <c r="X175" s="716"/>
      <c r="Y175" s="716"/>
      <c r="Z175" s="716"/>
      <c r="AA175" s="716"/>
      <c r="AB175" s="716"/>
      <c r="AC175" s="716"/>
      <c r="AD175" s="716"/>
      <c r="AE175" s="716"/>
      <c r="AF175" s="716"/>
      <c r="AG175" s="716"/>
      <c r="AH175" s="716"/>
      <c r="AI175" s="716"/>
      <c r="AJ175" s="716"/>
      <c r="AK175" s="716"/>
      <c r="AL175" s="716"/>
      <c r="AM175" s="716"/>
      <c r="AN175" s="717"/>
      <c r="AO175" s="3041">
        <v>1</v>
      </c>
      <c r="AP175" s="3042"/>
      <c r="AQ175" s="3032" t="s">
        <v>2038</v>
      </c>
      <c r="AR175" s="3033"/>
      <c r="AS175" s="3033"/>
      <c r="AT175" s="3033"/>
      <c r="AU175" s="3033"/>
      <c r="AV175" s="3033"/>
      <c r="AW175" s="3033"/>
      <c r="AX175" s="3033"/>
      <c r="AY175" s="3033"/>
      <c r="AZ175" s="3033"/>
      <c r="BA175" s="3033"/>
      <c r="BB175" s="3033"/>
      <c r="BC175" s="3034"/>
      <c r="BD175" s="751" t="s">
        <v>427</v>
      </c>
      <c r="BE175" s="716" t="s">
        <v>2041</v>
      </c>
      <c r="BF175" s="716"/>
      <c r="BG175" s="716"/>
      <c r="BH175" s="716"/>
      <c r="BI175" s="716"/>
      <c r="BJ175" s="716"/>
      <c r="BK175" s="716"/>
      <c r="BL175" s="716"/>
      <c r="BM175" s="716"/>
      <c r="BN175" s="716"/>
      <c r="BO175" s="716"/>
      <c r="BP175" s="716"/>
      <c r="BQ175" s="716"/>
      <c r="BR175" s="716"/>
      <c r="BS175" s="716"/>
      <c r="BT175" s="716"/>
      <c r="BU175" s="716"/>
      <c r="BV175" s="716"/>
      <c r="BW175" s="716"/>
      <c r="BX175" s="716"/>
      <c r="BY175" s="716"/>
      <c r="BZ175" s="716"/>
      <c r="CA175" s="716"/>
      <c r="CB175" s="717"/>
    </row>
    <row r="176" spans="1:163" s="709" customFormat="1" ht="12.6" customHeight="1">
      <c r="A176" s="3043"/>
      <c r="B176" s="3044"/>
      <c r="C176" s="3047"/>
      <c r="D176" s="3048"/>
      <c r="E176" s="3048"/>
      <c r="F176" s="3048"/>
      <c r="G176" s="3048"/>
      <c r="H176" s="3048"/>
      <c r="I176" s="3048"/>
      <c r="J176" s="3048"/>
      <c r="K176" s="3048"/>
      <c r="L176" s="3048"/>
      <c r="M176" s="3048"/>
      <c r="N176" s="3048"/>
      <c r="O176" s="3049"/>
      <c r="P176" s="714" t="s">
        <v>1793</v>
      </c>
      <c r="Q176" s="714" t="s">
        <v>2042</v>
      </c>
      <c r="R176" s="714"/>
      <c r="S176" s="714"/>
      <c r="T176" s="714"/>
      <c r="U176" s="714"/>
      <c r="V176" s="714"/>
      <c r="W176" s="714"/>
      <c r="X176" s="714"/>
      <c r="Y176" s="714"/>
      <c r="Z176" s="714"/>
      <c r="AA176" s="714"/>
      <c r="AB176" s="714"/>
      <c r="AC176" s="714"/>
      <c r="AD176" s="714"/>
      <c r="AE176" s="714"/>
      <c r="AF176" s="714"/>
      <c r="AG176" s="714"/>
      <c r="AH176" s="714"/>
      <c r="AI176" s="714"/>
      <c r="AJ176" s="714"/>
      <c r="AK176" s="714"/>
      <c r="AL176" s="714"/>
      <c r="AM176" s="714"/>
      <c r="AN176" s="730"/>
      <c r="AO176" s="3043"/>
      <c r="AP176" s="3044"/>
      <c r="AQ176" s="3047"/>
      <c r="AR176" s="3048"/>
      <c r="AS176" s="3048"/>
      <c r="AT176" s="3048"/>
      <c r="AU176" s="3048"/>
      <c r="AV176" s="3048"/>
      <c r="AW176" s="3048"/>
      <c r="AX176" s="3048"/>
      <c r="AY176" s="3048"/>
      <c r="AZ176" s="3048"/>
      <c r="BA176" s="3048"/>
      <c r="BB176" s="3048"/>
      <c r="BC176" s="3049"/>
      <c r="BD176" s="714" t="s">
        <v>1793</v>
      </c>
      <c r="BE176" s="714" t="s">
        <v>2042</v>
      </c>
      <c r="BF176" s="714"/>
      <c r="BG176" s="714"/>
      <c r="BH176" s="714"/>
      <c r="BI176" s="714"/>
      <c r="BJ176" s="714"/>
      <c r="BK176" s="714"/>
      <c r="BL176" s="714"/>
      <c r="BM176" s="714"/>
      <c r="BN176" s="714"/>
      <c r="BO176" s="714"/>
      <c r="BP176" s="714"/>
      <c r="BQ176" s="714"/>
      <c r="BR176" s="714"/>
      <c r="BS176" s="714"/>
      <c r="BT176" s="714"/>
      <c r="BU176" s="714"/>
      <c r="BV176" s="714"/>
      <c r="BW176" s="714"/>
      <c r="BX176" s="714"/>
      <c r="BY176" s="714"/>
      <c r="BZ176" s="714"/>
      <c r="CA176" s="714"/>
      <c r="CB176" s="730"/>
    </row>
    <row r="177" spans="1:163" s="709" customFormat="1" ht="12.6" customHeight="1">
      <c r="A177" s="3045"/>
      <c r="B177" s="3046"/>
      <c r="C177" s="3035"/>
      <c r="D177" s="3036"/>
      <c r="E177" s="3036"/>
      <c r="F177" s="3036"/>
      <c r="G177" s="3036"/>
      <c r="H177" s="3036"/>
      <c r="I177" s="3036"/>
      <c r="J177" s="3036"/>
      <c r="K177" s="3036"/>
      <c r="L177" s="3036"/>
      <c r="M177" s="3036"/>
      <c r="N177" s="3036"/>
      <c r="O177" s="3037"/>
      <c r="P177" s="720"/>
      <c r="Q177" s="720" t="s">
        <v>2043</v>
      </c>
      <c r="R177" s="720"/>
      <c r="S177" s="720"/>
      <c r="T177" s="3050"/>
      <c r="U177" s="3050"/>
      <c r="V177" s="3050"/>
      <c r="W177" s="3050"/>
      <c r="X177" s="3050"/>
      <c r="Y177" s="3050"/>
      <c r="Z177" s="3050"/>
      <c r="AA177" s="3050"/>
      <c r="AB177" s="3050"/>
      <c r="AC177" s="3050"/>
      <c r="AD177" s="3050"/>
      <c r="AE177" s="3050"/>
      <c r="AF177" s="3050"/>
      <c r="AG177" s="3050"/>
      <c r="AH177" s="3050"/>
      <c r="AI177" s="3050"/>
      <c r="AJ177" s="3050"/>
      <c r="AK177" s="3050"/>
      <c r="AL177" s="3050"/>
      <c r="AM177" s="3050"/>
      <c r="AN177" s="721" t="s">
        <v>1751</v>
      </c>
      <c r="AO177" s="3045"/>
      <c r="AP177" s="3046"/>
      <c r="AQ177" s="3035"/>
      <c r="AR177" s="3036"/>
      <c r="AS177" s="3036"/>
      <c r="AT177" s="3036"/>
      <c r="AU177" s="3036"/>
      <c r="AV177" s="3036"/>
      <c r="AW177" s="3036"/>
      <c r="AX177" s="3036"/>
      <c r="AY177" s="3036"/>
      <c r="AZ177" s="3036"/>
      <c r="BA177" s="3036"/>
      <c r="BB177" s="3036"/>
      <c r="BC177" s="3037"/>
      <c r="BD177" s="720"/>
      <c r="BE177" s="720" t="s">
        <v>2043</v>
      </c>
      <c r="BF177" s="720"/>
      <c r="BG177" s="720"/>
      <c r="BH177" s="3050"/>
      <c r="BI177" s="3050"/>
      <c r="BJ177" s="3050"/>
      <c r="BK177" s="3050"/>
      <c r="BL177" s="3050"/>
      <c r="BM177" s="3050"/>
      <c r="BN177" s="3050"/>
      <c r="BO177" s="3050"/>
      <c r="BP177" s="3050"/>
      <c r="BQ177" s="3050"/>
      <c r="BR177" s="3050"/>
      <c r="BS177" s="3050"/>
      <c r="BT177" s="3050"/>
      <c r="BU177" s="3050"/>
      <c r="BV177" s="3050"/>
      <c r="BW177" s="3050"/>
      <c r="BX177" s="3050"/>
      <c r="BY177" s="3050"/>
      <c r="BZ177" s="3050"/>
      <c r="CA177" s="3050"/>
      <c r="CB177" s="721" t="s">
        <v>1751</v>
      </c>
    </row>
    <row r="178" spans="1:163" s="709" customFormat="1" ht="12.6" customHeight="1">
      <c r="A178" s="3041">
        <v>2</v>
      </c>
      <c r="B178" s="3042"/>
      <c r="C178" s="3032" t="s">
        <v>2039</v>
      </c>
      <c r="D178" s="3033"/>
      <c r="E178" s="3033"/>
      <c r="F178" s="3033"/>
      <c r="G178" s="3033"/>
      <c r="H178" s="3033"/>
      <c r="I178" s="3033"/>
      <c r="J178" s="3033"/>
      <c r="K178" s="3033"/>
      <c r="L178" s="3033"/>
      <c r="M178" s="3033"/>
      <c r="N178" s="3033"/>
      <c r="O178" s="3034"/>
      <c r="P178" s="716" t="s">
        <v>1793</v>
      </c>
      <c r="Q178" s="716" t="s">
        <v>2044</v>
      </c>
      <c r="R178" s="716"/>
      <c r="S178" s="716"/>
      <c r="T178" s="716" t="s">
        <v>2045</v>
      </c>
      <c r="U178" s="716"/>
      <c r="V178" s="716"/>
      <c r="W178" s="716"/>
      <c r="X178" s="716"/>
      <c r="Y178" s="716"/>
      <c r="Z178" s="716"/>
      <c r="AA178" s="716"/>
      <c r="AB178" s="716"/>
      <c r="AC178" s="716"/>
      <c r="AD178" s="716"/>
      <c r="AE178" s="716"/>
      <c r="AF178" s="716"/>
      <c r="AG178" s="716"/>
      <c r="AH178" s="716"/>
      <c r="AI178" s="716"/>
      <c r="AJ178" s="716"/>
      <c r="AK178" s="716"/>
      <c r="AL178" s="716"/>
      <c r="AM178" s="716"/>
      <c r="AN178" s="717"/>
      <c r="AO178" s="3041">
        <v>2</v>
      </c>
      <c r="AP178" s="3042"/>
      <c r="AQ178" s="3032" t="s">
        <v>2039</v>
      </c>
      <c r="AR178" s="3033"/>
      <c r="AS178" s="3033"/>
      <c r="AT178" s="3033"/>
      <c r="AU178" s="3033"/>
      <c r="AV178" s="3033"/>
      <c r="AW178" s="3033"/>
      <c r="AX178" s="3033"/>
      <c r="AY178" s="3033"/>
      <c r="AZ178" s="3033"/>
      <c r="BA178" s="3033"/>
      <c r="BB178" s="3033"/>
      <c r="BC178" s="3034"/>
      <c r="BD178" s="752" t="s">
        <v>427</v>
      </c>
      <c r="BE178" s="716" t="s">
        <v>2044</v>
      </c>
      <c r="BF178" s="716"/>
      <c r="BG178" s="716"/>
      <c r="BH178" s="716" t="s">
        <v>2045</v>
      </c>
      <c r="BI178" s="716"/>
      <c r="BJ178" s="716"/>
      <c r="BK178" s="716"/>
      <c r="BL178" s="716"/>
      <c r="BM178" s="716"/>
      <c r="BN178" s="716"/>
      <c r="BO178" s="716"/>
      <c r="BP178" s="716"/>
      <c r="BQ178" s="716"/>
      <c r="BR178" s="716"/>
      <c r="BS178" s="716"/>
      <c r="BT178" s="716"/>
      <c r="BU178" s="716"/>
      <c r="BV178" s="716"/>
      <c r="BW178" s="716"/>
      <c r="BX178" s="716"/>
      <c r="BY178" s="716"/>
      <c r="BZ178" s="716"/>
      <c r="CA178" s="716"/>
      <c r="CB178" s="717"/>
    </row>
    <row r="179" spans="1:163" s="709" customFormat="1" ht="12.6" customHeight="1">
      <c r="A179" s="3043"/>
      <c r="B179" s="3044"/>
      <c r="C179" s="3047"/>
      <c r="D179" s="3048"/>
      <c r="E179" s="3048"/>
      <c r="F179" s="3048"/>
      <c r="G179" s="3048"/>
      <c r="H179" s="3048"/>
      <c r="I179" s="3048"/>
      <c r="J179" s="3048"/>
      <c r="K179" s="3048"/>
      <c r="L179" s="3048"/>
      <c r="M179" s="3048"/>
      <c r="N179" s="3048"/>
      <c r="O179" s="3049"/>
      <c r="P179" s="714" t="s">
        <v>1793</v>
      </c>
      <c r="Q179" s="714" t="s">
        <v>1804</v>
      </c>
      <c r="R179" s="714"/>
      <c r="S179" s="714"/>
      <c r="T179" s="714" t="s">
        <v>1750</v>
      </c>
      <c r="U179" s="3104"/>
      <c r="V179" s="3104"/>
      <c r="W179" s="3104"/>
      <c r="X179" s="3104"/>
      <c r="Y179" s="3104"/>
      <c r="Z179" s="3104"/>
      <c r="AA179" s="3104"/>
      <c r="AB179" s="3104"/>
      <c r="AC179" s="3104"/>
      <c r="AD179" s="3104"/>
      <c r="AE179" s="3104"/>
      <c r="AF179" s="3104"/>
      <c r="AG179" s="3104"/>
      <c r="AH179" s="3104"/>
      <c r="AI179" s="3104"/>
      <c r="AJ179" s="3104"/>
      <c r="AK179" s="3104"/>
      <c r="AL179" s="3104"/>
      <c r="AM179" s="3104"/>
      <c r="AN179" s="730" t="s">
        <v>1751</v>
      </c>
      <c r="AO179" s="3043"/>
      <c r="AP179" s="3044"/>
      <c r="AQ179" s="3047"/>
      <c r="AR179" s="3048"/>
      <c r="AS179" s="3048"/>
      <c r="AT179" s="3048"/>
      <c r="AU179" s="3048"/>
      <c r="AV179" s="3048"/>
      <c r="AW179" s="3048"/>
      <c r="AX179" s="3048"/>
      <c r="AY179" s="3048"/>
      <c r="AZ179" s="3048"/>
      <c r="BA179" s="3048"/>
      <c r="BB179" s="3048"/>
      <c r="BC179" s="3049"/>
      <c r="BD179" s="714" t="s">
        <v>1793</v>
      </c>
      <c r="BE179" s="714" t="s">
        <v>1804</v>
      </c>
      <c r="BF179" s="714"/>
      <c r="BG179" s="714"/>
      <c r="BH179" s="714" t="s">
        <v>1750</v>
      </c>
      <c r="BI179" s="3051"/>
      <c r="BJ179" s="3051"/>
      <c r="BK179" s="3051"/>
      <c r="BL179" s="3051"/>
      <c r="BM179" s="3051"/>
      <c r="BN179" s="3051"/>
      <c r="BO179" s="3051"/>
      <c r="BP179" s="3051"/>
      <c r="BQ179" s="3051"/>
      <c r="BR179" s="3051"/>
      <c r="BS179" s="3051"/>
      <c r="BT179" s="3051"/>
      <c r="BU179" s="3051"/>
      <c r="BV179" s="3051"/>
      <c r="BW179" s="3051"/>
      <c r="BX179" s="3051"/>
      <c r="BY179" s="3051"/>
      <c r="BZ179" s="3051"/>
      <c r="CA179" s="3051"/>
      <c r="CB179" s="730" t="s">
        <v>1751</v>
      </c>
    </row>
    <row r="180" spans="1:163" s="709" customFormat="1" ht="12.6" customHeight="1">
      <c r="A180" s="3045"/>
      <c r="B180" s="3046"/>
      <c r="C180" s="3035"/>
      <c r="D180" s="3036"/>
      <c r="E180" s="3036"/>
      <c r="F180" s="3036"/>
      <c r="G180" s="3036"/>
      <c r="H180" s="3036"/>
      <c r="I180" s="3036"/>
      <c r="J180" s="3036"/>
      <c r="K180" s="3036"/>
      <c r="L180" s="3036"/>
      <c r="M180" s="3036"/>
      <c r="N180" s="3036"/>
      <c r="O180" s="3037"/>
      <c r="P180" s="720"/>
      <c r="Q180" s="720"/>
      <c r="R180" s="720"/>
      <c r="S180" s="720"/>
      <c r="T180" s="720"/>
      <c r="U180" s="720"/>
      <c r="V180" s="720"/>
      <c r="W180" s="720"/>
      <c r="X180" s="720"/>
      <c r="Y180" s="720"/>
      <c r="Z180" s="720"/>
      <c r="AA180" s="720"/>
      <c r="AB180" s="720"/>
      <c r="AC180" s="720"/>
      <c r="AD180" s="720"/>
      <c r="AE180" s="720"/>
      <c r="AF180" s="720"/>
      <c r="AG180" s="720"/>
      <c r="AH180" s="720"/>
      <c r="AI180" s="720"/>
      <c r="AJ180" s="720"/>
      <c r="AK180" s="720"/>
      <c r="AL180" s="720"/>
      <c r="AM180" s="720"/>
      <c r="AN180" s="721"/>
      <c r="AO180" s="3045"/>
      <c r="AP180" s="3046"/>
      <c r="AQ180" s="3035"/>
      <c r="AR180" s="3036"/>
      <c r="AS180" s="3036"/>
      <c r="AT180" s="3036"/>
      <c r="AU180" s="3036"/>
      <c r="AV180" s="3036"/>
      <c r="AW180" s="3036"/>
      <c r="AX180" s="3036"/>
      <c r="AY180" s="3036"/>
      <c r="AZ180" s="3036"/>
      <c r="BA180" s="3036"/>
      <c r="BB180" s="3036"/>
      <c r="BC180" s="3037"/>
      <c r="BD180" s="720"/>
      <c r="BE180" s="720"/>
      <c r="BF180" s="720"/>
      <c r="BG180" s="720"/>
      <c r="BH180" s="720"/>
      <c r="BI180" s="720"/>
      <c r="BJ180" s="720"/>
      <c r="BK180" s="720"/>
      <c r="BL180" s="720"/>
      <c r="BM180" s="720"/>
      <c r="BN180" s="720"/>
      <c r="BO180" s="720"/>
      <c r="BP180" s="720"/>
      <c r="BQ180" s="720"/>
      <c r="BR180" s="720"/>
      <c r="BS180" s="720"/>
      <c r="BT180" s="720"/>
      <c r="BU180" s="720"/>
      <c r="BV180" s="720"/>
      <c r="BW180" s="720"/>
      <c r="BX180" s="720"/>
      <c r="BY180" s="720"/>
      <c r="BZ180" s="720"/>
      <c r="CA180" s="720"/>
      <c r="CB180" s="721"/>
    </row>
    <row r="181" spans="1:163" s="709" customFormat="1" ht="12.6" customHeight="1">
      <c r="A181" s="3041">
        <v>3</v>
      </c>
      <c r="B181" s="3042"/>
      <c r="C181" s="3032" t="s">
        <v>2040</v>
      </c>
      <c r="D181" s="3033"/>
      <c r="E181" s="3033"/>
      <c r="F181" s="3033"/>
      <c r="G181" s="3033"/>
      <c r="H181" s="3033"/>
      <c r="I181" s="3033"/>
      <c r="J181" s="3033"/>
      <c r="K181" s="3033"/>
      <c r="L181" s="3033"/>
      <c r="M181" s="3033"/>
      <c r="N181" s="3033"/>
      <c r="O181" s="3034"/>
      <c r="P181" s="716" t="s">
        <v>1793</v>
      </c>
      <c r="Q181" s="716" t="s">
        <v>2046</v>
      </c>
      <c r="R181" s="716"/>
      <c r="S181" s="716"/>
      <c r="T181" s="716"/>
      <c r="U181" s="716"/>
      <c r="V181" s="716"/>
      <c r="W181" s="716" t="s">
        <v>1793</v>
      </c>
      <c r="X181" s="716" t="s">
        <v>2047</v>
      </c>
      <c r="Y181" s="716"/>
      <c r="Z181" s="716"/>
      <c r="AA181" s="716"/>
      <c r="AB181" s="716" t="s">
        <v>1793</v>
      </c>
      <c r="AC181" s="716" t="s">
        <v>2048</v>
      </c>
      <c r="AD181" s="716"/>
      <c r="AE181" s="716"/>
      <c r="AF181" s="716"/>
      <c r="AG181" s="716"/>
      <c r="AH181" s="716"/>
      <c r="AI181" s="716"/>
      <c r="AJ181" s="716"/>
      <c r="AK181" s="716"/>
      <c r="AL181" s="716"/>
      <c r="AM181" s="716"/>
      <c r="AN181" s="717"/>
      <c r="AO181" s="3041">
        <v>3</v>
      </c>
      <c r="AP181" s="3042"/>
      <c r="AQ181" s="3032" t="s">
        <v>2040</v>
      </c>
      <c r="AR181" s="3033"/>
      <c r="AS181" s="3033"/>
      <c r="AT181" s="3033"/>
      <c r="AU181" s="3033"/>
      <c r="AV181" s="3033"/>
      <c r="AW181" s="3033"/>
      <c r="AX181" s="3033"/>
      <c r="AY181" s="3033"/>
      <c r="AZ181" s="3033"/>
      <c r="BA181" s="3033"/>
      <c r="BB181" s="3033"/>
      <c r="BC181" s="3034"/>
      <c r="BD181" s="752" t="s">
        <v>427</v>
      </c>
      <c r="BE181" s="716" t="s">
        <v>2046</v>
      </c>
      <c r="BF181" s="716"/>
      <c r="BG181" s="716"/>
      <c r="BH181" s="716"/>
      <c r="BI181" s="716"/>
      <c r="BJ181" s="716"/>
      <c r="BK181" s="752" t="s">
        <v>427</v>
      </c>
      <c r="BL181" s="716" t="s">
        <v>2047</v>
      </c>
      <c r="BM181" s="716"/>
      <c r="BN181" s="716"/>
      <c r="BO181" s="716"/>
      <c r="BP181" s="752" t="s">
        <v>427</v>
      </c>
      <c r="BQ181" s="716" t="s">
        <v>2048</v>
      </c>
      <c r="BR181" s="716"/>
      <c r="BS181" s="716"/>
      <c r="BT181" s="716"/>
      <c r="BU181" s="716"/>
      <c r="BV181" s="716"/>
      <c r="BW181" s="716"/>
      <c r="BX181" s="716"/>
      <c r="BY181" s="716"/>
      <c r="BZ181" s="716"/>
      <c r="CA181" s="716"/>
      <c r="CB181" s="717"/>
    </row>
    <row r="182" spans="1:163" s="709" customFormat="1" ht="12.6" customHeight="1">
      <c r="A182" s="3043"/>
      <c r="B182" s="3044"/>
      <c r="C182" s="3047"/>
      <c r="D182" s="3048"/>
      <c r="E182" s="3048"/>
      <c r="F182" s="3048"/>
      <c r="G182" s="3048"/>
      <c r="H182" s="3048"/>
      <c r="I182" s="3048"/>
      <c r="J182" s="3048"/>
      <c r="K182" s="3048"/>
      <c r="L182" s="3048"/>
      <c r="M182" s="3048"/>
      <c r="N182" s="3048"/>
      <c r="O182" s="3049"/>
      <c r="P182" s="714" t="s">
        <v>1793</v>
      </c>
      <c r="Q182" s="714" t="s">
        <v>2049</v>
      </c>
      <c r="R182" s="714"/>
      <c r="S182" s="714"/>
      <c r="T182" s="714"/>
      <c r="U182" s="714"/>
      <c r="V182" s="714"/>
      <c r="W182" s="714"/>
      <c r="X182" s="714"/>
      <c r="Y182" s="714"/>
      <c r="Z182" s="714"/>
      <c r="AA182" s="714"/>
      <c r="AB182" s="714"/>
      <c r="AC182" s="714"/>
      <c r="AD182" s="714"/>
      <c r="AE182" s="714"/>
      <c r="AF182" s="714"/>
      <c r="AG182" s="714"/>
      <c r="AH182" s="714"/>
      <c r="AI182" s="714"/>
      <c r="AJ182" s="714"/>
      <c r="AK182" s="714"/>
      <c r="AL182" s="714"/>
      <c r="AM182" s="714"/>
      <c r="AN182" s="730"/>
      <c r="AO182" s="3043"/>
      <c r="AP182" s="3044"/>
      <c r="AQ182" s="3047"/>
      <c r="AR182" s="3048"/>
      <c r="AS182" s="3048"/>
      <c r="AT182" s="3048"/>
      <c r="AU182" s="3048"/>
      <c r="AV182" s="3048"/>
      <c r="AW182" s="3048"/>
      <c r="AX182" s="3048"/>
      <c r="AY182" s="3048"/>
      <c r="AZ182" s="3048"/>
      <c r="BA182" s="3048"/>
      <c r="BB182" s="3048"/>
      <c r="BC182" s="3049"/>
      <c r="BD182" s="718" t="s">
        <v>427</v>
      </c>
      <c r="BE182" s="714" t="s">
        <v>2049</v>
      </c>
      <c r="BF182" s="714"/>
      <c r="BG182" s="714"/>
      <c r="BH182" s="714"/>
      <c r="BI182" s="714"/>
      <c r="BJ182" s="714"/>
      <c r="BK182" s="714"/>
      <c r="BL182" s="714"/>
      <c r="BM182" s="714"/>
      <c r="BN182" s="714"/>
      <c r="BO182" s="714"/>
      <c r="BP182" s="714"/>
      <c r="BQ182" s="714"/>
      <c r="BR182" s="714"/>
      <c r="BS182" s="714"/>
      <c r="BT182" s="714"/>
      <c r="BU182" s="714"/>
      <c r="BV182" s="714"/>
      <c r="BW182" s="714"/>
      <c r="BX182" s="714"/>
      <c r="BY182" s="714"/>
      <c r="BZ182" s="714"/>
      <c r="CA182" s="714"/>
      <c r="CB182" s="730"/>
    </row>
    <row r="183" spans="1:163" s="709" customFormat="1" ht="12.6" customHeight="1">
      <c r="A183" s="3045"/>
      <c r="B183" s="3046"/>
      <c r="C183" s="3035"/>
      <c r="D183" s="3036"/>
      <c r="E183" s="3036"/>
      <c r="F183" s="3036"/>
      <c r="G183" s="3036"/>
      <c r="H183" s="3036"/>
      <c r="I183" s="3036"/>
      <c r="J183" s="3036"/>
      <c r="K183" s="3036"/>
      <c r="L183" s="3036"/>
      <c r="M183" s="3036"/>
      <c r="N183" s="3036"/>
      <c r="O183" s="3037"/>
      <c r="P183" s="720" t="s">
        <v>1793</v>
      </c>
      <c r="Q183" s="720" t="s">
        <v>1804</v>
      </c>
      <c r="R183" s="720"/>
      <c r="S183" s="720"/>
      <c r="T183" s="720" t="s">
        <v>1750</v>
      </c>
      <c r="U183" s="3050"/>
      <c r="V183" s="3050"/>
      <c r="W183" s="3050"/>
      <c r="X183" s="3050"/>
      <c r="Y183" s="3050"/>
      <c r="Z183" s="3050"/>
      <c r="AA183" s="3050"/>
      <c r="AB183" s="3050"/>
      <c r="AC183" s="3050"/>
      <c r="AD183" s="3050"/>
      <c r="AE183" s="3050"/>
      <c r="AF183" s="3050"/>
      <c r="AG183" s="3050"/>
      <c r="AH183" s="3050"/>
      <c r="AI183" s="3050"/>
      <c r="AJ183" s="3050"/>
      <c r="AK183" s="3050"/>
      <c r="AL183" s="3050"/>
      <c r="AM183" s="3050"/>
      <c r="AN183" s="721" t="s">
        <v>1751</v>
      </c>
      <c r="AO183" s="3045"/>
      <c r="AP183" s="3046"/>
      <c r="AQ183" s="3035"/>
      <c r="AR183" s="3036"/>
      <c r="AS183" s="3036"/>
      <c r="AT183" s="3036"/>
      <c r="AU183" s="3036"/>
      <c r="AV183" s="3036"/>
      <c r="AW183" s="3036"/>
      <c r="AX183" s="3036"/>
      <c r="AY183" s="3036"/>
      <c r="AZ183" s="3036"/>
      <c r="BA183" s="3036"/>
      <c r="BB183" s="3036"/>
      <c r="BC183" s="3037"/>
      <c r="BD183" s="720" t="s">
        <v>1793</v>
      </c>
      <c r="BE183" s="720" t="s">
        <v>1804</v>
      </c>
      <c r="BF183" s="720"/>
      <c r="BG183" s="720"/>
      <c r="BH183" s="720" t="s">
        <v>1750</v>
      </c>
      <c r="BI183" s="3050"/>
      <c r="BJ183" s="3050"/>
      <c r="BK183" s="3050"/>
      <c r="BL183" s="3050"/>
      <c r="BM183" s="3050"/>
      <c r="BN183" s="3050"/>
      <c r="BO183" s="3050"/>
      <c r="BP183" s="3050"/>
      <c r="BQ183" s="3050"/>
      <c r="BR183" s="3050"/>
      <c r="BS183" s="3050"/>
      <c r="BT183" s="3050"/>
      <c r="BU183" s="3050"/>
      <c r="BV183" s="3050"/>
      <c r="BW183" s="3050"/>
      <c r="BX183" s="3050"/>
      <c r="BY183" s="3050"/>
      <c r="BZ183" s="3050"/>
      <c r="CA183" s="3050"/>
      <c r="CB183" s="721" t="s">
        <v>1751</v>
      </c>
    </row>
    <row r="184" spans="1:163" s="709" customFormat="1" ht="12.6" customHeight="1">
      <c r="A184" s="631"/>
      <c r="B184" s="631"/>
      <c r="C184" s="631"/>
      <c r="D184" s="631"/>
      <c r="E184" s="631"/>
      <c r="F184" s="631"/>
      <c r="G184" s="631"/>
      <c r="H184" s="631"/>
      <c r="I184" s="630"/>
      <c r="J184" s="630"/>
      <c r="K184" s="630"/>
      <c r="L184" s="630"/>
      <c r="M184" s="630"/>
      <c r="N184" s="630"/>
      <c r="O184" s="630"/>
      <c r="P184" s="630"/>
      <c r="Q184" s="630"/>
      <c r="R184" s="630"/>
      <c r="S184" s="630"/>
      <c r="T184" s="630"/>
      <c r="U184" s="630"/>
      <c r="V184" s="630"/>
      <c r="W184" s="630"/>
      <c r="X184" s="630"/>
      <c r="Y184" s="630"/>
      <c r="Z184" s="630"/>
      <c r="AA184" s="630"/>
      <c r="AB184" s="630"/>
      <c r="AC184" s="630"/>
      <c r="AD184" s="630"/>
      <c r="AE184" s="630"/>
      <c r="AF184" s="630"/>
      <c r="AG184" s="630"/>
      <c r="AH184" s="630"/>
      <c r="AI184" s="630"/>
      <c r="AJ184" s="630"/>
      <c r="AK184" s="630"/>
      <c r="AL184" s="630"/>
      <c r="AM184" s="630"/>
      <c r="AN184" s="630"/>
    </row>
    <row r="185" spans="1:163" s="709" customFormat="1" ht="12.6" customHeight="1">
      <c r="A185" s="631"/>
      <c r="B185" s="631"/>
      <c r="C185" s="631"/>
      <c r="D185" s="631"/>
      <c r="E185" s="631"/>
      <c r="F185" s="631"/>
      <c r="G185" s="631"/>
      <c r="H185" s="631"/>
      <c r="I185" s="630"/>
      <c r="J185" s="630"/>
      <c r="K185" s="630"/>
      <c r="L185" s="630"/>
      <c r="M185" s="630"/>
      <c r="N185" s="630"/>
      <c r="O185" s="630"/>
      <c r="P185" s="630"/>
      <c r="Q185" s="630"/>
      <c r="R185" s="630"/>
      <c r="S185" s="630"/>
      <c r="T185" s="630"/>
      <c r="U185" s="630"/>
      <c r="V185" s="630"/>
      <c r="W185" s="630"/>
      <c r="X185" s="630"/>
      <c r="Y185" s="630"/>
      <c r="Z185" s="630"/>
      <c r="AA185" s="630"/>
      <c r="AB185" s="630"/>
      <c r="AC185" s="630"/>
      <c r="AD185" s="630"/>
      <c r="AE185" s="630"/>
      <c r="AF185" s="630"/>
      <c r="AG185" s="630"/>
      <c r="AH185" s="630"/>
      <c r="AI185" s="630"/>
      <c r="AJ185" s="630"/>
      <c r="AK185" s="630"/>
      <c r="AL185" s="630"/>
      <c r="AM185" s="630"/>
      <c r="AN185" s="630"/>
    </row>
    <row r="186" spans="1:163" s="709" customFormat="1" ht="12.6" customHeight="1">
      <c r="A186" s="631"/>
      <c r="B186" s="631"/>
      <c r="C186" s="631"/>
      <c r="D186" s="631"/>
      <c r="E186" s="631"/>
      <c r="F186" s="631"/>
      <c r="G186" s="631"/>
      <c r="H186" s="631"/>
      <c r="I186" s="630"/>
      <c r="J186" s="630"/>
      <c r="K186" s="630"/>
      <c r="L186" s="630"/>
      <c r="M186" s="630"/>
      <c r="N186" s="630"/>
      <c r="O186" s="630"/>
      <c r="P186" s="630"/>
      <c r="Q186" s="630"/>
      <c r="R186" s="630"/>
      <c r="S186" s="630"/>
      <c r="T186" s="630"/>
      <c r="U186" s="630"/>
      <c r="V186" s="630"/>
      <c r="W186" s="630"/>
      <c r="X186" s="630"/>
      <c r="Y186" s="630"/>
      <c r="Z186" s="630"/>
      <c r="AA186" s="630"/>
      <c r="AB186" s="630"/>
      <c r="AC186" s="630"/>
      <c r="AD186" s="630"/>
      <c r="AE186" s="630"/>
      <c r="AF186" s="630"/>
      <c r="AG186" s="630"/>
      <c r="AH186" s="630"/>
      <c r="AI186" s="630"/>
      <c r="AJ186" s="630"/>
      <c r="AK186" s="630"/>
      <c r="AL186" s="630"/>
      <c r="AM186" s="630"/>
      <c r="AN186" s="630"/>
    </row>
    <row r="187" spans="1:163" s="709" customFormat="1" ht="12.6" customHeight="1">
      <c r="A187" s="631"/>
      <c r="B187" s="631"/>
      <c r="C187" s="631"/>
      <c r="D187" s="631"/>
      <c r="E187" s="631"/>
      <c r="F187" s="631"/>
      <c r="G187" s="631"/>
      <c r="H187" s="631"/>
      <c r="I187" s="630"/>
      <c r="J187" s="630"/>
      <c r="K187" s="630"/>
      <c r="L187" s="630"/>
      <c r="M187" s="630"/>
      <c r="N187" s="630"/>
      <c r="O187" s="630"/>
      <c r="P187" s="630"/>
      <c r="Q187" s="630"/>
      <c r="R187" s="630"/>
      <c r="S187" s="630"/>
      <c r="T187" s="630"/>
      <c r="U187" s="630"/>
      <c r="V187" s="630"/>
      <c r="W187" s="630"/>
      <c r="X187" s="630"/>
      <c r="Y187" s="630"/>
      <c r="Z187" s="630"/>
      <c r="AA187" s="630"/>
      <c r="AB187" s="630"/>
      <c r="AC187" s="630"/>
      <c r="AD187" s="630"/>
      <c r="AE187" s="630"/>
      <c r="AF187" s="630"/>
      <c r="AG187" s="630"/>
      <c r="AH187" s="630"/>
      <c r="AI187" s="630"/>
      <c r="AJ187" s="630"/>
      <c r="AK187" s="630"/>
      <c r="AL187" s="630"/>
      <c r="AM187" s="630"/>
      <c r="AN187" s="630"/>
    </row>
    <row r="188" spans="1:163" s="709" customFormat="1" ht="12.6" customHeight="1">
      <c r="A188" s="631"/>
      <c r="B188" s="631"/>
      <c r="C188" s="631"/>
      <c r="D188" s="631"/>
      <c r="E188" s="631"/>
      <c r="F188" s="631"/>
      <c r="G188" s="631"/>
      <c r="H188" s="631"/>
      <c r="I188" s="630"/>
      <c r="J188" s="630"/>
      <c r="K188" s="630"/>
      <c r="L188" s="630"/>
      <c r="M188" s="630"/>
      <c r="N188" s="630"/>
      <c r="O188" s="630"/>
      <c r="P188" s="630"/>
      <c r="Q188" s="630"/>
      <c r="R188" s="630"/>
      <c r="S188" s="630"/>
      <c r="T188" s="630"/>
      <c r="U188" s="630"/>
      <c r="V188" s="630"/>
      <c r="W188" s="630"/>
      <c r="X188" s="630"/>
      <c r="Y188" s="630"/>
      <c r="Z188" s="630"/>
      <c r="AA188" s="630"/>
      <c r="AB188" s="630"/>
      <c r="AC188" s="630"/>
      <c r="AD188" s="630"/>
      <c r="AE188" s="630"/>
      <c r="AF188" s="630"/>
      <c r="AG188" s="630"/>
      <c r="AH188" s="630"/>
      <c r="AI188" s="630"/>
      <c r="AJ188" s="630"/>
      <c r="AK188" s="630"/>
      <c r="AL188" s="630"/>
      <c r="AM188" s="630"/>
      <c r="AN188" s="630"/>
    </row>
    <row r="189" spans="1:163" s="709" customFormat="1" ht="12.6" customHeight="1">
      <c r="A189" s="631"/>
      <c r="B189" s="631"/>
      <c r="C189" s="631"/>
      <c r="D189" s="631"/>
      <c r="E189" s="631"/>
      <c r="F189" s="631"/>
      <c r="G189" s="631"/>
      <c r="H189" s="631"/>
      <c r="I189" s="631"/>
      <c r="J189" s="631"/>
      <c r="K189" s="630"/>
      <c r="L189" s="630"/>
      <c r="M189" s="631"/>
      <c r="N189" s="631"/>
      <c r="O189" s="630"/>
      <c r="P189" s="630"/>
      <c r="Q189" s="631"/>
      <c r="R189" s="631"/>
      <c r="S189" s="630"/>
      <c r="T189" s="630"/>
      <c r="U189" s="631"/>
      <c r="V189" s="631"/>
      <c r="W189" s="631"/>
      <c r="X189" s="631"/>
      <c r="Y189" s="631"/>
      <c r="Z189" s="631"/>
      <c r="AA189" s="630"/>
      <c r="AB189" s="630"/>
      <c r="AC189" s="631"/>
      <c r="AD189" s="631"/>
      <c r="AE189" s="630"/>
      <c r="AF189" s="630"/>
      <c r="AG189" s="631"/>
      <c r="AH189" s="631"/>
      <c r="AI189" s="630"/>
      <c r="AJ189" s="630"/>
      <c r="AK189" s="631"/>
      <c r="AL189" s="631"/>
      <c r="AM189" s="631"/>
      <c r="AN189" s="631"/>
    </row>
    <row r="190" spans="1:163" s="709" customFormat="1" ht="12.6" customHeight="1">
      <c r="A190" s="631"/>
      <c r="B190" s="631"/>
      <c r="C190" s="631"/>
      <c r="D190" s="631"/>
      <c r="E190" s="631"/>
      <c r="F190" s="631"/>
      <c r="G190" s="631"/>
      <c r="H190" s="631"/>
      <c r="I190" s="631"/>
      <c r="J190" s="631"/>
      <c r="K190" s="630"/>
      <c r="L190" s="630"/>
      <c r="M190" s="631"/>
      <c r="N190" s="631"/>
      <c r="O190" s="630"/>
      <c r="P190" s="630"/>
      <c r="Q190" s="631"/>
      <c r="R190" s="631"/>
      <c r="S190" s="630"/>
      <c r="T190" s="630"/>
      <c r="U190" s="631"/>
      <c r="V190" s="631"/>
      <c r="W190" s="631"/>
      <c r="X190" s="631"/>
      <c r="Y190" s="631"/>
      <c r="Z190" s="631"/>
      <c r="AA190" s="630"/>
      <c r="AB190" s="630"/>
      <c r="AC190" s="631"/>
      <c r="AD190" s="631"/>
      <c r="AE190" s="630"/>
      <c r="AF190" s="630"/>
      <c r="AG190" s="631"/>
      <c r="AH190" s="631"/>
      <c r="AI190" s="630"/>
      <c r="AJ190" s="630"/>
      <c r="AK190" s="631"/>
      <c r="AL190" s="631"/>
      <c r="AM190" s="631"/>
      <c r="AN190" s="631"/>
    </row>
    <row r="191" spans="1:163" s="709" customFormat="1" ht="12.6" customHeight="1">
      <c r="A191" s="631"/>
      <c r="B191" s="631"/>
      <c r="C191" s="631"/>
      <c r="D191" s="631"/>
      <c r="E191" s="631"/>
      <c r="F191" s="631"/>
      <c r="G191" s="631"/>
      <c r="H191" s="631"/>
      <c r="I191" s="631"/>
      <c r="J191" s="631"/>
      <c r="K191" s="630"/>
      <c r="L191" s="630"/>
      <c r="M191" s="631"/>
      <c r="N191" s="631"/>
      <c r="O191" s="630"/>
      <c r="P191" s="630"/>
      <c r="Q191" s="631"/>
      <c r="R191" s="631"/>
      <c r="S191" s="630"/>
      <c r="T191" s="630"/>
      <c r="U191" s="631"/>
      <c r="V191" s="631"/>
      <c r="W191" s="631"/>
      <c r="X191" s="631"/>
      <c r="Y191" s="631"/>
      <c r="Z191" s="631"/>
      <c r="AA191" s="630"/>
      <c r="AB191" s="630"/>
      <c r="AC191" s="631"/>
      <c r="AD191" s="631"/>
      <c r="AE191" s="630"/>
      <c r="AF191" s="630"/>
      <c r="AG191" s="631"/>
      <c r="AH191" s="631"/>
      <c r="AI191" s="630"/>
      <c r="AJ191" s="630"/>
      <c r="AK191" s="631"/>
      <c r="AL191" s="631"/>
      <c r="AM191" s="631"/>
      <c r="AN191" s="631"/>
    </row>
    <row r="192" spans="1:163" s="709" customFormat="1" ht="12.6" customHeight="1">
      <c r="A192" s="334"/>
      <c r="B192" s="334"/>
      <c r="C192" s="334"/>
      <c r="D192" s="334"/>
      <c r="E192" s="334"/>
      <c r="F192" s="334"/>
      <c r="G192" s="334"/>
      <c r="H192" s="334"/>
      <c r="I192" s="334"/>
      <c r="J192" s="334"/>
      <c r="K192" s="334"/>
      <c r="L192" s="334"/>
      <c r="M192" s="334"/>
      <c r="N192" s="334"/>
      <c r="O192" s="334"/>
      <c r="P192" s="334"/>
      <c r="Q192" s="334"/>
      <c r="R192" s="334"/>
      <c r="S192" s="334"/>
      <c r="T192" s="334"/>
      <c r="U192" s="334"/>
      <c r="V192" s="334"/>
      <c r="W192" s="334"/>
      <c r="X192" s="334"/>
      <c r="Y192" s="334"/>
      <c r="Z192" s="334"/>
      <c r="AA192" s="334"/>
      <c r="AB192" s="334"/>
      <c r="AC192" s="334"/>
      <c r="AD192" s="334"/>
      <c r="AE192" s="334"/>
      <c r="AF192" s="334"/>
      <c r="AG192" s="334"/>
      <c r="AH192" s="334"/>
      <c r="AI192" s="334"/>
      <c r="AJ192" s="334"/>
      <c r="AK192" s="334"/>
      <c r="AL192" s="334"/>
      <c r="AM192" s="334"/>
      <c r="AN192" s="334"/>
      <c r="BU192" s="334"/>
      <c r="BV192" s="334"/>
      <c r="BW192" s="334"/>
      <c r="BX192" s="334"/>
      <c r="BY192" s="334"/>
      <c r="BZ192" s="334"/>
      <c r="CA192" s="334"/>
      <c r="CB192" s="334"/>
      <c r="CC192" s="334"/>
      <c r="CD192" s="334"/>
      <c r="CE192" s="334"/>
      <c r="CF192" s="334"/>
      <c r="CG192" s="334"/>
      <c r="CH192" s="334"/>
      <c r="CI192" s="334"/>
      <c r="CJ192" s="334"/>
      <c r="CK192" s="334"/>
      <c r="CL192" s="334"/>
      <c r="CM192" s="334"/>
      <c r="CN192" s="334"/>
      <c r="CO192" s="334"/>
      <c r="CP192" s="334"/>
      <c r="CQ192" s="334"/>
      <c r="CR192" s="334"/>
      <c r="CS192" s="334"/>
      <c r="CT192" s="334"/>
      <c r="CU192" s="334"/>
      <c r="CV192" s="334"/>
      <c r="CW192" s="334"/>
      <c r="CX192" s="334"/>
      <c r="CY192" s="334"/>
      <c r="CZ192" s="334"/>
      <c r="DA192" s="334"/>
      <c r="DB192" s="334"/>
      <c r="DC192" s="334"/>
      <c r="DD192" s="334"/>
      <c r="DE192" s="334"/>
      <c r="DF192" s="334"/>
      <c r="DG192" s="334"/>
      <c r="DH192" s="334"/>
      <c r="DI192" s="334"/>
      <c r="DJ192" s="334"/>
      <c r="DK192" s="334"/>
      <c r="DL192" s="334"/>
      <c r="DM192" s="334"/>
      <c r="DN192" s="334"/>
      <c r="DO192" s="334"/>
      <c r="DP192" s="334"/>
      <c r="DQ192" s="334"/>
      <c r="DR192" s="334"/>
      <c r="DS192" s="334"/>
      <c r="DT192" s="334"/>
      <c r="DU192" s="334"/>
      <c r="DV192" s="334"/>
      <c r="DW192" s="334"/>
      <c r="DX192" s="334"/>
      <c r="DY192" s="334"/>
      <c r="DZ192" s="334"/>
      <c r="EA192" s="334"/>
      <c r="EB192" s="334"/>
      <c r="EC192" s="334"/>
      <c r="ED192" s="334"/>
      <c r="EE192" s="334"/>
      <c r="EF192" s="334"/>
      <c r="EG192" s="334"/>
      <c r="EH192" s="334"/>
      <c r="EI192" s="334"/>
      <c r="EJ192" s="334"/>
      <c r="EK192" s="334"/>
      <c r="EL192" s="334"/>
      <c r="EM192" s="334"/>
      <c r="EN192" s="334"/>
      <c r="EO192" s="334"/>
      <c r="EP192" s="334"/>
      <c r="EQ192" s="334"/>
      <c r="ER192" s="334"/>
      <c r="ES192" s="334"/>
      <c r="ET192" s="334"/>
      <c r="EU192" s="334"/>
      <c r="EV192" s="334"/>
      <c r="EW192" s="334"/>
      <c r="EX192" s="334"/>
      <c r="EY192" s="334"/>
      <c r="EZ192" s="334"/>
      <c r="FA192" s="334"/>
      <c r="FB192" s="334"/>
      <c r="FC192" s="334"/>
      <c r="FD192" s="334"/>
      <c r="FE192" s="334"/>
      <c r="FF192" s="334"/>
      <c r="FG192" s="334"/>
    </row>
  </sheetData>
  <mergeCells count="321">
    <mergeCell ref="T159:W159"/>
    <mergeCell ref="AA159:AG159"/>
    <mergeCell ref="Q160:U160"/>
    <mergeCell ref="AJ151:AL151"/>
    <mergeCell ref="U157:X157"/>
    <mergeCell ref="AB157:AH157"/>
    <mergeCell ref="AJ157:AL157"/>
    <mergeCell ref="S153:AB153"/>
    <mergeCell ref="AK144:AM144"/>
    <mergeCell ref="Q145:U145"/>
    <mergeCell ref="AD153:AH153"/>
    <mergeCell ref="S154:AB154"/>
    <mergeCell ref="AD154:AH154"/>
    <mergeCell ref="S155:AB155"/>
    <mergeCell ref="AD155:AH155"/>
    <mergeCell ref="S156:AB156"/>
    <mergeCell ref="AD156:AH156"/>
    <mergeCell ref="V158:AG158"/>
    <mergeCell ref="AI159:AK159"/>
    <mergeCell ref="BH144:BL144"/>
    <mergeCell ref="BP144:BS144"/>
    <mergeCell ref="BY144:CA144"/>
    <mergeCell ref="BE145:BI145"/>
    <mergeCell ref="AK136:AM136"/>
    <mergeCell ref="S148:AB148"/>
    <mergeCell ref="AD148:AH148"/>
    <mergeCell ref="T144:X144"/>
    <mergeCell ref="AB144:AE144"/>
    <mergeCell ref="L137:X137"/>
    <mergeCell ref="AD137:AM137"/>
    <mergeCell ref="BY136:CA136"/>
    <mergeCell ref="AZ137:BL137"/>
    <mergeCell ref="BR137:CA137"/>
    <mergeCell ref="O142:Q142"/>
    <mergeCell ref="V142:AG142"/>
    <mergeCell ref="O143:Q143"/>
    <mergeCell ref="V143:AG143"/>
    <mergeCell ref="BJ141:BU141"/>
    <mergeCell ref="BC142:BE142"/>
    <mergeCell ref="BJ142:BU142"/>
    <mergeCell ref="BC143:BE143"/>
    <mergeCell ref="BJ143:BU143"/>
    <mergeCell ref="D111:P114"/>
    <mergeCell ref="Q111:AN114"/>
    <mergeCell ref="D115:P119"/>
    <mergeCell ref="Q115:AN119"/>
    <mergeCell ref="A120:AN121"/>
    <mergeCell ref="A122:AN122"/>
    <mergeCell ref="G96:P98"/>
    <mergeCell ref="Q96:AN98"/>
    <mergeCell ref="D99:F106"/>
    <mergeCell ref="G99:P102"/>
    <mergeCell ref="Q99:AN102"/>
    <mergeCell ref="G103:P106"/>
    <mergeCell ref="Q103:AN106"/>
    <mergeCell ref="D107:P110"/>
    <mergeCell ref="Q107:AN110"/>
    <mergeCell ref="A73:C119"/>
    <mergeCell ref="D73:P78"/>
    <mergeCell ref="Q73:V75"/>
    <mergeCell ref="W73:Y75"/>
    <mergeCell ref="Z73:AE75"/>
    <mergeCell ref="AF73:AH75"/>
    <mergeCell ref="AI73:AN75"/>
    <mergeCell ref="Q76:V78"/>
    <mergeCell ref="W76:Z78"/>
    <mergeCell ref="AA76:AN78"/>
    <mergeCell ref="D79:P82"/>
    <mergeCell ref="Q79:AN82"/>
    <mergeCell ref="D83:P86"/>
    <mergeCell ref="Q83:AN86"/>
    <mergeCell ref="D87:F98"/>
    <mergeCell ref="G87:P89"/>
    <mergeCell ref="Q87:T89"/>
    <mergeCell ref="U87:Z89"/>
    <mergeCell ref="AA87:AD89"/>
    <mergeCell ref="AE87:AG89"/>
    <mergeCell ref="AH87:AK89"/>
    <mergeCell ref="AL87:AN89"/>
    <mergeCell ref="G90:P92"/>
    <mergeCell ref="Q90:T92"/>
    <mergeCell ref="U90:Y92"/>
    <mergeCell ref="Z90:AC92"/>
    <mergeCell ref="AD90:AF92"/>
    <mergeCell ref="AG90:AJ92"/>
    <mergeCell ref="AK90:AN92"/>
    <mergeCell ref="G93:P95"/>
    <mergeCell ref="Q93:AF95"/>
    <mergeCell ref="AG93:AJ95"/>
    <mergeCell ref="AK93:AN95"/>
    <mergeCell ref="A56:P57"/>
    <mergeCell ref="Q56:AN57"/>
    <mergeCell ref="A58:AN61"/>
    <mergeCell ref="A62:I62"/>
    <mergeCell ref="A63:C72"/>
    <mergeCell ref="D63:P67"/>
    <mergeCell ref="Q63:AN67"/>
    <mergeCell ref="D68:P72"/>
    <mergeCell ref="Q68:AN72"/>
    <mergeCell ref="A51:P55"/>
    <mergeCell ref="Q51:AN53"/>
    <mergeCell ref="V54:W55"/>
    <mergeCell ref="X54:X55"/>
    <mergeCell ref="Y54:AA55"/>
    <mergeCell ref="AB54:AB55"/>
    <mergeCell ref="AC54:AF55"/>
    <mergeCell ref="AG54:AH55"/>
    <mergeCell ref="AI54:AL55"/>
    <mergeCell ref="AM54:AN55"/>
    <mergeCell ref="A43:P45"/>
    <mergeCell ref="Q43:AN45"/>
    <mergeCell ref="A46:P50"/>
    <mergeCell ref="R47:W48"/>
    <mergeCell ref="X47:AL48"/>
    <mergeCell ref="V49:W50"/>
    <mergeCell ref="X49:X50"/>
    <mergeCell ref="Y49:AA50"/>
    <mergeCell ref="AB49:AB50"/>
    <mergeCell ref="AC49:AF50"/>
    <mergeCell ref="AG49:AH50"/>
    <mergeCell ref="AI49:AL50"/>
    <mergeCell ref="AM49:AN50"/>
    <mergeCell ref="AJ39:AK40"/>
    <mergeCell ref="T41:U42"/>
    <mergeCell ref="V41:W42"/>
    <mergeCell ref="X41:Y42"/>
    <mergeCell ref="Z41:AA42"/>
    <mergeCell ref="AB41:AC42"/>
    <mergeCell ref="AD41:AE42"/>
    <mergeCell ref="AF41:AG42"/>
    <mergeCell ref="AH41:AI42"/>
    <mergeCell ref="AJ41:AK42"/>
    <mergeCell ref="A39:P42"/>
    <mergeCell ref="T39:U40"/>
    <mergeCell ref="V39:W40"/>
    <mergeCell ref="X39:Y40"/>
    <mergeCell ref="Z39:AA40"/>
    <mergeCell ref="AB39:AC40"/>
    <mergeCell ref="AD39:AE40"/>
    <mergeCell ref="AF39:AG40"/>
    <mergeCell ref="AH39:AI40"/>
    <mergeCell ref="A32:P34"/>
    <mergeCell ref="Q32:AK34"/>
    <mergeCell ref="AL32:AN34"/>
    <mergeCell ref="A35:P36"/>
    <mergeCell ref="Y35:AA36"/>
    <mergeCell ref="AB35:AD36"/>
    <mergeCell ref="AE35:AG36"/>
    <mergeCell ref="A37:P38"/>
    <mergeCell ref="Q37:AN38"/>
    <mergeCell ref="A22:P24"/>
    <mergeCell ref="Q22:AN24"/>
    <mergeCell ref="A25:P28"/>
    <mergeCell ref="Q25:V26"/>
    <mergeCell ref="W25:AN26"/>
    <mergeCell ref="Q27:V28"/>
    <mergeCell ref="W27:AN28"/>
    <mergeCell ref="A29:P31"/>
    <mergeCell ref="Q29:AN31"/>
    <mergeCell ref="Q17:U17"/>
    <mergeCell ref="V17:AN18"/>
    <mergeCell ref="V19:W20"/>
    <mergeCell ref="X19:X20"/>
    <mergeCell ref="Y19:AA20"/>
    <mergeCell ref="AB19:AB20"/>
    <mergeCell ref="AC19:AF20"/>
    <mergeCell ref="AG19:AH20"/>
    <mergeCell ref="AI19:AL20"/>
    <mergeCell ref="AM19:AN20"/>
    <mergeCell ref="A7:M8"/>
    <mergeCell ref="K10:N10"/>
    <mergeCell ref="Q10:U10"/>
    <mergeCell ref="V10:AN10"/>
    <mergeCell ref="V11:AN12"/>
    <mergeCell ref="Q13:U13"/>
    <mergeCell ref="V13:AN13"/>
    <mergeCell ref="V14:AL16"/>
    <mergeCell ref="AM14:AN16"/>
    <mergeCell ref="A1:M1"/>
    <mergeCell ref="A2:AN3"/>
    <mergeCell ref="T5:V6"/>
    <mergeCell ref="W5:Y6"/>
    <mergeCell ref="Z5:AB6"/>
    <mergeCell ref="AC5:AE6"/>
    <mergeCell ref="AF5:AH6"/>
    <mergeCell ref="AI5:AK6"/>
    <mergeCell ref="AL5:AN6"/>
    <mergeCell ref="AF123:AG123"/>
    <mergeCell ref="AI123:AJ123"/>
    <mergeCell ref="AL123:AM123"/>
    <mergeCell ref="A124:AN126"/>
    <mergeCell ref="O140:Q140"/>
    <mergeCell ref="W134:X134"/>
    <mergeCell ref="O158:Q158"/>
    <mergeCell ref="O152:Q152"/>
    <mergeCell ref="V140:AG140"/>
    <mergeCell ref="V141:AG141"/>
    <mergeCell ref="O146:Q146"/>
    <mergeCell ref="O141:Q141"/>
    <mergeCell ref="S149:AB149"/>
    <mergeCell ref="AD149:AH149"/>
    <mergeCell ref="S150:AB150"/>
    <mergeCell ref="AD150:AH150"/>
    <mergeCell ref="S147:AB147"/>
    <mergeCell ref="AD147:AH147"/>
    <mergeCell ref="I140:J145"/>
    <mergeCell ref="I146:J160"/>
    <mergeCell ref="G136:H137"/>
    <mergeCell ref="G138:H139"/>
    <mergeCell ref="AB151:AH151"/>
    <mergeCell ref="U151:X151"/>
    <mergeCell ref="A127:AN128"/>
    <mergeCell ref="A181:B183"/>
    <mergeCell ref="A178:B180"/>
    <mergeCell ref="A175:B177"/>
    <mergeCell ref="C175:O177"/>
    <mergeCell ref="C178:O180"/>
    <mergeCell ref="C181:O183"/>
    <mergeCell ref="T177:AM177"/>
    <mergeCell ref="U179:AM179"/>
    <mergeCell ref="L168:AA168"/>
    <mergeCell ref="G169:AN170"/>
    <mergeCell ref="A130:K131"/>
    <mergeCell ref="L130:P131"/>
    <mergeCell ref="Q130:AE131"/>
    <mergeCell ref="AF130:AF131"/>
    <mergeCell ref="A163:AN164"/>
    <mergeCell ref="Y134:AC134"/>
    <mergeCell ref="AM134:AN134"/>
    <mergeCell ref="AE134:AL134"/>
    <mergeCell ref="A169:F170"/>
    <mergeCell ref="A167:F168"/>
    <mergeCell ref="A165:F166"/>
    <mergeCell ref="Z165:AM165"/>
    <mergeCell ref="J166:M166"/>
    <mergeCell ref="U183:AM183"/>
    <mergeCell ref="AO132:AT133"/>
    <mergeCell ref="BI133:BY133"/>
    <mergeCell ref="AO134:AT134"/>
    <mergeCell ref="BH134:BJ134"/>
    <mergeCell ref="BK134:BL134"/>
    <mergeCell ref="BM134:BQ134"/>
    <mergeCell ref="BS134:BZ134"/>
    <mergeCell ref="AW140:AX145"/>
    <mergeCell ref="BC140:BE140"/>
    <mergeCell ref="A173:AN174"/>
    <mergeCell ref="AC167:AM167"/>
    <mergeCell ref="A153:F153"/>
    <mergeCell ref="G151:H152"/>
    <mergeCell ref="U133:AK133"/>
    <mergeCell ref="T134:V134"/>
    <mergeCell ref="A137:F137"/>
    <mergeCell ref="A138:F138"/>
    <mergeCell ref="A135:H135"/>
    <mergeCell ref="A134:F134"/>
    <mergeCell ref="A132:F133"/>
    <mergeCell ref="A152:F152"/>
    <mergeCell ref="BJ140:BU140"/>
    <mergeCell ref="BC141:BE141"/>
    <mergeCell ref="AO135:AV135"/>
    <mergeCell ref="AU136:AV137"/>
    <mergeCell ref="AO137:AT137"/>
    <mergeCell ref="AO138:AT138"/>
    <mergeCell ref="AU138:AV139"/>
    <mergeCell ref="AU151:AV152"/>
    <mergeCell ref="BI151:BL151"/>
    <mergeCell ref="BP151:BV151"/>
    <mergeCell ref="BX151:BZ151"/>
    <mergeCell ref="AO152:AT152"/>
    <mergeCell ref="BC152:BE152"/>
    <mergeCell ref="BG147:BP147"/>
    <mergeCell ref="BR147:BV147"/>
    <mergeCell ref="BG148:BP148"/>
    <mergeCell ref="BR148:BV148"/>
    <mergeCell ref="BG149:BP149"/>
    <mergeCell ref="BR149:BV149"/>
    <mergeCell ref="AW146:AX160"/>
    <mergeCell ref="BC146:BE146"/>
    <mergeCell ref="BG150:BP150"/>
    <mergeCell ref="BR150:BV150"/>
    <mergeCell ref="BG155:BP155"/>
    <mergeCell ref="BR155:BV155"/>
    <mergeCell ref="BW159:BY159"/>
    <mergeCell ref="AO130:AY131"/>
    <mergeCell ref="AZ130:BD131"/>
    <mergeCell ref="BE130:BS131"/>
    <mergeCell ref="BT130:BT131"/>
    <mergeCell ref="AO163:CB164"/>
    <mergeCell ref="AO173:CB174"/>
    <mergeCell ref="AO169:AT170"/>
    <mergeCell ref="AU169:CB170"/>
    <mergeCell ref="AO175:AP177"/>
    <mergeCell ref="AQ175:BC177"/>
    <mergeCell ref="BH177:CA177"/>
    <mergeCell ref="AO165:AT166"/>
    <mergeCell ref="BN165:CA165"/>
    <mergeCell ref="AX166:BA166"/>
    <mergeCell ref="BH159:BK159"/>
    <mergeCell ref="BO159:BU159"/>
    <mergeCell ref="BI157:BL157"/>
    <mergeCell ref="BP157:BV157"/>
    <mergeCell ref="BX157:BZ157"/>
    <mergeCell ref="BC158:BE158"/>
    <mergeCell ref="BJ158:BU158"/>
    <mergeCell ref="BG156:BP156"/>
    <mergeCell ref="BR156:BV156"/>
    <mergeCell ref="CA134:CB134"/>
    <mergeCell ref="AO167:AT168"/>
    <mergeCell ref="BQ167:CA167"/>
    <mergeCell ref="AZ168:BO168"/>
    <mergeCell ref="BG153:BP153"/>
    <mergeCell ref="BR153:BV153"/>
    <mergeCell ref="BG154:BP154"/>
    <mergeCell ref="BR154:BV154"/>
    <mergeCell ref="AO181:AP183"/>
    <mergeCell ref="AQ181:BC183"/>
    <mergeCell ref="BI183:CA183"/>
    <mergeCell ref="AO178:AP180"/>
    <mergeCell ref="AQ178:BC180"/>
    <mergeCell ref="BI179:CA179"/>
    <mergeCell ref="BE160:BI160"/>
  </mergeCells>
  <phoneticPr fontId="71"/>
  <dataValidations count="4">
    <dataValidation imeMode="hiragana" allowBlank="1" showInputMessage="1" showErrorMessage="1" sqref="T177:AM177 U179:AM179 U183:AM183 Q130:AE131 U133:AK133 U151:X151 AB151:AH151 U157:X157 AB157:AH157 BG153:BP156 Z165:AM165 L168:AA168 AC167:AM167 G169:AN170 BI133:BY133 W145:X145 BI151:BL151 BP151:BV151 BE130:BS131 BI157:BL157 BP157:BV157 W160:AG160 BN165:CA165 AZ168:BO168 BQ167:CA167 AU169:CB170 BH177:CA177 BI179:CA179 BI183:CA183 AC145:AE145 V140:X143 Y140:AB145 AF140:AG145 AC140:AE143 BK145:BL145 BQ145:BS145 BJ140:BL143 BM140:BP145 BT140:BU145 BQ140:BS143 S147:AB150 BG147:BP150 S153:AB156 V158:AG158 AA159:AG159 T159:W159 BJ158:BU158 BK160:BU160 BO159:BU159 BH159:BK159"/>
    <dataValidation type="list" allowBlank="1" showInputMessage="1" showErrorMessage="1" sqref="P175:P176 P178:P179 P181:P183 W181 AB181 G165 N165 V165 G167:G168 K167 R167 W167 AZ153:AZ157 K152 BC136 I135:I136 S139 AC135 S135 AF136 J134 M134 P134 AE132 U132 Q132:Q133 K132 G132:G134 K158:K159 AY152 T136 K146 Y136 J139 BQ135 BG135 AX134 BA134 BD134 BS132 BI132 BE132:BE133 AY132 AU132:AU134 AU165 BB165 BJ165 AU167:AU168 AY167 BF167 BK167 BD175:BD176 BP181 BD181:BD183 BK181 BD178:BD179 O136 AW135:AW136 BG139 BT136 BH136 BM136 AX139 K140:K144 AY146 AY140:AY144 L147:L151 AZ147:AZ151 L153:L157 AY158:AY159">
      <formula1>"□,■"</formula1>
    </dataValidation>
    <dataValidation imeMode="halfAlpha" allowBlank="1" showInputMessage="1" showErrorMessage="1" sqref="BR153:BV156 AJ157:AL157 AI159:AK159 AJ151:AL151 AI145:AM145 AX166:BA166 O152:Q152 J166:M166 T134:V134 AE134:AL134 AI160:AM160 BX157:BZ157 O160:Q160 BX151:BZ151 BW145:CA145 O140:Q146 BC152:BE152 BH134:BJ134 BS134:BZ134 BC140:BE146 AD147:AH150 BR147:BV150 AD153:AH156 O158:Q158 BC158:BE158 BW159:BY159 BW160:CA160 BC160:BE160"/>
    <dataValidation type="list" allowBlank="1" showInputMessage="1" showErrorMessage="1" sqref="Q29:AN31">
      <formula1>$AO$29:$AO$31</formula1>
    </dataValidation>
  </dataValidations>
  <pageMargins left="0.70866141732283461" right="0.70866141732283461" top="0.74803149606299213" bottom="0.74803149606299213" header="0.31496062992125984" footer="0.31496062992125984"/>
  <pageSetup paperSize="9" orientation="portrait" horizontalDpi="300" verticalDpi="300" r:id="rId1"/>
  <rowBreaks count="2" manualBreakCount="2">
    <brk id="61" max="39" man="1"/>
    <brk id="122" max="39" man="1"/>
  </rowBreaks>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D69"/>
  <sheetViews>
    <sheetView zoomScale="55" zoomScaleNormal="55" workbookViewId="0"/>
  </sheetViews>
  <sheetFormatPr defaultColWidth="2.125" defaultRowHeight="12.6" customHeight="1"/>
  <cols>
    <col min="1" max="2" width="2.125" customWidth="1"/>
    <col min="100" max="108" width="2.125" style="579"/>
  </cols>
  <sheetData>
    <row r="1" spans="1:108" s="934" customFormat="1" ht="12.6" customHeight="1">
      <c r="A1" s="932" t="s">
        <v>2423</v>
      </c>
      <c r="B1" s="932"/>
      <c r="C1" s="932"/>
      <c r="D1" s="932"/>
      <c r="E1" s="932"/>
      <c r="F1" s="932"/>
      <c r="G1" s="932"/>
      <c r="H1" s="932"/>
      <c r="I1" s="932"/>
      <c r="J1" s="932"/>
      <c r="K1" s="932"/>
      <c r="L1" s="932"/>
      <c r="M1" s="933"/>
      <c r="N1" s="932"/>
      <c r="O1" s="932"/>
      <c r="P1" s="932"/>
      <c r="Q1" s="932"/>
      <c r="R1" s="932"/>
      <c r="S1" s="932"/>
      <c r="T1" s="932"/>
      <c r="U1" s="932"/>
      <c r="V1" s="932"/>
      <c r="W1" s="932"/>
      <c r="X1" s="933"/>
      <c r="Y1" s="932"/>
      <c r="Z1" s="932"/>
      <c r="AA1" s="932"/>
      <c r="AB1" s="932"/>
      <c r="AC1" s="932"/>
      <c r="AD1" s="932"/>
      <c r="AE1" s="933"/>
      <c r="AF1" s="932"/>
      <c r="AG1" s="932"/>
      <c r="AH1" s="932"/>
      <c r="AI1" s="932"/>
      <c r="AJ1" s="932"/>
      <c r="AK1" s="932"/>
      <c r="AL1" s="933" t="s">
        <v>2424</v>
      </c>
      <c r="AM1" s="932"/>
      <c r="AN1" s="932"/>
      <c r="AO1" s="932"/>
      <c r="AP1" s="933"/>
      <c r="AQ1" s="932"/>
      <c r="AR1" s="932"/>
      <c r="AS1" s="932"/>
      <c r="AT1" s="932"/>
      <c r="AU1" s="932"/>
      <c r="AV1" s="932"/>
      <c r="AW1" s="932"/>
      <c r="AX1" s="933"/>
      <c r="AY1" s="932"/>
      <c r="AZ1" s="932"/>
      <c r="BA1" s="932"/>
      <c r="BB1" s="932"/>
      <c r="BC1" s="932"/>
      <c r="BD1" s="932"/>
      <c r="BE1" s="932"/>
      <c r="BF1" s="932"/>
      <c r="BG1" s="932"/>
      <c r="BH1" s="932"/>
      <c r="BI1" s="932"/>
      <c r="BJ1" s="932"/>
      <c r="BK1" s="932"/>
      <c r="BL1" s="933" t="s">
        <v>3371</v>
      </c>
      <c r="BM1" s="932"/>
      <c r="BN1" s="932"/>
      <c r="BO1" s="932"/>
      <c r="BP1" s="932"/>
      <c r="BQ1" s="932"/>
      <c r="BR1" s="932"/>
      <c r="BS1" s="932"/>
      <c r="BT1" s="932"/>
      <c r="BU1" s="932"/>
      <c r="BV1" s="932"/>
      <c r="BW1" s="932"/>
      <c r="BX1" s="932"/>
      <c r="BY1" s="932"/>
      <c r="BZ1" s="932"/>
      <c r="CA1" s="932"/>
      <c r="CB1" s="932"/>
      <c r="CC1" s="932"/>
      <c r="CD1" s="932"/>
      <c r="CE1" s="932"/>
      <c r="CF1" s="932"/>
      <c r="CG1" s="932"/>
      <c r="CH1" s="932"/>
      <c r="CI1" s="932"/>
      <c r="CJ1" s="932"/>
      <c r="CK1" s="932"/>
      <c r="CL1" s="932"/>
      <c r="CM1" s="932"/>
      <c r="CN1" s="932"/>
      <c r="CO1" s="932"/>
      <c r="CP1" s="932"/>
      <c r="CQ1" s="932"/>
      <c r="CR1" s="932"/>
      <c r="CS1" s="932"/>
      <c r="CT1" s="932"/>
      <c r="CU1" s="932"/>
      <c r="CV1" s="933"/>
      <c r="CW1" s="933"/>
      <c r="CX1" s="933"/>
      <c r="CY1" s="933"/>
      <c r="CZ1" s="933"/>
      <c r="DA1" s="933"/>
      <c r="DB1" s="933"/>
      <c r="DC1" s="933"/>
      <c r="DD1" s="933"/>
    </row>
    <row r="2" spans="1:108" ht="12.6" customHeight="1">
      <c r="A2" s="3261" t="s">
        <v>1794</v>
      </c>
      <c r="B2" s="3262"/>
      <c r="C2" s="3262"/>
      <c r="D2" s="3262"/>
      <c r="E2" s="3262"/>
      <c r="F2" s="3262"/>
      <c r="G2" s="3262"/>
      <c r="H2" s="3262"/>
      <c r="I2" s="3262"/>
      <c r="J2" s="3262"/>
      <c r="K2" s="3262"/>
      <c r="L2" s="3262"/>
      <c r="M2" s="3262"/>
      <c r="N2" s="3262"/>
      <c r="O2" s="3262"/>
      <c r="P2" s="3262"/>
      <c r="Q2" s="3262"/>
      <c r="R2" s="3262"/>
      <c r="S2" s="3262"/>
      <c r="T2" s="3262"/>
      <c r="U2" s="3262"/>
      <c r="V2" s="3262"/>
      <c r="W2" s="3262"/>
      <c r="X2" s="3262"/>
      <c r="Y2" s="3262"/>
      <c r="Z2" s="3262"/>
      <c r="AA2" s="3262"/>
      <c r="AB2" s="3262"/>
      <c r="AC2" s="3262"/>
      <c r="AD2" s="3262"/>
      <c r="AE2" s="3262"/>
      <c r="AF2" s="3262"/>
      <c r="AG2" s="3262"/>
      <c r="AH2" s="3262"/>
      <c r="AI2" s="3262"/>
      <c r="AJ2" s="3262"/>
      <c r="AK2" s="3262"/>
      <c r="AL2" s="3262"/>
      <c r="AM2" s="3262"/>
      <c r="AN2" s="3262"/>
      <c r="AO2" s="3262"/>
      <c r="AP2" s="3262"/>
      <c r="AQ2" s="3262"/>
      <c r="AR2" s="3262"/>
      <c r="AS2" s="3262"/>
      <c r="AT2" s="3262"/>
      <c r="AU2" s="3262"/>
      <c r="AV2" s="3262"/>
      <c r="AW2" s="3262"/>
      <c r="AX2" s="3262"/>
      <c r="AY2" s="3262"/>
      <c r="AZ2" s="3262"/>
      <c r="BA2" s="3262"/>
      <c r="BB2" s="3262"/>
      <c r="BC2" s="3262"/>
      <c r="BD2" s="3262"/>
      <c r="BE2" s="3262"/>
      <c r="BF2" s="3262"/>
      <c r="BG2" s="3262"/>
      <c r="BH2" s="3262"/>
      <c r="BI2" s="3262"/>
      <c r="BJ2" s="3262"/>
      <c r="BK2" s="3262"/>
      <c r="BL2" s="3262"/>
      <c r="BM2" s="3262"/>
      <c r="BN2" s="3262"/>
      <c r="BO2" s="3262"/>
      <c r="BP2" s="3262"/>
      <c r="BQ2" s="3262"/>
      <c r="BR2" s="3262"/>
      <c r="BS2" s="3262"/>
      <c r="BT2" s="3262"/>
      <c r="BU2" s="3262"/>
      <c r="BV2" s="3262"/>
      <c r="BW2" s="3262"/>
      <c r="BX2" s="3262"/>
      <c r="BY2" s="3262"/>
      <c r="BZ2" s="3262"/>
      <c r="CA2" s="3262"/>
      <c r="CB2" s="3262"/>
      <c r="CC2" s="3262"/>
      <c r="CD2" s="3262"/>
      <c r="CE2" s="3262"/>
      <c r="CF2" s="3262"/>
      <c r="CG2" s="3262"/>
      <c r="CH2" s="3262"/>
      <c r="CI2" s="3262"/>
      <c r="CJ2" s="3262"/>
      <c r="CK2" s="3262"/>
      <c r="CL2" s="3262"/>
      <c r="CM2" s="3262"/>
      <c r="CN2" s="3262"/>
      <c r="CO2" s="3262"/>
      <c r="CP2" s="3262"/>
      <c r="CQ2" s="3262"/>
      <c r="CR2" s="3262"/>
      <c r="CS2" s="3262"/>
      <c r="CT2" s="3262"/>
      <c r="CU2" s="3263"/>
    </row>
    <row r="3" spans="1:108" ht="12.6" customHeight="1">
      <c r="A3" s="3264"/>
      <c r="B3" s="3265"/>
      <c r="C3" s="3265"/>
      <c r="D3" s="3265"/>
      <c r="E3" s="3265"/>
      <c r="F3" s="3265"/>
      <c r="G3" s="3265"/>
      <c r="H3" s="3265"/>
      <c r="I3" s="3265"/>
      <c r="J3" s="3265"/>
      <c r="K3" s="3265"/>
      <c r="L3" s="3265"/>
      <c r="M3" s="3265"/>
      <c r="N3" s="3265"/>
      <c r="O3" s="3265"/>
      <c r="P3" s="3265"/>
      <c r="Q3" s="3265"/>
      <c r="R3" s="3265"/>
      <c r="S3" s="3265"/>
      <c r="T3" s="3265"/>
      <c r="U3" s="3265"/>
      <c r="V3" s="3265"/>
      <c r="W3" s="3265"/>
      <c r="X3" s="3265"/>
      <c r="Y3" s="3265"/>
      <c r="Z3" s="3265"/>
      <c r="AA3" s="3265"/>
      <c r="AB3" s="3265"/>
      <c r="AC3" s="3265"/>
      <c r="AD3" s="3265"/>
      <c r="AE3" s="3265"/>
      <c r="AF3" s="3265"/>
      <c r="AG3" s="3265"/>
      <c r="AH3" s="3265"/>
      <c r="AI3" s="3265"/>
      <c r="AJ3" s="3265"/>
      <c r="AK3" s="3265"/>
      <c r="AL3" s="3265"/>
      <c r="AM3" s="3265"/>
      <c r="AN3" s="3265"/>
      <c r="AO3" s="3265"/>
      <c r="AP3" s="3265"/>
      <c r="AQ3" s="3265"/>
      <c r="AR3" s="3265"/>
      <c r="AS3" s="3265"/>
      <c r="AT3" s="3265"/>
      <c r="AU3" s="3265"/>
      <c r="AV3" s="3265"/>
      <c r="AW3" s="3265"/>
      <c r="AX3" s="3265"/>
      <c r="AY3" s="3265"/>
      <c r="AZ3" s="3265"/>
      <c r="BA3" s="3265"/>
      <c r="BB3" s="3265"/>
      <c r="BC3" s="3265"/>
      <c r="BD3" s="3265"/>
      <c r="BE3" s="3265"/>
      <c r="BF3" s="3265"/>
      <c r="BG3" s="3265"/>
      <c r="BH3" s="3265"/>
      <c r="BI3" s="3265"/>
      <c r="BJ3" s="3265"/>
      <c r="BK3" s="3265"/>
      <c r="BL3" s="3265"/>
      <c r="BM3" s="3265"/>
      <c r="BN3" s="3265"/>
      <c r="BO3" s="3265"/>
      <c r="BP3" s="3265"/>
      <c r="BQ3" s="3265"/>
      <c r="BR3" s="3265"/>
      <c r="BS3" s="3265"/>
      <c r="BT3" s="3265"/>
      <c r="BU3" s="3265"/>
      <c r="BV3" s="3265"/>
      <c r="BW3" s="3265"/>
      <c r="BX3" s="3265"/>
      <c r="BY3" s="3265"/>
      <c r="BZ3" s="3265"/>
      <c r="CA3" s="3265"/>
      <c r="CB3" s="3265"/>
      <c r="CC3" s="3265"/>
      <c r="CD3" s="3265"/>
      <c r="CE3" s="3265"/>
      <c r="CF3" s="3265"/>
      <c r="CG3" s="3265"/>
      <c r="CH3" s="3265"/>
      <c r="CI3" s="3265"/>
      <c r="CJ3" s="3265"/>
      <c r="CK3" s="3265"/>
      <c r="CL3" s="3265"/>
      <c r="CM3" s="3265"/>
      <c r="CN3" s="3265"/>
      <c r="CO3" s="3265"/>
      <c r="CP3" s="3265"/>
      <c r="CQ3" s="3265"/>
      <c r="CR3" s="3265"/>
      <c r="CS3" s="3265"/>
      <c r="CT3" s="3265"/>
      <c r="CU3" s="3266"/>
    </row>
    <row r="4" spans="1:108" ht="27.75" customHeight="1">
      <c r="A4" s="3264"/>
      <c r="B4" s="3265"/>
      <c r="C4" s="3265"/>
      <c r="D4" s="3265"/>
      <c r="E4" s="3265"/>
      <c r="F4" s="3265"/>
      <c r="G4" s="3265"/>
      <c r="H4" s="3265"/>
      <c r="I4" s="3265"/>
      <c r="J4" s="3265"/>
      <c r="K4" s="3265"/>
      <c r="L4" s="3265"/>
      <c r="M4" s="3265"/>
      <c r="N4" s="3265"/>
      <c r="O4" s="3265"/>
      <c r="P4" s="3265"/>
      <c r="Q4" s="3265"/>
      <c r="R4" s="3265"/>
      <c r="S4" s="3265"/>
      <c r="T4" s="3265"/>
      <c r="U4" s="3265"/>
      <c r="V4" s="3265"/>
      <c r="W4" s="3265"/>
      <c r="X4" s="3265"/>
      <c r="Y4" s="3265"/>
      <c r="Z4" s="3265"/>
      <c r="AA4" s="3265"/>
      <c r="AB4" s="3265"/>
      <c r="AC4" s="3265"/>
      <c r="AD4" s="3265"/>
      <c r="AE4" s="3265"/>
      <c r="AF4" s="3265"/>
      <c r="AG4" s="3265"/>
      <c r="AH4" s="3265"/>
      <c r="AI4" s="3265"/>
      <c r="AJ4" s="3265"/>
      <c r="AK4" s="3265"/>
      <c r="AL4" s="3265"/>
      <c r="AM4" s="3265"/>
      <c r="AN4" s="3265"/>
      <c r="AO4" s="3265"/>
      <c r="AP4" s="3265"/>
      <c r="AQ4" s="3265"/>
      <c r="AR4" s="3265"/>
      <c r="AS4" s="3265"/>
      <c r="AT4" s="3265"/>
      <c r="AU4" s="3265"/>
      <c r="AV4" s="3265"/>
      <c r="AW4" s="3265"/>
      <c r="AX4" s="3265"/>
      <c r="AY4" s="3265"/>
      <c r="AZ4" s="3265"/>
      <c r="BA4" s="3265"/>
      <c r="BB4" s="3265"/>
      <c r="BC4" s="3265"/>
      <c r="BD4" s="3265"/>
      <c r="BE4" s="3265"/>
      <c r="BF4" s="3265"/>
      <c r="BG4" s="3265"/>
      <c r="BH4" s="3265"/>
      <c r="BI4" s="3265"/>
      <c r="BJ4" s="3265"/>
      <c r="BK4" s="3265"/>
      <c r="BL4" s="3265"/>
      <c r="BM4" s="3265"/>
      <c r="BN4" s="3265"/>
      <c r="BO4" s="3265"/>
      <c r="BP4" s="3265"/>
      <c r="BQ4" s="3265"/>
      <c r="BR4" s="3265"/>
      <c r="BS4" s="3265"/>
      <c r="BT4" s="3265"/>
      <c r="BU4" s="3265"/>
      <c r="BV4" s="3265"/>
      <c r="BW4" s="3265"/>
      <c r="BX4" s="3265"/>
      <c r="BY4" s="3265"/>
      <c r="BZ4" s="3265"/>
      <c r="CA4" s="3265"/>
      <c r="CB4" s="3265"/>
      <c r="CC4" s="3265"/>
      <c r="CD4" s="3265"/>
      <c r="CE4" s="3265"/>
      <c r="CF4" s="3265"/>
      <c r="CG4" s="3265"/>
      <c r="CH4" s="3265"/>
      <c r="CI4" s="3265"/>
      <c r="CJ4" s="3265"/>
      <c r="CK4" s="3265"/>
      <c r="CL4" s="3265"/>
      <c r="CM4" s="3265"/>
      <c r="CN4" s="3265"/>
      <c r="CO4" s="3265"/>
      <c r="CP4" s="3265"/>
      <c r="CQ4" s="3265"/>
      <c r="CR4" s="3265"/>
      <c r="CS4" s="3265"/>
      <c r="CT4" s="3265"/>
      <c r="CU4" s="3266"/>
    </row>
    <row r="5" spans="1:108" ht="12.6" customHeight="1">
      <c r="A5" s="1861"/>
      <c r="B5" s="1862"/>
      <c r="C5" s="1865"/>
      <c r="D5" s="3254" t="s">
        <v>72</v>
      </c>
      <c r="E5" s="3255"/>
      <c r="F5" s="3267" t="s">
        <v>3372</v>
      </c>
      <c r="G5" s="3267"/>
      <c r="H5" s="3267"/>
      <c r="I5" s="3267"/>
      <c r="J5" s="3267"/>
      <c r="K5" s="3267"/>
      <c r="L5" s="3267"/>
      <c r="M5" s="3267"/>
      <c r="N5" s="3267"/>
      <c r="O5" s="3267"/>
      <c r="P5" s="3267"/>
      <c r="Q5" s="3267"/>
      <c r="R5" s="3267"/>
      <c r="S5" s="3267"/>
      <c r="T5" s="3267"/>
      <c r="U5" s="3267"/>
      <c r="V5" s="3267"/>
      <c r="W5" s="3267"/>
      <c r="X5" s="3267"/>
      <c r="Y5" s="3267"/>
      <c r="Z5" s="3267"/>
      <c r="AA5" s="3267"/>
      <c r="AB5" s="3267"/>
      <c r="AC5" s="3267"/>
      <c r="AD5" s="3267"/>
      <c r="AE5" s="3267"/>
      <c r="AF5" s="3267"/>
      <c r="AG5" s="3267"/>
      <c r="AH5" s="3267"/>
      <c r="AI5" s="3267"/>
      <c r="AJ5" s="3267"/>
      <c r="AK5" s="3267"/>
      <c r="AL5" s="3267"/>
      <c r="AM5" s="3267"/>
      <c r="AN5" s="3267"/>
      <c r="AO5" s="3267"/>
      <c r="AP5" s="3267"/>
      <c r="AQ5" s="3267"/>
      <c r="AR5" s="3267"/>
      <c r="AS5" s="3267"/>
      <c r="AT5" s="3267"/>
      <c r="AU5" s="3267"/>
      <c r="AV5" s="3267"/>
      <c r="AW5" s="3267"/>
      <c r="AX5" s="3267"/>
      <c r="AY5" s="3267"/>
      <c r="AZ5" s="3267"/>
      <c r="BA5" s="3267"/>
      <c r="BB5" s="3267"/>
      <c r="BC5" s="3267"/>
      <c r="BD5" s="3267"/>
      <c r="BE5" s="3267"/>
      <c r="BF5" s="3267"/>
      <c r="BG5" s="3267"/>
      <c r="BH5" s="3267"/>
      <c r="BI5" s="3267"/>
      <c r="BJ5" s="3267"/>
      <c r="BK5" s="3267"/>
      <c r="BL5" s="3267"/>
      <c r="BM5" s="3267"/>
      <c r="BN5" s="3267"/>
      <c r="BO5" s="3267"/>
      <c r="BP5" s="3267"/>
      <c r="BQ5" s="3267"/>
      <c r="BR5" s="3267"/>
      <c r="BS5" s="3267"/>
      <c r="BT5" s="3267"/>
      <c r="BU5" s="3267"/>
      <c r="BV5" s="3267"/>
      <c r="BW5" s="3267"/>
      <c r="BX5" s="3267"/>
      <c r="BY5" s="3267"/>
      <c r="BZ5" s="3267"/>
      <c r="CA5" s="3267"/>
      <c r="CB5" s="3267"/>
      <c r="CC5" s="3267"/>
      <c r="CD5" s="3267"/>
      <c r="CE5" s="3267"/>
      <c r="CF5" s="3267"/>
      <c r="CG5" s="3267"/>
      <c r="CH5" s="3267"/>
      <c r="CI5" s="3267"/>
      <c r="CJ5" s="3267"/>
      <c r="CK5" s="3267"/>
      <c r="CL5" s="3267"/>
      <c r="CM5" s="3267"/>
      <c r="CN5" s="3267"/>
      <c r="CO5" s="3267"/>
      <c r="CP5" s="3267"/>
      <c r="CQ5" s="3267"/>
      <c r="CR5" s="1865"/>
      <c r="CS5" s="1865"/>
      <c r="CT5" s="1862"/>
      <c r="CU5" s="1863"/>
    </row>
    <row r="6" spans="1:108" ht="12.6" customHeight="1">
      <c r="A6" s="1861"/>
      <c r="B6" s="1862"/>
      <c r="C6" s="1865"/>
      <c r="D6" s="3256"/>
      <c r="E6" s="3256"/>
      <c r="F6" s="3267"/>
      <c r="G6" s="3267"/>
      <c r="H6" s="3267"/>
      <c r="I6" s="3267"/>
      <c r="J6" s="3267"/>
      <c r="K6" s="3267"/>
      <c r="L6" s="3267"/>
      <c r="M6" s="3267"/>
      <c r="N6" s="3267"/>
      <c r="O6" s="3267"/>
      <c r="P6" s="3267"/>
      <c r="Q6" s="3267"/>
      <c r="R6" s="3267"/>
      <c r="S6" s="3267"/>
      <c r="T6" s="3267"/>
      <c r="U6" s="3267"/>
      <c r="V6" s="3267"/>
      <c r="W6" s="3267"/>
      <c r="X6" s="3267"/>
      <c r="Y6" s="3267"/>
      <c r="Z6" s="3267"/>
      <c r="AA6" s="3267"/>
      <c r="AB6" s="3267"/>
      <c r="AC6" s="3267"/>
      <c r="AD6" s="3267"/>
      <c r="AE6" s="3267"/>
      <c r="AF6" s="3267"/>
      <c r="AG6" s="3267"/>
      <c r="AH6" s="3267"/>
      <c r="AI6" s="3267"/>
      <c r="AJ6" s="3267"/>
      <c r="AK6" s="3267"/>
      <c r="AL6" s="3267"/>
      <c r="AM6" s="3267"/>
      <c r="AN6" s="3267"/>
      <c r="AO6" s="3267"/>
      <c r="AP6" s="3267"/>
      <c r="AQ6" s="3267"/>
      <c r="AR6" s="3267"/>
      <c r="AS6" s="3267"/>
      <c r="AT6" s="3267"/>
      <c r="AU6" s="3267"/>
      <c r="AV6" s="3267"/>
      <c r="AW6" s="3267"/>
      <c r="AX6" s="3267"/>
      <c r="AY6" s="3267"/>
      <c r="AZ6" s="3267"/>
      <c r="BA6" s="3267"/>
      <c r="BB6" s="3267"/>
      <c r="BC6" s="3267"/>
      <c r="BD6" s="3267"/>
      <c r="BE6" s="3267"/>
      <c r="BF6" s="3267"/>
      <c r="BG6" s="3267"/>
      <c r="BH6" s="3267"/>
      <c r="BI6" s="3267"/>
      <c r="BJ6" s="3267"/>
      <c r="BK6" s="3267"/>
      <c r="BL6" s="3267"/>
      <c r="BM6" s="3267"/>
      <c r="BN6" s="3267"/>
      <c r="BO6" s="3267"/>
      <c r="BP6" s="3267"/>
      <c r="BQ6" s="3267"/>
      <c r="BR6" s="3267"/>
      <c r="BS6" s="3267"/>
      <c r="BT6" s="3267"/>
      <c r="BU6" s="3267"/>
      <c r="BV6" s="3267"/>
      <c r="BW6" s="3267"/>
      <c r="BX6" s="3267"/>
      <c r="BY6" s="3267"/>
      <c r="BZ6" s="3267"/>
      <c r="CA6" s="3267"/>
      <c r="CB6" s="3267"/>
      <c r="CC6" s="3267"/>
      <c r="CD6" s="3267"/>
      <c r="CE6" s="3267"/>
      <c r="CF6" s="3267"/>
      <c r="CG6" s="3267"/>
      <c r="CH6" s="3267"/>
      <c r="CI6" s="3267"/>
      <c r="CJ6" s="3267"/>
      <c r="CK6" s="3267"/>
      <c r="CL6" s="3267"/>
      <c r="CM6" s="3267"/>
      <c r="CN6" s="3267"/>
      <c r="CO6" s="3267"/>
      <c r="CP6" s="3267"/>
      <c r="CQ6" s="3267"/>
      <c r="CR6" s="1865"/>
      <c r="CS6" s="1865"/>
      <c r="CT6" s="1862"/>
      <c r="CU6" s="1863"/>
    </row>
    <row r="7" spans="1:108" ht="12.6" customHeight="1">
      <c r="A7" s="935"/>
      <c r="B7" s="936"/>
      <c r="C7" s="963"/>
      <c r="D7" s="3254" t="s">
        <v>3373</v>
      </c>
      <c r="E7" s="3255"/>
      <c r="F7" s="3255"/>
      <c r="G7" s="3255"/>
      <c r="H7" s="3254" t="s">
        <v>72</v>
      </c>
      <c r="I7" s="3255"/>
      <c r="J7" s="3257" t="s">
        <v>2425</v>
      </c>
      <c r="K7" s="3257"/>
      <c r="L7" s="3257"/>
      <c r="M7" s="3257"/>
      <c r="N7" s="3257"/>
      <c r="O7" s="3257"/>
      <c r="P7" s="3257"/>
      <c r="Q7" s="3257"/>
      <c r="R7" s="3257"/>
      <c r="S7" s="3257"/>
      <c r="T7" s="3257"/>
      <c r="U7" s="3257"/>
      <c r="V7" s="3257"/>
      <c r="W7" s="3257"/>
      <c r="X7" s="3257"/>
      <c r="Y7" s="3257"/>
      <c r="Z7" s="3257"/>
      <c r="AA7" s="3257"/>
      <c r="AB7" s="3257"/>
      <c r="AC7" s="3257"/>
      <c r="AD7" s="3257"/>
      <c r="AE7" s="3257"/>
      <c r="AF7" s="3257"/>
      <c r="AG7" s="3257"/>
      <c r="AH7" s="3257"/>
      <c r="AI7" s="3257"/>
      <c r="AJ7" s="3257"/>
      <c r="AK7" s="3257"/>
      <c r="AL7" s="3257"/>
      <c r="AM7" s="3257"/>
      <c r="AN7" s="3257"/>
      <c r="AO7" s="3257"/>
      <c r="AP7" s="3257"/>
      <c r="AQ7" s="3257"/>
      <c r="AR7" s="3257"/>
      <c r="AS7" s="3257"/>
      <c r="AT7" s="3257"/>
      <c r="AU7" s="3257"/>
      <c r="AV7" s="3257"/>
      <c r="AW7" s="3257"/>
      <c r="AX7" s="3257"/>
      <c r="AY7" s="3257"/>
      <c r="AZ7" s="3257"/>
      <c r="BA7" s="3257"/>
      <c r="BB7" s="3257"/>
      <c r="BC7" s="3257"/>
      <c r="BD7" s="3257"/>
      <c r="BE7" s="1866"/>
      <c r="BF7" s="1866"/>
      <c r="BG7" s="1866"/>
      <c r="BH7" s="1866"/>
      <c r="BI7" s="1866"/>
      <c r="BJ7" s="1866"/>
      <c r="BK7" s="1866"/>
      <c r="BL7" s="1866"/>
      <c r="BM7" s="1866"/>
      <c r="BN7" s="1866"/>
      <c r="BO7" s="1866"/>
      <c r="BP7" s="1866"/>
      <c r="BQ7" s="1866"/>
      <c r="BR7" s="1866"/>
      <c r="BS7" s="1866"/>
      <c r="BT7" s="1866"/>
      <c r="BU7" s="1866"/>
      <c r="BV7" s="1866"/>
      <c r="BW7" s="1866"/>
      <c r="BX7" s="1866"/>
      <c r="BY7" s="1866"/>
      <c r="BZ7" s="1866"/>
      <c r="CA7" s="1866"/>
      <c r="CB7" s="1866"/>
      <c r="CC7" s="1866"/>
      <c r="CD7" s="1866"/>
      <c r="CE7" s="1866"/>
      <c r="CF7" s="1866"/>
      <c r="CG7" s="1866"/>
      <c r="CH7" s="1866"/>
      <c r="CI7" s="1866"/>
      <c r="CJ7" s="1866"/>
      <c r="CK7" s="1866"/>
      <c r="CL7" s="1866"/>
      <c r="CM7" s="1866"/>
      <c r="CN7" s="1866"/>
      <c r="CO7" s="1866"/>
      <c r="CP7" s="1866"/>
      <c r="CQ7" s="1866"/>
      <c r="CR7" s="1867"/>
      <c r="CS7" s="963"/>
      <c r="CT7" s="940"/>
      <c r="CU7" s="941"/>
    </row>
    <row r="8" spans="1:108" ht="12.6" customHeight="1">
      <c r="A8" s="938"/>
      <c r="B8" s="1857"/>
      <c r="C8" s="1867"/>
      <c r="D8" s="3255"/>
      <c r="E8" s="3255"/>
      <c r="F8" s="3255"/>
      <c r="G8" s="3255"/>
      <c r="H8" s="3256"/>
      <c r="I8" s="3256"/>
      <c r="J8" s="3257"/>
      <c r="K8" s="3257"/>
      <c r="L8" s="3257"/>
      <c r="M8" s="3257"/>
      <c r="N8" s="3257"/>
      <c r="O8" s="3257"/>
      <c r="P8" s="3257"/>
      <c r="Q8" s="3257"/>
      <c r="R8" s="3257"/>
      <c r="S8" s="3257"/>
      <c r="T8" s="3257"/>
      <c r="U8" s="3257"/>
      <c r="V8" s="3257"/>
      <c r="W8" s="3257"/>
      <c r="X8" s="3257"/>
      <c r="Y8" s="3257"/>
      <c r="Z8" s="3257"/>
      <c r="AA8" s="3257"/>
      <c r="AB8" s="3257"/>
      <c r="AC8" s="3257"/>
      <c r="AD8" s="3257"/>
      <c r="AE8" s="3257"/>
      <c r="AF8" s="3257"/>
      <c r="AG8" s="3257"/>
      <c r="AH8" s="3257"/>
      <c r="AI8" s="3257"/>
      <c r="AJ8" s="3257"/>
      <c r="AK8" s="3257"/>
      <c r="AL8" s="3257"/>
      <c r="AM8" s="3257"/>
      <c r="AN8" s="3257"/>
      <c r="AO8" s="3257"/>
      <c r="AP8" s="3257"/>
      <c r="AQ8" s="3257"/>
      <c r="AR8" s="3257"/>
      <c r="AS8" s="3257"/>
      <c r="AT8" s="3257"/>
      <c r="AU8" s="3257"/>
      <c r="AV8" s="3257"/>
      <c r="AW8" s="3257"/>
      <c r="AX8" s="3257"/>
      <c r="AY8" s="3257"/>
      <c r="AZ8" s="3257"/>
      <c r="BA8" s="3257"/>
      <c r="BB8" s="3257"/>
      <c r="BC8" s="3257"/>
      <c r="BD8" s="3257"/>
      <c r="BE8" s="1866"/>
      <c r="BF8" s="1866"/>
      <c r="BG8" s="1866"/>
      <c r="BH8" s="1866"/>
      <c r="BI8" s="1866"/>
      <c r="BJ8" s="1866"/>
      <c r="BK8" s="1866"/>
      <c r="BL8" s="1866"/>
      <c r="BM8" s="1866"/>
      <c r="BN8" s="1866"/>
      <c r="BO8" s="1866"/>
      <c r="BP8" s="1866"/>
      <c r="BQ8" s="1866"/>
      <c r="BR8" s="1866"/>
      <c r="BS8" s="1866"/>
      <c r="BT8" s="1866"/>
      <c r="BU8" s="1866"/>
      <c r="BV8" s="1866"/>
      <c r="BW8" s="1866"/>
      <c r="BX8" s="1866"/>
      <c r="BY8" s="1866"/>
      <c r="BZ8" s="1866"/>
      <c r="CA8" s="1866"/>
      <c r="CB8" s="1866"/>
      <c r="CC8" s="1866"/>
      <c r="CD8" s="1866"/>
      <c r="CE8" s="1866"/>
      <c r="CF8" s="1866"/>
      <c r="CG8" s="1866"/>
      <c r="CH8" s="1866"/>
      <c r="CI8" s="1866"/>
      <c r="CJ8" s="1866"/>
      <c r="CK8" s="1866"/>
      <c r="CL8" s="1866"/>
      <c r="CM8" s="1866"/>
      <c r="CN8" s="1866"/>
      <c r="CO8" s="1866"/>
      <c r="CP8" s="1866"/>
      <c r="CQ8" s="1866"/>
      <c r="CR8" s="1855"/>
      <c r="CS8" s="1867"/>
      <c r="CT8" s="1857"/>
      <c r="CU8" s="939"/>
    </row>
    <row r="9" spans="1:108" ht="12.6" customHeight="1">
      <c r="A9" s="942"/>
      <c r="B9" s="943"/>
      <c r="C9" s="1867"/>
      <c r="D9" s="1855"/>
      <c r="E9" s="1855"/>
      <c r="F9" s="1855"/>
      <c r="G9" s="1855"/>
      <c r="H9" s="3254" t="s">
        <v>72</v>
      </c>
      <c r="I9" s="3255"/>
      <c r="J9" s="3257" t="s">
        <v>2426</v>
      </c>
      <c r="K9" s="3257"/>
      <c r="L9" s="3257"/>
      <c r="M9" s="3257"/>
      <c r="N9" s="3257"/>
      <c r="O9" s="3257"/>
      <c r="P9" s="3257"/>
      <c r="Q9" s="3257"/>
      <c r="R9" s="3257"/>
      <c r="S9" s="3257"/>
      <c r="T9" s="3257"/>
      <c r="U9" s="3257"/>
      <c r="V9" s="3257"/>
      <c r="W9" s="3257"/>
      <c r="X9" s="3257"/>
      <c r="Y9" s="3257"/>
      <c r="Z9" s="3257"/>
      <c r="AA9" s="3257"/>
      <c r="AB9" s="3257"/>
      <c r="AC9" s="3257"/>
      <c r="AD9" s="3257"/>
      <c r="AE9" s="3257"/>
      <c r="AF9" s="3257"/>
      <c r="AG9" s="3257"/>
      <c r="AH9" s="3257"/>
      <c r="AI9" s="3257"/>
      <c r="AJ9" s="3257"/>
      <c r="AK9" s="3257"/>
      <c r="AL9" s="3257"/>
      <c r="AM9" s="3257"/>
      <c r="AN9" s="3257"/>
      <c r="AO9" s="3257"/>
      <c r="AP9" s="3257"/>
      <c r="AQ9" s="3257"/>
      <c r="AR9" s="3257"/>
      <c r="AS9" s="3257"/>
      <c r="AT9" s="3257"/>
      <c r="AU9" s="3257"/>
      <c r="AV9" s="3257"/>
      <c r="AW9" s="3257"/>
      <c r="AX9" s="3257"/>
      <c r="AY9" s="3257"/>
      <c r="AZ9" s="3257"/>
      <c r="BA9" s="3257"/>
      <c r="BB9" s="3257"/>
      <c r="BC9" s="3257"/>
      <c r="BD9" s="3257"/>
      <c r="BE9" s="1866"/>
      <c r="BF9" s="1866"/>
      <c r="BG9" s="1866"/>
      <c r="BH9" s="1866"/>
      <c r="BI9" s="1866"/>
      <c r="BJ9" s="1866"/>
      <c r="BK9" s="1866"/>
      <c r="BL9" s="1866"/>
      <c r="BM9" s="1866"/>
      <c r="BN9" s="1866"/>
      <c r="BO9" s="1866"/>
      <c r="BP9" s="1866"/>
      <c r="BQ9" s="1866"/>
      <c r="BR9" s="1866"/>
      <c r="BS9" s="1866"/>
      <c r="BT9" s="1866"/>
      <c r="BU9" s="1866"/>
      <c r="BV9" s="1866"/>
      <c r="BW9" s="1866"/>
      <c r="BX9" s="1866"/>
      <c r="BY9" s="1866"/>
      <c r="BZ9" s="1866"/>
      <c r="CA9" s="1866"/>
      <c r="CB9" s="1866"/>
      <c r="CC9" s="1866"/>
      <c r="CD9" s="1866"/>
      <c r="CE9" s="1866"/>
      <c r="CF9" s="1866"/>
      <c r="CG9" s="1866"/>
      <c r="CH9" s="1866"/>
      <c r="CI9" s="1866"/>
      <c r="CJ9" s="1866"/>
      <c r="CK9" s="1866"/>
      <c r="CL9" s="1866"/>
      <c r="CM9" s="1866"/>
      <c r="CN9" s="1866"/>
      <c r="CO9" s="1866"/>
      <c r="CP9" s="1866"/>
      <c r="CQ9" s="1866"/>
      <c r="CR9" s="1855"/>
      <c r="CS9" s="1867"/>
      <c r="CT9" s="943"/>
      <c r="CU9" s="944"/>
    </row>
    <row r="10" spans="1:108" ht="12.6" customHeight="1">
      <c r="A10" s="942"/>
      <c r="B10" s="943"/>
      <c r="C10" s="1867"/>
      <c r="D10" s="1855"/>
      <c r="E10" s="1855"/>
      <c r="F10" s="1855"/>
      <c r="G10" s="1855"/>
      <c r="H10" s="3256"/>
      <c r="I10" s="3256"/>
      <c r="J10" s="3257"/>
      <c r="K10" s="3257"/>
      <c r="L10" s="3257"/>
      <c r="M10" s="3257"/>
      <c r="N10" s="3257"/>
      <c r="O10" s="3257"/>
      <c r="P10" s="3257"/>
      <c r="Q10" s="3257"/>
      <c r="R10" s="3257"/>
      <c r="S10" s="3257"/>
      <c r="T10" s="3257"/>
      <c r="U10" s="3257"/>
      <c r="V10" s="3257"/>
      <c r="W10" s="3257"/>
      <c r="X10" s="3257"/>
      <c r="Y10" s="3257"/>
      <c r="Z10" s="3257"/>
      <c r="AA10" s="3257"/>
      <c r="AB10" s="3257"/>
      <c r="AC10" s="3257"/>
      <c r="AD10" s="3257"/>
      <c r="AE10" s="3257"/>
      <c r="AF10" s="3257"/>
      <c r="AG10" s="3257"/>
      <c r="AH10" s="3257"/>
      <c r="AI10" s="3257"/>
      <c r="AJ10" s="3257"/>
      <c r="AK10" s="3257"/>
      <c r="AL10" s="3257"/>
      <c r="AM10" s="3257"/>
      <c r="AN10" s="3257"/>
      <c r="AO10" s="3257"/>
      <c r="AP10" s="3257"/>
      <c r="AQ10" s="3257"/>
      <c r="AR10" s="3257"/>
      <c r="AS10" s="3257"/>
      <c r="AT10" s="3257"/>
      <c r="AU10" s="3257"/>
      <c r="AV10" s="3257"/>
      <c r="AW10" s="3257"/>
      <c r="AX10" s="3257"/>
      <c r="AY10" s="3257"/>
      <c r="AZ10" s="3257"/>
      <c r="BA10" s="3257"/>
      <c r="BB10" s="3257"/>
      <c r="BC10" s="3257"/>
      <c r="BD10" s="3257"/>
      <c r="BE10" s="1866"/>
      <c r="BF10" s="1866"/>
      <c r="BG10" s="1866"/>
      <c r="BH10" s="1866"/>
      <c r="BI10" s="1866"/>
      <c r="BJ10" s="1866"/>
      <c r="BK10" s="1866"/>
      <c r="BL10" s="1866"/>
      <c r="BM10" s="1866"/>
      <c r="BN10" s="1866"/>
      <c r="BO10" s="1866"/>
      <c r="BP10" s="1866"/>
      <c r="BQ10" s="1866"/>
      <c r="BR10" s="1866"/>
      <c r="BS10" s="1866"/>
      <c r="BT10" s="1866"/>
      <c r="BU10" s="1866"/>
      <c r="BV10" s="1866"/>
      <c r="BW10" s="1866"/>
      <c r="BX10" s="1866"/>
      <c r="BY10" s="1866"/>
      <c r="BZ10" s="1866"/>
      <c r="CA10" s="1866"/>
      <c r="CB10" s="1866"/>
      <c r="CC10" s="1866"/>
      <c r="CD10" s="1866"/>
      <c r="CE10" s="1866"/>
      <c r="CF10" s="1866"/>
      <c r="CG10" s="1866"/>
      <c r="CH10" s="1866"/>
      <c r="CI10" s="1866"/>
      <c r="CJ10" s="1866"/>
      <c r="CK10" s="1866"/>
      <c r="CL10" s="1866"/>
      <c r="CM10" s="1866"/>
      <c r="CN10" s="1866"/>
      <c r="CO10" s="1866"/>
      <c r="CP10" s="1866"/>
      <c r="CQ10" s="1866"/>
      <c r="CR10" s="1855"/>
      <c r="CS10" s="1867"/>
      <c r="CT10" s="943"/>
      <c r="CU10" s="944"/>
    </row>
    <row r="11" spans="1:108" ht="12.6" customHeight="1">
      <c r="A11" s="942"/>
      <c r="B11" s="943"/>
      <c r="C11" s="1867"/>
      <c r="D11" s="1855"/>
      <c r="E11" s="1855"/>
      <c r="F11" s="1855"/>
      <c r="G11" s="1855"/>
      <c r="H11" s="3254" t="s">
        <v>72</v>
      </c>
      <c r="I11" s="3255"/>
      <c r="J11" s="3257" t="s">
        <v>2427</v>
      </c>
      <c r="K11" s="3257"/>
      <c r="L11" s="3257"/>
      <c r="M11" s="3257"/>
      <c r="N11" s="3257"/>
      <c r="O11" s="3257"/>
      <c r="P11" s="3257"/>
      <c r="Q11" s="3257"/>
      <c r="R11" s="3257"/>
      <c r="S11" s="3257"/>
      <c r="T11" s="3257"/>
      <c r="U11" s="3257"/>
      <c r="V11" s="3257"/>
      <c r="W11" s="3257"/>
      <c r="X11" s="3257"/>
      <c r="Y11" s="3257"/>
      <c r="Z11" s="3257"/>
      <c r="AA11" s="3257"/>
      <c r="AB11" s="3257"/>
      <c r="AC11" s="3257"/>
      <c r="AD11" s="3257"/>
      <c r="AE11" s="3257"/>
      <c r="AF11" s="3257"/>
      <c r="AG11" s="3257"/>
      <c r="AH11" s="3257"/>
      <c r="AI11" s="3257"/>
      <c r="AJ11" s="3257"/>
      <c r="AK11" s="3257"/>
      <c r="AL11" s="3257"/>
      <c r="AM11" s="3257"/>
      <c r="AN11" s="3257"/>
      <c r="AO11" s="3257"/>
      <c r="AP11" s="3257"/>
      <c r="AQ11" s="3257"/>
      <c r="AR11" s="3257"/>
      <c r="AS11" s="3257"/>
      <c r="AT11" s="3257"/>
      <c r="AU11" s="3257"/>
      <c r="AV11" s="3257"/>
      <c r="AW11" s="3257"/>
      <c r="AX11" s="3257"/>
      <c r="AY11" s="3257"/>
      <c r="AZ11" s="3257"/>
      <c r="BA11" s="3257"/>
      <c r="BB11" s="3257"/>
      <c r="BC11" s="3257"/>
      <c r="BD11" s="3257"/>
      <c r="BE11" s="3258" t="s">
        <v>2428</v>
      </c>
      <c r="BF11" s="3258"/>
      <c r="BG11" s="3258"/>
      <c r="BH11" s="3258"/>
      <c r="BI11" s="3258"/>
      <c r="BJ11" s="3258"/>
      <c r="BK11" s="3258"/>
      <c r="BL11" s="3258"/>
      <c r="BM11" s="3258"/>
      <c r="BN11" s="3258"/>
      <c r="BO11" s="3258"/>
      <c r="BP11" s="3258"/>
      <c r="BQ11" s="3258"/>
      <c r="BR11" s="3258"/>
      <c r="BS11" s="3258"/>
      <c r="BT11" s="3258"/>
      <c r="BU11" s="3258"/>
      <c r="BV11" s="3258"/>
      <c r="BW11" s="3258"/>
      <c r="BX11" s="3258"/>
      <c r="BY11" s="3258"/>
      <c r="BZ11" s="3258"/>
      <c r="CA11" s="3258"/>
      <c r="CB11" s="3258"/>
      <c r="CC11" s="3258"/>
      <c r="CD11" s="3258"/>
      <c r="CE11" s="3258"/>
      <c r="CF11" s="3258"/>
      <c r="CG11" s="3258"/>
      <c r="CH11" s="3258"/>
      <c r="CI11" s="3258"/>
      <c r="CJ11" s="3258"/>
      <c r="CK11" s="3258"/>
      <c r="CL11" s="3258"/>
      <c r="CM11" s="3258"/>
      <c r="CN11" s="3258"/>
      <c r="CO11" s="3258"/>
      <c r="CP11" s="3258"/>
      <c r="CQ11" s="3258"/>
      <c r="CR11" s="1855"/>
      <c r="CS11" s="1867"/>
      <c r="CT11" s="943"/>
      <c r="CU11" s="944"/>
    </row>
    <row r="12" spans="1:108" ht="12.6" customHeight="1">
      <c r="A12" s="942"/>
      <c r="B12" s="943"/>
      <c r="C12" s="1867"/>
      <c r="D12" s="1855"/>
      <c r="E12" s="1855"/>
      <c r="F12" s="1855"/>
      <c r="G12" s="1855"/>
      <c r="H12" s="3256"/>
      <c r="I12" s="3256"/>
      <c r="J12" s="3257"/>
      <c r="K12" s="3257"/>
      <c r="L12" s="3257"/>
      <c r="M12" s="3257"/>
      <c r="N12" s="3257"/>
      <c r="O12" s="3257"/>
      <c r="P12" s="3257"/>
      <c r="Q12" s="3257"/>
      <c r="R12" s="3257"/>
      <c r="S12" s="3257"/>
      <c r="T12" s="3257"/>
      <c r="U12" s="3257"/>
      <c r="V12" s="3257"/>
      <c r="W12" s="3257"/>
      <c r="X12" s="3257"/>
      <c r="Y12" s="3257"/>
      <c r="Z12" s="3257"/>
      <c r="AA12" s="3257"/>
      <c r="AB12" s="3257"/>
      <c r="AC12" s="3257"/>
      <c r="AD12" s="3257"/>
      <c r="AE12" s="3257"/>
      <c r="AF12" s="3257"/>
      <c r="AG12" s="3257"/>
      <c r="AH12" s="3257"/>
      <c r="AI12" s="3257"/>
      <c r="AJ12" s="3257"/>
      <c r="AK12" s="3257"/>
      <c r="AL12" s="3257"/>
      <c r="AM12" s="3257"/>
      <c r="AN12" s="3257"/>
      <c r="AO12" s="3257"/>
      <c r="AP12" s="3257"/>
      <c r="AQ12" s="3257"/>
      <c r="AR12" s="3257"/>
      <c r="AS12" s="3257"/>
      <c r="AT12" s="3257"/>
      <c r="AU12" s="3257"/>
      <c r="AV12" s="3257"/>
      <c r="AW12" s="3257"/>
      <c r="AX12" s="3257"/>
      <c r="AY12" s="3257"/>
      <c r="AZ12" s="3257"/>
      <c r="BA12" s="3257"/>
      <c r="BB12" s="3257"/>
      <c r="BC12" s="3257"/>
      <c r="BD12" s="3257"/>
      <c r="BE12" s="3258"/>
      <c r="BF12" s="3258"/>
      <c r="BG12" s="3258"/>
      <c r="BH12" s="3258"/>
      <c r="BI12" s="3258"/>
      <c r="BJ12" s="3258"/>
      <c r="BK12" s="3258"/>
      <c r="BL12" s="3258"/>
      <c r="BM12" s="3258"/>
      <c r="BN12" s="3258"/>
      <c r="BO12" s="3258"/>
      <c r="BP12" s="3258"/>
      <c r="BQ12" s="3258"/>
      <c r="BR12" s="3258"/>
      <c r="BS12" s="3258"/>
      <c r="BT12" s="3258"/>
      <c r="BU12" s="3258"/>
      <c r="BV12" s="3258"/>
      <c r="BW12" s="3258"/>
      <c r="BX12" s="3258"/>
      <c r="BY12" s="3258"/>
      <c r="BZ12" s="3258"/>
      <c r="CA12" s="3258"/>
      <c r="CB12" s="3258"/>
      <c r="CC12" s="3258"/>
      <c r="CD12" s="3258"/>
      <c r="CE12" s="3258"/>
      <c r="CF12" s="3258"/>
      <c r="CG12" s="3258"/>
      <c r="CH12" s="3258"/>
      <c r="CI12" s="3258"/>
      <c r="CJ12" s="3258"/>
      <c r="CK12" s="3258"/>
      <c r="CL12" s="3258"/>
      <c r="CM12" s="3258"/>
      <c r="CN12" s="3258"/>
      <c r="CO12" s="3258"/>
      <c r="CP12" s="3258"/>
      <c r="CQ12" s="3258"/>
      <c r="CR12" s="1855"/>
      <c r="CS12" s="1867"/>
      <c r="CT12" s="943"/>
      <c r="CU12" s="944"/>
    </row>
    <row r="13" spans="1:108" ht="12.6" customHeight="1">
      <c r="A13" s="942"/>
      <c r="B13" s="943"/>
      <c r="C13" s="3259" t="s">
        <v>2434</v>
      </c>
      <c r="D13" s="3259"/>
      <c r="E13" s="3259"/>
      <c r="F13" s="3259"/>
      <c r="G13" s="3259"/>
      <c r="H13" s="3259"/>
      <c r="I13" s="3259"/>
      <c r="J13" s="3259"/>
      <c r="K13" s="3259"/>
      <c r="L13" s="3259"/>
      <c r="M13" s="3259"/>
      <c r="N13" s="3259"/>
      <c r="O13" s="3259"/>
      <c r="P13" s="3259"/>
      <c r="Q13" s="3259"/>
      <c r="R13" s="3259"/>
      <c r="S13" s="3259"/>
      <c r="T13" s="3259"/>
      <c r="U13" s="3259"/>
      <c r="V13" s="3259"/>
      <c r="W13" s="3259"/>
      <c r="X13" s="3259"/>
      <c r="Y13" s="3259"/>
      <c r="Z13" s="3259"/>
      <c r="AA13" s="3259"/>
      <c r="AB13" s="3259"/>
      <c r="AC13" s="3259"/>
      <c r="AD13" s="3259"/>
      <c r="AE13" s="3259"/>
      <c r="AF13" s="3259"/>
      <c r="AG13" s="3259"/>
      <c r="AH13" s="3259"/>
      <c r="AI13" s="3259"/>
      <c r="AJ13" s="3259"/>
      <c r="AK13" s="3259"/>
      <c r="AL13" s="3259"/>
      <c r="AM13" s="3259"/>
      <c r="AN13" s="3259"/>
      <c r="AO13" s="3259"/>
      <c r="AP13" s="3259"/>
      <c r="AQ13" s="3259"/>
      <c r="AR13" s="3259"/>
      <c r="AS13" s="3259"/>
      <c r="AT13" s="3259"/>
      <c r="AU13" s="3259"/>
      <c r="AV13" s="3259"/>
      <c r="AW13" s="3259"/>
      <c r="AX13" s="3259"/>
      <c r="AY13" s="3259"/>
      <c r="AZ13" s="3259"/>
      <c r="BA13" s="3259"/>
      <c r="BB13" s="3259"/>
      <c r="BC13" s="3259"/>
      <c r="BD13" s="3259"/>
      <c r="BE13" s="3259"/>
      <c r="BF13" s="3259"/>
      <c r="BG13" s="3259"/>
      <c r="BH13" s="3259"/>
      <c r="BI13" s="3259"/>
      <c r="BJ13" s="3259"/>
      <c r="BK13" s="3259"/>
      <c r="BL13" s="3259"/>
      <c r="BM13" s="3259"/>
      <c r="BN13" s="3259"/>
      <c r="BO13" s="3259"/>
      <c r="BP13" s="3259"/>
      <c r="BQ13" s="3259"/>
      <c r="BR13" s="3259"/>
      <c r="BS13" s="3259"/>
      <c r="BT13" s="3259"/>
      <c r="BU13" s="3259"/>
      <c r="BV13" s="3259"/>
      <c r="BW13" s="3259"/>
      <c r="BX13" s="3259"/>
      <c r="BY13" s="3259"/>
      <c r="BZ13" s="3259"/>
      <c r="CA13" s="3259"/>
      <c r="CB13" s="3259"/>
      <c r="CC13" s="3259"/>
      <c r="CD13" s="3259"/>
      <c r="CE13" s="3259"/>
      <c r="CF13" s="3259"/>
      <c r="CG13" s="3259"/>
      <c r="CH13" s="3259"/>
      <c r="CI13" s="3259"/>
      <c r="CJ13" s="3259"/>
      <c r="CK13" s="3259"/>
      <c r="CL13" s="3259"/>
      <c r="CM13" s="3259"/>
      <c r="CN13" s="3259"/>
      <c r="CO13" s="3259"/>
      <c r="CP13" s="3259"/>
      <c r="CQ13" s="3259"/>
      <c r="CR13" s="3259"/>
      <c r="CS13" s="3259"/>
      <c r="CT13" s="943"/>
      <c r="CU13" s="944"/>
    </row>
    <row r="14" spans="1:108" ht="12.6" customHeight="1">
      <c r="A14" s="942"/>
      <c r="B14" s="943"/>
      <c r="C14" s="3259"/>
      <c r="D14" s="3259"/>
      <c r="E14" s="3259"/>
      <c r="F14" s="3259"/>
      <c r="G14" s="3259"/>
      <c r="H14" s="3259"/>
      <c r="I14" s="3259"/>
      <c r="J14" s="3259"/>
      <c r="K14" s="3259"/>
      <c r="L14" s="3259"/>
      <c r="M14" s="3259"/>
      <c r="N14" s="3259"/>
      <c r="O14" s="3259"/>
      <c r="P14" s="3259"/>
      <c r="Q14" s="3259"/>
      <c r="R14" s="3259"/>
      <c r="S14" s="3259"/>
      <c r="T14" s="3259"/>
      <c r="U14" s="3259"/>
      <c r="V14" s="3259"/>
      <c r="W14" s="3259"/>
      <c r="X14" s="3259"/>
      <c r="Y14" s="3259"/>
      <c r="Z14" s="3259"/>
      <c r="AA14" s="3259"/>
      <c r="AB14" s="3259"/>
      <c r="AC14" s="3259"/>
      <c r="AD14" s="3259"/>
      <c r="AE14" s="3259"/>
      <c r="AF14" s="3259"/>
      <c r="AG14" s="3259"/>
      <c r="AH14" s="3259"/>
      <c r="AI14" s="3259"/>
      <c r="AJ14" s="3259"/>
      <c r="AK14" s="3259"/>
      <c r="AL14" s="3259"/>
      <c r="AM14" s="3259"/>
      <c r="AN14" s="3259"/>
      <c r="AO14" s="3259"/>
      <c r="AP14" s="3259"/>
      <c r="AQ14" s="3259"/>
      <c r="AR14" s="3259"/>
      <c r="AS14" s="3259"/>
      <c r="AT14" s="3259"/>
      <c r="AU14" s="3259"/>
      <c r="AV14" s="3259"/>
      <c r="AW14" s="3259"/>
      <c r="AX14" s="3259"/>
      <c r="AY14" s="3259"/>
      <c r="AZ14" s="3259"/>
      <c r="BA14" s="3259"/>
      <c r="BB14" s="3259"/>
      <c r="BC14" s="3259"/>
      <c r="BD14" s="3259"/>
      <c r="BE14" s="3259"/>
      <c r="BF14" s="3259"/>
      <c r="BG14" s="3259"/>
      <c r="BH14" s="3259"/>
      <c r="BI14" s="3259"/>
      <c r="BJ14" s="3259"/>
      <c r="BK14" s="3259"/>
      <c r="BL14" s="3259"/>
      <c r="BM14" s="3259"/>
      <c r="BN14" s="3259"/>
      <c r="BO14" s="3259"/>
      <c r="BP14" s="3259"/>
      <c r="BQ14" s="3259"/>
      <c r="BR14" s="3259"/>
      <c r="BS14" s="3259"/>
      <c r="BT14" s="3259"/>
      <c r="BU14" s="3259"/>
      <c r="BV14" s="3259"/>
      <c r="BW14" s="3259"/>
      <c r="BX14" s="3259"/>
      <c r="BY14" s="3259"/>
      <c r="BZ14" s="3259"/>
      <c r="CA14" s="3259"/>
      <c r="CB14" s="3259"/>
      <c r="CC14" s="3259"/>
      <c r="CD14" s="3259"/>
      <c r="CE14" s="3259"/>
      <c r="CF14" s="3259"/>
      <c r="CG14" s="3259"/>
      <c r="CH14" s="3259"/>
      <c r="CI14" s="3259"/>
      <c r="CJ14" s="3259"/>
      <c r="CK14" s="3259"/>
      <c r="CL14" s="3259"/>
      <c r="CM14" s="3259"/>
      <c r="CN14" s="3259"/>
      <c r="CO14" s="3259"/>
      <c r="CP14" s="3259"/>
      <c r="CQ14" s="3259"/>
      <c r="CR14" s="3259"/>
      <c r="CS14" s="3259"/>
      <c r="CT14" s="943"/>
      <c r="CU14" s="944"/>
    </row>
    <row r="15" spans="1:108" ht="12.6" customHeight="1" thickBot="1">
      <c r="A15" s="942"/>
      <c r="B15" s="943"/>
      <c r="C15" s="3260"/>
      <c r="D15" s="3260"/>
      <c r="E15" s="3260"/>
      <c r="F15" s="3260"/>
      <c r="G15" s="3260"/>
      <c r="H15" s="3260"/>
      <c r="I15" s="3260"/>
      <c r="J15" s="3260"/>
      <c r="K15" s="3260"/>
      <c r="L15" s="3260"/>
      <c r="M15" s="3260"/>
      <c r="N15" s="3260"/>
      <c r="O15" s="3260"/>
      <c r="P15" s="3260"/>
      <c r="Q15" s="3260"/>
      <c r="R15" s="3260"/>
      <c r="S15" s="3260"/>
      <c r="T15" s="3260"/>
      <c r="U15" s="3260"/>
      <c r="V15" s="3260"/>
      <c r="W15" s="3260"/>
      <c r="X15" s="3260"/>
      <c r="Y15" s="3260"/>
      <c r="Z15" s="3260"/>
      <c r="AA15" s="3260"/>
      <c r="AB15" s="3260"/>
      <c r="AC15" s="3260"/>
      <c r="AD15" s="3260"/>
      <c r="AE15" s="3260"/>
      <c r="AF15" s="3260"/>
      <c r="AG15" s="3260"/>
      <c r="AH15" s="3260"/>
      <c r="AI15" s="3260"/>
      <c r="AJ15" s="3260"/>
      <c r="AK15" s="3260"/>
      <c r="AL15" s="3260"/>
      <c r="AM15" s="3260"/>
      <c r="AN15" s="3260"/>
      <c r="AO15" s="3260"/>
      <c r="AP15" s="3260"/>
      <c r="AQ15" s="3260"/>
      <c r="AR15" s="3260"/>
      <c r="AS15" s="3260"/>
      <c r="AT15" s="3260"/>
      <c r="AU15" s="3260"/>
      <c r="AV15" s="3260"/>
      <c r="AW15" s="3260"/>
      <c r="AX15" s="3260"/>
      <c r="AY15" s="3260"/>
      <c r="AZ15" s="3260"/>
      <c r="BA15" s="3260"/>
      <c r="BB15" s="3260"/>
      <c r="BC15" s="3260"/>
      <c r="BD15" s="3260"/>
      <c r="BE15" s="3260"/>
      <c r="BF15" s="3260"/>
      <c r="BG15" s="3260"/>
      <c r="BH15" s="3260"/>
      <c r="BI15" s="3260"/>
      <c r="BJ15" s="3260"/>
      <c r="BK15" s="3260"/>
      <c r="BL15" s="3260"/>
      <c r="BM15" s="3260"/>
      <c r="BN15" s="3260"/>
      <c r="BO15" s="3260"/>
      <c r="BP15" s="3260"/>
      <c r="BQ15" s="3260"/>
      <c r="BR15" s="3260"/>
      <c r="BS15" s="3260"/>
      <c r="BT15" s="3260"/>
      <c r="BU15" s="3260"/>
      <c r="BV15" s="3260"/>
      <c r="BW15" s="3260"/>
      <c r="BX15" s="3260"/>
      <c r="BY15" s="3260"/>
      <c r="BZ15" s="3260"/>
      <c r="CA15" s="3260"/>
      <c r="CB15" s="3260"/>
      <c r="CC15" s="3260"/>
      <c r="CD15" s="3260"/>
      <c r="CE15" s="3260"/>
      <c r="CF15" s="3260"/>
      <c r="CG15" s="3260"/>
      <c r="CH15" s="3260"/>
      <c r="CI15" s="3260"/>
      <c r="CJ15" s="3260"/>
      <c r="CK15" s="3260"/>
      <c r="CL15" s="3260"/>
      <c r="CM15" s="3260"/>
      <c r="CN15" s="3260"/>
      <c r="CO15" s="3260"/>
      <c r="CP15" s="3260"/>
      <c r="CQ15" s="3260"/>
      <c r="CR15" s="3260"/>
      <c r="CS15" s="3260"/>
      <c r="CT15" s="943"/>
      <c r="CU15" s="944"/>
    </row>
    <row r="16" spans="1:108" ht="12.6" customHeight="1">
      <c r="A16" s="945"/>
      <c r="B16" s="946"/>
      <c r="C16" s="3268" t="s">
        <v>1795</v>
      </c>
      <c r="D16" s="3268"/>
      <c r="E16" s="3268"/>
      <c r="F16" s="3268"/>
      <c r="G16" s="3268"/>
      <c r="H16" s="3268"/>
      <c r="I16" s="3268"/>
      <c r="J16" s="3268"/>
      <c r="K16" s="947"/>
      <c r="L16" s="948"/>
      <c r="M16" s="3271" t="str">
        <f>IF(一括入力シート!B6="","",CONCATENATE(一括入力シート!B6,"作業場"))</f>
        <v/>
      </c>
      <c r="N16" s="3271"/>
      <c r="O16" s="3271"/>
      <c r="P16" s="3271"/>
      <c r="Q16" s="3271"/>
      <c r="R16" s="3271"/>
      <c r="S16" s="3271"/>
      <c r="T16" s="3271"/>
      <c r="U16" s="3271"/>
      <c r="V16" s="3271"/>
      <c r="W16" s="3271"/>
      <c r="X16" s="3271"/>
      <c r="Y16" s="3271"/>
      <c r="Z16" s="3271"/>
      <c r="AA16" s="3271"/>
      <c r="AB16" s="3271"/>
      <c r="AC16" s="3271"/>
      <c r="AD16" s="3271"/>
      <c r="AE16" s="3271"/>
      <c r="AF16" s="3271"/>
      <c r="AG16" s="3271"/>
      <c r="AH16" s="3271"/>
      <c r="AI16" s="3271"/>
      <c r="AJ16" s="3271"/>
      <c r="AK16" s="3271"/>
      <c r="AL16" s="3271"/>
      <c r="AM16" s="3271"/>
      <c r="AN16" s="3271"/>
      <c r="AO16" s="3271"/>
      <c r="AP16" s="3271"/>
      <c r="AQ16" s="3271"/>
      <c r="AR16" s="3271"/>
      <c r="AS16" s="3271"/>
      <c r="AT16" s="3271"/>
      <c r="AU16" s="3271"/>
      <c r="AV16" s="3271"/>
      <c r="AW16" s="3271"/>
      <c r="AX16" s="3271"/>
      <c r="AY16" s="3271"/>
      <c r="AZ16" s="3271"/>
      <c r="BA16" s="3271"/>
      <c r="BB16" s="3271"/>
      <c r="BC16" s="3271"/>
      <c r="BD16" s="3271"/>
      <c r="BE16" s="3271"/>
      <c r="BF16" s="3271"/>
      <c r="BG16" s="3271"/>
      <c r="BH16" s="3271"/>
      <c r="BI16" s="3271"/>
      <c r="BJ16" s="3271"/>
      <c r="BK16" s="3271"/>
      <c r="BL16" s="3271"/>
      <c r="BM16" s="3271"/>
      <c r="BN16" s="3271"/>
      <c r="BO16" s="3271"/>
      <c r="BP16" s="3271"/>
      <c r="BQ16" s="3271"/>
      <c r="BR16" s="3271"/>
      <c r="BS16" s="3271"/>
      <c r="BT16" s="3271"/>
      <c r="BU16" s="3271"/>
      <c r="BV16" s="3271"/>
      <c r="BW16" s="3271"/>
      <c r="BX16" s="3271"/>
      <c r="BY16" s="3271"/>
      <c r="BZ16" s="3271"/>
      <c r="CA16" s="3271"/>
      <c r="CB16" s="3271"/>
      <c r="CC16" s="3271"/>
      <c r="CD16" s="3271"/>
      <c r="CE16" s="3271"/>
      <c r="CF16" s="3271"/>
      <c r="CG16" s="3271"/>
      <c r="CH16" s="3271"/>
      <c r="CI16" s="3271"/>
      <c r="CJ16" s="3271"/>
      <c r="CK16" s="3271"/>
      <c r="CL16" s="3271"/>
      <c r="CM16" s="3271"/>
      <c r="CN16" s="3271"/>
      <c r="CO16" s="3271"/>
      <c r="CP16" s="3271"/>
      <c r="CQ16" s="3271"/>
      <c r="CR16" s="3271"/>
      <c r="CS16" s="3271"/>
      <c r="CT16" s="949"/>
      <c r="CU16" s="950"/>
    </row>
    <row r="17" spans="1:100" ht="12.6" customHeight="1">
      <c r="A17" s="945"/>
      <c r="B17" s="951"/>
      <c r="C17" s="3269"/>
      <c r="D17" s="3269"/>
      <c r="E17" s="3269"/>
      <c r="F17" s="3269"/>
      <c r="G17" s="3269"/>
      <c r="H17" s="3269"/>
      <c r="I17" s="3269"/>
      <c r="J17" s="3269"/>
      <c r="K17" s="952"/>
      <c r="L17" s="953"/>
      <c r="M17" s="3272"/>
      <c r="N17" s="3272"/>
      <c r="O17" s="3272"/>
      <c r="P17" s="3272"/>
      <c r="Q17" s="3272"/>
      <c r="R17" s="3272"/>
      <c r="S17" s="3272"/>
      <c r="T17" s="3272"/>
      <c r="U17" s="3272"/>
      <c r="V17" s="3272"/>
      <c r="W17" s="3272"/>
      <c r="X17" s="3272"/>
      <c r="Y17" s="3272"/>
      <c r="Z17" s="3272"/>
      <c r="AA17" s="3272"/>
      <c r="AB17" s="3272"/>
      <c r="AC17" s="3272"/>
      <c r="AD17" s="3272"/>
      <c r="AE17" s="3272"/>
      <c r="AF17" s="3272"/>
      <c r="AG17" s="3272"/>
      <c r="AH17" s="3272"/>
      <c r="AI17" s="3272"/>
      <c r="AJ17" s="3272"/>
      <c r="AK17" s="3272"/>
      <c r="AL17" s="3272"/>
      <c r="AM17" s="3272"/>
      <c r="AN17" s="3272"/>
      <c r="AO17" s="3272"/>
      <c r="AP17" s="3272"/>
      <c r="AQ17" s="3272"/>
      <c r="AR17" s="3272"/>
      <c r="AS17" s="3272"/>
      <c r="AT17" s="3272"/>
      <c r="AU17" s="3272"/>
      <c r="AV17" s="3272"/>
      <c r="AW17" s="3272"/>
      <c r="AX17" s="3272"/>
      <c r="AY17" s="3272"/>
      <c r="AZ17" s="3272"/>
      <c r="BA17" s="3272"/>
      <c r="BB17" s="3272"/>
      <c r="BC17" s="3272"/>
      <c r="BD17" s="3272"/>
      <c r="BE17" s="3272"/>
      <c r="BF17" s="3272"/>
      <c r="BG17" s="3272"/>
      <c r="BH17" s="3272"/>
      <c r="BI17" s="3272"/>
      <c r="BJ17" s="3272"/>
      <c r="BK17" s="3272"/>
      <c r="BL17" s="3272"/>
      <c r="BM17" s="3272"/>
      <c r="BN17" s="3272"/>
      <c r="BO17" s="3272"/>
      <c r="BP17" s="3272"/>
      <c r="BQ17" s="3272"/>
      <c r="BR17" s="3272"/>
      <c r="BS17" s="3272"/>
      <c r="BT17" s="3272"/>
      <c r="BU17" s="3272"/>
      <c r="BV17" s="3272"/>
      <c r="BW17" s="3272"/>
      <c r="BX17" s="3272"/>
      <c r="BY17" s="3272"/>
      <c r="BZ17" s="3272"/>
      <c r="CA17" s="3272"/>
      <c r="CB17" s="3272"/>
      <c r="CC17" s="3272"/>
      <c r="CD17" s="3272"/>
      <c r="CE17" s="3272"/>
      <c r="CF17" s="3272"/>
      <c r="CG17" s="3272"/>
      <c r="CH17" s="3272"/>
      <c r="CI17" s="3272"/>
      <c r="CJ17" s="3272"/>
      <c r="CK17" s="3272"/>
      <c r="CL17" s="3272"/>
      <c r="CM17" s="3272"/>
      <c r="CN17" s="3272"/>
      <c r="CO17" s="3272"/>
      <c r="CP17" s="3272"/>
      <c r="CQ17" s="3272"/>
      <c r="CR17" s="3272"/>
      <c r="CS17" s="3272"/>
      <c r="CT17" s="954"/>
      <c r="CU17" s="950"/>
    </row>
    <row r="18" spans="1:100" ht="12.6" customHeight="1" thickBot="1">
      <c r="A18" s="945"/>
      <c r="B18" s="955"/>
      <c r="C18" s="3270"/>
      <c r="D18" s="3270"/>
      <c r="E18" s="3270"/>
      <c r="F18" s="3270"/>
      <c r="G18" s="3270"/>
      <c r="H18" s="3270"/>
      <c r="I18" s="3270"/>
      <c r="J18" s="3270"/>
      <c r="K18" s="956"/>
      <c r="L18" s="957"/>
      <c r="M18" s="3273"/>
      <c r="N18" s="3273"/>
      <c r="O18" s="3273"/>
      <c r="P18" s="3273"/>
      <c r="Q18" s="3273"/>
      <c r="R18" s="3273"/>
      <c r="S18" s="3273"/>
      <c r="T18" s="3273"/>
      <c r="U18" s="3273"/>
      <c r="V18" s="3273"/>
      <c r="W18" s="3273"/>
      <c r="X18" s="3273"/>
      <c r="Y18" s="3273"/>
      <c r="Z18" s="3273"/>
      <c r="AA18" s="3273"/>
      <c r="AB18" s="3273"/>
      <c r="AC18" s="3273"/>
      <c r="AD18" s="3273"/>
      <c r="AE18" s="3273"/>
      <c r="AF18" s="3273"/>
      <c r="AG18" s="3273"/>
      <c r="AH18" s="3273"/>
      <c r="AI18" s="3273"/>
      <c r="AJ18" s="3273"/>
      <c r="AK18" s="3273"/>
      <c r="AL18" s="3273"/>
      <c r="AM18" s="3273"/>
      <c r="AN18" s="3273"/>
      <c r="AO18" s="3273"/>
      <c r="AP18" s="3273"/>
      <c r="AQ18" s="3273"/>
      <c r="AR18" s="3273"/>
      <c r="AS18" s="3273"/>
      <c r="AT18" s="3273"/>
      <c r="AU18" s="3273"/>
      <c r="AV18" s="3273"/>
      <c r="AW18" s="3273"/>
      <c r="AX18" s="3273"/>
      <c r="AY18" s="3273"/>
      <c r="AZ18" s="3273"/>
      <c r="BA18" s="3273"/>
      <c r="BB18" s="3273"/>
      <c r="BC18" s="3273"/>
      <c r="BD18" s="3273"/>
      <c r="BE18" s="3273"/>
      <c r="BF18" s="3273"/>
      <c r="BG18" s="3273"/>
      <c r="BH18" s="3273"/>
      <c r="BI18" s="3273"/>
      <c r="BJ18" s="3273"/>
      <c r="BK18" s="3273"/>
      <c r="BL18" s="3273"/>
      <c r="BM18" s="3273"/>
      <c r="BN18" s="3273"/>
      <c r="BO18" s="3273"/>
      <c r="BP18" s="3273"/>
      <c r="BQ18" s="3273"/>
      <c r="BR18" s="3273"/>
      <c r="BS18" s="3273"/>
      <c r="BT18" s="3273"/>
      <c r="BU18" s="3273"/>
      <c r="BV18" s="3273"/>
      <c r="BW18" s="3273"/>
      <c r="BX18" s="3273"/>
      <c r="BY18" s="3273"/>
      <c r="BZ18" s="3273"/>
      <c r="CA18" s="3273"/>
      <c r="CB18" s="3273"/>
      <c r="CC18" s="3273"/>
      <c r="CD18" s="3273"/>
      <c r="CE18" s="3273"/>
      <c r="CF18" s="3273"/>
      <c r="CG18" s="3273"/>
      <c r="CH18" s="3273"/>
      <c r="CI18" s="3273"/>
      <c r="CJ18" s="3273"/>
      <c r="CK18" s="3273"/>
      <c r="CL18" s="3273"/>
      <c r="CM18" s="3273"/>
      <c r="CN18" s="3273"/>
      <c r="CO18" s="3273"/>
      <c r="CP18" s="3273"/>
      <c r="CQ18" s="3273"/>
      <c r="CR18" s="3273"/>
      <c r="CS18" s="3273"/>
      <c r="CT18" s="958"/>
      <c r="CU18" s="950"/>
    </row>
    <row r="19" spans="1:100" ht="12.6" customHeight="1">
      <c r="A19" s="945"/>
      <c r="B19" s="3274" t="s">
        <v>2438</v>
      </c>
      <c r="C19" s="3275"/>
      <c r="D19" s="3275"/>
      <c r="E19" s="3275"/>
      <c r="F19" s="3275"/>
      <c r="G19" s="3275"/>
      <c r="H19" s="3275"/>
      <c r="I19" s="3275"/>
      <c r="J19" s="3275"/>
      <c r="K19" s="3276"/>
      <c r="L19" s="3283"/>
      <c r="M19" s="3283"/>
      <c r="N19" s="3283"/>
      <c r="O19" s="3283"/>
      <c r="P19" s="3283"/>
      <c r="Q19" s="3283"/>
      <c r="R19" s="3283"/>
      <c r="S19" s="3283"/>
      <c r="T19" s="3283"/>
      <c r="U19" s="3283"/>
      <c r="V19" s="3283"/>
      <c r="W19" s="3283"/>
      <c r="X19" s="3283"/>
      <c r="Y19" s="3283"/>
      <c r="Z19" s="3283"/>
      <c r="AA19" s="3283"/>
      <c r="AB19" s="3283"/>
      <c r="AC19" s="3283"/>
      <c r="AD19" s="3283"/>
      <c r="AE19" s="3283"/>
      <c r="AF19" s="3283"/>
      <c r="AG19" s="3283"/>
      <c r="AH19" s="3283"/>
      <c r="AI19" s="1860" t="str">
        <f>IF(CW29="","",IF(CW29="西宮労働基準監督署","（0798-26-3733）",IF(CW29="神戸東労働基準監督署","（078-332-5353）",IF(CW29="神戸西労働基準監督署","（078-576-1831）",""))))</f>
        <v/>
      </c>
      <c r="AJ19" s="1860"/>
      <c r="AK19" s="1860"/>
      <c r="AL19" s="1860"/>
      <c r="AM19" s="1860"/>
      <c r="AN19" s="1860"/>
      <c r="AO19" s="1860"/>
      <c r="AP19" s="1860"/>
      <c r="AQ19" s="1860"/>
      <c r="AR19" s="1860"/>
      <c r="AS19" s="1860"/>
      <c r="AT19" s="1860"/>
      <c r="AU19" s="1860"/>
      <c r="AV19" s="1856"/>
      <c r="AW19" s="1856"/>
      <c r="AX19" s="1856"/>
      <c r="AY19" s="1856"/>
      <c r="AZ19" s="984"/>
      <c r="BA19" s="3285" t="s">
        <v>2259</v>
      </c>
      <c r="BB19" s="3286"/>
      <c r="BC19" s="3286"/>
      <c r="BD19" s="3286"/>
      <c r="BE19" s="3286"/>
      <c r="BF19" s="3286" t="s">
        <v>589</v>
      </c>
      <c r="BG19" s="3286"/>
      <c r="BH19" s="3286"/>
      <c r="BI19" s="3286"/>
      <c r="BJ19" s="3286" t="s">
        <v>1401</v>
      </c>
      <c r="BK19" s="3286"/>
      <c r="BL19" s="3286"/>
      <c r="BM19" s="3286"/>
      <c r="BN19" s="3286" t="s">
        <v>1400</v>
      </c>
      <c r="BO19" s="3289"/>
      <c r="BP19" s="3291" t="s">
        <v>3374</v>
      </c>
      <c r="BQ19" s="3292"/>
      <c r="BR19" s="3292"/>
      <c r="BS19" s="3292"/>
      <c r="BT19" s="3292"/>
      <c r="BU19" s="3292"/>
      <c r="BV19" s="3292"/>
      <c r="BW19" s="3292"/>
      <c r="BX19" s="3292"/>
      <c r="BY19" s="3292"/>
      <c r="BZ19" s="3292"/>
      <c r="CA19" s="3292"/>
      <c r="CB19" s="3292"/>
      <c r="CC19" s="3292"/>
      <c r="CD19" s="3292"/>
      <c r="CE19" s="3292"/>
      <c r="CF19" s="3292"/>
      <c r="CG19" s="3292"/>
      <c r="CH19" s="3292"/>
      <c r="CI19" s="3292"/>
      <c r="CJ19" s="3292"/>
      <c r="CK19" s="3292"/>
      <c r="CL19" s="3292"/>
      <c r="CM19" s="3292"/>
      <c r="CN19" s="3292"/>
      <c r="CO19" s="3292"/>
      <c r="CP19" s="3292"/>
      <c r="CQ19" s="3292"/>
      <c r="CR19" s="3292"/>
      <c r="CS19" s="3292"/>
      <c r="CT19" s="3293"/>
      <c r="CU19" s="950"/>
    </row>
    <row r="20" spans="1:100" ht="12.6" customHeight="1">
      <c r="A20" s="945"/>
      <c r="B20" s="3277"/>
      <c r="C20" s="3278"/>
      <c r="D20" s="3278"/>
      <c r="E20" s="3278"/>
      <c r="F20" s="3278"/>
      <c r="G20" s="3278"/>
      <c r="H20" s="3278"/>
      <c r="I20" s="3278"/>
      <c r="J20" s="3278"/>
      <c r="K20" s="3279"/>
      <c r="L20" s="3284"/>
      <c r="M20" s="3284"/>
      <c r="N20" s="3284"/>
      <c r="O20" s="3284"/>
      <c r="P20" s="3284"/>
      <c r="Q20" s="3284"/>
      <c r="R20" s="3284"/>
      <c r="S20" s="3284"/>
      <c r="T20" s="3284"/>
      <c r="U20" s="3284"/>
      <c r="V20" s="3284"/>
      <c r="W20" s="3284"/>
      <c r="X20" s="3284"/>
      <c r="Y20" s="3284"/>
      <c r="Z20" s="3284"/>
      <c r="AA20" s="3284"/>
      <c r="AB20" s="3284"/>
      <c r="AC20" s="3284"/>
      <c r="AD20" s="3284"/>
      <c r="AE20" s="3284"/>
      <c r="AF20" s="3284"/>
      <c r="AG20" s="3284"/>
      <c r="AH20" s="3284"/>
      <c r="AI20" s="1854"/>
      <c r="AJ20" s="1854"/>
      <c r="AK20" s="1854"/>
      <c r="AL20" s="1854"/>
      <c r="AM20" s="1854"/>
      <c r="AN20" s="1854"/>
      <c r="AO20" s="1854"/>
      <c r="AP20" s="1854"/>
      <c r="AQ20" s="1854"/>
      <c r="AR20" s="1854"/>
      <c r="AS20" s="1854"/>
      <c r="AT20" s="1854"/>
      <c r="AU20" s="1854"/>
      <c r="AV20" s="993"/>
      <c r="AW20" s="993"/>
      <c r="AX20" s="993"/>
      <c r="AY20" s="993"/>
      <c r="AZ20" s="992"/>
      <c r="BA20" s="3287"/>
      <c r="BB20" s="3288"/>
      <c r="BC20" s="3288"/>
      <c r="BD20" s="3288"/>
      <c r="BE20" s="3288"/>
      <c r="BF20" s="3288"/>
      <c r="BG20" s="3288"/>
      <c r="BH20" s="3288"/>
      <c r="BI20" s="3288"/>
      <c r="BJ20" s="3288"/>
      <c r="BK20" s="3288"/>
      <c r="BL20" s="3288"/>
      <c r="BM20" s="3288"/>
      <c r="BN20" s="3288"/>
      <c r="BO20" s="3290"/>
      <c r="BP20" s="3294"/>
      <c r="BQ20" s="3295"/>
      <c r="BR20" s="3295"/>
      <c r="BS20" s="3295"/>
      <c r="BT20" s="3295"/>
      <c r="BU20" s="3295"/>
      <c r="BV20" s="3295"/>
      <c r="BW20" s="3295"/>
      <c r="BX20" s="3295"/>
      <c r="BY20" s="3295"/>
      <c r="BZ20" s="3295"/>
      <c r="CA20" s="3295"/>
      <c r="CB20" s="3295"/>
      <c r="CC20" s="3295"/>
      <c r="CD20" s="3295"/>
      <c r="CE20" s="3295"/>
      <c r="CF20" s="3295"/>
      <c r="CG20" s="3295"/>
      <c r="CH20" s="3295"/>
      <c r="CI20" s="3295"/>
      <c r="CJ20" s="3295"/>
      <c r="CK20" s="3295"/>
      <c r="CL20" s="3295"/>
      <c r="CM20" s="3295"/>
      <c r="CN20" s="3295"/>
      <c r="CO20" s="3295"/>
      <c r="CP20" s="3295"/>
      <c r="CQ20" s="3295"/>
      <c r="CR20" s="3295"/>
      <c r="CS20" s="3295"/>
      <c r="CT20" s="3296"/>
      <c r="CU20" s="950"/>
    </row>
    <row r="21" spans="1:100" ht="12.6" customHeight="1">
      <c r="A21" s="945"/>
      <c r="B21" s="3277"/>
      <c r="C21" s="3278"/>
      <c r="D21" s="3278"/>
      <c r="E21" s="3278"/>
      <c r="F21" s="3278"/>
      <c r="G21" s="3278"/>
      <c r="H21" s="3278"/>
      <c r="I21" s="3278"/>
      <c r="J21" s="3278"/>
      <c r="K21" s="3279"/>
      <c r="L21" s="3297" t="s">
        <v>2955</v>
      </c>
      <c r="M21" s="3297"/>
      <c r="N21" s="3297"/>
      <c r="O21" s="3297"/>
      <c r="P21" s="3297"/>
      <c r="Q21" s="3297"/>
      <c r="R21" s="3297"/>
      <c r="S21" s="3297"/>
      <c r="T21" s="3297"/>
      <c r="U21" s="3297"/>
      <c r="V21" s="3297"/>
      <c r="W21" s="3297"/>
      <c r="X21" s="3297"/>
      <c r="Y21" s="3297"/>
      <c r="Z21" s="3297"/>
      <c r="AA21" s="3297"/>
      <c r="AB21" s="3297"/>
      <c r="AC21" s="3297"/>
      <c r="AD21" s="3297"/>
      <c r="AE21" s="3297"/>
      <c r="AF21" s="3297"/>
      <c r="AG21" s="3297"/>
      <c r="AH21" s="3297"/>
      <c r="AI21" s="3299" t="s">
        <v>2268</v>
      </c>
      <c r="AJ21" s="3299"/>
      <c r="AK21" s="3299"/>
      <c r="AL21" s="3299"/>
      <c r="AM21" s="3299"/>
      <c r="AN21" s="3299"/>
      <c r="AO21" s="3299"/>
      <c r="AP21" s="3299"/>
      <c r="AQ21" s="3299"/>
      <c r="AR21" s="3299"/>
      <c r="AS21" s="1858"/>
      <c r="AT21" s="1858"/>
      <c r="AU21" s="1858"/>
      <c r="AV21" s="963"/>
      <c r="AW21" s="963"/>
      <c r="AX21" s="963"/>
      <c r="AY21" s="963"/>
      <c r="AZ21" s="937"/>
      <c r="BA21" s="3285" t="s">
        <v>2259</v>
      </c>
      <c r="BB21" s="3286"/>
      <c r="BC21" s="3286"/>
      <c r="BD21" s="3286"/>
      <c r="BE21" s="3286"/>
      <c r="BF21" s="3286" t="s">
        <v>589</v>
      </c>
      <c r="BG21" s="3286"/>
      <c r="BH21" s="3286"/>
      <c r="BI21" s="3286"/>
      <c r="BJ21" s="3286" t="s">
        <v>1401</v>
      </c>
      <c r="BK21" s="3286"/>
      <c r="BL21" s="3286"/>
      <c r="BM21" s="3286"/>
      <c r="BN21" s="3286" t="s">
        <v>1400</v>
      </c>
      <c r="BO21" s="3289"/>
      <c r="BP21" s="951" t="s">
        <v>1809</v>
      </c>
      <c r="BQ21" s="969"/>
      <c r="BR21" s="969"/>
      <c r="BS21" s="969"/>
      <c r="BT21" s="969"/>
      <c r="BU21" s="969"/>
      <c r="BV21" s="969"/>
      <c r="BW21" s="969"/>
      <c r="BX21" s="969"/>
      <c r="BY21" s="969"/>
      <c r="BZ21" s="969"/>
      <c r="CA21" s="969"/>
      <c r="CB21" s="969"/>
      <c r="CC21" s="969"/>
      <c r="CD21" s="969"/>
      <c r="CE21" s="969"/>
      <c r="CF21" s="969"/>
      <c r="CG21" s="969"/>
      <c r="CH21" s="969"/>
      <c r="CI21" s="969"/>
      <c r="CJ21" s="969"/>
      <c r="CK21" s="969"/>
      <c r="CL21" s="969"/>
      <c r="CM21" s="969"/>
      <c r="CN21" s="969"/>
      <c r="CO21" s="969"/>
      <c r="CP21" s="969"/>
      <c r="CQ21" s="969"/>
      <c r="CR21" s="969"/>
      <c r="CS21" s="969"/>
      <c r="CT21" s="967"/>
      <c r="CU21" s="950"/>
      <c r="CV21" s="579" t="s">
        <v>2435</v>
      </c>
    </row>
    <row r="22" spans="1:100" ht="12.6" customHeight="1" thickBot="1">
      <c r="A22" s="945"/>
      <c r="B22" s="3280"/>
      <c r="C22" s="3281"/>
      <c r="D22" s="3281"/>
      <c r="E22" s="3281"/>
      <c r="F22" s="3281"/>
      <c r="G22" s="3281"/>
      <c r="H22" s="3281"/>
      <c r="I22" s="3281"/>
      <c r="J22" s="3281"/>
      <c r="K22" s="3282"/>
      <c r="L22" s="3298"/>
      <c r="M22" s="3298"/>
      <c r="N22" s="3298"/>
      <c r="O22" s="3298"/>
      <c r="P22" s="3298"/>
      <c r="Q22" s="3298"/>
      <c r="R22" s="3298"/>
      <c r="S22" s="3298"/>
      <c r="T22" s="3298"/>
      <c r="U22" s="3298"/>
      <c r="V22" s="3298"/>
      <c r="W22" s="3298"/>
      <c r="X22" s="3298"/>
      <c r="Y22" s="3298"/>
      <c r="Z22" s="3298"/>
      <c r="AA22" s="3298"/>
      <c r="AB22" s="3298"/>
      <c r="AC22" s="3298"/>
      <c r="AD22" s="3298"/>
      <c r="AE22" s="3298"/>
      <c r="AF22" s="3298"/>
      <c r="AG22" s="3298"/>
      <c r="AH22" s="3298"/>
      <c r="AI22" s="3300"/>
      <c r="AJ22" s="3300"/>
      <c r="AK22" s="3300"/>
      <c r="AL22" s="3300"/>
      <c r="AM22" s="3300"/>
      <c r="AN22" s="3300"/>
      <c r="AO22" s="3300"/>
      <c r="AP22" s="3300"/>
      <c r="AQ22" s="3300"/>
      <c r="AR22" s="3300"/>
      <c r="AS22" s="1859"/>
      <c r="AT22" s="1859"/>
      <c r="AU22" s="1859"/>
      <c r="AV22" s="965"/>
      <c r="AW22" s="965"/>
      <c r="AX22" s="965"/>
      <c r="AY22" s="965"/>
      <c r="AZ22" s="966"/>
      <c r="BA22" s="3287"/>
      <c r="BB22" s="3288"/>
      <c r="BC22" s="3288"/>
      <c r="BD22" s="3288"/>
      <c r="BE22" s="3288"/>
      <c r="BF22" s="3288"/>
      <c r="BG22" s="3288"/>
      <c r="BH22" s="3288"/>
      <c r="BI22" s="3288"/>
      <c r="BJ22" s="3288"/>
      <c r="BK22" s="3288"/>
      <c r="BL22" s="3288"/>
      <c r="BM22" s="3288"/>
      <c r="BN22" s="3288"/>
      <c r="BO22" s="3290"/>
      <c r="BP22" s="951"/>
      <c r="BQ22" s="1857"/>
      <c r="BR22" s="1857"/>
      <c r="BS22" s="1857"/>
      <c r="BT22" s="1857"/>
      <c r="BU22" s="1857"/>
      <c r="BV22" s="1857"/>
      <c r="BW22" s="1857"/>
      <c r="BX22" s="1857"/>
      <c r="BY22" s="1857"/>
      <c r="BZ22" s="1857"/>
      <c r="CA22" s="1857"/>
      <c r="CB22" s="1857"/>
      <c r="CC22" s="1857"/>
      <c r="CD22" s="1857"/>
      <c r="CE22" s="1857"/>
      <c r="CF22" s="1857"/>
      <c r="CG22" s="1857"/>
      <c r="CH22" s="1857"/>
      <c r="CI22" s="1857"/>
      <c r="CJ22" s="1857"/>
      <c r="CK22" s="1857"/>
      <c r="CL22" s="1857"/>
      <c r="CM22" s="1857"/>
      <c r="CN22" s="1857"/>
      <c r="CO22" s="1857"/>
      <c r="CP22" s="1857"/>
      <c r="CQ22" s="1857"/>
      <c r="CR22" s="1857"/>
      <c r="CS22" s="1857"/>
      <c r="CT22" s="967"/>
      <c r="CU22" s="950"/>
      <c r="CV22" s="579" t="s">
        <v>2436</v>
      </c>
    </row>
    <row r="23" spans="1:100" ht="12.6" customHeight="1">
      <c r="A23" s="945"/>
      <c r="B23" s="959"/>
      <c r="C23" s="960"/>
      <c r="D23" s="3301" t="s">
        <v>1798</v>
      </c>
      <c r="E23" s="3301"/>
      <c r="F23" s="3301"/>
      <c r="G23" s="3301"/>
      <c r="H23" s="3301"/>
      <c r="I23" s="3301"/>
      <c r="J23" s="3301"/>
      <c r="K23" s="3301"/>
      <c r="L23" s="3301"/>
      <c r="M23" s="3301"/>
      <c r="N23" s="3301"/>
      <c r="O23" s="3301"/>
      <c r="P23" s="3301"/>
      <c r="Q23" s="3301"/>
      <c r="R23" s="3301"/>
      <c r="S23" s="3301"/>
      <c r="T23" s="3301"/>
      <c r="U23" s="3301"/>
      <c r="V23" s="3301"/>
      <c r="W23" s="3301"/>
      <c r="X23" s="3301"/>
      <c r="Y23" s="3301"/>
      <c r="Z23" s="3301"/>
      <c r="AA23" s="3301"/>
      <c r="AB23" s="3301"/>
      <c r="AC23" s="3301"/>
      <c r="AD23" s="3301"/>
      <c r="AE23" s="3301"/>
      <c r="AF23" s="3301"/>
      <c r="AG23" s="3301"/>
      <c r="AH23" s="3301"/>
      <c r="AI23" s="3301"/>
      <c r="AJ23" s="3301"/>
      <c r="AK23" s="3301"/>
      <c r="AL23" s="3301"/>
      <c r="AM23" s="3301"/>
      <c r="AN23" s="3301"/>
      <c r="AO23" s="3301"/>
      <c r="AP23" s="3301"/>
      <c r="AQ23" s="3301"/>
      <c r="AR23" s="3301"/>
      <c r="AS23" s="3301"/>
      <c r="AT23" s="3301"/>
      <c r="AU23" s="3301"/>
      <c r="AV23" s="3301"/>
      <c r="AW23" s="3301"/>
      <c r="AX23" s="3301"/>
      <c r="AY23" s="960"/>
      <c r="AZ23" s="961"/>
      <c r="BA23" s="3285" t="s">
        <v>2259</v>
      </c>
      <c r="BB23" s="3286"/>
      <c r="BC23" s="3286"/>
      <c r="BD23" s="3286"/>
      <c r="BE23" s="3286"/>
      <c r="BF23" s="3286" t="s">
        <v>589</v>
      </c>
      <c r="BG23" s="3286"/>
      <c r="BH23" s="3286"/>
      <c r="BI23" s="3286"/>
      <c r="BJ23" s="3286" t="s">
        <v>1401</v>
      </c>
      <c r="BK23" s="3286"/>
      <c r="BL23" s="3286"/>
      <c r="BM23" s="3286"/>
      <c r="BN23" s="3286" t="s">
        <v>1400</v>
      </c>
      <c r="BO23" s="3289"/>
      <c r="BP23" s="951"/>
      <c r="BQ23" s="3306" t="s">
        <v>1810</v>
      </c>
      <c r="BR23" s="3306"/>
      <c r="BS23" s="3306"/>
      <c r="BT23" s="3306"/>
      <c r="BU23" s="3306"/>
      <c r="BV23" s="3306"/>
      <c r="BW23" s="3306"/>
      <c r="BX23" s="3306"/>
      <c r="BY23" s="3306"/>
      <c r="BZ23" s="3306"/>
      <c r="CA23" s="3306"/>
      <c r="CB23" s="3306"/>
      <c r="CC23" s="3306"/>
      <c r="CD23" s="3306"/>
      <c r="CE23" s="3306"/>
      <c r="CF23" s="3306"/>
      <c r="CG23" s="3306"/>
      <c r="CH23" s="3306"/>
      <c r="CI23" s="3306"/>
      <c r="CJ23" s="3306"/>
      <c r="CK23" s="3306"/>
      <c r="CL23" s="3306"/>
      <c r="CM23" s="3306"/>
      <c r="CN23" s="3306"/>
      <c r="CO23" s="3306"/>
      <c r="CP23" s="3306"/>
      <c r="CQ23" s="3306"/>
      <c r="CR23" s="3306"/>
      <c r="CS23" s="3306"/>
      <c r="CT23" s="967"/>
      <c r="CU23" s="950"/>
    </row>
    <row r="24" spans="1:100" ht="12.6" customHeight="1" thickBot="1">
      <c r="A24" s="945"/>
      <c r="B24" s="964"/>
      <c r="C24" s="965"/>
      <c r="D24" s="3302"/>
      <c r="E24" s="3302"/>
      <c r="F24" s="3302"/>
      <c r="G24" s="3302"/>
      <c r="H24" s="3302"/>
      <c r="I24" s="3302"/>
      <c r="J24" s="3302"/>
      <c r="K24" s="3302"/>
      <c r="L24" s="3302"/>
      <c r="M24" s="3302"/>
      <c r="N24" s="3302"/>
      <c r="O24" s="3302"/>
      <c r="P24" s="3302"/>
      <c r="Q24" s="3302"/>
      <c r="R24" s="3302"/>
      <c r="S24" s="3302"/>
      <c r="T24" s="3302"/>
      <c r="U24" s="3302"/>
      <c r="V24" s="3302"/>
      <c r="W24" s="3302"/>
      <c r="X24" s="3302"/>
      <c r="Y24" s="3302"/>
      <c r="Z24" s="3302"/>
      <c r="AA24" s="3302"/>
      <c r="AB24" s="3302"/>
      <c r="AC24" s="3302"/>
      <c r="AD24" s="3302"/>
      <c r="AE24" s="3302"/>
      <c r="AF24" s="3302"/>
      <c r="AG24" s="3302"/>
      <c r="AH24" s="3302"/>
      <c r="AI24" s="3302"/>
      <c r="AJ24" s="3302"/>
      <c r="AK24" s="3302"/>
      <c r="AL24" s="3302"/>
      <c r="AM24" s="3302"/>
      <c r="AN24" s="3302"/>
      <c r="AO24" s="3302"/>
      <c r="AP24" s="3302"/>
      <c r="AQ24" s="3302"/>
      <c r="AR24" s="3302"/>
      <c r="AS24" s="3302"/>
      <c r="AT24" s="3302"/>
      <c r="AU24" s="3302"/>
      <c r="AV24" s="3302"/>
      <c r="AW24" s="3302"/>
      <c r="AX24" s="3302"/>
      <c r="AY24" s="965"/>
      <c r="AZ24" s="966"/>
      <c r="BA24" s="3303"/>
      <c r="BB24" s="3304"/>
      <c r="BC24" s="3304"/>
      <c r="BD24" s="3304"/>
      <c r="BE24" s="3304"/>
      <c r="BF24" s="3304"/>
      <c r="BG24" s="3304"/>
      <c r="BH24" s="3304"/>
      <c r="BI24" s="3304"/>
      <c r="BJ24" s="3304"/>
      <c r="BK24" s="3304"/>
      <c r="BL24" s="3304"/>
      <c r="BM24" s="3304"/>
      <c r="BN24" s="3304"/>
      <c r="BO24" s="3305"/>
      <c r="BP24" s="951"/>
      <c r="BQ24" s="3306"/>
      <c r="BR24" s="3306"/>
      <c r="BS24" s="3306"/>
      <c r="BT24" s="3306"/>
      <c r="BU24" s="3306"/>
      <c r="BV24" s="3306"/>
      <c r="BW24" s="3306"/>
      <c r="BX24" s="3306"/>
      <c r="BY24" s="3306"/>
      <c r="BZ24" s="3306"/>
      <c r="CA24" s="3306"/>
      <c r="CB24" s="3306"/>
      <c r="CC24" s="3306"/>
      <c r="CD24" s="3306"/>
      <c r="CE24" s="3306"/>
      <c r="CF24" s="3306"/>
      <c r="CG24" s="3306"/>
      <c r="CH24" s="3306"/>
      <c r="CI24" s="3306"/>
      <c r="CJ24" s="3306"/>
      <c r="CK24" s="3306"/>
      <c r="CL24" s="3306"/>
      <c r="CM24" s="3306"/>
      <c r="CN24" s="3306"/>
      <c r="CO24" s="3306"/>
      <c r="CP24" s="3306"/>
      <c r="CQ24" s="3306"/>
      <c r="CR24" s="3306"/>
      <c r="CS24" s="3306"/>
      <c r="CT24" s="967"/>
      <c r="CU24" s="950"/>
    </row>
    <row r="25" spans="1:100" ht="12.6" customHeight="1">
      <c r="A25" s="945"/>
      <c r="B25" s="959"/>
      <c r="C25" s="960"/>
      <c r="D25" s="3301" t="s">
        <v>3375</v>
      </c>
      <c r="E25" s="3301"/>
      <c r="F25" s="3301"/>
      <c r="G25" s="3301"/>
      <c r="H25" s="3301"/>
      <c r="I25" s="3301"/>
      <c r="J25" s="3301"/>
      <c r="K25" s="3301"/>
      <c r="L25" s="3301"/>
      <c r="M25" s="3301"/>
      <c r="N25" s="3301"/>
      <c r="O25" s="3301"/>
      <c r="P25" s="3301"/>
      <c r="Q25" s="3301"/>
      <c r="R25" s="3301"/>
      <c r="S25" s="3301"/>
      <c r="T25" s="3301"/>
      <c r="U25" s="3301"/>
      <c r="V25" s="3301"/>
      <c r="W25" s="3301"/>
      <c r="X25" s="3301"/>
      <c r="Y25" s="3301"/>
      <c r="Z25" s="3301"/>
      <c r="AA25" s="3301"/>
      <c r="AB25" s="3301"/>
      <c r="AC25" s="3301"/>
      <c r="AD25" s="3301"/>
      <c r="AE25" s="3301"/>
      <c r="AF25" s="3301"/>
      <c r="AG25" s="3301"/>
      <c r="AH25" s="3301"/>
      <c r="AI25" s="3301"/>
      <c r="AJ25" s="3301"/>
      <c r="AK25" s="3301"/>
      <c r="AL25" s="3301"/>
      <c r="AM25" s="3301"/>
      <c r="AN25" s="3301"/>
      <c r="AO25" s="3301"/>
      <c r="AP25" s="3301"/>
      <c r="AQ25" s="3301"/>
      <c r="AR25" s="3301"/>
      <c r="AS25" s="3301"/>
      <c r="AT25" s="3301"/>
      <c r="AU25" s="3301"/>
      <c r="AV25" s="3301"/>
      <c r="AW25" s="3301"/>
      <c r="AX25" s="3301"/>
      <c r="AY25" s="960"/>
      <c r="AZ25" s="961"/>
      <c r="BA25" s="3307" t="s">
        <v>2259</v>
      </c>
      <c r="BB25" s="3308"/>
      <c r="BC25" s="3308"/>
      <c r="BD25" s="3308"/>
      <c r="BE25" s="3308"/>
      <c r="BF25" s="3308" t="s">
        <v>589</v>
      </c>
      <c r="BG25" s="3308"/>
      <c r="BH25" s="3308"/>
      <c r="BI25" s="3308"/>
      <c r="BJ25" s="3308" t="s">
        <v>1401</v>
      </c>
      <c r="BK25" s="3308"/>
      <c r="BL25" s="3308"/>
      <c r="BM25" s="3308"/>
      <c r="BN25" s="3308" t="s">
        <v>1400</v>
      </c>
      <c r="BO25" s="3309"/>
      <c r="BP25" s="951"/>
      <c r="BQ25" s="3306"/>
      <c r="BR25" s="3306"/>
      <c r="BS25" s="3306"/>
      <c r="BT25" s="3306"/>
      <c r="BU25" s="3306"/>
      <c r="BV25" s="3306"/>
      <c r="BW25" s="3306"/>
      <c r="BX25" s="3306"/>
      <c r="BY25" s="3306"/>
      <c r="BZ25" s="3306"/>
      <c r="CA25" s="3306"/>
      <c r="CB25" s="3306"/>
      <c r="CC25" s="3306"/>
      <c r="CD25" s="3306"/>
      <c r="CE25" s="3306"/>
      <c r="CF25" s="3306"/>
      <c r="CG25" s="3306"/>
      <c r="CH25" s="3306"/>
      <c r="CI25" s="3306"/>
      <c r="CJ25" s="3306"/>
      <c r="CK25" s="3306"/>
      <c r="CL25" s="3306"/>
      <c r="CM25" s="3306"/>
      <c r="CN25" s="3306"/>
      <c r="CO25" s="3306"/>
      <c r="CP25" s="3306"/>
      <c r="CQ25" s="3306"/>
      <c r="CR25" s="3306"/>
      <c r="CS25" s="3306"/>
      <c r="CT25" s="967"/>
      <c r="CU25" s="950"/>
    </row>
    <row r="26" spans="1:100" ht="12.6" customHeight="1" thickBot="1">
      <c r="A26" s="945"/>
      <c r="B26" s="964"/>
      <c r="C26" s="965"/>
      <c r="D26" s="3302"/>
      <c r="E26" s="3302"/>
      <c r="F26" s="3302"/>
      <c r="G26" s="3302"/>
      <c r="H26" s="3302"/>
      <c r="I26" s="3302"/>
      <c r="J26" s="3302"/>
      <c r="K26" s="3302"/>
      <c r="L26" s="3302"/>
      <c r="M26" s="3302"/>
      <c r="N26" s="3302"/>
      <c r="O26" s="3302"/>
      <c r="P26" s="3302"/>
      <c r="Q26" s="3302"/>
      <c r="R26" s="3302"/>
      <c r="S26" s="3302"/>
      <c r="T26" s="3302"/>
      <c r="U26" s="3302"/>
      <c r="V26" s="3302"/>
      <c r="W26" s="3302"/>
      <c r="X26" s="3302"/>
      <c r="Y26" s="3302"/>
      <c r="Z26" s="3302"/>
      <c r="AA26" s="3302"/>
      <c r="AB26" s="3302"/>
      <c r="AC26" s="3302"/>
      <c r="AD26" s="3302"/>
      <c r="AE26" s="3302"/>
      <c r="AF26" s="3302"/>
      <c r="AG26" s="3302"/>
      <c r="AH26" s="3302"/>
      <c r="AI26" s="3302"/>
      <c r="AJ26" s="3302"/>
      <c r="AK26" s="3302"/>
      <c r="AL26" s="3302"/>
      <c r="AM26" s="3302"/>
      <c r="AN26" s="3302"/>
      <c r="AO26" s="3302"/>
      <c r="AP26" s="3302"/>
      <c r="AQ26" s="3302"/>
      <c r="AR26" s="3302"/>
      <c r="AS26" s="3302"/>
      <c r="AT26" s="3302"/>
      <c r="AU26" s="3302"/>
      <c r="AV26" s="3302"/>
      <c r="AW26" s="3302"/>
      <c r="AX26" s="3302"/>
      <c r="AY26" s="965"/>
      <c r="AZ26" s="966"/>
      <c r="BA26" s="3303"/>
      <c r="BB26" s="3304"/>
      <c r="BC26" s="3304"/>
      <c r="BD26" s="3304"/>
      <c r="BE26" s="3304"/>
      <c r="BF26" s="3304"/>
      <c r="BG26" s="3304"/>
      <c r="BH26" s="3304"/>
      <c r="BI26" s="3304"/>
      <c r="BJ26" s="3304"/>
      <c r="BK26" s="3304"/>
      <c r="BL26" s="3304"/>
      <c r="BM26" s="3304"/>
      <c r="BN26" s="3304"/>
      <c r="BO26" s="3305"/>
      <c r="BP26" s="951"/>
      <c r="BQ26" s="3306" t="s">
        <v>2096</v>
      </c>
      <c r="BR26" s="3306"/>
      <c r="BS26" s="3306"/>
      <c r="BT26" s="3306"/>
      <c r="BU26" s="3306"/>
      <c r="BV26" s="3306"/>
      <c r="BW26" s="3306"/>
      <c r="BX26" s="3306"/>
      <c r="BY26" s="3306"/>
      <c r="BZ26" s="3306"/>
      <c r="CA26" s="3306"/>
      <c r="CB26" s="3306"/>
      <c r="CC26" s="3306"/>
      <c r="CD26" s="3306"/>
      <c r="CE26" s="3306"/>
      <c r="CF26" s="3306"/>
      <c r="CG26" s="3306"/>
      <c r="CH26" s="3306"/>
      <c r="CI26" s="3306"/>
      <c r="CJ26" s="3306"/>
      <c r="CK26" s="3306"/>
      <c r="CL26" s="3306"/>
      <c r="CM26" s="3306"/>
      <c r="CN26" s="3306"/>
      <c r="CO26" s="3306"/>
      <c r="CP26" s="3306"/>
      <c r="CQ26" s="3306"/>
      <c r="CR26" s="3306"/>
      <c r="CS26" s="3306"/>
      <c r="CT26" s="967"/>
      <c r="CU26" s="950"/>
    </row>
    <row r="27" spans="1:100" ht="12.6" customHeight="1">
      <c r="A27" s="945"/>
      <c r="B27" s="959"/>
      <c r="C27" s="960"/>
      <c r="D27" s="3301" t="s">
        <v>3376</v>
      </c>
      <c r="E27" s="3301"/>
      <c r="F27" s="3301"/>
      <c r="G27" s="3301"/>
      <c r="H27" s="3301"/>
      <c r="I27" s="3301"/>
      <c r="J27" s="3301"/>
      <c r="K27" s="3301"/>
      <c r="L27" s="3301"/>
      <c r="M27" s="3301"/>
      <c r="N27" s="3301"/>
      <c r="O27" s="3301"/>
      <c r="P27" s="3301"/>
      <c r="Q27" s="3301"/>
      <c r="R27" s="3301"/>
      <c r="S27" s="3301"/>
      <c r="T27" s="3301"/>
      <c r="U27" s="3301"/>
      <c r="V27" s="3301"/>
      <c r="W27" s="3301"/>
      <c r="X27" s="3301"/>
      <c r="Y27" s="960"/>
      <c r="Z27" s="960"/>
      <c r="AA27" s="960"/>
      <c r="AB27" s="960"/>
      <c r="AC27" s="960"/>
      <c r="AD27" s="960"/>
      <c r="AE27" s="961"/>
      <c r="AF27" s="3307" t="s">
        <v>2259</v>
      </c>
      <c r="AG27" s="3308"/>
      <c r="AH27" s="3308"/>
      <c r="AI27" s="3308"/>
      <c r="AJ27" s="3308"/>
      <c r="AK27" s="3308" t="s">
        <v>589</v>
      </c>
      <c r="AL27" s="3308"/>
      <c r="AM27" s="3308"/>
      <c r="AN27" s="3308"/>
      <c r="AO27" s="3308" t="s">
        <v>1401</v>
      </c>
      <c r="AP27" s="3308"/>
      <c r="AQ27" s="3308"/>
      <c r="AR27" s="3308"/>
      <c r="AS27" s="3308" t="s">
        <v>1400</v>
      </c>
      <c r="AT27" s="3308"/>
      <c r="AU27" s="3308" t="s">
        <v>1797</v>
      </c>
      <c r="AV27" s="3308"/>
      <c r="AW27" s="3308"/>
      <c r="AX27" s="3308"/>
      <c r="AY27" s="3308"/>
      <c r="AZ27" s="3308"/>
      <c r="BA27" s="3308" t="s">
        <v>2259</v>
      </c>
      <c r="BB27" s="3308"/>
      <c r="BC27" s="3308"/>
      <c r="BD27" s="3308"/>
      <c r="BE27" s="3308"/>
      <c r="BF27" s="3308" t="s">
        <v>589</v>
      </c>
      <c r="BG27" s="3308"/>
      <c r="BH27" s="3308"/>
      <c r="BI27" s="3308"/>
      <c r="BJ27" s="3308" t="s">
        <v>1401</v>
      </c>
      <c r="BK27" s="3308"/>
      <c r="BL27" s="3308"/>
      <c r="BM27" s="3308"/>
      <c r="BN27" s="3308" t="s">
        <v>1400</v>
      </c>
      <c r="BO27" s="3309"/>
      <c r="BP27" s="951"/>
      <c r="BQ27" s="3306"/>
      <c r="BR27" s="3306"/>
      <c r="BS27" s="3306"/>
      <c r="BT27" s="3306"/>
      <c r="BU27" s="3306"/>
      <c r="BV27" s="3306"/>
      <c r="BW27" s="3306"/>
      <c r="BX27" s="3306"/>
      <c r="BY27" s="3306"/>
      <c r="BZ27" s="3306"/>
      <c r="CA27" s="3306"/>
      <c r="CB27" s="3306"/>
      <c r="CC27" s="3306"/>
      <c r="CD27" s="3306"/>
      <c r="CE27" s="3306"/>
      <c r="CF27" s="3306"/>
      <c r="CG27" s="3306"/>
      <c r="CH27" s="3306"/>
      <c r="CI27" s="3306"/>
      <c r="CJ27" s="3306"/>
      <c r="CK27" s="3306"/>
      <c r="CL27" s="3306"/>
      <c r="CM27" s="3306"/>
      <c r="CN27" s="3306"/>
      <c r="CO27" s="3306"/>
      <c r="CP27" s="3306"/>
      <c r="CQ27" s="3306"/>
      <c r="CR27" s="3306"/>
      <c r="CS27" s="3306"/>
      <c r="CT27" s="967"/>
      <c r="CU27" s="950"/>
    </row>
    <row r="28" spans="1:100" ht="12.6" customHeight="1" thickBot="1">
      <c r="A28" s="945"/>
      <c r="B28" s="964"/>
      <c r="C28" s="965"/>
      <c r="D28" s="3302"/>
      <c r="E28" s="3302"/>
      <c r="F28" s="3302"/>
      <c r="G28" s="3302"/>
      <c r="H28" s="3302"/>
      <c r="I28" s="3302"/>
      <c r="J28" s="3302"/>
      <c r="K28" s="3302"/>
      <c r="L28" s="3302"/>
      <c r="M28" s="3302"/>
      <c r="N28" s="3302"/>
      <c r="O28" s="3302"/>
      <c r="P28" s="3302"/>
      <c r="Q28" s="3302"/>
      <c r="R28" s="3302"/>
      <c r="S28" s="3302"/>
      <c r="T28" s="3302"/>
      <c r="U28" s="3302"/>
      <c r="V28" s="3302"/>
      <c r="W28" s="3302"/>
      <c r="X28" s="3302"/>
      <c r="Y28" s="965"/>
      <c r="Z28" s="965"/>
      <c r="AA28" s="965"/>
      <c r="AB28" s="965"/>
      <c r="AC28" s="965"/>
      <c r="AD28" s="965"/>
      <c r="AE28" s="966"/>
      <c r="AF28" s="3303"/>
      <c r="AG28" s="3304"/>
      <c r="AH28" s="3304"/>
      <c r="AI28" s="3304"/>
      <c r="AJ28" s="3304"/>
      <c r="AK28" s="3304"/>
      <c r="AL28" s="3304"/>
      <c r="AM28" s="3304"/>
      <c r="AN28" s="3304"/>
      <c r="AO28" s="3304"/>
      <c r="AP28" s="3304"/>
      <c r="AQ28" s="3304"/>
      <c r="AR28" s="3304"/>
      <c r="AS28" s="3304"/>
      <c r="AT28" s="3304"/>
      <c r="AU28" s="3304"/>
      <c r="AV28" s="3304"/>
      <c r="AW28" s="3304"/>
      <c r="AX28" s="3304"/>
      <c r="AY28" s="3304"/>
      <c r="AZ28" s="3304"/>
      <c r="BA28" s="3304"/>
      <c r="BB28" s="3304"/>
      <c r="BC28" s="3304"/>
      <c r="BD28" s="3304"/>
      <c r="BE28" s="3304"/>
      <c r="BF28" s="3304"/>
      <c r="BG28" s="3304"/>
      <c r="BH28" s="3304"/>
      <c r="BI28" s="3304"/>
      <c r="BJ28" s="3304"/>
      <c r="BK28" s="3304"/>
      <c r="BL28" s="3304"/>
      <c r="BM28" s="3304"/>
      <c r="BN28" s="3304"/>
      <c r="BO28" s="3305"/>
      <c r="BP28" s="951"/>
      <c r="BQ28" s="3310" t="str">
        <f>CONCATENATE("（工事担当課）",一括入力シート!B15,一括入力シート!C15,一括入力シート!D15)</f>
        <v>（工事担当課）</v>
      </c>
      <c r="BR28" s="3310"/>
      <c r="BS28" s="3310"/>
      <c r="BT28" s="3310"/>
      <c r="BU28" s="3310"/>
      <c r="BV28" s="3310"/>
      <c r="BW28" s="3310"/>
      <c r="BX28" s="3310"/>
      <c r="BY28" s="3310"/>
      <c r="BZ28" s="3310"/>
      <c r="CA28" s="3310"/>
      <c r="CB28" s="3310"/>
      <c r="CC28" s="3310"/>
      <c r="CD28" s="3310"/>
      <c r="CE28" s="3310"/>
      <c r="CF28" s="3310"/>
      <c r="CG28" s="3310"/>
      <c r="CH28" s="3310"/>
      <c r="CI28" s="3310"/>
      <c r="CJ28" s="3310"/>
      <c r="CK28" s="3310"/>
      <c r="CL28" s="3310"/>
      <c r="CM28" s="3310"/>
      <c r="CN28" s="3310"/>
      <c r="CO28" s="3310"/>
      <c r="CP28" s="3310"/>
      <c r="CQ28" s="3310"/>
      <c r="CR28" s="3310"/>
      <c r="CS28" s="3310"/>
      <c r="CT28" s="967"/>
      <c r="CU28" s="950"/>
    </row>
    <row r="29" spans="1:100" ht="12.6" customHeight="1">
      <c r="A29" s="945"/>
      <c r="B29" s="3311" t="s">
        <v>2429</v>
      </c>
      <c r="C29" s="3312"/>
      <c r="D29" s="3312"/>
      <c r="E29" s="3312"/>
      <c r="F29" s="3312"/>
      <c r="G29" s="3312"/>
      <c r="H29" s="3312"/>
      <c r="I29" s="3312"/>
      <c r="J29" s="3312"/>
      <c r="K29" s="3312"/>
      <c r="L29" s="3312"/>
      <c r="M29" s="3312"/>
      <c r="N29" s="3312"/>
      <c r="O29" s="3312"/>
      <c r="P29" s="3312"/>
      <c r="Q29" s="3312"/>
      <c r="R29" s="3312"/>
      <c r="S29" s="3312"/>
      <c r="T29" s="3312"/>
      <c r="U29" s="3312"/>
      <c r="V29" s="3312"/>
      <c r="W29" s="3312"/>
      <c r="X29" s="3312"/>
      <c r="Y29" s="3312"/>
      <c r="Z29" s="3312"/>
      <c r="AA29" s="3312"/>
      <c r="AB29" s="3312"/>
      <c r="AC29" s="3312"/>
      <c r="AD29" s="3312"/>
      <c r="AE29" s="3313"/>
      <c r="AF29" s="3307" t="s">
        <v>2259</v>
      </c>
      <c r="AG29" s="3308"/>
      <c r="AH29" s="3308"/>
      <c r="AI29" s="3308"/>
      <c r="AJ29" s="3308"/>
      <c r="AK29" s="3308" t="s">
        <v>589</v>
      </c>
      <c r="AL29" s="3308"/>
      <c r="AM29" s="3308"/>
      <c r="AN29" s="3308"/>
      <c r="AO29" s="3308" t="s">
        <v>1401</v>
      </c>
      <c r="AP29" s="3308"/>
      <c r="AQ29" s="3308"/>
      <c r="AR29" s="3308"/>
      <c r="AS29" s="3308" t="s">
        <v>1400</v>
      </c>
      <c r="AT29" s="3308"/>
      <c r="AU29" s="3308" t="s">
        <v>1797</v>
      </c>
      <c r="AV29" s="3308"/>
      <c r="AW29" s="3308"/>
      <c r="AX29" s="3308"/>
      <c r="AY29" s="3308"/>
      <c r="AZ29" s="3308"/>
      <c r="BA29" s="3308" t="s">
        <v>2259</v>
      </c>
      <c r="BB29" s="3308"/>
      <c r="BC29" s="3308"/>
      <c r="BD29" s="3308"/>
      <c r="BE29" s="3308"/>
      <c r="BF29" s="3308" t="s">
        <v>589</v>
      </c>
      <c r="BG29" s="3308"/>
      <c r="BH29" s="3308"/>
      <c r="BI29" s="3308"/>
      <c r="BJ29" s="3308" t="s">
        <v>1401</v>
      </c>
      <c r="BK29" s="3308"/>
      <c r="BL29" s="3308"/>
      <c r="BM29" s="3308"/>
      <c r="BN29" s="3308" t="s">
        <v>1400</v>
      </c>
      <c r="BO29" s="3309"/>
      <c r="BP29" s="951"/>
      <c r="BQ29" s="3310"/>
      <c r="BR29" s="3310"/>
      <c r="BS29" s="3310"/>
      <c r="BT29" s="3310"/>
      <c r="BU29" s="3310"/>
      <c r="BV29" s="3310"/>
      <c r="BW29" s="3310"/>
      <c r="BX29" s="3310"/>
      <c r="BY29" s="3310"/>
      <c r="BZ29" s="3310"/>
      <c r="CA29" s="3310"/>
      <c r="CB29" s="3310"/>
      <c r="CC29" s="3310"/>
      <c r="CD29" s="3310"/>
      <c r="CE29" s="3310"/>
      <c r="CF29" s="3310"/>
      <c r="CG29" s="3310"/>
      <c r="CH29" s="3310"/>
      <c r="CI29" s="3310"/>
      <c r="CJ29" s="3310"/>
      <c r="CK29" s="3310"/>
      <c r="CL29" s="3310"/>
      <c r="CM29" s="3310"/>
      <c r="CN29" s="3310"/>
      <c r="CO29" s="3310"/>
      <c r="CP29" s="3310"/>
      <c r="CQ29" s="3310"/>
      <c r="CR29" s="3310"/>
      <c r="CS29" s="3310"/>
      <c r="CT29" s="967"/>
      <c r="CU29" s="950"/>
    </row>
    <row r="30" spans="1:100" ht="12.6" customHeight="1" thickBot="1">
      <c r="A30" s="945"/>
      <c r="B30" s="3314"/>
      <c r="C30" s="3315"/>
      <c r="D30" s="3315"/>
      <c r="E30" s="3315"/>
      <c r="F30" s="3315"/>
      <c r="G30" s="3315"/>
      <c r="H30" s="3315"/>
      <c r="I30" s="3315"/>
      <c r="J30" s="3315"/>
      <c r="K30" s="3315"/>
      <c r="L30" s="3315"/>
      <c r="M30" s="3315"/>
      <c r="N30" s="3315"/>
      <c r="O30" s="3315"/>
      <c r="P30" s="3315"/>
      <c r="Q30" s="3315"/>
      <c r="R30" s="3315"/>
      <c r="S30" s="3315"/>
      <c r="T30" s="3315"/>
      <c r="U30" s="3315"/>
      <c r="V30" s="3315"/>
      <c r="W30" s="3315"/>
      <c r="X30" s="3315"/>
      <c r="Y30" s="3315"/>
      <c r="Z30" s="3315"/>
      <c r="AA30" s="3315"/>
      <c r="AB30" s="3315"/>
      <c r="AC30" s="3315"/>
      <c r="AD30" s="3315"/>
      <c r="AE30" s="3316"/>
      <c r="AF30" s="3303"/>
      <c r="AG30" s="3304"/>
      <c r="AH30" s="3304"/>
      <c r="AI30" s="3304"/>
      <c r="AJ30" s="3304"/>
      <c r="AK30" s="3304"/>
      <c r="AL30" s="3304"/>
      <c r="AM30" s="3304"/>
      <c r="AN30" s="3304"/>
      <c r="AO30" s="3304"/>
      <c r="AP30" s="3304"/>
      <c r="AQ30" s="3304"/>
      <c r="AR30" s="3304"/>
      <c r="AS30" s="3304"/>
      <c r="AT30" s="3304"/>
      <c r="AU30" s="3304"/>
      <c r="AV30" s="3304"/>
      <c r="AW30" s="3304"/>
      <c r="AX30" s="3304"/>
      <c r="AY30" s="3304"/>
      <c r="AZ30" s="3304"/>
      <c r="BA30" s="3304"/>
      <c r="BB30" s="3304"/>
      <c r="BC30" s="3304"/>
      <c r="BD30" s="3304"/>
      <c r="BE30" s="3304"/>
      <c r="BF30" s="3304"/>
      <c r="BG30" s="3304"/>
      <c r="BH30" s="3304"/>
      <c r="BI30" s="3304"/>
      <c r="BJ30" s="3304"/>
      <c r="BK30" s="3304"/>
      <c r="BL30" s="3304"/>
      <c r="BM30" s="3304"/>
      <c r="BN30" s="3304"/>
      <c r="BO30" s="3305"/>
      <c r="BP30" s="964"/>
      <c r="BQ30" s="965"/>
      <c r="BR30" s="965"/>
      <c r="BS30" s="965"/>
      <c r="BT30" s="965"/>
      <c r="BU30" s="965"/>
      <c r="BV30" s="965"/>
      <c r="BW30" s="965"/>
      <c r="BX30" s="965"/>
      <c r="BY30" s="965"/>
      <c r="BZ30" s="965"/>
      <c r="CA30" s="965"/>
      <c r="CB30" s="965"/>
      <c r="CC30" s="965"/>
      <c r="CD30" s="965"/>
      <c r="CE30" s="965"/>
      <c r="CF30" s="965"/>
      <c r="CG30" s="965"/>
      <c r="CH30" s="965"/>
      <c r="CI30" s="965"/>
      <c r="CJ30" s="965"/>
      <c r="CK30" s="965"/>
      <c r="CL30" s="965"/>
      <c r="CM30" s="965"/>
      <c r="CN30" s="965"/>
      <c r="CO30" s="965"/>
      <c r="CP30" s="965"/>
      <c r="CQ30" s="965"/>
      <c r="CR30" s="965"/>
      <c r="CS30" s="965"/>
      <c r="CT30" s="985"/>
      <c r="CU30" s="950"/>
    </row>
    <row r="31" spans="1:100" ht="12.6" customHeight="1">
      <c r="A31" s="945"/>
      <c r="B31" s="959"/>
      <c r="C31" s="960"/>
      <c r="D31" s="3292" t="s">
        <v>1799</v>
      </c>
      <c r="E31" s="3292"/>
      <c r="F31" s="3292"/>
      <c r="G31" s="3292"/>
      <c r="H31" s="3292"/>
      <c r="I31" s="3292"/>
      <c r="J31" s="3292"/>
      <c r="K31" s="3292"/>
      <c r="L31" s="3292"/>
      <c r="M31" s="3292"/>
      <c r="N31" s="3292"/>
      <c r="O31" s="3292"/>
      <c r="P31" s="3292"/>
      <c r="Q31" s="3292"/>
      <c r="R31" s="3292"/>
      <c r="S31" s="3292"/>
      <c r="T31" s="3292"/>
      <c r="U31" s="3292"/>
      <c r="V31" s="3292"/>
      <c r="W31" s="3292"/>
      <c r="X31" s="3292"/>
      <c r="Y31" s="3292"/>
      <c r="Z31" s="3292"/>
      <c r="AA31" s="3292"/>
      <c r="AB31" s="3292"/>
      <c r="AC31" s="3292"/>
      <c r="AD31" s="3292"/>
      <c r="AE31" s="3292"/>
      <c r="AF31" s="3292"/>
      <c r="AG31" s="3292"/>
      <c r="AH31" s="3292"/>
      <c r="AI31" s="3292"/>
      <c r="AJ31" s="3292"/>
      <c r="AK31" s="3292"/>
      <c r="AL31" s="3292"/>
      <c r="AM31" s="3292"/>
      <c r="AN31" s="3292"/>
      <c r="AO31" s="3292"/>
      <c r="AP31" s="3292"/>
      <c r="AQ31" s="3292"/>
      <c r="AR31" s="3292"/>
      <c r="AS31" s="3292"/>
      <c r="AT31" s="3292"/>
      <c r="AU31" s="3292"/>
      <c r="AV31" s="3292"/>
      <c r="AW31" s="3292"/>
      <c r="AX31" s="3292"/>
      <c r="AY31" s="3292"/>
      <c r="AZ31" s="3292"/>
      <c r="BA31" s="3292"/>
      <c r="BB31" s="3292"/>
      <c r="BC31" s="3292"/>
      <c r="BD31" s="3292"/>
      <c r="BE31" s="3292"/>
      <c r="BF31" s="3292"/>
      <c r="BG31" s="3292"/>
      <c r="BH31" s="3292"/>
      <c r="BI31" s="3292"/>
      <c r="BJ31" s="3292"/>
      <c r="BK31" s="3292"/>
      <c r="BL31" s="3292"/>
      <c r="BM31" s="3292"/>
      <c r="BN31" s="960"/>
      <c r="BO31" s="986"/>
      <c r="BP31" s="3291" t="s">
        <v>2431</v>
      </c>
      <c r="BQ31" s="3292"/>
      <c r="BR31" s="3292"/>
      <c r="BS31" s="3292"/>
      <c r="BT31" s="3292"/>
      <c r="BU31" s="3292"/>
      <c r="BV31" s="3292"/>
      <c r="BW31" s="3292"/>
      <c r="BX31" s="3292"/>
      <c r="BY31" s="3292"/>
      <c r="BZ31" s="3292"/>
      <c r="CA31" s="3292"/>
      <c r="CB31" s="3292"/>
      <c r="CC31" s="3292"/>
      <c r="CD31" s="3292"/>
      <c r="CE31" s="3292"/>
      <c r="CF31" s="3292"/>
      <c r="CG31" s="3292"/>
      <c r="CH31" s="3292"/>
      <c r="CI31" s="3292"/>
      <c r="CJ31" s="3292"/>
      <c r="CK31" s="3292"/>
      <c r="CL31" s="3292"/>
      <c r="CM31" s="3292"/>
      <c r="CN31" s="3292"/>
      <c r="CO31" s="3292"/>
      <c r="CP31" s="3292"/>
      <c r="CQ31" s="3292"/>
      <c r="CR31" s="3292"/>
      <c r="CS31" s="3292"/>
      <c r="CT31" s="3293"/>
      <c r="CU31" s="950"/>
    </row>
    <row r="32" spans="1:100" ht="12.6" customHeight="1">
      <c r="A32" s="945"/>
      <c r="B32" s="973"/>
      <c r="C32" s="974"/>
      <c r="D32" s="3317"/>
      <c r="E32" s="3317"/>
      <c r="F32" s="3317"/>
      <c r="G32" s="3317"/>
      <c r="H32" s="3317"/>
      <c r="I32" s="3317"/>
      <c r="J32" s="3317"/>
      <c r="K32" s="3317"/>
      <c r="L32" s="3317"/>
      <c r="M32" s="3317"/>
      <c r="N32" s="3317"/>
      <c r="O32" s="3317"/>
      <c r="P32" s="3317"/>
      <c r="Q32" s="3317"/>
      <c r="R32" s="3317"/>
      <c r="S32" s="3317"/>
      <c r="T32" s="3317"/>
      <c r="U32" s="3317"/>
      <c r="V32" s="3317"/>
      <c r="W32" s="3317"/>
      <c r="X32" s="3317"/>
      <c r="Y32" s="3317"/>
      <c r="Z32" s="3317"/>
      <c r="AA32" s="3317"/>
      <c r="AB32" s="3317"/>
      <c r="AC32" s="3317"/>
      <c r="AD32" s="3317"/>
      <c r="AE32" s="3317"/>
      <c r="AF32" s="3317"/>
      <c r="AG32" s="3317"/>
      <c r="AH32" s="3317"/>
      <c r="AI32" s="3317"/>
      <c r="AJ32" s="3317"/>
      <c r="AK32" s="3317"/>
      <c r="AL32" s="3317"/>
      <c r="AM32" s="3317"/>
      <c r="AN32" s="3317"/>
      <c r="AO32" s="3317"/>
      <c r="AP32" s="3317"/>
      <c r="AQ32" s="3317"/>
      <c r="AR32" s="3317"/>
      <c r="AS32" s="3317"/>
      <c r="AT32" s="3317"/>
      <c r="AU32" s="3317"/>
      <c r="AV32" s="3317"/>
      <c r="AW32" s="3317"/>
      <c r="AX32" s="3317"/>
      <c r="AY32" s="3317"/>
      <c r="AZ32" s="3317"/>
      <c r="BA32" s="3317"/>
      <c r="BB32" s="3317"/>
      <c r="BC32" s="3317"/>
      <c r="BD32" s="3317"/>
      <c r="BE32" s="3317"/>
      <c r="BF32" s="3317"/>
      <c r="BG32" s="3317"/>
      <c r="BH32" s="3317"/>
      <c r="BI32" s="3317"/>
      <c r="BJ32" s="3317"/>
      <c r="BK32" s="3317"/>
      <c r="BL32" s="3317"/>
      <c r="BM32" s="3317"/>
      <c r="BN32" s="974"/>
      <c r="BO32" s="975"/>
      <c r="BP32" s="3294"/>
      <c r="BQ32" s="3295"/>
      <c r="BR32" s="3295"/>
      <c r="BS32" s="3295"/>
      <c r="BT32" s="3295"/>
      <c r="BU32" s="3295"/>
      <c r="BV32" s="3295"/>
      <c r="BW32" s="3295"/>
      <c r="BX32" s="3295"/>
      <c r="BY32" s="3295"/>
      <c r="BZ32" s="3295"/>
      <c r="CA32" s="3295"/>
      <c r="CB32" s="3295"/>
      <c r="CC32" s="3295"/>
      <c r="CD32" s="3295"/>
      <c r="CE32" s="3295"/>
      <c r="CF32" s="3295"/>
      <c r="CG32" s="3295"/>
      <c r="CH32" s="3295"/>
      <c r="CI32" s="3295"/>
      <c r="CJ32" s="3295"/>
      <c r="CK32" s="3295"/>
      <c r="CL32" s="3295"/>
      <c r="CM32" s="3295"/>
      <c r="CN32" s="3295"/>
      <c r="CO32" s="3295"/>
      <c r="CP32" s="3295"/>
      <c r="CQ32" s="3295"/>
      <c r="CR32" s="3295"/>
      <c r="CS32" s="3295"/>
      <c r="CT32" s="3296"/>
      <c r="CU32" s="950"/>
    </row>
    <row r="33" spans="1:100" ht="12.6" customHeight="1">
      <c r="A33" s="945"/>
      <c r="B33" s="962"/>
      <c r="C33" s="963"/>
      <c r="D33" s="3318" t="s">
        <v>3377</v>
      </c>
      <c r="E33" s="3318"/>
      <c r="F33" s="3318"/>
      <c r="G33" s="3318"/>
      <c r="H33" s="3318"/>
      <c r="I33" s="3318"/>
      <c r="J33" s="3319" t="s">
        <v>427</v>
      </c>
      <c r="K33" s="3319"/>
      <c r="L33" s="3318" t="s">
        <v>3378</v>
      </c>
      <c r="M33" s="3318"/>
      <c r="N33" s="3318"/>
      <c r="O33" s="3318"/>
      <c r="P33" s="3318"/>
      <c r="Q33" s="3318"/>
      <c r="R33" s="3318"/>
      <c r="S33" s="3318"/>
      <c r="T33" s="3318"/>
      <c r="U33" s="3318"/>
      <c r="V33" s="3318"/>
      <c r="W33" s="3318"/>
      <c r="X33" s="3320" t="s">
        <v>72</v>
      </c>
      <c r="Y33" s="3320"/>
      <c r="Z33" s="3318" t="s">
        <v>1812</v>
      </c>
      <c r="AA33" s="3318"/>
      <c r="AB33" s="3318"/>
      <c r="AC33" s="3318"/>
      <c r="AD33" s="3318"/>
      <c r="AE33" s="3318"/>
      <c r="AF33" s="3318"/>
      <c r="AG33" s="3318"/>
      <c r="AH33" s="3318"/>
      <c r="AI33" s="3318"/>
      <c r="AJ33" s="3318"/>
      <c r="AK33" s="3318"/>
      <c r="AL33" s="3320"/>
      <c r="AM33" s="3320"/>
      <c r="AN33" s="3318"/>
      <c r="AO33" s="3318"/>
      <c r="AP33" s="3318"/>
      <c r="AQ33" s="3318"/>
      <c r="AR33" s="3318"/>
      <c r="AS33" s="3318"/>
      <c r="AT33" s="3318"/>
      <c r="AU33" s="3318"/>
      <c r="AV33" s="3318"/>
      <c r="AW33" s="3318"/>
      <c r="AX33" s="3318"/>
      <c r="AY33" s="3318"/>
      <c r="AZ33" s="987"/>
      <c r="BA33" s="987"/>
      <c r="BB33" s="987"/>
      <c r="BC33" s="987"/>
      <c r="BD33" s="987"/>
      <c r="BE33" s="987"/>
      <c r="BF33" s="987"/>
      <c r="BG33" s="987"/>
      <c r="BH33" s="987"/>
      <c r="BI33" s="987"/>
      <c r="BJ33" s="987"/>
      <c r="BK33" s="987"/>
      <c r="BL33" s="987"/>
      <c r="BM33" s="987"/>
      <c r="BN33" s="987"/>
      <c r="BO33" s="987"/>
      <c r="BP33" s="3321" t="s">
        <v>3379</v>
      </c>
      <c r="BQ33" s="3322"/>
      <c r="BR33" s="3322"/>
      <c r="BS33" s="3322"/>
      <c r="BT33" s="3322"/>
      <c r="BU33" s="3322"/>
      <c r="BV33" s="3322"/>
      <c r="BW33" s="3322"/>
      <c r="BX33" s="3322">
        <f>一括入力シート!B45</f>
        <v>0</v>
      </c>
      <c r="BY33" s="3322"/>
      <c r="BZ33" s="3322"/>
      <c r="CA33" s="3322"/>
      <c r="CB33" s="3322"/>
      <c r="CC33" s="3322"/>
      <c r="CD33" s="3322"/>
      <c r="CE33" s="3322"/>
      <c r="CF33" s="3322"/>
      <c r="CG33" s="3322"/>
      <c r="CH33" s="3322"/>
      <c r="CI33" s="3322"/>
      <c r="CJ33" s="3322"/>
      <c r="CK33" s="3322"/>
      <c r="CL33" s="3322"/>
      <c r="CM33" s="3322"/>
      <c r="CN33" s="3322"/>
      <c r="CO33" s="3322"/>
      <c r="CP33" s="3322"/>
      <c r="CQ33" s="3322"/>
      <c r="CR33" s="3322"/>
      <c r="CS33" s="3322"/>
      <c r="CT33" s="967"/>
      <c r="CU33" s="950"/>
    </row>
    <row r="34" spans="1:100" ht="12.6" customHeight="1">
      <c r="A34" s="945"/>
      <c r="B34" s="962"/>
      <c r="C34" s="963"/>
      <c r="D34" s="3267"/>
      <c r="E34" s="3267"/>
      <c r="F34" s="3267"/>
      <c r="G34" s="3267"/>
      <c r="H34" s="3267"/>
      <c r="I34" s="3267"/>
      <c r="J34" s="3319"/>
      <c r="K34" s="3319"/>
      <c r="L34" s="3267"/>
      <c r="M34" s="3267"/>
      <c r="N34" s="3267"/>
      <c r="O34" s="3267"/>
      <c r="P34" s="3267"/>
      <c r="Q34" s="3267"/>
      <c r="R34" s="3267"/>
      <c r="S34" s="3267"/>
      <c r="T34" s="3267"/>
      <c r="U34" s="3267"/>
      <c r="V34" s="3267"/>
      <c r="W34" s="3267"/>
      <c r="X34" s="3319"/>
      <c r="Y34" s="3319"/>
      <c r="Z34" s="3267"/>
      <c r="AA34" s="3267"/>
      <c r="AB34" s="3267"/>
      <c r="AC34" s="3267"/>
      <c r="AD34" s="3267"/>
      <c r="AE34" s="3267"/>
      <c r="AF34" s="3267"/>
      <c r="AG34" s="3267"/>
      <c r="AH34" s="3267"/>
      <c r="AI34" s="3267"/>
      <c r="AJ34" s="3267"/>
      <c r="AK34" s="3267"/>
      <c r="AL34" s="3319"/>
      <c r="AM34" s="3319"/>
      <c r="AN34" s="3267"/>
      <c r="AO34" s="3267"/>
      <c r="AP34" s="3267"/>
      <c r="AQ34" s="3267"/>
      <c r="AR34" s="3267"/>
      <c r="AS34" s="3267"/>
      <c r="AT34" s="3267"/>
      <c r="AU34" s="3267"/>
      <c r="AV34" s="3267"/>
      <c r="AW34" s="3267"/>
      <c r="AX34" s="3267"/>
      <c r="AY34" s="3267"/>
      <c r="AZ34" s="963"/>
      <c r="BA34" s="963"/>
      <c r="BB34" s="963"/>
      <c r="BC34" s="963"/>
      <c r="BD34" s="963"/>
      <c r="BE34" s="963"/>
      <c r="BF34" s="963"/>
      <c r="BG34" s="963"/>
      <c r="BH34" s="963"/>
      <c r="BI34" s="963"/>
      <c r="BJ34" s="963"/>
      <c r="BK34" s="963"/>
      <c r="BL34" s="963"/>
      <c r="BM34" s="963"/>
      <c r="BN34" s="963"/>
      <c r="BO34" s="963"/>
      <c r="BP34" s="3323"/>
      <c r="BQ34" s="3324"/>
      <c r="BR34" s="3324"/>
      <c r="BS34" s="3324"/>
      <c r="BT34" s="3324"/>
      <c r="BU34" s="3324"/>
      <c r="BV34" s="3324"/>
      <c r="BW34" s="3324"/>
      <c r="BX34" s="3324"/>
      <c r="BY34" s="3324"/>
      <c r="BZ34" s="3324"/>
      <c r="CA34" s="3324"/>
      <c r="CB34" s="3324"/>
      <c r="CC34" s="3324"/>
      <c r="CD34" s="3324"/>
      <c r="CE34" s="3324"/>
      <c r="CF34" s="3324"/>
      <c r="CG34" s="3324"/>
      <c r="CH34" s="3324"/>
      <c r="CI34" s="3324"/>
      <c r="CJ34" s="3324"/>
      <c r="CK34" s="3324"/>
      <c r="CL34" s="3324"/>
      <c r="CM34" s="3324"/>
      <c r="CN34" s="3324"/>
      <c r="CO34" s="3324"/>
      <c r="CP34" s="3324"/>
      <c r="CQ34" s="3324"/>
      <c r="CR34" s="3324"/>
      <c r="CS34" s="3324"/>
      <c r="CT34" s="967"/>
      <c r="CU34" s="950"/>
    </row>
    <row r="35" spans="1:100" ht="12.6" customHeight="1">
      <c r="A35" s="945"/>
      <c r="B35" s="962"/>
      <c r="C35" s="963"/>
      <c r="D35" s="1868"/>
      <c r="E35" s="1868"/>
      <c r="F35" s="1868"/>
      <c r="G35" s="1868"/>
      <c r="H35" s="1868"/>
      <c r="I35" s="1868"/>
      <c r="J35" s="3319" t="s">
        <v>1793</v>
      </c>
      <c r="K35" s="3319"/>
      <c r="L35" s="3267" t="s">
        <v>3380</v>
      </c>
      <c r="M35" s="3267"/>
      <c r="N35" s="3267"/>
      <c r="O35" s="3267"/>
      <c r="P35" s="3267"/>
      <c r="Q35" s="3267"/>
      <c r="R35" s="3267"/>
      <c r="S35" s="3325" t="s">
        <v>593</v>
      </c>
      <c r="T35" s="3319" t="s">
        <v>1793</v>
      </c>
      <c r="U35" s="3319"/>
      <c r="V35" s="3267" t="s">
        <v>1813</v>
      </c>
      <c r="W35" s="3267"/>
      <c r="X35" s="3267"/>
      <c r="Y35" s="3267"/>
      <c r="Z35" s="3267"/>
      <c r="AA35" s="3267"/>
      <c r="AB35" s="3267"/>
      <c r="AC35" s="3267"/>
      <c r="AD35" s="3267"/>
      <c r="AE35" s="3267"/>
      <c r="AF35" s="3319" t="s">
        <v>1793</v>
      </c>
      <c r="AG35" s="3319"/>
      <c r="AH35" s="3267" t="s">
        <v>1814</v>
      </c>
      <c r="AI35" s="3267"/>
      <c r="AJ35" s="3267"/>
      <c r="AK35" s="3267"/>
      <c r="AL35" s="3267"/>
      <c r="AM35" s="3267"/>
      <c r="AN35" s="3267"/>
      <c r="AO35" s="3267"/>
      <c r="AP35" s="3267"/>
      <c r="AQ35" s="3267"/>
      <c r="AR35" s="3319" t="s">
        <v>1793</v>
      </c>
      <c r="AS35" s="3319"/>
      <c r="AT35" s="3267" t="s">
        <v>1804</v>
      </c>
      <c r="AU35" s="3267"/>
      <c r="AV35" s="3267"/>
      <c r="AW35" s="3267"/>
      <c r="AX35" s="3325" t="s">
        <v>592</v>
      </c>
      <c r="AY35" s="963"/>
      <c r="AZ35" s="1867"/>
      <c r="BA35" s="1867"/>
      <c r="BB35" s="1867"/>
      <c r="BC35" s="1867"/>
      <c r="BD35" s="1867"/>
      <c r="BE35" s="1867"/>
      <c r="BF35" s="1867"/>
      <c r="BG35" s="1867"/>
      <c r="BH35" s="1867"/>
      <c r="BI35" s="1867"/>
      <c r="BJ35" s="1867"/>
      <c r="BK35" s="1867"/>
      <c r="BL35" s="1867"/>
      <c r="BM35" s="1867"/>
      <c r="BN35" s="1867"/>
      <c r="BO35" s="1867"/>
      <c r="BP35" s="3323"/>
      <c r="BQ35" s="3324"/>
      <c r="BR35" s="3324"/>
      <c r="BS35" s="3324"/>
      <c r="BT35" s="3324"/>
      <c r="BU35" s="3324"/>
      <c r="BV35" s="3324"/>
      <c r="BW35" s="3324"/>
      <c r="BX35" s="3326">
        <f>一括入力シート!B46</f>
        <v>0</v>
      </c>
      <c r="BY35" s="3326"/>
      <c r="BZ35" s="3326"/>
      <c r="CA35" s="3326"/>
      <c r="CB35" s="3326"/>
      <c r="CC35" s="3326"/>
      <c r="CD35" s="3326"/>
      <c r="CE35" s="3326"/>
      <c r="CF35" s="3326"/>
      <c r="CG35" s="3326"/>
      <c r="CH35" s="3326"/>
      <c r="CI35" s="3326"/>
      <c r="CJ35" s="3326"/>
      <c r="CK35" s="3326"/>
      <c r="CL35" s="3326"/>
      <c r="CM35" s="3326"/>
      <c r="CN35" s="3326"/>
      <c r="CO35" s="3326"/>
      <c r="CP35" s="3326"/>
      <c r="CQ35" s="3326"/>
      <c r="CR35" s="3326"/>
      <c r="CS35" s="3326"/>
      <c r="CT35" s="967"/>
      <c r="CU35" s="950"/>
    </row>
    <row r="36" spans="1:100" ht="12.6" customHeight="1">
      <c r="A36" s="945"/>
      <c r="B36" s="962"/>
      <c r="C36" s="963"/>
      <c r="D36" s="1868"/>
      <c r="E36" s="1868"/>
      <c r="F36" s="1868"/>
      <c r="G36" s="1868"/>
      <c r="H36" s="1868"/>
      <c r="I36" s="1868"/>
      <c r="J36" s="3319"/>
      <c r="K36" s="3319"/>
      <c r="L36" s="3267"/>
      <c r="M36" s="3267"/>
      <c r="N36" s="3267"/>
      <c r="O36" s="3267"/>
      <c r="P36" s="3267"/>
      <c r="Q36" s="3267"/>
      <c r="R36" s="3267"/>
      <c r="S36" s="3325"/>
      <c r="T36" s="3319"/>
      <c r="U36" s="3319"/>
      <c r="V36" s="3267"/>
      <c r="W36" s="3267"/>
      <c r="X36" s="3267"/>
      <c r="Y36" s="3267"/>
      <c r="Z36" s="3267"/>
      <c r="AA36" s="3267"/>
      <c r="AB36" s="3267"/>
      <c r="AC36" s="3267"/>
      <c r="AD36" s="3267"/>
      <c r="AE36" s="3267"/>
      <c r="AF36" s="3319"/>
      <c r="AG36" s="3319"/>
      <c r="AH36" s="3267"/>
      <c r="AI36" s="3267"/>
      <c r="AJ36" s="3267"/>
      <c r="AK36" s="3267"/>
      <c r="AL36" s="3267"/>
      <c r="AM36" s="3267"/>
      <c r="AN36" s="3267"/>
      <c r="AO36" s="3267"/>
      <c r="AP36" s="3267"/>
      <c r="AQ36" s="3267"/>
      <c r="AR36" s="3319"/>
      <c r="AS36" s="3319"/>
      <c r="AT36" s="3267"/>
      <c r="AU36" s="3267"/>
      <c r="AV36" s="3267"/>
      <c r="AW36" s="3267"/>
      <c r="AX36" s="3325"/>
      <c r="AY36" s="963"/>
      <c r="AZ36" s="1867"/>
      <c r="BA36" s="1867"/>
      <c r="BB36" s="1867"/>
      <c r="BC36" s="1867"/>
      <c r="BD36" s="1867"/>
      <c r="BE36" s="1867"/>
      <c r="BF36" s="1867"/>
      <c r="BG36" s="1867"/>
      <c r="BH36" s="1867"/>
      <c r="BI36" s="1867"/>
      <c r="BJ36" s="1867"/>
      <c r="BK36" s="1867"/>
      <c r="BL36" s="1867"/>
      <c r="BM36" s="1867"/>
      <c r="BN36" s="1867"/>
      <c r="BO36" s="1867"/>
      <c r="BP36" s="3323"/>
      <c r="BQ36" s="3324"/>
      <c r="BR36" s="3324"/>
      <c r="BS36" s="3324"/>
      <c r="BT36" s="3324"/>
      <c r="BU36" s="3324"/>
      <c r="BV36" s="3324"/>
      <c r="BW36" s="3324"/>
      <c r="BX36" s="3326"/>
      <c r="BY36" s="3326"/>
      <c r="BZ36" s="3326"/>
      <c r="CA36" s="3326"/>
      <c r="CB36" s="3326"/>
      <c r="CC36" s="3326"/>
      <c r="CD36" s="3326"/>
      <c r="CE36" s="3326"/>
      <c r="CF36" s="3326"/>
      <c r="CG36" s="3326"/>
      <c r="CH36" s="3326"/>
      <c r="CI36" s="3326"/>
      <c r="CJ36" s="3326"/>
      <c r="CK36" s="3326"/>
      <c r="CL36" s="3326"/>
      <c r="CM36" s="3326"/>
      <c r="CN36" s="3326"/>
      <c r="CO36" s="3326"/>
      <c r="CP36" s="3326"/>
      <c r="CQ36" s="3326"/>
      <c r="CR36" s="3326"/>
      <c r="CS36" s="3326"/>
      <c r="CT36" s="967"/>
      <c r="CU36" s="950"/>
    </row>
    <row r="37" spans="1:100" ht="12.6" customHeight="1">
      <c r="A37" s="945"/>
      <c r="B37" s="962"/>
      <c r="C37" s="963"/>
      <c r="D37" s="3267" t="s">
        <v>3381</v>
      </c>
      <c r="E37" s="3267"/>
      <c r="F37" s="3267"/>
      <c r="G37" s="3267"/>
      <c r="H37" s="3267"/>
      <c r="I37" s="3267"/>
      <c r="J37" s="3267"/>
      <c r="K37" s="3267"/>
      <c r="L37" s="3267"/>
      <c r="M37" s="3267"/>
      <c r="N37" s="3267"/>
      <c r="O37" s="3267"/>
      <c r="P37" s="3267"/>
      <c r="Q37" s="3267"/>
      <c r="R37" s="3267"/>
      <c r="S37" s="3267"/>
      <c r="T37" s="3267"/>
      <c r="U37" s="3267"/>
      <c r="V37" s="3267"/>
      <c r="W37" s="3267"/>
      <c r="X37" s="3267"/>
      <c r="Y37" s="3267"/>
      <c r="Z37" s="3267"/>
      <c r="AA37" s="3267"/>
      <c r="AB37" s="3267"/>
      <c r="AC37" s="3267"/>
      <c r="AD37" s="3267"/>
      <c r="AE37" s="3267"/>
      <c r="AF37" s="3267"/>
      <c r="AG37" s="3267"/>
      <c r="AH37" s="3267"/>
      <c r="AI37" s="3267"/>
      <c r="AJ37" s="3267"/>
      <c r="AK37" s="3267"/>
      <c r="AL37" s="3267"/>
      <c r="AM37" s="3267"/>
      <c r="AN37" s="3267"/>
      <c r="AO37" s="3267"/>
      <c r="AP37" s="3267"/>
      <c r="AQ37" s="3267"/>
      <c r="AR37" s="3267"/>
      <c r="AS37" s="3267"/>
      <c r="AT37" s="3267"/>
      <c r="AU37" s="3267"/>
      <c r="AV37" s="3267"/>
      <c r="AW37" s="3267"/>
      <c r="AX37" s="3267"/>
      <c r="AY37" s="3267"/>
      <c r="AZ37" s="3267"/>
      <c r="BA37" s="3267"/>
      <c r="BB37" s="3267"/>
      <c r="BC37" s="3267"/>
      <c r="BD37" s="3267"/>
      <c r="BE37" s="3267"/>
      <c r="BF37" s="3267"/>
      <c r="BG37" s="3267"/>
      <c r="BH37" s="3267"/>
      <c r="BI37" s="3267"/>
      <c r="BJ37" s="3267"/>
      <c r="BK37" s="3267"/>
      <c r="BL37" s="3267"/>
      <c r="BM37" s="3267"/>
      <c r="BN37" s="1867"/>
      <c r="BO37" s="1867"/>
      <c r="BP37" s="3327" t="s">
        <v>3382</v>
      </c>
      <c r="BQ37" s="3328"/>
      <c r="BR37" s="3328"/>
      <c r="BS37" s="3328"/>
      <c r="BT37" s="3329">
        <f>一括入力シート!B44</f>
        <v>0</v>
      </c>
      <c r="BU37" s="3329"/>
      <c r="BV37" s="3329"/>
      <c r="BW37" s="3329"/>
      <c r="BX37" s="3329"/>
      <c r="BY37" s="3329"/>
      <c r="BZ37" s="3329"/>
      <c r="CA37" s="3329"/>
      <c r="CB37" s="3329"/>
      <c r="CC37" s="3329"/>
      <c r="CD37" s="3329"/>
      <c r="CE37" s="3329"/>
      <c r="CF37" s="3329"/>
      <c r="CG37" s="3329"/>
      <c r="CH37" s="3329"/>
      <c r="CI37" s="3329"/>
      <c r="CJ37" s="3329"/>
      <c r="CK37" s="3329"/>
      <c r="CL37" s="3329"/>
      <c r="CM37" s="3329"/>
      <c r="CN37" s="3329"/>
      <c r="CO37" s="3329"/>
      <c r="CP37" s="3329"/>
      <c r="CQ37" s="3329"/>
      <c r="CR37" s="3329"/>
      <c r="CS37" s="3329"/>
      <c r="CT37" s="967"/>
      <c r="CU37" s="950"/>
    </row>
    <row r="38" spans="1:100" ht="12.6" customHeight="1" thickBot="1">
      <c r="A38" s="945"/>
      <c r="B38" s="962"/>
      <c r="C38" s="963"/>
      <c r="D38" s="3302"/>
      <c r="E38" s="3302"/>
      <c r="F38" s="3302"/>
      <c r="G38" s="3302"/>
      <c r="H38" s="3302"/>
      <c r="I38" s="3302"/>
      <c r="J38" s="3302"/>
      <c r="K38" s="3302"/>
      <c r="L38" s="3302"/>
      <c r="M38" s="3302"/>
      <c r="N38" s="3302"/>
      <c r="O38" s="3302"/>
      <c r="P38" s="3302"/>
      <c r="Q38" s="3302"/>
      <c r="R38" s="3302"/>
      <c r="S38" s="3302"/>
      <c r="T38" s="3302"/>
      <c r="U38" s="3302"/>
      <c r="V38" s="3302"/>
      <c r="W38" s="3302"/>
      <c r="X38" s="3302"/>
      <c r="Y38" s="3302"/>
      <c r="Z38" s="3302"/>
      <c r="AA38" s="3302"/>
      <c r="AB38" s="3302"/>
      <c r="AC38" s="3302"/>
      <c r="AD38" s="3302"/>
      <c r="AE38" s="3302"/>
      <c r="AF38" s="3302"/>
      <c r="AG38" s="3302"/>
      <c r="AH38" s="3302"/>
      <c r="AI38" s="3302"/>
      <c r="AJ38" s="3302"/>
      <c r="AK38" s="3302"/>
      <c r="AL38" s="3302"/>
      <c r="AM38" s="3302"/>
      <c r="AN38" s="3302"/>
      <c r="AO38" s="3302"/>
      <c r="AP38" s="3302"/>
      <c r="AQ38" s="3302"/>
      <c r="AR38" s="3302"/>
      <c r="AS38" s="3302"/>
      <c r="AT38" s="3302"/>
      <c r="AU38" s="3302"/>
      <c r="AV38" s="3302"/>
      <c r="AW38" s="3302"/>
      <c r="AX38" s="3302"/>
      <c r="AY38" s="3302"/>
      <c r="AZ38" s="3302"/>
      <c r="BA38" s="3302"/>
      <c r="BB38" s="3302"/>
      <c r="BC38" s="3302"/>
      <c r="BD38" s="3302"/>
      <c r="BE38" s="3302"/>
      <c r="BF38" s="3302"/>
      <c r="BG38" s="3302"/>
      <c r="BH38" s="3302"/>
      <c r="BI38" s="3302"/>
      <c r="BJ38" s="3302"/>
      <c r="BK38" s="3302"/>
      <c r="BL38" s="3302"/>
      <c r="BM38" s="3302"/>
      <c r="BN38" s="1869"/>
      <c r="BO38" s="1869"/>
      <c r="BP38" s="3327"/>
      <c r="BQ38" s="3328"/>
      <c r="BR38" s="3328"/>
      <c r="BS38" s="3328"/>
      <c r="BT38" s="3329"/>
      <c r="BU38" s="3329"/>
      <c r="BV38" s="3329"/>
      <c r="BW38" s="3329"/>
      <c r="BX38" s="3329"/>
      <c r="BY38" s="3329"/>
      <c r="BZ38" s="3329"/>
      <c r="CA38" s="3329"/>
      <c r="CB38" s="3329"/>
      <c r="CC38" s="3329"/>
      <c r="CD38" s="3329"/>
      <c r="CE38" s="3329"/>
      <c r="CF38" s="3329"/>
      <c r="CG38" s="3329"/>
      <c r="CH38" s="3329"/>
      <c r="CI38" s="3329"/>
      <c r="CJ38" s="3329"/>
      <c r="CK38" s="3329"/>
      <c r="CL38" s="3329"/>
      <c r="CM38" s="3329"/>
      <c r="CN38" s="3329"/>
      <c r="CO38" s="3329"/>
      <c r="CP38" s="3329"/>
      <c r="CQ38" s="3329"/>
      <c r="CR38" s="3329"/>
      <c r="CS38" s="3329"/>
      <c r="CT38" s="967"/>
      <c r="CU38" s="950"/>
    </row>
    <row r="39" spans="1:100" ht="12.6" customHeight="1">
      <c r="A39" s="945"/>
      <c r="B39" s="946"/>
      <c r="C39" s="976"/>
      <c r="D39" s="3292" t="s">
        <v>3383</v>
      </c>
      <c r="E39" s="3292"/>
      <c r="F39" s="3292"/>
      <c r="G39" s="3292"/>
      <c r="H39" s="3292"/>
      <c r="I39" s="3292"/>
      <c r="J39" s="3292"/>
      <c r="K39" s="3292"/>
      <c r="L39" s="3292"/>
      <c r="M39" s="3292"/>
      <c r="N39" s="3292"/>
      <c r="O39" s="3292"/>
      <c r="P39" s="3292"/>
      <c r="Q39" s="3292"/>
      <c r="R39" s="3292"/>
      <c r="S39" s="3292"/>
      <c r="T39" s="3292"/>
      <c r="U39" s="3292"/>
      <c r="V39" s="3292"/>
      <c r="W39" s="3292"/>
      <c r="X39" s="3292"/>
      <c r="Y39" s="3292"/>
      <c r="Z39" s="3292"/>
      <c r="AA39" s="3292"/>
      <c r="AB39" s="3292"/>
      <c r="AC39" s="3292"/>
      <c r="AD39" s="3292"/>
      <c r="AE39" s="3292"/>
      <c r="AF39" s="3292"/>
      <c r="AG39" s="3292"/>
      <c r="AH39" s="3292"/>
      <c r="AI39" s="3292"/>
      <c r="AJ39" s="3292"/>
      <c r="AK39" s="3292"/>
      <c r="AL39" s="3292"/>
      <c r="AM39" s="3292"/>
      <c r="AN39" s="3292"/>
      <c r="AO39" s="3292"/>
      <c r="AP39" s="3292"/>
      <c r="AQ39" s="3292"/>
      <c r="AR39" s="3292"/>
      <c r="AS39" s="3292"/>
      <c r="AT39" s="3292"/>
      <c r="AU39" s="3292"/>
      <c r="AV39" s="3292"/>
      <c r="AW39" s="3292"/>
      <c r="AX39" s="3292"/>
      <c r="AY39" s="3292"/>
      <c r="AZ39" s="3292"/>
      <c r="BA39" s="3292"/>
      <c r="BB39" s="3292"/>
      <c r="BC39" s="3292"/>
      <c r="BD39" s="3292"/>
      <c r="BE39" s="3292"/>
      <c r="BF39" s="3292"/>
      <c r="BG39" s="3292"/>
      <c r="BH39" s="3292"/>
      <c r="BI39" s="3292"/>
      <c r="BJ39" s="3292"/>
      <c r="BK39" s="3292"/>
      <c r="BL39" s="3292"/>
      <c r="BM39" s="3292"/>
      <c r="BN39" s="976"/>
      <c r="BO39" s="977"/>
      <c r="BP39" s="3331" t="s">
        <v>3384</v>
      </c>
      <c r="BQ39" s="3332"/>
      <c r="BR39" s="3332"/>
      <c r="BS39" s="3332"/>
      <c r="BT39" s="3332"/>
      <c r="BU39" s="3332"/>
      <c r="BV39" s="3332"/>
      <c r="BW39" s="3286">
        <f>一括入力シート!B54</f>
        <v>0</v>
      </c>
      <c r="BX39" s="3286"/>
      <c r="BY39" s="3286"/>
      <c r="BZ39" s="3286"/>
      <c r="CA39" s="3286"/>
      <c r="CB39" s="3286"/>
      <c r="CC39" s="3286"/>
      <c r="CD39" s="3286"/>
      <c r="CE39" s="3286"/>
      <c r="CF39" s="3286"/>
      <c r="CG39" s="3286"/>
      <c r="CH39" s="3286"/>
      <c r="CI39" s="3286"/>
      <c r="CJ39" s="3286"/>
      <c r="CK39" s="3286"/>
      <c r="CL39" s="3286"/>
      <c r="CM39" s="3286"/>
      <c r="CN39" s="3286"/>
      <c r="CO39" s="3286"/>
      <c r="CP39" s="3286"/>
      <c r="CQ39" s="3286"/>
      <c r="CR39" s="3286"/>
      <c r="CS39" s="3286"/>
      <c r="CT39" s="972"/>
      <c r="CU39" s="950"/>
    </row>
    <row r="40" spans="1:100" ht="12.6" customHeight="1">
      <c r="A40" s="945"/>
      <c r="B40" s="973"/>
      <c r="C40" s="974"/>
      <c r="D40" s="3295"/>
      <c r="E40" s="3295"/>
      <c r="F40" s="3295"/>
      <c r="G40" s="3295"/>
      <c r="H40" s="3295"/>
      <c r="I40" s="3295"/>
      <c r="J40" s="3295"/>
      <c r="K40" s="3295"/>
      <c r="L40" s="3295"/>
      <c r="M40" s="3295"/>
      <c r="N40" s="3295"/>
      <c r="O40" s="3295"/>
      <c r="P40" s="3295"/>
      <c r="Q40" s="3295"/>
      <c r="R40" s="3295"/>
      <c r="S40" s="3295"/>
      <c r="T40" s="3295"/>
      <c r="U40" s="3295"/>
      <c r="V40" s="3295"/>
      <c r="W40" s="3295"/>
      <c r="X40" s="3295"/>
      <c r="Y40" s="3295"/>
      <c r="Z40" s="3295"/>
      <c r="AA40" s="3295"/>
      <c r="AB40" s="3295"/>
      <c r="AC40" s="3295"/>
      <c r="AD40" s="3295"/>
      <c r="AE40" s="3295"/>
      <c r="AF40" s="3295"/>
      <c r="AG40" s="3295"/>
      <c r="AH40" s="3295"/>
      <c r="AI40" s="3295"/>
      <c r="AJ40" s="3295"/>
      <c r="AK40" s="3295"/>
      <c r="AL40" s="3295"/>
      <c r="AM40" s="3295"/>
      <c r="AN40" s="3295"/>
      <c r="AO40" s="3295"/>
      <c r="AP40" s="3295"/>
      <c r="AQ40" s="3295"/>
      <c r="AR40" s="3295"/>
      <c r="AS40" s="3295"/>
      <c r="AT40" s="3295"/>
      <c r="AU40" s="3295"/>
      <c r="AV40" s="3295"/>
      <c r="AW40" s="3295"/>
      <c r="AX40" s="3295"/>
      <c r="AY40" s="3295"/>
      <c r="AZ40" s="3295"/>
      <c r="BA40" s="3295"/>
      <c r="BB40" s="3295"/>
      <c r="BC40" s="3295"/>
      <c r="BD40" s="3295"/>
      <c r="BE40" s="3295"/>
      <c r="BF40" s="3295"/>
      <c r="BG40" s="3295"/>
      <c r="BH40" s="3295"/>
      <c r="BI40" s="3295"/>
      <c r="BJ40" s="3295"/>
      <c r="BK40" s="3295"/>
      <c r="BL40" s="3295"/>
      <c r="BM40" s="3295"/>
      <c r="BN40" s="974"/>
      <c r="BO40" s="975"/>
      <c r="BP40" s="3333"/>
      <c r="BQ40" s="3334"/>
      <c r="BR40" s="3334"/>
      <c r="BS40" s="3334"/>
      <c r="BT40" s="3334"/>
      <c r="BU40" s="3334"/>
      <c r="BV40" s="3334"/>
      <c r="BW40" s="3335"/>
      <c r="BX40" s="3335"/>
      <c r="BY40" s="3335"/>
      <c r="BZ40" s="3335"/>
      <c r="CA40" s="3335"/>
      <c r="CB40" s="3335"/>
      <c r="CC40" s="3335"/>
      <c r="CD40" s="3335"/>
      <c r="CE40" s="3335"/>
      <c r="CF40" s="3335"/>
      <c r="CG40" s="3335"/>
      <c r="CH40" s="3335"/>
      <c r="CI40" s="3335"/>
      <c r="CJ40" s="3335"/>
      <c r="CK40" s="3335"/>
      <c r="CL40" s="3335"/>
      <c r="CM40" s="3335"/>
      <c r="CN40" s="3335"/>
      <c r="CO40" s="3335"/>
      <c r="CP40" s="3335"/>
      <c r="CQ40" s="3335"/>
      <c r="CR40" s="3335"/>
      <c r="CS40" s="3335"/>
      <c r="CT40" s="967"/>
      <c r="CU40" s="950"/>
    </row>
    <row r="41" spans="1:100" ht="12.6" customHeight="1">
      <c r="A41" s="945"/>
      <c r="B41" s="970"/>
      <c r="C41" s="971"/>
      <c r="D41" s="3336"/>
      <c r="E41" s="3337"/>
      <c r="F41" s="3337"/>
      <c r="G41" s="3337"/>
      <c r="H41" s="3337"/>
      <c r="I41" s="3337"/>
      <c r="J41" s="3337"/>
      <c r="K41" s="3337"/>
      <c r="L41" s="3337"/>
      <c r="M41" s="3337"/>
      <c r="N41" s="3337"/>
      <c r="O41" s="3337"/>
      <c r="P41" s="3337"/>
      <c r="Q41" s="3337"/>
      <c r="R41" s="3337"/>
      <c r="S41" s="3337"/>
      <c r="T41" s="3337"/>
      <c r="U41" s="3337"/>
      <c r="V41" s="3337"/>
      <c r="W41" s="3337"/>
      <c r="X41" s="3337"/>
      <c r="Y41" s="3337"/>
      <c r="Z41" s="3337"/>
      <c r="AA41" s="3337"/>
      <c r="AB41" s="3337"/>
      <c r="AC41" s="3337"/>
      <c r="AD41" s="3337"/>
      <c r="AE41" s="3337"/>
      <c r="AF41" s="3337"/>
      <c r="AG41" s="3337"/>
      <c r="AH41" s="3337"/>
      <c r="AI41" s="3337"/>
      <c r="AJ41" s="3337"/>
      <c r="AK41" s="3337"/>
      <c r="AL41" s="3337"/>
      <c r="AM41" s="3337"/>
      <c r="AN41" s="3337"/>
      <c r="AO41" s="3337"/>
      <c r="AP41" s="3337"/>
      <c r="AQ41" s="3337"/>
      <c r="AR41" s="3337"/>
      <c r="AS41" s="3337"/>
      <c r="AT41" s="3337"/>
      <c r="AU41" s="3337"/>
      <c r="AV41" s="3337"/>
      <c r="AW41" s="3337"/>
      <c r="AX41" s="3337"/>
      <c r="AY41" s="3337"/>
      <c r="AZ41" s="3337"/>
      <c r="BA41" s="3337"/>
      <c r="BB41" s="3337"/>
      <c r="BC41" s="3337"/>
      <c r="BD41" s="3337"/>
      <c r="BE41" s="3337"/>
      <c r="BF41" s="3337"/>
      <c r="BG41" s="3337"/>
      <c r="BH41" s="3337"/>
      <c r="BI41" s="3337"/>
      <c r="BJ41" s="3337"/>
      <c r="BK41" s="3337"/>
      <c r="BL41" s="3337"/>
      <c r="BM41" s="3337"/>
      <c r="BN41" s="1856"/>
      <c r="BO41" s="1003"/>
      <c r="BP41" s="3338" t="s">
        <v>3385</v>
      </c>
      <c r="BQ41" s="3339"/>
      <c r="BR41" s="3339"/>
      <c r="BS41" s="3339"/>
      <c r="BT41" s="3339"/>
      <c r="BU41" s="3339"/>
      <c r="BV41" s="3339"/>
      <c r="BW41" s="3325"/>
      <c r="BX41" s="3325"/>
      <c r="BY41" s="3325"/>
      <c r="BZ41" s="3325"/>
      <c r="CA41" s="3325"/>
      <c r="CB41" s="3325"/>
      <c r="CC41" s="3325"/>
      <c r="CD41" s="3325"/>
      <c r="CE41" s="3325"/>
      <c r="CF41" s="3325"/>
      <c r="CG41" s="3325"/>
      <c r="CH41" s="3325"/>
      <c r="CI41" s="3325"/>
      <c r="CJ41" s="3325"/>
      <c r="CK41" s="3325"/>
      <c r="CL41" s="3325"/>
      <c r="CM41" s="3325"/>
      <c r="CN41" s="3325"/>
      <c r="CO41" s="3325"/>
      <c r="CP41" s="3325"/>
      <c r="CQ41" s="3325"/>
      <c r="CR41" s="3325"/>
      <c r="CS41" s="3325"/>
      <c r="CT41" s="967"/>
      <c r="CU41" s="950"/>
      <c r="CV41" s="579" t="s">
        <v>3386</v>
      </c>
    </row>
    <row r="42" spans="1:100" ht="12.6" customHeight="1">
      <c r="A42" s="945"/>
      <c r="B42" s="951"/>
      <c r="C42" s="969"/>
      <c r="D42" s="3330"/>
      <c r="E42" s="3330"/>
      <c r="F42" s="3330"/>
      <c r="G42" s="3330"/>
      <c r="H42" s="3330"/>
      <c r="I42" s="3330"/>
      <c r="J42" s="3330"/>
      <c r="K42" s="3330"/>
      <c r="L42" s="3330"/>
      <c r="M42" s="3330"/>
      <c r="N42" s="3330"/>
      <c r="O42" s="3330"/>
      <c r="P42" s="3330"/>
      <c r="Q42" s="3330"/>
      <c r="R42" s="3330"/>
      <c r="S42" s="3330"/>
      <c r="T42" s="3330"/>
      <c r="U42" s="3330"/>
      <c r="V42" s="3330"/>
      <c r="W42" s="3330"/>
      <c r="X42" s="3330"/>
      <c r="Y42" s="3330"/>
      <c r="Z42" s="3330"/>
      <c r="AA42" s="3330"/>
      <c r="AB42" s="3330"/>
      <c r="AC42" s="3330"/>
      <c r="AD42" s="3330"/>
      <c r="AE42" s="3330"/>
      <c r="AF42" s="3330"/>
      <c r="AG42" s="3330"/>
      <c r="AH42" s="3330"/>
      <c r="AI42" s="3330"/>
      <c r="AJ42" s="3330"/>
      <c r="AK42" s="3330"/>
      <c r="AL42" s="3330"/>
      <c r="AM42" s="3330"/>
      <c r="AN42" s="3330"/>
      <c r="AO42" s="3330"/>
      <c r="AP42" s="3330"/>
      <c r="AQ42" s="3330"/>
      <c r="AR42" s="3330"/>
      <c r="AS42" s="3330"/>
      <c r="AT42" s="3330"/>
      <c r="AU42" s="3330"/>
      <c r="AV42" s="3330"/>
      <c r="AW42" s="3330"/>
      <c r="AX42" s="3330"/>
      <c r="AY42" s="3330"/>
      <c r="AZ42" s="3330"/>
      <c r="BA42" s="3330"/>
      <c r="BB42" s="3330"/>
      <c r="BC42" s="3330"/>
      <c r="BD42" s="3330"/>
      <c r="BE42" s="3330"/>
      <c r="BF42" s="3330"/>
      <c r="BG42" s="3330"/>
      <c r="BH42" s="3330"/>
      <c r="BI42" s="3330"/>
      <c r="BJ42" s="3330"/>
      <c r="BK42" s="3330"/>
      <c r="BL42" s="3330"/>
      <c r="BM42" s="3330"/>
      <c r="BN42" s="1857"/>
      <c r="BO42" s="968"/>
      <c r="BP42" s="3338"/>
      <c r="BQ42" s="3339"/>
      <c r="BR42" s="3339"/>
      <c r="BS42" s="3339"/>
      <c r="BT42" s="3339"/>
      <c r="BU42" s="3339"/>
      <c r="BV42" s="3339"/>
      <c r="BW42" s="3325"/>
      <c r="BX42" s="3325"/>
      <c r="BY42" s="3325"/>
      <c r="BZ42" s="3325"/>
      <c r="CA42" s="3325"/>
      <c r="CB42" s="3325"/>
      <c r="CC42" s="3325"/>
      <c r="CD42" s="3325"/>
      <c r="CE42" s="3325"/>
      <c r="CF42" s="3325"/>
      <c r="CG42" s="3325"/>
      <c r="CH42" s="3325"/>
      <c r="CI42" s="3325"/>
      <c r="CJ42" s="3325"/>
      <c r="CK42" s="3325"/>
      <c r="CL42" s="3325"/>
      <c r="CM42" s="3325"/>
      <c r="CN42" s="3325"/>
      <c r="CO42" s="3325"/>
      <c r="CP42" s="3325"/>
      <c r="CQ42" s="3325"/>
      <c r="CR42" s="3325"/>
      <c r="CS42" s="3325"/>
      <c r="CT42" s="967"/>
      <c r="CU42" s="950"/>
      <c r="CV42" s="579" t="s">
        <v>2437</v>
      </c>
    </row>
    <row r="43" spans="1:100" ht="12.6" customHeight="1">
      <c r="A43" s="945"/>
      <c r="B43" s="951"/>
      <c r="C43" s="969"/>
      <c r="D43" s="3328"/>
      <c r="E43" s="3330"/>
      <c r="F43" s="3330"/>
      <c r="G43" s="3330"/>
      <c r="H43" s="3330"/>
      <c r="I43" s="3330"/>
      <c r="J43" s="3330"/>
      <c r="K43" s="3330"/>
      <c r="L43" s="3330"/>
      <c r="M43" s="3330"/>
      <c r="N43" s="3330"/>
      <c r="O43" s="3330"/>
      <c r="P43" s="3330"/>
      <c r="Q43" s="3330"/>
      <c r="R43" s="3330"/>
      <c r="S43" s="3330"/>
      <c r="T43" s="3330"/>
      <c r="U43" s="3330"/>
      <c r="V43" s="3330"/>
      <c r="W43" s="3330"/>
      <c r="X43" s="3330"/>
      <c r="Y43" s="3330"/>
      <c r="Z43" s="3330"/>
      <c r="AA43" s="3330"/>
      <c r="AB43" s="3330"/>
      <c r="AC43" s="3330"/>
      <c r="AD43" s="3330"/>
      <c r="AE43" s="3330"/>
      <c r="AF43" s="3330"/>
      <c r="AG43" s="3330"/>
      <c r="AH43" s="3330"/>
      <c r="AI43" s="3330"/>
      <c r="AJ43" s="3330"/>
      <c r="AK43" s="3330"/>
      <c r="AL43" s="3330"/>
      <c r="AM43" s="3330"/>
      <c r="AN43" s="3330"/>
      <c r="AO43" s="3330"/>
      <c r="AP43" s="3330"/>
      <c r="AQ43" s="3330"/>
      <c r="AR43" s="3330"/>
      <c r="AS43" s="3330"/>
      <c r="AT43" s="3330"/>
      <c r="AU43" s="3330"/>
      <c r="AV43" s="3330"/>
      <c r="AW43" s="3330"/>
      <c r="AX43" s="3330"/>
      <c r="AY43" s="3330"/>
      <c r="AZ43" s="3330"/>
      <c r="BA43" s="3330"/>
      <c r="BB43" s="3330"/>
      <c r="BC43" s="3330"/>
      <c r="BD43" s="3330"/>
      <c r="BE43" s="3330"/>
      <c r="BF43" s="3330"/>
      <c r="BG43" s="3330"/>
      <c r="BH43" s="3330"/>
      <c r="BI43" s="3330"/>
      <c r="BJ43" s="3330"/>
      <c r="BK43" s="3330"/>
      <c r="BL43" s="3330"/>
      <c r="BM43" s="3330"/>
      <c r="BN43" s="1857"/>
      <c r="BO43" s="968"/>
      <c r="BP43" s="1870"/>
      <c r="BQ43" s="993"/>
      <c r="BR43" s="993"/>
      <c r="BS43" s="993"/>
      <c r="BT43" s="993"/>
      <c r="BU43" s="993"/>
      <c r="BV43" s="993"/>
      <c r="BW43" s="963"/>
      <c r="BX43" s="963"/>
      <c r="BY43" s="963"/>
      <c r="BZ43" s="963"/>
      <c r="CA43" s="963"/>
      <c r="CB43" s="963"/>
      <c r="CC43" s="963"/>
      <c r="CD43" s="963"/>
      <c r="CE43" s="963"/>
      <c r="CF43" s="963"/>
      <c r="CG43" s="963"/>
      <c r="CH43" s="963"/>
      <c r="CI43" s="963"/>
      <c r="CJ43" s="963"/>
      <c r="CK43" s="963"/>
      <c r="CL43" s="963"/>
      <c r="CM43" s="963"/>
      <c r="CN43" s="963"/>
      <c r="CO43" s="963"/>
      <c r="CP43" s="963"/>
      <c r="CQ43" s="963"/>
      <c r="CR43" s="963"/>
      <c r="CS43" s="963"/>
      <c r="CT43" s="967"/>
      <c r="CU43" s="950"/>
    </row>
    <row r="44" spans="1:100" ht="12.6" customHeight="1">
      <c r="A44" s="945"/>
      <c r="B44" s="951"/>
      <c r="C44" s="969"/>
      <c r="D44" s="3330"/>
      <c r="E44" s="3330"/>
      <c r="F44" s="3330"/>
      <c r="G44" s="3330"/>
      <c r="H44" s="3330"/>
      <c r="I44" s="3330"/>
      <c r="J44" s="3330"/>
      <c r="K44" s="3330"/>
      <c r="L44" s="3330"/>
      <c r="M44" s="3330"/>
      <c r="N44" s="3330"/>
      <c r="O44" s="3330"/>
      <c r="P44" s="3330"/>
      <c r="Q44" s="3330"/>
      <c r="R44" s="3330"/>
      <c r="S44" s="3330"/>
      <c r="T44" s="3330"/>
      <c r="U44" s="3330"/>
      <c r="V44" s="3330"/>
      <c r="W44" s="3330"/>
      <c r="X44" s="3330"/>
      <c r="Y44" s="3330"/>
      <c r="Z44" s="3330"/>
      <c r="AA44" s="3330"/>
      <c r="AB44" s="3330"/>
      <c r="AC44" s="3330"/>
      <c r="AD44" s="3330"/>
      <c r="AE44" s="3330"/>
      <c r="AF44" s="3330"/>
      <c r="AG44" s="3330"/>
      <c r="AH44" s="3330"/>
      <c r="AI44" s="3330"/>
      <c r="AJ44" s="3330"/>
      <c r="AK44" s="3330"/>
      <c r="AL44" s="3330"/>
      <c r="AM44" s="3330"/>
      <c r="AN44" s="3330"/>
      <c r="AO44" s="3330"/>
      <c r="AP44" s="3330"/>
      <c r="AQ44" s="3330"/>
      <c r="AR44" s="3330"/>
      <c r="AS44" s="3330"/>
      <c r="AT44" s="3330"/>
      <c r="AU44" s="3330"/>
      <c r="AV44" s="3330"/>
      <c r="AW44" s="3330"/>
      <c r="AX44" s="3330"/>
      <c r="AY44" s="3330"/>
      <c r="AZ44" s="3330"/>
      <c r="BA44" s="3330"/>
      <c r="BB44" s="3330"/>
      <c r="BC44" s="3330"/>
      <c r="BD44" s="3330"/>
      <c r="BE44" s="3330"/>
      <c r="BF44" s="3330"/>
      <c r="BG44" s="3330"/>
      <c r="BH44" s="3330"/>
      <c r="BI44" s="3330"/>
      <c r="BJ44" s="3330"/>
      <c r="BK44" s="3330"/>
      <c r="BL44" s="3330"/>
      <c r="BM44" s="3330"/>
      <c r="BN44" s="1857"/>
      <c r="BO44" s="968"/>
      <c r="BP44" s="970" t="s">
        <v>1796</v>
      </c>
      <c r="BQ44" s="971"/>
      <c r="BR44" s="971"/>
      <c r="BS44" s="971"/>
      <c r="BT44" s="971"/>
      <c r="BU44" s="971"/>
      <c r="BV44" s="971"/>
      <c r="BW44" s="971"/>
      <c r="BX44" s="971"/>
      <c r="BY44" s="971"/>
      <c r="BZ44" s="971"/>
      <c r="CA44" s="971"/>
      <c r="CB44" s="971"/>
      <c r="CC44" s="971"/>
      <c r="CD44" s="971"/>
      <c r="CE44" s="971"/>
      <c r="CF44" s="971"/>
      <c r="CG44" s="971"/>
      <c r="CH44" s="971"/>
      <c r="CI44" s="971"/>
      <c r="CJ44" s="971"/>
      <c r="CK44" s="971"/>
      <c r="CL44" s="971"/>
      <c r="CM44" s="971"/>
      <c r="CN44" s="971"/>
      <c r="CO44" s="971"/>
      <c r="CP44" s="971"/>
      <c r="CQ44" s="971"/>
      <c r="CR44" s="971"/>
      <c r="CS44" s="971"/>
      <c r="CT44" s="972"/>
      <c r="CU44" s="950"/>
    </row>
    <row r="45" spans="1:100" ht="12.6" customHeight="1">
      <c r="A45" s="945"/>
      <c r="B45" s="951"/>
      <c r="C45" s="969"/>
      <c r="D45" s="3328"/>
      <c r="E45" s="3330"/>
      <c r="F45" s="3330"/>
      <c r="G45" s="3330"/>
      <c r="H45" s="3330"/>
      <c r="I45" s="3330"/>
      <c r="J45" s="3330"/>
      <c r="K45" s="3330"/>
      <c r="L45" s="3330"/>
      <c r="M45" s="3330"/>
      <c r="N45" s="3330"/>
      <c r="O45" s="3330"/>
      <c r="P45" s="3330"/>
      <c r="Q45" s="3330"/>
      <c r="R45" s="3330"/>
      <c r="S45" s="3330"/>
      <c r="T45" s="3330"/>
      <c r="U45" s="3330"/>
      <c r="V45" s="3330"/>
      <c r="W45" s="3330"/>
      <c r="X45" s="3330"/>
      <c r="Y45" s="3330"/>
      <c r="Z45" s="3330"/>
      <c r="AA45" s="3330"/>
      <c r="AB45" s="3330"/>
      <c r="AC45" s="3330"/>
      <c r="AD45" s="3330"/>
      <c r="AE45" s="3330"/>
      <c r="AF45" s="3330"/>
      <c r="AG45" s="3330"/>
      <c r="AH45" s="3330"/>
      <c r="AI45" s="3330"/>
      <c r="AJ45" s="3330"/>
      <c r="AK45" s="3330"/>
      <c r="AL45" s="3330"/>
      <c r="AM45" s="3330"/>
      <c r="AN45" s="3330"/>
      <c r="AO45" s="3330"/>
      <c r="AP45" s="3330"/>
      <c r="AQ45" s="3330"/>
      <c r="AR45" s="3330"/>
      <c r="AS45" s="3330"/>
      <c r="AT45" s="3330"/>
      <c r="AU45" s="3330"/>
      <c r="AV45" s="3330"/>
      <c r="AW45" s="3330"/>
      <c r="AX45" s="3330"/>
      <c r="AY45" s="3330"/>
      <c r="AZ45" s="3330"/>
      <c r="BA45" s="3330"/>
      <c r="BB45" s="3330"/>
      <c r="BC45" s="3330"/>
      <c r="BD45" s="3330"/>
      <c r="BE45" s="3330"/>
      <c r="BF45" s="3330"/>
      <c r="BG45" s="3330"/>
      <c r="BH45" s="3330"/>
      <c r="BI45" s="3330"/>
      <c r="BJ45" s="3330"/>
      <c r="BK45" s="3330"/>
      <c r="BL45" s="3330"/>
      <c r="BM45" s="3330"/>
      <c r="BN45" s="1857"/>
      <c r="BO45" s="968"/>
      <c r="BP45" s="951"/>
      <c r="BQ45" s="3325"/>
      <c r="BR45" s="3325"/>
      <c r="BS45" s="3325"/>
      <c r="BT45" s="3325"/>
      <c r="BU45" s="3325"/>
      <c r="BV45" s="3325"/>
      <c r="BW45" s="3325"/>
      <c r="BX45" s="3325"/>
      <c r="BY45" s="3325"/>
      <c r="BZ45" s="3325"/>
      <c r="CA45" s="3325"/>
      <c r="CB45" s="3325" t="s">
        <v>1808</v>
      </c>
      <c r="CC45" s="3325"/>
      <c r="CD45" s="3325"/>
      <c r="CE45" s="3325"/>
      <c r="CF45" s="3325"/>
      <c r="CG45" s="3325"/>
      <c r="CH45" s="3325"/>
      <c r="CI45" s="3325"/>
      <c r="CJ45" s="3325"/>
      <c r="CK45" s="3325"/>
      <c r="CL45" s="3325"/>
      <c r="CM45" s="3325"/>
      <c r="CN45" s="3325"/>
      <c r="CO45" s="3325"/>
      <c r="CP45" s="3325"/>
      <c r="CQ45" s="3325"/>
      <c r="CR45" s="3325"/>
      <c r="CS45" s="3325"/>
      <c r="CT45" s="967"/>
      <c r="CU45" s="950"/>
      <c r="CV45" s="579" t="s">
        <v>2432</v>
      </c>
    </row>
    <row r="46" spans="1:100" ht="12.6" customHeight="1" thickBot="1">
      <c r="A46" s="945"/>
      <c r="B46" s="951"/>
      <c r="C46" s="969"/>
      <c r="D46" s="3330"/>
      <c r="E46" s="3330"/>
      <c r="F46" s="3330"/>
      <c r="G46" s="3330"/>
      <c r="H46" s="3330"/>
      <c r="I46" s="3330"/>
      <c r="J46" s="3330"/>
      <c r="K46" s="3330"/>
      <c r="L46" s="3330"/>
      <c r="M46" s="3330"/>
      <c r="N46" s="3330"/>
      <c r="O46" s="3330"/>
      <c r="P46" s="3330"/>
      <c r="Q46" s="3330"/>
      <c r="R46" s="3330"/>
      <c r="S46" s="3330"/>
      <c r="T46" s="3330"/>
      <c r="U46" s="3330"/>
      <c r="V46" s="3330"/>
      <c r="W46" s="3330"/>
      <c r="X46" s="3330"/>
      <c r="Y46" s="3330"/>
      <c r="Z46" s="3330"/>
      <c r="AA46" s="3330"/>
      <c r="AB46" s="3330"/>
      <c r="AC46" s="3330"/>
      <c r="AD46" s="3330"/>
      <c r="AE46" s="3330"/>
      <c r="AF46" s="3330"/>
      <c r="AG46" s="3330"/>
      <c r="AH46" s="3330"/>
      <c r="AI46" s="3330"/>
      <c r="AJ46" s="3330"/>
      <c r="AK46" s="3330"/>
      <c r="AL46" s="3330"/>
      <c r="AM46" s="3330"/>
      <c r="AN46" s="3330"/>
      <c r="AO46" s="3330"/>
      <c r="AP46" s="3330"/>
      <c r="AQ46" s="3330"/>
      <c r="AR46" s="3330"/>
      <c r="AS46" s="3330"/>
      <c r="AT46" s="3330"/>
      <c r="AU46" s="3330"/>
      <c r="AV46" s="3330"/>
      <c r="AW46" s="3330"/>
      <c r="AX46" s="3330"/>
      <c r="AY46" s="3330"/>
      <c r="AZ46" s="3330"/>
      <c r="BA46" s="3330"/>
      <c r="BB46" s="3330"/>
      <c r="BC46" s="3330"/>
      <c r="BD46" s="3330"/>
      <c r="BE46" s="3330"/>
      <c r="BF46" s="3330"/>
      <c r="BG46" s="3330"/>
      <c r="BH46" s="3330"/>
      <c r="BI46" s="3330"/>
      <c r="BJ46" s="3330"/>
      <c r="BK46" s="3330"/>
      <c r="BL46" s="3330"/>
      <c r="BM46" s="3330"/>
      <c r="BN46" s="1857"/>
      <c r="BO46" s="968"/>
      <c r="BP46" s="955"/>
      <c r="BQ46" s="3300"/>
      <c r="BR46" s="3300"/>
      <c r="BS46" s="3300"/>
      <c r="BT46" s="3300"/>
      <c r="BU46" s="3300"/>
      <c r="BV46" s="3300"/>
      <c r="BW46" s="3300"/>
      <c r="BX46" s="3300"/>
      <c r="BY46" s="3300"/>
      <c r="BZ46" s="3300"/>
      <c r="CA46" s="3300"/>
      <c r="CB46" s="3300"/>
      <c r="CC46" s="3300"/>
      <c r="CD46" s="3300"/>
      <c r="CE46" s="3300"/>
      <c r="CF46" s="3300"/>
      <c r="CG46" s="3300"/>
      <c r="CH46" s="3300"/>
      <c r="CI46" s="3300"/>
      <c r="CJ46" s="3300"/>
      <c r="CK46" s="3300"/>
      <c r="CL46" s="3300"/>
      <c r="CM46" s="3300"/>
      <c r="CN46" s="3300"/>
      <c r="CO46" s="3300"/>
      <c r="CP46" s="3300"/>
      <c r="CQ46" s="3300"/>
      <c r="CR46" s="3300"/>
      <c r="CS46" s="3300"/>
      <c r="CT46" s="981"/>
      <c r="CU46" s="950"/>
    </row>
    <row r="47" spans="1:100" ht="12.6" customHeight="1">
      <c r="A47" s="945"/>
      <c r="B47" s="951"/>
      <c r="C47" s="969"/>
      <c r="D47" s="3328"/>
      <c r="E47" s="3330"/>
      <c r="F47" s="3330"/>
      <c r="G47" s="3330"/>
      <c r="H47" s="3330"/>
      <c r="I47" s="3330"/>
      <c r="J47" s="3330"/>
      <c r="K47" s="3330"/>
      <c r="L47" s="3330"/>
      <c r="M47" s="3330"/>
      <c r="N47" s="3330"/>
      <c r="O47" s="3330"/>
      <c r="P47" s="3330"/>
      <c r="Q47" s="3330"/>
      <c r="R47" s="3330"/>
      <c r="S47" s="3330"/>
      <c r="T47" s="3330"/>
      <c r="U47" s="3330"/>
      <c r="V47" s="3330"/>
      <c r="W47" s="3330"/>
      <c r="X47" s="3330"/>
      <c r="Y47" s="3330"/>
      <c r="Z47" s="3330"/>
      <c r="AA47" s="3330"/>
      <c r="AB47" s="3330"/>
      <c r="AC47" s="3330"/>
      <c r="AD47" s="3330"/>
      <c r="AE47" s="3330"/>
      <c r="AF47" s="3330"/>
      <c r="AG47" s="3330"/>
      <c r="AH47" s="3330"/>
      <c r="AI47" s="3330"/>
      <c r="AJ47" s="3330"/>
      <c r="AK47" s="3330"/>
      <c r="AL47" s="3330"/>
      <c r="AM47" s="3330"/>
      <c r="AN47" s="3330"/>
      <c r="AO47" s="3330"/>
      <c r="AP47" s="3330"/>
      <c r="AQ47" s="3330"/>
      <c r="AR47" s="3330"/>
      <c r="AS47" s="3330"/>
      <c r="AT47" s="3330"/>
      <c r="AU47" s="3330"/>
      <c r="AV47" s="3330"/>
      <c r="AW47" s="3330"/>
      <c r="AX47" s="3330"/>
      <c r="AY47" s="3330"/>
      <c r="AZ47" s="3330"/>
      <c r="BA47" s="3330"/>
      <c r="BB47" s="3330"/>
      <c r="BC47" s="3330"/>
      <c r="BD47" s="3330"/>
      <c r="BE47" s="3330"/>
      <c r="BF47" s="3330"/>
      <c r="BG47" s="3330"/>
      <c r="BH47" s="3330"/>
      <c r="BI47" s="3330"/>
      <c r="BJ47" s="3330"/>
      <c r="BK47" s="3330"/>
      <c r="BL47" s="3330"/>
      <c r="BM47" s="3330"/>
      <c r="BN47" s="1857"/>
      <c r="BO47" s="968"/>
      <c r="BP47" s="3291" t="s">
        <v>2433</v>
      </c>
      <c r="BQ47" s="3292"/>
      <c r="BR47" s="3292"/>
      <c r="BS47" s="3292"/>
      <c r="BT47" s="3292"/>
      <c r="BU47" s="3292"/>
      <c r="BV47" s="3292"/>
      <c r="BW47" s="3292"/>
      <c r="BX47" s="3292"/>
      <c r="BY47" s="3292"/>
      <c r="BZ47" s="3292"/>
      <c r="CA47" s="3292"/>
      <c r="CB47" s="3292"/>
      <c r="CC47" s="3292"/>
      <c r="CD47" s="3292"/>
      <c r="CE47" s="3292"/>
      <c r="CF47" s="3292"/>
      <c r="CG47" s="3292"/>
      <c r="CH47" s="3292"/>
      <c r="CI47" s="3292"/>
      <c r="CJ47" s="3292"/>
      <c r="CK47" s="3292"/>
      <c r="CL47" s="3292"/>
      <c r="CM47" s="3292"/>
      <c r="CN47" s="3292"/>
      <c r="CO47" s="3292"/>
      <c r="CP47" s="3292"/>
      <c r="CQ47" s="3292"/>
      <c r="CR47" s="3292"/>
      <c r="CS47" s="3292"/>
      <c r="CT47" s="3293"/>
      <c r="CU47" s="950"/>
    </row>
    <row r="48" spans="1:100" ht="12.6" customHeight="1">
      <c r="A48" s="945"/>
      <c r="B48" s="951"/>
      <c r="C48" s="969"/>
      <c r="D48" s="3330"/>
      <c r="E48" s="3330"/>
      <c r="F48" s="3330"/>
      <c r="G48" s="3330"/>
      <c r="H48" s="3330"/>
      <c r="I48" s="3330"/>
      <c r="J48" s="3330"/>
      <c r="K48" s="3330"/>
      <c r="L48" s="3330"/>
      <c r="M48" s="3330"/>
      <c r="N48" s="3330"/>
      <c r="O48" s="3330"/>
      <c r="P48" s="3330"/>
      <c r="Q48" s="3330"/>
      <c r="R48" s="3330"/>
      <c r="S48" s="3330"/>
      <c r="T48" s="3330"/>
      <c r="U48" s="3330"/>
      <c r="V48" s="3330"/>
      <c r="W48" s="3330"/>
      <c r="X48" s="3330"/>
      <c r="Y48" s="3330"/>
      <c r="Z48" s="3330"/>
      <c r="AA48" s="3330"/>
      <c r="AB48" s="3330"/>
      <c r="AC48" s="3330"/>
      <c r="AD48" s="3330"/>
      <c r="AE48" s="3330"/>
      <c r="AF48" s="3330"/>
      <c r="AG48" s="3330"/>
      <c r="AH48" s="3330"/>
      <c r="AI48" s="3330"/>
      <c r="AJ48" s="3330"/>
      <c r="AK48" s="3330"/>
      <c r="AL48" s="3330"/>
      <c r="AM48" s="3330"/>
      <c r="AN48" s="3330"/>
      <c r="AO48" s="3330"/>
      <c r="AP48" s="3330"/>
      <c r="AQ48" s="3330"/>
      <c r="AR48" s="3330"/>
      <c r="AS48" s="3330"/>
      <c r="AT48" s="3330"/>
      <c r="AU48" s="3330"/>
      <c r="AV48" s="3330"/>
      <c r="AW48" s="3330"/>
      <c r="AX48" s="3330"/>
      <c r="AY48" s="3330"/>
      <c r="AZ48" s="3330"/>
      <c r="BA48" s="3330"/>
      <c r="BB48" s="3330"/>
      <c r="BC48" s="3330"/>
      <c r="BD48" s="3330"/>
      <c r="BE48" s="3330"/>
      <c r="BF48" s="3330"/>
      <c r="BG48" s="3330"/>
      <c r="BH48" s="3330"/>
      <c r="BI48" s="3330"/>
      <c r="BJ48" s="3330"/>
      <c r="BK48" s="3330"/>
      <c r="BL48" s="3330"/>
      <c r="BM48" s="3330"/>
      <c r="BN48" s="1857"/>
      <c r="BO48" s="968"/>
      <c r="BP48" s="3294"/>
      <c r="BQ48" s="3295"/>
      <c r="BR48" s="3295"/>
      <c r="BS48" s="3295"/>
      <c r="BT48" s="3295"/>
      <c r="BU48" s="3295"/>
      <c r="BV48" s="3295"/>
      <c r="BW48" s="3295"/>
      <c r="BX48" s="3295"/>
      <c r="BY48" s="3295"/>
      <c r="BZ48" s="3295"/>
      <c r="CA48" s="3295"/>
      <c r="CB48" s="3295"/>
      <c r="CC48" s="3295"/>
      <c r="CD48" s="3295"/>
      <c r="CE48" s="3295"/>
      <c r="CF48" s="3295"/>
      <c r="CG48" s="3295"/>
      <c r="CH48" s="3295"/>
      <c r="CI48" s="3295"/>
      <c r="CJ48" s="3295"/>
      <c r="CK48" s="3295"/>
      <c r="CL48" s="3295"/>
      <c r="CM48" s="3295"/>
      <c r="CN48" s="3295"/>
      <c r="CO48" s="3295"/>
      <c r="CP48" s="3295"/>
      <c r="CQ48" s="3295"/>
      <c r="CR48" s="3295"/>
      <c r="CS48" s="3295"/>
      <c r="CT48" s="3296"/>
      <c r="CU48" s="950"/>
    </row>
    <row r="49" spans="1:99" ht="12.6" customHeight="1">
      <c r="A49" s="945"/>
      <c r="B49" s="951"/>
      <c r="C49" s="969"/>
      <c r="D49" s="3328"/>
      <c r="E49" s="3330"/>
      <c r="F49" s="3330"/>
      <c r="G49" s="3330"/>
      <c r="H49" s="3330"/>
      <c r="I49" s="3330"/>
      <c r="J49" s="3330"/>
      <c r="K49" s="3330"/>
      <c r="L49" s="3330"/>
      <c r="M49" s="3330"/>
      <c r="N49" s="3330"/>
      <c r="O49" s="3330"/>
      <c r="P49" s="3330"/>
      <c r="Q49" s="3330"/>
      <c r="R49" s="3330"/>
      <c r="S49" s="3330"/>
      <c r="T49" s="3330"/>
      <c r="U49" s="3330"/>
      <c r="V49" s="3330"/>
      <c r="W49" s="3330"/>
      <c r="X49" s="3330"/>
      <c r="Y49" s="3330"/>
      <c r="Z49" s="3330"/>
      <c r="AA49" s="3330"/>
      <c r="AB49" s="3330"/>
      <c r="AC49" s="3330"/>
      <c r="AD49" s="3330"/>
      <c r="AE49" s="3330"/>
      <c r="AF49" s="3330"/>
      <c r="AG49" s="3330"/>
      <c r="AH49" s="3330"/>
      <c r="AI49" s="3330"/>
      <c r="AJ49" s="3330"/>
      <c r="AK49" s="3330"/>
      <c r="AL49" s="3330"/>
      <c r="AM49" s="3330"/>
      <c r="AN49" s="3330"/>
      <c r="AO49" s="3330"/>
      <c r="AP49" s="3330"/>
      <c r="AQ49" s="3330"/>
      <c r="AR49" s="3330"/>
      <c r="AS49" s="3330"/>
      <c r="AT49" s="3330"/>
      <c r="AU49" s="3330"/>
      <c r="AV49" s="3330"/>
      <c r="AW49" s="3330"/>
      <c r="AX49" s="3330"/>
      <c r="AY49" s="3330"/>
      <c r="AZ49" s="3330"/>
      <c r="BA49" s="3330"/>
      <c r="BB49" s="3330"/>
      <c r="BC49" s="3330"/>
      <c r="BD49" s="3330"/>
      <c r="BE49" s="3330"/>
      <c r="BF49" s="3330"/>
      <c r="BG49" s="3330"/>
      <c r="BH49" s="3330"/>
      <c r="BI49" s="3330"/>
      <c r="BJ49" s="3330"/>
      <c r="BK49" s="3330"/>
      <c r="BL49" s="3330"/>
      <c r="BM49" s="3330"/>
      <c r="BN49" s="1857"/>
      <c r="BO49" s="968"/>
      <c r="BP49" s="951" t="s">
        <v>3387</v>
      </c>
      <c r="BQ49" s="969"/>
      <c r="BR49" s="969"/>
      <c r="BS49" s="969"/>
      <c r="BT49" s="969"/>
      <c r="BU49" s="969"/>
      <c r="BV49" s="969"/>
      <c r="BW49" s="969"/>
      <c r="BX49" s="969"/>
      <c r="BY49" s="969"/>
      <c r="BZ49" s="969"/>
      <c r="CA49" s="969"/>
      <c r="CB49" s="969"/>
      <c r="CC49" s="969"/>
      <c r="CD49" s="969"/>
      <c r="CE49" s="969"/>
      <c r="CF49" s="969"/>
      <c r="CG49" s="969"/>
      <c r="CH49" s="969"/>
      <c r="CI49" s="969"/>
      <c r="CJ49" s="969"/>
      <c r="CK49" s="969"/>
      <c r="CL49" s="969"/>
      <c r="CM49" s="969"/>
      <c r="CN49" s="969"/>
      <c r="CO49" s="969"/>
      <c r="CP49" s="969"/>
      <c r="CQ49" s="969"/>
      <c r="CR49" s="969"/>
      <c r="CS49" s="969"/>
      <c r="CT49" s="967"/>
      <c r="CU49" s="950"/>
    </row>
    <row r="50" spans="1:99" ht="12.6" customHeight="1" thickBot="1">
      <c r="A50" s="945"/>
      <c r="B50" s="955"/>
      <c r="C50" s="980"/>
      <c r="D50" s="3348"/>
      <c r="E50" s="3348"/>
      <c r="F50" s="3348"/>
      <c r="G50" s="3348"/>
      <c r="H50" s="3348"/>
      <c r="I50" s="3348"/>
      <c r="J50" s="3348"/>
      <c r="K50" s="3348"/>
      <c r="L50" s="3348"/>
      <c r="M50" s="3348"/>
      <c r="N50" s="3348"/>
      <c r="O50" s="3348"/>
      <c r="P50" s="3348"/>
      <c r="Q50" s="3348"/>
      <c r="R50" s="3348"/>
      <c r="S50" s="3348"/>
      <c r="T50" s="3348"/>
      <c r="U50" s="3348"/>
      <c r="V50" s="3348"/>
      <c r="W50" s="3348"/>
      <c r="X50" s="3348"/>
      <c r="Y50" s="3348"/>
      <c r="Z50" s="3348"/>
      <c r="AA50" s="3348"/>
      <c r="AB50" s="3348"/>
      <c r="AC50" s="3348"/>
      <c r="AD50" s="3348"/>
      <c r="AE50" s="3348"/>
      <c r="AF50" s="3348"/>
      <c r="AG50" s="3348"/>
      <c r="AH50" s="3348"/>
      <c r="AI50" s="3348"/>
      <c r="AJ50" s="3348"/>
      <c r="AK50" s="3348"/>
      <c r="AL50" s="3348"/>
      <c r="AM50" s="3348"/>
      <c r="AN50" s="3348"/>
      <c r="AO50" s="3348"/>
      <c r="AP50" s="3348"/>
      <c r="AQ50" s="3348"/>
      <c r="AR50" s="3348"/>
      <c r="AS50" s="3348"/>
      <c r="AT50" s="3348"/>
      <c r="AU50" s="3348"/>
      <c r="AV50" s="3348"/>
      <c r="AW50" s="3348"/>
      <c r="AX50" s="3348"/>
      <c r="AY50" s="3348"/>
      <c r="AZ50" s="3348"/>
      <c r="BA50" s="3348"/>
      <c r="BB50" s="3348"/>
      <c r="BC50" s="3348"/>
      <c r="BD50" s="3348"/>
      <c r="BE50" s="3348"/>
      <c r="BF50" s="3348"/>
      <c r="BG50" s="3348"/>
      <c r="BH50" s="3348"/>
      <c r="BI50" s="3348"/>
      <c r="BJ50" s="3348"/>
      <c r="BK50" s="3348"/>
      <c r="BL50" s="3348"/>
      <c r="BM50" s="3348"/>
      <c r="BN50" s="1864"/>
      <c r="BO50" s="979"/>
      <c r="BP50" s="951" t="s">
        <v>3388</v>
      </c>
      <c r="BQ50" s="969"/>
      <c r="BR50" s="969"/>
      <c r="BS50" s="969"/>
      <c r="BT50" s="969"/>
      <c r="BU50" s="969"/>
      <c r="BV50" s="969"/>
      <c r="BW50" s="969"/>
      <c r="BX50" s="969"/>
      <c r="BY50" s="969"/>
      <c r="BZ50" s="969"/>
      <c r="CA50" s="969"/>
      <c r="CB50" s="969"/>
      <c r="CC50" s="969"/>
      <c r="CD50" s="969"/>
      <c r="CE50" s="969"/>
      <c r="CF50" s="969"/>
      <c r="CG50" s="969"/>
      <c r="CH50" s="969"/>
      <c r="CI50" s="969"/>
      <c r="CJ50" s="969"/>
      <c r="CK50" s="969"/>
      <c r="CL50" s="969"/>
      <c r="CM50" s="969"/>
      <c r="CN50" s="969"/>
      <c r="CO50" s="969"/>
      <c r="CP50" s="969"/>
      <c r="CQ50" s="969"/>
      <c r="CR50" s="969"/>
      <c r="CS50" s="969"/>
      <c r="CT50" s="967"/>
      <c r="CU50" s="950"/>
    </row>
    <row r="51" spans="1:99" ht="12.6" customHeight="1">
      <c r="A51" s="945"/>
      <c r="B51" s="946"/>
      <c r="C51" s="976"/>
      <c r="D51" s="3292" t="s">
        <v>3389</v>
      </c>
      <c r="E51" s="3292"/>
      <c r="F51" s="3292"/>
      <c r="G51" s="3292"/>
      <c r="H51" s="3292"/>
      <c r="I51" s="3292"/>
      <c r="J51" s="3292"/>
      <c r="K51" s="3292"/>
      <c r="L51" s="3292"/>
      <c r="M51" s="3292"/>
      <c r="N51" s="3292"/>
      <c r="O51" s="3292"/>
      <c r="P51" s="3292"/>
      <c r="Q51" s="3292"/>
      <c r="R51" s="3292"/>
      <c r="S51" s="3292"/>
      <c r="T51" s="3292"/>
      <c r="U51" s="3292"/>
      <c r="V51" s="3292"/>
      <c r="W51" s="3292"/>
      <c r="X51" s="3292"/>
      <c r="Y51" s="3292"/>
      <c r="Z51" s="3292"/>
      <c r="AA51" s="3292"/>
      <c r="AB51" s="3292"/>
      <c r="AC51" s="3292"/>
      <c r="AD51" s="3292"/>
      <c r="AE51" s="3292"/>
      <c r="AF51" s="3292"/>
      <c r="AG51" s="3292"/>
      <c r="AH51" s="3292"/>
      <c r="AI51" s="3292"/>
      <c r="AJ51" s="3292"/>
      <c r="AK51" s="3292"/>
      <c r="AL51" s="3292"/>
      <c r="AM51" s="3292"/>
      <c r="AN51" s="3292"/>
      <c r="AO51" s="3292"/>
      <c r="AP51" s="3292"/>
      <c r="AQ51" s="3292"/>
      <c r="AR51" s="3292"/>
      <c r="AS51" s="3292"/>
      <c r="AT51" s="3292"/>
      <c r="AU51" s="3292"/>
      <c r="AV51" s="3292"/>
      <c r="AW51" s="3292"/>
      <c r="AX51" s="3292"/>
      <c r="AY51" s="3292"/>
      <c r="AZ51" s="3292"/>
      <c r="BA51" s="3292"/>
      <c r="BB51" s="3292"/>
      <c r="BC51" s="3292"/>
      <c r="BD51" s="3292"/>
      <c r="BE51" s="3292"/>
      <c r="BF51" s="3292"/>
      <c r="BG51" s="3292"/>
      <c r="BH51" s="3292"/>
      <c r="BI51" s="3292"/>
      <c r="BJ51" s="3292"/>
      <c r="BK51" s="3292"/>
      <c r="BL51" s="3292"/>
      <c r="BM51" s="3292"/>
      <c r="BN51" s="976"/>
      <c r="BO51" s="977"/>
      <c r="BP51" s="951"/>
      <c r="BQ51" s="3329"/>
      <c r="BR51" s="3329"/>
      <c r="BS51" s="3329"/>
      <c r="BT51" s="3329"/>
      <c r="BU51" s="3329"/>
      <c r="BV51" s="3329"/>
      <c r="BW51" s="3329"/>
      <c r="BX51" s="3329"/>
      <c r="BY51" s="3329"/>
      <c r="BZ51" s="3329"/>
      <c r="CA51" s="3329"/>
      <c r="CB51" s="3329"/>
      <c r="CC51" s="3329"/>
      <c r="CD51" s="3329"/>
      <c r="CE51" s="3329"/>
      <c r="CF51" s="3329"/>
      <c r="CG51" s="3329"/>
      <c r="CH51" s="3329"/>
      <c r="CI51" s="3329"/>
      <c r="CJ51" s="3329"/>
      <c r="CK51" s="3329"/>
      <c r="CL51" s="3329"/>
      <c r="CM51" s="3329"/>
      <c r="CN51" s="3329"/>
      <c r="CO51" s="3329"/>
      <c r="CP51" s="3329"/>
      <c r="CQ51" s="3329"/>
      <c r="CR51" s="3329"/>
      <c r="CS51" s="3329"/>
      <c r="CT51" s="967"/>
      <c r="CU51" s="950"/>
    </row>
    <row r="52" spans="1:99" ht="12.6" customHeight="1">
      <c r="A52" s="945"/>
      <c r="B52" s="973"/>
      <c r="C52" s="974"/>
      <c r="D52" s="3295"/>
      <c r="E52" s="3295"/>
      <c r="F52" s="3295"/>
      <c r="G52" s="3295"/>
      <c r="H52" s="3295"/>
      <c r="I52" s="3295"/>
      <c r="J52" s="3295"/>
      <c r="K52" s="3295"/>
      <c r="L52" s="3295"/>
      <c r="M52" s="3295"/>
      <c r="N52" s="3295"/>
      <c r="O52" s="3295"/>
      <c r="P52" s="3295"/>
      <c r="Q52" s="3295"/>
      <c r="R52" s="3295"/>
      <c r="S52" s="3295"/>
      <c r="T52" s="3295"/>
      <c r="U52" s="3295"/>
      <c r="V52" s="3295"/>
      <c r="W52" s="3295"/>
      <c r="X52" s="3295"/>
      <c r="Y52" s="3295"/>
      <c r="Z52" s="3295"/>
      <c r="AA52" s="3295"/>
      <c r="AB52" s="3295"/>
      <c r="AC52" s="3295"/>
      <c r="AD52" s="3295"/>
      <c r="AE52" s="3295"/>
      <c r="AF52" s="3295"/>
      <c r="AG52" s="3295"/>
      <c r="AH52" s="3295"/>
      <c r="AI52" s="3295"/>
      <c r="AJ52" s="3295"/>
      <c r="AK52" s="3295"/>
      <c r="AL52" s="3295"/>
      <c r="AM52" s="3295"/>
      <c r="AN52" s="3295"/>
      <c r="AO52" s="3295"/>
      <c r="AP52" s="3295"/>
      <c r="AQ52" s="3295"/>
      <c r="AR52" s="3295"/>
      <c r="AS52" s="3295"/>
      <c r="AT52" s="3295"/>
      <c r="AU52" s="3295"/>
      <c r="AV52" s="3295"/>
      <c r="AW52" s="3295"/>
      <c r="AX52" s="3295"/>
      <c r="AY52" s="3295"/>
      <c r="AZ52" s="3295"/>
      <c r="BA52" s="3295"/>
      <c r="BB52" s="3295"/>
      <c r="BC52" s="3295"/>
      <c r="BD52" s="3295"/>
      <c r="BE52" s="3295"/>
      <c r="BF52" s="3295"/>
      <c r="BG52" s="3295"/>
      <c r="BH52" s="3295"/>
      <c r="BI52" s="3295"/>
      <c r="BJ52" s="3295"/>
      <c r="BK52" s="3295"/>
      <c r="BL52" s="3295"/>
      <c r="BM52" s="3295"/>
      <c r="BN52" s="974"/>
      <c r="BO52" s="975"/>
      <c r="BP52" s="951"/>
      <c r="BQ52" s="3329"/>
      <c r="BR52" s="3329"/>
      <c r="BS52" s="3329"/>
      <c r="BT52" s="3329"/>
      <c r="BU52" s="3329"/>
      <c r="BV52" s="3329"/>
      <c r="BW52" s="3329"/>
      <c r="BX52" s="3329"/>
      <c r="BY52" s="3329"/>
      <c r="BZ52" s="3329"/>
      <c r="CA52" s="3329"/>
      <c r="CB52" s="3329"/>
      <c r="CC52" s="3329"/>
      <c r="CD52" s="3329"/>
      <c r="CE52" s="3329"/>
      <c r="CF52" s="3329"/>
      <c r="CG52" s="3329"/>
      <c r="CH52" s="3329"/>
      <c r="CI52" s="3329"/>
      <c r="CJ52" s="3329"/>
      <c r="CK52" s="3329"/>
      <c r="CL52" s="3329"/>
      <c r="CM52" s="3329"/>
      <c r="CN52" s="3329"/>
      <c r="CO52" s="3329"/>
      <c r="CP52" s="3329"/>
      <c r="CQ52" s="3329"/>
      <c r="CR52" s="3329"/>
      <c r="CS52" s="3329"/>
      <c r="CT52" s="967"/>
      <c r="CU52" s="950"/>
    </row>
    <row r="53" spans="1:99" ht="12.6" customHeight="1">
      <c r="A53" s="945"/>
      <c r="B53" s="988"/>
      <c r="C53" s="3349" t="s">
        <v>2430</v>
      </c>
      <c r="D53" s="3349"/>
      <c r="E53" s="3349"/>
      <c r="F53" s="3349"/>
      <c r="G53" s="3349"/>
      <c r="H53" s="3349"/>
      <c r="I53" s="3349"/>
      <c r="J53" s="3349"/>
      <c r="K53" s="3349"/>
      <c r="L53" s="3349"/>
      <c r="M53" s="3349"/>
      <c r="N53" s="3349"/>
      <c r="O53" s="3349"/>
      <c r="P53" s="3349"/>
      <c r="Q53" s="3349"/>
      <c r="R53" s="3349"/>
      <c r="S53" s="3349"/>
      <c r="T53" s="3349"/>
      <c r="U53" s="3349"/>
      <c r="V53" s="3349"/>
      <c r="W53" s="3349"/>
      <c r="X53" s="3349"/>
      <c r="Y53" s="984"/>
      <c r="Z53" s="1856"/>
      <c r="AA53" s="3319" t="s">
        <v>1793</v>
      </c>
      <c r="AB53" s="3319"/>
      <c r="AC53" s="3318" t="s">
        <v>1801</v>
      </c>
      <c r="AD53" s="3318"/>
      <c r="AE53" s="3318"/>
      <c r="AF53" s="1856"/>
      <c r="AG53" s="978"/>
      <c r="AH53" s="978"/>
      <c r="AI53" s="3319" t="s">
        <v>1793</v>
      </c>
      <c r="AJ53" s="3319"/>
      <c r="AK53" s="3318" t="s">
        <v>1802</v>
      </c>
      <c r="AL53" s="3318"/>
      <c r="AM53" s="3318"/>
      <c r="AN53" s="3318"/>
      <c r="AO53" s="3318"/>
      <c r="AP53" s="3318"/>
      <c r="AQ53" s="978"/>
      <c r="AR53" s="978"/>
      <c r="AS53" s="978"/>
      <c r="AT53" s="3319" t="s">
        <v>1793</v>
      </c>
      <c r="AU53" s="3319"/>
      <c r="AV53" s="3318" t="s">
        <v>1803</v>
      </c>
      <c r="AW53" s="3318"/>
      <c r="AX53" s="3318"/>
      <c r="AY53" s="3318"/>
      <c r="AZ53" s="3318"/>
      <c r="BA53" s="3318"/>
      <c r="BB53" s="3318"/>
      <c r="BC53" s="3318"/>
      <c r="BD53" s="3318"/>
      <c r="BE53" s="3319" t="s">
        <v>1793</v>
      </c>
      <c r="BF53" s="3319"/>
      <c r="BG53" s="3318" t="s">
        <v>1804</v>
      </c>
      <c r="BH53" s="3318"/>
      <c r="BI53" s="3318"/>
      <c r="BJ53" s="3318"/>
      <c r="BK53" s="3318"/>
      <c r="BL53" s="3318"/>
      <c r="BM53" s="1856"/>
      <c r="BN53" s="971"/>
      <c r="BO53" s="972"/>
      <c r="BP53" s="951"/>
      <c r="BQ53" s="3329"/>
      <c r="BR53" s="3329"/>
      <c r="BS53" s="3329"/>
      <c r="BT53" s="3329"/>
      <c r="BU53" s="3329"/>
      <c r="BV53" s="3329"/>
      <c r="BW53" s="3329"/>
      <c r="BX53" s="3329"/>
      <c r="BY53" s="3329"/>
      <c r="BZ53" s="3329"/>
      <c r="CA53" s="3329"/>
      <c r="CB53" s="3329"/>
      <c r="CC53" s="3329"/>
      <c r="CD53" s="3329"/>
      <c r="CE53" s="3329"/>
      <c r="CF53" s="3329"/>
      <c r="CG53" s="3329"/>
      <c r="CH53" s="3329"/>
      <c r="CI53" s="3329"/>
      <c r="CJ53" s="3329"/>
      <c r="CK53" s="3329"/>
      <c r="CL53" s="3329"/>
      <c r="CM53" s="3329"/>
      <c r="CN53" s="3329"/>
      <c r="CO53" s="3329"/>
      <c r="CP53" s="3329"/>
      <c r="CQ53" s="3329"/>
      <c r="CR53" s="3329"/>
      <c r="CS53" s="3329"/>
      <c r="CT53" s="967"/>
      <c r="CU53" s="950"/>
    </row>
    <row r="54" spans="1:99" ht="12.6" customHeight="1">
      <c r="A54" s="945"/>
      <c r="B54" s="989"/>
      <c r="C54" s="3350"/>
      <c r="D54" s="3350"/>
      <c r="E54" s="3350"/>
      <c r="F54" s="3350"/>
      <c r="G54" s="3350"/>
      <c r="H54" s="3350"/>
      <c r="I54" s="3350"/>
      <c r="J54" s="3350"/>
      <c r="K54" s="3350"/>
      <c r="L54" s="3350"/>
      <c r="M54" s="3350"/>
      <c r="N54" s="3350"/>
      <c r="O54" s="3350"/>
      <c r="P54" s="3350"/>
      <c r="Q54" s="3350"/>
      <c r="R54" s="3350"/>
      <c r="S54" s="3350"/>
      <c r="T54" s="3350"/>
      <c r="U54" s="3350"/>
      <c r="V54" s="3350"/>
      <c r="W54" s="3350"/>
      <c r="X54" s="3350"/>
      <c r="Y54" s="939"/>
      <c r="Z54" s="1857"/>
      <c r="AA54" s="3319"/>
      <c r="AB54" s="3319"/>
      <c r="AC54" s="3346"/>
      <c r="AD54" s="3346"/>
      <c r="AE54" s="3346"/>
      <c r="AF54" s="1857"/>
      <c r="AG54" s="978"/>
      <c r="AH54" s="978"/>
      <c r="AI54" s="3319"/>
      <c r="AJ54" s="3319"/>
      <c r="AK54" s="3346"/>
      <c r="AL54" s="3346"/>
      <c r="AM54" s="3346"/>
      <c r="AN54" s="3346"/>
      <c r="AO54" s="3346"/>
      <c r="AP54" s="3346"/>
      <c r="AQ54" s="978"/>
      <c r="AR54" s="978"/>
      <c r="AS54" s="978"/>
      <c r="AT54" s="3319"/>
      <c r="AU54" s="3319"/>
      <c r="AV54" s="3346"/>
      <c r="AW54" s="3346"/>
      <c r="AX54" s="3346"/>
      <c r="AY54" s="3346"/>
      <c r="AZ54" s="3346"/>
      <c r="BA54" s="3346"/>
      <c r="BB54" s="3346"/>
      <c r="BC54" s="3346"/>
      <c r="BD54" s="3346"/>
      <c r="BE54" s="3319"/>
      <c r="BF54" s="3319"/>
      <c r="BG54" s="3346"/>
      <c r="BH54" s="3346"/>
      <c r="BI54" s="3346"/>
      <c r="BJ54" s="3346"/>
      <c r="BK54" s="3346"/>
      <c r="BL54" s="3346"/>
      <c r="BM54" s="1857"/>
      <c r="BN54" s="969"/>
      <c r="BO54" s="967"/>
      <c r="BP54" s="951"/>
      <c r="BQ54" s="3329"/>
      <c r="BR54" s="3329"/>
      <c r="BS54" s="3329"/>
      <c r="BT54" s="3329"/>
      <c r="BU54" s="3329"/>
      <c r="BV54" s="3329"/>
      <c r="BW54" s="3329"/>
      <c r="BX54" s="3329"/>
      <c r="BY54" s="3329"/>
      <c r="BZ54" s="3329"/>
      <c r="CA54" s="3329"/>
      <c r="CB54" s="3329"/>
      <c r="CC54" s="3329"/>
      <c r="CD54" s="3329"/>
      <c r="CE54" s="3329"/>
      <c r="CF54" s="3329"/>
      <c r="CG54" s="3329"/>
      <c r="CH54" s="3329"/>
      <c r="CI54" s="3329"/>
      <c r="CJ54" s="3329"/>
      <c r="CK54" s="3329"/>
      <c r="CL54" s="3329"/>
      <c r="CM54" s="3329"/>
      <c r="CN54" s="3329"/>
      <c r="CO54" s="3329"/>
      <c r="CP54" s="3329"/>
      <c r="CQ54" s="3329"/>
      <c r="CR54" s="3329"/>
      <c r="CS54" s="3329"/>
      <c r="CT54" s="967"/>
      <c r="CU54" s="950"/>
    </row>
    <row r="55" spans="1:99" ht="12.6" customHeight="1">
      <c r="A55" s="945"/>
      <c r="B55" s="3340" t="s">
        <v>3390</v>
      </c>
      <c r="C55" s="3341"/>
      <c r="D55" s="3342"/>
      <c r="E55" s="990"/>
      <c r="F55" s="3318" t="s">
        <v>1805</v>
      </c>
      <c r="G55" s="3318"/>
      <c r="H55" s="3318"/>
      <c r="I55" s="3318"/>
      <c r="J55" s="3318"/>
      <c r="K55" s="3318"/>
      <c r="L55" s="3318"/>
      <c r="M55" s="3318"/>
      <c r="N55" s="3318"/>
      <c r="O55" s="3318"/>
      <c r="P55" s="3318"/>
      <c r="Q55" s="3318"/>
      <c r="R55" s="3318"/>
      <c r="S55" s="3318"/>
      <c r="T55" s="3318"/>
      <c r="U55" s="3318"/>
      <c r="V55" s="3318"/>
      <c r="W55" s="3318"/>
      <c r="X55" s="3318"/>
      <c r="Y55" s="984"/>
      <c r="Z55" s="1856"/>
      <c r="AA55" s="3322"/>
      <c r="AB55" s="3322"/>
      <c r="AC55" s="3322"/>
      <c r="AD55" s="3322"/>
      <c r="AE55" s="3322"/>
      <c r="AF55" s="3322"/>
      <c r="AG55" s="3322"/>
      <c r="AH55" s="3322"/>
      <c r="AI55" s="3322"/>
      <c r="AJ55" s="3322"/>
      <c r="AK55" s="3322"/>
      <c r="AL55" s="3322"/>
      <c r="AM55" s="3322"/>
      <c r="AN55" s="3322"/>
      <c r="AO55" s="3322"/>
      <c r="AP55" s="3322"/>
      <c r="AQ55" s="3322"/>
      <c r="AR55" s="3322"/>
      <c r="AS55" s="3322"/>
      <c r="AT55" s="3322"/>
      <c r="AU55" s="3322"/>
      <c r="AV55" s="3322"/>
      <c r="AW55" s="3322"/>
      <c r="AX55" s="3322"/>
      <c r="AY55" s="3322"/>
      <c r="AZ55" s="3322"/>
      <c r="BA55" s="3322"/>
      <c r="BB55" s="3322"/>
      <c r="BC55" s="3322"/>
      <c r="BD55" s="3322"/>
      <c r="BE55" s="3322"/>
      <c r="BF55" s="3322"/>
      <c r="BG55" s="3322"/>
      <c r="BH55" s="3322"/>
      <c r="BI55" s="3322"/>
      <c r="BJ55" s="3322"/>
      <c r="BK55" s="3322"/>
      <c r="BL55" s="3322"/>
      <c r="BM55" s="3322"/>
      <c r="BN55" s="3322"/>
      <c r="BO55" s="972"/>
      <c r="BP55" s="951"/>
      <c r="BQ55" s="3329"/>
      <c r="BR55" s="3329"/>
      <c r="BS55" s="3329"/>
      <c r="BT55" s="3329"/>
      <c r="BU55" s="3329"/>
      <c r="BV55" s="3329"/>
      <c r="BW55" s="3329"/>
      <c r="BX55" s="3329"/>
      <c r="BY55" s="3329"/>
      <c r="BZ55" s="3329"/>
      <c r="CA55" s="3329"/>
      <c r="CB55" s="3329"/>
      <c r="CC55" s="3329"/>
      <c r="CD55" s="3329"/>
      <c r="CE55" s="3329"/>
      <c r="CF55" s="3329"/>
      <c r="CG55" s="3329"/>
      <c r="CH55" s="3329"/>
      <c r="CI55" s="3329"/>
      <c r="CJ55" s="3329"/>
      <c r="CK55" s="3329"/>
      <c r="CL55" s="3329"/>
      <c r="CM55" s="3329"/>
      <c r="CN55" s="3329"/>
      <c r="CO55" s="3329"/>
      <c r="CP55" s="3329"/>
      <c r="CQ55" s="3329"/>
      <c r="CR55" s="3329"/>
      <c r="CS55" s="3329"/>
      <c r="CT55" s="967"/>
      <c r="CU55" s="950"/>
    </row>
    <row r="56" spans="1:99" ht="12.6" customHeight="1">
      <c r="A56" s="945"/>
      <c r="B56" s="3340"/>
      <c r="C56" s="3341"/>
      <c r="D56" s="3342"/>
      <c r="E56" s="991"/>
      <c r="F56" s="3346"/>
      <c r="G56" s="3346"/>
      <c r="H56" s="3346"/>
      <c r="I56" s="3346"/>
      <c r="J56" s="3346"/>
      <c r="K56" s="3346"/>
      <c r="L56" s="3346"/>
      <c r="M56" s="3346"/>
      <c r="N56" s="3346"/>
      <c r="O56" s="3346"/>
      <c r="P56" s="3346"/>
      <c r="Q56" s="3346"/>
      <c r="R56" s="3346"/>
      <c r="S56" s="3346"/>
      <c r="T56" s="3346"/>
      <c r="U56" s="3346"/>
      <c r="V56" s="3346"/>
      <c r="W56" s="3346"/>
      <c r="X56" s="3346"/>
      <c r="Y56" s="992"/>
      <c r="Z56" s="993"/>
      <c r="AA56" s="3347"/>
      <c r="AB56" s="3347"/>
      <c r="AC56" s="3347"/>
      <c r="AD56" s="3347"/>
      <c r="AE56" s="3347"/>
      <c r="AF56" s="3347"/>
      <c r="AG56" s="3347"/>
      <c r="AH56" s="3347"/>
      <c r="AI56" s="3347"/>
      <c r="AJ56" s="3347"/>
      <c r="AK56" s="3347"/>
      <c r="AL56" s="3347"/>
      <c r="AM56" s="3347"/>
      <c r="AN56" s="3347"/>
      <c r="AO56" s="3347"/>
      <c r="AP56" s="3347"/>
      <c r="AQ56" s="3347"/>
      <c r="AR56" s="3347"/>
      <c r="AS56" s="3347"/>
      <c r="AT56" s="3347"/>
      <c r="AU56" s="3347"/>
      <c r="AV56" s="3347"/>
      <c r="AW56" s="3347"/>
      <c r="AX56" s="3347"/>
      <c r="AY56" s="3347"/>
      <c r="AZ56" s="3347"/>
      <c r="BA56" s="3347"/>
      <c r="BB56" s="3347"/>
      <c r="BC56" s="3347"/>
      <c r="BD56" s="3347"/>
      <c r="BE56" s="3347"/>
      <c r="BF56" s="3347"/>
      <c r="BG56" s="3347"/>
      <c r="BH56" s="3347"/>
      <c r="BI56" s="3347"/>
      <c r="BJ56" s="3347"/>
      <c r="BK56" s="3347"/>
      <c r="BL56" s="3347"/>
      <c r="BM56" s="3347"/>
      <c r="BN56" s="3347"/>
      <c r="BO56" s="975"/>
      <c r="BP56" s="951" t="s">
        <v>3391</v>
      </c>
      <c r="BQ56" s="1871"/>
      <c r="BR56" s="1871"/>
      <c r="BS56" s="1871"/>
      <c r="BT56" s="1871"/>
      <c r="BU56" s="1871"/>
      <c r="BV56" s="1871"/>
      <c r="BW56" s="1871"/>
      <c r="BX56" s="1871"/>
      <c r="BY56" s="1871"/>
      <c r="BZ56" s="1871"/>
      <c r="CA56" s="1871"/>
      <c r="CB56" s="1871"/>
      <c r="CC56" s="1871"/>
      <c r="CD56" s="1871"/>
      <c r="CE56" s="1871"/>
      <c r="CF56" s="1871"/>
      <c r="CG56" s="1871"/>
      <c r="CH56" s="1871"/>
      <c r="CI56" s="1871"/>
      <c r="CJ56" s="1871"/>
      <c r="CK56" s="1871"/>
      <c r="CL56" s="1871"/>
      <c r="CM56" s="1871"/>
      <c r="CN56" s="1871"/>
      <c r="CO56" s="1871"/>
      <c r="CP56" s="1871"/>
      <c r="CQ56" s="1871"/>
      <c r="CR56" s="1871"/>
      <c r="CS56" s="1871"/>
      <c r="CT56" s="967"/>
      <c r="CU56" s="950"/>
    </row>
    <row r="57" spans="1:99" ht="12.6" customHeight="1">
      <c r="A57" s="945"/>
      <c r="B57" s="3340"/>
      <c r="C57" s="3341"/>
      <c r="D57" s="3342"/>
      <c r="E57" s="990"/>
      <c r="F57" s="3318" t="s">
        <v>1806</v>
      </c>
      <c r="G57" s="3318"/>
      <c r="H57" s="3318"/>
      <c r="I57" s="3318"/>
      <c r="J57" s="3318"/>
      <c r="K57" s="3318"/>
      <c r="L57" s="3318"/>
      <c r="M57" s="3318"/>
      <c r="N57" s="3318"/>
      <c r="O57" s="3318"/>
      <c r="P57" s="3318"/>
      <c r="Q57" s="3318"/>
      <c r="R57" s="3318"/>
      <c r="S57" s="3318"/>
      <c r="T57" s="3318"/>
      <c r="U57" s="3318"/>
      <c r="V57" s="3318"/>
      <c r="W57" s="3318"/>
      <c r="X57" s="3318"/>
      <c r="Y57" s="984"/>
      <c r="Z57" s="1856"/>
      <c r="AA57" s="3322"/>
      <c r="AB57" s="3322"/>
      <c r="AC57" s="3322"/>
      <c r="AD57" s="3322"/>
      <c r="AE57" s="3322"/>
      <c r="AF57" s="3322"/>
      <c r="AG57" s="3322"/>
      <c r="AH57" s="3322"/>
      <c r="AI57" s="3322"/>
      <c r="AJ57" s="3322"/>
      <c r="AK57" s="3322"/>
      <c r="AL57" s="3322"/>
      <c r="AM57" s="3322"/>
      <c r="AN57" s="3322"/>
      <c r="AO57" s="3322"/>
      <c r="AP57" s="3322"/>
      <c r="AQ57" s="3322"/>
      <c r="AR57" s="3322"/>
      <c r="AS57" s="3322"/>
      <c r="AT57" s="3322"/>
      <c r="AU57" s="3322"/>
      <c r="AV57" s="3322"/>
      <c r="AW57" s="3322"/>
      <c r="AX57" s="3322"/>
      <c r="AY57" s="3322"/>
      <c r="AZ57" s="3322"/>
      <c r="BA57" s="3322"/>
      <c r="BB57" s="3322"/>
      <c r="BC57" s="3322"/>
      <c r="BD57" s="3322"/>
      <c r="BE57" s="3322"/>
      <c r="BF57" s="3322"/>
      <c r="BG57" s="3322"/>
      <c r="BH57" s="3322"/>
      <c r="BI57" s="3322"/>
      <c r="BJ57" s="3322"/>
      <c r="BK57" s="3322"/>
      <c r="BL57" s="3322"/>
      <c r="BM57" s="3322"/>
      <c r="BN57" s="3322"/>
      <c r="BO57" s="972"/>
      <c r="BP57" s="951"/>
      <c r="BQ57" s="3329"/>
      <c r="BR57" s="3329"/>
      <c r="BS57" s="3329"/>
      <c r="BT57" s="3329"/>
      <c r="BU57" s="3329"/>
      <c r="BV57" s="3329"/>
      <c r="BW57" s="3329"/>
      <c r="BX57" s="3329"/>
      <c r="BY57" s="3329"/>
      <c r="BZ57" s="3329"/>
      <c r="CA57" s="3329"/>
      <c r="CB57" s="3329"/>
      <c r="CC57" s="3329"/>
      <c r="CD57" s="3329"/>
      <c r="CE57" s="3329"/>
      <c r="CF57" s="3329"/>
      <c r="CG57" s="3329"/>
      <c r="CH57" s="3329"/>
      <c r="CI57" s="3329"/>
      <c r="CJ57" s="3329"/>
      <c r="CK57" s="3329"/>
      <c r="CL57" s="3329"/>
      <c r="CM57" s="3329"/>
      <c r="CN57" s="3329"/>
      <c r="CO57" s="3329"/>
      <c r="CP57" s="3329"/>
      <c r="CQ57" s="3329"/>
      <c r="CR57" s="3329"/>
      <c r="CS57" s="3329"/>
      <c r="CT57" s="967"/>
      <c r="CU57" s="950"/>
    </row>
    <row r="58" spans="1:99" ht="12.6" customHeight="1">
      <c r="A58" s="945"/>
      <c r="B58" s="3340"/>
      <c r="C58" s="3341"/>
      <c r="D58" s="3342"/>
      <c r="E58" s="991"/>
      <c r="F58" s="3346"/>
      <c r="G58" s="3346"/>
      <c r="H58" s="3346"/>
      <c r="I58" s="3346"/>
      <c r="J58" s="3346"/>
      <c r="K58" s="3346"/>
      <c r="L58" s="3346"/>
      <c r="M58" s="3346"/>
      <c r="N58" s="3346"/>
      <c r="O58" s="3346"/>
      <c r="P58" s="3346"/>
      <c r="Q58" s="3346"/>
      <c r="R58" s="3346"/>
      <c r="S58" s="3346"/>
      <c r="T58" s="3346"/>
      <c r="U58" s="3346"/>
      <c r="V58" s="3346"/>
      <c r="W58" s="3346"/>
      <c r="X58" s="3346"/>
      <c r="Y58" s="992"/>
      <c r="Z58" s="993"/>
      <c r="AA58" s="3347"/>
      <c r="AB58" s="3347"/>
      <c r="AC58" s="3347"/>
      <c r="AD58" s="3347"/>
      <c r="AE58" s="3347"/>
      <c r="AF58" s="3347"/>
      <c r="AG58" s="3347"/>
      <c r="AH58" s="3347"/>
      <c r="AI58" s="3347"/>
      <c r="AJ58" s="3347"/>
      <c r="AK58" s="3347"/>
      <c r="AL58" s="3347"/>
      <c r="AM58" s="3347"/>
      <c r="AN58" s="3347"/>
      <c r="AO58" s="3347"/>
      <c r="AP58" s="3347"/>
      <c r="AQ58" s="3347"/>
      <c r="AR58" s="3347"/>
      <c r="AS58" s="3347"/>
      <c r="AT58" s="3347"/>
      <c r="AU58" s="3347"/>
      <c r="AV58" s="3347"/>
      <c r="AW58" s="3347"/>
      <c r="AX58" s="3347"/>
      <c r="AY58" s="3347"/>
      <c r="AZ58" s="3347"/>
      <c r="BA58" s="3347"/>
      <c r="BB58" s="3347"/>
      <c r="BC58" s="3347"/>
      <c r="BD58" s="3347"/>
      <c r="BE58" s="3347"/>
      <c r="BF58" s="3347"/>
      <c r="BG58" s="3347"/>
      <c r="BH58" s="3347"/>
      <c r="BI58" s="3347"/>
      <c r="BJ58" s="3347"/>
      <c r="BK58" s="3347"/>
      <c r="BL58" s="3347"/>
      <c r="BM58" s="3347"/>
      <c r="BN58" s="3347"/>
      <c r="BO58" s="975"/>
      <c r="BP58" s="951"/>
      <c r="BQ58" s="3329"/>
      <c r="BR58" s="3329"/>
      <c r="BS58" s="3329"/>
      <c r="BT58" s="3329"/>
      <c r="BU58" s="3329"/>
      <c r="BV58" s="3329"/>
      <c r="BW58" s="3329"/>
      <c r="BX58" s="3329"/>
      <c r="BY58" s="3329"/>
      <c r="BZ58" s="3329"/>
      <c r="CA58" s="3329"/>
      <c r="CB58" s="3329"/>
      <c r="CC58" s="3329"/>
      <c r="CD58" s="3329"/>
      <c r="CE58" s="3329"/>
      <c r="CF58" s="3329"/>
      <c r="CG58" s="3329"/>
      <c r="CH58" s="3329"/>
      <c r="CI58" s="3329"/>
      <c r="CJ58" s="3329"/>
      <c r="CK58" s="3329"/>
      <c r="CL58" s="3329"/>
      <c r="CM58" s="3329"/>
      <c r="CN58" s="3329"/>
      <c r="CO58" s="3329"/>
      <c r="CP58" s="3329"/>
      <c r="CQ58" s="3329"/>
      <c r="CR58" s="3329"/>
      <c r="CS58" s="3329"/>
      <c r="CT58" s="967"/>
      <c r="CU58" s="950"/>
    </row>
    <row r="59" spans="1:99" ht="12.6" customHeight="1">
      <c r="A59" s="945"/>
      <c r="B59" s="3340"/>
      <c r="C59" s="3341"/>
      <c r="D59" s="3342"/>
      <c r="E59" s="994"/>
      <c r="F59" s="3349" t="s">
        <v>3392</v>
      </c>
      <c r="G59" s="3349"/>
      <c r="H59" s="3349"/>
      <c r="I59" s="3349"/>
      <c r="J59" s="3349"/>
      <c r="K59" s="3349"/>
      <c r="L59" s="3349"/>
      <c r="M59" s="3349"/>
      <c r="N59" s="3349"/>
      <c r="O59" s="3349"/>
      <c r="P59" s="3349"/>
      <c r="Q59" s="3349"/>
      <c r="R59" s="3349"/>
      <c r="S59" s="3349"/>
      <c r="T59" s="3349"/>
      <c r="U59" s="3349"/>
      <c r="V59" s="3349"/>
      <c r="W59" s="3349"/>
      <c r="X59" s="3349"/>
      <c r="Y59" s="995"/>
      <c r="Z59" s="1857"/>
      <c r="AA59" s="3322"/>
      <c r="AB59" s="3322"/>
      <c r="AC59" s="3322"/>
      <c r="AD59" s="3322"/>
      <c r="AE59" s="3322"/>
      <c r="AF59" s="3322"/>
      <c r="AG59" s="3322"/>
      <c r="AH59" s="3322"/>
      <c r="AI59" s="3322"/>
      <c r="AJ59" s="3322"/>
      <c r="AK59" s="3322"/>
      <c r="AL59" s="3322"/>
      <c r="AM59" s="3322"/>
      <c r="AN59" s="3322"/>
      <c r="AO59" s="3322"/>
      <c r="AP59" s="3322"/>
      <c r="AQ59" s="3322"/>
      <c r="AR59" s="3322"/>
      <c r="AS59" s="3322"/>
      <c r="AT59" s="3322"/>
      <c r="AU59" s="3322"/>
      <c r="AV59" s="3322"/>
      <c r="AW59" s="3322"/>
      <c r="AX59" s="3322"/>
      <c r="AY59" s="3322"/>
      <c r="AZ59" s="3322"/>
      <c r="BA59" s="3322"/>
      <c r="BB59" s="3322"/>
      <c r="BC59" s="3322"/>
      <c r="BD59" s="3322"/>
      <c r="BE59" s="3322"/>
      <c r="BF59" s="3322"/>
      <c r="BG59" s="3322"/>
      <c r="BH59" s="3322"/>
      <c r="BI59" s="3322"/>
      <c r="BJ59" s="3322"/>
      <c r="BK59" s="3322"/>
      <c r="BL59" s="3322"/>
      <c r="BM59" s="3322"/>
      <c r="BN59" s="3322"/>
      <c r="BO59" s="967"/>
      <c r="BP59" s="951"/>
      <c r="BQ59" s="3329"/>
      <c r="BR59" s="3329"/>
      <c r="BS59" s="3329"/>
      <c r="BT59" s="3329"/>
      <c r="BU59" s="3329"/>
      <c r="BV59" s="3329"/>
      <c r="BW59" s="3329"/>
      <c r="BX59" s="3329"/>
      <c r="BY59" s="3329"/>
      <c r="BZ59" s="3329"/>
      <c r="CA59" s="3329"/>
      <c r="CB59" s="3329"/>
      <c r="CC59" s="3329"/>
      <c r="CD59" s="3329"/>
      <c r="CE59" s="3329"/>
      <c r="CF59" s="3329"/>
      <c r="CG59" s="3329"/>
      <c r="CH59" s="3329"/>
      <c r="CI59" s="3329"/>
      <c r="CJ59" s="3329"/>
      <c r="CK59" s="3329"/>
      <c r="CL59" s="3329"/>
      <c r="CM59" s="3329"/>
      <c r="CN59" s="3329"/>
      <c r="CO59" s="3329"/>
      <c r="CP59" s="3329"/>
      <c r="CQ59" s="3329"/>
      <c r="CR59" s="3329"/>
      <c r="CS59" s="3329"/>
      <c r="CT59" s="967"/>
      <c r="CU59" s="950"/>
    </row>
    <row r="60" spans="1:99" ht="12.6" customHeight="1">
      <c r="A60" s="945"/>
      <c r="B60" s="3340"/>
      <c r="C60" s="3341"/>
      <c r="D60" s="3342"/>
      <c r="E60" s="996"/>
      <c r="F60" s="3257"/>
      <c r="G60" s="3257"/>
      <c r="H60" s="3257"/>
      <c r="I60" s="3257"/>
      <c r="J60" s="3257"/>
      <c r="K60" s="3257"/>
      <c r="L60" s="3257"/>
      <c r="M60" s="3257"/>
      <c r="N60" s="3257"/>
      <c r="O60" s="3257"/>
      <c r="P60" s="3257"/>
      <c r="Q60" s="3257"/>
      <c r="R60" s="3257"/>
      <c r="S60" s="3257"/>
      <c r="T60" s="3257"/>
      <c r="U60" s="3257"/>
      <c r="V60" s="3257"/>
      <c r="W60" s="3257"/>
      <c r="X60" s="3257"/>
      <c r="Y60" s="997"/>
      <c r="Z60" s="1857"/>
      <c r="AA60" s="3324"/>
      <c r="AB60" s="3324"/>
      <c r="AC60" s="3324"/>
      <c r="AD60" s="3324"/>
      <c r="AE60" s="3324"/>
      <c r="AF60" s="3324"/>
      <c r="AG60" s="3324"/>
      <c r="AH60" s="3324"/>
      <c r="AI60" s="3324"/>
      <c r="AJ60" s="3324"/>
      <c r="AK60" s="3324"/>
      <c r="AL60" s="3324"/>
      <c r="AM60" s="3324"/>
      <c r="AN60" s="3324"/>
      <c r="AO60" s="3324"/>
      <c r="AP60" s="3324"/>
      <c r="AQ60" s="3324"/>
      <c r="AR60" s="3324"/>
      <c r="AS60" s="3324"/>
      <c r="AT60" s="3324"/>
      <c r="AU60" s="3324"/>
      <c r="AV60" s="3324"/>
      <c r="AW60" s="3324"/>
      <c r="AX60" s="3324"/>
      <c r="AY60" s="3324"/>
      <c r="AZ60" s="3324"/>
      <c r="BA60" s="3324"/>
      <c r="BB60" s="3324"/>
      <c r="BC60" s="3324"/>
      <c r="BD60" s="3324"/>
      <c r="BE60" s="3324"/>
      <c r="BF60" s="3324"/>
      <c r="BG60" s="3324"/>
      <c r="BH60" s="3324"/>
      <c r="BI60" s="3324"/>
      <c r="BJ60" s="3324"/>
      <c r="BK60" s="3324"/>
      <c r="BL60" s="3324"/>
      <c r="BM60" s="3324"/>
      <c r="BN60" s="3324"/>
      <c r="BO60" s="967"/>
      <c r="BP60" s="951"/>
      <c r="BQ60" s="3329"/>
      <c r="BR60" s="3329"/>
      <c r="BS60" s="3329"/>
      <c r="BT60" s="3329"/>
      <c r="BU60" s="3329"/>
      <c r="BV60" s="3329"/>
      <c r="BW60" s="3329"/>
      <c r="BX60" s="3329"/>
      <c r="BY60" s="3329"/>
      <c r="BZ60" s="3329"/>
      <c r="CA60" s="3329"/>
      <c r="CB60" s="3329"/>
      <c r="CC60" s="3329"/>
      <c r="CD60" s="3329"/>
      <c r="CE60" s="3329"/>
      <c r="CF60" s="3329"/>
      <c r="CG60" s="3329"/>
      <c r="CH60" s="3329"/>
      <c r="CI60" s="3329"/>
      <c r="CJ60" s="3329"/>
      <c r="CK60" s="3329"/>
      <c r="CL60" s="3329"/>
      <c r="CM60" s="3329"/>
      <c r="CN60" s="3329"/>
      <c r="CO60" s="3329"/>
      <c r="CP60" s="3329"/>
      <c r="CQ60" s="3329"/>
      <c r="CR60" s="3329"/>
      <c r="CS60" s="3329"/>
      <c r="CT60" s="967"/>
      <c r="CU60" s="950"/>
    </row>
    <row r="61" spans="1:99" ht="12.6" customHeight="1" thickBot="1">
      <c r="A61" s="945"/>
      <c r="B61" s="3343"/>
      <c r="C61" s="3344"/>
      <c r="D61" s="3345"/>
      <c r="E61" s="998"/>
      <c r="F61" s="3350"/>
      <c r="G61" s="3350"/>
      <c r="H61" s="3350"/>
      <c r="I61" s="3350"/>
      <c r="J61" s="3350"/>
      <c r="K61" s="3350"/>
      <c r="L61" s="3350"/>
      <c r="M61" s="3350"/>
      <c r="N61" s="3350"/>
      <c r="O61" s="3350"/>
      <c r="P61" s="3350"/>
      <c r="Q61" s="3350"/>
      <c r="R61" s="3350"/>
      <c r="S61" s="3350"/>
      <c r="T61" s="3350"/>
      <c r="U61" s="3350"/>
      <c r="V61" s="3350"/>
      <c r="W61" s="3350"/>
      <c r="X61" s="3350"/>
      <c r="Y61" s="999"/>
      <c r="Z61" s="1857"/>
      <c r="AA61" s="3347"/>
      <c r="AB61" s="3347"/>
      <c r="AC61" s="3347"/>
      <c r="AD61" s="3347"/>
      <c r="AE61" s="3347"/>
      <c r="AF61" s="3347"/>
      <c r="AG61" s="3347"/>
      <c r="AH61" s="3347"/>
      <c r="AI61" s="3347"/>
      <c r="AJ61" s="3347"/>
      <c r="AK61" s="3347"/>
      <c r="AL61" s="3347"/>
      <c r="AM61" s="3347"/>
      <c r="AN61" s="3347"/>
      <c r="AO61" s="3347"/>
      <c r="AP61" s="3347"/>
      <c r="AQ61" s="3347"/>
      <c r="AR61" s="3347"/>
      <c r="AS61" s="3347"/>
      <c r="AT61" s="3347"/>
      <c r="AU61" s="3347"/>
      <c r="AV61" s="3347"/>
      <c r="AW61" s="3347"/>
      <c r="AX61" s="3347"/>
      <c r="AY61" s="3347"/>
      <c r="AZ61" s="3347"/>
      <c r="BA61" s="3347"/>
      <c r="BB61" s="3347"/>
      <c r="BC61" s="3347"/>
      <c r="BD61" s="3347"/>
      <c r="BE61" s="3347"/>
      <c r="BF61" s="3347"/>
      <c r="BG61" s="3347"/>
      <c r="BH61" s="3347"/>
      <c r="BI61" s="3347"/>
      <c r="BJ61" s="3347"/>
      <c r="BK61" s="3347"/>
      <c r="BL61" s="3347"/>
      <c r="BM61" s="3347"/>
      <c r="BN61" s="3347"/>
      <c r="BO61" s="967"/>
      <c r="BP61" s="955"/>
      <c r="BQ61" s="3356"/>
      <c r="BR61" s="3356"/>
      <c r="BS61" s="3356"/>
      <c r="BT61" s="3356"/>
      <c r="BU61" s="3356"/>
      <c r="BV61" s="3356"/>
      <c r="BW61" s="3356"/>
      <c r="BX61" s="3356"/>
      <c r="BY61" s="3356"/>
      <c r="BZ61" s="3356"/>
      <c r="CA61" s="3356"/>
      <c r="CB61" s="3356"/>
      <c r="CC61" s="3356"/>
      <c r="CD61" s="3356"/>
      <c r="CE61" s="3356"/>
      <c r="CF61" s="3356"/>
      <c r="CG61" s="3356"/>
      <c r="CH61" s="3356"/>
      <c r="CI61" s="3356"/>
      <c r="CJ61" s="3356"/>
      <c r="CK61" s="3356"/>
      <c r="CL61" s="3356"/>
      <c r="CM61" s="3356"/>
      <c r="CN61" s="3356"/>
      <c r="CO61" s="3356"/>
      <c r="CP61" s="3356"/>
      <c r="CQ61" s="3356"/>
      <c r="CR61" s="3356"/>
      <c r="CS61" s="3356"/>
      <c r="CT61" s="981"/>
      <c r="CU61" s="950"/>
    </row>
    <row r="62" spans="1:99" ht="12.6" customHeight="1">
      <c r="A62" s="945"/>
      <c r="B62" s="970"/>
      <c r="C62" s="3349" t="s">
        <v>1807</v>
      </c>
      <c r="D62" s="3349"/>
      <c r="E62" s="3349"/>
      <c r="F62" s="3349"/>
      <c r="G62" s="3349"/>
      <c r="H62" s="3349"/>
      <c r="I62" s="3349"/>
      <c r="J62" s="3349"/>
      <c r="K62" s="3349"/>
      <c r="L62" s="3349"/>
      <c r="M62" s="3349"/>
      <c r="N62" s="3349"/>
      <c r="O62" s="3349"/>
      <c r="P62" s="3349"/>
      <c r="Q62" s="3349"/>
      <c r="R62" s="3349"/>
      <c r="S62" s="3349"/>
      <c r="T62" s="3349"/>
      <c r="U62" s="3349"/>
      <c r="V62" s="3349"/>
      <c r="W62" s="3349"/>
      <c r="X62" s="3349"/>
      <c r="Y62" s="984"/>
      <c r="Z62" s="1856"/>
      <c r="AA62" s="3349"/>
      <c r="AB62" s="3349"/>
      <c r="AC62" s="3349"/>
      <c r="AD62" s="3349"/>
      <c r="AE62" s="3349"/>
      <c r="AF62" s="3349"/>
      <c r="AG62" s="3349"/>
      <c r="AH62" s="3349"/>
      <c r="AI62" s="3349"/>
      <c r="AJ62" s="3349"/>
      <c r="AK62" s="3349"/>
      <c r="AL62" s="3349"/>
      <c r="AM62" s="3349"/>
      <c r="AN62" s="3349"/>
      <c r="AO62" s="3349"/>
      <c r="AP62" s="3349"/>
      <c r="AQ62" s="3349"/>
      <c r="AR62" s="3349"/>
      <c r="AS62" s="3349"/>
      <c r="AT62" s="3349"/>
      <c r="AU62" s="3349"/>
      <c r="AV62" s="3349"/>
      <c r="AW62" s="3349"/>
      <c r="AX62" s="3349"/>
      <c r="AY62" s="3349"/>
      <c r="AZ62" s="3349"/>
      <c r="BA62" s="3349"/>
      <c r="BB62" s="3349"/>
      <c r="BC62" s="3349"/>
      <c r="BD62" s="3349"/>
      <c r="BE62" s="3349"/>
      <c r="BF62" s="3349"/>
      <c r="BG62" s="3349"/>
      <c r="BH62" s="3349"/>
      <c r="BI62" s="3349"/>
      <c r="BJ62" s="3349"/>
      <c r="BK62" s="3349"/>
      <c r="BL62" s="3349"/>
      <c r="BM62" s="3349"/>
      <c r="BN62" s="3349"/>
      <c r="BO62" s="972"/>
      <c r="BP62" s="3291" t="s">
        <v>2439</v>
      </c>
      <c r="BQ62" s="3292"/>
      <c r="BR62" s="3292"/>
      <c r="BS62" s="3292"/>
      <c r="BT62" s="3292"/>
      <c r="BU62" s="3292"/>
      <c r="BV62" s="3292"/>
      <c r="BW62" s="3292"/>
      <c r="BX62" s="3292"/>
      <c r="BY62" s="3292"/>
      <c r="BZ62" s="3292"/>
      <c r="CA62" s="3292"/>
      <c r="CB62" s="3292"/>
      <c r="CC62" s="3292"/>
      <c r="CD62" s="3292"/>
      <c r="CE62" s="3292"/>
      <c r="CF62" s="3292"/>
      <c r="CG62" s="3292"/>
      <c r="CH62" s="3292"/>
      <c r="CI62" s="3292"/>
      <c r="CJ62" s="3292"/>
      <c r="CK62" s="3292"/>
      <c r="CL62" s="3292"/>
      <c r="CM62" s="3292"/>
      <c r="CN62" s="3292"/>
      <c r="CO62" s="3292"/>
      <c r="CP62" s="3292"/>
      <c r="CQ62" s="3292"/>
      <c r="CR62" s="3292"/>
      <c r="CS62" s="3292"/>
      <c r="CT62" s="3293"/>
      <c r="CU62" s="950"/>
    </row>
    <row r="63" spans="1:99" ht="12.6" customHeight="1">
      <c r="A63" s="945"/>
      <c r="B63" s="973"/>
      <c r="C63" s="3350"/>
      <c r="D63" s="3350"/>
      <c r="E63" s="3350"/>
      <c r="F63" s="3350"/>
      <c r="G63" s="3350"/>
      <c r="H63" s="3350"/>
      <c r="I63" s="3350"/>
      <c r="J63" s="3350"/>
      <c r="K63" s="3350"/>
      <c r="L63" s="3350"/>
      <c r="M63" s="3350"/>
      <c r="N63" s="3350"/>
      <c r="O63" s="3350"/>
      <c r="P63" s="3350"/>
      <c r="Q63" s="3350"/>
      <c r="R63" s="3350"/>
      <c r="S63" s="3350"/>
      <c r="T63" s="3350"/>
      <c r="U63" s="3350"/>
      <c r="V63" s="3350"/>
      <c r="W63" s="3350"/>
      <c r="X63" s="3350"/>
      <c r="Y63" s="992"/>
      <c r="Z63" s="993"/>
      <c r="AA63" s="3350"/>
      <c r="AB63" s="3350"/>
      <c r="AC63" s="3350"/>
      <c r="AD63" s="3350"/>
      <c r="AE63" s="3350"/>
      <c r="AF63" s="3350"/>
      <c r="AG63" s="3350"/>
      <c r="AH63" s="3350"/>
      <c r="AI63" s="3350"/>
      <c r="AJ63" s="3350"/>
      <c r="AK63" s="3350"/>
      <c r="AL63" s="3350"/>
      <c r="AM63" s="3350"/>
      <c r="AN63" s="3350"/>
      <c r="AO63" s="3350"/>
      <c r="AP63" s="3350"/>
      <c r="AQ63" s="3350"/>
      <c r="AR63" s="3350"/>
      <c r="AS63" s="3350"/>
      <c r="AT63" s="3350"/>
      <c r="AU63" s="3350"/>
      <c r="AV63" s="3350"/>
      <c r="AW63" s="3350"/>
      <c r="AX63" s="3350"/>
      <c r="AY63" s="3350"/>
      <c r="AZ63" s="3350"/>
      <c r="BA63" s="3350"/>
      <c r="BB63" s="3350"/>
      <c r="BC63" s="3350"/>
      <c r="BD63" s="3350"/>
      <c r="BE63" s="3350"/>
      <c r="BF63" s="3350"/>
      <c r="BG63" s="3350"/>
      <c r="BH63" s="3350"/>
      <c r="BI63" s="3350"/>
      <c r="BJ63" s="3350"/>
      <c r="BK63" s="3350"/>
      <c r="BL63" s="3350"/>
      <c r="BM63" s="3350"/>
      <c r="BN63" s="3350"/>
      <c r="BO63" s="975"/>
      <c r="BP63" s="3294"/>
      <c r="BQ63" s="3295"/>
      <c r="BR63" s="3295"/>
      <c r="BS63" s="3295"/>
      <c r="BT63" s="3295"/>
      <c r="BU63" s="3295"/>
      <c r="BV63" s="3295"/>
      <c r="BW63" s="3295"/>
      <c r="BX63" s="3295"/>
      <c r="BY63" s="3295"/>
      <c r="BZ63" s="3295"/>
      <c r="CA63" s="3295"/>
      <c r="CB63" s="3295"/>
      <c r="CC63" s="3295"/>
      <c r="CD63" s="3295"/>
      <c r="CE63" s="3295"/>
      <c r="CF63" s="3295"/>
      <c r="CG63" s="3295"/>
      <c r="CH63" s="3295"/>
      <c r="CI63" s="3295"/>
      <c r="CJ63" s="3295"/>
      <c r="CK63" s="3295"/>
      <c r="CL63" s="3295"/>
      <c r="CM63" s="3295"/>
      <c r="CN63" s="3295"/>
      <c r="CO63" s="3295"/>
      <c r="CP63" s="3295"/>
      <c r="CQ63" s="3295"/>
      <c r="CR63" s="3295"/>
      <c r="CS63" s="3295"/>
      <c r="CT63" s="3296"/>
      <c r="CU63" s="950"/>
    </row>
    <row r="64" spans="1:99" ht="12.6" customHeight="1">
      <c r="A64" s="945"/>
      <c r="B64" s="970"/>
      <c r="C64" s="3349" t="s">
        <v>3393</v>
      </c>
      <c r="D64" s="3349"/>
      <c r="E64" s="3349"/>
      <c r="F64" s="3349"/>
      <c r="G64" s="3349"/>
      <c r="H64" s="3349"/>
      <c r="I64" s="3349"/>
      <c r="J64" s="3349"/>
      <c r="K64" s="3349"/>
      <c r="L64" s="3349"/>
      <c r="M64" s="3349"/>
      <c r="N64" s="3349"/>
      <c r="O64" s="3349"/>
      <c r="P64" s="3349"/>
      <c r="Q64" s="3349"/>
      <c r="R64" s="3349"/>
      <c r="S64" s="3349"/>
      <c r="T64" s="3349"/>
      <c r="U64" s="3349"/>
      <c r="V64" s="3349"/>
      <c r="W64" s="3349"/>
      <c r="X64" s="3349"/>
      <c r="Y64" s="1000"/>
      <c r="Z64" s="1856"/>
      <c r="AA64" s="3322"/>
      <c r="AB64" s="3322"/>
      <c r="AC64" s="3322"/>
      <c r="AD64" s="3322"/>
      <c r="AE64" s="3322"/>
      <c r="AF64" s="3322"/>
      <c r="AG64" s="3322"/>
      <c r="AH64" s="3322"/>
      <c r="AI64" s="3322"/>
      <c r="AJ64" s="3322"/>
      <c r="AK64" s="3322"/>
      <c r="AL64" s="3322"/>
      <c r="AM64" s="3322"/>
      <c r="AN64" s="3322"/>
      <c r="AO64" s="3322"/>
      <c r="AP64" s="3322"/>
      <c r="AQ64" s="3322"/>
      <c r="AR64" s="3322"/>
      <c r="AS64" s="3322"/>
      <c r="AT64" s="3322"/>
      <c r="AU64" s="3322"/>
      <c r="AV64" s="3322"/>
      <c r="AW64" s="3322"/>
      <c r="AX64" s="3322"/>
      <c r="AY64" s="3322"/>
      <c r="AZ64" s="3322"/>
      <c r="BA64" s="3322"/>
      <c r="BB64" s="3322"/>
      <c r="BC64" s="3322"/>
      <c r="BD64" s="3322"/>
      <c r="BE64" s="3322"/>
      <c r="BF64" s="3322"/>
      <c r="BG64" s="3322"/>
      <c r="BH64" s="3322"/>
      <c r="BI64" s="3322"/>
      <c r="BJ64" s="3322"/>
      <c r="BK64" s="3322"/>
      <c r="BL64" s="3322"/>
      <c r="BM64" s="3322"/>
      <c r="BN64" s="3322"/>
      <c r="BO64" s="972"/>
      <c r="BP64" s="951"/>
      <c r="BQ64" s="3336"/>
      <c r="BR64" s="3336"/>
      <c r="BS64" s="3336"/>
      <c r="BT64" s="3336"/>
      <c r="BU64" s="3336"/>
      <c r="BV64" s="3336"/>
      <c r="BW64" s="3336"/>
      <c r="BX64" s="3336"/>
      <c r="BY64" s="3336"/>
      <c r="BZ64" s="3336"/>
      <c r="CA64" s="3336"/>
      <c r="CB64" s="3336"/>
      <c r="CC64" s="3336"/>
      <c r="CD64" s="3336"/>
      <c r="CE64" s="3336"/>
      <c r="CF64" s="3336"/>
      <c r="CG64" s="3336"/>
      <c r="CH64" s="3336"/>
      <c r="CI64" s="3336"/>
      <c r="CJ64" s="3336"/>
      <c r="CK64" s="3336"/>
      <c r="CL64" s="3336"/>
      <c r="CM64" s="3336"/>
      <c r="CN64" s="3336"/>
      <c r="CO64" s="3336"/>
      <c r="CP64" s="3336"/>
      <c r="CQ64" s="3336"/>
      <c r="CR64" s="3336"/>
      <c r="CS64" s="3336"/>
      <c r="CT64" s="967"/>
      <c r="CU64" s="950"/>
    </row>
    <row r="65" spans="1:99" ht="12.6" customHeight="1">
      <c r="A65" s="945"/>
      <c r="B65" s="951"/>
      <c r="C65" s="3324"/>
      <c r="D65" s="3324"/>
      <c r="E65" s="3324"/>
      <c r="F65" s="3324"/>
      <c r="G65" s="3324"/>
      <c r="H65" s="3324"/>
      <c r="I65" s="3324"/>
      <c r="J65" s="3324"/>
      <c r="K65" s="3324"/>
      <c r="L65" s="3324"/>
      <c r="M65" s="3324"/>
      <c r="N65" s="3324"/>
      <c r="O65" s="3324"/>
      <c r="P65" s="3324"/>
      <c r="Q65" s="3324"/>
      <c r="R65" s="3324"/>
      <c r="S65" s="3324"/>
      <c r="T65" s="3324"/>
      <c r="U65" s="3324"/>
      <c r="V65" s="3324"/>
      <c r="W65" s="3324"/>
      <c r="X65" s="3324"/>
      <c r="Y65" s="937"/>
      <c r="Z65" s="1857"/>
      <c r="AA65" s="3324"/>
      <c r="AB65" s="3353"/>
      <c r="AC65" s="3353"/>
      <c r="AD65" s="3353"/>
      <c r="AE65" s="3353"/>
      <c r="AF65" s="3353"/>
      <c r="AG65" s="3353"/>
      <c r="AH65" s="3353"/>
      <c r="AI65" s="3353"/>
      <c r="AJ65" s="3353"/>
      <c r="AK65" s="3353"/>
      <c r="AL65" s="3353"/>
      <c r="AM65" s="3353"/>
      <c r="AN65" s="3353"/>
      <c r="AO65" s="3353"/>
      <c r="AP65" s="3353"/>
      <c r="AQ65" s="3353"/>
      <c r="AR65" s="3353"/>
      <c r="AS65" s="3353"/>
      <c r="AT65" s="3353"/>
      <c r="AU65" s="3353"/>
      <c r="AV65" s="3353"/>
      <c r="AW65" s="3353"/>
      <c r="AX65" s="3353"/>
      <c r="AY65" s="3353"/>
      <c r="AZ65" s="3353"/>
      <c r="BA65" s="3353"/>
      <c r="BB65" s="3353"/>
      <c r="BC65" s="3353"/>
      <c r="BD65" s="3353"/>
      <c r="BE65" s="3353"/>
      <c r="BF65" s="3353"/>
      <c r="BG65" s="3353"/>
      <c r="BH65" s="3353"/>
      <c r="BI65" s="3353"/>
      <c r="BJ65" s="3353"/>
      <c r="BK65" s="3353"/>
      <c r="BL65" s="3353"/>
      <c r="BM65" s="3353"/>
      <c r="BN65" s="3353"/>
      <c r="BO65" s="967"/>
      <c r="BP65" s="951"/>
      <c r="BQ65" s="3328"/>
      <c r="BR65" s="3328"/>
      <c r="BS65" s="3328"/>
      <c r="BT65" s="3328"/>
      <c r="BU65" s="3328"/>
      <c r="BV65" s="3328"/>
      <c r="BW65" s="3328"/>
      <c r="BX65" s="3328"/>
      <c r="BY65" s="3328"/>
      <c r="BZ65" s="3328"/>
      <c r="CA65" s="3328"/>
      <c r="CB65" s="3328"/>
      <c r="CC65" s="3328"/>
      <c r="CD65" s="3328"/>
      <c r="CE65" s="3328"/>
      <c r="CF65" s="3328"/>
      <c r="CG65" s="3328"/>
      <c r="CH65" s="3328"/>
      <c r="CI65" s="3328"/>
      <c r="CJ65" s="3328"/>
      <c r="CK65" s="3328"/>
      <c r="CL65" s="3328"/>
      <c r="CM65" s="3328"/>
      <c r="CN65" s="3328"/>
      <c r="CO65" s="3328"/>
      <c r="CP65" s="3328"/>
      <c r="CQ65" s="3328"/>
      <c r="CR65" s="3328"/>
      <c r="CS65" s="3328"/>
      <c r="CT65" s="967"/>
      <c r="CU65" s="950"/>
    </row>
    <row r="66" spans="1:99" ht="12.6" customHeight="1" thickBot="1">
      <c r="A66" s="945"/>
      <c r="B66" s="955"/>
      <c r="C66" s="3351"/>
      <c r="D66" s="3351"/>
      <c r="E66" s="3351"/>
      <c r="F66" s="3351"/>
      <c r="G66" s="3351"/>
      <c r="H66" s="3351"/>
      <c r="I66" s="3351"/>
      <c r="J66" s="3351"/>
      <c r="K66" s="3351"/>
      <c r="L66" s="3351"/>
      <c r="M66" s="3351"/>
      <c r="N66" s="3351"/>
      <c r="O66" s="3351"/>
      <c r="P66" s="3351"/>
      <c r="Q66" s="3351"/>
      <c r="R66" s="3351"/>
      <c r="S66" s="3351"/>
      <c r="T66" s="3351"/>
      <c r="U66" s="3351"/>
      <c r="V66" s="3351"/>
      <c r="W66" s="3351"/>
      <c r="X66" s="3351"/>
      <c r="Y66" s="966"/>
      <c r="Z66" s="1864"/>
      <c r="AA66" s="3351"/>
      <c r="AB66" s="3351"/>
      <c r="AC66" s="3351"/>
      <c r="AD66" s="3351"/>
      <c r="AE66" s="3351"/>
      <c r="AF66" s="3351"/>
      <c r="AG66" s="3351"/>
      <c r="AH66" s="3351"/>
      <c r="AI66" s="3351"/>
      <c r="AJ66" s="3351"/>
      <c r="AK66" s="3351"/>
      <c r="AL66" s="3351"/>
      <c r="AM66" s="3351"/>
      <c r="AN66" s="3351"/>
      <c r="AO66" s="3351"/>
      <c r="AP66" s="3351"/>
      <c r="AQ66" s="3351"/>
      <c r="AR66" s="3351"/>
      <c r="AS66" s="3351"/>
      <c r="AT66" s="3351"/>
      <c r="AU66" s="3351"/>
      <c r="AV66" s="3351"/>
      <c r="AW66" s="3351"/>
      <c r="AX66" s="3351"/>
      <c r="AY66" s="3351"/>
      <c r="AZ66" s="3351"/>
      <c r="BA66" s="3351"/>
      <c r="BB66" s="3351"/>
      <c r="BC66" s="3351"/>
      <c r="BD66" s="3351"/>
      <c r="BE66" s="3351"/>
      <c r="BF66" s="3351"/>
      <c r="BG66" s="3351"/>
      <c r="BH66" s="3351"/>
      <c r="BI66" s="3351"/>
      <c r="BJ66" s="3351"/>
      <c r="BK66" s="3351"/>
      <c r="BL66" s="3351"/>
      <c r="BM66" s="3351"/>
      <c r="BN66" s="3351"/>
      <c r="BO66" s="981"/>
      <c r="BP66" s="951"/>
      <c r="BQ66" s="3328"/>
      <c r="BR66" s="3328"/>
      <c r="BS66" s="3328"/>
      <c r="BT66" s="3328"/>
      <c r="BU66" s="3328"/>
      <c r="BV66" s="3328"/>
      <c r="BW66" s="3328"/>
      <c r="BX66" s="3328"/>
      <c r="BY66" s="3328"/>
      <c r="BZ66" s="3328"/>
      <c r="CA66" s="3328"/>
      <c r="CB66" s="3328"/>
      <c r="CC66" s="3328"/>
      <c r="CD66" s="3328"/>
      <c r="CE66" s="3328"/>
      <c r="CF66" s="3328"/>
      <c r="CG66" s="3328"/>
      <c r="CH66" s="3328"/>
      <c r="CI66" s="3328"/>
      <c r="CJ66" s="3328"/>
      <c r="CK66" s="3328"/>
      <c r="CL66" s="3328"/>
      <c r="CM66" s="3328"/>
      <c r="CN66" s="3328"/>
      <c r="CO66" s="3328"/>
      <c r="CP66" s="3328"/>
      <c r="CQ66" s="3328"/>
      <c r="CR66" s="3328"/>
      <c r="CS66" s="3328"/>
      <c r="CT66" s="967"/>
      <c r="CU66" s="950"/>
    </row>
    <row r="67" spans="1:99" ht="12.6" customHeight="1">
      <c r="A67" s="945"/>
      <c r="B67" s="959"/>
      <c r="C67" s="3301" t="s">
        <v>1800</v>
      </c>
      <c r="D67" s="3301"/>
      <c r="E67" s="3301"/>
      <c r="F67" s="3301"/>
      <c r="G67" s="3301"/>
      <c r="H67" s="3301"/>
      <c r="I67" s="3301"/>
      <c r="J67" s="3301"/>
      <c r="K67" s="3301"/>
      <c r="L67" s="3301"/>
      <c r="M67" s="3301"/>
      <c r="N67" s="3301"/>
      <c r="O67" s="3301"/>
      <c r="P67" s="3301"/>
      <c r="Q67" s="3301"/>
      <c r="R67" s="3301"/>
      <c r="S67" s="3301"/>
      <c r="T67" s="3301"/>
      <c r="U67" s="3301"/>
      <c r="V67" s="3301"/>
      <c r="W67" s="3301"/>
      <c r="X67" s="3301"/>
      <c r="Y67" s="961"/>
      <c r="Z67" s="1001"/>
      <c r="AA67" s="3354"/>
      <c r="AB67" s="3354"/>
      <c r="AC67" s="3354"/>
      <c r="AD67" s="3354"/>
      <c r="AE67" s="3354"/>
      <c r="AF67" s="3354"/>
      <c r="AG67" s="3354"/>
      <c r="AH67" s="3354"/>
      <c r="AI67" s="3354"/>
      <c r="AJ67" s="3354"/>
      <c r="AK67" s="3354"/>
      <c r="AL67" s="3354"/>
      <c r="AM67" s="3354"/>
      <c r="AN67" s="3354"/>
      <c r="AO67" s="3354"/>
      <c r="AP67" s="3354"/>
      <c r="AQ67" s="3354"/>
      <c r="AR67" s="3354"/>
      <c r="AS67" s="3354"/>
      <c r="AT67" s="3354"/>
      <c r="AU67" s="3354"/>
      <c r="AV67" s="3354"/>
      <c r="AW67" s="3354"/>
      <c r="AX67" s="3354"/>
      <c r="AY67" s="3354"/>
      <c r="AZ67" s="960"/>
      <c r="BA67" s="3308" t="s">
        <v>2259</v>
      </c>
      <c r="BB67" s="3308"/>
      <c r="BC67" s="3308"/>
      <c r="BD67" s="3308"/>
      <c r="BE67" s="3308"/>
      <c r="BF67" s="3308" t="s">
        <v>589</v>
      </c>
      <c r="BG67" s="3308"/>
      <c r="BH67" s="3308"/>
      <c r="BI67" s="3308"/>
      <c r="BJ67" s="3308" t="s">
        <v>1401</v>
      </c>
      <c r="BK67" s="3308"/>
      <c r="BL67" s="3308"/>
      <c r="BM67" s="3308"/>
      <c r="BN67" s="3308" t="s">
        <v>1400</v>
      </c>
      <c r="BO67" s="3309"/>
      <c r="BP67" s="951"/>
      <c r="BQ67" s="3328"/>
      <c r="BR67" s="3328"/>
      <c r="BS67" s="3328"/>
      <c r="BT67" s="3328"/>
      <c r="BU67" s="3328"/>
      <c r="BV67" s="3328"/>
      <c r="BW67" s="3328"/>
      <c r="BX67" s="3328"/>
      <c r="BY67" s="3328"/>
      <c r="BZ67" s="3328"/>
      <c r="CA67" s="3328"/>
      <c r="CB67" s="3328"/>
      <c r="CC67" s="3328"/>
      <c r="CD67" s="3328"/>
      <c r="CE67" s="3328"/>
      <c r="CF67" s="3328"/>
      <c r="CG67" s="3328"/>
      <c r="CH67" s="3328"/>
      <c r="CI67" s="3328"/>
      <c r="CJ67" s="3328"/>
      <c r="CK67" s="3328"/>
      <c r="CL67" s="3328"/>
      <c r="CM67" s="3328"/>
      <c r="CN67" s="3328"/>
      <c r="CO67" s="3328"/>
      <c r="CP67" s="3328"/>
      <c r="CQ67" s="3328"/>
      <c r="CR67" s="3328"/>
      <c r="CS67" s="3328"/>
      <c r="CT67" s="967"/>
      <c r="CU67" s="950"/>
    </row>
    <row r="68" spans="1:99" ht="12.6" customHeight="1" thickBot="1">
      <c r="A68" s="945"/>
      <c r="B68" s="964"/>
      <c r="C68" s="3302"/>
      <c r="D68" s="3302"/>
      <c r="E68" s="3302"/>
      <c r="F68" s="3302"/>
      <c r="G68" s="3302"/>
      <c r="H68" s="3302"/>
      <c r="I68" s="3302"/>
      <c r="J68" s="3302"/>
      <c r="K68" s="3302"/>
      <c r="L68" s="3302"/>
      <c r="M68" s="3302"/>
      <c r="N68" s="3302"/>
      <c r="O68" s="3302"/>
      <c r="P68" s="3302"/>
      <c r="Q68" s="3302"/>
      <c r="R68" s="3302"/>
      <c r="S68" s="3302"/>
      <c r="T68" s="3302"/>
      <c r="U68" s="3302"/>
      <c r="V68" s="3302"/>
      <c r="W68" s="3302"/>
      <c r="X68" s="3302"/>
      <c r="Y68" s="966"/>
      <c r="Z68" s="1002"/>
      <c r="AA68" s="3355"/>
      <c r="AB68" s="3355"/>
      <c r="AC68" s="3355"/>
      <c r="AD68" s="3355"/>
      <c r="AE68" s="3355"/>
      <c r="AF68" s="3355"/>
      <c r="AG68" s="3355"/>
      <c r="AH68" s="3355"/>
      <c r="AI68" s="3355"/>
      <c r="AJ68" s="3355"/>
      <c r="AK68" s="3355"/>
      <c r="AL68" s="3355"/>
      <c r="AM68" s="3355"/>
      <c r="AN68" s="3355"/>
      <c r="AO68" s="3355"/>
      <c r="AP68" s="3355"/>
      <c r="AQ68" s="3355"/>
      <c r="AR68" s="3355"/>
      <c r="AS68" s="3355"/>
      <c r="AT68" s="3355"/>
      <c r="AU68" s="3355"/>
      <c r="AV68" s="3355"/>
      <c r="AW68" s="3355"/>
      <c r="AX68" s="3355"/>
      <c r="AY68" s="3355"/>
      <c r="AZ68" s="965"/>
      <c r="BA68" s="3304"/>
      <c r="BB68" s="3304"/>
      <c r="BC68" s="3304"/>
      <c r="BD68" s="3304"/>
      <c r="BE68" s="3304"/>
      <c r="BF68" s="3304"/>
      <c r="BG68" s="3304"/>
      <c r="BH68" s="3304"/>
      <c r="BI68" s="3304"/>
      <c r="BJ68" s="3304"/>
      <c r="BK68" s="3304"/>
      <c r="BL68" s="3304"/>
      <c r="BM68" s="3304"/>
      <c r="BN68" s="3304"/>
      <c r="BO68" s="3305"/>
      <c r="BP68" s="955"/>
      <c r="BQ68" s="3352"/>
      <c r="BR68" s="3352"/>
      <c r="BS68" s="3352"/>
      <c r="BT68" s="3352"/>
      <c r="BU68" s="3352"/>
      <c r="BV68" s="3352"/>
      <c r="BW68" s="3352"/>
      <c r="BX68" s="3352"/>
      <c r="BY68" s="3352"/>
      <c r="BZ68" s="3352"/>
      <c r="CA68" s="3352"/>
      <c r="CB68" s="3352"/>
      <c r="CC68" s="3352"/>
      <c r="CD68" s="3352"/>
      <c r="CE68" s="3352"/>
      <c r="CF68" s="3352"/>
      <c r="CG68" s="3352"/>
      <c r="CH68" s="3352"/>
      <c r="CI68" s="3352"/>
      <c r="CJ68" s="3352"/>
      <c r="CK68" s="3352"/>
      <c r="CL68" s="3352"/>
      <c r="CM68" s="3352"/>
      <c r="CN68" s="3352"/>
      <c r="CO68" s="3352"/>
      <c r="CP68" s="3352"/>
      <c r="CQ68" s="3352"/>
      <c r="CR68" s="3352"/>
      <c r="CS68" s="3352"/>
      <c r="CT68" s="981"/>
      <c r="CU68" s="950"/>
    </row>
    <row r="69" spans="1:99" ht="12.6" customHeight="1">
      <c r="A69" s="982"/>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c r="AU69" s="974"/>
      <c r="AV69" s="974"/>
      <c r="AW69" s="974"/>
      <c r="AX69" s="974"/>
      <c r="AY69" s="974"/>
      <c r="AZ69" s="974"/>
      <c r="BA69" s="974"/>
      <c r="BB69" s="974"/>
      <c r="BC69" s="974"/>
      <c r="BD69" s="974"/>
      <c r="BE69" s="974"/>
      <c r="BF69" s="974"/>
      <c r="BG69" s="974"/>
      <c r="BH69" s="974"/>
      <c r="BI69" s="974"/>
      <c r="BJ69" s="974"/>
      <c r="BK69" s="974"/>
      <c r="BL69" s="974"/>
      <c r="BM69" s="974"/>
      <c r="BN69" s="974"/>
      <c r="BO69" s="974"/>
      <c r="BP69" s="974"/>
      <c r="BQ69" s="974"/>
      <c r="BR69" s="974"/>
      <c r="BS69" s="974"/>
      <c r="BT69" s="974"/>
      <c r="BU69" s="974"/>
      <c r="BV69" s="974"/>
      <c r="BW69" s="974"/>
      <c r="BX69" s="974"/>
      <c r="BY69" s="974"/>
      <c r="BZ69" s="974"/>
      <c r="CA69" s="974"/>
      <c r="CB69" s="974"/>
      <c r="CC69" s="974"/>
      <c r="CD69" s="974"/>
      <c r="CE69" s="974"/>
      <c r="CF69" s="974"/>
      <c r="CG69" s="974"/>
      <c r="CH69" s="974"/>
      <c r="CI69" s="974"/>
      <c r="CJ69" s="974"/>
      <c r="CK69" s="974"/>
      <c r="CL69" s="974"/>
      <c r="CM69" s="974"/>
      <c r="CN69" s="974"/>
      <c r="CO69" s="974"/>
      <c r="CP69" s="974"/>
      <c r="CQ69" s="974"/>
      <c r="CR69" s="974"/>
      <c r="CS69" s="974"/>
      <c r="CT69" s="974"/>
      <c r="CU69" s="983"/>
    </row>
  </sheetData>
  <mergeCells count="158">
    <mergeCell ref="BJ67:BK68"/>
    <mergeCell ref="BL67:BM68"/>
    <mergeCell ref="BN67:BO68"/>
    <mergeCell ref="Z33:AK34"/>
    <mergeCell ref="AL33:AM34"/>
    <mergeCell ref="AN33:AY34"/>
    <mergeCell ref="C64:X66"/>
    <mergeCell ref="AA64:BN64"/>
    <mergeCell ref="BQ64:CS68"/>
    <mergeCell ref="AA65:BN66"/>
    <mergeCell ref="C67:X68"/>
    <mergeCell ref="AA67:AY68"/>
    <mergeCell ref="BA67:BC68"/>
    <mergeCell ref="BD67:BE68"/>
    <mergeCell ref="BF67:BG68"/>
    <mergeCell ref="BH67:BI68"/>
    <mergeCell ref="BQ57:CS61"/>
    <mergeCell ref="F59:X61"/>
    <mergeCell ref="AA59:BN61"/>
    <mergeCell ref="C62:X63"/>
    <mergeCell ref="AA62:BN63"/>
    <mergeCell ref="BP62:CT63"/>
    <mergeCell ref="BE53:BF54"/>
    <mergeCell ref="BG53:BL54"/>
    <mergeCell ref="B55:D61"/>
    <mergeCell ref="F55:X56"/>
    <mergeCell ref="AA55:BN56"/>
    <mergeCell ref="F57:X58"/>
    <mergeCell ref="AA57:BN58"/>
    <mergeCell ref="D49:BM50"/>
    <mergeCell ref="D51:BM52"/>
    <mergeCell ref="BQ51:CS55"/>
    <mergeCell ref="C53:X54"/>
    <mergeCell ref="AA53:AB54"/>
    <mergeCell ref="AC53:AE54"/>
    <mergeCell ref="AI53:AJ54"/>
    <mergeCell ref="AK53:AP54"/>
    <mergeCell ref="AT53:AU54"/>
    <mergeCell ref="AV53:BD54"/>
    <mergeCell ref="D43:BM44"/>
    <mergeCell ref="D45:BM46"/>
    <mergeCell ref="BQ45:CA46"/>
    <mergeCell ref="CB45:CS46"/>
    <mergeCell ref="D47:BM48"/>
    <mergeCell ref="BP47:CT48"/>
    <mergeCell ref="D39:BM40"/>
    <mergeCell ref="BP39:BV40"/>
    <mergeCell ref="BW39:CS40"/>
    <mergeCell ref="D41:BM42"/>
    <mergeCell ref="BP41:BV42"/>
    <mergeCell ref="BW41:CS42"/>
    <mergeCell ref="D37:I38"/>
    <mergeCell ref="J37:BM38"/>
    <mergeCell ref="BP37:BS38"/>
    <mergeCell ref="BT37:CS38"/>
    <mergeCell ref="S35:S36"/>
    <mergeCell ref="T35:U36"/>
    <mergeCell ref="V35:AE36"/>
    <mergeCell ref="AF35:AG36"/>
    <mergeCell ref="AH35:AQ36"/>
    <mergeCell ref="AR35:AS36"/>
    <mergeCell ref="BP31:CT32"/>
    <mergeCell ref="D33:I34"/>
    <mergeCell ref="J33:K34"/>
    <mergeCell ref="L33:W34"/>
    <mergeCell ref="X33:Y34"/>
    <mergeCell ref="BP33:BW36"/>
    <mergeCell ref="BX33:CS34"/>
    <mergeCell ref="J35:K36"/>
    <mergeCell ref="L35:R36"/>
    <mergeCell ref="AT35:AW36"/>
    <mergeCell ref="AX35:AX36"/>
    <mergeCell ref="BX35:CS36"/>
    <mergeCell ref="BJ29:BK30"/>
    <mergeCell ref="BL29:BM30"/>
    <mergeCell ref="BN29:BO30"/>
    <mergeCell ref="D31:BM32"/>
    <mergeCell ref="AO29:AP30"/>
    <mergeCell ref="AQ29:AR30"/>
    <mergeCell ref="AS29:AT30"/>
    <mergeCell ref="AU29:AZ30"/>
    <mergeCell ref="BA29:BC30"/>
    <mergeCell ref="BD29:BE30"/>
    <mergeCell ref="BF27:BG28"/>
    <mergeCell ref="D27:X28"/>
    <mergeCell ref="AF27:AH28"/>
    <mergeCell ref="AI27:AJ28"/>
    <mergeCell ref="AK27:AL28"/>
    <mergeCell ref="AM27:AN28"/>
    <mergeCell ref="AO27:AP28"/>
    <mergeCell ref="BF29:BG30"/>
    <mergeCell ref="BH29:BI30"/>
    <mergeCell ref="AF29:AH30"/>
    <mergeCell ref="AI29:AJ30"/>
    <mergeCell ref="AK29:AL30"/>
    <mergeCell ref="AM29:AN30"/>
    <mergeCell ref="AQ27:AR28"/>
    <mergeCell ref="AS27:AT28"/>
    <mergeCell ref="AU27:AZ28"/>
    <mergeCell ref="BA27:BC28"/>
    <mergeCell ref="BD27:BE28"/>
    <mergeCell ref="D23:AX24"/>
    <mergeCell ref="BA23:BC24"/>
    <mergeCell ref="BD23:BE24"/>
    <mergeCell ref="BF23:BG24"/>
    <mergeCell ref="BH23:BI24"/>
    <mergeCell ref="BJ23:BK24"/>
    <mergeCell ref="BL23:BM24"/>
    <mergeCell ref="BN23:BO24"/>
    <mergeCell ref="BQ23:CS25"/>
    <mergeCell ref="D25:AX26"/>
    <mergeCell ref="BA25:BC26"/>
    <mergeCell ref="BD25:BE26"/>
    <mergeCell ref="BF25:BG26"/>
    <mergeCell ref="BH25:BI26"/>
    <mergeCell ref="BJ25:BK26"/>
    <mergeCell ref="BL25:BM26"/>
    <mergeCell ref="BN25:BO26"/>
    <mergeCell ref="BQ26:CS27"/>
    <mergeCell ref="BH27:BI28"/>
    <mergeCell ref="BJ27:BK28"/>
    <mergeCell ref="BL27:BM28"/>
    <mergeCell ref="BN27:BO28"/>
    <mergeCell ref="BQ28:CS29"/>
    <mergeCell ref="B29:AE30"/>
    <mergeCell ref="C16:J18"/>
    <mergeCell ref="M16:CS18"/>
    <mergeCell ref="B19:K22"/>
    <mergeCell ref="L19:AH20"/>
    <mergeCell ref="BA19:BC20"/>
    <mergeCell ref="BD19:BE20"/>
    <mergeCell ref="BF19:BG20"/>
    <mergeCell ref="BH19:BI20"/>
    <mergeCell ref="BJ19:BK20"/>
    <mergeCell ref="BL19:BM20"/>
    <mergeCell ref="BN19:BO20"/>
    <mergeCell ref="BP19:CT20"/>
    <mergeCell ref="L21:AH22"/>
    <mergeCell ref="AI21:AR22"/>
    <mergeCell ref="BA21:BC22"/>
    <mergeCell ref="BD21:BE22"/>
    <mergeCell ref="BF21:BG22"/>
    <mergeCell ref="BH21:BI22"/>
    <mergeCell ref="BJ21:BK22"/>
    <mergeCell ref="BL21:BM22"/>
    <mergeCell ref="BN21:BO22"/>
    <mergeCell ref="H9:I10"/>
    <mergeCell ref="J9:BD10"/>
    <mergeCell ref="H11:I12"/>
    <mergeCell ref="J11:BD12"/>
    <mergeCell ref="BE11:CQ12"/>
    <mergeCell ref="C13:CS15"/>
    <mergeCell ref="A2:CU4"/>
    <mergeCell ref="D5:E6"/>
    <mergeCell ref="F5:CQ6"/>
    <mergeCell ref="D7:G8"/>
    <mergeCell ref="H7:I8"/>
    <mergeCell ref="J7:BD8"/>
  </mergeCells>
  <phoneticPr fontId="71"/>
  <dataValidations count="5">
    <dataValidation type="list" allowBlank="1" showInputMessage="1" showErrorMessage="1" sqref="H7 H11 H9 D5">
      <formula1>"☑,□"</formula1>
    </dataValidation>
    <dataValidation type="list" allowBlank="1" showInputMessage="1" showErrorMessage="1" sqref="BE53:BF54 AA53:AB54 AI53:AJ54 AT53:AU54 J33:K36 AR35 T35 AF35 X33 AL33">
      <formula1>"□,■"</formula1>
    </dataValidation>
    <dataValidation imeMode="hiragana" allowBlank="1" showInputMessage="1" showErrorMessage="1" sqref="BQ45:CA46"/>
    <dataValidation imeMode="halfAlpha" allowBlank="1" showInputMessage="1" showErrorMessage="1" sqref="BL19:BM30 BL67:BM68 BH67:BI68 BD67:BE68 BD19:BE30 BH19:BI30 AQ27:AR30 AI27:AJ30 AM27:AN30 BW43:CS43"/>
    <dataValidation type="list" allowBlank="1" showInputMessage="1" showErrorMessage="1" sqref="L19:AH20">
      <formula1>"西宮労働基準監督署,神戸東労働基準監督署,神戸西労働基準監督署"</formula1>
    </dataValidation>
  </dataValidations>
  <printOptions horizontalCentered="1"/>
  <pageMargins left="0.39370078740157483" right="0.39370078740157483" top="0.39370078740157483" bottom="0.39370078740157483" header="0.19685039370078741" footer="0.19685039370078741"/>
  <pageSetup paperSize="8" scale="94" orientation="landscape" horizontalDpi="300" verticalDpi="30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D69"/>
  <sheetViews>
    <sheetView zoomScale="55" zoomScaleNormal="55" workbookViewId="0">
      <selection activeCell="AL33" sqref="AL33:AY34"/>
    </sheetView>
  </sheetViews>
  <sheetFormatPr defaultColWidth="2.125" defaultRowHeight="12.6" customHeight="1"/>
  <cols>
    <col min="1" max="2" width="2.125" customWidth="1"/>
    <col min="100" max="108" width="2.125" style="579"/>
  </cols>
  <sheetData>
    <row r="1" spans="1:108" s="934" customFormat="1" ht="12.6" customHeight="1">
      <c r="A1" s="932" t="s">
        <v>2423</v>
      </c>
      <c r="B1" s="932"/>
      <c r="C1" s="932"/>
      <c r="D1" s="932"/>
      <c r="E1" s="932"/>
      <c r="F1" s="932"/>
      <c r="G1" s="932"/>
      <c r="H1" s="932"/>
      <c r="I1" s="932"/>
      <c r="J1" s="932"/>
      <c r="K1" s="932"/>
      <c r="L1" s="932"/>
      <c r="M1" s="933"/>
      <c r="N1" s="932"/>
      <c r="O1" s="932"/>
      <c r="P1" s="932"/>
      <c r="Q1" s="932"/>
      <c r="R1" s="932"/>
      <c r="S1" s="932"/>
      <c r="T1" s="932"/>
      <c r="U1" s="932"/>
      <c r="V1" s="932"/>
      <c r="W1" s="932"/>
      <c r="X1" s="933"/>
      <c r="Y1" s="932"/>
      <c r="Z1" s="932"/>
      <c r="AA1" s="932"/>
      <c r="AB1" s="932"/>
      <c r="AC1" s="932"/>
      <c r="AD1" s="932"/>
      <c r="AE1" s="933"/>
      <c r="AF1" s="932"/>
      <c r="AG1" s="932"/>
      <c r="AH1" s="932"/>
      <c r="AI1" s="932"/>
      <c r="AJ1" s="932"/>
      <c r="AK1" s="932"/>
      <c r="AL1" s="933" t="s">
        <v>2424</v>
      </c>
      <c r="AM1" s="932"/>
      <c r="AN1" s="932"/>
      <c r="AO1" s="932"/>
      <c r="AP1" s="933"/>
      <c r="AQ1" s="932"/>
      <c r="AR1" s="932"/>
      <c r="AS1" s="932"/>
      <c r="AT1" s="932"/>
      <c r="AU1" s="932"/>
      <c r="AV1" s="932"/>
      <c r="AW1" s="932"/>
      <c r="AX1" s="933"/>
      <c r="AY1" s="932"/>
      <c r="AZ1" s="932"/>
      <c r="BA1" s="932"/>
      <c r="BB1" s="932"/>
      <c r="BC1" s="932"/>
      <c r="BD1" s="932"/>
      <c r="BE1" s="932"/>
      <c r="BF1" s="932"/>
      <c r="BG1" s="932"/>
      <c r="BH1" s="932"/>
      <c r="BI1" s="932"/>
      <c r="BJ1" s="932"/>
      <c r="BK1" s="932"/>
      <c r="BL1" s="933" t="s">
        <v>3371</v>
      </c>
      <c r="BM1" s="932"/>
      <c r="BN1" s="932"/>
      <c r="BO1" s="932"/>
      <c r="BP1" s="932"/>
      <c r="BQ1" s="932"/>
      <c r="BR1" s="932"/>
      <c r="BS1" s="932"/>
      <c r="BT1" s="932"/>
      <c r="BU1" s="932"/>
      <c r="BV1" s="932"/>
      <c r="BW1" s="932"/>
      <c r="BX1" s="932"/>
      <c r="BY1" s="932"/>
      <c r="BZ1" s="932"/>
      <c r="CA1" s="932"/>
      <c r="CB1" s="932"/>
      <c r="CC1" s="932"/>
      <c r="CD1" s="932"/>
      <c r="CE1" s="932"/>
      <c r="CF1" s="932"/>
      <c r="CG1" s="932"/>
      <c r="CH1" s="932"/>
      <c r="CI1" s="932"/>
      <c r="CJ1" s="932"/>
      <c r="CK1" s="932"/>
      <c r="CL1" s="932"/>
      <c r="CM1" s="932"/>
      <c r="CN1" s="932"/>
      <c r="CO1" s="932"/>
      <c r="CP1" s="932"/>
      <c r="CQ1" s="932"/>
      <c r="CR1" s="932"/>
      <c r="CS1" s="932"/>
      <c r="CT1" s="932"/>
      <c r="CU1" s="932"/>
      <c r="CV1" s="933"/>
      <c r="CW1" s="933"/>
      <c r="CX1" s="933"/>
      <c r="CY1" s="933"/>
      <c r="CZ1" s="933"/>
      <c r="DA1" s="933"/>
      <c r="DB1" s="933"/>
      <c r="DC1" s="933"/>
      <c r="DD1" s="933"/>
    </row>
    <row r="2" spans="1:108" ht="12.6" customHeight="1">
      <c r="A2" s="3364" t="s">
        <v>1794</v>
      </c>
      <c r="B2" s="3365"/>
      <c r="C2" s="3365"/>
      <c r="D2" s="3365"/>
      <c r="E2" s="3365"/>
      <c r="F2" s="3365"/>
      <c r="G2" s="3365"/>
      <c r="H2" s="3365"/>
      <c r="I2" s="3365"/>
      <c r="J2" s="3365"/>
      <c r="K2" s="3365"/>
      <c r="L2" s="3365"/>
      <c r="M2" s="3365"/>
      <c r="N2" s="3365"/>
      <c r="O2" s="3365"/>
      <c r="P2" s="3365"/>
      <c r="Q2" s="3365"/>
      <c r="R2" s="3365"/>
      <c r="S2" s="3365"/>
      <c r="T2" s="3365"/>
      <c r="U2" s="3365"/>
      <c r="V2" s="3365"/>
      <c r="W2" s="3365"/>
      <c r="X2" s="3365"/>
      <c r="Y2" s="3365"/>
      <c r="Z2" s="3365"/>
      <c r="AA2" s="3365"/>
      <c r="AB2" s="3365"/>
      <c r="AC2" s="3365"/>
      <c r="AD2" s="3365"/>
      <c r="AE2" s="3365"/>
      <c r="AF2" s="3365"/>
      <c r="AG2" s="3365"/>
      <c r="AH2" s="3365"/>
      <c r="AI2" s="3365"/>
      <c r="AJ2" s="3365"/>
      <c r="AK2" s="3365"/>
      <c r="AL2" s="3365"/>
      <c r="AM2" s="3365"/>
      <c r="AN2" s="3365"/>
      <c r="AO2" s="3365"/>
      <c r="AP2" s="3365"/>
      <c r="AQ2" s="3365"/>
      <c r="AR2" s="3365"/>
      <c r="AS2" s="3365"/>
      <c r="AT2" s="3365"/>
      <c r="AU2" s="3365"/>
      <c r="AV2" s="3365"/>
      <c r="AW2" s="3365"/>
      <c r="AX2" s="3365"/>
      <c r="AY2" s="3365"/>
      <c r="AZ2" s="3365"/>
      <c r="BA2" s="3365"/>
      <c r="BB2" s="3365"/>
      <c r="BC2" s="3365"/>
      <c r="BD2" s="3365"/>
      <c r="BE2" s="3365"/>
      <c r="BF2" s="3365"/>
      <c r="BG2" s="3365"/>
      <c r="BH2" s="3365"/>
      <c r="BI2" s="3365"/>
      <c r="BJ2" s="3365"/>
      <c r="BK2" s="3365"/>
      <c r="BL2" s="3365"/>
      <c r="BM2" s="3365"/>
      <c r="BN2" s="3365"/>
      <c r="BO2" s="3365"/>
      <c r="BP2" s="3365"/>
      <c r="BQ2" s="3365"/>
      <c r="BR2" s="3365"/>
      <c r="BS2" s="3365"/>
      <c r="BT2" s="3365"/>
      <c r="BU2" s="3365"/>
      <c r="BV2" s="3365"/>
      <c r="BW2" s="3365"/>
      <c r="BX2" s="3365"/>
      <c r="BY2" s="3365"/>
      <c r="BZ2" s="3365"/>
      <c r="CA2" s="3365"/>
      <c r="CB2" s="3365"/>
      <c r="CC2" s="3365"/>
      <c r="CD2" s="3365"/>
      <c r="CE2" s="3365"/>
      <c r="CF2" s="3365"/>
      <c r="CG2" s="3365"/>
      <c r="CH2" s="3365"/>
      <c r="CI2" s="3365"/>
      <c r="CJ2" s="3365"/>
      <c r="CK2" s="3365"/>
      <c r="CL2" s="3365"/>
      <c r="CM2" s="3365"/>
      <c r="CN2" s="3365"/>
      <c r="CO2" s="3365"/>
      <c r="CP2" s="3365"/>
      <c r="CQ2" s="3365"/>
      <c r="CR2" s="3365"/>
      <c r="CS2" s="3365"/>
      <c r="CT2" s="3365"/>
      <c r="CU2" s="3366"/>
    </row>
    <row r="3" spans="1:108" ht="12.6" customHeight="1">
      <c r="A3" s="3367"/>
      <c r="B3" s="3368"/>
      <c r="C3" s="3368"/>
      <c r="D3" s="3368"/>
      <c r="E3" s="3368"/>
      <c r="F3" s="3368"/>
      <c r="G3" s="3368"/>
      <c r="H3" s="3368"/>
      <c r="I3" s="3368"/>
      <c r="J3" s="3368"/>
      <c r="K3" s="3368"/>
      <c r="L3" s="3368"/>
      <c r="M3" s="3368"/>
      <c r="N3" s="3368"/>
      <c r="O3" s="3368"/>
      <c r="P3" s="3368"/>
      <c r="Q3" s="3368"/>
      <c r="R3" s="3368"/>
      <c r="S3" s="3368"/>
      <c r="T3" s="3368"/>
      <c r="U3" s="3368"/>
      <c r="V3" s="3368"/>
      <c r="W3" s="3368"/>
      <c r="X3" s="3368"/>
      <c r="Y3" s="3368"/>
      <c r="Z3" s="3368"/>
      <c r="AA3" s="3368"/>
      <c r="AB3" s="3368"/>
      <c r="AC3" s="3368"/>
      <c r="AD3" s="3368"/>
      <c r="AE3" s="3368"/>
      <c r="AF3" s="3368"/>
      <c r="AG3" s="3368"/>
      <c r="AH3" s="3368"/>
      <c r="AI3" s="3368"/>
      <c r="AJ3" s="3368"/>
      <c r="AK3" s="3368"/>
      <c r="AL3" s="3368"/>
      <c r="AM3" s="3368"/>
      <c r="AN3" s="3368"/>
      <c r="AO3" s="3368"/>
      <c r="AP3" s="3368"/>
      <c r="AQ3" s="3368"/>
      <c r="AR3" s="3368"/>
      <c r="AS3" s="3368"/>
      <c r="AT3" s="3368"/>
      <c r="AU3" s="3368"/>
      <c r="AV3" s="3368"/>
      <c r="AW3" s="3368"/>
      <c r="AX3" s="3368"/>
      <c r="AY3" s="3368"/>
      <c r="AZ3" s="3368"/>
      <c r="BA3" s="3368"/>
      <c r="BB3" s="3368"/>
      <c r="BC3" s="3368"/>
      <c r="BD3" s="3368"/>
      <c r="BE3" s="3368"/>
      <c r="BF3" s="3368"/>
      <c r="BG3" s="3368"/>
      <c r="BH3" s="3368"/>
      <c r="BI3" s="3368"/>
      <c r="BJ3" s="3368"/>
      <c r="BK3" s="3368"/>
      <c r="BL3" s="3368"/>
      <c r="BM3" s="3368"/>
      <c r="BN3" s="3368"/>
      <c r="BO3" s="3368"/>
      <c r="BP3" s="3368"/>
      <c r="BQ3" s="3368"/>
      <c r="BR3" s="3368"/>
      <c r="BS3" s="3368"/>
      <c r="BT3" s="3368"/>
      <c r="BU3" s="3368"/>
      <c r="BV3" s="3368"/>
      <c r="BW3" s="3368"/>
      <c r="BX3" s="3368"/>
      <c r="BY3" s="3368"/>
      <c r="BZ3" s="3368"/>
      <c r="CA3" s="3368"/>
      <c r="CB3" s="3368"/>
      <c r="CC3" s="3368"/>
      <c r="CD3" s="3368"/>
      <c r="CE3" s="3368"/>
      <c r="CF3" s="3368"/>
      <c r="CG3" s="3368"/>
      <c r="CH3" s="3368"/>
      <c r="CI3" s="3368"/>
      <c r="CJ3" s="3368"/>
      <c r="CK3" s="3368"/>
      <c r="CL3" s="3368"/>
      <c r="CM3" s="3368"/>
      <c r="CN3" s="3368"/>
      <c r="CO3" s="3368"/>
      <c r="CP3" s="3368"/>
      <c r="CQ3" s="3368"/>
      <c r="CR3" s="3368"/>
      <c r="CS3" s="3368"/>
      <c r="CT3" s="3368"/>
      <c r="CU3" s="3369"/>
    </row>
    <row r="4" spans="1:108" ht="45" customHeight="1">
      <c r="A4" s="3367"/>
      <c r="B4" s="3368"/>
      <c r="C4" s="3368"/>
      <c r="D4" s="3368"/>
      <c r="E4" s="3368"/>
      <c r="F4" s="3368"/>
      <c r="G4" s="3368"/>
      <c r="H4" s="3368"/>
      <c r="I4" s="3368"/>
      <c r="J4" s="3368"/>
      <c r="K4" s="3368"/>
      <c r="L4" s="3368"/>
      <c r="M4" s="3368"/>
      <c r="N4" s="3368"/>
      <c r="O4" s="3368"/>
      <c r="P4" s="3368"/>
      <c r="Q4" s="3368"/>
      <c r="R4" s="3368"/>
      <c r="S4" s="3368"/>
      <c r="T4" s="3368"/>
      <c r="U4" s="3368"/>
      <c r="V4" s="3368"/>
      <c r="W4" s="3368"/>
      <c r="X4" s="3368"/>
      <c r="Y4" s="3368"/>
      <c r="Z4" s="3368"/>
      <c r="AA4" s="3368"/>
      <c r="AB4" s="3368"/>
      <c r="AC4" s="3368"/>
      <c r="AD4" s="3368"/>
      <c r="AE4" s="3368"/>
      <c r="AF4" s="3368"/>
      <c r="AG4" s="3368"/>
      <c r="AH4" s="3368"/>
      <c r="AI4" s="3368"/>
      <c r="AJ4" s="3368"/>
      <c r="AK4" s="3368"/>
      <c r="AL4" s="3368"/>
      <c r="AM4" s="3368"/>
      <c r="AN4" s="3368"/>
      <c r="AO4" s="3368"/>
      <c r="AP4" s="3368"/>
      <c r="AQ4" s="3368"/>
      <c r="AR4" s="3368"/>
      <c r="AS4" s="3368"/>
      <c r="AT4" s="3368"/>
      <c r="AU4" s="3368"/>
      <c r="AV4" s="3368"/>
      <c r="AW4" s="3368"/>
      <c r="AX4" s="3368"/>
      <c r="AY4" s="3368"/>
      <c r="AZ4" s="3368"/>
      <c r="BA4" s="3368"/>
      <c r="BB4" s="3368"/>
      <c r="BC4" s="3368"/>
      <c r="BD4" s="3368"/>
      <c r="BE4" s="3368"/>
      <c r="BF4" s="3368"/>
      <c r="BG4" s="3368"/>
      <c r="BH4" s="3368"/>
      <c r="BI4" s="3368"/>
      <c r="BJ4" s="3368"/>
      <c r="BK4" s="3368"/>
      <c r="BL4" s="3368"/>
      <c r="BM4" s="3368"/>
      <c r="BN4" s="3368"/>
      <c r="BO4" s="3368"/>
      <c r="BP4" s="3368"/>
      <c r="BQ4" s="3368"/>
      <c r="BR4" s="3368"/>
      <c r="BS4" s="3368"/>
      <c r="BT4" s="3368"/>
      <c r="BU4" s="3368"/>
      <c r="BV4" s="3368"/>
      <c r="BW4" s="3368"/>
      <c r="BX4" s="3368"/>
      <c r="BY4" s="3368"/>
      <c r="BZ4" s="3368"/>
      <c r="CA4" s="3368"/>
      <c r="CB4" s="3368"/>
      <c r="CC4" s="3368"/>
      <c r="CD4" s="3368"/>
      <c r="CE4" s="3368"/>
      <c r="CF4" s="3368"/>
      <c r="CG4" s="3368"/>
      <c r="CH4" s="3368"/>
      <c r="CI4" s="3368"/>
      <c r="CJ4" s="3368"/>
      <c r="CK4" s="3368"/>
      <c r="CL4" s="3368"/>
      <c r="CM4" s="3368"/>
      <c r="CN4" s="3368"/>
      <c r="CO4" s="3368"/>
      <c r="CP4" s="3368"/>
      <c r="CQ4" s="3368"/>
      <c r="CR4" s="3368"/>
      <c r="CS4" s="3368"/>
      <c r="CT4" s="3368"/>
      <c r="CU4" s="3369"/>
    </row>
    <row r="5" spans="1:108" ht="12.6" customHeight="1">
      <c r="A5" s="1841"/>
      <c r="B5" s="1842"/>
      <c r="C5" s="1872"/>
      <c r="D5" s="3357" t="s">
        <v>72</v>
      </c>
      <c r="E5" s="3358"/>
      <c r="F5" s="3370" t="s">
        <v>3372</v>
      </c>
      <c r="G5" s="3370"/>
      <c r="H5" s="3370"/>
      <c r="I5" s="3370"/>
      <c r="J5" s="3370"/>
      <c r="K5" s="3370"/>
      <c r="L5" s="3370"/>
      <c r="M5" s="3370"/>
      <c r="N5" s="3370"/>
      <c r="O5" s="3370"/>
      <c r="P5" s="3370"/>
      <c r="Q5" s="3370"/>
      <c r="R5" s="3370"/>
      <c r="S5" s="3370"/>
      <c r="T5" s="3370"/>
      <c r="U5" s="3370"/>
      <c r="V5" s="3370"/>
      <c r="W5" s="3370"/>
      <c r="X5" s="3370"/>
      <c r="Y5" s="3370"/>
      <c r="Z5" s="3370"/>
      <c r="AA5" s="3370"/>
      <c r="AB5" s="3370"/>
      <c r="AC5" s="3370"/>
      <c r="AD5" s="3370"/>
      <c r="AE5" s="3370"/>
      <c r="AF5" s="3370"/>
      <c r="AG5" s="3370"/>
      <c r="AH5" s="3370"/>
      <c r="AI5" s="3370"/>
      <c r="AJ5" s="3370"/>
      <c r="AK5" s="3370"/>
      <c r="AL5" s="3370"/>
      <c r="AM5" s="3370"/>
      <c r="AN5" s="3370"/>
      <c r="AO5" s="3370"/>
      <c r="AP5" s="3370"/>
      <c r="AQ5" s="3370"/>
      <c r="AR5" s="3370"/>
      <c r="AS5" s="3370"/>
      <c r="AT5" s="3370"/>
      <c r="AU5" s="3370"/>
      <c r="AV5" s="3370"/>
      <c r="AW5" s="3370"/>
      <c r="AX5" s="3370"/>
      <c r="AY5" s="3370"/>
      <c r="AZ5" s="3370"/>
      <c r="BA5" s="3370"/>
      <c r="BB5" s="3370"/>
      <c r="BC5" s="3370"/>
      <c r="BD5" s="3370"/>
      <c r="BE5" s="3370"/>
      <c r="BF5" s="3370"/>
      <c r="BG5" s="3370"/>
      <c r="BH5" s="3370"/>
      <c r="BI5" s="3370"/>
      <c r="BJ5" s="3370"/>
      <c r="BK5" s="3370"/>
      <c r="BL5" s="3370"/>
      <c r="BM5" s="3370"/>
      <c r="BN5" s="3370"/>
      <c r="BO5" s="3370"/>
      <c r="BP5" s="3370"/>
      <c r="BQ5" s="3370"/>
      <c r="BR5" s="3370"/>
      <c r="BS5" s="3370"/>
      <c r="BT5" s="3370"/>
      <c r="BU5" s="3370"/>
      <c r="BV5" s="3370"/>
      <c r="BW5" s="3370"/>
      <c r="BX5" s="3370"/>
      <c r="BY5" s="3370"/>
      <c r="BZ5" s="3370"/>
      <c r="CA5" s="3370"/>
      <c r="CB5" s="3370"/>
      <c r="CC5" s="3370"/>
      <c r="CD5" s="3370"/>
      <c r="CE5" s="3370"/>
      <c r="CF5" s="3370"/>
      <c r="CG5" s="3370"/>
      <c r="CH5" s="3370"/>
      <c r="CI5" s="3370"/>
      <c r="CJ5" s="3370"/>
      <c r="CK5" s="3370"/>
      <c r="CL5" s="3370"/>
      <c r="CM5" s="3370"/>
      <c r="CN5" s="3370"/>
      <c r="CO5" s="3370"/>
      <c r="CP5" s="3370"/>
      <c r="CQ5" s="3370"/>
      <c r="CR5" s="1872"/>
      <c r="CS5" s="1872"/>
      <c r="CT5" s="1842"/>
      <c r="CU5" s="1843"/>
    </row>
    <row r="6" spans="1:108" ht="12.6" customHeight="1">
      <c r="A6" s="1841"/>
      <c r="B6" s="1842"/>
      <c r="C6" s="1872"/>
      <c r="D6" s="3359"/>
      <c r="E6" s="3359"/>
      <c r="F6" s="3370"/>
      <c r="G6" s="3370"/>
      <c r="H6" s="3370"/>
      <c r="I6" s="3370"/>
      <c r="J6" s="3370"/>
      <c r="K6" s="3370"/>
      <c r="L6" s="3370"/>
      <c r="M6" s="3370"/>
      <c r="N6" s="3370"/>
      <c r="O6" s="3370"/>
      <c r="P6" s="3370"/>
      <c r="Q6" s="3370"/>
      <c r="R6" s="3370"/>
      <c r="S6" s="3370"/>
      <c r="T6" s="3370"/>
      <c r="U6" s="3370"/>
      <c r="V6" s="3370"/>
      <c r="W6" s="3370"/>
      <c r="X6" s="3370"/>
      <c r="Y6" s="3370"/>
      <c r="Z6" s="3370"/>
      <c r="AA6" s="3370"/>
      <c r="AB6" s="3370"/>
      <c r="AC6" s="3370"/>
      <c r="AD6" s="3370"/>
      <c r="AE6" s="3370"/>
      <c r="AF6" s="3370"/>
      <c r="AG6" s="3370"/>
      <c r="AH6" s="3370"/>
      <c r="AI6" s="3370"/>
      <c r="AJ6" s="3370"/>
      <c r="AK6" s="3370"/>
      <c r="AL6" s="3370"/>
      <c r="AM6" s="3370"/>
      <c r="AN6" s="3370"/>
      <c r="AO6" s="3370"/>
      <c r="AP6" s="3370"/>
      <c r="AQ6" s="3370"/>
      <c r="AR6" s="3370"/>
      <c r="AS6" s="3370"/>
      <c r="AT6" s="3370"/>
      <c r="AU6" s="3370"/>
      <c r="AV6" s="3370"/>
      <c r="AW6" s="3370"/>
      <c r="AX6" s="3370"/>
      <c r="AY6" s="3370"/>
      <c r="AZ6" s="3370"/>
      <c r="BA6" s="3370"/>
      <c r="BB6" s="3370"/>
      <c r="BC6" s="3370"/>
      <c r="BD6" s="3370"/>
      <c r="BE6" s="3370"/>
      <c r="BF6" s="3370"/>
      <c r="BG6" s="3370"/>
      <c r="BH6" s="3370"/>
      <c r="BI6" s="3370"/>
      <c r="BJ6" s="3370"/>
      <c r="BK6" s="3370"/>
      <c r="BL6" s="3370"/>
      <c r="BM6" s="3370"/>
      <c r="BN6" s="3370"/>
      <c r="BO6" s="3370"/>
      <c r="BP6" s="3370"/>
      <c r="BQ6" s="3370"/>
      <c r="BR6" s="3370"/>
      <c r="BS6" s="3370"/>
      <c r="BT6" s="3370"/>
      <c r="BU6" s="3370"/>
      <c r="BV6" s="3370"/>
      <c r="BW6" s="3370"/>
      <c r="BX6" s="3370"/>
      <c r="BY6" s="3370"/>
      <c r="BZ6" s="3370"/>
      <c r="CA6" s="3370"/>
      <c r="CB6" s="3370"/>
      <c r="CC6" s="3370"/>
      <c r="CD6" s="3370"/>
      <c r="CE6" s="3370"/>
      <c r="CF6" s="3370"/>
      <c r="CG6" s="3370"/>
      <c r="CH6" s="3370"/>
      <c r="CI6" s="3370"/>
      <c r="CJ6" s="3370"/>
      <c r="CK6" s="3370"/>
      <c r="CL6" s="3370"/>
      <c r="CM6" s="3370"/>
      <c r="CN6" s="3370"/>
      <c r="CO6" s="3370"/>
      <c r="CP6" s="3370"/>
      <c r="CQ6" s="3370"/>
      <c r="CR6" s="1872"/>
      <c r="CS6" s="1872"/>
      <c r="CT6" s="1842"/>
      <c r="CU6" s="1843"/>
    </row>
    <row r="7" spans="1:108" ht="12.6" customHeight="1">
      <c r="A7" s="599"/>
      <c r="B7" s="623"/>
      <c r="C7" s="608"/>
      <c r="D7" s="3357" t="s">
        <v>3373</v>
      </c>
      <c r="E7" s="3358"/>
      <c r="F7" s="3358"/>
      <c r="G7" s="3358"/>
      <c r="H7" s="3357" t="s">
        <v>72</v>
      </c>
      <c r="I7" s="3358"/>
      <c r="J7" s="3360" t="s">
        <v>2425</v>
      </c>
      <c r="K7" s="3360"/>
      <c r="L7" s="3360"/>
      <c r="M7" s="3360"/>
      <c r="N7" s="3360"/>
      <c r="O7" s="3360"/>
      <c r="P7" s="3360"/>
      <c r="Q7" s="3360"/>
      <c r="R7" s="3360"/>
      <c r="S7" s="3360"/>
      <c r="T7" s="3360"/>
      <c r="U7" s="3360"/>
      <c r="V7" s="3360"/>
      <c r="W7" s="3360"/>
      <c r="X7" s="3360"/>
      <c r="Y7" s="3360"/>
      <c r="Z7" s="3360"/>
      <c r="AA7" s="3360"/>
      <c r="AB7" s="3360"/>
      <c r="AC7" s="3360"/>
      <c r="AD7" s="3360"/>
      <c r="AE7" s="3360"/>
      <c r="AF7" s="3360"/>
      <c r="AG7" s="3360"/>
      <c r="AH7" s="3360"/>
      <c r="AI7" s="3360"/>
      <c r="AJ7" s="3360"/>
      <c r="AK7" s="3360"/>
      <c r="AL7" s="3360"/>
      <c r="AM7" s="3360"/>
      <c r="AN7" s="3360"/>
      <c r="AO7" s="3360"/>
      <c r="AP7" s="3360"/>
      <c r="AQ7" s="3360"/>
      <c r="AR7" s="3360"/>
      <c r="AS7" s="3360"/>
      <c r="AT7" s="3360"/>
      <c r="AU7" s="3360"/>
      <c r="AV7" s="3360"/>
      <c r="AW7" s="3360"/>
      <c r="AX7" s="3360"/>
      <c r="AY7" s="3360"/>
      <c r="AZ7" s="3360"/>
      <c r="BA7" s="3360"/>
      <c r="BB7" s="3360"/>
      <c r="BC7" s="3360"/>
      <c r="BD7" s="3360"/>
      <c r="BE7" s="1873"/>
      <c r="BF7" s="1873"/>
      <c r="BG7" s="1873"/>
      <c r="BH7" s="1873"/>
      <c r="BI7" s="1873"/>
      <c r="BJ7" s="1873"/>
      <c r="BK7" s="1873"/>
      <c r="BL7" s="1873"/>
      <c r="BM7" s="1873"/>
      <c r="BN7" s="1873"/>
      <c r="BO7" s="1873"/>
      <c r="BP7" s="1873"/>
      <c r="BQ7" s="1873"/>
      <c r="BR7" s="1873"/>
      <c r="BS7" s="1873"/>
      <c r="BT7" s="1873"/>
      <c r="BU7" s="1873"/>
      <c r="BV7" s="1873"/>
      <c r="BW7" s="1873"/>
      <c r="BX7" s="1873"/>
      <c r="BY7" s="1873"/>
      <c r="BZ7" s="1873"/>
      <c r="CA7" s="1873"/>
      <c r="CB7" s="1873"/>
      <c r="CC7" s="1873"/>
      <c r="CD7" s="1873"/>
      <c r="CE7" s="1873"/>
      <c r="CF7" s="1873"/>
      <c r="CG7" s="1873"/>
      <c r="CH7" s="1873"/>
      <c r="CI7" s="1873"/>
      <c r="CJ7" s="1873"/>
      <c r="CK7" s="1873"/>
      <c r="CL7" s="1873"/>
      <c r="CM7" s="1873"/>
      <c r="CN7" s="1873"/>
      <c r="CO7" s="1873"/>
      <c r="CP7" s="1873"/>
      <c r="CQ7" s="1873"/>
      <c r="CR7" s="1100"/>
      <c r="CS7" s="608"/>
      <c r="CT7" s="1079"/>
      <c r="CU7" s="1080"/>
    </row>
    <row r="8" spans="1:108" ht="12.6" customHeight="1">
      <c r="A8" s="585"/>
      <c r="B8" s="1852"/>
      <c r="C8" s="1100"/>
      <c r="D8" s="3358"/>
      <c r="E8" s="3358"/>
      <c r="F8" s="3358"/>
      <c r="G8" s="3358"/>
      <c r="H8" s="3359"/>
      <c r="I8" s="3359"/>
      <c r="J8" s="3360"/>
      <c r="K8" s="3360"/>
      <c r="L8" s="3360"/>
      <c r="M8" s="3360"/>
      <c r="N8" s="3360"/>
      <c r="O8" s="3360"/>
      <c r="P8" s="3360"/>
      <c r="Q8" s="3360"/>
      <c r="R8" s="3360"/>
      <c r="S8" s="3360"/>
      <c r="T8" s="3360"/>
      <c r="U8" s="3360"/>
      <c r="V8" s="3360"/>
      <c r="W8" s="3360"/>
      <c r="X8" s="3360"/>
      <c r="Y8" s="3360"/>
      <c r="Z8" s="3360"/>
      <c r="AA8" s="3360"/>
      <c r="AB8" s="3360"/>
      <c r="AC8" s="3360"/>
      <c r="AD8" s="3360"/>
      <c r="AE8" s="3360"/>
      <c r="AF8" s="3360"/>
      <c r="AG8" s="3360"/>
      <c r="AH8" s="3360"/>
      <c r="AI8" s="3360"/>
      <c r="AJ8" s="3360"/>
      <c r="AK8" s="3360"/>
      <c r="AL8" s="3360"/>
      <c r="AM8" s="3360"/>
      <c r="AN8" s="3360"/>
      <c r="AO8" s="3360"/>
      <c r="AP8" s="3360"/>
      <c r="AQ8" s="3360"/>
      <c r="AR8" s="3360"/>
      <c r="AS8" s="3360"/>
      <c r="AT8" s="3360"/>
      <c r="AU8" s="3360"/>
      <c r="AV8" s="3360"/>
      <c r="AW8" s="3360"/>
      <c r="AX8" s="3360"/>
      <c r="AY8" s="3360"/>
      <c r="AZ8" s="3360"/>
      <c r="BA8" s="3360"/>
      <c r="BB8" s="3360"/>
      <c r="BC8" s="3360"/>
      <c r="BD8" s="3360"/>
      <c r="BE8" s="1873"/>
      <c r="BF8" s="1873"/>
      <c r="BG8" s="1873"/>
      <c r="BH8" s="1873"/>
      <c r="BI8" s="1873"/>
      <c r="BJ8" s="1873"/>
      <c r="BK8" s="1873"/>
      <c r="BL8" s="1873"/>
      <c r="BM8" s="1873"/>
      <c r="BN8" s="1873"/>
      <c r="BO8" s="1873"/>
      <c r="BP8" s="1873"/>
      <c r="BQ8" s="1873"/>
      <c r="BR8" s="1873"/>
      <c r="BS8" s="1873"/>
      <c r="BT8" s="1873"/>
      <c r="BU8" s="1873"/>
      <c r="BV8" s="1873"/>
      <c r="BW8" s="1873"/>
      <c r="BX8" s="1873"/>
      <c r="BY8" s="1873"/>
      <c r="BZ8" s="1873"/>
      <c r="CA8" s="1873"/>
      <c r="CB8" s="1873"/>
      <c r="CC8" s="1873"/>
      <c r="CD8" s="1873"/>
      <c r="CE8" s="1873"/>
      <c r="CF8" s="1873"/>
      <c r="CG8" s="1873"/>
      <c r="CH8" s="1873"/>
      <c r="CI8" s="1873"/>
      <c r="CJ8" s="1873"/>
      <c r="CK8" s="1873"/>
      <c r="CL8" s="1873"/>
      <c r="CM8" s="1873"/>
      <c r="CN8" s="1873"/>
      <c r="CO8" s="1873"/>
      <c r="CP8" s="1873"/>
      <c r="CQ8" s="1873"/>
      <c r="CR8" s="1849"/>
      <c r="CS8" s="1100"/>
      <c r="CT8" s="1852"/>
      <c r="CU8" s="586"/>
    </row>
    <row r="9" spans="1:108" ht="12.6" customHeight="1">
      <c r="A9" s="587"/>
      <c r="B9" s="588"/>
      <c r="C9" s="1100"/>
      <c r="D9" s="1849"/>
      <c r="E9" s="1849"/>
      <c r="F9" s="1849"/>
      <c r="G9" s="1849"/>
      <c r="H9" s="3357" t="s">
        <v>72</v>
      </c>
      <c r="I9" s="3358"/>
      <c r="J9" s="3360" t="s">
        <v>2426</v>
      </c>
      <c r="K9" s="3360"/>
      <c r="L9" s="3360"/>
      <c r="M9" s="3360"/>
      <c r="N9" s="3360"/>
      <c r="O9" s="3360"/>
      <c r="P9" s="3360"/>
      <c r="Q9" s="3360"/>
      <c r="R9" s="3360"/>
      <c r="S9" s="3360"/>
      <c r="T9" s="3360"/>
      <c r="U9" s="3360"/>
      <c r="V9" s="3360"/>
      <c r="W9" s="3360"/>
      <c r="X9" s="3360"/>
      <c r="Y9" s="3360"/>
      <c r="Z9" s="3360"/>
      <c r="AA9" s="3360"/>
      <c r="AB9" s="3360"/>
      <c r="AC9" s="3360"/>
      <c r="AD9" s="3360"/>
      <c r="AE9" s="3360"/>
      <c r="AF9" s="3360"/>
      <c r="AG9" s="3360"/>
      <c r="AH9" s="3360"/>
      <c r="AI9" s="3360"/>
      <c r="AJ9" s="3360"/>
      <c r="AK9" s="3360"/>
      <c r="AL9" s="3360"/>
      <c r="AM9" s="3360"/>
      <c r="AN9" s="3360"/>
      <c r="AO9" s="3360"/>
      <c r="AP9" s="3360"/>
      <c r="AQ9" s="3360"/>
      <c r="AR9" s="3360"/>
      <c r="AS9" s="3360"/>
      <c r="AT9" s="3360"/>
      <c r="AU9" s="3360"/>
      <c r="AV9" s="3360"/>
      <c r="AW9" s="3360"/>
      <c r="AX9" s="3360"/>
      <c r="AY9" s="3360"/>
      <c r="AZ9" s="3360"/>
      <c r="BA9" s="3360"/>
      <c r="BB9" s="3360"/>
      <c r="BC9" s="3360"/>
      <c r="BD9" s="3360"/>
      <c r="BE9" s="1873"/>
      <c r="BF9" s="1873"/>
      <c r="BG9" s="1873"/>
      <c r="BH9" s="1873"/>
      <c r="BI9" s="1873"/>
      <c r="BJ9" s="1873"/>
      <c r="BK9" s="1873"/>
      <c r="BL9" s="1873"/>
      <c r="BM9" s="1873"/>
      <c r="BN9" s="1873"/>
      <c r="BO9" s="1873"/>
      <c r="BP9" s="1873"/>
      <c r="BQ9" s="1873"/>
      <c r="BR9" s="1873"/>
      <c r="BS9" s="1873"/>
      <c r="BT9" s="1873"/>
      <c r="BU9" s="1873"/>
      <c r="BV9" s="1873"/>
      <c r="BW9" s="1873"/>
      <c r="BX9" s="1873"/>
      <c r="BY9" s="1873"/>
      <c r="BZ9" s="1873"/>
      <c r="CA9" s="1873"/>
      <c r="CB9" s="1873"/>
      <c r="CC9" s="1873"/>
      <c r="CD9" s="1873"/>
      <c r="CE9" s="1873"/>
      <c r="CF9" s="1873"/>
      <c r="CG9" s="1873"/>
      <c r="CH9" s="1873"/>
      <c r="CI9" s="1873"/>
      <c r="CJ9" s="1873"/>
      <c r="CK9" s="1873"/>
      <c r="CL9" s="1873"/>
      <c r="CM9" s="1873"/>
      <c r="CN9" s="1873"/>
      <c r="CO9" s="1873"/>
      <c r="CP9" s="1873"/>
      <c r="CQ9" s="1873"/>
      <c r="CR9" s="1849"/>
      <c r="CS9" s="1100"/>
      <c r="CT9" s="588"/>
      <c r="CU9" s="589"/>
    </row>
    <row r="10" spans="1:108" ht="12.6" customHeight="1">
      <c r="A10" s="587"/>
      <c r="B10" s="588"/>
      <c r="C10" s="1100"/>
      <c r="D10" s="1849"/>
      <c r="E10" s="1849"/>
      <c r="F10" s="1849"/>
      <c r="G10" s="1849"/>
      <c r="H10" s="3359"/>
      <c r="I10" s="3359"/>
      <c r="J10" s="3360"/>
      <c r="K10" s="3360"/>
      <c r="L10" s="3360"/>
      <c r="M10" s="3360"/>
      <c r="N10" s="3360"/>
      <c r="O10" s="3360"/>
      <c r="P10" s="3360"/>
      <c r="Q10" s="3360"/>
      <c r="R10" s="3360"/>
      <c r="S10" s="3360"/>
      <c r="T10" s="3360"/>
      <c r="U10" s="3360"/>
      <c r="V10" s="3360"/>
      <c r="W10" s="3360"/>
      <c r="X10" s="3360"/>
      <c r="Y10" s="3360"/>
      <c r="Z10" s="3360"/>
      <c r="AA10" s="3360"/>
      <c r="AB10" s="3360"/>
      <c r="AC10" s="3360"/>
      <c r="AD10" s="3360"/>
      <c r="AE10" s="3360"/>
      <c r="AF10" s="3360"/>
      <c r="AG10" s="3360"/>
      <c r="AH10" s="3360"/>
      <c r="AI10" s="3360"/>
      <c r="AJ10" s="3360"/>
      <c r="AK10" s="3360"/>
      <c r="AL10" s="3360"/>
      <c r="AM10" s="3360"/>
      <c r="AN10" s="3360"/>
      <c r="AO10" s="3360"/>
      <c r="AP10" s="3360"/>
      <c r="AQ10" s="3360"/>
      <c r="AR10" s="3360"/>
      <c r="AS10" s="3360"/>
      <c r="AT10" s="3360"/>
      <c r="AU10" s="3360"/>
      <c r="AV10" s="3360"/>
      <c r="AW10" s="3360"/>
      <c r="AX10" s="3360"/>
      <c r="AY10" s="3360"/>
      <c r="AZ10" s="3360"/>
      <c r="BA10" s="3360"/>
      <c r="BB10" s="3360"/>
      <c r="BC10" s="3360"/>
      <c r="BD10" s="3360"/>
      <c r="BE10" s="1873"/>
      <c r="BF10" s="1873"/>
      <c r="BG10" s="1873"/>
      <c r="BH10" s="1873"/>
      <c r="BI10" s="1873"/>
      <c r="BJ10" s="1873"/>
      <c r="BK10" s="1873"/>
      <c r="BL10" s="1873"/>
      <c r="BM10" s="1873"/>
      <c r="BN10" s="1873"/>
      <c r="BO10" s="1873"/>
      <c r="BP10" s="1873"/>
      <c r="BQ10" s="1873"/>
      <c r="BR10" s="1873"/>
      <c r="BS10" s="1873"/>
      <c r="BT10" s="1873"/>
      <c r="BU10" s="1873"/>
      <c r="BV10" s="1873"/>
      <c r="BW10" s="1873"/>
      <c r="BX10" s="1873"/>
      <c r="BY10" s="1873"/>
      <c r="BZ10" s="1873"/>
      <c r="CA10" s="1873"/>
      <c r="CB10" s="1873"/>
      <c r="CC10" s="1873"/>
      <c r="CD10" s="1873"/>
      <c r="CE10" s="1873"/>
      <c r="CF10" s="1873"/>
      <c r="CG10" s="1873"/>
      <c r="CH10" s="1873"/>
      <c r="CI10" s="1873"/>
      <c r="CJ10" s="1873"/>
      <c r="CK10" s="1873"/>
      <c r="CL10" s="1873"/>
      <c r="CM10" s="1873"/>
      <c r="CN10" s="1873"/>
      <c r="CO10" s="1873"/>
      <c r="CP10" s="1873"/>
      <c r="CQ10" s="1873"/>
      <c r="CR10" s="1849"/>
      <c r="CS10" s="1100"/>
      <c r="CT10" s="588"/>
      <c r="CU10" s="589"/>
    </row>
    <row r="11" spans="1:108" ht="12.6" customHeight="1">
      <c r="A11" s="587"/>
      <c r="B11" s="588"/>
      <c r="C11" s="1100"/>
      <c r="D11" s="1849"/>
      <c r="E11" s="1849"/>
      <c r="F11" s="1849"/>
      <c r="G11" s="1849"/>
      <c r="H11" s="3357" t="s">
        <v>72</v>
      </c>
      <c r="I11" s="3358"/>
      <c r="J11" s="3360" t="s">
        <v>2427</v>
      </c>
      <c r="K11" s="3360"/>
      <c r="L11" s="3360"/>
      <c r="M11" s="3360"/>
      <c r="N11" s="3360"/>
      <c r="O11" s="3360"/>
      <c r="P11" s="3360"/>
      <c r="Q11" s="3360"/>
      <c r="R11" s="3360"/>
      <c r="S11" s="3360"/>
      <c r="T11" s="3360"/>
      <c r="U11" s="3360"/>
      <c r="V11" s="3360"/>
      <c r="W11" s="3360"/>
      <c r="X11" s="3360"/>
      <c r="Y11" s="3360"/>
      <c r="Z11" s="3360"/>
      <c r="AA11" s="3360"/>
      <c r="AB11" s="3360"/>
      <c r="AC11" s="3360"/>
      <c r="AD11" s="3360"/>
      <c r="AE11" s="3360"/>
      <c r="AF11" s="3360"/>
      <c r="AG11" s="3360"/>
      <c r="AH11" s="3360"/>
      <c r="AI11" s="3360"/>
      <c r="AJ11" s="3360"/>
      <c r="AK11" s="3360"/>
      <c r="AL11" s="3360"/>
      <c r="AM11" s="3360"/>
      <c r="AN11" s="3360"/>
      <c r="AO11" s="3360"/>
      <c r="AP11" s="3360"/>
      <c r="AQ11" s="3360"/>
      <c r="AR11" s="3360"/>
      <c r="AS11" s="3360"/>
      <c r="AT11" s="3360"/>
      <c r="AU11" s="3360"/>
      <c r="AV11" s="3360"/>
      <c r="AW11" s="3360"/>
      <c r="AX11" s="3360"/>
      <c r="AY11" s="3360"/>
      <c r="AZ11" s="3360"/>
      <c r="BA11" s="3360"/>
      <c r="BB11" s="3360"/>
      <c r="BC11" s="3360"/>
      <c r="BD11" s="3360"/>
      <c r="BE11" s="3361" t="s">
        <v>2428</v>
      </c>
      <c r="BF11" s="3361"/>
      <c r="BG11" s="3361"/>
      <c r="BH11" s="3361"/>
      <c r="BI11" s="3361"/>
      <c r="BJ11" s="3361"/>
      <c r="BK11" s="3361"/>
      <c r="BL11" s="3361"/>
      <c r="BM11" s="3361"/>
      <c r="BN11" s="3361"/>
      <c r="BO11" s="3361"/>
      <c r="BP11" s="3361"/>
      <c r="BQ11" s="3361"/>
      <c r="BR11" s="3361"/>
      <c r="BS11" s="3361"/>
      <c r="BT11" s="3361"/>
      <c r="BU11" s="3361"/>
      <c r="BV11" s="3361"/>
      <c r="BW11" s="3361"/>
      <c r="BX11" s="3361"/>
      <c r="BY11" s="3361"/>
      <c r="BZ11" s="3361"/>
      <c r="CA11" s="3361"/>
      <c r="CB11" s="3361"/>
      <c r="CC11" s="3361"/>
      <c r="CD11" s="3361"/>
      <c r="CE11" s="3361"/>
      <c r="CF11" s="3361"/>
      <c r="CG11" s="3361"/>
      <c r="CH11" s="3361"/>
      <c r="CI11" s="3361"/>
      <c r="CJ11" s="3361"/>
      <c r="CK11" s="3361"/>
      <c r="CL11" s="3361"/>
      <c r="CM11" s="3361"/>
      <c r="CN11" s="3361"/>
      <c r="CO11" s="3361"/>
      <c r="CP11" s="3361"/>
      <c r="CQ11" s="3361"/>
      <c r="CR11" s="1849"/>
      <c r="CS11" s="1100"/>
      <c r="CT11" s="588"/>
      <c r="CU11" s="589"/>
    </row>
    <row r="12" spans="1:108" ht="12.6" customHeight="1">
      <c r="A12" s="587"/>
      <c r="B12" s="588"/>
      <c r="C12" s="1100"/>
      <c r="D12" s="1849"/>
      <c r="E12" s="1849"/>
      <c r="F12" s="1849"/>
      <c r="G12" s="1849"/>
      <c r="H12" s="3359"/>
      <c r="I12" s="3359"/>
      <c r="J12" s="3360"/>
      <c r="K12" s="3360"/>
      <c r="L12" s="3360"/>
      <c r="M12" s="3360"/>
      <c r="N12" s="3360"/>
      <c r="O12" s="3360"/>
      <c r="P12" s="3360"/>
      <c r="Q12" s="3360"/>
      <c r="R12" s="3360"/>
      <c r="S12" s="3360"/>
      <c r="T12" s="3360"/>
      <c r="U12" s="3360"/>
      <c r="V12" s="3360"/>
      <c r="W12" s="3360"/>
      <c r="X12" s="3360"/>
      <c r="Y12" s="3360"/>
      <c r="Z12" s="3360"/>
      <c r="AA12" s="3360"/>
      <c r="AB12" s="3360"/>
      <c r="AC12" s="3360"/>
      <c r="AD12" s="3360"/>
      <c r="AE12" s="3360"/>
      <c r="AF12" s="3360"/>
      <c r="AG12" s="3360"/>
      <c r="AH12" s="3360"/>
      <c r="AI12" s="3360"/>
      <c r="AJ12" s="3360"/>
      <c r="AK12" s="3360"/>
      <c r="AL12" s="3360"/>
      <c r="AM12" s="3360"/>
      <c r="AN12" s="3360"/>
      <c r="AO12" s="3360"/>
      <c r="AP12" s="3360"/>
      <c r="AQ12" s="3360"/>
      <c r="AR12" s="3360"/>
      <c r="AS12" s="3360"/>
      <c r="AT12" s="3360"/>
      <c r="AU12" s="3360"/>
      <c r="AV12" s="3360"/>
      <c r="AW12" s="3360"/>
      <c r="AX12" s="3360"/>
      <c r="AY12" s="3360"/>
      <c r="AZ12" s="3360"/>
      <c r="BA12" s="3360"/>
      <c r="BB12" s="3360"/>
      <c r="BC12" s="3360"/>
      <c r="BD12" s="3360"/>
      <c r="BE12" s="3361"/>
      <c r="BF12" s="3361"/>
      <c r="BG12" s="3361"/>
      <c r="BH12" s="3361"/>
      <c r="BI12" s="3361"/>
      <c r="BJ12" s="3361"/>
      <c r="BK12" s="3361"/>
      <c r="BL12" s="3361"/>
      <c r="BM12" s="3361"/>
      <c r="BN12" s="3361"/>
      <c r="BO12" s="3361"/>
      <c r="BP12" s="3361"/>
      <c r="BQ12" s="3361"/>
      <c r="BR12" s="3361"/>
      <c r="BS12" s="3361"/>
      <c r="BT12" s="3361"/>
      <c r="BU12" s="3361"/>
      <c r="BV12" s="3361"/>
      <c r="BW12" s="3361"/>
      <c r="BX12" s="3361"/>
      <c r="BY12" s="3361"/>
      <c r="BZ12" s="3361"/>
      <c r="CA12" s="3361"/>
      <c r="CB12" s="3361"/>
      <c r="CC12" s="3361"/>
      <c r="CD12" s="3361"/>
      <c r="CE12" s="3361"/>
      <c r="CF12" s="3361"/>
      <c r="CG12" s="3361"/>
      <c r="CH12" s="3361"/>
      <c r="CI12" s="3361"/>
      <c r="CJ12" s="3361"/>
      <c r="CK12" s="3361"/>
      <c r="CL12" s="3361"/>
      <c r="CM12" s="3361"/>
      <c r="CN12" s="3361"/>
      <c r="CO12" s="3361"/>
      <c r="CP12" s="3361"/>
      <c r="CQ12" s="3361"/>
      <c r="CR12" s="1849"/>
      <c r="CS12" s="1100"/>
      <c r="CT12" s="588"/>
      <c r="CU12" s="589"/>
    </row>
    <row r="13" spans="1:108" ht="12.6" customHeight="1">
      <c r="A13" s="587"/>
      <c r="B13" s="588"/>
      <c r="C13" s="3362" t="s">
        <v>2434</v>
      </c>
      <c r="D13" s="3362"/>
      <c r="E13" s="3362"/>
      <c r="F13" s="3362"/>
      <c r="G13" s="3362"/>
      <c r="H13" s="3362"/>
      <c r="I13" s="3362"/>
      <c r="J13" s="3362"/>
      <c r="K13" s="3362"/>
      <c r="L13" s="3362"/>
      <c r="M13" s="3362"/>
      <c r="N13" s="3362"/>
      <c r="O13" s="3362"/>
      <c r="P13" s="3362"/>
      <c r="Q13" s="3362"/>
      <c r="R13" s="3362"/>
      <c r="S13" s="3362"/>
      <c r="T13" s="3362"/>
      <c r="U13" s="3362"/>
      <c r="V13" s="3362"/>
      <c r="W13" s="3362"/>
      <c r="X13" s="3362"/>
      <c r="Y13" s="3362"/>
      <c r="Z13" s="3362"/>
      <c r="AA13" s="3362"/>
      <c r="AB13" s="3362"/>
      <c r="AC13" s="3362"/>
      <c r="AD13" s="3362"/>
      <c r="AE13" s="3362"/>
      <c r="AF13" s="3362"/>
      <c r="AG13" s="3362"/>
      <c r="AH13" s="3362"/>
      <c r="AI13" s="3362"/>
      <c r="AJ13" s="3362"/>
      <c r="AK13" s="3362"/>
      <c r="AL13" s="3362"/>
      <c r="AM13" s="3362"/>
      <c r="AN13" s="3362"/>
      <c r="AO13" s="3362"/>
      <c r="AP13" s="3362"/>
      <c r="AQ13" s="3362"/>
      <c r="AR13" s="3362"/>
      <c r="AS13" s="3362"/>
      <c r="AT13" s="3362"/>
      <c r="AU13" s="3362"/>
      <c r="AV13" s="3362"/>
      <c r="AW13" s="3362"/>
      <c r="AX13" s="3362"/>
      <c r="AY13" s="3362"/>
      <c r="AZ13" s="3362"/>
      <c r="BA13" s="3362"/>
      <c r="BB13" s="3362"/>
      <c r="BC13" s="3362"/>
      <c r="BD13" s="3362"/>
      <c r="BE13" s="3362"/>
      <c r="BF13" s="3362"/>
      <c r="BG13" s="3362"/>
      <c r="BH13" s="3362"/>
      <c r="BI13" s="3362"/>
      <c r="BJ13" s="3362"/>
      <c r="BK13" s="3362"/>
      <c r="BL13" s="3362"/>
      <c r="BM13" s="3362"/>
      <c r="BN13" s="3362"/>
      <c r="BO13" s="3362"/>
      <c r="BP13" s="3362"/>
      <c r="BQ13" s="3362"/>
      <c r="BR13" s="3362"/>
      <c r="BS13" s="3362"/>
      <c r="BT13" s="3362"/>
      <c r="BU13" s="3362"/>
      <c r="BV13" s="3362"/>
      <c r="BW13" s="3362"/>
      <c r="BX13" s="3362"/>
      <c r="BY13" s="3362"/>
      <c r="BZ13" s="3362"/>
      <c r="CA13" s="3362"/>
      <c r="CB13" s="3362"/>
      <c r="CC13" s="3362"/>
      <c r="CD13" s="3362"/>
      <c r="CE13" s="3362"/>
      <c r="CF13" s="3362"/>
      <c r="CG13" s="3362"/>
      <c r="CH13" s="3362"/>
      <c r="CI13" s="3362"/>
      <c r="CJ13" s="3362"/>
      <c r="CK13" s="3362"/>
      <c r="CL13" s="3362"/>
      <c r="CM13" s="3362"/>
      <c r="CN13" s="3362"/>
      <c r="CO13" s="3362"/>
      <c r="CP13" s="3362"/>
      <c r="CQ13" s="3362"/>
      <c r="CR13" s="3362"/>
      <c r="CS13" s="3362"/>
      <c r="CT13" s="588"/>
      <c r="CU13" s="589"/>
    </row>
    <row r="14" spans="1:108" ht="12.6" customHeight="1">
      <c r="A14" s="587"/>
      <c r="B14" s="588"/>
      <c r="C14" s="3362"/>
      <c r="D14" s="3362"/>
      <c r="E14" s="3362"/>
      <c r="F14" s="3362"/>
      <c r="G14" s="3362"/>
      <c r="H14" s="3362"/>
      <c r="I14" s="3362"/>
      <c r="J14" s="3362"/>
      <c r="K14" s="3362"/>
      <c r="L14" s="3362"/>
      <c r="M14" s="3362"/>
      <c r="N14" s="3362"/>
      <c r="O14" s="3362"/>
      <c r="P14" s="3362"/>
      <c r="Q14" s="3362"/>
      <c r="R14" s="3362"/>
      <c r="S14" s="3362"/>
      <c r="T14" s="3362"/>
      <c r="U14" s="3362"/>
      <c r="V14" s="3362"/>
      <c r="W14" s="3362"/>
      <c r="X14" s="3362"/>
      <c r="Y14" s="3362"/>
      <c r="Z14" s="3362"/>
      <c r="AA14" s="3362"/>
      <c r="AB14" s="3362"/>
      <c r="AC14" s="3362"/>
      <c r="AD14" s="3362"/>
      <c r="AE14" s="3362"/>
      <c r="AF14" s="3362"/>
      <c r="AG14" s="3362"/>
      <c r="AH14" s="3362"/>
      <c r="AI14" s="3362"/>
      <c r="AJ14" s="3362"/>
      <c r="AK14" s="3362"/>
      <c r="AL14" s="3362"/>
      <c r="AM14" s="3362"/>
      <c r="AN14" s="3362"/>
      <c r="AO14" s="3362"/>
      <c r="AP14" s="3362"/>
      <c r="AQ14" s="3362"/>
      <c r="AR14" s="3362"/>
      <c r="AS14" s="3362"/>
      <c r="AT14" s="3362"/>
      <c r="AU14" s="3362"/>
      <c r="AV14" s="3362"/>
      <c r="AW14" s="3362"/>
      <c r="AX14" s="3362"/>
      <c r="AY14" s="3362"/>
      <c r="AZ14" s="3362"/>
      <c r="BA14" s="3362"/>
      <c r="BB14" s="3362"/>
      <c r="BC14" s="3362"/>
      <c r="BD14" s="3362"/>
      <c r="BE14" s="3362"/>
      <c r="BF14" s="3362"/>
      <c r="BG14" s="3362"/>
      <c r="BH14" s="3362"/>
      <c r="BI14" s="3362"/>
      <c r="BJ14" s="3362"/>
      <c r="BK14" s="3362"/>
      <c r="BL14" s="3362"/>
      <c r="BM14" s="3362"/>
      <c r="BN14" s="3362"/>
      <c r="BO14" s="3362"/>
      <c r="BP14" s="3362"/>
      <c r="BQ14" s="3362"/>
      <c r="BR14" s="3362"/>
      <c r="BS14" s="3362"/>
      <c r="BT14" s="3362"/>
      <c r="BU14" s="3362"/>
      <c r="BV14" s="3362"/>
      <c r="BW14" s="3362"/>
      <c r="BX14" s="3362"/>
      <c r="BY14" s="3362"/>
      <c r="BZ14" s="3362"/>
      <c r="CA14" s="3362"/>
      <c r="CB14" s="3362"/>
      <c r="CC14" s="3362"/>
      <c r="CD14" s="3362"/>
      <c r="CE14" s="3362"/>
      <c r="CF14" s="3362"/>
      <c r="CG14" s="3362"/>
      <c r="CH14" s="3362"/>
      <c r="CI14" s="3362"/>
      <c r="CJ14" s="3362"/>
      <c r="CK14" s="3362"/>
      <c r="CL14" s="3362"/>
      <c r="CM14" s="3362"/>
      <c r="CN14" s="3362"/>
      <c r="CO14" s="3362"/>
      <c r="CP14" s="3362"/>
      <c r="CQ14" s="3362"/>
      <c r="CR14" s="3362"/>
      <c r="CS14" s="3362"/>
      <c r="CT14" s="588"/>
      <c r="CU14" s="589"/>
    </row>
    <row r="15" spans="1:108" ht="12.6" customHeight="1" thickBot="1">
      <c r="A15" s="587"/>
      <c r="B15" s="588"/>
      <c r="C15" s="3363"/>
      <c r="D15" s="3363"/>
      <c r="E15" s="3363"/>
      <c r="F15" s="3363"/>
      <c r="G15" s="3363"/>
      <c r="H15" s="3363"/>
      <c r="I15" s="3363"/>
      <c r="J15" s="3363"/>
      <c r="K15" s="3363"/>
      <c r="L15" s="3363"/>
      <c r="M15" s="3363"/>
      <c r="N15" s="3363"/>
      <c r="O15" s="3363"/>
      <c r="P15" s="3363"/>
      <c r="Q15" s="3363"/>
      <c r="R15" s="3363"/>
      <c r="S15" s="3363"/>
      <c r="T15" s="3363"/>
      <c r="U15" s="3363"/>
      <c r="V15" s="3363"/>
      <c r="W15" s="3363"/>
      <c r="X15" s="3363"/>
      <c r="Y15" s="3363"/>
      <c r="Z15" s="3363"/>
      <c r="AA15" s="3363"/>
      <c r="AB15" s="3363"/>
      <c r="AC15" s="3363"/>
      <c r="AD15" s="3363"/>
      <c r="AE15" s="3363"/>
      <c r="AF15" s="3363"/>
      <c r="AG15" s="3363"/>
      <c r="AH15" s="3363"/>
      <c r="AI15" s="3363"/>
      <c r="AJ15" s="3363"/>
      <c r="AK15" s="3363"/>
      <c r="AL15" s="3363"/>
      <c r="AM15" s="3363"/>
      <c r="AN15" s="3363"/>
      <c r="AO15" s="3363"/>
      <c r="AP15" s="3363"/>
      <c r="AQ15" s="3363"/>
      <c r="AR15" s="3363"/>
      <c r="AS15" s="3363"/>
      <c r="AT15" s="3363"/>
      <c r="AU15" s="3363"/>
      <c r="AV15" s="3363"/>
      <c r="AW15" s="3363"/>
      <c r="AX15" s="3363"/>
      <c r="AY15" s="3363"/>
      <c r="AZ15" s="3363"/>
      <c r="BA15" s="3363"/>
      <c r="BB15" s="3363"/>
      <c r="BC15" s="3363"/>
      <c r="BD15" s="3363"/>
      <c r="BE15" s="3363"/>
      <c r="BF15" s="3363"/>
      <c r="BG15" s="3363"/>
      <c r="BH15" s="3363"/>
      <c r="BI15" s="3363"/>
      <c r="BJ15" s="3363"/>
      <c r="BK15" s="3363"/>
      <c r="BL15" s="3363"/>
      <c r="BM15" s="3363"/>
      <c r="BN15" s="3363"/>
      <c r="BO15" s="3363"/>
      <c r="BP15" s="3363"/>
      <c r="BQ15" s="3363"/>
      <c r="BR15" s="3363"/>
      <c r="BS15" s="3363"/>
      <c r="BT15" s="3363"/>
      <c r="BU15" s="3363"/>
      <c r="BV15" s="3363"/>
      <c r="BW15" s="3363"/>
      <c r="BX15" s="3363"/>
      <c r="BY15" s="3363"/>
      <c r="BZ15" s="3363"/>
      <c r="CA15" s="3363"/>
      <c r="CB15" s="3363"/>
      <c r="CC15" s="3363"/>
      <c r="CD15" s="3363"/>
      <c r="CE15" s="3363"/>
      <c r="CF15" s="3363"/>
      <c r="CG15" s="3363"/>
      <c r="CH15" s="3363"/>
      <c r="CI15" s="3363"/>
      <c r="CJ15" s="3363"/>
      <c r="CK15" s="3363"/>
      <c r="CL15" s="3363"/>
      <c r="CM15" s="3363"/>
      <c r="CN15" s="3363"/>
      <c r="CO15" s="3363"/>
      <c r="CP15" s="3363"/>
      <c r="CQ15" s="3363"/>
      <c r="CR15" s="3363"/>
      <c r="CS15" s="3363"/>
      <c r="CT15" s="588"/>
      <c r="CU15" s="589"/>
    </row>
    <row r="16" spans="1:108" ht="12.6" customHeight="1">
      <c r="A16" s="580"/>
      <c r="B16" s="591"/>
      <c r="C16" s="3371" t="s">
        <v>1795</v>
      </c>
      <c r="D16" s="3371"/>
      <c r="E16" s="3371"/>
      <c r="F16" s="3371"/>
      <c r="G16" s="3371"/>
      <c r="H16" s="3371"/>
      <c r="I16" s="3371"/>
      <c r="J16" s="3371"/>
      <c r="K16" s="603"/>
      <c r="L16" s="600"/>
      <c r="M16" s="3374" t="str">
        <f>IF(一括入力シート!B6="","",CONCATENATE(一括入力シート!B6,"作業場"))</f>
        <v/>
      </c>
      <c r="N16" s="3374"/>
      <c r="O16" s="3374"/>
      <c r="P16" s="3374"/>
      <c r="Q16" s="3374"/>
      <c r="R16" s="3374"/>
      <c r="S16" s="3374"/>
      <c r="T16" s="3374"/>
      <c r="U16" s="3374"/>
      <c r="V16" s="3374"/>
      <c r="W16" s="3374"/>
      <c r="X16" s="3374"/>
      <c r="Y16" s="3374"/>
      <c r="Z16" s="3374"/>
      <c r="AA16" s="3374"/>
      <c r="AB16" s="3374"/>
      <c r="AC16" s="3374"/>
      <c r="AD16" s="3374"/>
      <c r="AE16" s="3374"/>
      <c r="AF16" s="3374"/>
      <c r="AG16" s="3374"/>
      <c r="AH16" s="3374"/>
      <c r="AI16" s="3374"/>
      <c r="AJ16" s="3374"/>
      <c r="AK16" s="3374"/>
      <c r="AL16" s="3374"/>
      <c r="AM16" s="3374"/>
      <c r="AN16" s="3374"/>
      <c r="AO16" s="3374"/>
      <c r="AP16" s="3374"/>
      <c r="AQ16" s="3374"/>
      <c r="AR16" s="3374"/>
      <c r="AS16" s="3374"/>
      <c r="AT16" s="3374"/>
      <c r="AU16" s="3374"/>
      <c r="AV16" s="3374"/>
      <c r="AW16" s="3374"/>
      <c r="AX16" s="3374"/>
      <c r="AY16" s="3374"/>
      <c r="AZ16" s="3374"/>
      <c r="BA16" s="3374"/>
      <c r="BB16" s="3374"/>
      <c r="BC16" s="3374"/>
      <c r="BD16" s="3374"/>
      <c r="BE16" s="3374"/>
      <c r="BF16" s="3374"/>
      <c r="BG16" s="3374"/>
      <c r="BH16" s="3374"/>
      <c r="BI16" s="3374"/>
      <c r="BJ16" s="3374"/>
      <c r="BK16" s="3374"/>
      <c r="BL16" s="3374"/>
      <c r="BM16" s="3374"/>
      <c r="BN16" s="3374"/>
      <c r="BO16" s="3374"/>
      <c r="BP16" s="3374"/>
      <c r="BQ16" s="3374"/>
      <c r="BR16" s="3374"/>
      <c r="BS16" s="3374"/>
      <c r="BT16" s="3374"/>
      <c r="BU16" s="3374"/>
      <c r="BV16" s="3374"/>
      <c r="BW16" s="3374"/>
      <c r="BX16" s="3374"/>
      <c r="BY16" s="3374"/>
      <c r="BZ16" s="3374"/>
      <c r="CA16" s="3374"/>
      <c r="CB16" s="3374"/>
      <c r="CC16" s="3374"/>
      <c r="CD16" s="3374"/>
      <c r="CE16" s="3374"/>
      <c r="CF16" s="3374"/>
      <c r="CG16" s="3374"/>
      <c r="CH16" s="3374"/>
      <c r="CI16" s="3374"/>
      <c r="CJ16" s="3374"/>
      <c r="CK16" s="3374"/>
      <c r="CL16" s="3374"/>
      <c r="CM16" s="3374"/>
      <c r="CN16" s="3374"/>
      <c r="CO16" s="3374"/>
      <c r="CP16" s="3374"/>
      <c r="CQ16" s="3374"/>
      <c r="CR16" s="3374"/>
      <c r="CS16" s="3374"/>
      <c r="CT16" s="619"/>
      <c r="CU16" s="582"/>
    </row>
    <row r="17" spans="1:100" s="579" customFormat="1" ht="12.6" customHeight="1">
      <c r="A17" s="580"/>
      <c r="B17" s="594"/>
      <c r="C17" s="3372"/>
      <c r="D17" s="3372"/>
      <c r="E17" s="3372"/>
      <c r="F17" s="3372"/>
      <c r="G17" s="3372"/>
      <c r="H17" s="3372"/>
      <c r="I17" s="3372"/>
      <c r="J17" s="3372"/>
      <c r="K17" s="604"/>
      <c r="L17" s="601"/>
      <c r="M17" s="3375"/>
      <c r="N17" s="3375"/>
      <c r="O17" s="3375"/>
      <c r="P17" s="3375"/>
      <c r="Q17" s="3375"/>
      <c r="R17" s="3375"/>
      <c r="S17" s="3375"/>
      <c r="T17" s="3375"/>
      <c r="U17" s="3375"/>
      <c r="V17" s="3375"/>
      <c r="W17" s="3375"/>
      <c r="X17" s="3375"/>
      <c r="Y17" s="3375"/>
      <c r="Z17" s="3375"/>
      <c r="AA17" s="3375"/>
      <c r="AB17" s="3375"/>
      <c r="AC17" s="3375"/>
      <c r="AD17" s="3375"/>
      <c r="AE17" s="3375"/>
      <c r="AF17" s="3375"/>
      <c r="AG17" s="3375"/>
      <c r="AH17" s="3375"/>
      <c r="AI17" s="3375"/>
      <c r="AJ17" s="3375"/>
      <c r="AK17" s="3375"/>
      <c r="AL17" s="3375"/>
      <c r="AM17" s="3375"/>
      <c r="AN17" s="3375"/>
      <c r="AO17" s="3375"/>
      <c r="AP17" s="3375"/>
      <c r="AQ17" s="3375"/>
      <c r="AR17" s="3375"/>
      <c r="AS17" s="3375"/>
      <c r="AT17" s="3375"/>
      <c r="AU17" s="3375"/>
      <c r="AV17" s="3375"/>
      <c r="AW17" s="3375"/>
      <c r="AX17" s="3375"/>
      <c r="AY17" s="3375"/>
      <c r="AZ17" s="3375"/>
      <c r="BA17" s="3375"/>
      <c r="BB17" s="3375"/>
      <c r="BC17" s="3375"/>
      <c r="BD17" s="3375"/>
      <c r="BE17" s="3375"/>
      <c r="BF17" s="3375"/>
      <c r="BG17" s="3375"/>
      <c r="BH17" s="3375"/>
      <c r="BI17" s="3375"/>
      <c r="BJ17" s="3375"/>
      <c r="BK17" s="3375"/>
      <c r="BL17" s="3375"/>
      <c r="BM17" s="3375"/>
      <c r="BN17" s="3375"/>
      <c r="BO17" s="3375"/>
      <c r="BP17" s="3375"/>
      <c r="BQ17" s="3375"/>
      <c r="BR17" s="3375"/>
      <c r="BS17" s="3375"/>
      <c r="BT17" s="3375"/>
      <c r="BU17" s="3375"/>
      <c r="BV17" s="3375"/>
      <c r="BW17" s="3375"/>
      <c r="BX17" s="3375"/>
      <c r="BY17" s="3375"/>
      <c r="BZ17" s="3375"/>
      <c r="CA17" s="3375"/>
      <c r="CB17" s="3375"/>
      <c r="CC17" s="3375"/>
      <c r="CD17" s="3375"/>
      <c r="CE17" s="3375"/>
      <c r="CF17" s="3375"/>
      <c r="CG17" s="3375"/>
      <c r="CH17" s="3375"/>
      <c r="CI17" s="3375"/>
      <c r="CJ17" s="3375"/>
      <c r="CK17" s="3375"/>
      <c r="CL17" s="3375"/>
      <c r="CM17" s="3375"/>
      <c r="CN17" s="3375"/>
      <c r="CO17" s="3375"/>
      <c r="CP17" s="3375"/>
      <c r="CQ17" s="3375"/>
      <c r="CR17" s="3375"/>
      <c r="CS17" s="3375"/>
      <c r="CT17" s="620"/>
      <c r="CU17" s="582"/>
    </row>
    <row r="18" spans="1:100" s="579" customFormat="1" ht="12.6" customHeight="1" thickBot="1">
      <c r="A18" s="580"/>
      <c r="B18" s="596"/>
      <c r="C18" s="3373"/>
      <c r="D18" s="3373"/>
      <c r="E18" s="3373"/>
      <c r="F18" s="3373"/>
      <c r="G18" s="3373"/>
      <c r="H18" s="3373"/>
      <c r="I18" s="3373"/>
      <c r="J18" s="3373"/>
      <c r="K18" s="605"/>
      <c r="L18" s="602"/>
      <c r="M18" s="3376"/>
      <c r="N18" s="3376"/>
      <c r="O18" s="3376"/>
      <c r="P18" s="3376"/>
      <c r="Q18" s="3376"/>
      <c r="R18" s="3376"/>
      <c r="S18" s="3376"/>
      <c r="T18" s="3376"/>
      <c r="U18" s="3376"/>
      <c r="V18" s="3376"/>
      <c r="W18" s="3376"/>
      <c r="X18" s="3376"/>
      <c r="Y18" s="3376"/>
      <c r="Z18" s="3376"/>
      <c r="AA18" s="3376"/>
      <c r="AB18" s="3376"/>
      <c r="AC18" s="3376"/>
      <c r="AD18" s="3376"/>
      <c r="AE18" s="3376"/>
      <c r="AF18" s="3376"/>
      <c r="AG18" s="3376"/>
      <c r="AH18" s="3376"/>
      <c r="AI18" s="3376"/>
      <c r="AJ18" s="3376"/>
      <c r="AK18" s="3376"/>
      <c r="AL18" s="3376"/>
      <c r="AM18" s="3376"/>
      <c r="AN18" s="3376"/>
      <c r="AO18" s="3376"/>
      <c r="AP18" s="3376"/>
      <c r="AQ18" s="3376"/>
      <c r="AR18" s="3376"/>
      <c r="AS18" s="3376"/>
      <c r="AT18" s="3376"/>
      <c r="AU18" s="3376"/>
      <c r="AV18" s="3376"/>
      <c r="AW18" s="3376"/>
      <c r="AX18" s="3376"/>
      <c r="AY18" s="3376"/>
      <c r="AZ18" s="3376"/>
      <c r="BA18" s="3376"/>
      <c r="BB18" s="3376"/>
      <c r="BC18" s="3376"/>
      <c r="BD18" s="3376"/>
      <c r="BE18" s="3376"/>
      <c r="BF18" s="3376"/>
      <c r="BG18" s="3376"/>
      <c r="BH18" s="3376"/>
      <c r="BI18" s="3376"/>
      <c r="BJ18" s="3376"/>
      <c r="BK18" s="3376"/>
      <c r="BL18" s="3376"/>
      <c r="BM18" s="3376"/>
      <c r="BN18" s="3376"/>
      <c r="BO18" s="3376"/>
      <c r="BP18" s="3376"/>
      <c r="BQ18" s="3376"/>
      <c r="BR18" s="3376"/>
      <c r="BS18" s="3376"/>
      <c r="BT18" s="3376"/>
      <c r="BU18" s="3376"/>
      <c r="BV18" s="3376"/>
      <c r="BW18" s="3376"/>
      <c r="BX18" s="3376"/>
      <c r="BY18" s="3376"/>
      <c r="BZ18" s="3376"/>
      <c r="CA18" s="3376"/>
      <c r="CB18" s="3376"/>
      <c r="CC18" s="3376"/>
      <c r="CD18" s="3376"/>
      <c r="CE18" s="3376"/>
      <c r="CF18" s="3376"/>
      <c r="CG18" s="3376"/>
      <c r="CH18" s="3376"/>
      <c r="CI18" s="3376"/>
      <c r="CJ18" s="3376"/>
      <c r="CK18" s="3376"/>
      <c r="CL18" s="3376"/>
      <c r="CM18" s="3376"/>
      <c r="CN18" s="3376"/>
      <c r="CO18" s="3376"/>
      <c r="CP18" s="3376"/>
      <c r="CQ18" s="3376"/>
      <c r="CR18" s="3376"/>
      <c r="CS18" s="3376"/>
      <c r="CT18" s="621"/>
      <c r="CU18" s="582"/>
    </row>
    <row r="19" spans="1:100" s="579" customFormat="1" ht="12.6" customHeight="1">
      <c r="A19" s="580"/>
      <c r="B19" s="3377" t="s">
        <v>2438</v>
      </c>
      <c r="C19" s="3378"/>
      <c r="D19" s="3378"/>
      <c r="E19" s="3378"/>
      <c r="F19" s="3378"/>
      <c r="G19" s="3378"/>
      <c r="H19" s="3378"/>
      <c r="I19" s="3378"/>
      <c r="J19" s="3378"/>
      <c r="K19" s="3379"/>
      <c r="L19" s="3386"/>
      <c r="M19" s="3386"/>
      <c r="N19" s="3386"/>
      <c r="O19" s="3386"/>
      <c r="P19" s="3386"/>
      <c r="Q19" s="3386"/>
      <c r="R19" s="3386"/>
      <c r="S19" s="3386"/>
      <c r="T19" s="3386"/>
      <c r="U19" s="3386"/>
      <c r="V19" s="3386"/>
      <c r="W19" s="3386"/>
      <c r="X19" s="3386"/>
      <c r="Y19" s="3386"/>
      <c r="Z19" s="3386"/>
      <c r="AA19" s="3386"/>
      <c r="AB19" s="3386"/>
      <c r="AC19" s="3386"/>
      <c r="AD19" s="3386"/>
      <c r="AE19" s="3386"/>
      <c r="AF19" s="3386"/>
      <c r="AG19" s="3386"/>
      <c r="AH19" s="3386"/>
      <c r="AI19" s="1845" t="str">
        <f>IF(CW29="","",IF(CW29="西宮労働基準監督署","（0798-26-3733）",IF(CW29="神戸東労働基準監督署","（078-332-5353）",IF(CW29="神戸西労働基準監督署","（078-576-1831）",""))))</f>
        <v/>
      </c>
      <c r="AJ19" s="1845"/>
      <c r="AK19" s="1845"/>
      <c r="AL19" s="1845"/>
      <c r="AM19" s="1845"/>
      <c r="AN19" s="1845"/>
      <c r="AO19" s="1845"/>
      <c r="AP19" s="1845"/>
      <c r="AQ19" s="1845"/>
      <c r="AR19" s="1845"/>
      <c r="AS19" s="1845"/>
      <c r="AT19" s="1845"/>
      <c r="AU19" s="1845"/>
      <c r="AV19" s="1853"/>
      <c r="AW19" s="1853"/>
      <c r="AX19" s="1853"/>
      <c r="AY19" s="1853"/>
      <c r="AZ19" s="1081"/>
      <c r="BA19" s="3388" t="s">
        <v>2259</v>
      </c>
      <c r="BB19" s="3389"/>
      <c r="BC19" s="3389"/>
      <c r="BD19" s="3389"/>
      <c r="BE19" s="3389"/>
      <c r="BF19" s="3389" t="s">
        <v>589</v>
      </c>
      <c r="BG19" s="3389"/>
      <c r="BH19" s="3389"/>
      <c r="BI19" s="3389"/>
      <c r="BJ19" s="3389" t="s">
        <v>1401</v>
      </c>
      <c r="BK19" s="3389"/>
      <c r="BL19" s="3389"/>
      <c r="BM19" s="3389"/>
      <c r="BN19" s="3389" t="s">
        <v>1400</v>
      </c>
      <c r="BO19" s="3392"/>
      <c r="BP19" s="3394" t="s">
        <v>3374</v>
      </c>
      <c r="BQ19" s="3395"/>
      <c r="BR19" s="3395"/>
      <c r="BS19" s="3395"/>
      <c r="BT19" s="3395"/>
      <c r="BU19" s="3395"/>
      <c r="BV19" s="3395"/>
      <c r="BW19" s="3395"/>
      <c r="BX19" s="3395"/>
      <c r="BY19" s="3395"/>
      <c r="BZ19" s="3395"/>
      <c r="CA19" s="3395"/>
      <c r="CB19" s="3395"/>
      <c r="CC19" s="3395"/>
      <c r="CD19" s="3395"/>
      <c r="CE19" s="3395"/>
      <c r="CF19" s="3395"/>
      <c r="CG19" s="3395"/>
      <c r="CH19" s="3395"/>
      <c r="CI19" s="3395"/>
      <c r="CJ19" s="3395"/>
      <c r="CK19" s="3395"/>
      <c r="CL19" s="3395"/>
      <c r="CM19" s="3395"/>
      <c r="CN19" s="3395"/>
      <c r="CO19" s="3395"/>
      <c r="CP19" s="3395"/>
      <c r="CQ19" s="3395"/>
      <c r="CR19" s="3395"/>
      <c r="CS19" s="3395"/>
      <c r="CT19" s="3396"/>
      <c r="CU19" s="582"/>
    </row>
    <row r="20" spans="1:100" s="579" customFormat="1" ht="12.6" customHeight="1">
      <c r="A20" s="580"/>
      <c r="B20" s="3380"/>
      <c r="C20" s="3381"/>
      <c r="D20" s="3381"/>
      <c r="E20" s="3381"/>
      <c r="F20" s="3381"/>
      <c r="G20" s="3381"/>
      <c r="H20" s="3381"/>
      <c r="I20" s="3381"/>
      <c r="J20" s="3381"/>
      <c r="K20" s="3382"/>
      <c r="L20" s="3387"/>
      <c r="M20" s="3387"/>
      <c r="N20" s="3387"/>
      <c r="O20" s="3387"/>
      <c r="P20" s="3387"/>
      <c r="Q20" s="3387"/>
      <c r="R20" s="3387"/>
      <c r="S20" s="3387"/>
      <c r="T20" s="3387"/>
      <c r="U20" s="3387"/>
      <c r="V20" s="3387"/>
      <c r="W20" s="3387"/>
      <c r="X20" s="3387"/>
      <c r="Y20" s="3387"/>
      <c r="Z20" s="3387"/>
      <c r="AA20" s="3387"/>
      <c r="AB20" s="3387"/>
      <c r="AC20" s="3387"/>
      <c r="AD20" s="3387"/>
      <c r="AE20" s="3387"/>
      <c r="AF20" s="3387"/>
      <c r="AG20" s="3387"/>
      <c r="AH20" s="3387"/>
      <c r="AI20" s="1844"/>
      <c r="AJ20" s="1844"/>
      <c r="AK20" s="1844"/>
      <c r="AL20" s="1844"/>
      <c r="AM20" s="1844"/>
      <c r="AN20" s="1844"/>
      <c r="AO20" s="1844"/>
      <c r="AP20" s="1844"/>
      <c r="AQ20" s="1844"/>
      <c r="AR20" s="1844"/>
      <c r="AS20" s="1844"/>
      <c r="AT20" s="1844"/>
      <c r="AU20" s="1844"/>
      <c r="AV20" s="1847"/>
      <c r="AW20" s="1847"/>
      <c r="AX20" s="1847"/>
      <c r="AY20" s="1847"/>
      <c r="AZ20" s="1082"/>
      <c r="BA20" s="3390"/>
      <c r="BB20" s="3391"/>
      <c r="BC20" s="3391"/>
      <c r="BD20" s="3391"/>
      <c r="BE20" s="3391"/>
      <c r="BF20" s="3391"/>
      <c r="BG20" s="3391"/>
      <c r="BH20" s="3391"/>
      <c r="BI20" s="3391"/>
      <c r="BJ20" s="3391"/>
      <c r="BK20" s="3391"/>
      <c r="BL20" s="3391"/>
      <c r="BM20" s="3391"/>
      <c r="BN20" s="3391"/>
      <c r="BO20" s="3393"/>
      <c r="BP20" s="3397"/>
      <c r="BQ20" s="3398"/>
      <c r="BR20" s="3398"/>
      <c r="BS20" s="3398"/>
      <c r="BT20" s="3398"/>
      <c r="BU20" s="3398"/>
      <c r="BV20" s="3398"/>
      <c r="BW20" s="3398"/>
      <c r="BX20" s="3398"/>
      <c r="BY20" s="3398"/>
      <c r="BZ20" s="3398"/>
      <c r="CA20" s="3398"/>
      <c r="CB20" s="3398"/>
      <c r="CC20" s="3398"/>
      <c r="CD20" s="3398"/>
      <c r="CE20" s="3398"/>
      <c r="CF20" s="3398"/>
      <c r="CG20" s="3398"/>
      <c r="CH20" s="3398"/>
      <c r="CI20" s="3398"/>
      <c r="CJ20" s="3398"/>
      <c r="CK20" s="3398"/>
      <c r="CL20" s="3398"/>
      <c r="CM20" s="3398"/>
      <c r="CN20" s="3398"/>
      <c r="CO20" s="3398"/>
      <c r="CP20" s="3398"/>
      <c r="CQ20" s="3398"/>
      <c r="CR20" s="3398"/>
      <c r="CS20" s="3398"/>
      <c r="CT20" s="3399"/>
      <c r="CU20" s="582"/>
    </row>
    <row r="21" spans="1:100" s="579" customFormat="1" ht="12.6" customHeight="1">
      <c r="A21" s="580"/>
      <c r="B21" s="3380"/>
      <c r="C21" s="3381"/>
      <c r="D21" s="3381"/>
      <c r="E21" s="3381"/>
      <c r="F21" s="3381"/>
      <c r="G21" s="3381"/>
      <c r="H21" s="3381"/>
      <c r="I21" s="3381"/>
      <c r="J21" s="3381"/>
      <c r="K21" s="3382"/>
      <c r="L21" s="3400" t="s">
        <v>2955</v>
      </c>
      <c r="M21" s="3400"/>
      <c r="N21" s="3400"/>
      <c r="O21" s="3400"/>
      <c r="P21" s="3400"/>
      <c r="Q21" s="3400"/>
      <c r="R21" s="3400"/>
      <c r="S21" s="3400"/>
      <c r="T21" s="3400"/>
      <c r="U21" s="3400"/>
      <c r="V21" s="3400"/>
      <c r="W21" s="3400"/>
      <c r="X21" s="3400"/>
      <c r="Y21" s="3400"/>
      <c r="Z21" s="3400"/>
      <c r="AA21" s="3400"/>
      <c r="AB21" s="3400"/>
      <c r="AC21" s="3400"/>
      <c r="AD21" s="3400"/>
      <c r="AE21" s="3400"/>
      <c r="AF21" s="3400"/>
      <c r="AG21" s="3400"/>
      <c r="AH21" s="3400"/>
      <c r="AI21" s="3402" t="s">
        <v>2268</v>
      </c>
      <c r="AJ21" s="3402"/>
      <c r="AK21" s="3402"/>
      <c r="AL21" s="3402"/>
      <c r="AM21" s="3402"/>
      <c r="AN21" s="3402"/>
      <c r="AO21" s="3402"/>
      <c r="AP21" s="3402"/>
      <c r="AQ21" s="3402"/>
      <c r="AR21" s="3402"/>
      <c r="AS21" s="1848"/>
      <c r="AT21" s="1848"/>
      <c r="AU21" s="1848"/>
      <c r="AV21" s="608"/>
      <c r="AW21" s="608"/>
      <c r="AX21" s="608"/>
      <c r="AY21" s="608"/>
      <c r="AZ21" s="629"/>
      <c r="BA21" s="3388" t="s">
        <v>2259</v>
      </c>
      <c r="BB21" s="3389"/>
      <c r="BC21" s="3389"/>
      <c r="BD21" s="3389"/>
      <c r="BE21" s="3389"/>
      <c r="BF21" s="3389" t="s">
        <v>589</v>
      </c>
      <c r="BG21" s="3389"/>
      <c r="BH21" s="3389"/>
      <c r="BI21" s="3389"/>
      <c r="BJ21" s="3389" t="s">
        <v>1401</v>
      </c>
      <c r="BK21" s="3389"/>
      <c r="BL21" s="3389"/>
      <c r="BM21" s="3389"/>
      <c r="BN21" s="3389" t="s">
        <v>1400</v>
      </c>
      <c r="BO21" s="3392"/>
      <c r="BP21" s="594" t="s">
        <v>1809</v>
      </c>
      <c r="BQ21" s="581"/>
      <c r="BR21" s="581"/>
      <c r="BS21" s="581"/>
      <c r="BT21" s="581"/>
      <c r="BU21" s="581"/>
      <c r="BV21" s="581"/>
      <c r="BW21" s="581"/>
      <c r="BX21" s="581"/>
      <c r="BY21" s="581"/>
      <c r="BZ21" s="581"/>
      <c r="CA21" s="581"/>
      <c r="CB21" s="581"/>
      <c r="CC21" s="581"/>
      <c r="CD21" s="581"/>
      <c r="CE21" s="581"/>
      <c r="CF21" s="581"/>
      <c r="CG21" s="581"/>
      <c r="CH21" s="581"/>
      <c r="CI21" s="581"/>
      <c r="CJ21" s="581"/>
      <c r="CK21" s="581"/>
      <c r="CL21" s="581"/>
      <c r="CM21" s="581"/>
      <c r="CN21" s="581"/>
      <c r="CO21" s="581"/>
      <c r="CP21" s="581"/>
      <c r="CQ21" s="581"/>
      <c r="CR21" s="581"/>
      <c r="CS21" s="581"/>
      <c r="CT21" s="595"/>
      <c r="CU21" s="582"/>
      <c r="CV21" s="579" t="s">
        <v>2435</v>
      </c>
    </row>
    <row r="22" spans="1:100" s="579" customFormat="1" ht="12.6" customHeight="1" thickBot="1">
      <c r="A22" s="580"/>
      <c r="B22" s="3383"/>
      <c r="C22" s="3384"/>
      <c r="D22" s="3384"/>
      <c r="E22" s="3384"/>
      <c r="F22" s="3384"/>
      <c r="G22" s="3384"/>
      <c r="H22" s="3384"/>
      <c r="I22" s="3384"/>
      <c r="J22" s="3384"/>
      <c r="K22" s="3385"/>
      <c r="L22" s="3401"/>
      <c r="M22" s="3401"/>
      <c r="N22" s="3401"/>
      <c r="O22" s="3401"/>
      <c r="P22" s="3401"/>
      <c r="Q22" s="3401"/>
      <c r="R22" s="3401"/>
      <c r="S22" s="3401"/>
      <c r="T22" s="3401"/>
      <c r="U22" s="3401"/>
      <c r="V22" s="3401"/>
      <c r="W22" s="3401"/>
      <c r="X22" s="3401"/>
      <c r="Y22" s="3401"/>
      <c r="Z22" s="3401"/>
      <c r="AA22" s="3401"/>
      <c r="AB22" s="3401"/>
      <c r="AC22" s="3401"/>
      <c r="AD22" s="3401"/>
      <c r="AE22" s="3401"/>
      <c r="AF22" s="3401"/>
      <c r="AG22" s="3401"/>
      <c r="AH22" s="3401"/>
      <c r="AI22" s="3403"/>
      <c r="AJ22" s="3403"/>
      <c r="AK22" s="3403"/>
      <c r="AL22" s="3403"/>
      <c r="AM22" s="3403"/>
      <c r="AN22" s="3403"/>
      <c r="AO22" s="3403"/>
      <c r="AP22" s="3403"/>
      <c r="AQ22" s="3403"/>
      <c r="AR22" s="3403"/>
      <c r="AS22" s="1846"/>
      <c r="AT22" s="1846"/>
      <c r="AU22" s="1846"/>
      <c r="AV22" s="612"/>
      <c r="AW22" s="612"/>
      <c r="AX22" s="612"/>
      <c r="AY22" s="612"/>
      <c r="AZ22" s="613"/>
      <c r="BA22" s="3390"/>
      <c r="BB22" s="3391"/>
      <c r="BC22" s="3391"/>
      <c r="BD22" s="3391"/>
      <c r="BE22" s="3391"/>
      <c r="BF22" s="3391"/>
      <c r="BG22" s="3391"/>
      <c r="BH22" s="3391"/>
      <c r="BI22" s="3391"/>
      <c r="BJ22" s="3391"/>
      <c r="BK22" s="3391"/>
      <c r="BL22" s="3391"/>
      <c r="BM22" s="3391"/>
      <c r="BN22" s="3391"/>
      <c r="BO22" s="3393"/>
      <c r="BP22" s="594"/>
      <c r="BQ22" s="1852"/>
      <c r="BR22" s="1852"/>
      <c r="BS22" s="1852"/>
      <c r="BT22" s="1852"/>
      <c r="BU22" s="1852"/>
      <c r="BV22" s="1852"/>
      <c r="BW22" s="1852"/>
      <c r="BX22" s="1852"/>
      <c r="BY22" s="1852"/>
      <c r="BZ22" s="1852"/>
      <c r="CA22" s="1852"/>
      <c r="CB22" s="1852"/>
      <c r="CC22" s="1852"/>
      <c r="CD22" s="1852"/>
      <c r="CE22" s="1852"/>
      <c r="CF22" s="1852"/>
      <c r="CG22" s="1852"/>
      <c r="CH22" s="1852"/>
      <c r="CI22" s="1852"/>
      <c r="CJ22" s="1852"/>
      <c r="CK22" s="1852"/>
      <c r="CL22" s="1852"/>
      <c r="CM22" s="1852"/>
      <c r="CN22" s="1852"/>
      <c r="CO22" s="1852"/>
      <c r="CP22" s="1852"/>
      <c r="CQ22" s="1852"/>
      <c r="CR22" s="1852"/>
      <c r="CS22" s="1852"/>
      <c r="CT22" s="595"/>
      <c r="CU22" s="582"/>
      <c r="CV22" s="579" t="s">
        <v>2436</v>
      </c>
    </row>
    <row r="23" spans="1:100" s="579" customFormat="1" ht="12.6" customHeight="1">
      <c r="A23" s="580"/>
      <c r="B23" s="614"/>
      <c r="C23" s="615"/>
      <c r="D23" s="3404" t="s">
        <v>1798</v>
      </c>
      <c r="E23" s="3404"/>
      <c r="F23" s="3404"/>
      <c r="G23" s="3404"/>
      <c r="H23" s="3404"/>
      <c r="I23" s="3404"/>
      <c r="J23" s="3404"/>
      <c r="K23" s="3404"/>
      <c r="L23" s="3404"/>
      <c r="M23" s="3404"/>
      <c r="N23" s="3404"/>
      <c r="O23" s="3404"/>
      <c r="P23" s="3404"/>
      <c r="Q23" s="3404"/>
      <c r="R23" s="3404"/>
      <c r="S23" s="3404"/>
      <c r="T23" s="3404"/>
      <c r="U23" s="3404"/>
      <c r="V23" s="3404"/>
      <c r="W23" s="3404"/>
      <c r="X23" s="3404"/>
      <c r="Y23" s="3404"/>
      <c r="Z23" s="3404"/>
      <c r="AA23" s="3404"/>
      <c r="AB23" s="3404"/>
      <c r="AC23" s="3404"/>
      <c r="AD23" s="3404"/>
      <c r="AE23" s="3404"/>
      <c r="AF23" s="3404"/>
      <c r="AG23" s="3404"/>
      <c r="AH23" s="3404"/>
      <c r="AI23" s="3404"/>
      <c r="AJ23" s="3404"/>
      <c r="AK23" s="3404"/>
      <c r="AL23" s="3404"/>
      <c r="AM23" s="3404"/>
      <c r="AN23" s="3404"/>
      <c r="AO23" s="3404"/>
      <c r="AP23" s="3404"/>
      <c r="AQ23" s="3404"/>
      <c r="AR23" s="3404"/>
      <c r="AS23" s="3404"/>
      <c r="AT23" s="3404"/>
      <c r="AU23" s="3404"/>
      <c r="AV23" s="3404"/>
      <c r="AW23" s="3404"/>
      <c r="AX23" s="3404"/>
      <c r="AY23" s="615"/>
      <c r="AZ23" s="618"/>
      <c r="BA23" s="3388" t="s">
        <v>2259</v>
      </c>
      <c r="BB23" s="3389"/>
      <c r="BC23" s="3389"/>
      <c r="BD23" s="3389"/>
      <c r="BE23" s="3389"/>
      <c r="BF23" s="3389" t="s">
        <v>589</v>
      </c>
      <c r="BG23" s="3389"/>
      <c r="BH23" s="3389"/>
      <c r="BI23" s="3389"/>
      <c r="BJ23" s="3389" t="s">
        <v>1401</v>
      </c>
      <c r="BK23" s="3389"/>
      <c r="BL23" s="3389"/>
      <c r="BM23" s="3389"/>
      <c r="BN23" s="3389" t="s">
        <v>1400</v>
      </c>
      <c r="BO23" s="3392"/>
      <c r="BP23" s="594"/>
      <c r="BQ23" s="3409" t="s">
        <v>1810</v>
      </c>
      <c r="BR23" s="3409"/>
      <c r="BS23" s="3409"/>
      <c r="BT23" s="3409"/>
      <c r="BU23" s="3409"/>
      <c r="BV23" s="3409"/>
      <c r="BW23" s="3409"/>
      <c r="BX23" s="3409"/>
      <c r="BY23" s="3409"/>
      <c r="BZ23" s="3409"/>
      <c r="CA23" s="3409"/>
      <c r="CB23" s="3409"/>
      <c r="CC23" s="3409"/>
      <c r="CD23" s="3409"/>
      <c r="CE23" s="3409"/>
      <c r="CF23" s="3409"/>
      <c r="CG23" s="3409"/>
      <c r="CH23" s="3409"/>
      <c r="CI23" s="3409"/>
      <c r="CJ23" s="3409"/>
      <c r="CK23" s="3409"/>
      <c r="CL23" s="3409"/>
      <c r="CM23" s="3409"/>
      <c r="CN23" s="3409"/>
      <c r="CO23" s="3409"/>
      <c r="CP23" s="3409"/>
      <c r="CQ23" s="3409"/>
      <c r="CR23" s="3409"/>
      <c r="CS23" s="3409"/>
      <c r="CT23" s="595"/>
      <c r="CU23" s="582"/>
    </row>
    <row r="24" spans="1:100" s="579" customFormat="1" ht="12.6" customHeight="1" thickBot="1">
      <c r="A24" s="580"/>
      <c r="B24" s="611"/>
      <c r="C24" s="612"/>
      <c r="D24" s="3405"/>
      <c r="E24" s="3405"/>
      <c r="F24" s="3405"/>
      <c r="G24" s="3405"/>
      <c r="H24" s="3405"/>
      <c r="I24" s="3405"/>
      <c r="J24" s="3405"/>
      <c r="K24" s="3405"/>
      <c r="L24" s="3405"/>
      <c r="M24" s="3405"/>
      <c r="N24" s="3405"/>
      <c r="O24" s="3405"/>
      <c r="P24" s="3405"/>
      <c r="Q24" s="3405"/>
      <c r="R24" s="3405"/>
      <c r="S24" s="3405"/>
      <c r="T24" s="3405"/>
      <c r="U24" s="3405"/>
      <c r="V24" s="3405"/>
      <c r="W24" s="3405"/>
      <c r="X24" s="3405"/>
      <c r="Y24" s="3405"/>
      <c r="Z24" s="3405"/>
      <c r="AA24" s="3405"/>
      <c r="AB24" s="3405"/>
      <c r="AC24" s="3405"/>
      <c r="AD24" s="3405"/>
      <c r="AE24" s="3405"/>
      <c r="AF24" s="3405"/>
      <c r="AG24" s="3405"/>
      <c r="AH24" s="3405"/>
      <c r="AI24" s="3405"/>
      <c r="AJ24" s="3405"/>
      <c r="AK24" s="3405"/>
      <c r="AL24" s="3405"/>
      <c r="AM24" s="3405"/>
      <c r="AN24" s="3405"/>
      <c r="AO24" s="3405"/>
      <c r="AP24" s="3405"/>
      <c r="AQ24" s="3405"/>
      <c r="AR24" s="3405"/>
      <c r="AS24" s="3405"/>
      <c r="AT24" s="3405"/>
      <c r="AU24" s="3405"/>
      <c r="AV24" s="3405"/>
      <c r="AW24" s="3405"/>
      <c r="AX24" s="3405"/>
      <c r="AY24" s="612"/>
      <c r="AZ24" s="613"/>
      <c r="BA24" s="3406"/>
      <c r="BB24" s="3407"/>
      <c r="BC24" s="3407"/>
      <c r="BD24" s="3407"/>
      <c r="BE24" s="3407"/>
      <c r="BF24" s="3407"/>
      <c r="BG24" s="3407"/>
      <c r="BH24" s="3407"/>
      <c r="BI24" s="3407"/>
      <c r="BJ24" s="3407"/>
      <c r="BK24" s="3407"/>
      <c r="BL24" s="3407"/>
      <c r="BM24" s="3407"/>
      <c r="BN24" s="3407"/>
      <c r="BO24" s="3408"/>
      <c r="BP24" s="594"/>
      <c r="BQ24" s="3409"/>
      <c r="BR24" s="3409"/>
      <c r="BS24" s="3409"/>
      <c r="BT24" s="3409"/>
      <c r="BU24" s="3409"/>
      <c r="BV24" s="3409"/>
      <c r="BW24" s="3409"/>
      <c r="BX24" s="3409"/>
      <c r="BY24" s="3409"/>
      <c r="BZ24" s="3409"/>
      <c r="CA24" s="3409"/>
      <c r="CB24" s="3409"/>
      <c r="CC24" s="3409"/>
      <c r="CD24" s="3409"/>
      <c r="CE24" s="3409"/>
      <c r="CF24" s="3409"/>
      <c r="CG24" s="3409"/>
      <c r="CH24" s="3409"/>
      <c r="CI24" s="3409"/>
      <c r="CJ24" s="3409"/>
      <c r="CK24" s="3409"/>
      <c r="CL24" s="3409"/>
      <c r="CM24" s="3409"/>
      <c r="CN24" s="3409"/>
      <c r="CO24" s="3409"/>
      <c r="CP24" s="3409"/>
      <c r="CQ24" s="3409"/>
      <c r="CR24" s="3409"/>
      <c r="CS24" s="3409"/>
      <c r="CT24" s="595"/>
      <c r="CU24" s="582"/>
    </row>
    <row r="25" spans="1:100" s="579" customFormat="1" ht="12.6" customHeight="1">
      <c r="A25" s="580"/>
      <c r="B25" s="614"/>
      <c r="C25" s="615"/>
      <c r="D25" s="3404" t="s">
        <v>3375</v>
      </c>
      <c r="E25" s="3404"/>
      <c r="F25" s="3404"/>
      <c r="G25" s="3404"/>
      <c r="H25" s="3404"/>
      <c r="I25" s="3404"/>
      <c r="J25" s="3404"/>
      <c r="K25" s="3404"/>
      <c r="L25" s="3404"/>
      <c r="M25" s="3404"/>
      <c r="N25" s="3404"/>
      <c r="O25" s="3404"/>
      <c r="P25" s="3404"/>
      <c r="Q25" s="3404"/>
      <c r="R25" s="3404"/>
      <c r="S25" s="3404"/>
      <c r="T25" s="3404"/>
      <c r="U25" s="3404"/>
      <c r="V25" s="3404"/>
      <c r="W25" s="3404"/>
      <c r="X25" s="3404"/>
      <c r="Y25" s="3404"/>
      <c r="Z25" s="3404"/>
      <c r="AA25" s="3404"/>
      <c r="AB25" s="3404"/>
      <c r="AC25" s="3404"/>
      <c r="AD25" s="3404"/>
      <c r="AE25" s="3404"/>
      <c r="AF25" s="3404"/>
      <c r="AG25" s="3404"/>
      <c r="AH25" s="3404"/>
      <c r="AI25" s="3404"/>
      <c r="AJ25" s="3404"/>
      <c r="AK25" s="3404"/>
      <c r="AL25" s="3404"/>
      <c r="AM25" s="3404"/>
      <c r="AN25" s="3404"/>
      <c r="AO25" s="3404"/>
      <c r="AP25" s="3404"/>
      <c r="AQ25" s="3404"/>
      <c r="AR25" s="3404"/>
      <c r="AS25" s="3404"/>
      <c r="AT25" s="3404"/>
      <c r="AU25" s="3404"/>
      <c r="AV25" s="3404"/>
      <c r="AW25" s="3404"/>
      <c r="AX25" s="3404"/>
      <c r="AY25" s="615"/>
      <c r="AZ25" s="618"/>
      <c r="BA25" s="3410" t="s">
        <v>2259</v>
      </c>
      <c r="BB25" s="3411"/>
      <c r="BC25" s="3411"/>
      <c r="BD25" s="3411"/>
      <c r="BE25" s="3411"/>
      <c r="BF25" s="3411" t="s">
        <v>589</v>
      </c>
      <c r="BG25" s="3411"/>
      <c r="BH25" s="3411"/>
      <c r="BI25" s="3411"/>
      <c r="BJ25" s="3411" t="s">
        <v>1401</v>
      </c>
      <c r="BK25" s="3411"/>
      <c r="BL25" s="3411"/>
      <c r="BM25" s="3411"/>
      <c r="BN25" s="3411" t="s">
        <v>1400</v>
      </c>
      <c r="BO25" s="3412"/>
      <c r="BP25" s="594"/>
      <c r="BQ25" s="3409"/>
      <c r="BR25" s="3409"/>
      <c r="BS25" s="3409"/>
      <c r="BT25" s="3409"/>
      <c r="BU25" s="3409"/>
      <c r="BV25" s="3409"/>
      <c r="BW25" s="3409"/>
      <c r="BX25" s="3409"/>
      <c r="BY25" s="3409"/>
      <c r="BZ25" s="3409"/>
      <c r="CA25" s="3409"/>
      <c r="CB25" s="3409"/>
      <c r="CC25" s="3409"/>
      <c r="CD25" s="3409"/>
      <c r="CE25" s="3409"/>
      <c r="CF25" s="3409"/>
      <c r="CG25" s="3409"/>
      <c r="CH25" s="3409"/>
      <c r="CI25" s="3409"/>
      <c r="CJ25" s="3409"/>
      <c r="CK25" s="3409"/>
      <c r="CL25" s="3409"/>
      <c r="CM25" s="3409"/>
      <c r="CN25" s="3409"/>
      <c r="CO25" s="3409"/>
      <c r="CP25" s="3409"/>
      <c r="CQ25" s="3409"/>
      <c r="CR25" s="3409"/>
      <c r="CS25" s="3409"/>
      <c r="CT25" s="595"/>
      <c r="CU25" s="582"/>
    </row>
    <row r="26" spans="1:100" s="579" customFormat="1" ht="12.6" customHeight="1" thickBot="1">
      <c r="A26" s="580"/>
      <c r="B26" s="611"/>
      <c r="C26" s="612"/>
      <c r="D26" s="3405"/>
      <c r="E26" s="3405"/>
      <c r="F26" s="3405"/>
      <c r="G26" s="3405"/>
      <c r="H26" s="3405"/>
      <c r="I26" s="3405"/>
      <c r="J26" s="3405"/>
      <c r="K26" s="3405"/>
      <c r="L26" s="3405"/>
      <c r="M26" s="3405"/>
      <c r="N26" s="3405"/>
      <c r="O26" s="3405"/>
      <c r="P26" s="3405"/>
      <c r="Q26" s="3405"/>
      <c r="R26" s="3405"/>
      <c r="S26" s="3405"/>
      <c r="T26" s="3405"/>
      <c r="U26" s="3405"/>
      <c r="V26" s="3405"/>
      <c r="W26" s="3405"/>
      <c r="X26" s="3405"/>
      <c r="Y26" s="3405"/>
      <c r="Z26" s="3405"/>
      <c r="AA26" s="3405"/>
      <c r="AB26" s="3405"/>
      <c r="AC26" s="3405"/>
      <c r="AD26" s="3405"/>
      <c r="AE26" s="3405"/>
      <c r="AF26" s="3405"/>
      <c r="AG26" s="3405"/>
      <c r="AH26" s="3405"/>
      <c r="AI26" s="3405"/>
      <c r="AJ26" s="3405"/>
      <c r="AK26" s="3405"/>
      <c r="AL26" s="3405"/>
      <c r="AM26" s="3405"/>
      <c r="AN26" s="3405"/>
      <c r="AO26" s="3405"/>
      <c r="AP26" s="3405"/>
      <c r="AQ26" s="3405"/>
      <c r="AR26" s="3405"/>
      <c r="AS26" s="3405"/>
      <c r="AT26" s="3405"/>
      <c r="AU26" s="3405"/>
      <c r="AV26" s="3405"/>
      <c r="AW26" s="3405"/>
      <c r="AX26" s="3405"/>
      <c r="AY26" s="612"/>
      <c r="AZ26" s="613"/>
      <c r="BA26" s="3406"/>
      <c r="BB26" s="3407"/>
      <c r="BC26" s="3407"/>
      <c r="BD26" s="3407"/>
      <c r="BE26" s="3407"/>
      <c r="BF26" s="3407"/>
      <c r="BG26" s="3407"/>
      <c r="BH26" s="3407"/>
      <c r="BI26" s="3407"/>
      <c r="BJ26" s="3407"/>
      <c r="BK26" s="3407"/>
      <c r="BL26" s="3407"/>
      <c r="BM26" s="3407"/>
      <c r="BN26" s="3407"/>
      <c r="BO26" s="3408"/>
      <c r="BP26" s="594"/>
      <c r="BQ26" s="3409" t="s">
        <v>2096</v>
      </c>
      <c r="BR26" s="3409"/>
      <c r="BS26" s="3409"/>
      <c r="BT26" s="3409"/>
      <c r="BU26" s="3409"/>
      <c r="BV26" s="3409"/>
      <c r="BW26" s="3409"/>
      <c r="BX26" s="3409"/>
      <c r="BY26" s="3409"/>
      <c r="BZ26" s="3409"/>
      <c r="CA26" s="3409"/>
      <c r="CB26" s="3409"/>
      <c r="CC26" s="3409"/>
      <c r="CD26" s="3409"/>
      <c r="CE26" s="3409"/>
      <c r="CF26" s="3409"/>
      <c r="CG26" s="3409"/>
      <c r="CH26" s="3409"/>
      <c r="CI26" s="3409"/>
      <c r="CJ26" s="3409"/>
      <c r="CK26" s="3409"/>
      <c r="CL26" s="3409"/>
      <c r="CM26" s="3409"/>
      <c r="CN26" s="3409"/>
      <c r="CO26" s="3409"/>
      <c r="CP26" s="3409"/>
      <c r="CQ26" s="3409"/>
      <c r="CR26" s="3409"/>
      <c r="CS26" s="3409"/>
      <c r="CT26" s="595"/>
      <c r="CU26" s="582"/>
    </row>
    <row r="27" spans="1:100" s="579" customFormat="1" ht="12.6" customHeight="1">
      <c r="A27" s="580"/>
      <c r="B27" s="614"/>
      <c r="C27" s="615"/>
      <c r="D27" s="3404" t="s">
        <v>3376</v>
      </c>
      <c r="E27" s="3404"/>
      <c r="F27" s="3404"/>
      <c r="G27" s="3404"/>
      <c r="H27" s="3404"/>
      <c r="I27" s="3404"/>
      <c r="J27" s="3404"/>
      <c r="K27" s="3404"/>
      <c r="L27" s="3404"/>
      <c r="M27" s="3404"/>
      <c r="N27" s="3404"/>
      <c r="O27" s="3404"/>
      <c r="P27" s="3404"/>
      <c r="Q27" s="3404"/>
      <c r="R27" s="3404"/>
      <c r="S27" s="3404"/>
      <c r="T27" s="3404"/>
      <c r="U27" s="3404"/>
      <c r="V27" s="3404"/>
      <c r="W27" s="3404"/>
      <c r="X27" s="3404"/>
      <c r="Y27" s="615"/>
      <c r="Z27" s="615"/>
      <c r="AA27" s="615"/>
      <c r="AB27" s="615"/>
      <c r="AC27" s="615"/>
      <c r="AD27" s="615"/>
      <c r="AE27" s="618"/>
      <c r="AF27" s="3410" t="s">
        <v>2259</v>
      </c>
      <c r="AG27" s="3411"/>
      <c r="AH27" s="3411"/>
      <c r="AI27" s="3411"/>
      <c r="AJ27" s="3411"/>
      <c r="AK27" s="3411" t="s">
        <v>589</v>
      </c>
      <c r="AL27" s="3411"/>
      <c r="AM27" s="3411"/>
      <c r="AN27" s="3411"/>
      <c r="AO27" s="3411" t="s">
        <v>1401</v>
      </c>
      <c r="AP27" s="3411"/>
      <c r="AQ27" s="3411"/>
      <c r="AR27" s="3411"/>
      <c r="AS27" s="3411" t="s">
        <v>1400</v>
      </c>
      <c r="AT27" s="3411"/>
      <c r="AU27" s="3411" t="s">
        <v>1797</v>
      </c>
      <c r="AV27" s="3411"/>
      <c r="AW27" s="3411"/>
      <c r="AX27" s="3411"/>
      <c r="AY27" s="3411"/>
      <c r="AZ27" s="3411"/>
      <c r="BA27" s="3411" t="s">
        <v>2259</v>
      </c>
      <c r="BB27" s="3411"/>
      <c r="BC27" s="3411"/>
      <c r="BD27" s="3411"/>
      <c r="BE27" s="3411"/>
      <c r="BF27" s="3411" t="s">
        <v>589</v>
      </c>
      <c r="BG27" s="3411"/>
      <c r="BH27" s="3411"/>
      <c r="BI27" s="3411"/>
      <c r="BJ27" s="3411" t="s">
        <v>1401</v>
      </c>
      <c r="BK27" s="3411"/>
      <c r="BL27" s="3411"/>
      <c r="BM27" s="3411"/>
      <c r="BN27" s="3411" t="s">
        <v>1400</v>
      </c>
      <c r="BO27" s="3412"/>
      <c r="BP27" s="594"/>
      <c r="BQ27" s="3409"/>
      <c r="BR27" s="3409"/>
      <c r="BS27" s="3409"/>
      <c r="BT27" s="3409"/>
      <c r="BU27" s="3409"/>
      <c r="BV27" s="3409"/>
      <c r="BW27" s="3409"/>
      <c r="BX27" s="3409"/>
      <c r="BY27" s="3409"/>
      <c r="BZ27" s="3409"/>
      <c r="CA27" s="3409"/>
      <c r="CB27" s="3409"/>
      <c r="CC27" s="3409"/>
      <c r="CD27" s="3409"/>
      <c r="CE27" s="3409"/>
      <c r="CF27" s="3409"/>
      <c r="CG27" s="3409"/>
      <c r="CH27" s="3409"/>
      <c r="CI27" s="3409"/>
      <c r="CJ27" s="3409"/>
      <c r="CK27" s="3409"/>
      <c r="CL27" s="3409"/>
      <c r="CM27" s="3409"/>
      <c r="CN27" s="3409"/>
      <c r="CO27" s="3409"/>
      <c r="CP27" s="3409"/>
      <c r="CQ27" s="3409"/>
      <c r="CR27" s="3409"/>
      <c r="CS27" s="3409"/>
      <c r="CT27" s="595"/>
      <c r="CU27" s="582"/>
    </row>
    <row r="28" spans="1:100" s="579" customFormat="1" ht="12.6" customHeight="1" thickBot="1">
      <c r="A28" s="580"/>
      <c r="B28" s="611"/>
      <c r="C28" s="612"/>
      <c r="D28" s="3405"/>
      <c r="E28" s="3405"/>
      <c r="F28" s="3405"/>
      <c r="G28" s="3405"/>
      <c r="H28" s="3405"/>
      <c r="I28" s="3405"/>
      <c r="J28" s="3405"/>
      <c r="K28" s="3405"/>
      <c r="L28" s="3405"/>
      <c r="M28" s="3405"/>
      <c r="N28" s="3405"/>
      <c r="O28" s="3405"/>
      <c r="P28" s="3405"/>
      <c r="Q28" s="3405"/>
      <c r="R28" s="3405"/>
      <c r="S28" s="3405"/>
      <c r="T28" s="3405"/>
      <c r="U28" s="3405"/>
      <c r="V28" s="3405"/>
      <c r="W28" s="3405"/>
      <c r="X28" s="3405"/>
      <c r="Y28" s="612"/>
      <c r="Z28" s="612"/>
      <c r="AA28" s="612"/>
      <c r="AB28" s="612"/>
      <c r="AC28" s="612"/>
      <c r="AD28" s="612"/>
      <c r="AE28" s="613"/>
      <c r="AF28" s="3406"/>
      <c r="AG28" s="3407"/>
      <c r="AH28" s="3407"/>
      <c r="AI28" s="3407"/>
      <c r="AJ28" s="3407"/>
      <c r="AK28" s="3407"/>
      <c r="AL28" s="3407"/>
      <c r="AM28" s="3407"/>
      <c r="AN28" s="3407"/>
      <c r="AO28" s="3407"/>
      <c r="AP28" s="3407"/>
      <c r="AQ28" s="3407"/>
      <c r="AR28" s="3407"/>
      <c r="AS28" s="3407"/>
      <c r="AT28" s="3407"/>
      <c r="AU28" s="3407"/>
      <c r="AV28" s="3407"/>
      <c r="AW28" s="3407"/>
      <c r="AX28" s="3407"/>
      <c r="AY28" s="3407"/>
      <c r="AZ28" s="3407"/>
      <c r="BA28" s="3407"/>
      <c r="BB28" s="3407"/>
      <c r="BC28" s="3407"/>
      <c r="BD28" s="3407"/>
      <c r="BE28" s="3407"/>
      <c r="BF28" s="3407"/>
      <c r="BG28" s="3407"/>
      <c r="BH28" s="3407"/>
      <c r="BI28" s="3407"/>
      <c r="BJ28" s="3407"/>
      <c r="BK28" s="3407"/>
      <c r="BL28" s="3407"/>
      <c r="BM28" s="3407"/>
      <c r="BN28" s="3407"/>
      <c r="BO28" s="3408"/>
      <c r="BP28" s="594"/>
      <c r="BQ28" s="3413" t="str">
        <f>CONCATENATE("（工事担当課）",一括入力シート!B15,一括入力シート!C15,一括入力シート!D15)</f>
        <v>（工事担当課）</v>
      </c>
      <c r="BR28" s="3413"/>
      <c r="BS28" s="3413"/>
      <c r="BT28" s="3413"/>
      <c r="BU28" s="3413"/>
      <c r="BV28" s="3413"/>
      <c r="BW28" s="3413"/>
      <c r="BX28" s="3413"/>
      <c r="BY28" s="3413"/>
      <c r="BZ28" s="3413"/>
      <c r="CA28" s="3413"/>
      <c r="CB28" s="3413"/>
      <c r="CC28" s="3413"/>
      <c r="CD28" s="3413"/>
      <c r="CE28" s="3413"/>
      <c r="CF28" s="3413"/>
      <c r="CG28" s="3413"/>
      <c r="CH28" s="3413"/>
      <c r="CI28" s="3413"/>
      <c r="CJ28" s="3413"/>
      <c r="CK28" s="3413"/>
      <c r="CL28" s="3413"/>
      <c r="CM28" s="3413"/>
      <c r="CN28" s="3413"/>
      <c r="CO28" s="3413"/>
      <c r="CP28" s="3413"/>
      <c r="CQ28" s="3413"/>
      <c r="CR28" s="3413"/>
      <c r="CS28" s="3413"/>
      <c r="CT28" s="595"/>
      <c r="CU28" s="582"/>
    </row>
    <row r="29" spans="1:100" s="579" customFormat="1" ht="12.6" customHeight="1">
      <c r="A29" s="580"/>
      <c r="B29" s="3414" t="s">
        <v>2429</v>
      </c>
      <c r="C29" s="3415"/>
      <c r="D29" s="3415"/>
      <c r="E29" s="3415"/>
      <c r="F29" s="3415"/>
      <c r="G29" s="3415"/>
      <c r="H29" s="3415"/>
      <c r="I29" s="3415"/>
      <c r="J29" s="3415"/>
      <c r="K29" s="3415"/>
      <c r="L29" s="3415"/>
      <c r="M29" s="3415"/>
      <c r="N29" s="3415"/>
      <c r="O29" s="3415"/>
      <c r="P29" s="3415"/>
      <c r="Q29" s="3415"/>
      <c r="R29" s="3415"/>
      <c r="S29" s="3415"/>
      <c r="T29" s="3415"/>
      <c r="U29" s="3415"/>
      <c r="V29" s="3415"/>
      <c r="W29" s="3415"/>
      <c r="X29" s="3415"/>
      <c r="Y29" s="3415"/>
      <c r="Z29" s="3415"/>
      <c r="AA29" s="3415"/>
      <c r="AB29" s="3415"/>
      <c r="AC29" s="3415"/>
      <c r="AD29" s="3415"/>
      <c r="AE29" s="3416"/>
      <c r="AF29" s="3410" t="s">
        <v>2259</v>
      </c>
      <c r="AG29" s="3411"/>
      <c r="AH29" s="3411"/>
      <c r="AI29" s="3411"/>
      <c r="AJ29" s="3411"/>
      <c r="AK29" s="3411" t="s">
        <v>589</v>
      </c>
      <c r="AL29" s="3411"/>
      <c r="AM29" s="3411"/>
      <c r="AN29" s="3411"/>
      <c r="AO29" s="3411" t="s">
        <v>1401</v>
      </c>
      <c r="AP29" s="3411"/>
      <c r="AQ29" s="3411"/>
      <c r="AR29" s="3411"/>
      <c r="AS29" s="3411" t="s">
        <v>1400</v>
      </c>
      <c r="AT29" s="3411"/>
      <c r="AU29" s="3411" t="s">
        <v>1797</v>
      </c>
      <c r="AV29" s="3411"/>
      <c r="AW29" s="3411"/>
      <c r="AX29" s="3411"/>
      <c r="AY29" s="3411"/>
      <c r="AZ29" s="3411"/>
      <c r="BA29" s="3411" t="s">
        <v>2259</v>
      </c>
      <c r="BB29" s="3411"/>
      <c r="BC29" s="3411"/>
      <c r="BD29" s="3411"/>
      <c r="BE29" s="3411"/>
      <c r="BF29" s="3411" t="s">
        <v>589</v>
      </c>
      <c r="BG29" s="3411"/>
      <c r="BH29" s="3411"/>
      <c r="BI29" s="3411"/>
      <c r="BJ29" s="3411" t="s">
        <v>1401</v>
      </c>
      <c r="BK29" s="3411"/>
      <c r="BL29" s="3411"/>
      <c r="BM29" s="3411"/>
      <c r="BN29" s="3411" t="s">
        <v>1400</v>
      </c>
      <c r="BO29" s="3412"/>
      <c r="BP29" s="594"/>
      <c r="BQ29" s="3413"/>
      <c r="BR29" s="3413"/>
      <c r="BS29" s="3413"/>
      <c r="BT29" s="3413"/>
      <c r="BU29" s="3413"/>
      <c r="BV29" s="3413"/>
      <c r="BW29" s="3413"/>
      <c r="BX29" s="3413"/>
      <c r="BY29" s="3413"/>
      <c r="BZ29" s="3413"/>
      <c r="CA29" s="3413"/>
      <c r="CB29" s="3413"/>
      <c r="CC29" s="3413"/>
      <c r="CD29" s="3413"/>
      <c r="CE29" s="3413"/>
      <c r="CF29" s="3413"/>
      <c r="CG29" s="3413"/>
      <c r="CH29" s="3413"/>
      <c r="CI29" s="3413"/>
      <c r="CJ29" s="3413"/>
      <c r="CK29" s="3413"/>
      <c r="CL29" s="3413"/>
      <c r="CM29" s="3413"/>
      <c r="CN29" s="3413"/>
      <c r="CO29" s="3413"/>
      <c r="CP29" s="3413"/>
      <c r="CQ29" s="3413"/>
      <c r="CR29" s="3413"/>
      <c r="CS29" s="3413"/>
      <c r="CT29" s="595"/>
      <c r="CU29" s="582"/>
    </row>
    <row r="30" spans="1:100" s="579" customFormat="1" ht="12.6" customHeight="1" thickBot="1">
      <c r="A30" s="580"/>
      <c r="B30" s="3417"/>
      <c r="C30" s="3418"/>
      <c r="D30" s="3418"/>
      <c r="E30" s="3418"/>
      <c r="F30" s="3418"/>
      <c r="G30" s="3418"/>
      <c r="H30" s="3418"/>
      <c r="I30" s="3418"/>
      <c r="J30" s="3418"/>
      <c r="K30" s="3418"/>
      <c r="L30" s="3418"/>
      <c r="M30" s="3418"/>
      <c r="N30" s="3418"/>
      <c r="O30" s="3418"/>
      <c r="P30" s="3418"/>
      <c r="Q30" s="3418"/>
      <c r="R30" s="3418"/>
      <c r="S30" s="3418"/>
      <c r="T30" s="3418"/>
      <c r="U30" s="3418"/>
      <c r="V30" s="3418"/>
      <c r="W30" s="3418"/>
      <c r="X30" s="3418"/>
      <c r="Y30" s="3418"/>
      <c r="Z30" s="3418"/>
      <c r="AA30" s="3418"/>
      <c r="AB30" s="3418"/>
      <c r="AC30" s="3418"/>
      <c r="AD30" s="3418"/>
      <c r="AE30" s="3419"/>
      <c r="AF30" s="3406"/>
      <c r="AG30" s="3407"/>
      <c r="AH30" s="3407"/>
      <c r="AI30" s="3407"/>
      <c r="AJ30" s="3407"/>
      <c r="AK30" s="3407"/>
      <c r="AL30" s="3407"/>
      <c r="AM30" s="3407"/>
      <c r="AN30" s="3407"/>
      <c r="AO30" s="3407"/>
      <c r="AP30" s="3407"/>
      <c r="AQ30" s="3407"/>
      <c r="AR30" s="3407"/>
      <c r="AS30" s="3407"/>
      <c r="AT30" s="3407"/>
      <c r="AU30" s="3407"/>
      <c r="AV30" s="3407"/>
      <c r="AW30" s="3407"/>
      <c r="AX30" s="3407"/>
      <c r="AY30" s="3407"/>
      <c r="AZ30" s="3407"/>
      <c r="BA30" s="3407"/>
      <c r="BB30" s="3407"/>
      <c r="BC30" s="3407"/>
      <c r="BD30" s="3407"/>
      <c r="BE30" s="3407"/>
      <c r="BF30" s="3407"/>
      <c r="BG30" s="3407"/>
      <c r="BH30" s="3407"/>
      <c r="BI30" s="3407"/>
      <c r="BJ30" s="3407"/>
      <c r="BK30" s="3407"/>
      <c r="BL30" s="3407"/>
      <c r="BM30" s="3407"/>
      <c r="BN30" s="3407"/>
      <c r="BO30" s="3408"/>
      <c r="BP30" s="611"/>
      <c r="BQ30" s="612"/>
      <c r="BR30" s="612"/>
      <c r="BS30" s="612"/>
      <c r="BT30" s="612"/>
      <c r="BU30" s="612"/>
      <c r="BV30" s="612"/>
      <c r="BW30" s="612"/>
      <c r="BX30" s="612"/>
      <c r="BY30" s="612"/>
      <c r="BZ30" s="612"/>
      <c r="CA30" s="612"/>
      <c r="CB30" s="612"/>
      <c r="CC30" s="612"/>
      <c r="CD30" s="612"/>
      <c r="CE30" s="612"/>
      <c r="CF30" s="612"/>
      <c r="CG30" s="612"/>
      <c r="CH30" s="612"/>
      <c r="CI30" s="612"/>
      <c r="CJ30" s="612"/>
      <c r="CK30" s="612"/>
      <c r="CL30" s="612"/>
      <c r="CM30" s="612"/>
      <c r="CN30" s="612"/>
      <c r="CO30" s="612"/>
      <c r="CP30" s="612"/>
      <c r="CQ30" s="612"/>
      <c r="CR30" s="612"/>
      <c r="CS30" s="612"/>
      <c r="CT30" s="1083"/>
      <c r="CU30" s="582"/>
    </row>
    <row r="31" spans="1:100" s="579" customFormat="1" ht="12.6" customHeight="1">
      <c r="A31" s="580"/>
      <c r="B31" s="614"/>
      <c r="C31" s="615"/>
      <c r="D31" s="3395" t="s">
        <v>1799</v>
      </c>
      <c r="E31" s="3395"/>
      <c r="F31" s="3395"/>
      <c r="G31" s="3395"/>
      <c r="H31" s="3395"/>
      <c r="I31" s="3395"/>
      <c r="J31" s="3395"/>
      <c r="K31" s="3395"/>
      <c r="L31" s="3395"/>
      <c r="M31" s="3395"/>
      <c r="N31" s="3395"/>
      <c r="O31" s="3395"/>
      <c r="P31" s="3395"/>
      <c r="Q31" s="3395"/>
      <c r="R31" s="3395"/>
      <c r="S31" s="3395"/>
      <c r="T31" s="3395"/>
      <c r="U31" s="3395"/>
      <c r="V31" s="3395"/>
      <c r="W31" s="3395"/>
      <c r="X31" s="3395"/>
      <c r="Y31" s="3395"/>
      <c r="Z31" s="3395"/>
      <c r="AA31" s="3395"/>
      <c r="AB31" s="3395"/>
      <c r="AC31" s="3395"/>
      <c r="AD31" s="3395"/>
      <c r="AE31" s="3395"/>
      <c r="AF31" s="3395"/>
      <c r="AG31" s="3395"/>
      <c r="AH31" s="3395"/>
      <c r="AI31" s="3395"/>
      <c r="AJ31" s="3395"/>
      <c r="AK31" s="3395"/>
      <c r="AL31" s="3395"/>
      <c r="AM31" s="3395"/>
      <c r="AN31" s="3395"/>
      <c r="AO31" s="3395"/>
      <c r="AP31" s="3395"/>
      <c r="AQ31" s="3395"/>
      <c r="AR31" s="3395"/>
      <c r="AS31" s="3395"/>
      <c r="AT31" s="3395"/>
      <c r="AU31" s="3395"/>
      <c r="AV31" s="3395"/>
      <c r="AW31" s="3395"/>
      <c r="AX31" s="3395"/>
      <c r="AY31" s="3395"/>
      <c r="AZ31" s="3395"/>
      <c r="BA31" s="3395"/>
      <c r="BB31" s="3395"/>
      <c r="BC31" s="3395"/>
      <c r="BD31" s="3395"/>
      <c r="BE31" s="3395"/>
      <c r="BF31" s="3395"/>
      <c r="BG31" s="3395"/>
      <c r="BH31" s="3395"/>
      <c r="BI31" s="3395"/>
      <c r="BJ31" s="3395"/>
      <c r="BK31" s="3395"/>
      <c r="BL31" s="3395"/>
      <c r="BM31" s="3395"/>
      <c r="BN31" s="615"/>
      <c r="BO31" s="1084"/>
      <c r="BP31" s="3394" t="s">
        <v>2431</v>
      </c>
      <c r="BQ31" s="3395"/>
      <c r="BR31" s="3395"/>
      <c r="BS31" s="3395"/>
      <c r="BT31" s="3395"/>
      <c r="BU31" s="3395"/>
      <c r="BV31" s="3395"/>
      <c r="BW31" s="3395"/>
      <c r="BX31" s="3395"/>
      <c r="BY31" s="3395"/>
      <c r="BZ31" s="3395"/>
      <c r="CA31" s="3395"/>
      <c r="CB31" s="3395"/>
      <c r="CC31" s="3395"/>
      <c r="CD31" s="3395"/>
      <c r="CE31" s="3395"/>
      <c r="CF31" s="3395"/>
      <c r="CG31" s="3395"/>
      <c r="CH31" s="3395"/>
      <c r="CI31" s="3395"/>
      <c r="CJ31" s="3395"/>
      <c r="CK31" s="3395"/>
      <c r="CL31" s="3395"/>
      <c r="CM31" s="3395"/>
      <c r="CN31" s="3395"/>
      <c r="CO31" s="3395"/>
      <c r="CP31" s="3395"/>
      <c r="CQ31" s="3395"/>
      <c r="CR31" s="3395"/>
      <c r="CS31" s="3395"/>
      <c r="CT31" s="3396"/>
      <c r="CU31" s="582"/>
    </row>
    <row r="32" spans="1:100" s="579" customFormat="1" ht="12.6" customHeight="1">
      <c r="A32" s="580"/>
      <c r="B32" s="610"/>
      <c r="C32" s="583"/>
      <c r="D32" s="3420"/>
      <c r="E32" s="3420"/>
      <c r="F32" s="3420"/>
      <c r="G32" s="3420"/>
      <c r="H32" s="3420"/>
      <c r="I32" s="3420"/>
      <c r="J32" s="3420"/>
      <c r="K32" s="3420"/>
      <c r="L32" s="3420"/>
      <c r="M32" s="3420"/>
      <c r="N32" s="3420"/>
      <c r="O32" s="3420"/>
      <c r="P32" s="3420"/>
      <c r="Q32" s="3420"/>
      <c r="R32" s="3420"/>
      <c r="S32" s="3420"/>
      <c r="T32" s="3420"/>
      <c r="U32" s="3420"/>
      <c r="V32" s="3420"/>
      <c r="W32" s="3420"/>
      <c r="X32" s="3420"/>
      <c r="Y32" s="3420"/>
      <c r="Z32" s="3420"/>
      <c r="AA32" s="3420"/>
      <c r="AB32" s="3420"/>
      <c r="AC32" s="3420"/>
      <c r="AD32" s="3420"/>
      <c r="AE32" s="3420"/>
      <c r="AF32" s="3420"/>
      <c r="AG32" s="3420"/>
      <c r="AH32" s="3420"/>
      <c r="AI32" s="3420"/>
      <c r="AJ32" s="3420"/>
      <c r="AK32" s="3420"/>
      <c r="AL32" s="3420"/>
      <c r="AM32" s="3420"/>
      <c r="AN32" s="3420"/>
      <c r="AO32" s="3420"/>
      <c r="AP32" s="3420"/>
      <c r="AQ32" s="3420"/>
      <c r="AR32" s="3420"/>
      <c r="AS32" s="3420"/>
      <c r="AT32" s="3420"/>
      <c r="AU32" s="3420"/>
      <c r="AV32" s="3420"/>
      <c r="AW32" s="3420"/>
      <c r="AX32" s="3420"/>
      <c r="AY32" s="3420"/>
      <c r="AZ32" s="3420"/>
      <c r="BA32" s="3420"/>
      <c r="BB32" s="3420"/>
      <c r="BC32" s="3420"/>
      <c r="BD32" s="3420"/>
      <c r="BE32" s="3420"/>
      <c r="BF32" s="3420"/>
      <c r="BG32" s="3420"/>
      <c r="BH32" s="3420"/>
      <c r="BI32" s="3420"/>
      <c r="BJ32" s="3420"/>
      <c r="BK32" s="3420"/>
      <c r="BL32" s="3420"/>
      <c r="BM32" s="3420"/>
      <c r="BN32" s="583"/>
      <c r="BO32" s="607"/>
      <c r="BP32" s="3397"/>
      <c r="BQ32" s="3398"/>
      <c r="BR32" s="3398"/>
      <c r="BS32" s="3398"/>
      <c r="BT32" s="3398"/>
      <c r="BU32" s="3398"/>
      <c r="BV32" s="3398"/>
      <c r="BW32" s="3398"/>
      <c r="BX32" s="3398"/>
      <c r="BY32" s="3398"/>
      <c r="BZ32" s="3398"/>
      <c r="CA32" s="3398"/>
      <c r="CB32" s="3398"/>
      <c r="CC32" s="3398"/>
      <c r="CD32" s="3398"/>
      <c r="CE32" s="3398"/>
      <c r="CF32" s="3398"/>
      <c r="CG32" s="3398"/>
      <c r="CH32" s="3398"/>
      <c r="CI32" s="3398"/>
      <c r="CJ32" s="3398"/>
      <c r="CK32" s="3398"/>
      <c r="CL32" s="3398"/>
      <c r="CM32" s="3398"/>
      <c r="CN32" s="3398"/>
      <c r="CO32" s="3398"/>
      <c r="CP32" s="3398"/>
      <c r="CQ32" s="3398"/>
      <c r="CR32" s="3398"/>
      <c r="CS32" s="3398"/>
      <c r="CT32" s="3399"/>
      <c r="CU32" s="582"/>
    </row>
    <row r="33" spans="1:100" s="579" customFormat="1" ht="12.6" customHeight="1">
      <c r="A33" s="580"/>
      <c r="B33" s="616"/>
      <c r="C33" s="608"/>
      <c r="D33" s="3421" t="s">
        <v>3377</v>
      </c>
      <c r="E33" s="3421"/>
      <c r="F33" s="3421"/>
      <c r="G33" s="3421"/>
      <c r="H33" s="3421"/>
      <c r="I33" s="3421"/>
      <c r="J33" s="3422" t="s">
        <v>427</v>
      </c>
      <c r="K33" s="3422"/>
      <c r="L33" s="3421" t="s">
        <v>1811</v>
      </c>
      <c r="M33" s="3421"/>
      <c r="N33" s="3421"/>
      <c r="O33" s="3421"/>
      <c r="P33" s="3421"/>
      <c r="Q33" s="3421"/>
      <c r="R33" s="3421"/>
      <c r="S33" s="3421"/>
      <c r="T33" s="3421"/>
      <c r="U33" s="3421"/>
      <c r="V33" s="3421"/>
      <c r="W33" s="3421"/>
      <c r="X33" s="3423" t="s">
        <v>427</v>
      </c>
      <c r="Y33" s="3423"/>
      <c r="Z33" s="3421" t="s">
        <v>1812</v>
      </c>
      <c r="AA33" s="3421"/>
      <c r="AB33" s="3421"/>
      <c r="AC33" s="3421"/>
      <c r="AD33" s="3421"/>
      <c r="AE33" s="3421"/>
      <c r="AF33" s="3421"/>
      <c r="AG33" s="3421"/>
      <c r="AH33" s="3421"/>
      <c r="AI33" s="3421"/>
      <c r="AJ33" s="3421"/>
      <c r="AK33" s="3421"/>
      <c r="AL33" s="3423"/>
      <c r="AM33" s="3423"/>
      <c r="AN33" s="3421"/>
      <c r="AO33" s="3421"/>
      <c r="AP33" s="3421"/>
      <c r="AQ33" s="3421"/>
      <c r="AR33" s="3421"/>
      <c r="AS33" s="3421"/>
      <c r="AT33" s="3421"/>
      <c r="AU33" s="3421"/>
      <c r="AV33" s="3421"/>
      <c r="AW33" s="3421"/>
      <c r="AX33" s="3421"/>
      <c r="AY33" s="3421"/>
      <c r="AZ33" s="622"/>
      <c r="BA33" s="622"/>
      <c r="BB33" s="622"/>
      <c r="BC33" s="622"/>
      <c r="BD33" s="622"/>
      <c r="BE33" s="622"/>
      <c r="BF33" s="622"/>
      <c r="BG33" s="622"/>
      <c r="BH33" s="622"/>
      <c r="BI33" s="622"/>
      <c r="BJ33" s="622"/>
      <c r="BK33" s="622"/>
      <c r="BL33" s="622"/>
      <c r="BM33" s="622"/>
      <c r="BN33" s="622"/>
      <c r="BO33" s="622"/>
      <c r="BP33" s="3424" t="s">
        <v>3379</v>
      </c>
      <c r="BQ33" s="3425"/>
      <c r="BR33" s="3425"/>
      <c r="BS33" s="3425"/>
      <c r="BT33" s="3425"/>
      <c r="BU33" s="3425"/>
      <c r="BV33" s="3425"/>
      <c r="BW33" s="3425"/>
      <c r="BX33" s="3425">
        <f>一括入力シート!B45</f>
        <v>0</v>
      </c>
      <c r="BY33" s="3425"/>
      <c r="BZ33" s="3425"/>
      <c r="CA33" s="3425"/>
      <c r="CB33" s="3425"/>
      <c r="CC33" s="3425"/>
      <c r="CD33" s="3425"/>
      <c r="CE33" s="3425"/>
      <c r="CF33" s="3425"/>
      <c r="CG33" s="3425"/>
      <c r="CH33" s="3425"/>
      <c r="CI33" s="3425"/>
      <c r="CJ33" s="3425"/>
      <c r="CK33" s="3425"/>
      <c r="CL33" s="3425"/>
      <c r="CM33" s="3425"/>
      <c r="CN33" s="3425"/>
      <c r="CO33" s="3425"/>
      <c r="CP33" s="3425"/>
      <c r="CQ33" s="3425"/>
      <c r="CR33" s="3425"/>
      <c r="CS33" s="3425"/>
      <c r="CT33" s="595"/>
      <c r="CU33" s="582"/>
    </row>
    <row r="34" spans="1:100" s="579" customFormat="1" ht="12.6" customHeight="1">
      <c r="A34" s="580"/>
      <c r="B34" s="616"/>
      <c r="C34" s="608"/>
      <c r="D34" s="3370"/>
      <c r="E34" s="3370"/>
      <c r="F34" s="3370"/>
      <c r="G34" s="3370"/>
      <c r="H34" s="3370"/>
      <c r="I34" s="3370"/>
      <c r="J34" s="3422"/>
      <c r="K34" s="3422"/>
      <c r="L34" s="3370"/>
      <c r="M34" s="3370"/>
      <c r="N34" s="3370"/>
      <c r="O34" s="3370"/>
      <c r="P34" s="3370"/>
      <c r="Q34" s="3370"/>
      <c r="R34" s="3370"/>
      <c r="S34" s="3370"/>
      <c r="T34" s="3370"/>
      <c r="U34" s="3370"/>
      <c r="V34" s="3370"/>
      <c r="W34" s="3370"/>
      <c r="X34" s="3422"/>
      <c r="Y34" s="3422"/>
      <c r="Z34" s="3370"/>
      <c r="AA34" s="3370"/>
      <c r="AB34" s="3370"/>
      <c r="AC34" s="3370"/>
      <c r="AD34" s="3370"/>
      <c r="AE34" s="3370"/>
      <c r="AF34" s="3370"/>
      <c r="AG34" s="3370"/>
      <c r="AH34" s="3370"/>
      <c r="AI34" s="3370"/>
      <c r="AJ34" s="3370"/>
      <c r="AK34" s="3370"/>
      <c r="AL34" s="3422"/>
      <c r="AM34" s="3422"/>
      <c r="AN34" s="3370"/>
      <c r="AO34" s="3370"/>
      <c r="AP34" s="3370"/>
      <c r="AQ34" s="3370"/>
      <c r="AR34" s="3370"/>
      <c r="AS34" s="3370"/>
      <c r="AT34" s="3370"/>
      <c r="AU34" s="3370"/>
      <c r="AV34" s="3370"/>
      <c r="AW34" s="3370"/>
      <c r="AX34" s="3370"/>
      <c r="AY34" s="3370"/>
      <c r="AZ34" s="608"/>
      <c r="BA34" s="608"/>
      <c r="BB34" s="608"/>
      <c r="BC34" s="608"/>
      <c r="BD34" s="608"/>
      <c r="BE34" s="608"/>
      <c r="BF34" s="608"/>
      <c r="BG34" s="608"/>
      <c r="BH34" s="608"/>
      <c r="BI34" s="608"/>
      <c r="BJ34" s="608"/>
      <c r="BK34" s="608"/>
      <c r="BL34" s="608"/>
      <c r="BM34" s="608"/>
      <c r="BN34" s="608"/>
      <c r="BO34" s="608"/>
      <c r="BP34" s="3426"/>
      <c r="BQ34" s="3427"/>
      <c r="BR34" s="3427"/>
      <c r="BS34" s="3427"/>
      <c r="BT34" s="3427"/>
      <c r="BU34" s="3427"/>
      <c r="BV34" s="3427"/>
      <c r="BW34" s="3427"/>
      <c r="BX34" s="3427"/>
      <c r="BY34" s="3427"/>
      <c r="BZ34" s="3427"/>
      <c r="CA34" s="3427"/>
      <c r="CB34" s="3427"/>
      <c r="CC34" s="3427"/>
      <c r="CD34" s="3427"/>
      <c r="CE34" s="3427"/>
      <c r="CF34" s="3427"/>
      <c r="CG34" s="3427"/>
      <c r="CH34" s="3427"/>
      <c r="CI34" s="3427"/>
      <c r="CJ34" s="3427"/>
      <c r="CK34" s="3427"/>
      <c r="CL34" s="3427"/>
      <c r="CM34" s="3427"/>
      <c r="CN34" s="3427"/>
      <c r="CO34" s="3427"/>
      <c r="CP34" s="3427"/>
      <c r="CQ34" s="3427"/>
      <c r="CR34" s="3427"/>
      <c r="CS34" s="3427"/>
      <c r="CT34" s="595"/>
      <c r="CU34" s="582"/>
    </row>
    <row r="35" spans="1:100" s="579" customFormat="1" ht="12.6" customHeight="1">
      <c r="A35" s="580"/>
      <c r="B35" s="616"/>
      <c r="C35" s="608"/>
      <c r="J35" s="3422" t="s">
        <v>1793</v>
      </c>
      <c r="K35" s="3422"/>
      <c r="L35" s="3370" t="s">
        <v>3380</v>
      </c>
      <c r="M35" s="3370"/>
      <c r="N35" s="3370"/>
      <c r="O35" s="3370"/>
      <c r="P35" s="3370"/>
      <c r="Q35" s="3370"/>
      <c r="R35" s="3370"/>
      <c r="S35" s="3428" t="s">
        <v>593</v>
      </c>
      <c r="T35" s="3422" t="s">
        <v>1793</v>
      </c>
      <c r="U35" s="3422"/>
      <c r="V35" s="3370" t="s">
        <v>1813</v>
      </c>
      <c r="W35" s="3370"/>
      <c r="X35" s="3370"/>
      <c r="Y35" s="3370"/>
      <c r="Z35" s="3370"/>
      <c r="AA35" s="3370"/>
      <c r="AB35" s="3370"/>
      <c r="AC35" s="3370"/>
      <c r="AD35" s="3370"/>
      <c r="AE35" s="3370"/>
      <c r="AF35" s="3422" t="s">
        <v>1793</v>
      </c>
      <c r="AG35" s="3422"/>
      <c r="AH35" s="3370" t="s">
        <v>1814</v>
      </c>
      <c r="AI35" s="3370"/>
      <c r="AJ35" s="3370"/>
      <c r="AK35" s="3370"/>
      <c r="AL35" s="3370"/>
      <c r="AM35" s="3370"/>
      <c r="AN35" s="3370"/>
      <c r="AO35" s="3370"/>
      <c r="AP35" s="3370"/>
      <c r="AQ35" s="3370"/>
      <c r="AR35" s="3422" t="s">
        <v>1793</v>
      </c>
      <c r="AS35" s="3422"/>
      <c r="AT35" s="3370" t="s">
        <v>1804</v>
      </c>
      <c r="AU35" s="3370"/>
      <c r="AV35" s="3370"/>
      <c r="AW35" s="3370"/>
      <c r="AX35" s="3428" t="s">
        <v>592</v>
      </c>
      <c r="AY35" s="608"/>
      <c r="AZ35" s="1100"/>
      <c r="BA35" s="1100"/>
      <c r="BB35" s="1100"/>
      <c r="BC35" s="1100"/>
      <c r="BD35" s="1100"/>
      <c r="BE35" s="1100"/>
      <c r="BF35" s="1100"/>
      <c r="BG35" s="1100"/>
      <c r="BH35" s="1100"/>
      <c r="BI35" s="1100"/>
      <c r="BJ35" s="1100"/>
      <c r="BK35" s="1100"/>
      <c r="BL35" s="1100"/>
      <c r="BM35" s="1100"/>
      <c r="BN35" s="1100"/>
      <c r="BO35" s="1100"/>
      <c r="BP35" s="3426"/>
      <c r="BQ35" s="3427"/>
      <c r="BR35" s="3427"/>
      <c r="BS35" s="3427"/>
      <c r="BT35" s="3427"/>
      <c r="BU35" s="3427"/>
      <c r="BV35" s="3427"/>
      <c r="BW35" s="3427"/>
      <c r="BX35" s="3429">
        <f>一括入力シート!B46</f>
        <v>0</v>
      </c>
      <c r="BY35" s="3429"/>
      <c r="BZ35" s="3429"/>
      <c r="CA35" s="3429"/>
      <c r="CB35" s="3429"/>
      <c r="CC35" s="3429"/>
      <c r="CD35" s="3429"/>
      <c r="CE35" s="3429"/>
      <c r="CF35" s="3429"/>
      <c r="CG35" s="3429"/>
      <c r="CH35" s="3429"/>
      <c r="CI35" s="3429"/>
      <c r="CJ35" s="3429"/>
      <c r="CK35" s="3429"/>
      <c r="CL35" s="3429"/>
      <c r="CM35" s="3429"/>
      <c r="CN35" s="3429"/>
      <c r="CO35" s="3429"/>
      <c r="CP35" s="3429"/>
      <c r="CQ35" s="3429"/>
      <c r="CR35" s="3429"/>
      <c r="CS35" s="3429"/>
      <c r="CT35" s="595"/>
      <c r="CU35" s="582"/>
    </row>
    <row r="36" spans="1:100" s="579" customFormat="1" ht="12.6" customHeight="1">
      <c r="A36" s="580"/>
      <c r="B36" s="616"/>
      <c r="C36" s="608"/>
      <c r="J36" s="3422"/>
      <c r="K36" s="3422"/>
      <c r="L36" s="3370"/>
      <c r="M36" s="3370"/>
      <c r="N36" s="3370"/>
      <c r="O36" s="3370"/>
      <c r="P36" s="3370"/>
      <c r="Q36" s="3370"/>
      <c r="R36" s="3370"/>
      <c r="S36" s="3428"/>
      <c r="T36" s="3422"/>
      <c r="U36" s="3422"/>
      <c r="V36" s="3370"/>
      <c r="W36" s="3370"/>
      <c r="X36" s="3370"/>
      <c r="Y36" s="3370"/>
      <c r="Z36" s="3370"/>
      <c r="AA36" s="3370"/>
      <c r="AB36" s="3370"/>
      <c r="AC36" s="3370"/>
      <c r="AD36" s="3370"/>
      <c r="AE36" s="3370"/>
      <c r="AF36" s="3422"/>
      <c r="AG36" s="3422"/>
      <c r="AH36" s="3370"/>
      <c r="AI36" s="3370"/>
      <c r="AJ36" s="3370"/>
      <c r="AK36" s="3370"/>
      <c r="AL36" s="3370"/>
      <c r="AM36" s="3370"/>
      <c r="AN36" s="3370"/>
      <c r="AO36" s="3370"/>
      <c r="AP36" s="3370"/>
      <c r="AQ36" s="3370"/>
      <c r="AR36" s="3422"/>
      <c r="AS36" s="3422"/>
      <c r="AT36" s="3370"/>
      <c r="AU36" s="3370"/>
      <c r="AV36" s="3370"/>
      <c r="AW36" s="3370"/>
      <c r="AX36" s="3428"/>
      <c r="AY36" s="608"/>
      <c r="AZ36" s="1100"/>
      <c r="BA36" s="1100"/>
      <c r="BB36" s="1100"/>
      <c r="BC36" s="1100"/>
      <c r="BD36" s="1100"/>
      <c r="BE36" s="1100"/>
      <c r="BF36" s="1100"/>
      <c r="BG36" s="1100"/>
      <c r="BH36" s="1100"/>
      <c r="BI36" s="1100"/>
      <c r="BJ36" s="1100"/>
      <c r="BK36" s="1100"/>
      <c r="BL36" s="1100"/>
      <c r="BM36" s="1100"/>
      <c r="BN36" s="1100"/>
      <c r="BO36" s="1100"/>
      <c r="BP36" s="3426"/>
      <c r="BQ36" s="3427"/>
      <c r="BR36" s="3427"/>
      <c r="BS36" s="3427"/>
      <c r="BT36" s="3427"/>
      <c r="BU36" s="3427"/>
      <c r="BV36" s="3427"/>
      <c r="BW36" s="3427"/>
      <c r="BX36" s="3429"/>
      <c r="BY36" s="3429"/>
      <c r="BZ36" s="3429"/>
      <c r="CA36" s="3429"/>
      <c r="CB36" s="3429"/>
      <c r="CC36" s="3429"/>
      <c r="CD36" s="3429"/>
      <c r="CE36" s="3429"/>
      <c r="CF36" s="3429"/>
      <c r="CG36" s="3429"/>
      <c r="CH36" s="3429"/>
      <c r="CI36" s="3429"/>
      <c r="CJ36" s="3429"/>
      <c r="CK36" s="3429"/>
      <c r="CL36" s="3429"/>
      <c r="CM36" s="3429"/>
      <c r="CN36" s="3429"/>
      <c r="CO36" s="3429"/>
      <c r="CP36" s="3429"/>
      <c r="CQ36" s="3429"/>
      <c r="CR36" s="3429"/>
      <c r="CS36" s="3429"/>
      <c r="CT36" s="595"/>
      <c r="CU36" s="582"/>
    </row>
    <row r="37" spans="1:100" s="579" customFormat="1" ht="12.6" customHeight="1">
      <c r="A37" s="580"/>
      <c r="B37" s="616"/>
      <c r="C37" s="608"/>
      <c r="D37" s="3370" t="s">
        <v>3381</v>
      </c>
      <c r="E37" s="3370"/>
      <c r="F37" s="3370"/>
      <c r="G37" s="3370"/>
      <c r="H37" s="3370"/>
      <c r="I37" s="3370"/>
      <c r="J37" s="3370"/>
      <c r="K37" s="3370"/>
      <c r="L37" s="3370"/>
      <c r="M37" s="3370"/>
      <c r="N37" s="3370"/>
      <c r="O37" s="3370"/>
      <c r="P37" s="3370"/>
      <c r="Q37" s="3370"/>
      <c r="R37" s="3370"/>
      <c r="S37" s="3370"/>
      <c r="T37" s="3370"/>
      <c r="U37" s="3370"/>
      <c r="V37" s="3370"/>
      <c r="W37" s="3370"/>
      <c r="X37" s="3370"/>
      <c r="Y37" s="3370"/>
      <c r="Z37" s="3370"/>
      <c r="AA37" s="3370"/>
      <c r="AB37" s="3370"/>
      <c r="AC37" s="3370"/>
      <c r="AD37" s="3370"/>
      <c r="AE37" s="3370"/>
      <c r="AF37" s="3370"/>
      <c r="AG37" s="3370"/>
      <c r="AH37" s="3370"/>
      <c r="AI37" s="3370"/>
      <c r="AJ37" s="3370"/>
      <c r="AK37" s="3370"/>
      <c r="AL37" s="3370"/>
      <c r="AM37" s="3370"/>
      <c r="AN37" s="3370"/>
      <c r="AO37" s="3370"/>
      <c r="AP37" s="3370"/>
      <c r="AQ37" s="3370"/>
      <c r="AR37" s="3370"/>
      <c r="AS37" s="3370"/>
      <c r="AT37" s="3370"/>
      <c r="AU37" s="3370"/>
      <c r="AV37" s="3370"/>
      <c r="AW37" s="3370"/>
      <c r="AX37" s="3370"/>
      <c r="AY37" s="3370"/>
      <c r="AZ37" s="3370"/>
      <c r="BA37" s="3370"/>
      <c r="BB37" s="3370"/>
      <c r="BC37" s="3370"/>
      <c r="BD37" s="3370"/>
      <c r="BE37" s="3370"/>
      <c r="BF37" s="3370"/>
      <c r="BG37" s="3370"/>
      <c r="BH37" s="3370"/>
      <c r="BI37" s="3370"/>
      <c r="BJ37" s="3370"/>
      <c r="BK37" s="3370"/>
      <c r="BL37" s="3370"/>
      <c r="BM37" s="3370"/>
      <c r="BN37" s="1100"/>
      <c r="BO37" s="1100"/>
      <c r="BP37" s="3430" t="s">
        <v>3382</v>
      </c>
      <c r="BQ37" s="3431"/>
      <c r="BR37" s="3431"/>
      <c r="BS37" s="3431"/>
      <c r="BT37" s="3432">
        <f>一括入力シート!B44</f>
        <v>0</v>
      </c>
      <c r="BU37" s="3432"/>
      <c r="BV37" s="3432"/>
      <c r="BW37" s="3432"/>
      <c r="BX37" s="3432"/>
      <c r="BY37" s="3432"/>
      <c r="BZ37" s="3432"/>
      <c r="CA37" s="3432"/>
      <c r="CB37" s="3432"/>
      <c r="CC37" s="3432"/>
      <c r="CD37" s="3432"/>
      <c r="CE37" s="3432"/>
      <c r="CF37" s="3432"/>
      <c r="CG37" s="3432"/>
      <c r="CH37" s="3432"/>
      <c r="CI37" s="3432"/>
      <c r="CJ37" s="3432"/>
      <c r="CK37" s="3432"/>
      <c r="CL37" s="3432"/>
      <c r="CM37" s="3432"/>
      <c r="CN37" s="3432"/>
      <c r="CO37" s="3432"/>
      <c r="CP37" s="3432"/>
      <c r="CQ37" s="3432"/>
      <c r="CR37" s="3432"/>
      <c r="CS37" s="3432"/>
      <c r="CT37" s="595"/>
      <c r="CU37" s="582"/>
    </row>
    <row r="38" spans="1:100" s="579" customFormat="1" ht="12.6" customHeight="1" thickBot="1">
      <c r="A38" s="580"/>
      <c r="B38" s="616"/>
      <c r="C38" s="608"/>
      <c r="D38" s="3405"/>
      <c r="E38" s="3405"/>
      <c r="F38" s="3405"/>
      <c r="G38" s="3405"/>
      <c r="H38" s="3405"/>
      <c r="I38" s="3405"/>
      <c r="J38" s="3405"/>
      <c r="K38" s="3405"/>
      <c r="L38" s="3405"/>
      <c r="M38" s="3405"/>
      <c r="N38" s="3405"/>
      <c r="O38" s="3405"/>
      <c r="P38" s="3405"/>
      <c r="Q38" s="3405"/>
      <c r="R38" s="3405"/>
      <c r="S38" s="3405"/>
      <c r="T38" s="3405"/>
      <c r="U38" s="3405"/>
      <c r="V38" s="3405"/>
      <c r="W38" s="3405"/>
      <c r="X38" s="3405"/>
      <c r="Y38" s="3405"/>
      <c r="Z38" s="3405"/>
      <c r="AA38" s="3405"/>
      <c r="AB38" s="3405"/>
      <c r="AC38" s="3405"/>
      <c r="AD38" s="3405"/>
      <c r="AE38" s="3405"/>
      <c r="AF38" s="3405"/>
      <c r="AG38" s="3405"/>
      <c r="AH38" s="3405"/>
      <c r="AI38" s="3405"/>
      <c r="AJ38" s="3405"/>
      <c r="AK38" s="3405"/>
      <c r="AL38" s="3405"/>
      <c r="AM38" s="3405"/>
      <c r="AN38" s="3405"/>
      <c r="AO38" s="3405"/>
      <c r="AP38" s="3405"/>
      <c r="AQ38" s="3405"/>
      <c r="AR38" s="3405"/>
      <c r="AS38" s="3405"/>
      <c r="AT38" s="3405"/>
      <c r="AU38" s="3405"/>
      <c r="AV38" s="3405"/>
      <c r="AW38" s="3405"/>
      <c r="AX38" s="3405"/>
      <c r="AY38" s="3405"/>
      <c r="AZ38" s="3405"/>
      <c r="BA38" s="3405"/>
      <c r="BB38" s="3405"/>
      <c r="BC38" s="3405"/>
      <c r="BD38" s="3405"/>
      <c r="BE38" s="3405"/>
      <c r="BF38" s="3405"/>
      <c r="BG38" s="3405"/>
      <c r="BH38" s="3405"/>
      <c r="BI38" s="3405"/>
      <c r="BJ38" s="3405"/>
      <c r="BK38" s="3405"/>
      <c r="BL38" s="3405"/>
      <c r="BM38" s="3405"/>
      <c r="BN38" s="1102"/>
      <c r="BO38" s="1102"/>
      <c r="BP38" s="3430"/>
      <c r="BQ38" s="3431"/>
      <c r="BR38" s="3431"/>
      <c r="BS38" s="3431"/>
      <c r="BT38" s="3432"/>
      <c r="BU38" s="3432"/>
      <c r="BV38" s="3432"/>
      <c r="BW38" s="3432"/>
      <c r="BX38" s="3432"/>
      <c r="BY38" s="3432"/>
      <c r="BZ38" s="3432"/>
      <c r="CA38" s="3432"/>
      <c r="CB38" s="3432"/>
      <c r="CC38" s="3432"/>
      <c r="CD38" s="3432"/>
      <c r="CE38" s="3432"/>
      <c r="CF38" s="3432"/>
      <c r="CG38" s="3432"/>
      <c r="CH38" s="3432"/>
      <c r="CI38" s="3432"/>
      <c r="CJ38" s="3432"/>
      <c r="CK38" s="3432"/>
      <c r="CL38" s="3432"/>
      <c r="CM38" s="3432"/>
      <c r="CN38" s="3432"/>
      <c r="CO38" s="3432"/>
      <c r="CP38" s="3432"/>
      <c r="CQ38" s="3432"/>
      <c r="CR38" s="3432"/>
      <c r="CS38" s="3432"/>
      <c r="CT38" s="595"/>
      <c r="CU38" s="582"/>
    </row>
    <row r="39" spans="1:100" s="579" customFormat="1" ht="12.6" customHeight="1">
      <c r="A39" s="580"/>
      <c r="B39" s="591"/>
      <c r="C39" s="592"/>
      <c r="D39" s="3395" t="s">
        <v>3383</v>
      </c>
      <c r="E39" s="3395"/>
      <c r="F39" s="3395"/>
      <c r="G39" s="3395"/>
      <c r="H39" s="3395"/>
      <c r="I39" s="3395"/>
      <c r="J39" s="3395"/>
      <c r="K39" s="3395"/>
      <c r="L39" s="3395"/>
      <c r="M39" s="3395"/>
      <c r="N39" s="3395"/>
      <c r="O39" s="3395"/>
      <c r="P39" s="3395"/>
      <c r="Q39" s="3395"/>
      <c r="R39" s="3395"/>
      <c r="S39" s="3395"/>
      <c r="T39" s="3395"/>
      <c r="U39" s="3395"/>
      <c r="V39" s="3395"/>
      <c r="W39" s="3395"/>
      <c r="X39" s="3395"/>
      <c r="Y39" s="3395"/>
      <c r="Z39" s="3395"/>
      <c r="AA39" s="3395"/>
      <c r="AB39" s="3395"/>
      <c r="AC39" s="3395"/>
      <c r="AD39" s="3395"/>
      <c r="AE39" s="3395"/>
      <c r="AF39" s="3395"/>
      <c r="AG39" s="3395"/>
      <c r="AH39" s="3395"/>
      <c r="AI39" s="3395"/>
      <c r="AJ39" s="3395"/>
      <c r="AK39" s="3395"/>
      <c r="AL39" s="3395"/>
      <c r="AM39" s="3395"/>
      <c r="AN39" s="3395"/>
      <c r="AO39" s="3395"/>
      <c r="AP39" s="3395"/>
      <c r="AQ39" s="3395"/>
      <c r="AR39" s="3395"/>
      <c r="AS39" s="3395"/>
      <c r="AT39" s="3395"/>
      <c r="AU39" s="3395"/>
      <c r="AV39" s="3395"/>
      <c r="AW39" s="3395"/>
      <c r="AX39" s="3395"/>
      <c r="AY39" s="3395"/>
      <c r="AZ39" s="3395"/>
      <c r="BA39" s="3395"/>
      <c r="BB39" s="3395"/>
      <c r="BC39" s="3395"/>
      <c r="BD39" s="3395"/>
      <c r="BE39" s="3395"/>
      <c r="BF39" s="3395"/>
      <c r="BG39" s="3395"/>
      <c r="BH39" s="3395"/>
      <c r="BI39" s="3395"/>
      <c r="BJ39" s="3395"/>
      <c r="BK39" s="3395"/>
      <c r="BL39" s="3395"/>
      <c r="BM39" s="3395"/>
      <c r="BN39" s="592"/>
      <c r="BO39" s="593"/>
      <c r="BP39" s="3434" t="s">
        <v>3384</v>
      </c>
      <c r="BQ39" s="3435"/>
      <c r="BR39" s="3435"/>
      <c r="BS39" s="3435"/>
      <c r="BT39" s="3435"/>
      <c r="BU39" s="3435"/>
      <c r="BV39" s="3435"/>
      <c r="BW39" s="3389">
        <f>一括入力シート!B54</f>
        <v>0</v>
      </c>
      <c r="BX39" s="3389"/>
      <c r="BY39" s="3389"/>
      <c r="BZ39" s="3389"/>
      <c r="CA39" s="3389"/>
      <c r="CB39" s="3389"/>
      <c r="CC39" s="3389"/>
      <c r="CD39" s="3389"/>
      <c r="CE39" s="3389"/>
      <c r="CF39" s="3389"/>
      <c r="CG39" s="3389"/>
      <c r="CH39" s="3389"/>
      <c r="CI39" s="3389"/>
      <c r="CJ39" s="3389"/>
      <c r="CK39" s="3389"/>
      <c r="CL39" s="3389"/>
      <c r="CM39" s="3389"/>
      <c r="CN39" s="3389"/>
      <c r="CO39" s="3389"/>
      <c r="CP39" s="3389"/>
      <c r="CQ39" s="3389"/>
      <c r="CR39" s="3389"/>
      <c r="CS39" s="3389"/>
      <c r="CT39" s="606"/>
      <c r="CU39" s="582"/>
    </row>
    <row r="40" spans="1:100" s="579" customFormat="1" ht="12.6" customHeight="1">
      <c r="A40" s="580"/>
      <c r="B40" s="610"/>
      <c r="C40" s="583"/>
      <c r="D40" s="3398"/>
      <c r="E40" s="3398"/>
      <c r="F40" s="3398"/>
      <c r="G40" s="3398"/>
      <c r="H40" s="3398"/>
      <c r="I40" s="3398"/>
      <c r="J40" s="3398"/>
      <c r="K40" s="3398"/>
      <c r="L40" s="3398"/>
      <c r="M40" s="3398"/>
      <c r="N40" s="3398"/>
      <c r="O40" s="3398"/>
      <c r="P40" s="3398"/>
      <c r="Q40" s="3398"/>
      <c r="R40" s="3398"/>
      <c r="S40" s="3398"/>
      <c r="T40" s="3398"/>
      <c r="U40" s="3398"/>
      <c r="V40" s="3398"/>
      <c r="W40" s="3398"/>
      <c r="X40" s="3398"/>
      <c r="Y40" s="3398"/>
      <c r="Z40" s="3398"/>
      <c r="AA40" s="3398"/>
      <c r="AB40" s="3398"/>
      <c r="AC40" s="3398"/>
      <c r="AD40" s="3398"/>
      <c r="AE40" s="3398"/>
      <c r="AF40" s="3398"/>
      <c r="AG40" s="3398"/>
      <c r="AH40" s="3398"/>
      <c r="AI40" s="3398"/>
      <c r="AJ40" s="3398"/>
      <c r="AK40" s="3398"/>
      <c r="AL40" s="3398"/>
      <c r="AM40" s="3398"/>
      <c r="AN40" s="3398"/>
      <c r="AO40" s="3398"/>
      <c r="AP40" s="3398"/>
      <c r="AQ40" s="3398"/>
      <c r="AR40" s="3398"/>
      <c r="AS40" s="3398"/>
      <c r="AT40" s="3398"/>
      <c r="AU40" s="3398"/>
      <c r="AV40" s="3398"/>
      <c r="AW40" s="3398"/>
      <c r="AX40" s="3398"/>
      <c r="AY40" s="3398"/>
      <c r="AZ40" s="3398"/>
      <c r="BA40" s="3398"/>
      <c r="BB40" s="3398"/>
      <c r="BC40" s="3398"/>
      <c r="BD40" s="3398"/>
      <c r="BE40" s="3398"/>
      <c r="BF40" s="3398"/>
      <c r="BG40" s="3398"/>
      <c r="BH40" s="3398"/>
      <c r="BI40" s="3398"/>
      <c r="BJ40" s="3398"/>
      <c r="BK40" s="3398"/>
      <c r="BL40" s="3398"/>
      <c r="BM40" s="3398"/>
      <c r="BN40" s="583"/>
      <c r="BO40" s="607"/>
      <c r="BP40" s="3436"/>
      <c r="BQ40" s="3437"/>
      <c r="BR40" s="3437"/>
      <c r="BS40" s="3437"/>
      <c r="BT40" s="3437"/>
      <c r="BU40" s="3437"/>
      <c r="BV40" s="3437"/>
      <c r="BW40" s="3438"/>
      <c r="BX40" s="3438"/>
      <c r="BY40" s="3438"/>
      <c r="BZ40" s="3438"/>
      <c r="CA40" s="3438"/>
      <c r="CB40" s="3438"/>
      <c r="CC40" s="3438"/>
      <c r="CD40" s="3438"/>
      <c r="CE40" s="3438"/>
      <c r="CF40" s="3438"/>
      <c r="CG40" s="3438"/>
      <c r="CH40" s="3438"/>
      <c r="CI40" s="3438"/>
      <c r="CJ40" s="3438"/>
      <c r="CK40" s="3438"/>
      <c r="CL40" s="3438"/>
      <c r="CM40" s="3438"/>
      <c r="CN40" s="3438"/>
      <c r="CO40" s="3438"/>
      <c r="CP40" s="3438"/>
      <c r="CQ40" s="3438"/>
      <c r="CR40" s="3438"/>
      <c r="CS40" s="3438"/>
      <c r="CT40" s="595"/>
      <c r="CU40" s="582"/>
    </row>
    <row r="41" spans="1:100" s="579" customFormat="1" ht="12.6" customHeight="1">
      <c r="A41" s="580"/>
      <c r="B41" s="609"/>
      <c r="C41" s="590"/>
      <c r="D41" s="3439"/>
      <c r="E41" s="3440"/>
      <c r="F41" s="3440"/>
      <c r="G41" s="3440"/>
      <c r="H41" s="3440"/>
      <c r="I41" s="3440"/>
      <c r="J41" s="3440"/>
      <c r="K41" s="3440"/>
      <c r="L41" s="3440"/>
      <c r="M41" s="3440"/>
      <c r="N41" s="3440"/>
      <c r="O41" s="3440"/>
      <c r="P41" s="3440"/>
      <c r="Q41" s="3440"/>
      <c r="R41" s="3440"/>
      <c r="S41" s="3440"/>
      <c r="T41" s="3440"/>
      <c r="U41" s="3440"/>
      <c r="V41" s="3440"/>
      <c r="W41" s="3440"/>
      <c r="X41" s="3440"/>
      <c r="Y41" s="3440"/>
      <c r="Z41" s="3440"/>
      <c r="AA41" s="3440"/>
      <c r="AB41" s="3440"/>
      <c r="AC41" s="3440"/>
      <c r="AD41" s="3440"/>
      <c r="AE41" s="3440"/>
      <c r="AF41" s="3440"/>
      <c r="AG41" s="3440"/>
      <c r="AH41" s="3440"/>
      <c r="AI41" s="3440"/>
      <c r="AJ41" s="3440"/>
      <c r="AK41" s="3440"/>
      <c r="AL41" s="3440"/>
      <c r="AM41" s="3440"/>
      <c r="AN41" s="3440"/>
      <c r="AO41" s="3440"/>
      <c r="AP41" s="3440"/>
      <c r="AQ41" s="3440"/>
      <c r="AR41" s="3440"/>
      <c r="AS41" s="3440"/>
      <c r="AT41" s="3440"/>
      <c r="AU41" s="3440"/>
      <c r="AV41" s="3440"/>
      <c r="AW41" s="3440"/>
      <c r="AX41" s="3440"/>
      <c r="AY41" s="3440"/>
      <c r="AZ41" s="3440"/>
      <c r="BA41" s="3440"/>
      <c r="BB41" s="3440"/>
      <c r="BC41" s="3440"/>
      <c r="BD41" s="3440"/>
      <c r="BE41" s="3440"/>
      <c r="BF41" s="3440"/>
      <c r="BG41" s="3440"/>
      <c r="BH41" s="3440"/>
      <c r="BI41" s="3440"/>
      <c r="BJ41" s="3440"/>
      <c r="BK41" s="3440"/>
      <c r="BL41" s="3440"/>
      <c r="BM41" s="3440"/>
      <c r="BN41" s="1853"/>
      <c r="BO41" s="1004"/>
      <c r="BP41" s="3441" t="s">
        <v>3385</v>
      </c>
      <c r="BQ41" s="3442"/>
      <c r="BR41" s="3442"/>
      <c r="BS41" s="3442"/>
      <c r="BT41" s="3442"/>
      <c r="BU41" s="3442"/>
      <c r="BV41" s="3442"/>
      <c r="BW41" s="3428"/>
      <c r="BX41" s="3428"/>
      <c r="BY41" s="3428"/>
      <c r="BZ41" s="3428"/>
      <c r="CA41" s="3428"/>
      <c r="CB41" s="3428"/>
      <c r="CC41" s="3428"/>
      <c r="CD41" s="3428"/>
      <c r="CE41" s="3428"/>
      <c r="CF41" s="3428"/>
      <c r="CG41" s="3428"/>
      <c r="CH41" s="3428"/>
      <c r="CI41" s="3428"/>
      <c r="CJ41" s="3428"/>
      <c r="CK41" s="3428"/>
      <c r="CL41" s="3428"/>
      <c r="CM41" s="3428"/>
      <c r="CN41" s="3428"/>
      <c r="CO41" s="3428"/>
      <c r="CP41" s="3428"/>
      <c r="CQ41" s="3428"/>
      <c r="CR41" s="3428"/>
      <c r="CS41" s="3428"/>
      <c r="CT41" s="595"/>
      <c r="CU41" s="582"/>
      <c r="CV41" s="579" t="s">
        <v>3386</v>
      </c>
    </row>
    <row r="42" spans="1:100" s="579" customFormat="1" ht="12.6" customHeight="1">
      <c r="A42" s="580"/>
      <c r="B42" s="594"/>
      <c r="C42" s="581"/>
      <c r="D42" s="3433"/>
      <c r="E42" s="3433"/>
      <c r="F42" s="3433"/>
      <c r="G42" s="3433"/>
      <c r="H42" s="3433"/>
      <c r="I42" s="3433"/>
      <c r="J42" s="3433"/>
      <c r="K42" s="3433"/>
      <c r="L42" s="3433"/>
      <c r="M42" s="3433"/>
      <c r="N42" s="3433"/>
      <c r="O42" s="3433"/>
      <c r="P42" s="3433"/>
      <c r="Q42" s="3433"/>
      <c r="R42" s="3433"/>
      <c r="S42" s="3433"/>
      <c r="T42" s="3433"/>
      <c r="U42" s="3433"/>
      <c r="V42" s="3433"/>
      <c r="W42" s="3433"/>
      <c r="X42" s="3433"/>
      <c r="Y42" s="3433"/>
      <c r="Z42" s="3433"/>
      <c r="AA42" s="3433"/>
      <c r="AB42" s="3433"/>
      <c r="AC42" s="3433"/>
      <c r="AD42" s="3433"/>
      <c r="AE42" s="3433"/>
      <c r="AF42" s="3433"/>
      <c r="AG42" s="3433"/>
      <c r="AH42" s="3433"/>
      <c r="AI42" s="3433"/>
      <c r="AJ42" s="3433"/>
      <c r="AK42" s="3433"/>
      <c r="AL42" s="3433"/>
      <c r="AM42" s="3433"/>
      <c r="AN42" s="3433"/>
      <c r="AO42" s="3433"/>
      <c r="AP42" s="3433"/>
      <c r="AQ42" s="3433"/>
      <c r="AR42" s="3433"/>
      <c r="AS42" s="3433"/>
      <c r="AT42" s="3433"/>
      <c r="AU42" s="3433"/>
      <c r="AV42" s="3433"/>
      <c r="AW42" s="3433"/>
      <c r="AX42" s="3433"/>
      <c r="AY42" s="3433"/>
      <c r="AZ42" s="3433"/>
      <c r="BA42" s="3433"/>
      <c r="BB42" s="3433"/>
      <c r="BC42" s="3433"/>
      <c r="BD42" s="3433"/>
      <c r="BE42" s="3433"/>
      <c r="BF42" s="3433"/>
      <c r="BG42" s="3433"/>
      <c r="BH42" s="3433"/>
      <c r="BI42" s="3433"/>
      <c r="BJ42" s="3433"/>
      <c r="BK42" s="3433"/>
      <c r="BL42" s="3433"/>
      <c r="BM42" s="3433"/>
      <c r="BN42" s="1852"/>
      <c r="BO42" s="617"/>
      <c r="BP42" s="3441"/>
      <c r="BQ42" s="3442"/>
      <c r="BR42" s="3442"/>
      <c r="BS42" s="3442"/>
      <c r="BT42" s="3442"/>
      <c r="BU42" s="3442"/>
      <c r="BV42" s="3442"/>
      <c r="BW42" s="3428"/>
      <c r="BX42" s="3428"/>
      <c r="BY42" s="3428"/>
      <c r="BZ42" s="3428"/>
      <c r="CA42" s="3428"/>
      <c r="CB42" s="3428"/>
      <c r="CC42" s="3428"/>
      <c r="CD42" s="3428"/>
      <c r="CE42" s="3428"/>
      <c r="CF42" s="3428"/>
      <c r="CG42" s="3428"/>
      <c r="CH42" s="3428"/>
      <c r="CI42" s="3428"/>
      <c r="CJ42" s="3428"/>
      <c r="CK42" s="3428"/>
      <c r="CL42" s="3428"/>
      <c r="CM42" s="3428"/>
      <c r="CN42" s="3428"/>
      <c r="CO42" s="3428"/>
      <c r="CP42" s="3428"/>
      <c r="CQ42" s="3428"/>
      <c r="CR42" s="3428"/>
      <c r="CS42" s="3428"/>
      <c r="CT42" s="595"/>
      <c r="CU42" s="582"/>
      <c r="CV42" s="579" t="s">
        <v>2437</v>
      </c>
    </row>
    <row r="43" spans="1:100" s="579" customFormat="1" ht="12.6" customHeight="1">
      <c r="A43" s="580"/>
      <c r="B43" s="594"/>
      <c r="C43" s="581"/>
      <c r="D43" s="3431"/>
      <c r="E43" s="3433"/>
      <c r="F43" s="3433"/>
      <c r="G43" s="3433"/>
      <c r="H43" s="3433"/>
      <c r="I43" s="3433"/>
      <c r="J43" s="3433"/>
      <c r="K43" s="3433"/>
      <c r="L43" s="3433"/>
      <c r="M43" s="3433"/>
      <c r="N43" s="3433"/>
      <c r="O43" s="3433"/>
      <c r="P43" s="3433"/>
      <c r="Q43" s="3433"/>
      <c r="R43" s="3433"/>
      <c r="S43" s="3433"/>
      <c r="T43" s="3433"/>
      <c r="U43" s="3433"/>
      <c r="V43" s="3433"/>
      <c r="W43" s="3433"/>
      <c r="X43" s="3433"/>
      <c r="Y43" s="3433"/>
      <c r="Z43" s="3433"/>
      <c r="AA43" s="3433"/>
      <c r="AB43" s="3433"/>
      <c r="AC43" s="3433"/>
      <c r="AD43" s="3433"/>
      <c r="AE43" s="3433"/>
      <c r="AF43" s="3433"/>
      <c r="AG43" s="3433"/>
      <c r="AH43" s="3433"/>
      <c r="AI43" s="3433"/>
      <c r="AJ43" s="3433"/>
      <c r="AK43" s="3433"/>
      <c r="AL43" s="3433"/>
      <c r="AM43" s="3433"/>
      <c r="AN43" s="3433"/>
      <c r="AO43" s="3433"/>
      <c r="AP43" s="3433"/>
      <c r="AQ43" s="3433"/>
      <c r="AR43" s="3433"/>
      <c r="AS43" s="3433"/>
      <c r="AT43" s="3433"/>
      <c r="AU43" s="3433"/>
      <c r="AV43" s="3433"/>
      <c r="AW43" s="3433"/>
      <c r="AX43" s="3433"/>
      <c r="AY43" s="3433"/>
      <c r="AZ43" s="3433"/>
      <c r="BA43" s="3433"/>
      <c r="BB43" s="3433"/>
      <c r="BC43" s="3433"/>
      <c r="BD43" s="3433"/>
      <c r="BE43" s="3433"/>
      <c r="BF43" s="3433"/>
      <c r="BG43" s="3433"/>
      <c r="BH43" s="3433"/>
      <c r="BI43" s="3433"/>
      <c r="BJ43" s="3433"/>
      <c r="BK43" s="3433"/>
      <c r="BL43" s="3433"/>
      <c r="BM43" s="3433"/>
      <c r="BN43" s="1852"/>
      <c r="BO43" s="617"/>
      <c r="BP43" s="1874"/>
      <c r="BQ43" s="1847"/>
      <c r="BR43" s="1847"/>
      <c r="BS43" s="1847"/>
      <c r="BT43" s="1847"/>
      <c r="BU43" s="1847"/>
      <c r="BV43" s="1847"/>
      <c r="BW43" s="608"/>
      <c r="BX43" s="608"/>
      <c r="BY43" s="608"/>
      <c r="BZ43" s="608"/>
      <c r="CA43" s="608"/>
      <c r="CB43" s="608"/>
      <c r="CC43" s="608"/>
      <c r="CD43" s="608"/>
      <c r="CE43" s="608"/>
      <c r="CF43" s="608"/>
      <c r="CG43" s="608"/>
      <c r="CH43" s="608"/>
      <c r="CI43" s="608"/>
      <c r="CJ43" s="608"/>
      <c r="CK43" s="608"/>
      <c r="CL43" s="608"/>
      <c r="CM43" s="608"/>
      <c r="CN43" s="608"/>
      <c r="CO43" s="608"/>
      <c r="CP43" s="608"/>
      <c r="CQ43" s="608"/>
      <c r="CR43" s="608"/>
      <c r="CS43" s="608"/>
      <c r="CT43" s="595"/>
      <c r="CU43" s="582"/>
    </row>
    <row r="44" spans="1:100" s="579" customFormat="1" ht="12.6" customHeight="1">
      <c r="A44" s="580"/>
      <c r="B44" s="594"/>
      <c r="C44" s="581"/>
      <c r="D44" s="3433"/>
      <c r="E44" s="3433"/>
      <c r="F44" s="3433"/>
      <c r="G44" s="3433"/>
      <c r="H44" s="3433"/>
      <c r="I44" s="3433"/>
      <c r="J44" s="3433"/>
      <c r="K44" s="3433"/>
      <c r="L44" s="3433"/>
      <c r="M44" s="3433"/>
      <c r="N44" s="3433"/>
      <c r="O44" s="3433"/>
      <c r="P44" s="3433"/>
      <c r="Q44" s="3433"/>
      <c r="R44" s="3433"/>
      <c r="S44" s="3433"/>
      <c r="T44" s="3433"/>
      <c r="U44" s="3433"/>
      <c r="V44" s="3433"/>
      <c r="W44" s="3433"/>
      <c r="X44" s="3433"/>
      <c r="Y44" s="3433"/>
      <c r="Z44" s="3433"/>
      <c r="AA44" s="3433"/>
      <c r="AB44" s="3433"/>
      <c r="AC44" s="3433"/>
      <c r="AD44" s="3433"/>
      <c r="AE44" s="3433"/>
      <c r="AF44" s="3433"/>
      <c r="AG44" s="3433"/>
      <c r="AH44" s="3433"/>
      <c r="AI44" s="3433"/>
      <c r="AJ44" s="3433"/>
      <c r="AK44" s="3433"/>
      <c r="AL44" s="3433"/>
      <c r="AM44" s="3433"/>
      <c r="AN44" s="3433"/>
      <c r="AO44" s="3433"/>
      <c r="AP44" s="3433"/>
      <c r="AQ44" s="3433"/>
      <c r="AR44" s="3433"/>
      <c r="AS44" s="3433"/>
      <c r="AT44" s="3433"/>
      <c r="AU44" s="3433"/>
      <c r="AV44" s="3433"/>
      <c r="AW44" s="3433"/>
      <c r="AX44" s="3433"/>
      <c r="AY44" s="3433"/>
      <c r="AZ44" s="3433"/>
      <c r="BA44" s="3433"/>
      <c r="BB44" s="3433"/>
      <c r="BC44" s="3433"/>
      <c r="BD44" s="3433"/>
      <c r="BE44" s="3433"/>
      <c r="BF44" s="3433"/>
      <c r="BG44" s="3433"/>
      <c r="BH44" s="3433"/>
      <c r="BI44" s="3433"/>
      <c r="BJ44" s="3433"/>
      <c r="BK44" s="3433"/>
      <c r="BL44" s="3433"/>
      <c r="BM44" s="3433"/>
      <c r="BN44" s="1852"/>
      <c r="BO44" s="617"/>
      <c r="BP44" s="609" t="s">
        <v>1796</v>
      </c>
      <c r="BQ44" s="590"/>
      <c r="BR44" s="590"/>
      <c r="BS44" s="590"/>
      <c r="BT44" s="590"/>
      <c r="BU44" s="590"/>
      <c r="BV44" s="590"/>
      <c r="BW44" s="590"/>
      <c r="BX44" s="590"/>
      <c r="BY44" s="590"/>
      <c r="BZ44" s="590"/>
      <c r="CA44" s="590"/>
      <c r="CB44" s="590"/>
      <c r="CC44" s="590"/>
      <c r="CD44" s="590"/>
      <c r="CE44" s="590"/>
      <c r="CF44" s="590"/>
      <c r="CG44" s="590"/>
      <c r="CH44" s="590"/>
      <c r="CI44" s="590"/>
      <c r="CJ44" s="590"/>
      <c r="CK44" s="590"/>
      <c r="CL44" s="590"/>
      <c r="CM44" s="590"/>
      <c r="CN44" s="590"/>
      <c r="CO44" s="590"/>
      <c r="CP44" s="590"/>
      <c r="CQ44" s="590"/>
      <c r="CR44" s="590"/>
      <c r="CS44" s="590"/>
      <c r="CT44" s="606"/>
      <c r="CU44" s="582"/>
    </row>
    <row r="45" spans="1:100" s="579" customFormat="1" ht="12.6" customHeight="1">
      <c r="A45" s="580"/>
      <c r="B45" s="594"/>
      <c r="C45" s="581"/>
      <c r="D45" s="3431"/>
      <c r="E45" s="3433"/>
      <c r="F45" s="3433"/>
      <c r="G45" s="3433"/>
      <c r="H45" s="3433"/>
      <c r="I45" s="3433"/>
      <c r="J45" s="3433"/>
      <c r="K45" s="3433"/>
      <c r="L45" s="3433"/>
      <c r="M45" s="3433"/>
      <c r="N45" s="3433"/>
      <c r="O45" s="3433"/>
      <c r="P45" s="3433"/>
      <c r="Q45" s="3433"/>
      <c r="R45" s="3433"/>
      <c r="S45" s="3433"/>
      <c r="T45" s="3433"/>
      <c r="U45" s="3433"/>
      <c r="V45" s="3433"/>
      <c r="W45" s="3433"/>
      <c r="X45" s="3433"/>
      <c r="Y45" s="3433"/>
      <c r="Z45" s="3433"/>
      <c r="AA45" s="3433"/>
      <c r="AB45" s="3433"/>
      <c r="AC45" s="3433"/>
      <c r="AD45" s="3433"/>
      <c r="AE45" s="3433"/>
      <c r="AF45" s="3433"/>
      <c r="AG45" s="3433"/>
      <c r="AH45" s="3433"/>
      <c r="AI45" s="3433"/>
      <c r="AJ45" s="3433"/>
      <c r="AK45" s="3433"/>
      <c r="AL45" s="3433"/>
      <c r="AM45" s="3433"/>
      <c r="AN45" s="3433"/>
      <c r="AO45" s="3433"/>
      <c r="AP45" s="3433"/>
      <c r="AQ45" s="3433"/>
      <c r="AR45" s="3433"/>
      <c r="AS45" s="3433"/>
      <c r="AT45" s="3433"/>
      <c r="AU45" s="3433"/>
      <c r="AV45" s="3433"/>
      <c r="AW45" s="3433"/>
      <c r="AX45" s="3433"/>
      <c r="AY45" s="3433"/>
      <c r="AZ45" s="3433"/>
      <c r="BA45" s="3433"/>
      <c r="BB45" s="3433"/>
      <c r="BC45" s="3433"/>
      <c r="BD45" s="3433"/>
      <c r="BE45" s="3433"/>
      <c r="BF45" s="3433"/>
      <c r="BG45" s="3433"/>
      <c r="BH45" s="3433"/>
      <c r="BI45" s="3433"/>
      <c r="BJ45" s="3433"/>
      <c r="BK45" s="3433"/>
      <c r="BL45" s="3433"/>
      <c r="BM45" s="3433"/>
      <c r="BN45" s="1852"/>
      <c r="BO45" s="617"/>
      <c r="BP45" s="594"/>
      <c r="BQ45" s="3428"/>
      <c r="BR45" s="3428"/>
      <c r="BS45" s="3428"/>
      <c r="BT45" s="3428"/>
      <c r="BU45" s="3428"/>
      <c r="BV45" s="3428"/>
      <c r="BW45" s="3428"/>
      <c r="BX45" s="3428"/>
      <c r="BY45" s="3428"/>
      <c r="BZ45" s="3428"/>
      <c r="CA45" s="3428"/>
      <c r="CB45" s="3428" t="s">
        <v>1808</v>
      </c>
      <c r="CC45" s="3428"/>
      <c r="CD45" s="3428"/>
      <c r="CE45" s="3428"/>
      <c r="CF45" s="3428"/>
      <c r="CG45" s="3428"/>
      <c r="CH45" s="3428"/>
      <c r="CI45" s="3428"/>
      <c r="CJ45" s="3428"/>
      <c r="CK45" s="3428"/>
      <c r="CL45" s="3428"/>
      <c r="CM45" s="3428"/>
      <c r="CN45" s="3428"/>
      <c r="CO45" s="3428"/>
      <c r="CP45" s="3428"/>
      <c r="CQ45" s="3428"/>
      <c r="CR45" s="3428"/>
      <c r="CS45" s="3428"/>
      <c r="CT45" s="595"/>
      <c r="CU45" s="582"/>
      <c r="CV45" s="579" t="s">
        <v>2432</v>
      </c>
    </row>
    <row r="46" spans="1:100" s="579" customFormat="1" ht="12.6" customHeight="1" thickBot="1">
      <c r="A46" s="580"/>
      <c r="B46" s="594"/>
      <c r="C46" s="581"/>
      <c r="D46" s="3433"/>
      <c r="E46" s="3433"/>
      <c r="F46" s="3433"/>
      <c r="G46" s="3433"/>
      <c r="H46" s="3433"/>
      <c r="I46" s="3433"/>
      <c r="J46" s="3433"/>
      <c r="K46" s="3433"/>
      <c r="L46" s="3433"/>
      <c r="M46" s="3433"/>
      <c r="N46" s="3433"/>
      <c r="O46" s="3433"/>
      <c r="P46" s="3433"/>
      <c r="Q46" s="3433"/>
      <c r="R46" s="3433"/>
      <c r="S46" s="3433"/>
      <c r="T46" s="3433"/>
      <c r="U46" s="3433"/>
      <c r="V46" s="3433"/>
      <c r="W46" s="3433"/>
      <c r="X46" s="3433"/>
      <c r="Y46" s="3433"/>
      <c r="Z46" s="3433"/>
      <c r="AA46" s="3433"/>
      <c r="AB46" s="3433"/>
      <c r="AC46" s="3433"/>
      <c r="AD46" s="3433"/>
      <c r="AE46" s="3433"/>
      <c r="AF46" s="3433"/>
      <c r="AG46" s="3433"/>
      <c r="AH46" s="3433"/>
      <c r="AI46" s="3433"/>
      <c r="AJ46" s="3433"/>
      <c r="AK46" s="3433"/>
      <c r="AL46" s="3433"/>
      <c r="AM46" s="3433"/>
      <c r="AN46" s="3433"/>
      <c r="AO46" s="3433"/>
      <c r="AP46" s="3433"/>
      <c r="AQ46" s="3433"/>
      <c r="AR46" s="3433"/>
      <c r="AS46" s="3433"/>
      <c r="AT46" s="3433"/>
      <c r="AU46" s="3433"/>
      <c r="AV46" s="3433"/>
      <c r="AW46" s="3433"/>
      <c r="AX46" s="3433"/>
      <c r="AY46" s="3433"/>
      <c r="AZ46" s="3433"/>
      <c r="BA46" s="3433"/>
      <c r="BB46" s="3433"/>
      <c r="BC46" s="3433"/>
      <c r="BD46" s="3433"/>
      <c r="BE46" s="3433"/>
      <c r="BF46" s="3433"/>
      <c r="BG46" s="3433"/>
      <c r="BH46" s="3433"/>
      <c r="BI46" s="3433"/>
      <c r="BJ46" s="3433"/>
      <c r="BK46" s="3433"/>
      <c r="BL46" s="3433"/>
      <c r="BM46" s="3433"/>
      <c r="BN46" s="1852"/>
      <c r="BO46" s="617"/>
      <c r="BP46" s="596"/>
      <c r="BQ46" s="3403"/>
      <c r="BR46" s="3403"/>
      <c r="BS46" s="3403"/>
      <c r="BT46" s="3403"/>
      <c r="BU46" s="3403"/>
      <c r="BV46" s="3403"/>
      <c r="BW46" s="3403"/>
      <c r="BX46" s="3403"/>
      <c r="BY46" s="3403"/>
      <c r="BZ46" s="3403"/>
      <c r="CA46" s="3403"/>
      <c r="CB46" s="3403"/>
      <c r="CC46" s="3403"/>
      <c r="CD46" s="3403"/>
      <c r="CE46" s="3403"/>
      <c r="CF46" s="3403"/>
      <c r="CG46" s="3403"/>
      <c r="CH46" s="3403"/>
      <c r="CI46" s="3403"/>
      <c r="CJ46" s="3403"/>
      <c r="CK46" s="3403"/>
      <c r="CL46" s="3403"/>
      <c r="CM46" s="3403"/>
      <c r="CN46" s="3403"/>
      <c r="CO46" s="3403"/>
      <c r="CP46" s="3403"/>
      <c r="CQ46" s="3403"/>
      <c r="CR46" s="3403"/>
      <c r="CS46" s="3403"/>
      <c r="CT46" s="598"/>
      <c r="CU46" s="582"/>
    </row>
    <row r="47" spans="1:100" s="579" customFormat="1" ht="12.6" customHeight="1">
      <c r="A47" s="580"/>
      <c r="B47" s="594"/>
      <c r="C47" s="581"/>
      <c r="D47" s="3431"/>
      <c r="E47" s="3433"/>
      <c r="F47" s="3433"/>
      <c r="G47" s="3433"/>
      <c r="H47" s="3433"/>
      <c r="I47" s="3433"/>
      <c r="J47" s="3433"/>
      <c r="K47" s="3433"/>
      <c r="L47" s="3433"/>
      <c r="M47" s="3433"/>
      <c r="N47" s="3433"/>
      <c r="O47" s="3433"/>
      <c r="P47" s="3433"/>
      <c r="Q47" s="3433"/>
      <c r="R47" s="3433"/>
      <c r="S47" s="3433"/>
      <c r="T47" s="3433"/>
      <c r="U47" s="3433"/>
      <c r="V47" s="3433"/>
      <c r="W47" s="3433"/>
      <c r="X47" s="3433"/>
      <c r="Y47" s="3433"/>
      <c r="Z47" s="3433"/>
      <c r="AA47" s="3433"/>
      <c r="AB47" s="3433"/>
      <c r="AC47" s="3433"/>
      <c r="AD47" s="3433"/>
      <c r="AE47" s="3433"/>
      <c r="AF47" s="3433"/>
      <c r="AG47" s="3433"/>
      <c r="AH47" s="3433"/>
      <c r="AI47" s="3433"/>
      <c r="AJ47" s="3433"/>
      <c r="AK47" s="3433"/>
      <c r="AL47" s="3433"/>
      <c r="AM47" s="3433"/>
      <c r="AN47" s="3433"/>
      <c r="AO47" s="3433"/>
      <c r="AP47" s="3433"/>
      <c r="AQ47" s="3433"/>
      <c r="AR47" s="3433"/>
      <c r="AS47" s="3433"/>
      <c r="AT47" s="3433"/>
      <c r="AU47" s="3433"/>
      <c r="AV47" s="3433"/>
      <c r="AW47" s="3433"/>
      <c r="AX47" s="3433"/>
      <c r="AY47" s="3433"/>
      <c r="AZ47" s="3433"/>
      <c r="BA47" s="3433"/>
      <c r="BB47" s="3433"/>
      <c r="BC47" s="3433"/>
      <c r="BD47" s="3433"/>
      <c r="BE47" s="3433"/>
      <c r="BF47" s="3433"/>
      <c r="BG47" s="3433"/>
      <c r="BH47" s="3433"/>
      <c r="BI47" s="3433"/>
      <c r="BJ47" s="3433"/>
      <c r="BK47" s="3433"/>
      <c r="BL47" s="3433"/>
      <c r="BM47" s="3433"/>
      <c r="BN47" s="1852"/>
      <c r="BO47" s="617"/>
      <c r="BP47" s="3394" t="s">
        <v>2433</v>
      </c>
      <c r="BQ47" s="3395"/>
      <c r="BR47" s="3395"/>
      <c r="BS47" s="3395"/>
      <c r="BT47" s="3395"/>
      <c r="BU47" s="3395"/>
      <c r="BV47" s="3395"/>
      <c r="BW47" s="3395"/>
      <c r="BX47" s="3395"/>
      <c r="BY47" s="3395"/>
      <c r="BZ47" s="3395"/>
      <c r="CA47" s="3395"/>
      <c r="CB47" s="3395"/>
      <c r="CC47" s="3395"/>
      <c r="CD47" s="3395"/>
      <c r="CE47" s="3395"/>
      <c r="CF47" s="3395"/>
      <c r="CG47" s="3395"/>
      <c r="CH47" s="3395"/>
      <c r="CI47" s="3395"/>
      <c r="CJ47" s="3395"/>
      <c r="CK47" s="3395"/>
      <c r="CL47" s="3395"/>
      <c r="CM47" s="3395"/>
      <c r="CN47" s="3395"/>
      <c r="CO47" s="3395"/>
      <c r="CP47" s="3395"/>
      <c r="CQ47" s="3395"/>
      <c r="CR47" s="3395"/>
      <c r="CS47" s="3395"/>
      <c r="CT47" s="3396"/>
      <c r="CU47" s="582"/>
    </row>
    <row r="48" spans="1:100" s="579" customFormat="1" ht="12.6" customHeight="1">
      <c r="A48" s="580"/>
      <c r="B48" s="594"/>
      <c r="C48" s="581"/>
      <c r="D48" s="3433"/>
      <c r="E48" s="3433"/>
      <c r="F48" s="3433"/>
      <c r="G48" s="3433"/>
      <c r="H48" s="3433"/>
      <c r="I48" s="3433"/>
      <c r="J48" s="3433"/>
      <c r="K48" s="3433"/>
      <c r="L48" s="3433"/>
      <c r="M48" s="3433"/>
      <c r="N48" s="3433"/>
      <c r="O48" s="3433"/>
      <c r="P48" s="3433"/>
      <c r="Q48" s="3433"/>
      <c r="R48" s="3433"/>
      <c r="S48" s="3433"/>
      <c r="T48" s="3433"/>
      <c r="U48" s="3433"/>
      <c r="V48" s="3433"/>
      <c r="W48" s="3433"/>
      <c r="X48" s="3433"/>
      <c r="Y48" s="3433"/>
      <c r="Z48" s="3433"/>
      <c r="AA48" s="3433"/>
      <c r="AB48" s="3433"/>
      <c r="AC48" s="3433"/>
      <c r="AD48" s="3433"/>
      <c r="AE48" s="3433"/>
      <c r="AF48" s="3433"/>
      <c r="AG48" s="3433"/>
      <c r="AH48" s="3433"/>
      <c r="AI48" s="3433"/>
      <c r="AJ48" s="3433"/>
      <c r="AK48" s="3433"/>
      <c r="AL48" s="3433"/>
      <c r="AM48" s="3433"/>
      <c r="AN48" s="3433"/>
      <c r="AO48" s="3433"/>
      <c r="AP48" s="3433"/>
      <c r="AQ48" s="3433"/>
      <c r="AR48" s="3433"/>
      <c r="AS48" s="3433"/>
      <c r="AT48" s="3433"/>
      <c r="AU48" s="3433"/>
      <c r="AV48" s="3433"/>
      <c r="AW48" s="3433"/>
      <c r="AX48" s="3433"/>
      <c r="AY48" s="3433"/>
      <c r="AZ48" s="3433"/>
      <c r="BA48" s="3433"/>
      <c r="BB48" s="3433"/>
      <c r="BC48" s="3433"/>
      <c r="BD48" s="3433"/>
      <c r="BE48" s="3433"/>
      <c r="BF48" s="3433"/>
      <c r="BG48" s="3433"/>
      <c r="BH48" s="3433"/>
      <c r="BI48" s="3433"/>
      <c r="BJ48" s="3433"/>
      <c r="BK48" s="3433"/>
      <c r="BL48" s="3433"/>
      <c r="BM48" s="3433"/>
      <c r="BN48" s="1852"/>
      <c r="BO48" s="617"/>
      <c r="BP48" s="3397"/>
      <c r="BQ48" s="3398"/>
      <c r="BR48" s="3398"/>
      <c r="BS48" s="3398"/>
      <c r="BT48" s="3398"/>
      <c r="BU48" s="3398"/>
      <c r="BV48" s="3398"/>
      <c r="BW48" s="3398"/>
      <c r="BX48" s="3398"/>
      <c r="BY48" s="3398"/>
      <c r="BZ48" s="3398"/>
      <c r="CA48" s="3398"/>
      <c r="CB48" s="3398"/>
      <c r="CC48" s="3398"/>
      <c r="CD48" s="3398"/>
      <c r="CE48" s="3398"/>
      <c r="CF48" s="3398"/>
      <c r="CG48" s="3398"/>
      <c r="CH48" s="3398"/>
      <c r="CI48" s="3398"/>
      <c r="CJ48" s="3398"/>
      <c r="CK48" s="3398"/>
      <c r="CL48" s="3398"/>
      <c r="CM48" s="3398"/>
      <c r="CN48" s="3398"/>
      <c r="CO48" s="3398"/>
      <c r="CP48" s="3398"/>
      <c r="CQ48" s="3398"/>
      <c r="CR48" s="3398"/>
      <c r="CS48" s="3398"/>
      <c r="CT48" s="3399"/>
      <c r="CU48" s="582"/>
    </row>
    <row r="49" spans="1:99" s="579" customFormat="1" ht="12.6" customHeight="1">
      <c r="A49" s="580"/>
      <c r="B49" s="594"/>
      <c r="C49" s="581"/>
      <c r="D49" s="3431"/>
      <c r="E49" s="3433"/>
      <c r="F49" s="3433"/>
      <c r="G49" s="3433"/>
      <c r="H49" s="3433"/>
      <c r="I49" s="3433"/>
      <c r="J49" s="3433"/>
      <c r="K49" s="3433"/>
      <c r="L49" s="3433"/>
      <c r="M49" s="3433"/>
      <c r="N49" s="3433"/>
      <c r="O49" s="3433"/>
      <c r="P49" s="3433"/>
      <c r="Q49" s="3433"/>
      <c r="R49" s="3433"/>
      <c r="S49" s="3433"/>
      <c r="T49" s="3433"/>
      <c r="U49" s="3433"/>
      <c r="V49" s="3433"/>
      <c r="W49" s="3433"/>
      <c r="X49" s="3433"/>
      <c r="Y49" s="3433"/>
      <c r="Z49" s="3433"/>
      <c r="AA49" s="3433"/>
      <c r="AB49" s="3433"/>
      <c r="AC49" s="3433"/>
      <c r="AD49" s="3433"/>
      <c r="AE49" s="3433"/>
      <c r="AF49" s="3433"/>
      <c r="AG49" s="3433"/>
      <c r="AH49" s="3433"/>
      <c r="AI49" s="3433"/>
      <c r="AJ49" s="3433"/>
      <c r="AK49" s="3433"/>
      <c r="AL49" s="3433"/>
      <c r="AM49" s="3433"/>
      <c r="AN49" s="3433"/>
      <c r="AO49" s="3433"/>
      <c r="AP49" s="3433"/>
      <c r="AQ49" s="3433"/>
      <c r="AR49" s="3433"/>
      <c r="AS49" s="3433"/>
      <c r="AT49" s="3433"/>
      <c r="AU49" s="3433"/>
      <c r="AV49" s="3433"/>
      <c r="AW49" s="3433"/>
      <c r="AX49" s="3433"/>
      <c r="AY49" s="3433"/>
      <c r="AZ49" s="3433"/>
      <c r="BA49" s="3433"/>
      <c r="BB49" s="3433"/>
      <c r="BC49" s="3433"/>
      <c r="BD49" s="3433"/>
      <c r="BE49" s="3433"/>
      <c r="BF49" s="3433"/>
      <c r="BG49" s="3433"/>
      <c r="BH49" s="3433"/>
      <c r="BI49" s="3433"/>
      <c r="BJ49" s="3433"/>
      <c r="BK49" s="3433"/>
      <c r="BL49" s="3433"/>
      <c r="BM49" s="3433"/>
      <c r="BN49" s="1852"/>
      <c r="BO49" s="617"/>
      <c r="BP49" s="594" t="s">
        <v>3387</v>
      </c>
      <c r="BQ49" s="581"/>
      <c r="BR49" s="581"/>
      <c r="BS49" s="581"/>
      <c r="BT49" s="581"/>
      <c r="BU49" s="581"/>
      <c r="BV49" s="581"/>
      <c r="BW49" s="581"/>
      <c r="BX49" s="581"/>
      <c r="BY49" s="581"/>
      <c r="BZ49" s="581"/>
      <c r="CA49" s="581"/>
      <c r="CB49" s="581"/>
      <c r="CC49" s="581"/>
      <c r="CD49" s="581"/>
      <c r="CE49" s="581"/>
      <c r="CF49" s="581"/>
      <c r="CG49" s="581"/>
      <c r="CH49" s="581"/>
      <c r="CI49" s="581"/>
      <c r="CJ49" s="581"/>
      <c r="CK49" s="581"/>
      <c r="CL49" s="581"/>
      <c r="CM49" s="581"/>
      <c r="CN49" s="581"/>
      <c r="CO49" s="581"/>
      <c r="CP49" s="581"/>
      <c r="CQ49" s="581"/>
      <c r="CR49" s="581"/>
      <c r="CS49" s="581"/>
      <c r="CT49" s="595"/>
      <c r="CU49" s="582"/>
    </row>
    <row r="50" spans="1:99" s="579" customFormat="1" ht="12.6" customHeight="1" thickBot="1">
      <c r="A50" s="580"/>
      <c r="B50" s="596"/>
      <c r="C50" s="597"/>
      <c r="D50" s="3451"/>
      <c r="E50" s="3451"/>
      <c r="F50" s="3451"/>
      <c r="G50" s="3451"/>
      <c r="H50" s="3451"/>
      <c r="I50" s="3451"/>
      <c r="J50" s="3451"/>
      <c r="K50" s="3451"/>
      <c r="L50" s="3451"/>
      <c r="M50" s="3451"/>
      <c r="N50" s="3451"/>
      <c r="O50" s="3451"/>
      <c r="P50" s="3451"/>
      <c r="Q50" s="3451"/>
      <c r="R50" s="3451"/>
      <c r="S50" s="3451"/>
      <c r="T50" s="3451"/>
      <c r="U50" s="3451"/>
      <c r="V50" s="3451"/>
      <c r="W50" s="3451"/>
      <c r="X50" s="3451"/>
      <c r="Y50" s="3451"/>
      <c r="Z50" s="3451"/>
      <c r="AA50" s="3451"/>
      <c r="AB50" s="3451"/>
      <c r="AC50" s="3451"/>
      <c r="AD50" s="3451"/>
      <c r="AE50" s="3451"/>
      <c r="AF50" s="3451"/>
      <c r="AG50" s="3451"/>
      <c r="AH50" s="3451"/>
      <c r="AI50" s="3451"/>
      <c r="AJ50" s="3451"/>
      <c r="AK50" s="3451"/>
      <c r="AL50" s="3451"/>
      <c r="AM50" s="3451"/>
      <c r="AN50" s="3451"/>
      <c r="AO50" s="3451"/>
      <c r="AP50" s="3451"/>
      <c r="AQ50" s="3451"/>
      <c r="AR50" s="3451"/>
      <c r="AS50" s="3451"/>
      <c r="AT50" s="3451"/>
      <c r="AU50" s="3451"/>
      <c r="AV50" s="3451"/>
      <c r="AW50" s="3451"/>
      <c r="AX50" s="3451"/>
      <c r="AY50" s="3451"/>
      <c r="AZ50" s="3451"/>
      <c r="BA50" s="3451"/>
      <c r="BB50" s="3451"/>
      <c r="BC50" s="3451"/>
      <c r="BD50" s="3451"/>
      <c r="BE50" s="3451"/>
      <c r="BF50" s="3451"/>
      <c r="BG50" s="3451"/>
      <c r="BH50" s="3451"/>
      <c r="BI50" s="3451"/>
      <c r="BJ50" s="3451"/>
      <c r="BK50" s="3451"/>
      <c r="BL50" s="3451"/>
      <c r="BM50" s="3451"/>
      <c r="BN50" s="1850"/>
      <c r="BO50" s="624"/>
      <c r="BP50" s="594" t="s">
        <v>3388</v>
      </c>
      <c r="BQ50" s="581"/>
      <c r="BR50" s="581"/>
      <c r="BS50" s="581"/>
      <c r="BT50" s="581"/>
      <c r="BU50" s="581"/>
      <c r="BV50" s="581"/>
      <c r="BW50" s="581"/>
      <c r="BX50" s="581"/>
      <c r="BY50" s="581"/>
      <c r="BZ50" s="581"/>
      <c r="CA50" s="581"/>
      <c r="CB50" s="581"/>
      <c r="CC50" s="581"/>
      <c r="CD50" s="581"/>
      <c r="CE50" s="581"/>
      <c r="CF50" s="581"/>
      <c r="CG50" s="581"/>
      <c r="CH50" s="581"/>
      <c r="CI50" s="581"/>
      <c r="CJ50" s="581"/>
      <c r="CK50" s="581"/>
      <c r="CL50" s="581"/>
      <c r="CM50" s="581"/>
      <c r="CN50" s="581"/>
      <c r="CO50" s="581"/>
      <c r="CP50" s="581"/>
      <c r="CQ50" s="581"/>
      <c r="CR50" s="581"/>
      <c r="CS50" s="581"/>
      <c r="CT50" s="595"/>
      <c r="CU50" s="582"/>
    </row>
    <row r="51" spans="1:99" s="579" customFormat="1" ht="12.6" customHeight="1">
      <c r="A51" s="580"/>
      <c r="B51" s="591"/>
      <c r="C51" s="592"/>
      <c r="D51" s="3395" t="s">
        <v>3389</v>
      </c>
      <c r="E51" s="3395"/>
      <c r="F51" s="3395"/>
      <c r="G51" s="3395"/>
      <c r="H51" s="3395"/>
      <c r="I51" s="3395"/>
      <c r="J51" s="3395"/>
      <c r="K51" s="3395"/>
      <c r="L51" s="3395"/>
      <c r="M51" s="3395"/>
      <c r="N51" s="3395"/>
      <c r="O51" s="3395"/>
      <c r="P51" s="3395"/>
      <c r="Q51" s="3395"/>
      <c r="R51" s="3395"/>
      <c r="S51" s="3395"/>
      <c r="T51" s="3395"/>
      <c r="U51" s="3395"/>
      <c r="V51" s="3395"/>
      <c r="W51" s="3395"/>
      <c r="X51" s="3395"/>
      <c r="Y51" s="3395"/>
      <c r="Z51" s="3395"/>
      <c r="AA51" s="3395"/>
      <c r="AB51" s="3395"/>
      <c r="AC51" s="3395"/>
      <c r="AD51" s="3395"/>
      <c r="AE51" s="3395"/>
      <c r="AF51" s="3395"/>
      <c r="AG51" s="3395"/>
      <c r="AH51" s="3395"/>
      <c r="AI51" s="3395"/>
      <c r="AJ51" s="3395"/>
      <c r="AK51" s="3395"/>
      <c r="AL51" s="3395"/>
      <c r="AM51" s="3395"/>
      <c r="AN51" s="3395"/>
      <c r="AO51" s="3395"/>
      <c r="AP51" s="3395"/>
      <c r="AQ51" s="3395"/>
      <c r="AR51" s="3395"/>
      <c r="AS51" s="3395"/>
      <c r="AT51" s="3395"/>
      <c r="AU51" s="3395"/>
      <c r="AV51" s="3395"/>
      <c r="AW51" s="3395"/>
      <c r="AX51" s="3395"/>
      <c r="AY51" s="3395"/>
      <c r="AZ51" s="3395"/>
      <c r="BA51" s="3395"/>
      <c r="BB51" s="3395"/>
      <c r="BC51" s="3395"/>
      <c r="BD51" s="3395"/>
      <c r="BE51" s="3395"/>
      <c r="BF51" s="3395"/>
      <c r="BG51" s="3395"/>
      <c r="BH51" s="3395"/>
      <c r="BI51" s="3395"/>
      <c r="BJ51" s="3395"/>
      <c r="BK51" s="3395"/>
      <c r="BL51" s="3395"/>
      <c r="BM51" s="3395"/>
      <c r="BN51" s="592"/>
      <c r="BO51" s="593"/>
      <c r="BP51" s="594"/>
      <c r="BQ51" s="3432"/>
      <c r="BR51" s="3432"/>
      <c r="BS51" s="3432"/>
      <c r="BT51" s="3432"/>
      <c r="BU51" s="3432"/>
      <c r="BV51" s="3432"/>
      <c r="BW51" s="3432"/>
      <c r="BX51" s="3432"/>
      <c r="BY51" s="3432"/>
      <c r="BZ51" s="3432"/>
      <c r="CA51" s="3432"/>
      <c r="CB51" s="3432"/>
      <c r="CC51" s="3432"/>
      <c r="CD51" s="3432"/>
      <c r="CE51" s="3432"/>
      <c r="CF51" s="3432"/>
      <c r="CG51" s="3432"/>
      <c r="CH51" s="3432"/>
      <c r="CI51" s="3432"/>
      <c r="CJ51" s="3432"/>
      <c r="CK51" s="3432"/>
      <c r="CL51" s="3432"/>
      <c r="CM51" s="3432"/>
      <c r="CN51" s="3432"/>
      <c r="CO51" s="3432"/>
      <c r="CP51" s="3432"/>
      <c r="CQ51" s="3432"/>
      <c r="CR51" s="3432"/>
      <c r="CS51" s="3432"/>
      <c r="CT51" s="595"/>
      <c r="CU51" s="582"/>
    </row>
    <row r="52" spans="1:99" s="579" customFormat="1" ht="12.6" customHeight="1">
      <c r="A52" s="580"/>
      <c r="B52" s="610"/>
      <c r="C52" s="583"/>
      <c r="D52" s="3398"/>
      <c r="E52" s="3398"/>
      <c r="F52" s="3398"/>
      <c r="G52" s="3398"/>
      <c r="H52" s="3398"/>
      <c r="I52" s="3398"/>
      <c r="J52" s="3398"/>
      <c r="K52" s="3398"/>
      <c r="L52" s="3398"/>
      <c r="M52" s="3398"/>
      <c r="N52" s="3398"/>
      <c r="O52" s="3398"/>
      <c r="P52" s="3398"/>
      <c r="Q52" s="3398"/>
      <c r="R52" s="3398"/>
      <c r="S52" s="3398"/>
      <c r="T52" s="3398"/>
      <c r="U52" s="3398"/>
      <c r="V52" s="3398"/>
      <c r="W52" s="3398"/>
      <c r="X52" s="3398"/>
      <c r="Y52" s="3398"/>
      <c r="Z52" s="3398"/>
      <c r="AA52" s="3398"/>
      <c r="AB52" s="3398"/>
      <c r="AC52" s="3398"/>
      <c r="AD52" s="3398"/>
      <c r="AE52" s="3398"/>
      <c r="AF52" s="3398"/>
      <c r="AG52" s="3398"/>
      <c r="AH52" s="3398"/>
      <c r="AI52" s="3398"/>
      <c r="AJ52" s="3398"/>
      <c r="AK52" s="3398"/>
      <c r="AL52" s="3398"/>
      <c r="AM52" s="3398"/>
      <c r="AN52" s="3398"/>
      <c r="AO52" s="3398"/>
      <c r="AP52" s="3398"/>
      <c r="AQ52" s="3398"/>
      <c r="AR52" s="3398"/>
      <c r="AS52" s="3398"/>
      <c r="AT52" s="3398"/>
      <c r="AU52" s="3398"/>
      <c r="AV52" s="3398"/>
      <c r="AW52" s="3398"/>
      <c r="AX52" s="3398"/>
      <c r="AY52" s="3398"/>
      <c r="AZ52" s="3398"/>
      <c r="BA52" s="3398"/>
      <c r="BB52" s="3398"/>
      <c r="BC52" s="3398"/>
      <c r="BD52" s="3398"/>
      <c r="BE52" s="3398"/>
      <c r="BF52" s="3398"/>
      <c r="BG52" s="3398"/>
      <c r="BH52" s="3398"/>
      <c r="BI52" s="3398"/>
      <c r="BJ52" s="3398"/>
      <c r="BK52" s="3398"/>
      <c r="BL52" s="3398"/>
      <c r="BM52" s="3398"/>
      <c r="BN52" s="583"/>
      <c r="BO52" s="607"/>
      <c r="BP52" s="594"/>
      <c r="BQ52" s="3432"/>
      <c r="BR52" s="3432"/>
      <c r="BS52" s="3432"/>
      <c r="BT52" s="3432"/>
      <c r="BU52" s="3432"/>
      <c r="BV52" s="3432"/>
      <c r="BW52" s="3432"/>
      <c r="BX52" s="3432"/>
      <c r="BY52" s="3432"/>
      <c r="BZ52" s="3432"/>
      <c r="CA52" s="3432"/>
      <c r="CB52" s="3432"/>
      <c r="CC52" s="3432"/>
      <c r="CD52" s="3432"/>
      <c r="CE52" s="3432"/>
      <c r="CF52" s="3432"/>
      <c r="CG52" s="3432"/>
      <c r="CH52" s="3432"/>
      <c r="CI52" s="3432"/>
      <c r="CJ52" s="3432"/>
      <c r="CK52" s="3432"/>
      <c r="CL52" s="3432"/>
      <c r="CM52" s="3432"/>
      <c r="CN52" s="3432"/>
      <c r="CO52" s="3432"/>
      <c r="CP52" s="3432"/>
      <c r="CQ52" s="3432"/>
      <c r="CR52" s="3432"/>
      <c r="CS52" s="3432"/>
      <c r="CT52" s="595"/>
      <c r="CU52" s="582"/>
    </row>
    <row r="53" spans="1:99" s="579" customFormat="1" ht="12.6" customHeight="1">
      <c r="A53" s="580"/>
      <c r="B53" s="1086"/>
      <c r="C53" s="3452" t="s">
        <v>2430</v>
      </c>
      <c r="D53" s="3452"/>
      <c r="E53" s="3452"/>
      <c r="F53" s="3452"/>
      <c r="G53" s="3452"/>
      <c r="H53" s="3452"/>
      <c r="I53" s="3452"/>
      <c r="J53" s="3452"/>
      <c r="K53" s="3452"/>
      <c r="L53" s="3452"/>
      <c r="M53" s="3452"/>
      <c r="N53" s="3452"/>
      <c r="O53" s="3452"/>
      <c r="P53" s="3452"/>
      <c r="Q53" s="3452"/>
      <c r="R53" s="3452"/>
      <c r="S53" s="3452"/>
      <c r="T53" s="3452"/>
      <c r="U53" s="3452"/>
      <c r="V53" s="3452"/>
      <c r="W53" s="3452"/>
      <c r="X53" s="3452"/>
      <c r="Y53" s="1081"/>
      <c r="Z53" s="1853"/>
      <c r="AA53" s="3422" t="s">
        <v>1793</v>
      </c>
      <c r="AB53" s="3422"/>
      <c r="AC53" s="3421" t="s">
        <v>1801</v>
      </c>
      <c r="AD53" s="3421"/>
      <c r="AE53" s="3421"/>
      <c r="AF53" s="1853"/>
      <c r="AG53" s="1085"/>
      <c r="AH53" s="1085"/>
      <c r="AI53" s="3422" t="s">
        <v>1793</v>
      </c>
      <c r="AJ53" s="3422"/>
      <c r="AK53" s="3421" t="s">
        <v>1802</v>
      </c>
      <c r="AL53" s="3421"/>
      <c r="AM53" s="3421"/>
      <c r="AN53" s="3421"/>
      <c r="AO53" s="3421"/>
      <c r="AP53" s="3421"/>
      <c r="AQ53" s="1085"/>
      <c r="AR53" s="1085"/>
      <c r="AS53" s="1085"/>
      <c r="AT53" s="3422" t="s">
        <v>1793</v>
      </c>
      <c r="AU53" s="3422"/>
      <c r="AV53" s="3421" t="s">
        <v>1803</v>
      </c>
      <c r="AW53" s="3421"/>
      <c r="AX53" s="3421"/>
      <c r="AY53" s="3421"/>
      <c r="AZ53" s="3421"/>
      <c r="BA53" s="3421"/>
      <c r="BB53" s="3421"/>
      <c r="BC53" s="3421"/>
      <c r="BD53" s="3421"/>
      <c r="BE53" s="3422" t="s">
        <v>1793</v>
      </c>
      <c r="BF53" s="3422"/>
      <c r="BG53" s="3421" t="s">
        <v>1804</v>
      </c>
      <c r="BH53" s="3421"/>
      <c r="BI53" s="3421"/>
      <c r="BJ53" s="3421"/>
      <c r="BK53" s="3421"/>
      <c r="BL53" s="3421"/>
      <c r="BM53" s="1853"/>
      <c r="BN53" s="590"/>
      <c r="BO53" s="606"/>
      <c r="BP53" s="594"/>
      <c r="BQ53" s="3432"/>
      <c r="BR53" s="3432"/>
      <c r="BS53" s="3432"/>
      <c r="BT53" s="3432"/>
      <c r="BU53" s="3432"/>
      <c r="BV53" s="3432"/>
      <c r="BW53" s="3432"/>
      <c r="BX53" s="3432"/>
      <c r="BY53" s="3432"/>
      <c r="BZ53" s="3432"/>
      <c r="CA53" s="3432"/>
      <c r="CB53" s="3432"/>
      <c r="CC53" s="3432"/>
      <c r="CD53" s="3432"/>
      <c r="CE53" s="3432"/>
      <c r="CF53" s="3432"/>
      <c r="CG53" s="3432"/>
      <c r="CH53" s="3432"/>
      <c r="CI53" s="3432"/>
      <c r="CJ53" s="3432"/>
      <c r="CK53" s="3432"/>
      <c r="CL53" s="3432"/>
      <c r="CM53" s="3432"/>
      <c r="CN53" s="3432"/>
      <c r="CO53" s="3432"/>
      <c r="CP53" s="3432"/>
      <c r="CQ53" s="3432"/>
      <c r="CR53" s="3432"/>
      <c r="CS53" s="3432"/>
      <c r="CT53" s="595"/>
      <c r="CU53" s="582"/>
    </row>
    <row r="54" spans="1:99" s="579" customFormat="1" ht="12.6" customHeight="1">
      <c r="A54" s="580"/>
      <c r="B54" s="1087"/>
      <c r="C54" s="3453"/>
      <c r="D54" s="3453"/>
      <c r="E54" s="3453"/>
      <c r="F54" s="3453"/>
      <c r="G54" s="3453"/>
      <c r="H54" s="3453"/>
      <c r="I54" s="3453"/>
      <c r="J54" s="3453"/>
      <c r="K54" s="3453"/>
      <c r="L54" s="3453"/>
      <c r="M54" s="3453"/>
      <c r="N54" s="3453"/>
      <c r="O54" s="3453"/>
      <c r="P54" s="3453"/>
      <c r="Q54" s="3453"/>
      <c r="R54" s="3453"/>
      <c r="S54" s="3453"/>
      <c r="T54" s="3453"/>
      <c r="U54" s="3453"/>
      <c r="V54" s="3453"/>
      <c r="W54" s="3453"/>
      <c r="X54" s="3453"/>
      <c r="Y54" s="586"/>
      <c r="Z54" s="1852"/>
      <c r="AA54" s="3422"/>
      <c r="AB54" s="3422"/>
      <c r="AC54" s="3449"/>
      <c r="AD54" s="3449"/>
      <c r="AE54" s="3449"/>
      <c r="AF54" s="1852"/>
      <c r="AG54" s="1085"/>
      <c r="AH54" s="1085"/>
      <c r="AI54" s="3422"/>
      <c r="AJ54" s="3422"/>
      <c r="AK54" s="3449"/>
      <c r="AL54" s="3449"/>
      <c r="AM54" s="3449"/>
      <c r="AN54" s="3449"/>
      <c r="AO54" s="3449"/>
      <c r="AP54" s="3449"/>
      <c r="AQ54" s="1085"/>
      <c r="AR54" s="1085"/>
      <c r="AS54" s="1085"/>
      <c r="AT54" s="3422"/>
      <c r="AU54" s="3422"/>
      <c r="AV54" s="3449"/>
      <c r="AW54" s="3449"/>
      <c r="AX54" s="3449"/>
      <c r="AY54" s="3449"/>
      <c r="AZ54" s="3449"/>
      <c r="BA54" s="3449"/>
      <c r="BB54" s="3449"/>
      <c r="BC54" s="3449"/>
      <c r="BD54" s="3449"/>
      <c r="BE54" s="3422"/>
      <c r="BF54" s="3422"/>
      <c r="BG54" s="3449"/>
      <c r="BH54" s="3449"/>
      <c r="BI54" s="3449"/>
      <c r="BJ54" s="3449"/>
      <c r="BK54" s="3449"/>
      <c r="BL54" s="3449"/>
      <c r="BM54" s="1852"/>
      <c r="BN54" s="581"/>
      <c r="BO54" s="595"/>
      <c r="BP54" s="594"/>
      <c r="BQ54" s="3432"/>
      <c r="BR54" s="3432"/>
      <c r="BS54" s="3432"/>
      <c r="BT54" s="3432"/>
      <c r="BU54" s="3432"/>
      <c r="BV54" s="3432"/>
      <c r="BW54" s="3432"/>
      <c r="BX54" s="3432"/>
      <c r="BY54" s="3432"/>
      <c r="BZ54" s="3432"/>
      <c r="CA54" s="3432"/>
      <c r="CB54" s="3432"/>
      <c r="CC54" s="3432"/>
      <c r="CD54" s="3432"/>
      <c r="CE54" s="3432"/>
      <c r="CF54" s="3432"/>
      <c r="CG54" s="3432"/>
      <c r="CH54" s="3432"/>
      <c r="CI54" s="3432"/>
      <c r="CJ54" s="3432"/>
      <c r="CK54" s="3432"/>
      <c r="CL54" s="3432"/>
      <c r="CM54" s="3432"/>
      <c r="CN54" s="3432"/>
      <c r="CO54" s="3432"/>
      <c r="CP54" s="3432"/>
      <c r="CQ54" s="3432"/>
      <c r="CR54" s="3432"/>
      <c r="CS54" s="3432"/>
      <c r="CT54" s="595"/>
      <c r="CU54" s="582"/>
    </row>
    <row r="55" spans="1:99" s="579" customFormat="1" ht="12.6" customHeight="1">
      <c r="A55" s="580"/>
      <c r="B55" s="3443" t="s">
        <v>3390</v>
      </c>
      <c r="C55" s="3444"/>
      <c r="D55" s="3445"/>
      <c r="E55" s="1088"/>
      <c r="F55" s="3421" t="s">
        <v>1805</v>
      </c>
      <c r="G55" s="3421"/>
      <c r="H55" s="3421"/>
      <c r="I55" s="3421"/>
      <c r="J55" s="3421"/>
      <c r="K55" s="3421"/>
      <c r="L55" s="3421"/>
      <c r="M55" s="3421"/>
      <c r="N55" s="3421"/>
      <c r="O55" s="3421"/>
      <c r="P55" s="3421"/>
      <c r="Q55" s="3421"/>
      <c r="R55" s="3421"/>
      <c r="S55" s="3421"/>
      <c r="T55" s="3421"/>
      <c r="U55" s="3421"/>
      <c r="V55" s="3421"/>
      <c r="W55" s="3421"/>
      <c r="X55" s="3421"/>
      <c r="Y55" s="1081"/>
      <c r="Z55" s="1853"/>
      <c r="AA55" s="3425"/>
      <c r="AB55" s="3425"/>
      <c r="AC55" s="3425"/>
      <c r="AD55" s="3425"/>
      <c r="AE55" s="3425"/>
      <c r="AF55" s="3425"/>
      <c r="AG55" s="3425"/>
      <c r="AH55" s="3425"/>
      <c r="AI55" s="3425"/>
      <c r="AJ55" s="3425"/>
      <c r="AK55" s="3425"/>
      <c r="AL55" s="3425"/>
      <c r="AM55" s="3425"/>
      <c r="AN55" s="3425"/>
      <c r="AO55" s="3425"/>
      <c r="AP55" s="3425"/>
      <c r="AQ55" s="3425"/>
      <c r="AR55" s="3425"/>
      <c r="AS55" s="3425"/>
      <c r="AT55" s="3425"/>
      <c r="AU55" s="3425"/>
      <c r="AV55" s="3425"/>
      <c r="AW55" s="3425"/>
      <c r="AX55" s="3425"/>
      <c r="AY55" s="3425"/>
      <c r="AZ55" s="3425"/>
      <c r="BA55" s="3425"/>
      <c r="BB55" s="3425"/>
      <c r="BC55" s="3425"/>
      <c r="BD55" s="3425"/>
      <c r="BE55" s="3425"/>
      <c r="BF55" s="3425"/>
      <c r="BG55" s="3425"/>
      <c r="BH55" s="3425"/>
      <c r="BI55" s="3425"/>
      <c r="BJ55" s="3425"/>
      <c r="BK55" s="3425"/>
      <c r="BL55" s="3425"/>
      <c r="BM55" s="3425"/>
      <c r="BN55" s="3425"/>
      <c r="BO55" s="606"/>
      <c r="BP55" s="594"/>
      <c r="BQ55" s="3432"/>
      <c r="BR55" s="3432"/>
      <c r="BS55" s="3432"/>
      <c r="BT55" s="3432"/>
      <c r="BU55" s="3432"/>
      <c r="BV55" s="3432"/>
      <c r="BW55" s="3432"/>
      <c r="BX55" s="3432"/>
      <c r="BY55" s="3432"/>
      <c r="BZ55" s="3432"/>
      <c r="CA55" s="3432"/>
      <c r="CB55" s="3432"/>
      <c r="CC55" s="3432"/>
      <c r="CD55" s="3432"/>
      <c r="CE55" s="3432"/>
      <c r="CF55" s="3432"/>
      <c r="CG55" s="3432"/>
      <c r="CH55" s="3432"/>
      <c r="CI55" s="3432"/>
      <c r="CJ55" s="3432"/>
      <c r="CK55" s="3432"/>
      <c r="CL55" s="3432"/>
      <c r="CM55" s="3432"/>
      <c r="CN55" s="3432"/>
      <c r="CO55" s="3432"/>
      <c r="CP55" s="3432"/>
      <c r="CQ55" s="3432"/>
      <c r="CR55" s="3432"/>
      <c r="CS55" s="3432"/>
      <c r="CT55" s="595"/>
      <c r="CU55" s="582"/>
    </row>
    <row r="56" spans="1:99" s="579" customFormat="1" ht="12.6" customHeight="1">
      <c r="A56" s="580"/>
      <c r="B56" s="3443"/>
      <c r="C56" s="3444"/>
      <c r="D56" s="3445"/>
      <c r="E56" s="1089"/>
      <c r="F56" s="3449"/>
      <c r="G56" s="3449"/>
      <c r="H56" s="3449"/>
      <c r="I56" s="3449"/>
      <c r="J56" s="3449"/>
      <c r="K56" s="3449"/>
      <c r="L56" s="3449"/>
      <c r="M56" s="3449"/>
      <c r="N56" s="3449"/>
      <c r="O56" s="3449"/>
      <c r="P56" s="3449"/>
      <c r="Q56" s="3449"/>
      <c r="R56" s="3449"/>
      <c r="S56" s="3449"/>
      <c r="T56" s="3449"/>
      <c r="U56" s="3449"/>
      <c r="V56" s="3449"/>
      <c r="W56" s="3449"/>
      <c r="X56" s="3449"/>
      <c r="Y56" s="1082"/>
      <c r="Z56" s="1847"/>
      <c r="AA56" s="3450"/>
      <c r="AB56" s="3450"/>
      <c r="AC56" s="3450"/>
      <c r="AD56" s="3450"/>
      <c r="AE56" s="3450"/>
      <c r="AF56" s="3450"/>
      <c r="AG56" s="3450"/>
      <c r="AH56" s="3450"/>
      <c r="AI56" s="3450"/>
      <c r="AJ56" s="3450"/>
      <c r="AK56" s="3450"/>
      <c r="AL56" s="3450"/>
      <c r="AM56" s="3450"/>
      <c r="AN56" s="3450"/>
      <c r="AO56" s="3450"/>
      <c r="AP56" s="3450"/>
      <c r="AQ56" s="3450"/>
      <c r="AR56" s="3450"/>
      <c r="AS56" s="3450"/>
      <c r="AT56" s="3450"/>
      <c r="AU56" s="3450"/>
      <c r="AV56" s="3450"/>
      <c r="AW56" s="3450"/>
      <c r="AX56" s="3450"/>
      <c r="AY56" s="3450"/>
      <c r="AZ56" s="3450"/>
      <c r="BA56" s="3450"/>
      <c r="BB56" s="3450"/>
      <c r="BC56" s="3450"/>
      <c r="BD56" s="3450"/>
      <c r="BE56" s="3450"/>
      <c r="BF56" s="3450"/>
      <c r="BG56" s="3450"/>
      <c r="BH56" s="3450"/>
      <c r="BI56" s="3450"/>
      <c r="BJ56" s="3450"/>
      <c r="BK56" s="3450"/>
      <c r="BL56" s="3450"/>
      <c r="BM56" s="3450"/>
      <c r="BN56" s="3450"/>
      <c r="BO56" s="607"/>
      <c r="BP56" s="594" t="s">
        <v>3391</v>
      </c>
      <c r="BQ56" s="1875"/>
      <c r="BR56" s="1875"/>
      <c r="BS56" s="1875"/>
      <c r="BT56" s="1875"/>
      <c r="BU56" s="1875"/>
      <c r="BV56" s="1875"/>
      <c r="BW56" s="1875"/>
      <c r="BX56" s="1875"/>
      <c r="BY56" s="1875"/>
      <c r="BZ56" s="1875"/>
      <c r="CA56" s="1875"/>
      <c r="CB56" s="1875"/>
      <c r="CC56" s="1875"/>
      <c r="CD56" s="1875"/>
      <c r="CE56" s="1875"/>
      <c r="CF56" s="1875"/>
      <c r="CG56" s="1875"/>
      <c r="CH56" s="1875"/>
      <c r="CI56" s="1875"/>
      <c r="CJ56" s="1875"/>
      <c r="CK56" s="1875"/>
      <c r="CL56" s="1875"/>
      <c r="CM56" s="1875"/>
      <c r="CN56" s="1875"/>
      <c r="CO56" s="1875"/>
      <c r="CP56" s="1875"/>
      <c r="CQ56" s="1875"/>
      <c r="CR56" s="1875"/>
      <c r="CS56" s="1875"/>
      <c r="CT56" s="595"/>
      <c r="CU56" s="582"/>
    </row>
    <row r="57" spans="1:99" s="579" customFormat="1" ht="12.6" customHeight="1">
      <c r="A57" s="580"/>
      <c r="B57" s="3443"/>
      <c r="C57" s="3444"/>
      <c r="D57" s="3445"/>
      <c r="E57" s="1088"/>
      <c r="F57" s="3421" t="s">
        <v>1806</v>
      </c>
      <c r="G57" s="3421"/>
      <c r="H57" s="3421"/>
      <c r="I57" s="3421"/>
      <c r="J57" s="3421"/>
      <c r="K57" s="3421"/>
      <c r="L57" s="3421"/>
      <c r="M57" s="3421"/>
      <c r="N57" s="3421"/>
      <c r="O57" s="3421"/>
      <c r="P57" s="3421"/>
      <c r="Q57" s="3421"/>
      <c r="R57" s="3421"/>
      <c r="S57" s="3421"/>
      <c r="T57" s="3421"/>
      <c r="U57" s="3421"/>
      <c r="V57" s="3421"/>
      <c r="W57" s="3421"/>
      <c r="X57" s="3421"/>
      <c r="Y57" s="1081"/>
      <c r="Z57" s="1853"/>
      <c r="AA57" s="3425"/>
      <c r="AB57" s="3425"/>
      <c r="AC57" s="3425"/>
      <c r="AD57" s="3425"/>
      <c r="AE57" s="3425"/>
      <c r="AF57" s="3425"/>
      <c r="AG57" s="3425"/>
      <c r="AH57" s="3425"/>
      <c r="AI57" s="3425"/>
      <c r="AJ57" s="3425"/>
      <c r="AK57" s="3425"/>
      <c r="AL57" s="3425"/>
      <c r="AM57" s="3425"/>
      <c r="AN57" s="3425"/>
      <c r="AO57" s="3425"/>
      <c r="AP57" s="3425"/>
      <c r="AQ57" s="3425"/>
      <c r="AR57" s="3425"/>
      <c r="AS57" s="3425"/>
      <c r="AT57" s="3425"/>
      <c r="AU57" s="3425"/>
      <c r="AV57" s="3425"/>
      <c r="AW57" s="3425"/>
      <c r="AX57" s="3425"/>
      <c r="AY57" s="3425"/>
      <c r="AZ57" s="3425"/>
      <c r="BA57" s="3425"/>
      <c r="BB57" s="3425"/>
      <c r="BC57" s="3425"/>
      <c r="BD57" s="3425"/>
      <c r="BE57" s="3425"/>
      <c r="BF57" s="3425"/>
      <c r="BG57" s="3425"/>
      <c r="BH57" s="3425"/>
      <c r="BI57" s="3425"/>
      <c r="BJ57" s="3425"/>
      <c r="BK57" s="3425"/>
      <c r="BL57" s="3425"/>
      <c r="BM57" s="3425"/>
      <c r="BN57" s="3425"/>
      <c r="BO57" s="606"/>
      <c r="BP57" s="594"/>
      <c r="BQ57" s="3432"/>
      <c r="BR57" s="3432"/>
      <c r="BS57" s="3432"/>
      <c r="BT57" s="3432"/>
      <c r="BU57" s="3432"/>
      <c r="BV57" s="3432"/>
      <c r="BW57" s="3432"/>
      <c r="BX57" s="3432"/>
      <c r="BY57" s="3432"/>
      <c r="BZ57" s="3432"/>
      <c r="CA57" s="3432"/>
      <c r="CB57" s="3432"/>
      <c r="CC57" s="3432"/>
      <c r="CD57" s="3432"/>
      <c r="CE57" s="3432"/>
      <c r="CF57" s="3432"/>
      <c r="CG57" s="3432"/>
      <c r="CH57" s="3432"/>
      <c r="CI57" s="3432"/>
      <c r="CJ57" s="3432"/>
      <c r="CK57" s="3432"/>
      <c r="CL57" s="3432"/>
      <c r="CM57" s="3432"/>
      <c r="CN57" s="3432"/>
      <c r="CO57" s="3432"/>
      <c r="CP57" s="3432"/>
      <c r="CQ57" s="3432"/>
      <c r="CR57" s="3432"/>
      <c r="CS57" s="3432"/>
      <c r="CT57" s="595"/>
      <c r="CU57" s="582"/>
    </row>
    <row r="58" spans="1:99" s="579" customFormat="1" ht="12.6" customHeight="1">
      <c r="A58" s="580"/>
      <c r="B58" s="3443"/>
      <c r="C58" s="3444"/>
      <c r="D58" s="3445"/>
      <c r="E58" s="1089"/>
      <c r="F58" s="3449"/>
      <c r="G58" s="3449"/>
      <c r="H58" s="3449"/>
      <c r="I58" s="3449"/>
      <c r="J58" s="3449"/>
      <c r="K58" s="3449"/>
      <c r="L58" s="3449"/>
      <c r="M58" s="3449"/>
      <c r="N58" s="3449"/>
      <c r="O58" s="3449"/>
      <c r="P58" s="3449"/>
      <c r="Q58" s="3449"/>
      <c r="R58" s="3449"/>
      <c r="S58" s="3449"/>
      <c r="T58" s="3449"/>
      <c r="U58" s="3449"/>
      <c r="V58" s="3449"/>
      <c r="W58" s="3449"/>
      <c r="X58" s="3449"/>
      <c r="Y58" s="1082"/>
      <c r="Z58" s="1847"/>
      <c r="AA58" s="3450"/>
      <c r="AB58" s="3450"/>
      <c r="AC58" s="3450"/>
      <c r="AD58" s="3450"/>
      <c r="AE58" s="3450"/>
      <c r="AF58" s="3450"/>
      <c r="AG58" s="3450"/>
      <c r="AH58" s="3450"/>
      <c r="AI58" s="3450"/>
      <c r="AJ58" s="3450"/>
      <c r="AK58" s="3450"/>
      <c r="AL58" s="3450"/>
      <c r="AM58" s="3450"/>
      <c r="AN58" s="3450"/>
      <c r="AO58" s="3450"/>
      <c r="AP58" s="3450"/>
      <c r="AQ58" s="3450"/>
      <c r="AR58" s="3450"/>
      <c r="AS58" s="3450"/>
      <c r="AT58" s="3450"/>
      <c r="AU58" s="3450"/>
      <c r="AV58" s="3450"/>
      <c r="AW58" s="3450"/>
      <c r="AX58" s="3450"/>
      <c r="AY58" s="3450"/>
      <c r="AZ58" s="3450"/>
      <c r="BA58" s="3450"/>
      <c r="BB58" s="3450"/>
      <c r="BC58" s="3450"/>
      <c r="BD58" s="3450"/>
      <c r="BE58" s="3450"/>
      <c r="BF58" s="3450"/>
      <c r="BG58" s="3450"/>
      <c r="BH58" s="3450"/>
      <c r="BI58" s="3450"/>
      <c r="BJ58" s="3450"/>
      <c r="BK58" s="3450"/>
      <c r="BL58" s="3450"/>
      <c r="BM58" s="3450"/>
      <c r="BN58" s="3450"/>
      <c r="BO58" s="607"/>
      <c r="BP58" s="594"/>
      <c r="BQ58" s="3432"/>
      <c r="BR58" s="3432"/>
      <c r="BS58" s="3432"/>
      <c r="BT58" s="3432"/>
      <c r="BU58" s="3432"/>
      <c r="BV58" s="3432"/>
      <c r="BW58" s="3432"/>
      <c r="BX58" s="3432"/>
      <c r="BY58" s="3432"/>
      <c r="BZ58" s="3432"/>
      <c r="CA58" s="3432"/>
      <c r="CB58" s="3432"/>
      <c r="CC58" s="3432"/>
      <c r="CD58" s="3432"/>
      <c r="CE58" s="3432"/>
      <c r="CF58" s="3432"/>
      <c r="CG58" s="3432"/>
      <c r="CH58" s="3432"/>
      <c r="CI58" s="3432"/>
      <c r="CJ58" s="3432"/>
      <c r="CK58" s="3432"/>
      <c r="CL58" s="3432"/>
      <c r="CM58" s="3432"/>
      <c r="CN58" s="3432"/>
      <c r="CO58" s="3432"/>
      <c r="CP58" s="3432"/>
      <c r="CQ58" s="3432"/>
      <c r="CR58" s="3432"/>
      <c r="CS58" s="3432"/>
      <c r="CT58" s="595"/>
      <c r="CU58" s="582"/>
    </row>
    <row r="59" spans="1:99" s="579" customFormat="1" ht="12.6" customHeight="1">
      <c r="A59" s="580"/>
      <c r="B59" s="3443"/>
      <c r="C59" s="3444"/>
      <c r="D59" s="3445"/>
      <c r="E59" s="1090"/>
      <c r="F59" s="3452" t="s">
        <v>3392</v>
      </c>
      <c r="G59" s="3452"/>
      <c r="H59" s="3452"/>
      <c r="I59" s="3452"/>
      <c r="J59" s="3452"/>
      <c r="K59" s="3452"/>
      <c r="L59" s="3452"/>
      <c r="M59" s="3452"/>
      <c r="N59" s="3452"/>
      <c r="O59" s="3452"/>
      <c r="P59" s="3452"/>
      <c r="Q59" s="3452"/>
      <c r="R59" s="3452"/>
      <c r="S59" s="3452"/>
      <c r="T59" s="3452"/>
      <c r="U59" s="3452"/>
      <c r="V59" s="3452"/>
      <c r="W59" s="3452"/>
      <c r="X59" s="3452"/>
      <c r="Y59" s="1091"/>
      <c r="Z59" s="1852"/>
      <c r="AA59" s="3425"/>
      <c r="AB59" s="3425"/>
      <c r="AC59" s="3425"/>
      <c r="AD59" s="3425"/>
      <c r="AE59" s="3425"/>
      <c r="AF59" s="3425"/>
      <c r="AG59" s="3425"/>
      <c r="AH59" s="3425"/>
      <c r="AI59" s="3425"/>
      <c r="AJ59" s="3425"/>
      <c r="AK59" s="3425"/>
      <c r="AL59" s="3425"/>
      <c r="AM59" s="3425"/>
      <c r="AN59" s="3425"/>
      <c r="AO59" s="3425"/>
      <c r="AP59" s="3425"/>
      <c r="AQ59" s="3425"/>
      <c r="AR59" s="3425"/>
      <c r="AS59" s="3425"/>
      <c r="AT59" s="3425"/>
      <c r="AU59" s="3425"/>
      <c r="AV59" s="3425"/>
      <c r="AW59" s="3425"/>
      <c r="AX59" s="3425"/>
      <c r="AY59" s="3425"/>
      <c r="AZ59" s="3425"/>
      <c r="BA59" s="3425"/>
      <c r="BB59" s="3425"/>
      <c r="BC59" s="3425"/>
      <c r="BD59" s="3425"/>
      <c r="BE59" s="3425"/>
      <c r="BF59" s="3425"/>
      <c r="BG59" s="3425"/>
      <c r="BH59" s="3425"/>
      <c r="BI59" s="3425"/>
      <c r="BJ59" s="3425"/>
      <c r="BK59" s="3425"/>
      <c r="BL59" s="3425"/>
      <c r="BM59" s="3425"/>
      <c r="BN59" s="3425"/>
      <c r="BO59" s="595"/>
      <c r="BP59" s="594"/>
      <c r="BQ59" s="3432"/>
      <c r="BR59" s="3432"/>
      <c r="BS59" s="3432"/>
      <c r="BT59" s="3432"/>
      <c r="BU59" s="3432"/>
      <c r="BV59" s="3432"/>
      <c r="BW59" s="3432"/>
      <c r="BX59" s="3432"/>
      <c r="BY59" s="3432"/>
      <c r="BZ59" s="3432"/>
      <c r="CA59" s="3432"/>
      <c r="CB59" s="3432"/>
      <c r="CC59" s="3432"/>
      <c r="CD59" s="3432"/>
      <c r="CE59" s="3432"/>
      <c r="CF59" s="3432"/>
      <c r="CG59" s="3432"/>
      <c r="CH59" s="3432"/>
      <c r="CI59" s="3432"/>
      <c r="CJ59" s="3432"/>
      <c r="CK59" s="3432"/>
      <c r="CL59" s="3432"/>
      <c r="CM59" s="3432"/>
      <c r="CN59" s="3432"/>
      <c r="CO59" s="3432"/>
      <c r="CP59" s="3432"/>
      <c r="CQ59" s="3432"/>
      <c r="CR59" s="3432"/>
      <c r="CS59" s="3432"/>
      <c r="CT59" s="595"/>
      <c r="CU59" s="582"/>
    </row>
    <row r="60" spans="1:99" s="579" customFormat="1" ht="12.6" customHeight="1">
      <c r="A60" s="580"/>
      <c r="B60" s="3443"/>
      <c r="C60" s="3444"/>
      <c r="D60" s="3445"/>
      <c r="E60" s="1092"/>
      <c r="F60" s="3360"/>
      <c r="G60" s="3360"/>
      <c r="H60" s="3360"/>
      <c r="I60" s="3360"/>
      <c r="J60" s="3360"/>
      <c r="K60" s="3360"/>
      <c r="L60" s="3360"/>
      <c r="M60" s="3360"/>
      <c r="N60" s="3360"/>
      <c r="O60" s="3360"/>
      <c r="P60" s="3360"/>
      <c r="Q60" s="3360"/>
      <c r="R60" s="3360"/>
      <c r="S60" s="3360"/>
      <c r="T60" s="3360"/>
      <c r="U60" s="3360"/>
      <c r="V60" s="3360"/>
      <c r="W60" s="3360"/>
      <c r="X60" s="3360"/>
      <c r="Y60" s="1093"/>
      <c r="Z60" s="1852"/>
      <c r="AA60" s="3427"/>
      <c r="AB60" s="3427"/>
      <c r="AC60" s="3427"/>
      <c r="AD60" s="3427"/>
      <c r="AE60" s="3427"/>
      <c r="AF60" s="3427"/>
      <c r="AG60" s="3427"/>
      <c r="AH60" s="3427"/>
      <c r="AI60" s="3427"/>
      <c r="AJ60" s="3427"/>
      <c r="AK60" s="3427"/>
      <c r="AL60" s="3427"/>
      <c r="AM60" s="3427"/>
      <c r="AN60" s="3427"/>
      <c r="AO60" s="3427"/>
      <c r="AP60" s="3427"/>
      <c r="AQ60" s="3427"/>
      <c r="AR60" s="3427"/>
      <c r="AS60" s="3427"/>
      <c r="AT60" s="3427"/>
      <c r="AU60" s="3427"/>
      <c r="AV60" s="3427"/>
      <c r="AW60" s="3427"/>
      <c r="AX60" s="3427"/>
      <c r="AY60" s="3427"/>
      <c r="AZ60" s="3427"/>
      <c r="BA60" s="3427"/>
      <c r="BB60" s="3427"/>
      <c r="BC60" s="3427"/>
      <c r="BD60" s="3427"/>
      <c r="BE60" s="3427"/>
      <c r="BF60" s="3427"/>
      <c r="BG60" s="3427"/>
      <c r="BH60" s="3427"/>
      <c r="BI60" s="3427"/>
      <c r="BJ60" s="3427"/>
      <c r="BK60" s="3427"/>
      <c r="BL60" s="3427"/>
      <c r="BM60" s="3427"/>
      <c r="BN60" s="3427"/>
      <c r="BO60" s="595"/>
      <c r="BP60" s="594"/>
      <c r="BQ60" s="3432"/>
      <c r="BR60" s="3432"/>
      <c r="BS60" s="3432"/>
      <c r="BT60" s="3432"/>
      <c r="BU60" s="3432"/>
      <c r="BV60" s="3432"/>
      <c r="BW60" s="3432"/>
      <c r="BX60" s="3432"/>
      <c r="BY60" s="3432"/>
      <c r="BZ60" s="3432"/>
      <c r="CA60" s="3432"/>
      <c r="CB60" s="3432"/>
      <c r="CC60" s="3432"/>
      <c r="CD60" s="3432"/>
      <c r="CE60" s="3432"/>
      <c r="CF60" s="3432"/>
      <c r="CG60" s="3432"/>
      <c r="CH60" s="3432"/>
      <c r="CI60" s="3432"/>
      <c r="CJ60" s="3432"/>
      <c r="CK60" s="3432"/>
      <c r="CL60" s="3432"/>
      <c r="CM60" s="3432"/>
      <c r="CN60" s="3432"/>
      <c r="CO60" s="3432"/>
      <c r="CP60" s="3432"/>
      <c r="CQ60" s="3432"/>
      <c r="CR60" s="3432"/>
      <c r="CS60" s="3432"/>
      <c r="CT60" s="595"/>
      <c r="CU60" s="582"/>
    </row>
    <row r="61" spans="1:99" s="579" customFormat="1" ht="12.6" customHeight="1" thickBot="1">
      <c r="A61" s="580"/>
      <c r="B61" s="3446"/>
      <c r="C61" s="3447"/>
      <c r="D61" s="3448"/>
      <c r="E61" s="1094"/>
      <c r="F61" s="3453"/>
      <c r="G61" s="3453"/>
      <c r="H61" s="3453"/>
      <c r="I61" s="3453"/>
      <c r="J61" s="3453"/>
      <c r="K61" s="3453"/>
      <c r="L61" s="3453"/>
      <c r="M61" s="3453"/>
      <c r="N61" s="3453"/>
      <c r="O61" s="3453"/>
      <c r="P61" s="3453"/>
      <c r="Q61" s="3453"/>
      <c r="R61" s="3453"/>
      <c r="S61" s="3453"/>
      <c r="T61" s="3453"/>
      <c r="U61" s="3453"/>
      <c r="V61" s="3453"/>
      <c r="W61" s="3453"/>
      <c r="X61" s="3453"/>
      <c r="Y61" s="1095"/>
      <c r="Z61" s="1852"/>
      <c r="AA61" s="3450"/>
      <c r="AB61" s="3450"/>
      <c r="AC61" s="3450"/>
      <c r="AD61" s="3450"/>
      <c r="AE61" s="3450"/>
      <c r="AF61" s="3450"/>
      <c r="AG61" s="3450"/>
      <c r="AH61" s="3450"/>
      <c r="AI61" s="3450"/>
      <c r="AJ61" s="3450"/>
      <c r="AK61" s="3450"/>
      <c r="AL61" s="3450"/>
      <c r="AM61" s="3450"/>
      <c r="AN61" s="3450"/>
      <c r="AO61" s="3450"/>
      <c r="AP61" s="3450"/>
      <c r="AQ61" s="3450"/>
      <c r="AR61" s="3450"/>
      <c r="AS61" s="3450"/>
      <c r="AT61" s="3450"/>
      <c r="AU61" s="3450"/>
      <c r="AV61" s="3450"/>
      <c r="AW61" s="3450"/>
      <c r="AX61" s="3450"/>
      <c r="AY61" s="3450"/>
      <c r="AZ61" s="3450"/>
      <c r="BA61" s="3450"/>
      <c r="BB61" s="3450"/>
      <c r="BC61" s="3450"/>
      <c r="BD61" s="3450"/>
      <c r="BE61" s="3450"/>
      <c r="BF61" s="3450"/>
      <c r="BG61" s="3450"/>
      <c r="BH61" s="3450"/>
      <c r="BI61" s="3450"/>
      <c r="BJ61" s="3450"/>
      <c r="BK61" s="3450"/>
      <c r="BL61" s="3450"/>
      <c r="BM61" s="3450"/>
      <c r="BN61" s="3450"/>
      <c r="BO61" s="595"/>
      <c r="BP61" s="596"/>
      <c r="BQ61" s="3459"/>
      <c r="BR61" s="3459"/>
      <c r="BS61" s="3459"/>
      <c r="BT61" s="3459"/>
      <c r="BU61" s="3459"/>
      <c r="BV61" s="3459"/>
      <c r="BW61" s="3459"/>
      <c r="BX61" s="3459"/>
      <c r="BY61" s="3459"/>
      <c r="BZ61" s="3459"/>
      <c r="CA61" s="3459"/>
      <c r="CB61" s="3459"/>
      <c r="CC61" s="3459"/>
      <c r="CD61" s="3459"/>
      <c r="CE61" s="3459"/>
      <c r="CF61" s="3459"/>
      <c r="CG61" s="3459"/>
      <c r="CH61" s="3459"/>
      <c r="CI61" s="3459"/>
      <c r="CJ61" s="3459"/>
      <c r="CK61" s="3459"/>
      <c r="CL61" s="3459"/>
      <c r="CM61" s="3459"/>
      <c r="CN61" s="3459"/>
      <c r="CO61" s="3459"/>
      <c r="CP61" s="3459"/>
      <c r="CQ61" s="3459"/>
      <c r="CR61" s="3459"/>
      <c r="CS61" s="3459"/>
      <c r="CT61" s="598"/>
      <c r="CU61" s="582"/>
    </row>
    <row r="62" spans="1:99" s="579" customFormat="1" ht="12.6" customHeight="1">
      <c r="A62" s="580"/>
      <c r="B62" s="609"/>
      <c r="C62" s="3452" t="s">
        <v>1807</v>
      </c>
      <c r="D62" s="3452"/>
      <c r="E62" s="3452"/>
      <c r="F62" s="3452"/>
      <c r="G62" s="3452"/>
      <c r="H62" s="3452"/>
      <c r="I62" s="3452"/>
      <c r="J62" s="3452"/>
      <c r="K62" s="3452"/>
      <c r="L62" s="3452"/>
      <c r="M62" s="3452"/>
      <c r="N62" s="3452"/>
      <c r="O62" s="3452"/>
      <c r="P62" s="3452"/>
      <c r="Q62" s="3452"/>
      <c r="R62" s="3452"/>
      <c r="S62" s="3452"/>
      <c r="T62" s="3452"/>
      <c r="U62" s="3452"/>
      <c r="V62" s="3452"/>
      <c r="W62" s="3452"/>
      <c r="X62" s="3452"/>
      <c r="Y62" s="1081"/>
      <c r="Z62" s="1853"/>
      <c r="AA62" s="3452"/>
      <c r="AB62" s="3452"/>
      <c r="AC62" s="3452"/>
      <c r="AD62" s="3452"/>
      <c r="AE62" s="3452"/>
      <c r="AF62" s="3452"/>
      <c r="AG62" s="3452"/>
      <c r="AH62" s="3452"/>
      <c r="AI62" s="3452"/>
      <c r="AJ62" s="3452"/>
      <c r="AK62" s="3452"/>
      <c r="AL62" s="3452"/>
      <c r="AM62" s="3452"/>
      <c r="AN62" s="3452"/>
      <c r="AO62" s="3452"/>
      <c r="AP62" s="3452"/>
      <c r="AQ62" s="3452"/>
      <c r="AR62" s="3452"/>
      <c r="AS62" s="3452"/>
      <c r="AT62" s="3452"/>
      <c r="AU62" s="3452"/>
      <c r="AV62" s="3452"/>
      <c r="AW62" s="3452"/>
      <c r="AX62" s="3452"/>
      <c r="AY62" s="3452"/>
      <c r="AZ62" s="3452"/>
      <c r="BA62" s="3452"/>
      <c r="BB62" s="3452"/>
      <c r="BC62" s="3452"/>
      <c r="BD62" s="3452"/>
      <c r="BE62" s="3452"/>
      <c r="BF62" s="3452"/>
      <c r="BG62" s="3452"/>
      <c r="BH62" s="3452"/>
      <c r="BI62" s="3452"/>
      <c r="BJ62" s="3452"/>
      <c r="BK62" s="3452"/>
      <c r="BL62" s="3452"/>
      <c r="BM62" s="3452"/>
      <c r="BN62" s="3452"/>
      <c r="BO62" s="606"/>
      <c r="BP62" s="3394" t="s">
        <v>2439</v>
      </c>
      <c r="BQ62" s="3395"/>
      <c r="BR62" s="3395"/>
      <c r="BS62" s="3395"/>
      <c r="BT62" s="3395"/>
      <c r="BU62" s="3395"/>
      <c r="BV62" s="3395"/>
      <c r="BW62" s="3395"/>
      <c r="BX62" s="3395"/>
      <c r="BY62" s="3395"/>
      <c r="BZ62" s="3395"/>
      <c r="CA62" s="3395"/>
      <c r="CB62" s="3395"/>
      <c r="CC62" s="3395"/>
      <c r="CD62" s="3395"/>
      <c r="CE62" s="3395"/>
      <c r="CF62" s="3395"/>
      <c r="CG62" s="3395"/>
      <c r="CH62" s="3395"/>
      <c r="CI62" s="3395"/>
      <c r="CJ62" s="3395"/>
      <c r="CK62" s="3395"/>
      <c r="CL62" s="3395"/>
      <c r="CM62" s="3395"/>
      <c r="CN62" s="3395"/>
      <c r="CO62" s="3395"/>
      <c r="CP62" s="3395"/>
      <c r="CQ62" s="3395"/>
      <c r="CR62" s="3395"/>
      <c r="CS62" s="3395"/>
      <c r="CT62" s="3396"/>
      <c r="CU62" s="582"/>
    </row>
    <row r="63" spans="1:99" s="579" customFormat="1" ht="12.6" customHeight="1">
      <c r="A63" s="580"/>
      <c r="B63" s="610"/>
      <c r="C63" s="3453"/>
      <c r="D63" s="3453"/>
      <c r="E63" s="3453"/>
      <c r="F63" s="3453"/>
      <c r="G63" s="3453"/>
      <c r="H63" s="3453"/>
      <c r="I63" s="3453"/>
      <c r="J63" s="3453"/>
      <c r="K63" s="3453"/>
      <c r="L63" s="3453"/>
      <c r="M63" s="3453"/>
      <c r="N63" s="3453"/>
      <c r="O63" s="3453"/>
      <c r="P63" s="3453"/>
      <c r="Q63" s="3453"/>
      <c r="R63" s="3453"/>
      <c r="S63" s="3453"/>
      <c r="T63" s="3453"/>
      <c r="U63" s="3453"/>
      <c r="V63" s="3453"/>
      <c r="W63" s="3453"/>
      <c r="X63" s="3453"/>
      <c r="Y63" s="1082"/>
      <c r="Z63" s="1847"/>
      <c r="AA63" s="3453"/>
      <c r="AB63" s="3453"/>
      <c r="AC63" s="3453"/>
      <c r="AD63" s="3453"/>
      <c r="AE63" s="3453"/>
      <c r="AF63" s="3453"/>
      <c r="AG63" s="3453"/>
      <c r="AH63" s="3453"/>
      <c r="AI63" s="3453"/>
      <c r="AJ63" s="3453"/>
      <c r="AK63" s="3453"/>
      <c r="AL63" s="3453"/>
      <c r="AM63" s="3453"/>
      <c r="AN63" s="3453"/>
      <c r="AO63" s="3453"/>
      <c r="AP63" s="3453"/>
      <c r="AQ63" s="3453"/>
      <c r="AR63" s="3453"/>
      <c r="AS63" s="3453"/>
      <c r="AT63" s="3453"/>
      <c r="AU63" s="3453"/>
      <c r="AV63" s="3453"/>
      <c r="AW63" s="3453"/>
      <c r="AX63" s="3453"/>
      <c r="AY63" s="3453"/>
      <c r="AZ63" s="3453"/>
      <c r="BA63" s="3453"/>
      <c r="BB63" s="3453"/>
      <c r="BC63" s="3453"/>
      <c r="BD63" s="3453"/>
      <c r="BE63" s="3453"/>
      <c r="BF63" s="3453"/>
      <c r="BG63" s="3453"/>
      <c r="BH63" s="3453"/>
      <c r="BI63" s="3453"/>
      <c r="BJ63" s="3453"/>
      <c r="BK63" s="3453"/>
      <c r="BL63" s="3453"/>
      <c r="BM63" s="3453"/>
      <c r="BN63" s="3453"/>
      <c r="BO63" s="607"/>
      <c r="BP63" s="3397"/>
      <c r="BQ63" s="3398"/>
      <c r="BR63" s="3398"/>
      <c r="BS63" s="3398"/>
      <c r="BT63" s="3398"/>
      <c r="BU63" s="3398"/>
      <c r="BV63" s="3398"/>
      <c r="BW63" s="3398"/>
      <c r="BX63" s="3398"/>
      <c r="BY63" s="3398"/>
      <c r="BZ63" s="3398"/>
      <c r="CA63" s="3398"/>
      <c r="CB63" s="3398"/>
      <c r="CC63" s="3398"/>
      <c r="CD63" s="3398"/>
      <c r="CE63" s="3398"/>
      <c r="CF63" s="3398"/>
      <c r="CG63" s="3398"/>
      <c r="CH63" s="3398"/>
      <c r="CI63" s="3398"/>
      <c r="CJ63" s="3398"/>
      <c r="CK63" s="3398"/>
      <c r="CL63" s="3398"/>
      <c r="CM63" s="3398"/>
      <c r="CN63" s="3398"/>
      <c r="CO63" s="3398"/>
      <c r="CP63" s="3398"/>
      <c r="CQ63" s="3398"/>
      <c r="CR63" s="3398"/>
      <c r="CS63" s="3398"/>
      <c r="CT63" s="3399"/>
      <c r="CU63" s="582"/>
    </row>
    <row r="64" spans="1:99" s="579" customFormat="1" ht="12.6" customHeight="1">
      <c r="A64" s="580"/>
      <c r="B64" s="609"/>
      <c r="C64" s="3452" t="s">
        <v>3393</v>
      </c>
      <c r="D64" s="3452"/>
      <c r="E64" s="3452"/>
      <c r="F64" s="3452"/>
      <c r="G64" s="3452"/>
      <c r="H64" s="3452"/>
      <c r="I64" s="3452"/>
      <c r="J64" s="3452"/>
      <c r="K64" s="3452"/>
      <c r="L64" s="3452"/>
      <c r="M64" s="3452"/>
      <c r="N64" s="3452"/>
      <c r="O64" s="3452"/>
      <c r="P64" s="3452"/>
      <c r="Q64" s="3452"/>
      <c r="R64" s="3452"/>
      <c r="S64" s="3452"/>
      <c r="T64" s="3452"/>
      <c r="U64" s="3452"/>
      <c r="V64" s="3452"/>
      <c r="W64" s="3452"/>
      <c r="X64" s="3452"/>
      <c r="Y64" s="1096"/>
      <c r="Z64" s="1853"/>
      <c r="AA64" s="3425"/>
      <c r="AB64" s="3425"/>
      <c r="AC64" s="3425"/>
      <c r="AD64" s="3425"/>
      <c r="AE64" s="3425"/>
      <c r="AF64" s="3425"/>
      <c r="AG64" s="3425"/>
      <c r="AH64" s="3425"/>
      <c r="AI64" s="3425"/>
      <c r="AJ64" s="3425"/>
      <c r="AK64" s="3425"/>
      <c r="AL64" s="3425"/>
      <c r="AM64" s="3425"/>
      <c r="AN64" s="3425"/>
      <c r="AO64" s="3425"/>
      <c r="AP64" s="3425"/>
      <c r="AQ64" s="3425"/>
      <c r="AR64" s="3425"/>
      <c r="AS64" s="3425"/>
      <c r="AT64" s="3425"/>
      <c r="AU64" s="3425"/>
      <c r="AV64" s="3425"/>
      <c r="AW64" s="3425"/>
      <c r="AX64" s="3425"/>
      <c r="AY64" s="3425"/>
      <c r="AZ64" s="3425"/>
      <c r="BA64" s="3425"/>
      <c r="BB64" s="3425"/>
      <c r="BC64" s="3425"/>
      <c r="BD64" s="3425"/>
      <c r="BE64" s="3425"/>
      <c r="BF64" s="3425"/>
      <c r="BG64" s="3425"/>
      <c r="BH64" s="3425"/>
      <c r="BI64" s="3425"/>
      <c r="BJ64" s="3425"/>
      <c r="BK64" s="3425"/>
      <c r="BL64" s="3425"/>
      <c r="BM64" s="3425"/>
      <c r="BN64" s="3425"/>
      <c r="BO64" s="606"/>
      <c r="BP64" s="594"/>
      <c r="BQ64" s="3439"/>
      <c r="BR64" s="3439"/>
      <c r="BS64" s="3439"/>
      <c r="BT64" s="3439"/>
      <c r="BU64" s="3439"/>
      <c r="BV64" s="3439"/>
      <c r="BW64" s="3439"/>
      <c r="BX64" s="3439"/>
      <c r="BY64" s="3439"/>
      <c r="BZ64" s="3439"/>
      <c r="CA64" s="3439"/>
      <c r="CB64" s="3439"/>
      <c r="CC64" s="3439"/>
      <c r="CD64" s="3439"/>
      <c r="CE64" s="3439"/>
      <c r="CF64" s="3439"/>
      <c r="CG64" s="3439"/>
      <c r="CH64" s="3439"/>
      <c r="CI64" s="3439"/>
      <c r="CJ64" s="3439"/>
      <c r="CK64" s="3439"/>
      <c r="CL64" s="3439"/>
      <c r="CM64" s="3439"/>
      <c r="CN64" s="3439"/>
      <c r="CO64" s="3439"/>
      <c r="CP64" s="3439"/>
      <c r="CQ64" s="3439"/>
      <c r="CR64" s="3439"/>
      <c r="CS64" s="3439"/>
      <c r="CT64" s="595"/>
      <c r="CU64" s="582"/>
    </row>
    <row r="65" spans="1:99" s="579" customFormat="1" ht="12.6" customHeight="1">
      <c r="A65" s="580"/>
      <c r="B65" s="594"/>
      <c r="C65" s="3427"/>
      <c r="D65" s="3427"/>
      <c r="E65" s="3427"/>
      <c r="F65" s="3427"/>
      <c r="G65" s="3427"/>
      <c r="H65" s="3427"/>
      <c r="I65" s="3427"/>
      <c r="J65" s="3427"/>
      <c r="K65" s="3427"/>
      <c r="L65" s="3427"/>
      <c r="M65" s="3427"/>
      <c r="N65" s="3427"/>
      <c r="O65" s="3427"/>
      <c r="P65" s="3427"/>
      <c r="Q65" s="3427"/>
      <c r="R65" s="3427"/>
      <c r="S65" s="3427"/>
      <c r="T65" s="3427"/>
      <c r="U65" s="3427"/>
      <c r="V65" s="3427"/>
      <c r="W65" s="3427"/>
      <c r="X65" s="3427"/>
      <c r="Y65" s="629"/>
      <c r="Z65" s="1852"/>
      <c r="AA65" s="3427"/>
      <c r="AB65" s="3456"/>
      <c r="AC65" s="3456"/>
      <c r="AD65" s="3456"/>
      <c r="AE65" s="3456"/>
      <c r="AF65" s="3456"/>
      <c r="AG65" s="3456"/>
      <c r="AH65" s="3456"/>
      <c r="AI65" s="3456"/>
      <c r="AJ65" s="3456"/>
      <c r="AK65" s="3456"/>
      <c r="AL65" s="3456"/>
      <c r="AM65" s="3456"/>
      <c r="AN65" s="3456"/>
      <c r="AO65" s="3456"/>
      <c r="AP65" s="3456"/>
      <c r="AQ65" s="3456"/>
      <c r="AR65" s="3456"/>
      <c r="AS65" s="3456"/>
      <c r="AT65" s="3456"/>
      <c r="AU65" s="3456"/>
      <c r="AV65" s="3456"/>
      <c r="AW65" s="3456"/>
      <c r="AX65" s="3456"/>
      <c r="AY65" s="3456"/>
      <c r="AZ65" s="3456"/>
      <c r="BA65" s="3456"/>
      <c r="BB65" s="3456"/>
      <c r="BC65" s="3456"/>
      <c r="BD65" s="3456"/>
      <c r="BE65" s="3456"/>
      <c r="BF65" s="3456"/>
      <c r="BG65" s="3456"/>
      <c r="BH65" s="3456"/>
      <c r="BI65" s="3456"/>
      <c r="BJ65" s="3456"/>
      <c r="BK65" s="3456"/>
      <c r="BL65" s="3456"/>
      <c r="BM65" s="3456"/>
      <c r="BN65" s="3456"/>
      <c r="BO65" s="595"/>
      <c r="BP65" s="594"/>
      <c r="BQ65" s="3431"/>
      <c r="BR65" s="3431"/>
      <c r="BS65" s="3431"/>
      <c r="BT65" s="3431"/>
      <c r="BU65" s="3431"/>
      <c r="BV65" s="3431"/>
      <c r="BW65" s="3431"/>
      <c r="BX65" s="3431"/>
      <c r="BY65" s="3431"/>
      <c r="BZ65" s="3431"/>
      <c r="CA65" s="3431"/>
      <c r="CB65" s="3431"/>
      <c r="CC65" s="3431"/>
      <c r="CD65" s="3431"/>
      <c r="CE65" s="3431"/>
      <c r="CF65" s="3431"/>
      <c r="CG65" s="3431"/>
      <c r="CH65" s="3431"/>
      <c r="CI65" s="3431"/>
      <c r="CJ65" s="3431"/>
      <c r="CK65" s="3431"/>
      <c r="CL65" s="3431"/>
      <c r="CM65" s="3431"/>
      <c r="CN65" s="3431"/>
      <c r="CO65" s="3431"/>
      <c r="CP65" s="3431"/>
      <c r="CQ65" s="3431"/>
      <c r="CR65" s="3431"/>
      <c r="CS65" s="3431"/>
      <c r="CT65" s="595"/>
      <c r="CU65" s="582"/>
    </row>
    <row r="66" spans="1:99" s="579" customFormat="1" ht="12.6" customHeight="1" thickBot="1">
      <c r="A66" s="580"/>
      <c r="B66" s="596"/>
      <c r="C66" s="3454"/>
      <c r="D66" s="3454"/>
      <c r="E66" s="3454"/>
      <c r="F66" s="3454"/>
      <c r="G66" s="3454"/>
      <c r="H66" s="3454"/>
      <c r="I66" s="3454"/>
      <c r="J66" s="3454"/>
      <c r="K66" s="3454"/>
      <c r="L66" s="3454"/>
      <c r="M66" s="3454"/>
      <c r="N66" s="3454"/>
      <c r="O66" s="3454"/>
      <c r="P66" s="3454"/>
      <c r="Q66" s="3454"/>
      <c r="R66" s="3454"/>
      <c r="S66" s="3454"/>
      <c r="T66" s="3454"/>
      <c r="U66" s="3454"/>
      <c r="V66" s="3454"/>
      <c r="W66" s="3454"/>
      <c r="X66" s="3454"/>
      <c r="Y66" s="613"/>
      <c r="Z66" s="1850"/>
      <c r="AA66" s="3454"/>
      <c r="AB66" s="3454"/>
      <c r="AC66" s="3454"/>
      <c r="AD66" s="3454"/>
      <c r="AE66" s="3454"/>
      <c r="AF66" s="3454"/>
      <c r="AG66" s="3454"/>
      <c r="AH66" s="3454"/>
      <c r="AI66" s="3454"/>
      <c r="AJ66" s="3454"/>
      <c r="AK66" s="3454"/>
      <c r="AL66" s="3454"/>
      <c r="AM66" s="3454"/>
      <c r="AN66" s="3454"/>
      <c r="AO66" s="3454"/>
      <c r="AP66" s="3454"/>
      <c r="AQ66" s="3454"/>
      <c r="AR66" s="3454"/>
      <c r="AS66" s="3454"/>
      <c r="AT66" s="3454"/>
      <c r="AU66" s="3454"/>
      <c r="AV66" s="3454"/>
      <c r="AW66" s="3454"/>
      <c r="AX66" s="3454"/>
      <c r="AY66" s="3454"/>
      <c r="AZ66" s="3454"/>
      <c r="BA66" s="3454"/>
      <c r="BB66" s="3454"/>
      <c r="BC66" s="3454"/>
      <c r="BD66" s="3454"/>
      <c r="BE66" s="3454"/>
      <c r="BF66" s="3454"/>
      <c r="BG66" s="3454"/>
      <c r="BH66" s="3454"/>
      <c r="BI66" s="3454"/>
      <c r="BJ66" s="3454"/>
      <c r="BK66" s="3454"/>
      <c r="BL66" s="3454"/>
      <c r="BM66" s="3454"/>
      <c r="BN66" s="3454"/>
      <c r="BO66" s="598"/>
      <c r="BP66" s="594"/>
      <c r="BQ66" s="3431"/>
      <c r="BR66" s="3431"/>
      <c r="BS66" s="3431"/>
      <c r="BT66" s="3431"/>
      <c r="BU66" s="3431"/>
      <c r="BV66" s="3431"/>
      <c r="BW66" s="3431"/>
      <c r="BX66" s="3431"/>
      <c r="BY66" s="3431"/>
      <c r="BZ66" s="3431"/>
      <c r="CA66" s="3431"/>
      <c r="CB66" s="3431"/>
      <c r="CC66" s="3431"/>
      <c r="CD66" s="3431"/>
      <c r="CE66" s="3431"/>
      <c r="CF66" s="3431"/>
      <c r="CG66" s="3431"/>
      <c r="CH66" s="3431"/>
      <c r="CI66" s="3431"/>
      <c r="CJ66" s="3431"/>
      <c r="CK66" s="3431"/>
      <c r="CL66" s="3431"/>
      <c r="CM66" s="3431"/>
      <c r="CN66" s="3431"/>
      <c r="CO66" s="3431"/>
      <c r="CP66" s="3431"/>
      <c r="CQ66" s="3431"/>
      <c r="CR66" s="3431"/>
      <c r="CS66" s="3431"/>
      <c r="CT66" s="595"/>
      <c r="CU66" s="582"/>
    </row>
    <row r="67" spans="1:99" s="579" customFormat="1" ht="12.6" customHeight="1">
      <c r="A67" s="580"/>
      <c r="B67" s="614"/>
      <c r="C67" s="3404" t="s">
        <v>1800</v>
      </c>
      <c r="D67" s="3404"/>
      <c r="E67" s="3404"/>
      <c r="F67" s="3404"/>
      <c r="G67" s="3404"/>
      <c r="H67" s="3404"/>
      <c r="I67" s="3404"/>
      <c r="J67" s="3404"/>
      <c r="K67" s="3404"/>
      <c r="L67" s="3404"/>
      <c r="M67" s="3404"/>
      <c r="N67" s="3404"/>
      <c r="O67" s="3404"/>
      <c r="P67" s="3404"/>
      <c r="Q67" s="3404"/>
      <c r="R67" s="3404"/>
      <c r="S67" s="3404"/>
      <c r="T67" s="3404"/>
      <c r="U67" s="3404"/>
      <c r="V67" s="3404"/>
      <c r="W67" s="3404"/>
      <c r="X67" s="3404"/>
      <c r="Y67" s="618"/>
      <c r="Z67" s="1097"/>
      <c r="AA67" s="3457"/>
      <c r="AB67" s="3457"/>
      <c r="AC67" s="3457"/>
      <c r="AD67" s="3457"/>
      <c r="AE67" s="3457"/>
      <c r="AF67" s="3457"/>
      <c r="AG67" s="3457"/>
      <c r="AH67" s="3457"/>
      <c r="AI67" s="3457"/>
      <c r="AJ67" s="3457"/>
      <c r="AK67" s="3457"/>
      <c r="AL67" s="3457"/>
      <c r="AM67" s="3457"/>
      <c r="AN67" s="3457"/>
      <c r="AO67" s="3457"/>
      <c r="AP67" s="3457"/>
      <c r="AQ67" s="3457"/>
      <c r="AR67" s="3457"/>
      <c r="AS67" s="3457"/>
      <c r="AT67" s="3457"/>
      <c r="AU67" s="3457"/>
      <c r="AV67" s="3457"/>
      <c r="AW67" s="3457"/>
      <c r="AX67" s="3457"/>
      <c r="AY67" s="3457"/>
      <c r="AZ67" s="615"/>
      <c r="BA67" s="3411" t="s">
        <v>2259</v>
      </c>
      <c r="BB67" s="3411"/>
      <c r="BC67" s="3411"/>
      <c r="BD67" s="3411"/>
      <c r="BE67" s="3411"/>
      <c r="BF67" s="3411" t="s">
        <v>589</v>
      </c>
      <c r="BG67" s="3411"/>
      <c r="BH67" s="3411"/>
      <c r="BI67" s="3411"/>
      <c r="BJ67" s="3411" t="s">
        <v>1401</v>
      </c>
      <c r="BK67" s="3411"/>
      <c r="BL67" s="3411"/>
      <c r="BM67" s="3411"/>
      <c r="BN67" s="3411" t="s">
        <v>1400</v>
      </c>
      <c r="BO67" s="3412"/>
      <c r="BP67" s="594"/>
      <c r="BQ67" s="3431"/>
      <c r="BR67" s="3431"/>
      <c r="BS67" s="3431"/>
      <c r="BT67" s="3431"/>
      <c r="BU67" s="3431"/>
      <c r="BV67" s="3431"/>
      <c r="BW67" s="3431"/>
      <c r="BX67" s="3431"/>
      <c r="BY67" s="3431"/>
      <c r="BZ67" s="3431"/>
      <c r="CA67" s="3431"/>
      <c r="CB67" s="3431"/>
      <c r="CC67" s="3431"/>
      <c r="CD67" s="3431"/>
      <c r="CE67" s="3431"/>
      <c r="CF67" s="3431"/>
      <c r="CG67" s="3431"/>
      <c r="CH67" s="3431"/>
      <c r="CI67" s="3431"/>
      <c r="CJ67" s="3431"/>
      <c r="CK67" s="3431"/>
      <c r="CL67" s="3431"/>
      <c r="CM67" s="3431"/>
      <c r="CN67" s="3431"/>
      <c r="CO67" s="3431"/>
      <c r="CP67" s="3431"/>
      <c r="CQ67" s="3431"/>
      <c r="CR67" s="3431"/>
      <c r="CS67" s="3431"/>
      <c r="CT67" s="595"/>
      <c r="CU67" s="582"/>
    </row>
    <row r="68" spans="1:99" s="579" customFormat="1" ht="12.6" customHeight="1" thickBot="1">
      <c r="A68" s="580"/>
      <c r="B68" s="611"/>
      <c r="C68" s="3405"/>
      <c r="D68" s="3405"/>
      <c r="E68" s="3405"/>
      <c r="F68" s="3405"/>
      <c r="G68" s="3405"/>
      <c r="H68" s="3405"/>
      <c r="I68" s="3405"/>
      <c r="J68" s="3405"/>
      <c r="K68" s="3405"/>
      <c r="L68" s="3405"/>
      <c r="M68" s="3405"/>
      <c r="N68" s="3405"/>
      <c r="O68" s="3405"/>
      <c r="P68" s="3405"/>
      <c r="Q68" s="3405"/>
      <c r="R68" s="3405"/>
      <c r="S68" s="3405"/>
      <c r="T68" s="3405"/>
      <c r="U68" s="3405"/>
      <c r="V68" s="3405"/>
      <c r="W68" s="3405"/>
      <c r="X68" s="3405"/>
      <c r="Y68" s="613"/>
      <c r="Z68" s="1098"/>
      <c r="AA68" s="3458"/>
      <c r="AB68" s="3458"/>
      <c r="AC68" s="3458"/>
      <c r="AD68" s="3458"/>
      <c r="AE68" s="3458"/>
      <c r="AF68" s="3458"/>
      <c r="AG68" s="3458"/>
      <c r="AH68" s="3458"/>
      <c r="AI68" s="3458"/>
      <c r="AJ68" s="3458"/>
      <c r="AK68" s="3458"/>
      <c r="AL68" s="3458"/>
      <c r="AM68" s="3458"/>
      <c r="AN68" s="3458"/>
      <c r="AO68" s="3458"/>
      <c r="AP68" s="3458"/>
      <c r="AQ68" s="3458"/>
      <c r="AR68" s="3458"/>
      <c r="AS68" s="3458"/>
      <c r="AT68" s="3458"/>
      <c r="AU68" s="3458"/>
      <c r="AV68" s="3458"/>
      <c r="AW68" s="3458"/>
      <c r="AX68" s="3458"/>
      <c r="AY68" s="3458"/>
      <c r="AZ68" s="612"/>
      <c r="BA68" s="3407"/>
      <c r="BB68" s="3407"/>
      <c r="BC68" s="3407"/>
      <c r="BD68" s="3407"/>
      <c r="BE68" s="3407"/>
      <c r="BF68" s="3407"/>
      <c r="BG68" s="3407"/>
      <c r="BH68" s="3407"/>
      <c r="BI68" s="3407"/>
      <c r="BJ68" s="3407"/>
      <c r="BK68" s="3407"/>
      <c r="BL68" s="3407"/>
      <c r="BM68" s="3407"/>
      <c r="BN68" s="3407"/>
      <c r="BO68" s="3408"/>
      <c r="BP68" s="596"/>
      <c r="BQ68" s="3455"/>
      <c r="BR68" s="3455"/>
      <c r="BS68" s="3455"/>
      <c r="BT68" s="3455"/>
      <c r="BU68" s="3455"/>
      <c r="BV68" s="3455"/>
      <c r="BW68" s="3455"/>
      <c r="BX68" s="3455"/>
      <c r="BY68" s="3455"/>
      <c r="BZ68" s="3455"/>
      <c r="CA68" s="3455"/>
      <c r="CB68" s="3455"/>
      <c r="CC68" s="3455"/>
      <c r="CD68" s="3455"/>
      <c r="CE68" s="3455"/>
      <c r="CF68" s="3455"/>
      <c r="CG68" s="3455"/>
      <c r="CH68" s="3455"/>
      <c r="CI68" s="3455"/>
      <c r="CJ68" s="3455"/>
      <c r="CK68" s="3455"/>
      <c r="CL68" s="3455"/>
      <c r="CM68" s="3455"/>
      <c r="CN68" s="3455"/>
      <c r="CO68" s="3455"/>
      <c r="CP68" s="3455"/>
      <c r="CQ68" s="3455"/>
      <c r="CR68" s="3455"/>
      <c r="CS68" s="3455"/>
      <c r="CT68" s="598"/>
      <c r="CU68" s="582"/>
    </row>
    <row r="69" spans="1:99" s="579" customFormat="1" ht="12.6" customHeight="1">
      <c r="A69" s="1099"/>
      <c r="B69" s="583"/>
      <c r="C69" s="583"/>
      <c r="D69" s="583"/>
      <c r="E69" s="583"/>
      <c r="F69" s="583"/>
      <c r="G69" s="583"/>
      <c r="H69" s="583"/>
      <c r="I69" s="583"/>
      <c r="J69" s="583"/>
      <c r="K69" s="583"/>
      <c r="L69" s="583"/>
      <c r="M69" s="583"/>
      <c r="N69" s="583"/>
      <c r="O69" s="583"/>
      <c r="P69" s="583"/>
      <c r="Q69" s="583"/>
      <c r="R69" s="583"/>
      <c r="S69" s="583"/>
      <c r="T69" s="583"/>
      <c r="U69" s="583"/>
      <c r="V69" s="583"/>
      <c r="W69" s="583"/>
      <c r="X69" s="583"/>
      <c r="Y69" s="583"/>
      <c r="Z69" s="583"/>
      <c r="AA69" s="583"/>
      <c r="AB69" s="583"/>
      <c r="AC69" s="583"/>
      <c r="AD69" s="583"/>
      <c r="AE69" s="583"/>
      <c r="AF69" s="583"/>
      <c r="AG69" s="583"/>
      <c r="AH69" s="583"/>
      <c r="AI69" s="583"/>
      <c r="AJ69" s="583"/>
      <c r="AK69" s="583"/>
      <c r="AL69" s="583"/>
      <c r="AM69" s="583"/>
      <c r="AN69" s="583"/>
      <c r="AO69" s="583"/>
      <c r="AP69" s="583"/>
      <c r="AQ69" s="583"/>
      <c r="AR69" s="583"/>
      <c r="AS69" s="583"/>
      <c r="AT69" s="583"/>
      <c r="AU69" s="583"/>
      <c r="AV69" s="583"/>
      <c r="AW69" s="583"/>
      <c r="AX69" s="583"/>
      <c r="AY69" s="583"/>
      <c r="AZ69" s="583"/>
      <c r="BA69" s="583"/>
      <c r="BB69" s="583"/>
      <c r="BC69" s="583"/>
      <c r="BD69" s="583"/>
      <c r="BE69" s="583"/>
      <c r="BF69" s="583"/>
      <c r="BG69" s="583"/>
      <c r="BH69" s="583"/>
      <c r="BI69" s="583"/>
      <c r="BJ69" s="583"/>
      <c r="BK69" s="583"/>
      <c r="BL69" s="583"/>
      <c r="BM69" s="583"/>
      <c r="BN69" s="583"/>
      <c r="BO69" s="583"/>
      <c r="BP69" s="583"/>
      <c r="BQ69" s="583"/>
      <c r="BR69" s="583"/>
      <c r="BS69" s="583"/>
      <c r="BT69" s="583"/>
      <c r="BU69" s="583"/>
      <c r="BV69" s="583"/>
      <c r="BW69" s="583"/>
      <c r="BX69" s="583"/>
      <c r="BY69" s="583"/>
      <c r="BZ69" s="583"/>
      <c r="CA69" s="583"/>
      <c r="CB69" s="583"/>
      <c r="CC69" s="583"/>
      <c r="CD69" s="583"/>
      <c r="CE69" s="583"/>
      <c r="CF69" s="583"/>
      <c r="CG69" s="583"/>
      <c r="CH69" s="583"/>
      <c r="CI69" s="583"/>
      <c r="CJ69" s="583"/>
      <c r="CK69" s="583"/>
      <c r="CL69" s="583"/>
      <c r="CM69" s="583"/>
      <c r="CN69" s="583"/>
      <c r="CO69" s="583"/>
      <c r="CP69" s="583"/>
      <c r="CQ69" s="583"/>
      <c r="CR69" s="583"/>
      <c r="CS69" s="583"/>
      <c r="CT69" s="583"/>
      <c r="CU69" s="584"/>
    </row>
  </sheetData>
  <mergeCells count="158">
    <mergeCell ref="BJ67:BK68"/>
    <mergeCell ref="BL67:BM68"/>
    <mergeCell ref="BN67:BO68"/>
    <mergeCell ref="Z33:AK34"/>
    <mergeCell ref="AL33:AM34"/>
    <mergeCell ref="AN33:AY34"/>
    <mergeCell ref="C64:X66"/>
    <mergeCell ref="AA64:BN64"/>
    <mergeCell ref="BQ64:CS68"/>
    <mergeCell ref="AA65:BN66"/>
    <mergeCell ref="C67:X68"/>
    <mergeCell ref="AA67:AY68"/>
    <mergeCell ref="BA67:BC68"/>
    <mergeCell ref="BD67:BE68"/>
    <mergeCell ref="BF67:BG68"/>
    <mergeCell ref="BH67:BI68"/>
    <mergeCell ref="BQ57:CS61"/>
    <mergeCell ref="F59:X61"/>
    <mergeCell ref="AA59:BN61"/>
    <mergeCell ref="C62:X63"/>
    <mergeCell ref="AA62:BN63"/>
    <mergeCell ref="BP62:CT63"/>
    <mergeCell ref="BE53:BF54"/>
    <mergeCell ref="BG53:BL54"/>
    <mergeCell ref="B55:D61"/>
    <mergeCell ref="F55:X56"/>
    <mergeCell ref="AA55:BN56"/>
    <mergeCell ref="F57:X58"/>
    <mergeCell ref="AA57:BN58"/>
    <mergeCell ref="D49:BM50"/>
    <mergeCell ref="D51:BM52"/>
    <mergeCell ref="BQ51:CS55"/>
    <mergeCell ref="C53:X54"/>
    <mergeCell ref="AA53:AB54"/>
    <mergeCell ref="AC53:AE54"/>
    <mergeCell ref="AI53:AJ54"/>
    <mergeCell ref="AK53:AP54"/>
    <mergeCell ref="AT53:AU54"/>
    <mergeCell ref="AV53:BD54"/>
    <mergeCell ref="D43:BM44"/>
    <mergeCell ref="D45:BM46"/>
    <mergeCell ref="BQ45:CA46"/>
    <mergeCell ref="CB45:CS46"/>
    <mergeCell ref="D47:BM48"/>
    <mergeCell ref="BP47:CT48"/>
    <mergeCell ref="D39:BM40"/>
    <mergeCell ref="BP39:BV40"/>
    <mergeCell ref="BW39:CS40"/>
    <mergeCell ref="D41:BM42"/>
    <mergeCell ref="BP41:BV42"/>
    <mergeCell ref="BW41:CS42"/>
    <mergeCell ref="D37:I38"/>
    <mergeCell ref="J37:BM38"/>
    <mergeCell ref="BP37:BS38"/>
    <mergeCell ref="BT37:CS38"/>
    <mergeCell ref="S35:S36"/>
    <mergeCell ref="T35:U36"/>
    <mergeCell ref="V35:AE36"/>
    <mergeCell ref="AF35:AG36"/>
    <mergeCell ref="AH35:AQ36"/>
    <mergeCell ref="AR35:AS36"/>
    <mergeCell ref="BP31:CT32"/>
    <mergeCell ref="D33:I34"/>
    <mergeCell ref="J33:K34"/>
    <mergeCell ref="L33:W34"/>
    <mergeCell ref="X33:Y34"/>
    <mergeCell ref="BP33:BW36"/>
    <mergeCell ref="BX33:CS34"/>
    <mergeCell ref="J35:K36"/>
    <mergeCell ref="L35:R36"/>
    <mergeCell ref="AT35:AW36"/>
    <mergeCell ref="AX35:AX36"/>
    <mergeCell ref="BX35:CS36"/>
    <mergeCell ref="BJ29:BK30"/>
    <mergeCell ref="BL29:BM30"/>
    <mergeCell ref="BN29:BO30"/>
    <mergeCell ref="D31:BM32"/>
    <mergeCell ref="AO29:AP30"/>
    <mergeCell ref="AQ29:AR30"/>
    <mergeCell ref="AS29:AT30"/>
    <mergeCell ref="AU29:AZ30"/>
    <mergeCell ref="BA29:BC30"/>
    <mergeCell ref="BD29:BE30"/>
    <mergeCell ref="BF27:BG28"/>
    <mergeCell ref="D27:X28"/>
    <mergeCell ref="AF27:AH28"/>
    <mergeCell ref="AI27:AJ28"/>
    <mergeCell ref="AK27:AL28"/>
    <mergeCell ref="AM27:AN28"/>
    <mergeCell ref="AO27:AP28"/>
    <mergeCell ref="BF29:BG30"/>
    <mergeCell ref="BH29:BI30"/>
    <mergeCell ref="AF29:AH30"/>
    <mergeCell ref="AI29:AJ30"/>
    <mergeCell ref="AK29:AL30"/>
    <mergeCell ref="AM29:AN30"/>
    <mergeCell ref="AQ27:AR28"/>
    <mergeCell ref="AS27:AT28"/>
    <mergeCell ref="AU27:AZ28"/>
    <mergeCell ref="BA27:BC28"/>
    <mergeCell ref="BD27:BE28"/>
    <mergeCell ref="D23:AX24"/>
    <mergeCell ref="BA23:BC24"/>
    <mergeCell ref="BD23:BE24"/>
    <mergeCell ref="BF23:BG24"/>
    <mergeCell ref="BH23:BI24"/>
    <mergeCell ref="BJ23:BK24"/>
    <mergeCell ref="BL23:BM24"/>
    <mergeCell ref="BN23:BO24"/>
    <mergeCell ref="BQ23:CS25"/>
    <mergeCell ref="D25:AX26"/>
    <mergeCell ref="BA25:BC26"/>
    <mergeCell ref="BD25:BE26"/>
    <mergeCell ref="BF25:BG26"/>
    <mergeCell ref="BH25:BI26"/>
    <mergeCell ref="BJ25:BK26"/>
    <mergeCell ref="BL25:BM26"/>
    <mergeCell ref="BN25:BO26"/>
    <mergeCell ref="BQ26:CS27"/>
    <mergeCell ref="BH27:BI28"/>
    <mergeCell ref="BJ27:BK28"/>
    <mergeCell ref="BL27:BM28"/>
    <mergeCell ref="BN27:BO28"/>
    <mergeCell ref="BQ28:CS29"/>
    <mergeCell ref="B29:AE30"/>
    <mergeCell ref="C16:J18"/>
    <mergeCell ref="M16:CS18"/>
    <mergeCell ref="B19:K22"/>
    <mergeCell ref="L19:AH20"/>
    <mergeCell ref="BA19:BC20"/>
    <mergeCell ref="BD19:BE20"/>
    <mergeCell ref="BF19:BG20"/>
    <mergeCell ref="BH19:BI20"/>
    <mergeCell ref="BJ19:BK20"/>
    <mergeCell ref="BL19:BM20"/>
    <mergeCell ref="BN19:BO20"/>
    <mergeCell ref="BP19:CT20"/>
    <mergeCell ref="L21:AH22"/>
    <mergeCell ref="AI21:AR22"/>
    <mergeCell ref="BA21:BC22"/>
    <mergeCell ref="BD21:BE22"/>
    <mergeCell ref="BF21:BG22"/>
    <mergeCell ref="BH21:BI22"/>
    <mergeCell ref="BJ21:BK22"/>
    <mergeCell ref="BL21:BM22"/>
    <mergeCell ref="BN21:BO22"/>
    <mergeCell ref="H9:I10"/>
    <mergeCell ref="J9:BD10"/>
    <mergeCell ref="H11:I12"/>
    <mergeCell ref="J11:BD12"/>
    <mergeCell ref="BE11:CQ12"/>
    <mergeCell ref="C13:CS15"/>
    <mergeCell ref="A2:CU4"/>
    <mergeCell ref="D5:E6"/>
    <mergeCell ref="F5:CQ6"/>
    <mergeCell ref="D7:G8"/>
    <mergeCell ref="H7:I8"/>
    <mergeCell ref="J7:BD8"/>
  </mergeCells>
  <phoneticPr fontId="71"/>
  <dataValidations count="5">
    <dataValidation type="list" allowBlank="1" showInputMessage="1" showErrorMessage="1" sqref="H7 H11 H9 D5">
      <formula1>"☑,□"</formula1>
    </dataValidation>
    <dataValidation type="list" allowBlank="1" showInputMessage="1" showErrorMessage="1" sqref="BE53:BF54 AA53:AB54 AI53:AJ54 AT53:AU54 J33:K36 AR35 T35 AF35 X33 AL33">
      <formula1>"□,■"</formula1>
    </dataValidation>
    <dataValidation imeMode="hiragana" allowBlank="1" showInputMessage="1" showErrorMessage="1" sqref="BQ45:CA46"/>
    <dataValidation imeMode="halfAlpha" allowBlank="1" showInputMessage="1" showErrorMessage="1" sqref="BL19:BM30 BL67:BM68 BH67:BI68 BD67:BE68 BD19:BE30 BH19:BI30 AQ27:AR30 AI27:AJ30 AM27:AN30 BW43:CS43"/>
    <dataValidation type="list" allowBlank="1" showInputMessage="1" showErrorMessage="1" sqref="L19:AH20">
      <formula1>"西宮労働基準監督署,神戸東労働基準監督署,神戸西労働基準監督署"</formula1>
    </dataValidation>
  </dataValidations>
  <printOptions horizontalCentered="1"/>
  <pageMargins left="0.39370078740157483" right="0.39370078740157483" top="0.39370078740157483" bottom="0.39370078740157483" header="0.19685039370078741" footer="0.19685039370078741"/>
  <pageSetup paperSize="8" scale="93" orientation="landscape"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3"/>
    <pageSetUpPr fitToPage="1"/>
  </sheetPr>
  <dimension ref="A1:J60"/>
  <sheetViews>
    <sheetView tabSelected="1" zoomScale="70" zoomScaleNormal="70" workbookViewId="0">
      <pane xSplit="3" ySplit="3" topLeftCell="D4" activePane="bottomRight" state="frozen"/>
      <selection pane="topRight" activeCell="E1" sqref="E1"/>
      <selection pane="bottomLeft" activeCell="A4" sqref="A4"/>
      <selection pane="bottomRight" activeCell="C1" sqref="C1"/>
    </sheetView>
  </sheetViews>
  <sheetFormatPr defaultColWidth="9" defaultRowHeight="13.5"/>
  <cols>
    <col min="1" max="1" width="10.125" style="1788" customWidth="1"/>
    <col min="2" max="2" width="12.75" style="1788" customWidth="1"/>
    <col min="3" max="3" width="70.375" style="1788" customWidth="1"/>
    <col min="4" max="4" width="20.875" style="1788" customWidth="1"/>
    <col min="5" max="5" width="53.125" style="1899" hidden="1" customWidth="1"/>
    <col min="6" max="6" width="31.5" style="1788" customWidth="1"/>
    <col min="7" max="7" width="32.625" style="1788" bestFit="1" customWidth="1"/>
    <col min="8" max="8" width="42.125" style="1788" bestFit="1" customWidth="1"/>
    <col min="9" max="9" width="99.375" style="1788" customWidth="1"/>
    <col min="10" max="16384" width="9" style="1788"/>
  </cols>
  <sheetData>
    <row r="1" spans="1:9" ht="54" customHeight="1">
      <c r="A1" s="1787" t="s">
        <v>1322</v>
      </c>
      <c r="B1" s="1787"/>
      <c r="D1" s="1903" t="s">
        <v>2956</v>
      </c>
      <c r="G1" s="1789"/>
      <c r="I1" s="1790" t="str">
        <f ca="1">MID(CELL("filename"),SEARCH("[",CELL("filename"))+1,SEARCH("]",CELL("filename"))-SEARCH("[",CELL("filename"))-1)</f>
        <v>20260825_kojiikkatsunyuryoku.xlsx</v>
      </c>
    </row>
    <row r="2" spans="1:9" ht="27" customHeight="1">
      <c r="A2" s="1788" t="s">
        <v>3012</v>
      </c>
      <c r="B2" s="1787"/>
      <c r="H2" s="1789"/>
      <c r="I2" s="1835"/>
    </row>
    <row r="3" spans="1:9" ht="25.5">
      <c r="A3" s="1791" t="s">
        <v>1323</v>
      </c>
      <c r="B3" s="1791" t="s">
        <v>2055</v>
      </c>
      <c r="C3" s="1792" t="s">
        <v>1324</v>
      </c>
      <c r="D3" s="1792" t="s">
        <v>1325</v>
      </c>
      <c r="E3" s="1900" t="s">
        <v>3322</v>
      </c>
      <c r="F3" s="1792" t="s">
        <v>2467</v>
      </c>
      <c r="G3" s="1792" t="s">
        <v>1326</v>
      </c>
      <c r="H3" s="1792" t="s">
        <v>1327</v>
      </c>
      <c r="I3" s="1792" t="s">
        <v>1328</v>
      </c>
    </row>
    <row r="4" spans="1:9" s="1799" customFormat="1" ht="18" customHeight="1">
      <c r="A4" s="1793" t="s">
        <v>1329</v>
      </c>
      <c r="B4" s="1794">
        <v>1</v>
      </c>
      <c r="C4" s="1795" t="s">
        <v>3078</v>
      </c>
      <c r="D4" s="1797"/>
      <c r="E4" s="1901" t="s">
        <v>1331</v>
      </c>
      <c r="F4" s="1838" t="s">
        <v>3345</v>
      </c>
      <c r="G4" s="1796" t="s">
        <v>2064</v>
      </c>
      <c r="H4" s="1796" t="s">
        <v>1333</v>
      </c>
      <c r="I4" s="1796" t="s">
        <v>3340</v>
      </c>
    </row>
    <row r="5" spans="1:9" s="1799" customFormat="1" ht="18" customHeight="1">
      <c r="A5" s="1793" t="s">
        <v>1329</v>
      </c>
      <c r="B5" s="1800">
        <v>3</v>
      </c>
      <c r="C5" s="1801" t="s">
        <v>3005</v>
      </c>
      <c r="D5" s="1797"/>
      <c r="E5" s="1901" t="s">
        <v>1331</v>
      </c>
      <c r="F5" s="1838" t="s">
        <v>3345</v>
      </c>
      <c r="G5" s="1796" t="s">
        <v>1332</v>
      </c>
      <c r="H5" s="1796" t="s">
        <v>1333</v>
      </c>
      <c r="I5" s="1796" t="s">
        <v>3340</v>
      </c>
    </row>
    <row r="6" spans="1:9" s="1799" customFormat="1" ht="27">
      <c r="A6" s="1793" t="s">
        <v>1329</v>
      </c>
      <c r="B6" s="1800">
        <v>4</v>
      </c>
      <c r="C6" s="1802" t="s">
        <v>3013</v>
      </c>
      <c r="D6" s="1797"/>
      <c r="E6" s="1901" t="s">
        <v>3014</v>
      </c>
      <c r="F6" s="1839" t="s">
        <v>3055</v>
      </c>
      <c r="G6" s="1796" t="s">
        <v>1338</v>
      </c>
      <c r="H6" s="1796" t="s">
        <v>3323</v>
      </c>
      <c r="I6" s="1796" t="s">
        <v>3343</v>
      </c>
    </row>
    <row r="7" spans="1:9" s="1799" customFormat="1" ht="27">
      <c r="A7" s="1793" t="s">
        <v>1329</v>
      </c>
      <c r="B7" s="1800">
        <v>5</v>
      </c>
      <c r="C7" s="1801" t="s">
        <v>1334</v>
      </c>
      <c r="D7" s="1797"/>
      <c r="E7" s="1901" t="s">
        <v>1335</v>
      </c>
      <c r="F7" s="1838" t="s">
        <v>3345</v>
      </c>
      <c r="G7" s="1796" t="s">
        <v>1332</v>
      </c>
      <c r="H7" s="1796" t="s">
        <v>3324</v>
      </c>
      <c r="I7" s="1796" t="s">
        <v>3341</v>
      </c>
    </row>
    <row r="8" spans="1:9" s="1799" customFormat="1" ht="27">
      <c r="A8" s="1793" t="s">
        <v>1329</v>
      </c>
      <c r="B8" s="1800">
        <v>6</v>
      </c>
      <c r="C8" s="1801" t="s">
        <v>3006</v>
      </c>
      <c r="D8" s="1797" t="s">
        <v>1336</v>
      </c>
      <c r="E8" s="1901" t="s">
        <v>1335</v>
      </c>
      <c r="F8" s="1838" t="s">
        <v>3345</v>
      </c>
      <c r="G8" s="1796" t="s">
        <v>1332</v>
      </c>
      <c r="H8" s="1796" t="s">
        <v>3325</v>
      </c>
      <c r="I8" s="1796" t="s">
        <v>3342</v>
      </c>
    </row>
    <row r="9" spans="1:9" s="1799" customFormat="1" ht="18" customHeight="1">
      <c r="A9" s="1793" t="s">
        <v>1329</v>
      </c>
      <c r="B9" s="1800">
        <v>7</v>
      </c>
      <c r="C9" s="1801" t="s">
        <v>3081</v>
      </c>
      <c r="D9" s="1797" t="s">
        <v>1337</v>
      </c>
      <c r="E9" s="1901" t="s">
        <v>1331</v>
      </c>
      <c r="F9" s="1838" t="s">
        <v>3345</v>
      </c>
      <c r="G9" s="1796" t="s">
        <v>1338</v>
      </c>
      <c r="H9" s="1796" t="s">
        <v>3323</v>
      </c>
      <c r="I9" s="1796" t="s">
        <v>2946</v>
      </c>
    </row>
    <row r="10" spans="1:9" s="1799" customFormat="1" ht="18" customHeight="1">
      <c r="A10" s="1793" t="s">
        <v>1329</v>
      </c>
      <c r="B10" s="1800">
        <v>8</v>
      </c>
      <c r="C10" s="1801" t="s">
        <v>1339</v>
      </c>
      <c r="D10" s="1797" t="s">
        <v>1340</v>
      </c>
      <c r="E10" s="1901" t="s">
        <v>1331</v>
      </c>
      <c r="F10" s="1838" t="s">
        <v>3345</v>
      </c>
      <c r="G10" s="1796" t="s">
        <v>1338</v>
      </c>
      <c r="H10" s="1796" t="s">
        <v>3326</v>
      </c>
      <c r="I10" s="1796" t="s">
        <v>2946</v>
      </c>
    </row>
    <row r="11" spans="1:9" s="1799" customFormat="1" ht="40.5">
      <c r="A11" s="1793" t="s">
        <v>1329</v>
      </c>
      <c r="B11" s="1800">
        <v>9</v>
      </c>
      <c r="C11" s="1801" t="s">
        <v>3007</v>
      </c>
      <c r="D11" s="1797" t="s">
        <v>1342</v>
      </c>
      <c r="E11" s="1901" t="s">
        <v>2944</v>
      </c>
      <c r="F11" s="1838" t="s">
        <v>3345</v>
      </c>
      <c r="G11" s="1796" t="s">
        <v>3008</v>
      </c>
      <c r="H11" s="1796" t="s">
        <v>3323</v>
      </c>
      <c r="I11" s="1796" t="s">
        <v>3009</v>
      </c>
    </row>
    <row r="12" spans="1:9" s="1799" customFormat="1" ht="26.25" customHeight="1">
      <c r="A12" s="1893" t="s">
        <v>1329</v>
      </c>
      <c r="B12" s="1893" t="s">
        <v>3426</v>
      </c>
      <c r="C12" s="1896" t="s">
        <v>3410</v>
      </c>
      <c r="D12" s="1897" t="s">
        <v>3413</v>
      </c>
      <c r="E12" s="1893" t="s">
        <v>1335</v>
      </c>
      <c r="F12" s="1894" t="s">
        <v>2466</v>
      </c>
      <c r="G12" s="1895" t="s">
        <v>3414</v>
      </c>
      <c r="H12" s="1894" t="s">
        <v>3411</v>
      </c>
      <c r="I12" s="1894" t="s">
        <v>3412</v>
      </c>
    </row>
    <row r="13" spans="1:9" s="1799" customFormat="1" ht="18" customHeight="1">
      <c r="A13" s="1793" t="s">
        <v>1329</v>
      </c>
      <c r="B13" s="1800" t="s">
        <v>2060</v>
      </c>
      <c r="C13" s="1796" t="s">
        <v>3423</v>
      </c>
      <c r="D13" s="1801" t="s">
        <v>2945</v>
      </c>
      <c r="E13" s="1901" t="s">
        <v>1335</v>
      </c>
      <c r="F13" s="1803" t="s">
        <v>3420</v>
      </c>
      <c r="G13" s="1796" t="s">
        <v>1338</v>
      </c>
      <c r="H13" s="1796" t="s">
        <v>3327</v>
      </c>
      <c r="I13" s="1796" t="s">
        <v>3421</v>
      </c>
    </row>
    <row r="14" spans="1:9" s="1799" customFormat="1" ht="27" customHeight="1">
      <c r="A14" s="1793" t="s">
        <v>1329</v>
      </c>
      <c r="B14" s="1794">
        <v>10</v>
      </c>
      <c r="C14" s="1795" t="s">
        <v>2469</v>
      </c>
      <c r="D14" s="1797" t="s">
        <v>1469</v>
      </c>
      <c r="E14" s="1901" t="s">
        <v>1335</v>
      </c>
      <c r="F14" s="1804" t="s">
        <v>2465</v>
      </c>
      <c r="G14" s="1796" t="s">
        <v>2825</v>
      </c>
      <c r="H14" s="1796" t="s">
        <v>3328</v>
      </c>
      <c r="I14" s="1796" t="s">
        <v>3362</v>
      </c>
    </row>
    <row r="15" spans="1:9" s="1799" customFormat="1" ht="18" customHeight="1">
      <c r="A15" s="1793" t="s">
        <v>1329</v>
      </c>
      <c r="B15" s="1800">
        <v>11</v>
      </c>
      <c r="C15" s="1801" t="s">
        <v>1344</v>
      </c>
      <c r="D15" s="1797" t="s">
        <v>1346</v>
      </c>
      <c r="E15" s="1901" t="s">
        <v>1345</v>
      </c>
      <c r="F15" s="1798"/>
      <c r="G15" s="1796" t="s">
        <v>1338</v>
      </c>
      <c r="H15" s="1796" t="s">
        <v>3329</v>
      </c>
      <c r="I15" s="1796" t="s">
        <v>3198</v>
      </c>
    </row>
    <row r="16" spans="1:9" s="1799" customFormat="1" ht="18" customHeight="1">
      <c r="A16" s="1793" t="s">
        <v>2948</v>
      </c>
      <c r="B16" s="1805" t="s">
        <v>3003</v>
      </c>
      <c r="C16" s="1806" t="s">
        <v>3001</v>
      </c>
      <c r="D16" s="1796" t="s">
        <v>1342</v>
      </c>
      <c r="E16" s="1901" t="s">
        <v>1347</v>
      </c>
      <c r="F16" s="1803" t="s">
        <v>2996</v>
      </c>
      <c r="G16" s="1796" t="s">
        <v>1348</v>
      </c>
      <c r="H16" s="1796" t="s">
        <v>3330</v>
      </c>
      <c r="I16" s="1807" t="s">
        <v>3002</v>
      </c>
    </row>
    <row r="17" spans="1:10" s="1799" customFormat="1" ht="18" customHeight="1">
      <c r="A17" s="1793" t="s">
        <v>2948</v>
      </c>
      <c r="B17" s="1805" t="s">
        <v>2995</v>
      </c>
      <c r="C17" s="1806" t="s">
        <v>2994</v>
      </c>
      <c r="D17" s="1796" t="s">
        <v>1342</v>
      </c>
      <c r="E17" s="1901" t="s">
        <v>1347</v>
      </c>
      <c r="F17" s="1803" t="s">
        <v>3000</v>
      </c>
      <c r="G17" s="1796" t="s">
        <v>1348</v>
      </c>
      <c r="H17" s="1796" t="s">
        <v>3331</v>
      </c>
      <c r="I17" s="1807" t="s">
        <v>3004</v>
      </c>
      <c r="J17" s="1808"/>
    </row>
    <row r="18" spans="1:10" s="1799" customFormat="1" ht="18" customHeight="1">
      <c r="A18" s="1793" t="s">
        <v>2948</v>
      </c>
      <c r="B18" s="1805" t="s">
        <v>2949</v>
      </c>
      <c r="C18" s="1806" t="s">
        <v>2952</v>
      </c>
      <c r="D18" s="1809" t="s">
        <v>2998</v>
      </c>
      <c r="E18" s="1901" t="s">
        <v>2953</v>
      </c>
      <c r="F18" s="1957" t="s">
        <v>2468</v>
      </c>
      <c r="G18" s="1957" t="s">
        <v>2999</v>
      </c>
      <c r="H18" s="1796" t="s">
        <v>3332</v>
      </c>
      <c r="I18" s="1810" t="s">
        <v>2961</v>
      </c>
    </row>
    <row r="19" spans="1:10" s="1799" customFormat="1" ht="18" customHeight="1">
      <c r="A19" s="1793" t="s">
        <v>2948</v>
      </c>
      <c r="B19" s="1805" t="s">
        <v>2950</v>
      </c>
      <c r="C19" s="1806" t="s">
        <v>2951</v>
      </c>
      <c r="D19" s="1809" t="s">
        <v>2998</v>
      </c>
      <c r="E19" s="1902" t="s">
        <v>2953</v>
      </c>
      <c r="F19" s="1958"/>
      <c r="G19" s="1958"/>
      <c r="H19" s="1796" t="s">
        <v>3333</v>
      </c>
      <c r="I19" s="1810" t="s">
        <v>2961</v>
      </c>
    </row>
    <row r="20" spans="1:10" s="1799" customFormat="1" ht="26.25" customHeight="1">
      <c r="A20" s="1793" t="s">
        <v>2948</v>
      </c>
      <c r="B20" s="1800" t="s">
        <v>3396</v>
      </c>
      <c r="C20" s="1806" t="s">
        <v>2954</v>
      </c>
      <c r="D20" s="1809" t="s">
        <v>2998</v>
      </c>
      <c r="E20" s="1901" t="s">
        <v>1347</v>
      </c>
      <c r="F20" s="1803" t="s">
        <v>2470</v>
      </c>
      <c r="G20" s="1796" t="s">
        <v>1338</v>
      </c>
      <c r="H20" s="1796" t="s">
        <v>3334</v>
      </c>
      <c r="I20" s="1810" t="s">
        <v>2961</v>
      </c>
    </row>
    <row r="21" spans="1:10" s="1799" customFormat="1" ht="18" customHeight="1">
      <c r="A21" s="1811" t="s">
        <v>1349</v>
      </c>
      <c r="B21" s="1800">
        <v>20</v>
      </c>
      <c r="C21" s="1812" t="s">
        <v>3137</v>
      </c>
      <c r="D21" s="1797" t="s">
        <v>1342</v>
      </c>
      <c r="E21" s="1901" t="s">
        <v>3124</v>
      </c>
      <c r="F21" s="1803"/>
      <c r="G21" s="1796" t="s">
        <v>1338</v>
      </c>
      <c r="H21" s="1796"/>
      <c r="I21" s="1810" t="s">
        <v>3125</v>
      </c>
    </row>
    <row r="22" spans="1:10" s="1799" customFormat="1" ht="18" customHeight="1">
      <c r="A22" s="1811" t="s">
        <v>1349</v>
      </c>
      <c r="B22" s="1800">
        <v>21</v>
      </c>
      <c r="C22" s="1802" t="s">
        <v>2058</v>
      </c>
      <c r="D22" s="1797" t="s">
        <v>1342</v>
      </c>
      <c r="E22" s="1901" t="s">
        <v>1341</v>
      </c>
      <c r="F22" s="1798"/>
      <c r="G22" s="1796" t="s">
        <v>1338</v>
      </c>
      <c r="H22" s="1796" t="s">
        <v>1350</v>
      </c>
      <c r="I22" s="1796"/>
    </row>
    <row r="23" spans="1:10" s="1799" customFormat="1" ht="18" customHeight="1">
      <c r="A23" s="1811" t="s">
        <v>1349</v>
      </c>
      <c r="B23" s="1800">
        <v>22</v>
      </c>
      <c r="C23" s="1802" t="s">
        <v>1351</v>
      </c>
      <c r="D23" s="1797" t="s">
        <v>1342</v>
      </c>
      <c r="E23" s="1901" t="s">
        <v>1335</v>
      </c>
      <c r="F23" s="1798"/>
      <c r="G23" s="1796" t="s">
        <v>1338</v>
      </c>
      <c r="H23" s="1796" t="s">
        <v>1350</v>
      </c>
      <c r="I23" s="1796" t="s">
        <v>3199</v>
      </c>
    </row>
    <row r="24" spans="1:10" s="1799" customFormat="1" ht="18" customHeight="1">
      <c r="A24" s="1811" t="s">
        <v>1349</v>
      </c>
      <c r="B24" s="1800">
        <v>23</v>
      </c>
      <c r="C24" s="1802" t="s">
        <v>2553</v>
      </c>
      <c r="D24" s="1797" t="s">
        <v>1342</v>
      </c>
      <c r="E24" s="1901" t="s">
        <v>1335</v>
      </c>
      <c r="F24" s="1798"/>
      <c r="G24" s="1796" t="s">
        <v>1338</v>
      </c>
      <c r="H24" s="1796" t="s">
        <v>1350</v>
      </c>
      <c r="I24" s="1796" t="s">
        <v>1352</v>
      </c>
    </row>
    <row r="25" spans="1:10" s="1799" customFormat="1" ht="18" customHeight="1">
      <c r="A25" s="1811" t="s">
        <v>1349</v>
      </c>
      <c r="B25" s="1800">
        <v>24</v>
      </c>
      <c r="C25" s="1802" t="s">
        <v>2059</v>
      </c>
      <c r="D25" s="1797" t="s">
        <v>1342</v>
      </c>
      <c r="E25" s="1901" t="s">
        <v>1335</v>
      </c>
      <c r="F25" s="1798"/>
      <c r="G25" s="1796" t="s">
        <v>1338</v>
      </c>
      <c r="H25" s="1796" t="s">
        <v>1353</v>
      </c>
      <c r="I25" s="1796"/>
    </row>
    <row r="26" spans="1:10" s="1799" customFormat="1" ht="18" customHeight="1">
      <c r="A26" s="1811" t="s">
        <v>1349</v>
      </c>
      <c r="B26" s="1800">
        <v>25</v>
      </c>
      <c r="C26" s="1802" t="s">
        <v>1354</v>
      </c>
      <c r="D26" s="1797" t="s">
        <v>1342</v>
      </c>
      <c r="E26" s="1901" t="s">
        <v>1335</v>
      </c>
      <c r="F26" s="1798"/>
      <c r="G26" s="1796" t="s">
        <v>1338</v>
      </c>
      <c r="H26" s="1796" t="s">
        <v>1355</v>
      </c>
      <c r="I26" s="1796" t="s">
        <v>1356</v>
      </c>
    </row>
    <row r="27" spans="1:10" s="1799" customFormat="1" ht="27">
      <c r="A27" s="1811" t="s">
        <v>1349</v>
      </c>
      <c r="B27" s="1800">
        <v>26</v>
      </c>
      <c r="C27" s="1802" t="s">
        <v>2085</v>
      </c>
      <c r="D27" s="1797" t="s">
        <v>3365</v>
      </c>
      <c r="E27" s="1901" t="s">
        <v>1335</v>
      </c>
      <c r="F27" s="1798"/>
      <c r="G27" s="1796" t="s">
        <v>1338</v>
      </c>
      <c r="H27" s="1796" t="s">
        <v>1357</v>
      </c>
      <c r="I27" s="1796" t="s">
        <v>3415</v>
      </c>
    </row>
    <row r="28" spans="1:10" s="1799" customFormat="1" ht="27">
      <c r="A28" s="1811" t="s">
        <v>1349</v>
      </c>
      <c r="B28" s="1800">
        <v>27</v>
      </c>
      <c r="C28" s="1813" t="s">
        <v>1358</v>
      </c>
      <c r="D28" s="1797" t="s">
        <v>3365</v>
      </c>
      <c r="E28" s="1901" t="s">
        <v>1335</v>
      </c>
      <c r="F28" s="1798"/>
      <c r="G28" s="1796" t="s">
        <v>1338</v>
      </c>
      <c r="H28" s="1796" t="s">
        <v>1357</v>
      </c>
      <c r="I28" s="1796" t="s">
        <v>3416</v>
      </c>
    </row>
    <row r="29" spans="1:10" s="1799" customFormat="1" ht="18" customHeight="1">
      <c r="A29" s="1811" t="s">
        <v>1349</v>
      </c>
      <c r="B29" s="1800">
        <v>28</v>
      </c>
      <c r="C29" s="1802" t="s">
        <v>1359</v>
      </c>
      <c r="D29" s="1797" t="s">
        <v>1342</v>
      </c>
      <c r="E29" s="1901" t="s">
        <v>1341</v>
      </c>
      <c r="F29" s="1798"/>
      <c r="G29" s="1796" t="s">
        <v>1338</v>
      </c>
      <c r="H29" s="1796" t="s">
        <v>1360</v>
      </c>
      <c r="I29" s="1796"/>
    </row>
    <row r="30" spans="1:10" s="1799" customFormat="1" ht="18" customHeight="1">
      <c r="A30" s="1811" t="s">
        <v>1349</v>
      </c>
      <c r="B30" s="1800">
        <v>29</v>
      </c>
      <c r="C30" s="1802" t="s">
        <v>1361</v>
      </c>
      <c r="D30" s="1797" t="s">
        <v>1342</v>
      </c>
      <c r="E30" s="1901" t="s">
        <v>1335</v>
      </c>
      <c r="F30" s="1798"/>
      <c r="G30" s="1796" t="s">
        <v>1338</v>
      </c>
      <c r="H30" s="1796" t="s">
        <v>1355</v>
      </c>
      <c r="I30" s="1796" t="s">
        <v>2474</v>
      </c>
    </row>
    <row r="31" spans="1:10" s="1799" customFormat="1" ht="18" customHeight="1">
      <c r="A31" s="1811" t="s">
        <v>1349</v>
      </c>
      <c r="B31" s="1800">
        <v>30</v>
      </c>
      <c r="C31" s="1802" t="s">
        <v>1362</v>
      </c>
      <c r="D31" s="1797" t="s">
        <v>1363</v>
      </c>
      <c r="E31" s="1901" t="s">
        <v>1335</v>
      </c>
      <c r="F31" s="1814" t="s">
        <v>2464</v>
      </c>
      <c r="G31" s="1796" t="s">
        <v>1338</v>
      </c>
      <c r="H31" s="1796" t="s">
        <v>1364</v>
      </c>
      <c r="I31" s="1796" t="s">
        <v>1365</v>
      </c>
    </row>
    <row r="32" spans="1:10" s="1799" customFormat="1" ht="18" customHeight="1">
      <c r="A32" s="1811" t="s">
        <v>1349</v>
      </c>
      <c r="B32" s="1800">
        <v>31</v>
      </c>
      <c r="C32" s="1802" t="s">
        <v>1366</v>
      </c>
      <c r="D32" s="1797" t="s">
        <v>1367</v>
      </c>
      <c r="E32" s="1901" t="s">
        <v>1335</v>
      </c>
      <c r="F32" s="1814" t="s">
        <v>2464</v>
      </c>
      <c r="G32" s="1796" t="s">
        <v>1338</v>
      </c>
      <c r="H32" s="1796" t="s">
        <v>1368</v>
      </c>
      <c r="I32" s="1796"/>
    </row>
    <row r="33" spans="1:9" s="1799" customFormat="1" ht="18" customHeight="1">
      <c r="A33" s="1811" t="s">
        <v>1349</v>
      </c>
      <c r="B33" s="1800" t="s">
        <v>2063</v>
      </c>
      <c r="C33" s="1797" t="s">
        <v>1369</v>
      </c>
      <c r="D33" s="1797" t="s">
        <v>2062</v>
      </c>
      <c r="E33" s="1901" t="s">
        <v>1335</v>
      </c>
      <c r="F33" s="1798"/>
      <c r="G33" s="1796" t="s">
        <v>1370</v>
      </c>
      <c r="H33" s="1796"/>
      <c r="I33" s="1796"/>
    </row>
    <row r="34" spans="1:9" s="1799" customFormat="1" ht="27">
      <c r="A34" s="1811" t="s">
        <v>1349</v>
      </c>
      <c r="B34" s="1794">
        <v>32</v>
      </c>
      <c r="C34" s="1815" t="s">
        <v>3077</v>
      </c>
      <c r="D34" s="1797"/>
      <c r="E34" s="1901" t="s">
        <v>2943</v>
      </c>
      <c r="F34" s="1838" t="s">
        <v>3345</v>
      </c>
      <c r="G34" s="1796" t="s">
        <v>1332</v>
      </c>
      <c r="H34" s="1796" t="s">
        <v>1371</v>
      </c>
      <c r="I34" s="1796" t="s">
        <v>3360</v>
      </c>
    </row>
    <row r="35" spans="1:9" s="1799" customFormat="1" ht="18" customHeight="1">
      <c r="A35" s="1811" t="s">
        <v>1349</v>
      </c>
      <c r="B35" s="1800">
        <v>33</v>
      </c>
      <c r="C35" s="1802" t="s">
        <v>1372</v>
      </c>
      <c r="D35" s="1797"/>
      <c r="E35" s="1901" t="s">
        <v>1331</v>
      </c>
      <c r="F35" s="1838" t="s">
        <v>3345</v>
      </c>
      <c r="G35" s="1796" t="s">
        <v>1332</v>
      </c>
      <c r="H35" s="1796" t="s">
        <v>1371</v>
      </c>
      <c r="I35" s="1796" t="s">
        <v>3340</v>
      </c>
    </row>
    <row r="36" spans="1:9" s="1799" customFormat="1" ht="18" customHeight="1">
      <c r="A36" s="1811" t="s">
        <v>2957</v>
      </c>
      <c r="B36" s="1800" t="s">
        <v>2063</v>
      </c>
      <c r="C36" s="1796" t="s">
        <v>3424</v>
      </c>
      <c r="D36" s="1801" t="s">
        <v>2945</v>
      </c>
      <c r="E36" s="1901" t="s">
        <v>1335</v>
      </c>
      <c r="F36" s="1796" t="s">
        <v>3420</v>
      </c>
      <c r="G36" s="1796" t="s">
        <v>1338</v>
      </c>
      <c r="H36" s="1796" t="s">
        <v>3335</v>
      </c>
      <c r="I36" s="1796" t="s">
        <v>3422</v>
      </c>
    </row>
    <row r="37" spans="1:9" s="1799" customFormat="1" ht="40.5">
      <c r="A37" s="1811" t="s">
        <v>2938</v>
      </c>
      <c r="B37" s="1800">
        <v>34</v>
      </c>
      <c r="C37" s="1802" t="s">
        <v>3010</v>
      </c>
      <c r="D37" s="1797" t="s">
        <v>516</v>
      </c>
      <c r="E37" s="1901" t="s">
        <v>1331</v>
      </c>
      <c r="F37" s="1838" t="s">
        <v>3345</v>
      </c>
      <c r="G37" s="1816" t="s">
        <v>3336</v>
      </c>
      <c r="H37" s="1796" t="s">
        <v>1373</v>
      </c>
      <c r="I37" s="1796" t="s">
        <v>3361</v>
      </c>
    </row>
    <row r="38" spans="1:9" s="1799" customFormat="1" ht="27">
      <c r="A38" s="1811" t="s">
        <v>2938</v>
      </c>
      <c r="B38" s="1800">
        <v>35</v>
      </c>
      <c r="C38" s="1802" t="s">
        <v>3126</v>
      </c>
      <c r="D38" s="1797" t="s">
        <v>1374</v>
      </c>
      <c r="E38" s="1901" t="s">
        <v>1331</v>
      </c>
      <c r="F38" s="1807"/>
      <c r="G38" s="1816" t="s">
        <v>3336</v>
      </c>
      <c r="H38" s="1796" t="s">
        <v>1373</v>
      </c>
      <c r="I38" s="1796" t="s">
        <v>3417</v>
      </c>
    </row>
    <row r="39" spans="1:9" s="1799" customFormat="1" ht="18" customHeight="1">
      <c r="A39" s="1811" t="s">
        <v>2940</v>
      </c>
      <c r="B39" s="1800">
        <v>36</v>
      </c>
      <c r="C39" s="1802" t="s">
        <v>1375</v>
      </c>
      <c r="D39" s="1797" t="s">
        <v>1376</v>
      </c>
      <c r="E39" s="1901" t="s">
        <v>1331</v>
      </c>
      <c r="F39" s="1807"/>
      <c r="G39" s="1796" t="s">
        <v>1338</v>
      </c>
      <c r="H39" s="1796" t="s">
        <v>1377</v>
      </c>
      <c r="I39" s="1796" t="s">
        <v>1378</v>
      </c>
    </row>
    <row r="40" spans="1:9" s="1808" customFormat="1" ht="18" customHeight="1">
      <c r="A40" s="1811" t="s">
        <v>2826</v>
      </c>
      <c r="B40" s="1800">
        <v>37</v>
      </c>
      <c r="C40" s="1802" t="s">
        <v>2827</v>
      </c>
      <c r="D40" s="1797"/>
      <c r="E40" s="1901"/>
      <c r="F40" s="1807"/>
      <c r="G40" s="1796"/>
      <c r="H40" s="1796"/>
      <c r="I40" s="1796" t="s">
        <v>2828</v>
      </c>
    </row>
    <row r="41" spans="1:9" s="1799" customFormat="1" ht="18" customHeight="1">
      <c r="A41" s="1811" t="s">
        <v>2939</v>
      </c>
      <c r="B41" s="1800">
        <v>38</v>
      </c>
      <c r="C41" s="1802" t="s">
        <v>1379</v>
      </c>
      <c r="D41" s="1797" t="s">
        <v>1342</v>
      </c>
      <c r="E41" s="1901" t="s">
        <v>1331</v>
      </c>
      <c r="F41" s="1807"/>
      <c r="G41" s="1796" t="s">
        <v>1338</v>
      </c>
      <c r="H41" s="1796" t="s">
        <v>1380</v>
      </c>
      <c r="I41" s="1796"/>
    </row>
    <row r="42" spans="1:9" s="1799" customFormat="1" ht="18" customHeight="1">
      <c r="A42" s="1811" t="s">
        <v>2826</v>
      </c>
      <c r="B42" s="1800">
        <v>39</v>
      </c>
      <c r="C42" s="1817" t="s">
        <v>2520</v>
      </c>
      <c r="D42" s="1796" t="s">
        <v>1381</v>
      </c>
      <c r="E42" s="1901" t="s">
        <v>1331</v>
      </c>
      <c r="F42" s="1796"/>
      <c r="G42" s="1796" t="s">
        <v>1338</v>
      </c>
      <c r="H42" s="1796" t="s">
        <v>1382</v>
      </c>
      <c r="I42" s="1796" t="s">
        <v>3418</v>
      </c>
    </row>
    <row r="43" spans="1:9" s="1799" customFormat="1" ht="18" customHeight="1">
      <c r="A43" s="1811" t="s">
        <v>2939</v>
      </c>
      <c r="B43" s="1800">
        <v>40</v>
      </c>
      <c r="C43" s="1802" t="s">
        <v>1398</v>
      </c>
      <c r="D43" s="1797" t="s">
        <v>1337</v>
      </c>
      <c r="E43" s="1901" t="s">
        <v>1331</v>
      </c>
      <c r="F43" s="1838" t="s">
        <v>3345</v>
      </c>
      <c r="G43" s="1796" t="s">
        <v>1338</v>
      </c>
      <c r="H43" s="1796" t="s">
        <v>1383</v>
      </c>
      <c r="I43" s="1796" t="s">
        <v>2946</v>
      </c>
    </row>
    <row r="44" spans="1:9" s="1799" customFormat="1" ht="18" customHeight="1">
      <c r="A44" s="1811" t="s">
        <v>1349</v>
      </c>
      <c r="B44" s="1800">
        <v>41</v>
      </c>
      <c r="C44" s="1802" t="s">
        <v>1384</v>
      </c>
      <c r="D44" s="1797" t="s">
        <v>1385</v>
      </c>
      <c r="E44" s="1901" t="s">
        <v>1345</v>
      </c>
      <c r="F44" s="1798"/>
      <c r="G44" s="1796" t="s">
        <v>1386</v>
      </c>
      <c r="H44" s="1796" t="s">
        <v>1387</v>
      </c>
      <c r="I44" s="1796" t="s">
        <v>3198</v>
      </c>
    </row>
    <row r="45" spans="1:9" s="1799" customFormat="1" ht="18" customHeight="1">
      <c r="A45" s="1811" t="s">
        <v>1349</v>
      </c>
      <c r="B45" s="1794">
        <v>42</v>
      </c>
      <c r="C45" s="1802" t="s">
        <v>2942</v>
      </c>
      <c r="D45" s="1797" t="s">
        <v>2933</v>
      </c>
      <c r="E45" s="1901" t="s">
        <v>2065</v>
      </c>
      <c r="F45" s="1798" t="s">
        <v>2932</v>
      </c>
      <c r="G45" s="1796" t="s">
        <v>1338</v>
      </c>
      <c r="H45" s="1796" t="s">
        <v>2935</v>
      </c>
      <c r="I45" s="1796" t="s">
        <v>2937</v>
      </c>
    </row>
    <row r="46" spans="1:9" s="1799" customFormat="1" ht="18" customHeight="1">
      <c r="A46" s="1811" t="s">
        <v>1349</v>
      </c>
      <c r="B46" s="1794" t="s">
        <v>3150</v>
      </c>
      <c r="C46" s="1802" t="s">
        <v>3149</v>
      </c>
      <c r="D46" s="1797" t="s">
        <v>2933</v>
      </c>
      <c r="E46" s="1901" t="s">
        <v>2065</v>
      </c>
      <c r="F46" s="1798" t="s">
        <v>2932</v>
      </c>
      <c r="G46" s="1796" t="s">
        <v>1338</v>
      </c>
      <c r="H46" s="1796" t="s">
        <v>2935</v>
      </c>
      <c r="I46" s="1796" t="s">
        <v>3195</v>
      </c>
    </row>
    <row r="47" spans="1:9" s="1799" customFormat="1" ht="18" customHeight="1">
      <c r="A47" s="1811" t="s">
        <v>1349</v>
      </c>
      <c r="B47" s="1794">
        <v>43</v>
      </c>
      <c r="C47" s="1818" t="s">
        <v>2941</v>
      </c>
      <c r="D47" s="1797" t="s">
        <v>2934</v>
      </c>
      <c r="E47" s="1901" t="s">
        <v>2065</v>
      </c>
      <c r="F47" s="1798" t="s">
        <v>2932</v>
      </c>
      <c r="G47" s="1796" t="s">
        <v>1338</v>
      </c>
      <c r="H47" s="1796" t="s">
        <v>2936</v>
      </c>
      <c r="I47" s="1796"/>
    </row>
    <row r="48" spans="1:9" s="1799" customFormat="1" ht="18" customHeight="1">
      <c r="A48" s="1811" t="s">
        <v>1349</v>
      </c>
      <c r="B48" s="1800" t="s">
        <v>3151</v>
      </c>
      <c r="C48" s="1819" t="s">
        <v>3152</v>
      </c>
      <c r="D48" s="1797" t="s">
        <v>2934</v>
      </c>
      <c r="E48" s="1901" t="s">
        <v>2065</v>
      </c>
      <c r="F48" s="1798" t="s">
        <v>2932</v>
      </c>
      <c r="G48" s="1796" t="s">
        <v>1338</v>
      </c>
      <c r="H48" s="1796" t="s">
        <v>2936</v>
      </c>
      <c r="I48" s="1796" t="s">
        <v>3194</v>
      </c>
    </row>
    <row r="49" spans="1:9" s="1799" customFormat="1" ht="18" customHeight="1">
      <c r="A49" s="1811"/>
      <c r="B49" s="1800" t="s">
        <v>3193</v>
      </c>
      <c r="C49" s="1819" t="s">
        <v>3192</v>
      </c>
      <c r="D49" s="1797"/>
      <c r="E49" s="1901"/>
      <c r="F49" s="1798"/>
      <c r="G49" s="1796"/>
      <c r="H49" s="1796"/>
      <c r="I49" s="1796"/>
    </row>
    <row r="50" spans="1:9" s="1799" customFormat="1" ht="18" customHeight="1">
      <c r="A50" s="1820" t="s">
        <v>1388</v>
      </c>
      <c r="B50" s="1800">
        <v>51</v>
      </c>
      <c r="C50" s="1802" t="s">
        <v>3082</v>
      </c>
      <c r="D50" s="1797" t="s">
        <v>1337</v>
      </c>
      <c r="E50" s="1901" t="s">
        <v>1331</v>
      </c>
      <c r="F50" s="1838" t="s">
        <v>3345</v>
      </c>
      <c r="G50" s="1796" t="s">
        <v>1338</v>
      </c>
      <c r="H50" s="1796" t="s">
        <v>1389</v>
      </c>
      <c r="I50" s="1796" t="s">
        <v>2946</v>
      </c>
    </row>
    <row r="51" spans="1:9" s="1799" customFormat="1" ht="18" customHeight="1">
      <c r="A51" s="1820" t="s">
        <v>1388</v>
      </c>
      <c r="B51" s="1800">
        <v>52</v>
      </c>
      <c r="C51" s="1802" t="s">
        <v>1391</v>
      </c>
      <c r="D51" s="1797" t="s">
        <v>1342</v>
      </c>
      <c r="E51" s="1901" t="s">
        <v>1331</v>
      </c>
      <c r="F51" s="1798"/>
      <c r="G51" s="1796" t="s">
        <v>1338</v>
      </c>
      <c r="H51" s="1796" t="s">
        <v>1390</v>
      </c>
      <c r="I51" s="1796"/>
    </row>
    <row r="52" spans="1:9" s="1799" customFormat="1" ht="18" customHeight="1">
      <c r="A52" s="1820" t="s">
        <v>1388</v>
      </c>
      <c r="B52" s="1800">
        <v>53</v>
      </c>
      <c r="C52" s="1802" t="s">
        <v>1392</v>
      </c>
      <c r="D52" s="1797" t="s">
        <v>1342</v>
      </c>
      <c r="E52" s="1901" t="s">
        <v>1331</v>
      </c>
      <c r="F52" s="1798"/>
      <c r="G52" s="1796" t="s">
        <v>1338</v>
      </c>
      <c r="H52" s="1796" t="s">
        <v>1390</v>
      </c>
      <c r="I52" s="1796"/>
    </row>
    <row r="53" spans="1:9" s="1799" customFormat="1" ht="18" customHeight="1">
      <c r="A53" s="1820" t="s">
        <v>1388</v>
      </c>
      <c r="B53" s="1800">
        <v>54</v>
      </c>
      <c r="C53" s="1802" t="s">
        <v>1395</v>
      </c>
      <c r="D53" s="1797" t="s">
        <v>1342</v>
      </c>
      <c r="E53" s="1901" t="s">
        <v>1335</v>
      </c>
      <c r="F53" s="1798"/>
      <c r="G53" s="1796" t="s">
        <v>1338</v>
      </c>
      <c r="H53" s="1796" t="s">
        <v>1390</v>
      </c>
      <c r="I53" s="1796" t="s">
        <v>3200</v>
      </c>
    </row>
    <row r="54" spans="1:9" s="1799" customFormat="1" ht="18" customHeight="1">
      <c r="A54" s="1820" t="s">
        <v>1388</v>
      </c>
      <c r="B54" s="1800">
        <v>55</v>
      </c>
      <c r="C54" s="1802" t="s">
        <v>3400</v>
      </c>
      <c r="D54" s="1797" t="s">
        <v>1342</v>
      </c>
      <c r="E54" s="1901" t="s">
        <v>1335</v>
      </c>
      <c r="F54" s="1798"/>
      <c r="G54" s="1796" t="s">
        <v>1338</v>
      </c>
      <c r="H54" s="1796" t="s">
        <v>1390</v>
      </c>
      <c r="I54" s="1817" t="s">
        <v>3407</v>
      </c>
    </row>
    <row r="55" spans="1:9" s="1799" customFormat="1" ht="18" customHeight="1">
      <c r="A55" s="1820" t="s">
        <v>1388</v>
      </c>
      <c r="B55" s="1800">
        <v>30</v>
      </c>
      <c r="C55" s="1802" t="s">
        <v>2061</v>
      </c>
      <c r="D55" s="1797" t="s">
        <v>1363</v>
      </c>
      <c r="E55" s="1901" t="s">
        <v>1335</v>
      </c>
      <c r="F55" s="1803" t="s">
        <v>2464</v>
      </c>
      <c r="G55" s="1796" t="s">
        <v>1338</v>
      </c>
      <c r="H55" s="1796" t="s">
        <v>1389</v>
      </c>
      <c r="I55" s="1796" t="s">
        <v>1365</v>
      </c>
    </row>
    <row r="56" spans="1:9" s="1799" customFormat="1" ht="26.25" customHeight="1">
      <c r="A56" s="1820" t="s">
        <v>1388</v>
      </c>
      <c r="B56" s="1800">
        <v>41</v>
      </c>
      <c r="C56" s="1812" t="s">
        <v>1384</v>
      </c>
      <c r="D56" s="1797" t="s">
        <v>1396</v>
      </c>
      <c r="E56" s="1901" t="s">
        <v>1345</v>
      </c>
      <c r="F56" s="1798"/>
      <c r="G56" s="1796" t="s">
        <v>1397</v>
      </c>
      <c r="H56" s="1796" t="s">
        <v>1389</v>
      </c>
      <c r="I56" s="1796" t="s">
        <v>3419</v>
      </c>
    </row>
    <row r="57" spans="1:9" s="1799" customFormat="1" ht="18" customHeight="1">
      <c r="A57" s="1820" t="s">
        <v>1388</v>
      </c>
      <c r="B57" s="1800" t="s">
        <v>2060</v>
      </c>
      <c r="C57" s="1796" t="s">
        <v>3425</v>
      </c>
      <c r="D57" s="1801" t="s">
        <v>1394</v>
      </c>
      <c r="E57" s="1901" t="s">
        <v>1335</v>
      </c>
      <c r="F57" s="1803" t="s">
        <v>3420</v>
      </c>
      <c r="G57" s="1796" t="s">
        <v>1338</v>
      </c>
      <c r="H57" s="1796" t="s">
        <v>3337</v>
      </c>
      <c r="I57" s="1796" t="s">
        <v>3421</v>
      </c>
    </row>
    <row r="58" spans="1:9" s="1799" customFormat="1" ht="18.75" customHeight="1">
      <c r="A58" s="1889" t="s">
        <v>1388</v>
      </c>
      <c r="B58" s="1890" t="s">
        <v>2060</v>
      </c>
      <c r="C58" s="1887" t="s">
        <v>1393</v>
      </c>
      <c r="D58" s="1891" t="s">
        <v>3147</v>
      </c>
      <c r="E58" s="1890" t="s">
        <v>1335</v>
      </c>
      <c r="F58" s="1888"/>
      <c r="G58" s="1892" t="s">
        <v>3148</v>
      </c>
      <c r="H58" s="1887" t="s">
        <v>1389</v>
      </c>
      <c r="I58" s="1887" t="s">
        <v>1343</v>
      </c>
    </row>
    <row r="59" spans="1:9" s="1799" customFormat="1" ht="26.25" customHeight="1">
      <c r="A59" s="1820" t="s">
        <v>1388</v>
      </c>
      <c r="B59" s="1800">
        <v>56</v>
      </c>
      <c r="C59" s="1802" t="s">
        <v>1165</v>
      </c>
      <c r="D59" s="1807" t="s">
        <v>2998</v>
      </c>
      <c r="E59" s="1901" t="s">
        <v>1335</v>
      </c>
      <c r="F59" s="1898" t="s">
        <v>2471</v>
      </c>
      <c r="G59" s="1796" t="s">
        <v>3011</v>
      </c>
      <c r="H59" s="1796" t="s">
        <v>3338</v>
      </c>
      <c r="I59" s="1807" t="s">
        <v>2960</v>
      </c>
    </row>
    <row r="60" spans="1:9">
      <c r="C60" s="1788" t="s">
        <v>2476</v>
      </c>
      <c r="I60" s="1790"/>
    </row>
  </sheetData>
  <autoFilter ref="A3:I60"/>
  <mergeCells count="2">
    <mergeCell ref="G18:G19"/>
    <mergeCell ref="F18:F19"/>
  </mergeCells>
  <phoneticPr fontId="71"/>
  <hyperlinks>
    <hyperlink ref="C4" location="'1'!A1" display="現場代理人及び主任技術者又は監理技術者設置通知書"/>
    <hyperlink ref="C5" location="'3'!A1" display="主任技術者・監理技術者経歴書"/>
    <hyperlink ref="C7" location="'5'!A1" display="建設業退職金共済制度「掛金収納書」貼付用紙"/>
    <hyperlink ref="C8" location="'6'!A1" display="公共工事前払金交付申請書"/>
    <hyperlink ref="C9" location="'7'!A1" display="工事着手届・工程表（当初）"/>
    <hyperlink ref="C10" location="'8'!A1" display="工事内訳明細書"/>
    <hyperlink ref="C15" location="'11'!A1" display="校園設備等使用承認申請書兼承認書工事用電力・水道の使用申請"/>
    <hyperlink ref="C22" location="'21'!A1" display="打合簿"/>
    <hyperlink ref="C23" location="'22'!A1" display="夜間（休日）作業願い"/>
    <hyperlink ref="C24" location="'23'!A1" display="検査職員の派遣について（依頼）"/>
    <hyperlink ref="C25" location="'24'!A1" display="長期休暇の現場管理及び連絡先について"/>
    <hyperlink ref="C26" location="'25'!A1" display="台風時等の工事現場安全対策"/>
    <hyperlink ref="C29" location="'28'!A1" display="安全パトロール是正報告書"/>
    <hyperlink ref="C11" location="'9'!A1" display="「建設工事に係る資材の再資源化に関する法律」第13条に基づく書面（当初）"/>
    <hyperlink ref="C30" location="'29'!A1" display="工事現場の熱中症予防対策報告書"/>
    <hyperlink ref="C31" location="'30'!A1" display="ダンプトラック過積載防止　搬出車両記録表"/>
    <hyperlink ref="C32" location="'31'!A1" display="ダンプトラック過積載防止　改善報告書"/>
    <hyperlink ref="C35" location="'33'!A1" display="主任技術者・監理技術者経歴書（変更）"/>
    <hyperlink ref="C37" location="'34'!A1" display="中間前金払認定請求書兼認定調書"/>
    <hyperlink ref="C38" location="'35'!A1" display="工事履行報告書"/>
    <hyperlink ref="C39" location="'36'!A1" display="工事部分払請求書兼出来高内訳書"/>
    <hyperlink ref="C41" location="'38'!A1" display="工事設計変更内訳明細書"/>
    <hyperlink ref="C44" location="'41'!A1" display="'41'!A1"/>
    <hyperlink ref="C50" location="'51'!Print_Area" display="工事完成届（一部完成届）"/>
    <hyperlink ref="C51" location="'52'!Print_Area" display="物品引渡書"/>
    <hyperlink ref="C52" location="'53'!Print_Area" display="補修連絡先一覧表"/>
    <hyperlink ref="C43" location="'40'!A1" display="工事工程表（第　　回）"/>
    <hyperlink ref="D13" r:id="rId1" display="工事登録システム"/>
    <hyperlink ref="D57" r:id="rId2"/>
    <hyperlink ref="C53" location="'54'!Print_Area" display="工事施工における創意工夫等実施状況報告書"/>
    <hyperlink ref="C54" location="'55'!Print_Area" display="グリーン調達（建築）実績個別調査票（請負人用）"/>
    <hyperlink ref="C59" location="'56'!Print_Area" display="建設資材廃棄物引渡完了報告書"/>
    <hyperlink ref="C34" location="'32'!A1" display="現場代理人及び主任技術者、監理技術者（補佐）又は連絡員設置通知書（変更）"/>
    <hyperlink ref="C27" location="'26'!A1" display="工事安全点検表"/>
    <hyperlink ref="C28" location="'27'!A1" display="工事安全点検表（報告版）"/>
    <hyperlink ref="C14" location="'10'!A1" display="施工体系図"/>
    <hyperlink ref="C16" location="'12-1'!A1" display="建設工事土砂採取計画届"/>
    <hyperlink ref="C42" location="'39'!A1" display="工期延期願"/>
    <hyperlink ref="C40" location="'37'!A1" display="発注者と請負者の設計変更に関する手引き"/>
    <hyperlink ref="C55" location="'30'!A1" display="ダンプトラック過積載防止　搬出車両記録表"/>
    <hyperlink ref="C20" location="'14-1'!A1" display="事前調査の結果の掲示板"/>
    <hyperlink ref="C18" location="'13-1'!Print_Area" display="1.特定粉じん排出等作業実施届又は2.特定工作物解体等工事実施届〔アスベスト処理〕"/>
    <hyperlink ref="C19" location="'13-2'!Print_Area" display="特定工作物解体等工事実施届〔アスベスト処理〕"/>
    <hyperlink ref="D1" r:id="rId3" location="kouji"/>
    <hyperlink ref="C17" location="'12-2'!A1" display="建築物解体等作業届"/>
    <hyperlink ref="C45" location="'42'!A1" display="週休2日制工事実施意向届出書（R6.7）"/>
    <hyperlink ref="C47" location="'43'!A1" display="休日等取得計画・実績書（R6.7）"/>
    <hyperlink ref="I18:I20" r:id="rId4" display="環境局　建設工事に伴う規制"/>
    <hyperlink ref="D59" r:id="rId5" display="https://www.city.kobe.lg.jp/a66958/business/todokede/kankyokyoku/air/yousiki2.html"/>
    <hyperlink ref="D18" r:id="rId6" display="https://www.city.kobe.lg.jp/a66958/business/todokede/kankyokyoku/air/yousiki2.html"/>
    <hyperlink ref="D19:D20" r:id="rId7" display="https://www.city.kobe.lg.jp/a66958/business/todokede/kankyokyoku/air/yousiki2.html"/>
    <hyperlink ref="I59" r:id="rId8"/>
    <hyperlink ref="I16" r:id="rId9"/>
    <hyperlink ref="I17" r:id="rId10"/>
    <hyperlink ref="C6" location="'4'!A1" display="人員の配置を示す計画書"/>
    <hyperlink ref="C21" location="'20'!A1" display="施工体制台帳チェックリスト"/>
    <hyperlink ref="D58" r:id="rId11"/>
    <hyperlink ref="C46" location="'42改'!Print_Area" display="週休2日制工事実施意向届出書（R8.1）"/>
    <hyperlink ref="C48" location="'43改'!Print_Area" display="休日等取得計画・実績書（R8.1）"/>
    <hyperlink ref="C49" location="'43改 (入力例)'!Print_Area" display="休日等取得計画・実績書（R8.1）"/>
    <hyperlink ref="C56" location="'41'!A1" display="'41'!A1"/>
    <hyperlink ref="F4" r:id="rId12" display="神戸市HP"/>
    <hyperlink ref="F5" r:id="rId13" display="神戸市HP"/>
    <hyperlink ref="F7" r:id="rId14" display="神戸市HP"/>
    <hyperlink ref="F9:F10" r:id="rId15" display="神戸市HP"/>
    <hyperlink ref="F11" r:id="rId16" display="神戸市HP"/>
    <hyperlink ref="F34:F35" r:id="rId17" display="神戸市HP"/>
    <hyperlink ref="F37" r:id="rId18" display="神戸市HP"/>
    <hyperlink ref="F43" r:id="rId19" display="神戸市HP"/>
    <hyperlink ref="F50" r:id="rId20" display="神戸市HP"/>
    <hyperlink ref="F8" r:id="rId21" display="神戸市HP"/>
    <hyperlink ref="I54" r:id="rId22" display="該当年度のグリーン調達方針を参照"/>
    <hyperlink ref="C12" r:id="rId23"/>
    <hyperlink ref="D36" r:id="rId24" display="工事登録システム"/>
  </hyperlinks>
  <pageMargins left="0.7" right="0.7" top="0.75" bottom="0.75" header="0.3" footer="0.3"/>
  <pageSetup paperSize="8" scale="59" orientation="landscape" horizontalDpi="300" verticalDpi="300" r:id="rId25"/>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D69"/>
  <sheetViews>
    <sheetView zoomScale="55" zoomScaleNormal="55" workbookViewId="0">
      <selection activeCell="L35" sqref="L35:R36"/>
    </sheetView>
  </sheetViews>
  <sheetFormatPr defaultColWidth="2.125" defaultRowHeight="12.6" customHeight="1"/>
  <cols>
    <col min="1" max="2" width="2.125" customWidth="1"/>
    <col min="100" max="108" width="2.125" style="579"/>
  </cols>
  <sheetData>
    <row r="1" spans="1:108" s="934" customFormat="1" ht="12.6" customHeight="1">
      <c r="A1" s="932" t="s">
        <v>2423</v>
      </c>
      <c r="B1" s="932"/>
      <c r="C1" s="932"/>
      <c r="D1" s="932"/>
      <c r="E1" s="932"/>
      <c r="F1" s="932"/>
      <c r="G1" s="932"/>
      <c r="H1" s="932"/>
      <c r="I1" s="932"/>
      <c r="J1" s="932"/>
      <c r="K1" s="932"/>
      <c r="L1" s="932"/>
      <c r="M1" s="933"/>
      <c r="N1" s="932"/>
      <c r="O1" s="932"/>
      <c r="P1" s="932"/>
      <c r="Q1" s="932"/>
      <c r="R1" s="932"/>
      <c r="S1" s="932"/>
      <c r="T1" s="932"/>
      <c r="U1" s="932"/>
      <c r="V1" s="932"/>
      <c r="W1" s="932"/>
      <c r="X1" s="933"/>
      <c r="Y1" s="932"/>
      <c r="Z1" s="932"/>
      <c r="AA1" s="932"/>
      <c r="AB1" s="932"/>
      <c r="AC1" s="932"/>
      <c r="AD1" s="932"/>
      <c r="AE1" s="933"/>
      <c r="AF1" s="932"/>
      <c r="AG1" s="932"/>
      <c r="AH1" s="932"/>
      <c r="AI1" s="932"/>
      <c r="AJ1" s="932"/>
      <c r="AK1" s="932"/>
      <c r="AL1" s="933" t="s">
        <v>2424</v>
      </c>
      <c r="AM1" s="932"/>
      <c r="AN1" s="932"/>
      <c r="AO1" s="932"/>
      <c r="AP1" s="933"/>
      <c r="AQ1" s="932"/>
      <c r="AR1" s="932"/>
      <c r="AS1" s="932"/>
      <c r="AT1" s="932"/>
      <c r="AU1" s="932"/>
      <c r="AV1" s="932"/>
      <c r="AW1" s="932"/>
      <c r="AX1" s="933"/>
      <c r="AY1" s="932"/>
      <c r="AZ1" s="932"/>
      <c r="BA1" s="932"/>
      <c r="BB1" s="932"/>
      <c r="BC1" s="932"/>
      <c r="BD1" s="932"/>
      <c r="BE1" s="932"/>
      <c r="BF1" s="932"/>
      <c r="BG1" s="932"/>
      <c r="BH1" s="932"/>
      <c r="BI1" s="932"/>
      <c r="BJ1" s="932"/>
      <c r="BK1" s="932"/>
      <c r="BL1" s="933" t="s">
        <v>3371</v>
      </c>
      <c r="BM1" s="932"/>
      <c r="BN1" s="932"/>
      <c r="BO1" s="932"/>
      <c r="BP1" s="932"/>
      <c r="BQ1" s="932"/>
      <c r="BR1" s="932"/>
      <c r="BS1" s="932"/>
      <c r="BT1" s="932"/>
      <c r="BU1" s="932"/>
      <c r="BV1" s="932"/>
      <c r="BW1" s="932"/>
      <c r="BX1" s="932"/>
      <c r="BY1" s="932"/>
      <c r="BZ1" s="932"/>
      <c r="CA1" s="932"/>
      <c r="CB1" s="932"/>
      <c r="CC1" s="932"/>
      <c r="CD1" s="932"/>
      <c r="CE1" s="932"/>
      <c r="CF1" s="932"/>
      <c r="CG1" s="932"/>
      <c r="CH1" s="932"/>
      <c r="CI1" s="932"/>
      <c r="CJ1" s="932"/>
      <c r="CK1" s="932"/>
      <c r="CL1" s="932"/>
      <c r="CM1" s="932"/>
      <c r="CN1" s="932"/>
      <c r="CO1" s="932"/>
      <c r="CP1" s="932"/>
      <c r="CQ1" s="932"/>
      <c r="CR1" s="932"/>
      <c r="CS1" s="932"/>
      <c r="CT1" s="932"/>
      <c r="CU1" s="932"/>
      <c r="CV1" s="933"/>
      <c r="CW1" s="933"/>
      <c r="CX1" s="933"/>
      <c r="CY1" s="933"/>
      <c r="CZ1" s="933"/>
      <c r="DA1" s="933"/>
      <c r="DB1" s="933"/>
      <c r="DC1" s="933"/>
      <c r="DD1" s="933"/>
    </row>
    <row r="2" spans="1:108" ht="12.6" customHeight="1">
      <c r="A2" s="3364" t="s">
        <v>1794</v>
      </c>
      <c r="B2" s="3365"/>
      <c r="C2" s="3365"/>
      <c r="D2" s="3365"/>
      <c r="E2" s="3365"/>
      <c r="F2" s="3365"/>
      <c r="G2" s="3365"/>
      <c r="H2" s="3365"/>
      <c r="I2" s="3365"/>
      <c r="J2" s="3365"/>
      <c r="K2" s="3365"/>
      <c r="L2" s="3365"/>
      <c r="M2" s="3365"/>
      <c r="N2" s="3365"/>
      <c r="O2" s="3365"/>
      <c r="P2" s="3365"/>
      <c r="Q2" s="3365"/>
      <c r="R2" s="3365"/>
      <c r="S2" s="3365"/>
      <c r="T2" s="3365"/>
      <c r="U2" s="3365"/>
      <c r="V2" s="3365"/>
      <c r="W2" s="3365"/>
      <c r="X2" s="3365"/>
      <c r="Y2" s="3365"/>
      <c r="Z2" s="3365"/>
      <c r="AA2" s="3365"/>
      <c r="AB2" s="3365"/>
      <c r="AC2" s="3365"/>
      <c r="AD2" s="3365"/>
      <c r="AE2" s="3365"/>
      <c r="AF2" s="3365"/>
      <c r="AG2" s="3365"/>
      <c r="AH2" s="3365"/>
      <c r="AI2" s="3365"/>
      <c r="AJ2" s="3365"/>
      <c r="AK2" s="3365"/>
      <c r="AL2" s="3365"/>
      <c r="AM2" s="3365"/>
      <c r="AN2" s="3365"/>
      <c r="AO2" s="3365"/>
      <c r="AP2" s="3365"/>
      <c r="AQ2" s="3365"/>
      <c r="AR2" s="3365"/>
      <c r="AS2" s="3365"/>
      <c r="AT2" s="3365"/>
      <c r="AU2" s="3365"/>
      <c r="AV2" s="3365"/>
      <c r="AW2" s="3365"/>
      <c r="AX2" s="3365"/>
      <c r="AY2" s="3365"/>
      <c r="AZ2" s="3365"/>
      <c r="BA2" s="3365"/>
      <c r="BB2" s="3365"/>
      <c r="BC2" s="3365"/>
      <c r="BD2" s="3365"/>
      <c r="BE2" s="3365"/>
      <c r="BF2" s="3365"/>
      <c r="BG2" s="3365"/>
      <c r="BH2" s="3365"/>
      <c r="BI2" s="3365"/>
      <c r="BJ2" s="3365"/>
      <c r="BK2" s="3365"/>
      <c r="BL2" s="3365"/>
      <c r="BM2" s="3365"/>
      <c r="BN2" s="3365"/>
      <c r="BO2" s="3365"/>
      <c r="BP2" s="3365"/>
      <c r="BQ2" s="3365"/>
      <c r="BR2" s="3365"/>
      <c r="BS2" s="3365"/>
      <c r="BT2" s="3365"/>
      <c r="BU2" s="3365"/>
      <c r="BV2" s="3365"/>
      <c r="BW2" s="3365"/>
      <c r="BX2" s="3365"/>
      <c r="BY2" s="3365"/>
      <c r="BZ2" s="3365"/>
      <c r="CA2" s="3365"/>
      <c r="CB2" s="3365"/>
      <c r="CC2" s="3365"/>
      <c r="CD2" s="3365"/>
      <c r="CE2" s="3365"/>
      <c r="CF2" s="3365"/>
      <c r="CG2" s="3365"/>
      <c r="CH2" s="3365"/>
      <c r="CI2" s="3365"/>
      <c r="CJ2" s="3365"/>
      <c r="CK2" s="3365"/>
      <c r="CL2" s="3365"/>
      <c r="CM2" s="3365"/>
      <c r="CN2" s="3365"/>
      <c r="CO2" s="3365"/>
      <c r="CP2" s="3365"/>
      <c r="CQ2" s="3365"/>
      <c r="CR2" s="3365"/>
      <c r="CS2" s="3365"/>
      <c r="CT2" s="3365"/>
      <c r="CU2" s="3366"/>
    </row>
    <row r="3" spans="1:108" ht="12.6" customHeight="1">
      <c r="A3" s="3367"/>
      <c r="B3" s="3368"/>
      <c r="C3" s="3368"/>
      <c r="D3" s="3368"/>
      <c r="E3" s="3368"/>
      <c r="F3" s="3368"/>
      <c r="G3" s="3368"/>
      <c r="H3" s="3368"/>
      <c r="I3" s="3368"/>
      <c r="J3" s="3368"/>
      <c r="K3" s="3368"/>
      <c r="L3" s="3368"/>
      <c r="M3" s="3368"/>
      <c r="N3" s="3368"/>
      <c r="O3" s="3368"/>
      <c r="P3" s="3368"/>
      <c r="Q3" s="3368"/>
      <c r="R3" s="3368"/>
      <c r="S3" s="3368"/>
      <c r="T3" s="3368"/>
      <c r="U3" s="3368"/>
      <c r="V3" s="3368"/>
      <c r="W3" s="3368"/>
      <c r="X3" s="3368"/>
      <c r="Y3" s="3368"/>
      <c r="Z3" s="3368"/>
      <c r="AA3" s="3368"/>
      <c r="AB3" s="3368"/>
      <c r="AC3" s="3368"/>
      <c r="AD3" s="3368"/>
      <c r="AE3" s="3368"/>
      <c r="AF3" s="3368"/>
      <c r="AG3" s="3368"/>
      <c r="AH3" s="3368"/>
      <c r="AI3" s="3368"/>
      <c r="AJ3" s="3368"/>
      <c r="AK3" s="3368"/>
      <c r="AL3" s="3368"/>
      <c r="AM3" s="3368"/>
      <c r="AN3" s="3368"/>
      <c r="AO3" s="3368"/>
      <c r="AP3" s="3368"/>
      <c r="AQ3" s="3368"/>
      <c r="AR3" s="3368"/>
      <c r="AS3" s="3368"/>
      <c r="AT3" s="3368"/>
      <c r="AU3" s="3368"/>
      <c r="AV3" s="3368"/>
      <c r="AW3" s="3368"/>
      <c r="AX3" s="3368"/>
      <c r="AY3" s="3368"/>
      <c r="AZ3" s="3368"/>
      <c r="BA3" s="3368"/>
      <c r="BB3" s="3368"/>
      <c r="BC3" s="3368"/>
      <c r="BD3" s="3368"/>
      <c r="BE3" s="3368"/>
      <c r="BF3" s="3368"/>
      <c r="BG3" s="3368"/>
      <c r="BH3" s="3368"/>
      <c r="BI3" s="3368"/>
      <c r="BJ3" s="3368"/>
      <c r="BK3" s="3368"/>
      <c r="BL3" s="3368"/>
      <c r="BM3" s="3368"/>
      <c r="BN3" s="3368"/>
      <c r="BO3" s="3368"/>
      <c r="BP3" s="3368"/>
      <c r="BQ3" s="3368"/>
      <c r="BR3" s="3368"/>
      <c r="BS3" s="3368"/>
      <c r="BT3" s="3368"/>
      <c r="BU3" s="3368"/>
      <c r="BV3" s="3368"/>
      <c r="BW3" s="3368"/>
      <c r="BX3" s="3368"/>
      <c r="BY3" s="3368"/>
      <c r="BZ3" s="3368"/>
      <c r="CA3" s="3368"/>
      <c r="CB3" s="3368"/>
      <c r="CC3" s="3368"/>
      <c r="CD3" s="3368"/>
      <c r="CE3" s="3368"/>
      <c r="CF3" s="3368"/>
      <c r="CG3" s="3368"/>
      <c r="CH3" s="3368"/>
      <c r="CI3" s="3368"/>
      <c r="CJ3" s="3368"/>
      <c r="CK3" s="3368"/>
      <c r="CL3" s="3368"/>
      <c r="CM3" s="3368"/>
      <c r="CN3" s="3368"/>
      <c r="CO3" s="3368"/>
      <c r="CP3" s="3368"/>
      <c r="CQ3" s="3368"/>
      <c r="CR3" s="3368"/>
      <c r="CS3" s="3368"/>
      <c r="CT3" s="3368"/>
      <c r="CU3" s="3369"/>
    </row>
    <row r="4" spans="1:108" ht="45" customHeight="1">
      <c r="A4" s="3367"/>
      <c r="B4" s="3368"/>
      <c r="C4" s="3368"/>
      <c r="D4" s="3368"/>
      <c r="E4" s="3368"/>
      <c r="F4" s="3368"/>
      <c r="G4" s="3368"/>
      <c r="H4" s="3368"/>
      <c r="I4" s="3368"/>
      <c r="J4" s="3368"/>
      <c r="K4" s="3368"/>
      <c r="L4" s="3368"/>
      <c r="M4" s="3368"/>
      <c r="N4" s="3368"/>
      <c r="O4" s="3368"/>
      <c r="P4" s="3368"/>
      <c r="Q4" s="3368"/>
      <c r="R4" s="3368"/>
      <c r="S4" s="3368"/>
      <c r="T4" s="3368"/>
      <c r="U4" s="3368"/>
      <c r="V4" s="3368"/>
      <c r="W4" s="3368"/>
      <c r="X4" s="3368"/>
      <c r="Y4" s="3368"/>
      <c r="Z4" s="3368"/>
      <c r="AA4" s="3368"/>
      <c r="AB4" s="3368"/>
      <c r="AC4" s="3368"/>
      <c r="AD4" s="3368"/>
      <c r="AE4" s="3368"/>
      <c r="AF4" s="3368"/>
      <c r="AG4" s="3368"/>
      <c r="AH4" s="3368"/>
      <c r="AI4" s="3368"/>
      <c r="AJ4" s="3368"/>
      <c r="AK4" s="3368"/>
      <c r="AL4" s="3368"/>
      <c r="AM4" s="3368"/>
      <c r="AN4" s="3368"/>
      <c r="AO4" s="3368"/>
      <c r="AP4" s="3368"/>
      <c r="AQ4" s="3368"/>
      <c r="AR4" s="3368"/>
      <c r="AS4" s="3368"/>
      <c r="AT4" s="3368"/>
      <c r="AU4" s="3368"/>
      <c r="AV4" s="3368"/>
      <c r="AW4" s="3368"/>
      <c r="AX4" s="3368"/>
      <c r="AY4" s="3368"/>
      <c r="AZ4" s="3368"/>
      <c r="BA4" s="3368"/>
      <c r="BB4" s="3368"/>
      <c r="BC4" s="3368"/>
      <c r="BD4" s="3368"/>
      <c r="BE4" s="3368"/>
      <c r="BF4" s="3368"/>
      <c r="BG4" s="3368"/>
      <c r="BH4" s="3368"/>
      <c r="BI4" s="3368"/>
      <c r="BJ4" s="3368"/>
      <c r="BK4" s="3368"/>
      <c r="BL4" s="3368"/>
      <c r="BM4" s="3368"/>
      <c r="BN4" s="3368"/>
      <c r="BO4" s="3368"/>
      <c r="BP4" s="3368"/>
      <c r="BQ4" s="3368"/>
      <c r="BR4" s="3368"/>
      <c r="BS4" s="3368"/>
      <c r="BT4" s="3368"/>
      <c r="BU4" s="3368"/>
      <c r="BV4" s="3368"/>
      <c r="BW4" s="3368"/>
      <c r="BX4" s="3368"/>
      <c r="BY4" s="3368"/>
      <c r="BZ4" s="3368"/>
      <c r="CA4" s="3368"/>
      <c r="CB4" s="3368"/>
      <c r="CC4" s="3368"/>
      <c r="CD4" s="3368"/>
      <c r="CE4" s="3368"/>
      <c r="CF4" s="3368"/>
      <c r="CG4" s="3368"/>
      <c r="CH4" s="3368"/>
      <c r="CI4" s="3368"/>
      <c r="CJ4" s="3368"/>
      <c r="CK4" s="3368"/>
      <c r="CL4" s="3368"/>
      <c r="CM4" s="3368"/>
      <c r="CN4" s="3368"/>
      <c r="CO4" s="3368"/>
      <c r="CP4" s="3368"/>
      <c r="CQ4" s="3368"/>
      <c r="CR4" s="3368"/>
      <c r="CS4" s="3368"/>
      <c r="CT4" s="3368"/>
      <c r="CU4" s="3369"/>
    </row>
    <row r="5" spans="1:108" ht="12.6" customHeight="1">
      <c r="A5" s="1841"/>
      <c r="B5" s="1842"/>
      <c r="C5" s="1872"/>
      <c r="D5" s="3357" t="s">
        <v>72</v>
      </c>
      <c r="E5" s="3358"/>
      <c r="F5" s="3370" t="s">
        <v>3372</v>
      </c>
      <c r="G5" s="3370"/>
      <c r="H5" s="3370"/>
      <c r="I5" s="3370"/>
      <c r="J5" s="3370"/>
      <c r="K5" s="3370"/>
      <c r="L5" s="3370"/>
      <c r="M5" s="3370"/>
      <c r="N5" s="3370"/>
      <c r="O5" s="3370"/>
      <c r="P5" s="3370"/>
      <c r="Q5" s="3370"/>
      <c r="R5" s="3370"/>
      <c r="S5" s="3370"/>
      <c r="T5" s="3370"/>
      <c r="U5" s="3370"/>
      <c r="V5" s="3370"/>
      <c r="W5" s="3370"/>
      <c r="X5" s="3370"/>
      <c r="Y5" s="3370"/>
      <c r="Z5" s="3370"/>
      <c r="AA5" s="3370"/>
      <c r="AB5" s="3370"/>
      <c r="AC5" s="3370"/>
      <c r="AD5" s="3370"/>
      <c r="AE5" s="3370"/>
      <c r="AF5" s="3370"/>
      <c r="AG5" s="3370"/>
      <c r="AH5" s="3370"/>
      <c r="AI5" s="3370"/>
      <c r="AJ5" s="3370"/>
      <c r="AK5" s="3370"/>
      <c r="AL5" s="3370"/>
      <c r="AM5" s="3370"/>
      <c r="AN5" s="3370"/>
      <c r="AO5" s="3370"/>
      <c r="AP5" s="3370"/>
      <c r="AQ5" s="3370"/>
      <c r="AR5" s="3370"/>
      <c r="AS5" s="3370"/>
      <c r="AT5" s="3370"/>
      <c r="AU5" s="3370"/>
      <c r="AV5" s="3370"/>
      <c r="AW5" s="3370"/>
      <c r="AX5" s="3370"/>
      <c r="AY5" s="3370"/>
      <c r="AZ5" s="3370"/>
      <c r="BA5" s="3370"/>
      <c r="BB5" s="3370"/>
      <c r="BC5" s="3370"/>
      <c r="BD5" s="3370"/>
      <c r="BE5" s="3370"/>
      <c r="BF5" s="3370"/>
      <c r="BG5" s="3370"/>
      <c r="BH5" s="3370"/>
      <c r="BI5" s="3370"/>
      <c r="BJ5" s="3370"/>
      <c r="BK5" s="3370"/>
      <c r="BL5" s="3370"/>
      <c r="BM5" s="3370"/>
      <c r="BN5" s="3370"/>
      <c r="BO5" s="3370"/>
      <c r="BP5" s="3370"/>
      <c r="BQ5" s="3370"/>
      <c r="BR5" s="3370"/>
      <c r="BS5" s="3370"/>
      <c r="BT5" s="3370"/>
      <c r="BU5" s="3370"/>
      <c r="BV5" s="3370"/>
      <c r="BW5" s="3370"/>
      <c r="BX5" s="3370"/>
      <c r="BY5" s="3370"/>
      <c r="BZ5" s="3370"/>
      <c r="CA5" s="3370"/>
      <c r="CB5" s="3370"/>
      <c r="CC5" s="3370"/>
      <c r="CD5" s="3370"/>
      <c r="CE5" s="3370"/>
      <c r="CF5" s="3370"/>
      <c r="CG5" s="3370"/>
      <c r="CH5" s="3370"/>
      <c r="CI5" s="3370"/>
      <c r="CJ5" s="3370"/>
      <c r="CK5" s="3370"/>
      <c r="CL5" s="3370"/>
      <c r="CM5" s="3370"/>
      <c r="CN5" s="3370"/>
      <c r="CO5" s="3370"/>
      <c r="CP5" s="3370"/>
      <c r="CQ5" s="3370"/>
      <c r="CR5" s="1872"/>
      <c r="CS5" s="1872"/>
      <c r="CT5" s="1842"/>
      <c r="CU5" s="1843"/>
    </row>
    <row r="6" spans="1:108" ht="12.6" customHeight="1">
      <c r="A6" s="1841"/>
      <c r="B6" s="1842"/>
      <c r="C6" s="1872"/>
      <c r="D6" s="3359"/>
      <c r="E6" s="3359"/>
      <c r="F6" s="3370"/>
      <c r="G6" s="3370"/>
      <c r="H6" s="3370"/>
      <c r="I6" s="3370"/>
      <c r="J6" s="3370"/>
      <c r="K6" s="3370"/>
      <c r="L6" s="3370"/>
      <c r="M6" s="3370"/>
      <c r="N6" s="3370"/>
      <c r="O6" s="3370"/>
      <c r="P6" s="3370"/>
      <c r="Q6" s="3370"/>
      <c r="R6" s="3370"/>
      <c r="S6" s="3370"/>
      <c r="T6" s="3370"/>
      <c r="U6" s="3370"/>
      <c r="V6" s="3370"/>
      <c r="W6" s="3370"/>
      <c r="X6" s="3370"/>
      <c r="Y6" s="3370"/>
      <c r="Z6" s="3370"/>
      <c r="AA6" s="3370"/>
      <c r="AB6" s="3370"/>
      <c r="AC6" s="3370"/>
      <c r="AD6" s="3370"/>
      <c r="AE6" s="3370"/>
      <c r="AF6" s="3370"/>
      <c r="AG6" s="3370"/>
      <c r="AH6" s="3370"/>
      <c r="AI6" s="3370"/>
      <c r="AJ6" s="3370"/>
      <c r="AK6" s="3370"/>
      <c r="AL6" s="3370"/>
      <c r="AM6" s="3370"/>
      <c r="AN6" s="3370"/>
      <c r="AO6" s="3370"/>
      <c r="AP6" s="3370"/>
      <c r="AQ6" s="3370"/>
      <c r="AR6" s="3370"/>
      <c r="AS6" s="3370"/>
      <c r="AT6" s="3370"/>
      <c r="AU6" s="3370"/>
      <c r="AV6" s="3370"/>
      <c r="AW6" s="3370"/>
      <c r="AX6" s="3370"/>
      <c r="AY6" s="3370"/>
      <c r="AZ6" s="3370"/>
      <c r="BA6" s="3370"/>
      <c r="BB6" s="3370"/>
      <c r="BC6" s="3370"/>
      <c r="BD6" s="3370"/>
      <c r="BE6" s="3370"/>
      <c r="BF6" s="3370"/>
      <c r="BG6" s="3370"/>
      <c r="BH6" s="3370"/>
      <c r="BI6" s="3370"/>
      <c r="BJ6" s="3370"/>
      <c r="BK6" s="3370"/>
      <c r="BL6" s="3370"/>
      <c r="BM6" s="3370"/>
      <c r="BN6" s="3370"/>
      <c r="BO6" s="3370"/>
      <c r="BP6" s="3370"/>
      <c r="BQ6" s="3370"/>
      <c r="BR6" s="3370"/>
      <c r="BS6" s="3370"/>
      <c r="BT6" s="3370"/>
      <c r="BU6" s="3370"/>
      <c r="BV6" s="3370"/>
      <c r="BW6" s="3370"/>
      <c r="BX6" s="3370"/>
      <c r="BY6" s="3370"/>
      <c r="BZ6" s="3370"/>
      <c r="CA6" s="3370"/>
      <c r="CB6" s="3370"/>
      <c r="CC6" s="3370"/>
      <c r="CD6" s="3370"/>
      <c r="CE6" s="3370"/>
      <c r="CF6" s="3370"/>
      <c r="CG6" s="3370"/>
      <c r="CH6" s="3370"/>
      <c r="CI6" s="3370"/>
      <c r="CJ6" s="3370"/>
      <c r="CK6" s="3370"/>
      <c r="CL6" s="3370"/>
      <c r="CM6" s="3370"/>
      <c r="CN6" s="3370"/>
      <c r="CO6" s="3370"/>
      <c r="CP6" s="3370"/>
      <c r="CQ6" s="3370"/>
      <c r="CR6" s="1872"/>
      <c r="CS6" s="1872"/>
      <c r="CT6" s="1842"/>
      <c r="CU6" s="1843"/>
    </row>
    <row r="7" spans="1:108" ht="12.6" customHeight="1">
      <c r="A7" s="599"/>
      <c r="B7" s="623"/>
      <c r="C7" s="608"/>
      <c r="D7" s="3357" t="s">
        <v>3373</v>
      </c>
      <c r="E7" s="3358"/>
      <c r="F7" s="3358"/>
      <c r="G7" s="3358"/>
      <c r="H7" s="3357" t="s">
        <v>72</v>
      </c>
      <c r="I7" s="3358"/>
      <c r="J7" s="3360" t="s">
        <v>2425</v>
      </c>
      <c r="K7" s="3360"/>
      <c r="L7" s="3360"/>
      <c r="M7" s="3360"/>
      <c r="N7" s="3360"/>
      <c r="O7" s="3360"/>
      <c r="P7" s="3360"/>
      <c r="Q7" s="3360"/>
      <c r="R7" s="3360"/>
      <c r="S7" s="3360"/>
      <c r="T7" s="3360"/>
      <c r="U7" s="3360"/>
      <c r="V7" s="3360"/>
      <c r="W7" s="3360"/>
      <c r="X7" s="3360"/>
      <c r="Y7" s="3360"/>
      <c r="Z7" s="3360"/>
      <c r="AA7" s="3360"/>
      <c r="AB7" s="3360"/>
      <c r="AC7" s="3360"/>
      <c r="AD7" s="3360"/>
      <c r="AE7" s="3360"/>
      <c r="AF7" s="3360"/>
      <c r="AG7" s="3360"/>
      <c r="AH7" s="3360"/>
      <c r="AI7" s="3360"/>
      <c r="AJ7" s="3360"/>
      <c r="AK7" s="3360"/>
      <c r="AL7" s="3360"/>
      <c r="AM7" s="3360"/>
      <c r="AN7" s="3360"/>
      <c r="AO7" s="3360"/>
      <c r="AP7" s="3360"/>
      <c r="AQ7" s="3360"/>
      <c r="AR7" s="3360"/>
      <c r="AS7" s="3360"/>
      <c r="AT7" s="3360"/>
      <c r="AU7" s="3360"/>
      <c r="AV7" s="3360"/>
      <c r="AW7" s="3360"/>
      <c r="AX7" s="3360"/>
      <c r="AY7" s="3360"/>
      <c r="AZ7" s="3360"/>
      <c r="BA7" s="3360"/>
      <c r="BB7" s="3360"/>
      <c r="BC7" s="3360"/>
      <c r="BD7" s="3360"/>
      <c r="BE7" s="1873"/>
      <c r="BF7" s="1873"/>
      <c r="BG7" s="1873"/>
      <c r="BH7" s="1873"/>
      <c r="BI7" s="1873"/>
      <c r="BJ7" s="1873"/>
      <c r="BK7" s="1873"/>
      <c r="BL7" s="1873"/>
      <c r="BM7" s="1873"/>
      <c r="BN7" s="1873"/>
      <c r="BO7" s="1873"/>
      <c r="BP7" s="1873"/>
      <c r="BQ7" s="1873"/>
      <c r="BR7" s="1873"/>
      <c r="BS7" s="1873"/>
      <c r="BT7" s="1873"/>
      <c r="BU7" s="1873"/>
      <c r="BV7" s="1873"/>
      <c r="BW7" s="1873"/>
      <c r="BX7" s="1873"/>
      <c r="BY7" s="1873"/>
      <c r="BZ7" s="1873"/>
      <c r="CA7" s="1873"/>
      <c r="CB7" s="1873"/>
      <c r="CC7" s="1873"/>
      <c r="CD7" s="1873"/>
      <c r="CE7" s="1873"/>
      <c r="CF7" s="1873"/>
      <c r="CG7" s="1873"/>
      <c r="CH7" s="1873"/>
      <c r="CI7" s="1873"/>
      <c r="CJ7" s="1873"/>
      <c r="CK7" s="1873"/>
      <c r="CL7" s="1873"/>
      <c r="CM7" s="1873"/>
      <c r="CN7" s="1873"/>
      <c r="CO7" s="1873"/>
      <c r="CP7" s="1873"/>
      <c r="CQ7" s="1873"/>
      <c r="CR7" s="1100"/>
      <c r="CS7" s="608"/>
      <c r="CT7" s="1079"/>
      <c r="CU7" s="1080"/>
    </row>
    <row r="8" spans="1:108" ht="12.6" customHeight="1">
      <c r="A8" s="585"/>
      <c r="B8" s="1852"/>
      <c r="C8" s="1100"/>
      <c r="D8" s="3358"/>
      <c r="E8" s="3358"/>
      <c r="F8" s="3358"/>
      <c r="G8" s="3358"/>
      <c r="H8" s="3359"/>
      <c r="I8" s="3359"/>
      <c r="J8" s="3360"/>
      <c r="K8" s="3360"/>
      <c r="L8" s="3360"/>
      <c r="M8" s="3360"/>
      <c r="N8" s="3360"/>
      <c r="O8" s="3360"/>
      <c r="P8" s="3360"/>
      <c r="Q8" s="3360"/>
      <c r="R8" s="3360"/>
      <c r="S8" s="3360"/>
      <c r="T8" s="3360"/>
      <c r="U8" s="3360"/>
      <c r="V8" s="3360"/>
      <c r="W8" s="3360"/>
      <c r="X8" s="3360"/>
      <c r="Y8" s="3360"/>
      <c r="Z8" s="3360"/>
      <c r="AA8" s="3360"/>
      <c r="AB8" s="3360"/>
      <c r="AC8" s="3360"/>
      <c r="AD8" s="3360"/>
      <c r="AE8" s="3360"/>
      <c r="AF8" s="3360"/>
      <c r="AG8" s="3360"/>
      <c r="AH8" s="3360"/>
      <c r="AI8" s="3360"/>
      <c r="AJ8" s="3360"/>
      <c r="AK8" s="3360"/>
      <c r="AL8" s="3360"/>
      <c r="AM8" s="3360"/>
      <c r="AN8" s="3360"/>
      <c r="AO8" s="3360"/>
      <c r="AP8" s="3360"/>
      <c r="AQ8" s="3360"/>
      <c r="AR8" s="3360"/>
      <c r="AS8" s="3360"/>
      <c r="AT8" s="3360"/>
      <c r="AU8" s="3360"/>
      <c r="AV8" s="3360"/>
      <c r="AW8" s="3360"/>
      <c r="AX8" s="3360"/>
      <c r="AY8" s="3360"/>
      <c r="AZ8" s="3360"/>
      <c r="BA8" s="3360"/>
      <c r="BB8" s="3360"/>
      <c r="BC8" s="3360"/>
      <c r="BD8" s="3360"/>
      <c r="BE8" s="1873"/>
      <c r="BF8" s="1873"/>
      <c r="BG8" s="1873"/>
      <c r="BH8" s="1873"/>
      <c r="BI8" s="1873"/>
      <c r="BJ8" s="1873"/>
      <c r="BK8" s="1873"/>
      <c r="BL8" s="1873"/>
      <c r="BM8" s="1873"/>
      <c r="BN8" s="1873"/>
      <c r="BO8" s="1873"/>
      <c r="BP8" s="1873"/>
      <c r="BQ8" s="1873"/>
      <c r="BR8" s="1873"/>
      <c r="BS8" s="1873"/>
      <c r="BT8" s="1873"/>
      <c r="BU8" s="1873"/>
      <c r="BV8" s="1873"/>
      <c r="BW8" s="1873"/>
      <c r="BX8" s="1873"/>
      <c r="BY8" s="1873"/>
      <c r="BZ8" s="1873"/>
      <c r="CA8" s="1873"/>
      <c r="CB8" s="1873"/>
      <c r="CC8" s="1873"/>
      <c r="CD8" s="1873"/>
      <c r="CE8" s="1873"/>
      <c r="CF8" s="1873"/>
      <c r="CG8" s="1873"/>
      <c r="CH8" s="1873"/>
      <c r="CI8" s="1873"/>
      <c r="CJ8" s="1873"/>
      <c r="CK8" s="1873"/>
      <c r="CL8" s="1873"/>
      <c r="CM8" s="1873"/>
      <c r="CN8" s="1873"/>
      <c r="CO8" s="1873"/>
      <c r="CP8" s="1873"/>
      <c r="CQ8" s="1873"/>
      <c r="CR8" s="1849"/>
      <c r="CS8" s="1100"/>
      <c r="CT8" s="1852"/>
      <c r="CU8" s="586"/>
    </row>
    <row r="9" spans="1:108" ht="12.6" customHeight="1">
      <c r="A9" s="587"/>
      <c r="B9" s="588"/>
      <c r="C9" s="1100"/>
      <c r="D9" s="1849"/>
      <c r="E9" s="1849"/>
      <c r="F9" s="1849"/>
      <c r="G9" s="1849"/>
      <c r="H9" s="3357" t="s">
        <v>72</v>
      </c>
      <c r="I9" s="3358"/>
      <c r="J9" s="3360" t="s">
        <v>2426</v>
      </c>
      <c r="K9" s="3360"/>
      <c r="L9" s="3360"/>
      <c r="M9" s="3360"/>
      <c r="N9" s="3360"/>
      <c r="O9" s="3360"/>
      <c r="P9" s="3360"/>
      <c r="Q9" s="3360"/>
      <c r="R9" s="3360"/>
      <c r="S9" s="3360"/>
      <c r="T9" s="3360"/>
      <c r="U9" s="3360"/>
      <c r="V9" s="3360"/>
      <c r="W9" s="3360"/>
      <c r="X9" s="3360"/>
      <c r="Y9" s="3360"/>
      <c r="Z9" s="3360"/>
      <c r="AA9" s="3360"/>
      <c r="AB9" s="3360"/>
      <c r="AC9" s="3360"/>
      <c r="AD9" s="3360"/>
      <c r="AE9" s="3360"/>
      <c r="AF9" s="3360"/>
      <c r="AG9" s="3360"/>
      <c r="AH9" s="3360"/>
      <c r="AI9" s="3360"/>
      <c r="AJ9" s="3360"/>
      <c r="AK9" s="3360"/>
      <c r="AL9" s="3360"/>
      <c r="AM9" s="3360"/>
      <c r="AN9" s="3360"/>
      <c r="AO9" s="3360"/>
      <c r="AP9" s="3360"/>
      <c r="AQ9" s="3360"/>
      <c r="AR9" s="3360"/>
      <c r="AS9" s="3360"/>
      <c r="AT9" s="3360"/>
      <c r="AU9" s="3360"/>
      <c r="AV9" s="3360"/>
      <c r="AW9" s="3360"/>
      <c r="AX9" s="3360"/>
      <c r="AY9" s="3360"/>
      <c r="AZ9" s="3360"/>
      <c r="BA9" s="3360"/>
      <c r="BB9" s="3360"/>
      <c r="BC9" s="3360"/>
      <c r="BD9" s="3360"/>
      <c r="BE9" s="1873"/>
      <c r="BF9" s="1873"/>
      <c r="BG9" s="1873"/>
      <c r="BH9" s="1873"/>
      <c r="BI9" s="1873"/>
      <c r="BJ9" s="1873"/>
      <c r="BK9" s="1873"/>
      <c r="BL9" s="1873"/>
      <c r="BM9" s="1873"/>
      <c r="BN9" s="1873"/>
      <c r="BO9" s="1873"/>
      <c r="BP9" s="1873"/>
      <c r="BQ9" s="1873"/>
      <c r="BR9" s="1873"/>
      <c r="BS9" s="1873"/>
      <c r="BT9" s="1873"/>
      <c r="BU9" s="1873"/>
      <c r="BV9" s="1873"/>
      <c r="BW9" s="1873"/>
      <c r="BX9" s="1873"/>
      <c r="BY9" s="1873"/>
      <c r="BZ9" s="1873"/>
      <c r="CA9" s="1873"/>
      <c r="CB9" s="1873"/>
      <c r="CC9" s="1873"/>
      <c r="CD9" s="1873"/>
      <c r="CE9" s="1873"/>
      <c r="CF9" s="1873"/>
      <c r="CG9" s="1873"/>
      <c r="CH9" s="1873"/>
      <c r="CI9" s="1873"/>
      <c r="CJ9" s="1873"/>
      <c r="CK9" s="1873"/>
      <c r="CL9" s="1873"/>
      <c r="CM9" s="1873"/>
      <c r="CN9" s="1873"/>
      <c r="CO9" s="1873"/>
      <c r="CP9" s="1873"/>
      <c r="CQ9" s="1873"/>
      <c r="CR9" s="1849"/>
      <c r="CS9" s="1100"/>
      <c r="CT9" s="588"/>
      <c r="CU9" s="589"/>
    </row>
    <row r="10" spans="1:108" ht="12.6" customHeight="1">
      <c r="A10" s="587"/>
      <c r="B10" s="588"/>
      <c r="C10" s="1100"/>
      <c r="D10" s="1849"/>
      <c r="E10" s="1849"/>
      <c r="F10" s="1849"/>
      <c r="G10" s="1849"/>
      <c r="H10" s="3359"/>
      <c r="I10" s="3359"/>
      <c r="J10" s="3360"/>
      <c r="K10" s="3360"/>
      <c r="L10" s="3360"/>
      <c r="M10" s="3360"/>
      <c r="N10" s="3360"/>
      <c r="O10" s="3360"/>
      <c r="P10" s="3360"/>
      <c r="Q10" s="3360"/>
      <c r="R10" s="3360"/>
      <c r="S10" s="3360"/>
      <c r="T10" s="3360"/>
      <c r="U10" s="3360"/>
      <c r="V10" s="3360"/>
      <c r="W10" s="3360"/>
      <c r="X10" s="3360"/>
      <c r="Y10" s="3360"/>
      <c r="Z10" s="3360"/>
      <c r="AA10" s="3360"/>
      <c r="AB10" s="3360"/>
      <c r="AC10" s="3360"/>
      <c r="AD10" s="3360"/>
      <c r="AE10" s="3360"/>
      <c r="AF10" s="3360"/>
      <c r="AG10" s="3360"/>
      <c r="AH10" s="3360"/>
      <c r="AI10" s="3360"/>
      <c r="AJ10" s="3360"/>
      <c r="AK10" s="3360"/>
      <c r="AL10" s="3360"/>
      <c r="AM10" s="3360"/>
      <c r="AN10" s="3360"/>
      <c r="AO10" s="3360"/>
      <c r="AP10" s="3360"/>
      <c r="AQ10" s="3360"/>
      <c r="AR10" s="3360"/>
      <c r="AS10" s="3360"/>
      <c r="AT10" s="3360"/>
      <c r="AU10" s="3360"/>
      <c r="AV10" s="3360"/>
      <c r="AW10" s="3360"/>
      <c r="AX10" s="3360"/>
      <c r="AY10" s="3360"/>
      <c r="AZ10" s="3360"/>
      <c r="BA10" s="3360"/>
      <c r="BB10" s="3360"/>
      <c r="BC10" s="3360"/>
      <c r="BD10" s="3360"/>
      <c r="BE10" s="1873"/>
      <c r="BF10" s="1873"/>
      <c r="BG10" s="1873"/>
      <c r="BH10" s="1873"/>
      <c r="BI10" s="1873"/>
      <c r="BJ10" s="1873"/>
      <c r="BK10" s="1873"/>
      <c r="BL10" s="1873"/>
      <c r="BM10" s="1873"/>
      <c r="BN10" s="1873"/>
      <c r="BO10" s="1873"/>
      <c r="BP10" s="1873"/>
      <c r="BQ10" s="1873"/>
      <c r="BR10" s="1873"/>
      <c r="BS10" s="1873"/>
      <c r="BT10" s="1873"/>
      <c r="BU10" s="1873"/>
      <c r="BV10" s="1873"/>
      <c r="BW10" s="1873"/>
      <c r="BX10" s="1873"/>
      <c r="BY10" s="1873"/>
      <c r="BZ10" s="1873"/>
      <c r="CA10" s="1873"/>
      <c r="CB10" s="1873"/>
      <c r="CC10" s="1873"/>
      <c r="CD10" s="1873"/>
      <c r="CE10" s="1873"/>
      <c r="CF10" s="1873"/>
      <c r="CG10" s="1873"/>
      <c r="CH10" s="1873"/>
      <c r="CI10" s="1873"/>
      <c r="CJ10" s="1873"/>
      <c r="CK10" s="1873"/>
      <c r="CL10" s="1873"/>
      <c r="CM10" s="1873"/>
      <c r="CN10" s="1873"/>
      <c r="CO10" s="1873"/>
      <c r="CP10" s="1873"/>
      <c r="CQ10" s="1873"/>
      <c r="CR10" s="1849"/>
      <c r="CS10" s="1100"/>
      <c r="CT10" s="588"/>
      <c r="CU10" s="589"/>
    </row>
    <row r="11" spans="1:108" ht="12.6" customHeight="1">
      <c r="A11" s="587"/>
      <c r="B11" s="588"/>
      <c r="C11" s="1100"/>
      <c r="D11" s="1849"/>
      <c r="E11" s="1849"/>
      <c r="F11" s="1849"/>
      <c r="G11" s="1849"/>
      <c r="H11" s="3357" t="s">
        <v>72</v>
      </c>
      <c r="I11" s="3358"/>
      <c r="J11" s="3360" t="s">
        <v>2427</v>
      </c>
      <c r="K11" s="3360"/>
      <c r="L11" s="3360"/>
      <c r="M11" s="3360"/>
      <c r="N11" s="3360"/>
      <c r="O11" s="3360"/>
      <c r="P11" s="3360"/>
      <c r="Q11" s="3360"/>
      <c r="R11" s="3360"/>
      <c r="S11" s="3360"/>
      <c r="T11" s="3360"/>
      <c r="U11" s="3360"/>
      <c r="V11" s="3360"/>
      <c r="W11" s="3360"/>
      <c r="X11" s="3360"/>
      <c r="Y11" s="3360"/>
      <c r="Z11" s="3360"/>
      <c r="AA11" s="3360"/>
      <c r="AB11" s="3360"/>
      <c r="AC11" s="3360"/>
      <c r="AD11" s="3360"/>
      <c r="AE11" s="3360"/>
      <c r="AF11" s="3360"/>
      <c r="AG11" s="3360"/>
      <c r="AH11" s="3360"/>
      <c r="AI11" s="3360"/>
      <c r="AJ11" s="3360"/>
      <c r="AK11" s="3360"/>
      <c r="AL11" s="3360"/>
      <c r="AM11" s="3360"/>
      <c r="AN11" s="3360"/>
      <c r="AO11" s="3360"/>
      <c r="AP11" s="3360"/>
      <c r="AQ11" s="3360"/>
      <c r="AR11" s="3360"/>
      <c r="AS11" s="3360"/>
      <c r="AT11" s="3360"/>
      <c r="AU11" s="3360"/>
      <c r="AV11" s="3360"/>
      <c r="AW11" s="3360"/>
      <c r="AX11" s="3360"/>
      <c r="AY11" s="3360"/>
      <c r="AZ11" s="3360"/>
      <c r="BA11" s="3360"/>
      <c r="BB11" s="3360"/>
      <c r="BC11" s="3360"/>
      <c r="BD11" s="3360"/>
      <c r="BE11" s="3361" t="s">
        <v>2428</v>
      </c>
      <c r="BF11" s="3361"/>
      <c r="BG11" s="3361"/>
      <c r="BH11" s="3361"/>
      <c r="BI11" s="3361"/>
      <c r="BJ11" s="3361"/>
      <c r="BK11" s="3361"/>
      <c r="BL11" s="3361"/>
      <c r="BM11" s="3361"/>
      <c r="BN11" s="3361"/>
      <c r="BO11" s="3361"/>
      <c r="BP11" s="3361"/>
      <c r="BQ11" s="3361"/>
      <c r="BR11" s="3361"/>
      <c r="BS11" s="3361"/>
      <c r="BT11" s="3361"/>
      <c r="BU11" s="3361"/>
      <c r="BV11" s="3361"/>
      <c r="BW11" s="3361"/>
      <c r="BX11" s="3361"/>
      <c r="BY11" s="3361"/>
      <c r="BZ11" s="3361"/>
      <c r="CA11" s="3361"/>
      <c r="CB11" s="3361"/>
      <c r="CC11" s="3361"/>
      <c r="CD11" s="3361"/>
      <c r="CE11" s="3361"/>
      <c r="CF11" s="3361"/>
      <c r="CG11" s="3361"/>
      <c r="CH11" s="3361"/>
      <c r="CI11" s="3361"/>
      <c r="CJ11" s="3361"/>
      <c r="CK11" s="3361"/>
      <c r="CL11" s="3361"/>
      <c r="CM11" s="3361"/>
      <c r="CN11" s="3361"/>
      <c r="CO11" s="3361"/>
      <c r="CP11" s="3361"/>
      <c r="CQ11" s="3361"/>
      <c r="CR11" s="1849"/>
      <c r="CS11" s="1100"/>
      <c r="CT11" s="588"/>
      <c r="CU11" s="589"/>
    </row>
    <row r="12" spans="1:108" ht="12.6" customHeight="1">
      <c r="A12" s="587"/>
      <c r="B12" s="588"/>
      <c r="C12" s="1100"/>
      <c r="D12" s="1849"/>
      <c r="E12" s="1849"/>
      <c r="F12" s="1849"/>
      <c r="G12" s="1849"/>
      <c r="H12" s="3359"/>
      <c r="I12" s="3359"/>
      <c r="J12" s="3360"/>
      <c r="K12" s="3360"/>
      <c r="L12" s="3360"/>
      <c r="M12" s="3360"/>
      <c r="N12" s="3360"/>
      <c r="O12" s="3360"/>
      <c r="P12" s="3360"/>
      <c r="Q12" s="3360"/>
      <c r="R12" s="3360"/>
      <c r="S12" s="3360"/>
      <c r="T12" s="3360"/>
      <c r="U12" s="3360"/>
      <c r="V12" s="3360"/>
      <c r="W12" s="3360"/>
      <c r="X12" s="3360"/>
      <c r="Y12" s="3360"/>
      <c r="Z12" s="3360"/>
      <c r="AA12" s="3360"/>
      <c r="AB12" s="3360"/>
      <c r="AC12" s="3360"/>
      <c r="AD12" s="3360"/>
      <c r="AE12" s="3360"/>
      <c r="AF12" s="3360"/>
      <c r="AG12" s="3360"/>
      <c r="AH12" s="3360"/>
      <c r="AI12" s="3360"/>
      <c r="AJ12" s="3360"/>
      <c r="AK12" s="3360"/>
      <c r="AL12" s="3360"/>
      <c r="AM12" s="3360"/>
      <c r="AN12" s="3360"/>
      <c r="AO12" s="3360"/>
      <c r="AP12" s="3360"/>
      <c r="AQ12" s="3360"/>
      <c r="AR12" s="3360"/>
      <c r="AS12" s="3360"/>
      <c r="AT12" s="3360"/>
      <c r="AU12" s="3360"/>
      <c r="AV12" s="3360"/>
      <c r="AW12" s="3360"/>
      <c r="AX12" s="3360"/>
      <c r="AY12" s="3360"/>
      <c r="AZ12" s="3360"/>
      <c r="BA12" s="3360"/>
      <c r="BB12" s="3360"/>
      <c r="BC12" s="3360"/>
      <c r="BD12" s="3360"/>
      <c r="BE12" s="3361"/>
      <c r="BF12" s="3361"/>
      <c r="BG12" s="3361"/>
      <c r="BH12" s="3361"/>
      <c r="BI12" s="3361"/>
      <c r="BJ12" s="3361"/>
      <c r="BK12" s="3361"/>
      <c r="BL12" s="3361"/>
      <c r="BM12" s="3361"/>
      <c r="BN12" s="3361"/>
      <c r="BO12" s="3361"/>
      <c r="BP12" s="3361"/>
      <c r="BQ12" s="3361"/>
      <c r="BR12" s="3361"/>
      <c r="BS12" s="3361"/>
      <c r="BT12" s="3361"/>
      <c r="BU12" s="3361"/>
      <c r="BV12" s="3361"/>
      <c r="BW12" s="3361"/>
      <c r="BX12" s="3361"/>
      <c r="BY12" s="3361"/>
      <c r="BZ12" s="3361"/>
      <c r="CA12" s="3361"/>
      <c r="CB12" s="3361"/>
      <c r="CC12" s="3361"/>
      <c r="CD12" s="3361"/>
      <c r="CE12" s="3361"/>
      <c r="CF12" s="3361"/>
      <c r="CG12" s="3361"/>
      <c r="CH12" s="3361"/>
      <c r="CI12" s="3361"/>
      <c r="CJ12" s="3361"/>
      <c r="CK12" s="3361"/>
      <c r="CL12" s="3361"/>
      <c r="CM12" s="3361"/>
      <c r="CN12" s="3361"/>
      <c r="CO12" s="3361"/>
      <c r="CP12" s="3361"/>
      <c r="CQ12" s="3361"/>
      <c r="CR12" s="1849"/>
      <c r="CS12" s="1100"/>
      <c r="CT12" s="588"/>
      <c r="CU12" s="589"/>
    </row>
    <row r="13" spans="1:108" ht="12.6" customHeight="1">
      <c r="A13" s="587"/>
      <c r="B13" s="588"/>
      <c r="C13" s="3362" t="s">
        <v>2434</v>
      </c>
      <c r="D13" s="3362"/>
      <c r="E13" s="3362"/>
      <c r="F13" s="3362"/>
      <c r="G13" s="3362"/>
      <c r="H13" s="3362"/>
      <c r="I13" s="3362"/>
      <c r="J13" s="3362"/>
      <c r="K13" s="3362"/>
      <c r="L13" s="3362"/>
      <c r="M13" s="3362"/>
      <c r="N13" s="3362"/>
      <c r="O13" s="3362"/>
      <c r="P13" s="3362"/>
      <c r="Q13" s="3362"/>
      <c r="R13" s="3362"/>
      <c r="S13" s="3362"/>
      <c r="T13" s="3362"/>
      <c r="U13" s="3362"/>
      <c r="V13" s="3362"/>
      <c r="W13" s="3362"/>
      <c r="X13" s="3362"/>
      <c r="Y13" s="3362"/>
      <c r="Z13" s="3362"/>
      <c r="AA13" s="3362"/>
      <c r="AB13" s="3362"/>
      <c r="AC13" s="3362"/>
      <c r="AD13" s="3362"/>
      <c r="AE13" s="3362"/>
      <c r="AF13" s="3362"/>
      <c r="AG13" s="3362"/>
      <c r="AH13" s="3362"/>
      <c r="AI13" s="3362"/>
      <c r="AJ13" s="3362"/>
      <c r="AK13" s="3362"/>
      <c r="AL13" s="3362"/>
      <c r="AM13" s="3362"/>
      <c r="AN13" s="3362"/>
      <c r="AO13" s="3362"/>
      <c r="AP13" s="3362"/>
      <c r="AQ13" s="3362"/>
      <c r="AR13" s="3362"/>
      <c r="AS13" s="3362"/>
      <c r="AT13" s="3362"/>
      <c r="AU13" s="3362"/>
      <c r="AV13" s="3362"/>
      <c r="AW13" s="3362"/>
      <c r="AX13" s="3362"/>
      <c r="AY13" s="3362"/>
      <c r="AZ13" s="3362"/>
      <c r="BA13" s="3362"/>
      <c r="BB13" s="3362"/>
      <c r="BC13" s="3362"/>
      <c r="BD13" s="3362"/>
      <c r="BE13" s="3362"/>
      <c r="BF13" s="3362"/>
      <c r="BG13" s="3362"/>
      <c r="BH13" s="3362"/>
      <c r="BI13" s="3362"/>
      <c r="BJ13" s="3362"/>
      <c r="BK13" s="3362"/>
      <c r="BL13" s="3362"/>
      <c r="BM13" s="3362"/>
      <c r="BN13" s="3362"/>
      <c r="BO13" s="3362"/>
      <c r="BP13" s="3362"/>
      <c r="BQ13" s="3362"/>
      <c r="BR13" s="3362"/>
      <c r="BS13" s="3362"/>
      <c r="BT13" s="3362"/>
      <c r="BU13" s="3362"/>
      <c r="BV13" s="3362"/>
      <c r="BW13" s="3362"/>
      <c r="BX13" s="3362"/>
      <c r="BY13" s="3362"/>
      <c r="BZ13" s="3362"/>
      <c r="CA13" s="3362"/>
      <c r="CB13" s="3362"/>
      <c r="CC13" s="3362"/>
      <c r="CD13" s="3362"/>
      <c r="CE13" s="3362"/>
      <c r="CF13" s="3362"/>
      <c r="CG13" s="3362"/>
      <c r="CH13" s="3362"/>
      <c r="CI13" s="3362"/>
      <c r="CJ13" s="3362"/>
      <c r="CK13" s="3362"/>
      <c r="CL13" s="3362"/>
      <c r="CM13" s="3362"/>
      <c r="CN13" s="3362"/>
      <c r="CO13" s="3362"/>
      <c r="CP13" s="3362"/>
      <c r="CQ13" s="3362"/>
      <c r="CR13" s="3362"/>
      <c r="CS13" s="3362"/>
      <c r="CT13" s="588"/>
      <c r="CU13" s="589"/>
    </row>
    <row r="14" spans="1:108" ht="12.6" customHeight="1">
      <c r="A14" s="587"/>
      <c r="B14" s="588"/>
      <c r="C14" s="3362"/>
      <c r="D14" s="3362"/>
      <c r="E14" s="3362"/>
      <c r="F14" s="3362"/>
      <c r="G14" s="3362"/>
      <c r="H14" s="3362"/>
      <c r="I14" s="3362"/>
      <c r="J14" s="3362"/>
      <c r="K14" s="3362"/>
      <c r="L14" s="3362"/>
      <c r="M14" s="3362"/>
      <c r="N14" s="3362"/>
      <c r="O14" s="3362"/>
      <c r="P14" s="3362"/>
      <c r="Q14" s="3362"/>
      <c r="R14" s="3362"/>
      <c r="S14" s="3362"/>
      <c r="T14" s="3362"/>
      <c r="U14" s="3362"/>
      <c r="V14" s="3362"/>
      <c r="W14" s="3362"/>
      <c r="X14" s="3362"/>
      <c r="Y14" s="3362"/>
      <c r="Z14" s="3362"/>
      <c r="AA14" s="3362"/>
      <c r="AB14" s="3362"/>
      <c r="AC14" s="3362"/>
      <c r="AD14" s="3362"/>
      <c r="AE14" s="3362"/>
      <c r="AF14" s="3362"/>
      <c r="AG14" s="3362"/>
      <c r="AH14" s="3362"/>
      <c r="AI14" s="3362"/>
      <c r="AJ14" s="3362"/>
      <c r="AK14" s="3362"/>
      <c r="AL14" s="3362"/>
      <c r="AM14" s="3362"/>
      <c r="AN14" s="3362"/>
      <c r="AO14" s="3362"/>
      <c r="AP14" s="3362"/>
      <c r="AQ14" s="3362"/>
      <c r="AR14" s="3362"/>
      <c r="AS14" s="3362"/>
      <c r="AT14" s="3362"/>
      <c r="AU14" s="3362"/>
      <c r="AV14" s="3362"/>
      <c r="AW14" s="3362"/>
      <c r="AX14" s="3362"/>
      <c r="AY14" s="3362"/>
      <c r="AZ14" s="3362"/>
      <c r="BA14" s="3362"/>
      <c r="BB14" s="3362"/>
      <c r="BC14" s="3362"/>
      <c r="BD14" s="3362"/>
      <c r="BE14" s="3362"/>
      <c r="BF14" s="3362"/>
      <c r="BG14" s="3362"/>
      <c r="BH14" s="3362"/>
      <c r="BI14" s="3362"/>
      <c r="BJ14" s="3362"/>
      <c r="BK14" s="3362"/>
      <c r="BL14" s="3362"/>
      <c r="BM14" s="3362"/>
      <c r="BN14" s="3362"/>
      <c r="BO14" s="3362"/>
      <c r="BP14" s="3362"/>
      <c r="BQ14" s="3362"/>
      <c r="BR14" s="3362"/>
      <c r="BS14" s="3362"/>
      <c r="BT14" s="3362"/>
      <c r="BU14" s="3362"/>
      <c r="BV14" s="3362"/>
      <c r="BW14" s="3362"/>
      <c r="BX14" s="3362"/>
      <c r="BY14" s="3362"/>
      <c r="BZ14" s="3362"/>
      <c r="CA14" s="3362"/>
      <c r="CB14" s="3362"/>
      <c r="CC14" s="3362"/>
      <c r="CD14" s="3362"/>
      <c r="CE14" s="3362"/>
      <c r="CF14" s="3362"/>
      <c r="CG14" s="3362"/>
      <c r="CH14" s="3362"/>
      <c r="CI14" s="3362"/>
      <c r="CJ14" s="3362"/>
      <c r="CK14" s="3362"/>
      <c r="CL14" s="3362"/>
      <c r="CM14" s="3362"/>
      <c r="CN14" s="3362"/>
      <c r="CO14" s="3362"/>
      <c r="CP14" s="3362"/>
      <c r="CQ14" s="3362"/>
      <c r="CR14" s="3362"/>
      <c r="CS14" s="3362"/>
      <c r="CT14" s="588"/>
      <c r="CU14" s="589"/>
    </row>
    <row r="15" spans="1:108" ht="12.6" customHeight="1" thickBot="1">
      <c r="A15" s="587"/>
      <c r="B15" s="588"/>
      <c r="C15" s="3363"/>
      <c r="D15" s="3363"/>
      <c r="E15" s="3363"/>
      <c r="F15" s="3363"/>
      <c r="G15" s="3363"/>
      <c r="H15" s="3363"/>
      <c r="I15" s="3363"/>
      <c r="J15" s="3363"/>
      <c r="K15" s="3363"/>
      <c r="L15" s="3363"/>
      <c r="M15" s="3363"/>
      <c r="N15" s="3363"/>
      <c r="O15" s="3363"/>
      <c r="P15" s="3363"/>
      <c r="Q15" s="3363"/>
      <c r="R15" s="3363"/>
      <c r="S15" s="3363"/>
      <c r="T15" s="3363"/>
      <c r="U15" s="3363"/>
      <c r="V15" s="3363"/>
      <c r="W15" s="3363"/>
      <c r="X15" s="3363"/>
      <c r="Y15" s="3363"/>
      <c r="Z15" s="3363"/>
      <c r="AA15" s="3363"/>
      <c r="AB15" s="3363"/>
      <c r="AC15" s="3363"/>
      <c r="AD15" s="3363"/>
      <c r="AE15" s="3363"/>
      <c r="AF15" s="3363"/>
      <c r="AG15" s="3363"/>
      <c r="AH15" s="3363"/>
      <c r="AI15" s="3363"/>
      <c r="AJ15" s="3363"/>
      <c r="AK15" s="3363"/>
      <c r="AL15" s="3363"/>
      <c r="AM15" s="3363"/>
      <c r="AN15" s="3363"/>
      <c r="AO15" s="3363"/>
      <c r="AP15" s="3363"/>
      <c r="AQ15" s="3363"/>
      <c r="AR15" s="3363"/>
      <c r="AS15" s="3363"/>
      <c r="AT15" s="3363"/>
      <c r="AU15" s="3363"/>
      <c r="AV15" s="3363"/>
      <c r="AW15" s="3363"/>
      <c r="AX15" s="3363"/>
      <c r="AY15" s="3363"/>
      <c r="AZ15" s="3363"/>
      <c r="BA15" s="3363"/>
      <c r="BB15" s="3363"/>
      <c r="BC15" s="3363"/>
      <c r="BD15" s="3363"/>
      <c r="BE15" s="3363"/>
      <c r="BF15" s="3363"/>
      <c r="BG15" s="3363"/>
      <c r="BH15" s="3363"/>
      <c r="BI15" s="3363"/>
      <c r="BJ15" s="3363"/>
      <c r="BK15" s="3363"/>
      <c r="BL15" s="3363"/>
      <c r="BM15" s="3363"/>
      <c r="BN15" s="3363"/>
      <c r="BO15" s="3363"/>
      <c r="BP15" s="3363"/>
      <c r="BQ15" s="3363"/>
      <c r="BR15" s="3363"/>
      <c r="BS15" s="3363"/>
      <c r="BT15" s="3363"/>
      <c r="BU15" s="3363"/>
      <c r="BV15" s="3363"/>
      <c r="BW15" s="3363"/>
      <c r="BX15" s="3363"/>
      <c r="BY15" s="3363"/>
      <c r="BZ15" s="3363"/>
      <c r="CA15" s="3363"/>
      <c r="CB15" s="3363"/>
      <c r="CC15" s="3363"/>
      <c r="CD15" s="3363"/>
      <c r="CE15" s="3363"/>
      <c r="CF15" s="3363"/>
      <c r="CG15" s="3363"/>
      <c r="CH15" s="3363"/>
      <c r="CI15" s="3363"/>
      <c r="CJ15" s="3363"/>
      <c r="CK15" s="3363"/>
      <c r="CL15" s="3363"/>
      <c r="CM15" s="3363"/>
      <c r="CN15" s="3363"/>
      <c r="CO15" s="3363"/>
      <c r="CP15" s="3363"/>
      <c r="CQ15" s="3363"/>
      <c r="CR15" s="3363"/>
      <c r="CS15" s="3363"/>
      <c r="CT15" s="588"/>
      <c r="CU15" s="589"/>
    </row>
    <row r="16" spans="1:108" ht="12.6" customHeight="1">
      <c r="A16" s="580"/>
      <c r="B16" s="591"/>
      <c r="C16" s="3371" t="s">
        <v>1795</v>
      </c>
      <c r="D16" s="3371"/>
      <c r="E16" s="3371"/>
      <c r="F16" s="3371"/>
      <c r="G16" s="3371"/>
      <c r="H16" s="3371"/>
      <c r="I16" s="3371"/>
      <c r="J16" s="3371"/>
      <c r="K16" s="603"/>
      <c r="L16" s="600"/>
      <c r="M16" s="3374" t="str">
        <f>IF(一括入力シート!B6="","",CONCATENATE(一括入力シート!B6,"作業場"))</f>
        <v/>
      </c>
      <c r="N16" s="3374"/>
      <c r="O16" s="3374"/>
      <c r="P16" s="3374"/>
      <c r="Q16" s="3374"/>
      <c r="R16" s="3374"/>
      <c r="S16" s="3374"/>
      <c r="T16" s="3374"/>
      <c r="U16" s="3374"/>
      <c r="V16" s="3374"/>
      <c r="W16" s="3374"/>
      <c r="X16" s="3374"/>
      <c r="Y16" s="3374"/>
      <c r="Z16" s="3374"/>
      <c r="AA16" s="3374"/>
      <c r="AB16" s="3374"/>
      <c r="AC16" s="3374"/>
      <c r="AD16" s="3374"/>
      <c r="AE16" s="3374"/>
      <c r="AF16" s="3374"/>
      <c r="AG16" s="3374"/>
      <c r="AH16" s="3374"/>
      <c r="AI16" s="3374"/>
      <c r="AJ16" s="3374"/>
      <c r="AK16" s="3374"/>
      <c r="AL16" s="3374"/>
      <c r="AM16" s="3374"/>
      <c r="AN16" s="3374"/>
      <c r="AO16" s="3374"/>
      <c r="AP16" s="3374"/>
      <c r="AQ16" s="3374"/>
      <c r="AR16" s="3374"/>
      <c r="AS16" s="3374"/>
      <c r="AT16" s="3374"/>
      <c r="AU16" s="3374"/>
      <c r="AV16" s="3374"/>
      <c r="AW16" s="3374"/>
      <c r="AX16" s="3374"/>
      <c r="AY16" s="3374"/>
      <c r="AZ16" s="3374"/>
      <c r="BA16" s="3374"/>
      <c r="BB16" s="3374"/>
      <c r="BC16" s="3374"/>
      <c r="BD16" s="3374"/>
      <c r="BE16" s="3374"/>
      <c r="BF16" s="3374"/>
      <c r="BG16" s="3374"/>
      <c r="BH16" s="3374"/>
      <c r="BI16" s="3374"/>
      <c r="BJ16" s="3374"/>
      <c r="BK16" s="3374"/>
      <c r="BL16" s="3374"/>
      <c r="BM16" s="3374"/>
      <c r="BN16" s="3374"/>
      <c r="BO16" s="3374"/>
      <c r="BP16" s="3374"/>
      <c r="BQ16" s="3374"/>
      <c r="BR16" s="3374"/>
      <c r="BS16" s="3374"/>
      <c r="BT16" s="3374"/>
      <c r="BU16" s="3374"/>
      <c r="BV16" s="3374"/>
      <c r="BW16" s="3374"/>
      <c r="BX16" s="3374"/>
      <c r="BY16" s="3374"/>
      <c r="BZ16" s="3374"/>
      <c r="CA16" s="3374"/>
      <c r="CB16" s="3374"/>
      <c r="CC16" s="3374"/>
      <c r="CD16" s="3374"/>
      <c r="CE16" s="3374"/>
      <c r="CF16" s="3374"/>
      <c r="CG16" s="3374"/>
      <c r="CH16" s="3374"/>
      <c r="CI16" s="3374"/>
      <c r="CJ16" s="3374"/>
      <c r="CK16" s="3374"/>
      <c r="CL16" s="3374"/>
      <c r="CM16" s="3374"/>
      <c r="CN16" s="3374"/>
      <c r="CO16" s="3374"/>
      <c r="CP16" s="3374"/>
      <c r="CQ16" s="3374"/>
      <c r="CR16" s="3374"/>
      <c r="CS16" s="3374"/>
      <c r="CT16" s="619"/>
      <c r="CU16" s="582"/>
    </row>
    <row r="17" spans="1:100" s="579" customFormat="1" ht="12.6" customHeight="1">
      <c r="A17" s="580"/>
      <c r="B17" s="594"/>
      <c r="C17" s="3372"/>
      <c r="D17" s="3372"/>
      <c r="E17" s="3372"/>
      <c r="F17" s="3372"/>
      <c r="G17" s="3372"/>
      <c r="H17" s="3372"/>
      <c r="I17" s="3372"/>
      <c r="J17" s="3372"/>
      <c r="K17" s="604"/>
      <c r="L17" s="601"/>
      <c r="M17" s="3375"/>
      <c r="N17" s="3375"/>
      <c r="O17" s="3375"/>
      <c r="P17" s="3375"/>
      <c r="Q17" s="3375"/>
      <c r="R17" s="3375"/>
      <c r="S17" s="3375"/>
      <c r="T17" s="3375"/>
      <c r="U17" s="3375"/>
      <c r="V17" s="3375"/>
      <c r="W17" s="3375"/>
      <c r="X17" s="3375"/>
      <c r="Y17" s="3375"/>
      <c r="Z17" s="3375"/>
      <c r="AA17" s="3375"/>
      <c r="AB17" s="3375"/>
      <c r="AC17" s="3375"/>
      <c r="AD17" s="3375"/>
      <c r="AE17" s="3375"/>
      <c r="AF17" s="3375"/>
      <c r="AG17" s="3375"/>
      <c r="AH17" s="3375"/>
      <c r="AI17" s="3375"/>
      <c r="AJ17" s="3375"/>
      <c r="AK17" s="3375"/>
      <c r="AL17" s="3375"/>
      <c r="AM17" s="3375"/>
      <c r="AN17" s="3375"/>
      <c r="AO17" s="3375"/>
      <c r="AP17" s="3375"/>
      <c r="AQ17" s="3375"/>
      <c r="AR17" s="3375"/>
      <c r="AS17" s="3375"/>
      <c r="AT17" s="3375"/>
      <c r="AU17" s="3375"/>
      <c r="AV17" s="3375"/>
      <c r="AW17" s="3375"/>
      <c r="AX17" s="3375"/>
      <c r="AY17" s="3375"/>
      <c r="AZ17" s="3375"/>
      <c r="BA17" s="3375"/>
      <c r="BB17" s="3375"/>
      <c r="BC17" s="3375"/>
      <c r="BD17" s="3375"/>
      <c r="BE17" s="3375"/>
      <c r="BF17" s="3375"/>
      <c r="BG17" s="3375"/>
      <c r="BH17" s="3375"/>
      <c r="BI17" s="3375"/>
      <c r="BJ17" s="3375"/>
      <c r="BK17" s="3375"/>
      <c r="BL17" s="3375"/>
      <c r="BM17" s="3375"/>
      <c r="BN17" s="3375"/>
      <c r="BO17" s="3375"/>
      <c r="BP17" s="3375"/>
      <c r="BQ17" s="3375"/>
      <c r="BR17" s="3375"/>
      <c r="BS17" s="3375"/>
      <c r="BT17" s="3375"/>
      <c r="BU17" s="3375"/>
      <c r="BV17" s="3375"/>
      <c r="BW17" s="3375"/>
      <c r="BX17" s="3375"/>
      <c r="BY17" s="3375"/>
      <c r="BZ17" s="3375"/>
      <c r="CA17" s="3375"/>
      <c r="CB17" s="3375"/>
      <c r="CC17" s="3375"/>
      <c r="CD17" s="3375"/>
      <c r="CE17" s="3375"/>
      <c r="CF17" s="3375"/>
      <c r="CG17" s="3375"/>
      <c r="CH17" s="3375"/>
      <c r="CI17" s="3375"/>
      <c r="CJ17" s="3375"/>
      <c r="CK17" s="3375"/>
      <c r="CL17" s="3375"/>
      <c r="CM17" s="3375"/>
      <c r="CN17" s="3375"/>
      <c r="CO17" s="3375"/>
      <c r="CP17" s="3375"/>
      <c r="CQ17" s="3375"/>
      <c r="CR17" s="3375"/>
      <c r="CS17" s="3375"/>
      <c r="CT17" s="620"/>
      <c r="CU17" s="582"/>
    </row>
    <row r="18" spans="1:100" s="579" customFormat="1" ht="12.6" customHeight="1" thickBot="1">
      <c r="A18" s="580"/>
      <c r="B18" s="596"/>
      <c r="C18" s="3373"/>
      <c r="D18" s="3373"/>
      <c r="E18" s="3373"/>
      <c r="F18" s="3373"/>
      <c r="G18" s="3373"/>
      <c r="H18" s="3373"/>
      <c r="I18" s="3373"/>
      <c r="J18" s="3373"/>
      <c r="K18" s="605"/>
      <c r="L18" s="602"/>
      <c r="M18" s="3376"/>
      <c r="N18" s="3376"/>
      <c r="O18" s="3376"/>
      <c r="P18" s="3376"/>
      <c r="Q18" s="3376"/>
      <c r="R18" s="3376"/>
      <c r="S18" s="3376"/>
      <c r="T18" s="3376"/>
      <c r="U18" s="3376"/>
      <c r="V18" s="3376"/>
      <c r="W18" s="3376"/>
      <c r="X18" s="3376"/>
      <c r="Y18" s="3376"/>
      <c r="Z18" s="3376"/>
      <c r="AA18" s="3376"/>
      <c r="AB18" s="3376"/>
      <c r="AC18" s="3376"/>
      <c r="AD18" s="3376"/>
      <c r="AE18" s="3376"/>
      <c r="AF18" s="3376"/>
      <c r="AG18" s="3376"/>
      <c r="AH18" s="3376"/>
      <c r="AI18" s="3376"/>
      <c r="AJ18" s="3376"/>
      <c r="AK18" s="3376"/>
      <c r="AL18" s="3376"/>
      <c r="AM18" s="3376"/>
      <c r="AN18" s="3376"/>
      <c r="AO18" s="3376"/>
      <c r="AP18" s="3376"/>
      <c r="AQ18" s="3376"/>
      <c r="AR18" s="3376"/>
      <c r="AS18" s="3376"/>
      <c r="AT18" s="3376"/>
      <c r="AU18" s="3376"/>
      <c r="AV18" s="3376"/>
      <c r="AW18" s="3376"/>
      <c r="AX18" s="3376"/>
      <c r="AY18" s="3376"/>
      <c r="AZ18" s="3376"/>
      <c r="BA18" s="3376"/>
      <c r="BB18" s="3376"/>
      <c r="BC18" s="3376"/>
      <c r="BD18" s="3376"/>
      <c r="BE18" s="3376"/>
      <c r="BF18" s="3376"/>
      <c r="BG18" s="3376"/>
      <c r="BH18" s="3376"/>
      <c r="BI18" s="3376"/>
      <c r="BJ18" s="3376"/>
      <c r="BK18" s="3376"/>
      <c r="BL18" s="3376"/>
      <c r="BM18" s="3376"/>
      <c r="BN18" s="3376"/>
      <c r="BO18" s="3376"/>
      <c r="BP18" s="3376"/>
      <c r="BQ18" s="3376"/>
      <c r="BR18" s="3376"/>
      <c r="BS18" s="3376"/>
      <c r="BT18" s="3376"/>
      <c r="BU18" s="3376"/>
      <c r="BV18" s="3376"/>
      <c r="BW18" s="3376"/>
      <c r="BX18" s="3376"/>
      <c r="BY18" s="3376"/>
      <c r="BZ18" s="3376"/>
      <c r="CA18" s="3376"/>
      <c r="CB18" s="3376"/>
      <c r="CC18" s="3376"/>
      <c r="CD18" s="3376"/>
      <c r="CE18" s="3376"/>
      <c r="CF18" s="3376"/>
      <c r="CG18" s="3376"/>
      <c r="CH18" s="3376"/>
      <c r="CI18" s="3376"/>
      <c r="CJ18" s="3376"/>
      <c r="CK18" s="3376"/>
      <c r="CL18" s="3376"/>
      <c r="CM18" s="3376"/>
      <c r="CN18" s="3376"/>
      <c r="CO18" s="3376"/>
      <c r="CP18" s="3376"/>
      <c r="CQ18" s="3376"/>
      <c r="CR18" s="3376"/>
      <c r="CS18" s="3376"/>
      <c r="CT18" s="621"/>
      <c r="CU18" s="582"/>
    </row>
    <row r="19" spans="1:100" s="579" customFormat="1" ht="12.6" customHeight="1">
      <c r="A19" s="580"/>
      <c r="B19" s="3377" t="s">
        <v>2438</v>
      </c>
      <c r="C19" s="3378"/>
      <c r="D19" s="3378"/>
      <c r="E19" s="3378"/>
      <c r="F19" s="3378"/>
      <c r="G19" s="3378"/>
      <c r="H19" s="3378"/>
      <c r="I19" s="3378"/>
      <c r="J19" s="3378"/>
      <c r="K19" s="3379"/>
      <c r="L19" s="3386"/>
      <c r="M19" s="3386"/>
      <c r="N19" s="3386"/>
      <c r="O19" s="3386"/>
      <c r="P19" s="3386"/>
      <c r="Q19" s="3386"/>
      <c r="R19" s="3386"/>
      <c r="S19" s="3386"/>
      <c r="T19" s="3386"/>
      <c r="U19" s="3386"/>
      <c r="V19" s="3386"/>
      <c r="W19" s="3386"/>
      <c r="X19" s="3386"/>
      <c r="Y19" s="3386"/>
      <c r="Z19" s="3386"/>
      <c r="AA19" s="3386"/>
      <c r="AB19" s="3386"/>
      <c r="AC19" s="3386"/>
      <c r="AD19" s="3386"/>
      <c r="AE19" s="3386"/>
      <c r="AF19" s="3386"/>
      <c r="AG19" s="3386"/>
      <c r="AH19" s="3386"/>
      <c r="AI19" s="1845" t="str">
        <f>IF(CW29="","",IF(CW29="西宮労働基準監督署","（0798-26-3733）",IF(CW29="神戸東労働基準監督署","（078-332-5353）",IF(CW29="神戸西労働基準監督署","（078-576-1831）",""))))</f>
        <v/>
      </c>
      <c r="AJ19" s="1845"/>
      <c r="AK19" s="1845"/>
      <c r="AL19" s="1845"/>
      <c r="AM19" s="1845"/>
      <c r="AN19" s="1845"/>
      <c r="AO19" s="1845"/>
      <c r="AP19" s="1845"/>
      <c r="AQ19" s="1845"/>
      <c r="AR19" s="1845"/>
      <c r="AS19" s="1845"/>
      <c r="AT19" s="1845"/>
      <c r="AU19" s="1845"/>
      <c r="AV19" s="1853"/>
      <c r="AW19" s="1853"/>
      <c r="AX19" s="1853"/>
      <c r="AY19" s="1853"/>
      <c r="AZ19" s="1081"/>
      <c r="BA19" s="3388" t="s">
        <v>2259</v>
      </c>
      <c r="BB19" s="3389"/>
      <c r="BC19" s="3389"/>
      <c r="BD19" s="3389"/>
      <c r="BE19" s="3389"/>
      <c r="BF19" s="3389" t="s">
        <v>589</v>
      </c>
      <c r="BG19" s="3389"/>
      <c r="BH19" s="3389"/>
      <c r="BI19" s="3389"/>
      <c r="BJ19" s="3389" t="s">
        <v>1401</v>
      </c>
      <c r="BK19" s="3389"/>
      <c r="BL19" s="3389"/>
      <c r="BM19" s="3389"/>
      <c r="BN19" s="3389" t="s">
        <v>1400</v>
      </c>
      <c r="BO19" s="3392"/>
      <c r="BP19" s="3394" t="s">
        <v>3374</v>
      </c>
      <c r="BQ19" s="3395"/>
      <c r="BR19" s="3395"/>
      <c r="BS19" s="3395"/>
      <c r="BT19" s="3395"/>
      <c r="BU19" s="3395"/>
      <c r="BV19" s="3395"/>
      <c r="BW19" s="3395"/>
      <c r="BX19" s="3395"/>
      <c r="BY19" s="3395"/>
      <c r="BZ19" s="3395"/>
      <c r="CA19" s="3395"/>
      <c r="CB19" s="3395"/>
      <c r="CC19" s="3395"/>
      <c r="CD19" s="3395"/>
      <c r="CE19" s="3395"/>
      <c r="CF19" s="3395"/>
      <c r="CG19" s="3395"/>
      <c r="CH19" s="3395"/>
      <c r="CI19" s="3395"/>
      <c r="CJ19" s="3395"/>
      <c r="CK19" s="3395"/>
      <c r="CL19" s="3395"/>
      <c r="CM19" s="3395"/>
      <c r="CN19" s="3395"/>
      <c r="CO19" s="3395"/>
      <c r="CP19" s="3395"/>
      <c r="CQ19" s="3395"/>
      <c r="CR19" s="3395"/>
      <c r="CS19" s="3395"/>
      <c r="CT19" s="3396"/>
      <c r="CU19" s="582"/>
    </row>
    <row r="20" spans="1:100" s="579" customFormat="1" ht="12.6" customHeight="1">
      <c r="A20" s="580"/>
      <c r="B20" s="3380"/>
      <c r="C20" s="3381"/>
      <c r="D20" s="3381"/>
      <c r="E20" s="3381"/>
      <c r="F20" s="3381"/>
      <c r="G20" s="3381"/>
      <c r="H20" s="3381"/>
      <c r="I20" s="3381"/>
      <c r="J20" s="3381"/>
      <c r="K20" s="3382"/>
      <c r="L20" s="3387"/>
      <c r="M20" s="3387"/>
      <c r="N20" s="3387"/>
      <c r="O20" s="3387"/>
      <c r="P20" s="3387"/>
      <c r="Q20" s="3387"/>
      <c r="R20" s="3387"/>
      <c r="S20" s="3387"/>
      <c r="T20" s="3387"/>
      <c r="U20" s="3387"/>
      <c r="V20" s="3387"/>
      <c r="W20" s="3387"/>
      <c r="X20" s="3387"/>
      <c r="Y20" s="3387"/>
      <c r="Z20" s="3387"/>
      <c r="AA20" s="3387"/>
      <c r="AB20" s="3387"/>
      <c r="AC20" s="3387"/>
      <c r="AD20" s="3387"/>
      <c r="AE20" s="3387"/>
      <c r="AF20" s="3387"/>
      <c r="AG20" s="3387"/>
      <c r="AH20" s="3387"/>
      <c r="AI20" s="1844"/>
      <c r="AJ20" s="1844"/>
      <c r="AK20" s="1844"/>
      <c r="AL20" s="1844"/>
      <c r="AM20" s="1844"/>
      <c r="AN20" s="1844"/>
      <c r="AO20" s="1844"/>
      <c r="AP20" s="1844"/>
      <c r="AQ20" s="1844"/>
      <c r="AR20" s="1844"/>
      <c r="AS20" s="1844"/>
      <c r="AT20" s="1844"/>
      <c r="AU20" s="1844"/>
      <c r="AV20" s="1847"/>
      <c r="AW20" s="1847"/>
      <c r="AX20" s="1847"/>
      <c r="AY20" s="1847"/>
      <c r="AZ20" s="1082"/>
      <c r="BA20" s="3390"/>
      <c r="BB20" s="3391"/>
      <c r="BC20" s="3391"/>
      <c r="BD20" s="3391"/>
      <c r="BE20" s="3391"/>
      <c r="BF20" s="3391"/>
      <c r="BG20" s="3391"/>
      <c r="BH20" s="3391"/>
      <c r="BI20" s="3391"/>
      <c r="BJ20" s="3391"/>
      <c r="BK20" s="3391"/>
      <c r="BL20" s="3391"/>
      <c r="BM20" s="3391"/>
      <c r="BN20" s="3391"/>
      <c r="BO20" s="3393"/>
      <c r="BP20" s="3397"/>
      <c r="BQ20" s="3398"/>
      <c r="BR20" s="3398"/>
      <c r="BS20" s="3398"/>
      <c r="BT20" s="3398"/>
      <c r="BU20" s="3398"/>
      <c r="BV20" s="3398"/>
      <c r="BW20" s="3398"/>
      <c r="BX20" s="3398"/>
      <c r="BY20" s="3398"/>
      <c r="BZ20" s="3398"/>
      <c r="CA20" s="3398"/>
      <c r="CB20" s="3398"/>
      <c r="CC20" s="3398"/>
      <c r="CD20" s="3398"/>
      <c r="CE20" s="3398"/>
      <c r="CF20" s="3398"/>
      <c r="CG20" s="3398"/>
      <c r="CH20" s="3398"/>
      <c r="CI20" s="3398"/>
      <c r="CJ20" s="3398"/>
      <c r="CK20" s="3398"/>
      <c r="CL20" s="3398"/>
      <c r="CM20" s="3398"/>
      <c r="CN20" s="3398"/>
      <c r="CO20" s="3398"/>
      <c r="CP20" s="3398"/>
      <c r="CQ20" s="3398"/>
      <c r="CR20" s="3398"/>
      <c r="CS20" s="3398"/>
      <c r="CT20" s="3399"/>
      <c r="CU20" s="582"/>
    </row>
    <row r="21" spans="1:100" s="579" customFormat="1" ht="12.6" customHeight="1">
      <c r="A21" s="580"/>
      <c r="B21" s="3380"/>
      <c r="C21" s="3381"/>
      <c r="D21" s="3381"/>
      <c r="E21" s="3381"/>
      <c r="F21" s="3381"/>
      <c r="G21" s="3381"/>
      <c r="H21" s="3381"/>
      <c r="I21" s="3381"/>
      <c r="J21" s="3381"/>
      <c r="K21" s="3382"/>
      <c r="L21" s="3400" t="s">
        <v>2955</v>
      </c>
      <c r="M21" s="3400"/>
      <c r="N21" s="3400"/>
      <c r="O21" s="3400"/>
      <c r="P21" s="3400"/>
      <c r="Q21" s="3400"/>
      <c r="R21" s="3400"/>
      <c r="S21" s="3400"/>
      <c r="T21" s="3400"/>
      <c r="U21" s="3400"/>
      <c r="V21" s="3400"/>
      <c r="W21" s="3400"/>
      <c r="X21" s="3400"/>
      <c r="Y21" s="3400"/>
      <c r="Z21" s="3400"/>
      <c r="AA21" s="3400"/>
      <c r="AB21" s="3400"/>
      <c r="AC21" s="3400"/>
      <c r="AD21" s="3400"/>
      <c r="AE21" s="3400"/>
      <c r="AF21" s="3400"/>
      <c r="AG21" s="3400"/>
      <c r="AH21" s="3400"/>
      <c r="AI21" s="3402" t="s">
        <v>2268</v>
      </c>
      <c r="AJ21" s="3402"/>
      <c r="AK21" s="3402"/>
      <c r="AL21" s="3402"/>
      <c r="AM21" s="3402"/>
      <c r="AN21" s="3402"/>
      <c r="AO21" s="3402"/>
      <c r="AP21" s="3402"/>
      <c r="AQ21" s="3402"/>
      <c r="AR21" s="3402"/>
      <c r="AS21" s="1848"/>
      <c r="AT21" s="1848"/>
      <c r="AU21" s="1848"/>
      <c r="AV21" s="608"/>
      <c r="AW21" s="608"/>
      <c r="AX21" s="608"/>
      <c r="AY21" s="608"/>
      <c r="AZ21" s="629"/>
      <c r="BA21" s="3388" t="s">
        <v>2259</v>
      </c>
      <c r="BB21" s="3389"/>
      <c r="BC21" s="3389"/>
      <c r="BD21" s="3389"/>
      <c r="BE21" s="3389"/>
      <c r="BF21" s="3389" t="s">
        <v>589</v>
      </c>
      <c r="BG21" s="3389"/>
      <c r="BH21" s="3389"/>
      <c r="BI21" s="3389"/>
      <c r="BJ21" s="3389" t="s">
        <v>1401</v>
      </c>
      <c r="BK21" s="3389"/>
      <c r="BL21" s="3389"/>
      <c r="BM21" s="3389"/>
      <c r="BN21" s="3389" t="s">
        <v>1400</v>
      </c>
      <c r="BO21" s="3392"/>
      <c r="BP21" s="594" t="s">
        <v>1809</v>
      </c>
      <c r="BQ21" s="581"/>
      <c r="BR21" s="581"/>
      <c r="BS21" s="581"/>
      <c r="BT21" s="581"/>
      <c r="BU21" s="581"/>
      <c r="BV21" s="581"/>
      <c r="BW21" s="581"/>
      <c r="BX21" s="581"/>
      <c r="BY21" s="581"/>
      <c r="BZ21" s="581"/>
      <c r="CA21" s="581"/>
      <c r="CB21" s="581"/>
      <c r="CC21" s="581"/>
      <c r="CD21" s="581"/>
      <c r="CE21" s="581"/>
      <c r="CF21" s="581"/>
      <c r="CG21" s="581"/>
      <c r="CH21" s="581"/>
      <c r="CI21" s="581"/>
      <c r="CJ21" s="581"/>
      <c r="CK21" s="581"/>
      <c r="CL21" s="581"/>
      <c r="CM21" s="581"/>
      <c r="CN21" s="581"/>
      <c r="CO21" s="581"/>
      <c r="CP21" s="581"/>
      <c r="CQ21" s="581"/>
      <c r="CR21" s="581"/>
      <c r="CS21" s="581"/>
      <c r="CT21" s="595"/>
      <c r="CU21" s="582"/>
      <c r="CV21" s="579" t="s">
        <v>2435</v>
      </c>
    </row>
    <row r="22" spans="1:100" s="579" customFormat="1" ht="12.6" customHeight="1" thickBot="1">
      <c r="A22" s="580"/>
      <c r="B22" s="3383"/>
      <c r="C22" s="3384"/>
      <c r="D22" s="3384"/>
      <c r="E22" s="3384"/>
      <c r="F22" s="3384"/>
      <c r="G22" s="3384"/>
      <c r="H22" s="3384"/>
      <c r="I22" s="3384"/>
      <c r="J22" s="3384"/>
      <c r="K22" s="3385"/>
      <c r="L22" s="3401"/>
      <c r="M22" s="3401"/>
      <c r="N22" s="3401"/>
      <c r="O22" s="3401"/>
      <c r="P22" s="3401"/>
      <c r="Q22" s="3401"/>
      <c r="R22" s="3401"/>
      <c r="S22" s="3401"/>
      <c r="T22" s="3401"/>
      <c r="U22" s="3401"/>
      <c r="V22" s="3401"/>
      <c r="W22" s="3401"/>
      <c r="X22" s="3401"/>
      <c r="Y22" s="3401"/>
      <c r="Z22" s="3401"/>
      <c r="AA22" s="3401"/>
      <c r="AB22" s="3401"/>
      <c r="AC22" s="3401"/>
      <c r="AD22" s="3401"/>
      <c r="AE22" s="3401"/>
      <c r="AF22" s="3401"/>
      <c r="AG22" s="3401"/>
      <c r="AH22" s="3401"/>
      <c r="AI22" s="3403"/>
      <c r="AJ22" s="3403"/>
      <c r="AK22" s="3403"/>
      <c r="AL22" s="3403"/>
      <c r="AM22" s="3403"/>
      <c r="AN22" s="3403"/>
      <c r="AO22" s="3403"/>
      <c r="AP22" s="3403"/>
      <c r="AQ22" s="3403"/>
      <c r="AR22" s="3403"/>
      <c r="AS22" s="1846"/>
      <c r="AT22" s="1846"/>
      <c r="AU22" s="1846"/>
      <c r="AV22" s="612"/>
      <c r="AW22" s="612"/>
      <c r="AX22" s="612"/>
      <c r="AY22" s="612"/>
      <c r="AZ22" s="613"/>
      <c r="BA22" s="3390"/>
      <c r="BB22" s="3391"/>
      <c r="BC22" s="3391"/>
      <c r="BD22" s="3391"/>
      <c r="BE22" s="3391"/>
      <c r="BF22" s="3391"/>
      <c r="BG22" s="3391"/>
      <c r="BH22" s="3391"/>
      <c r="BI22" s="3391"/>
      <c r="BJ22" s="3391"/>
      <c r="BK22" s="3391"/>
      <c r="BL22" s="3391"/>
      <c r="BM22" s="3391"/>
      <c r="BN22" s="3391"/>
      <c r="BO22" s="3393"/>
      <c r="BP22" s="594"/>
      <c r="BQ22" s="1852"/>
      <c r="BR22" s="1852"/>
      <c r="BS22" s="1852"/>
      <c r="BT22" s="1852"/>
      <c r="BU22" s="1852"/>
      <c r="BV22" s="1852"/>
      <c r="BW22" s="1852"/>
      <c r="BX22" s="1852"/>
      <c r="BY22" s="1852"/>
      <c r="BZ22" s="1852"/>
      <c r="CA22" s="1852"/>
      <c r="CB22" s="1852"/>
      <c r="CC22" s="1852"/>
      <c r="CD22" s="1852"/>
      <c r="CE22" s="1852"/>
      <c r="CF22" s="1852"/>
      <c r="CG22" s="1852"/>
      <c r="CH22" s="1852"/>
      <c r="CI22" s="1852"/>
      <c r="CJ22" s="1852"/>
      <c r="CK22" s="1852"/>
      <c r="CL22" s="1852"/>
      <c r="CM22" s="1852"/>
      <c r="CN22" s="1852"/>
      <c r="CO22" s="1852"/>
      <c r="CP22" s="1852"/>
      <c r="CQ22" s="1852"/>
      <c r="CR22" s="1852"/>
      <c r="CS22" s="1852"/>
      <c r="CT22" s="595"/>
      <c r="CU22" s="582"/>
      <c r="CV22" s="579" t="s">
        <v>2436</v>
      </c>
    </row>
    <row r="23" spans="1:100" s="579" customFormat="1" ht="12.6" customHeight="1">
      <c r="A23" s="580"/>
      <c r="B23" s="614"/>
      <c r="C23" s="615"/>
      <c r="D23" s="3404" t="s">
        <v>1798</v>
      </c>
      <c r="E23" s="3404"/>
      <c r="F23" s="3404"/>
      <c r="G23" s="3404"/>
      <c r="H23" s="3404"/>
      <c r="I23" s="3404"/>
      <c r="J23" s="3404"/>
      <c r="K23" s="3404"/>
      <c r="L23" s="3404"/>
      <c r="M23" s="3404"/>
      <c r="N23" s="3404"/>
      <c r="O23" s="3404"/>
      <c r="P23" s="3404"/>
      <c r="Q23" s="3404"/>
      <c r="R23" s="3404"/>
      <c r="S23" s="3404"/>
      <c r="T23" s="3404"/>
      <c r="U23" s="3404"/>
      <c r="V23" s="3404"/>
      <c r="W23" s="3404"/>
      <c r="X23" s="3404"/>
      <c r="Y23" s="3404"/>
      <c r="Z23" s="3404"/>
      <c r="AA23" s="3404"/>
      <c r="AB23" s="3404"/>
      <c r="AC23" s="3404"/>
      <c r="AD23" s="3404"/>
      <c r="AE23" s="3404"/>
      <c r="AF23" s="3404"/>
      <c r="AG23" s="3404"/>
      <c r="AH23" s="3404"/>
      <c r="AI23" s="3404"/>
      <c r="AJ23" s="3404"/>
      <c r="AK23" s="3404"/>
      <c r="AL23" s="3404"/>
      <c r="AM23" s="3404"/>
      <c r="AN23" s="3404"/>
      <c r="AO23" s="3404"/>
      <c r="AP23" s="3404"/>
      <c r="AQ23" s="3404"/>
      <c r="AR23" s="3404"/>
      <c r="AS23" s="3404"/>
      <c r="AT23" s="3404"/>
      <c r="AU23" s="3404"/>
      <c r="AV23" s="3404"/>
      <c r="AW23" s="3404"/>
      <c r="AX23" s="3404"/>
      <c r="AY23" s="615"/>
      <c r="AZ23" s="618"/>
      <c r="BA23" s="3388" t="s">
        <v>2259</v>
      </c>
      <c r="BB23" s="3389"/>
      <c r="BC23" s="3389"/>
      <c r="BD23" s="3389"/>
      <c r="BE23" s="3389"/>
      <c r="BF23" s="3389" t="s">
        <v>589</v>
      </c>
      <c r="BG23" s="3389"/>
      <c r="BH23" s="3389"/>
      <c r="BI23" s="3389"/>
      <c r="BJ23" s="3389" t="s">
        <v>1401</v>
      </c>
      <c r="BK23" s="3389"/>
      <c r="BL23" s="3389"/>
      <c r="BM23" s="3389"/>
      <c r="BN23" s="3389" t="s">
        <v>1400</v>
      </c>
      <c r="BO23" s="3392"/>
      <c r="BP23" s="594"/>
      <c r="BQ23" s="3409" t="s">
        <v>1810</v>
      </c>
      <c r="BR23" s="3409"/>
      <c r="BS23" s="3409"/>
      <c r="BT23" s="3409"/>
      <c r="BU23" s="3409"/>
      <c r="BV23" s="3409"/>
      <c r="BW23" s="3409"/>
      <c r="BX23" s="3409"/>
      <c r="BY23" s="3409"/>
      <c r="BZ23" s="3409"/>
      <c r="CA23" s="3409"/>
      <c r="CB23" s="3409"/>
      <c r="CC23" s="3409"/>
      <c r="CD23" s="3409"/>
      <c r="CE23" s="3409"/>
      <c r="CF23" s="3409"/>
      <c r="CG23" s="3409"/>
      <c r="CH23" s="3409"/>
      <c r="CI23" s="3409"/>
      <c r="CJ23" s="3409"/>
      <c r="CK23" s="3409"/>
      <c r="CL23" s="3409"/>
      <c r="CM23" s="3409"/>
      <c r="CN23" s="3409"/>
      <c r="CO23" s="3409"/>
      <c r="CP23" s="3409"/>
      <c r="CQ23" s="3409"/>
      <c r="CR23" s="3409"/>
      <c r="CS23" s="3409"/>
      <c r="CT23" s="595"/>
      <c r="CU23" s="582"/>
    </row>
    <row r="24" spans="1:100" s="579" customFormat="1" ht="12.6" customHeight="1" thickBot="1">
      <c r="A24" s="580"/>
      <c r="B24" s="611"/>
      <c r="C24" s="612"/>
      <c r="D24" s="3405"/>
      <c r="E24" s="3405"/>
      <c r="F24" s="3405"/>
      <c r="G24" s="3405"/>
      <c r="H24" s="3405"/>
      <c r="I24" s="3405"/>
      <c r="J24" s="3405"/>
      <c r="K24" s="3405"/>
      <c r="L24" s="3405"/>
      <c r="M24" s="3405"/>
      <c r="N24" s="3405"/>
      <c r="O24" s="3405"/>
      <c r="P24" s="3405"/>
      <c r="Q24" s="3405"/>
      <c r="R24" s="3405"/>
      <c r="S24" s="3405"/>
      <c r="T24" s="3405"/>
      <c r="U24" s="3405"/>
      <c r="V24" s="3405"/>
      <c r="W24" s="3405"/>
      <c r="X24" s="3405"/>
      <c r="Y24" s="3405"/>
      <c r="Z24" s="3405"/>
      <c r="AA24" s="3405"/>
      <c r="AB24" s="3405"/>
      <c r="AC24" s="3405"/>
      <c r="AD24" s="3405"/>
      <c r="AE24" s="3405"/>
      <c r="AF24" s="3405"/>
      <c r="AG24" s="3405"/>
      <c r="AH24" s="3405"/>
      <c r="AI24" s="3405"/>
      <c r="AJ24" s="3405"/>
      <c r="AK24" s="3405"/>
      <c r="AL24" s="3405"/>
      <c r="AM24" s="3405"/>
      <c r="AN24" s="3405"/>
      <c r="AO24" s="3405"/>
      <c r="AP24" s="3405"/>
      <c r="AQ24" s="3405"/>
      <c r="AR24" s="3405"/>
      <c r="AS24" s="3405"/>
      <c r="AT24" s="3405"/>
      <c r="AU24" s="3405"/>
      <c r="AV24" s="3405"/>
      <c r="AW24" s="3405"/>
      <c r="AX24" s="3405"/>
      <c r="AY24" s="612"/>
      <c r="AZ24" s="613"/>
      <c r="BA24" s="3406"/>
      <c r="BB24" s="3407"/>
      <c r="BC24" s="3407"/>
      <c r="BD24" s="3407"/>
      <c r="BE24" s="3407"/>
      <c r="BF24" s="3407"/>
      <c r="BG24" s="3407"/>
      <c r="BH24" s="3407"/>
      <c r="BI24" s="3407"/>
      <c r="BJ24" s="3407"/>
      <c r="BK24" s="3407"/>
      <c r="BL24" s="3407"/>
      <c r="BM24" s="3407"/>
      <c r="BN24" s="3407"/>
      <c r="BO24" s="3408"/>
      <c r="BP24" s="594"/>
      <c r="BQ24" s="3409"/>
      <c r="BR24" s="3409"/>
      <c r="BS24" s="3409"/>
      <c r="BT24" s="3409"/>
      <c r="BU24" s="3409"/>
      <c r="BV24" s="3409"/>
      <c r="BW24" s="3409"/>
      <c r="BX24" s="3409"/>
      <c r="BY24" s="3409"/>
      <c r="BZ24" s="3409"/>
      <c r="CA24" s="3409"/>
      <c r="CB24" s="3409"/>
      <c r="CC24" s="3409"/>
      <c r="CD24" s="3409"/>
      <c r="CE24" s="3409"/>
      <c r="CF24" s="3409"/>
      <c r="CG24" s="3409"/>
      <c r="CH24" s="3409"/>
      <c r="CI24" s="3409"/>
      <c r="CJ24" s="3409"/>
      <c r="CK24" s="3409"/>
      <c r="CL24" s="3409"/>
      <c r="CM24" s="3409"/>
      <c r="CN24" s="3409"/>
      <c r="CO24" s="3409"/>
      <c r="CP24" s="3409"/>
      <c r="CQ24" s="3409"/>
      <c r="CR24" s="3409"/>
      <c r="CS24" s="3409"/>
      <c r="CT24" s="595"/>
      <c r="CU24" s="582"/>
    </row>
    <row r="25" spans="1:100" s="579" customFormat="1" ht="12.6" customHeight="1">
      <c r="A25" s="580"/>
      <c r="B25" s="614"/>
      <c r="C25" s="615"/>
      <c r="D25" s="3404" t="s">
        <v>3375</v>
      </c>
      <c r="E25" s="3404"/>
      <c r="F25" s="3404"/>
      <c r="G25" s="3404"/>
      <c r="H25" s="3404"/>
      <c r="I25" s="3404"/>
      <c r="J25" s="3404"/>
      <c r="K25" s="3404"/>
      <c r="L25" s="3404"/>
      <c r="M25" s="3404"/>
      <c r="N25" s="3404"/>
      <c r="O25" s="3404"/>
      <c r="P25" s="3404"/>
      <c r="Q25" s="3404"/>
      <c r="R25" s="3404"/>
      <c r="S25" s="3404"/>
      <c r="T25" s="3404"/>
      <c r="U25" s="3404"/>
      <c r="V25" s="3404"/>
      <c r="W25" s="3404"/>
      <c r="X25" s="3404"/>
      <c r="Y25" s="3404"/>
      <c r="Z25" s="3404"/>
      <c r="AA25" s="3404"/>
      <c r="AB25" s="3404"/>
      <c r="AC25" s="3404"/>
      <c r="AD25" s="3404"/>
      <c r="AE25" s="3404"/>
      <c r="AF25" s="3404"/>
      <c r="AG25" s="3404"/>
      <c r="AH25" s="3404"/>
      <c r="AI25" s="3404"/>
      <c r="AJ25" s="3404"/>
      <c r="AK25" s="3404"/>
      <c r="AL25" s="3404"/>
      <c r="AM25" s="3404"/>
      <c r="AN25" s="3404"/>
      <c r="AO25" s="3404"/>
      <c r="AP25" s="3404"/>
      <c r="AQ25" s="3404"/>
      <c r="AR25" s="3404"/>
      <c r="AS25" s="3404"/>
      <c r="AT25" s="3404"/>
      <c r="AU25" s="3404"/>
      <c r="AV25" s="3404"/>
      <c r="AW25" s="3404"/>
      <c r="AX25" s="3404"/>
      <c r="AY25" s="615"/>
      <c r="AZ25" s="618"/>
      <c r="BA25" s="3410" t="s">
        <v>2259</v>
      </c>
      <c r="BB25" s="3411"/>
      <c r="BC25" s="3411"/>
      <c r="BD25" s="3411"/>
      <c r="BE25" s="3411"/>
      <c r="BF25" s="3411" t="s">
        <v>589</v>
      </c>
      <c r="BG25" s="3411"/>
      <c r="BH25" s="3411"/>
      <c r="BI25" s="3411"/>
      <c r="BJ25" s="3411" t="s">
        <v>1401</v>
      </c>
      <c r="BK25" s="3411"/>
      <c r="BL25" s="3411"/>
      <c r="BM25" s="3411"/>
      <c r="BN25" s="3411" t="s">
        <v>1400</v>
      </c>
      <c r="BO25" s="3412"/>
      <c r="BP25" s="594"/>
      <c r="BQ25" s="3409"/>
      <c r="BR25" s="3409"/>
      <c r="BS25" s="3409"/>
      <c r="BT25" s="3409"/>
      <c r="BU25" s="3409"/>
      <c r="BV25" s="3409"/>
      <c r="BW25" s="3409"/>
      <c r="BX25" s="3409"/>
      <c r="BY25" s="3409"/>
      <c r="BZ25" s="3409"/>
      <c r="CA25" s="3409"/>
      <c r="CB25" s="3409"/>
      <c r="CC25" s="3409"/>
      <c r="CD25" s="3409"/>
      <c r="CE25" s="3409"/>
      <c r="CF25" s="3409"/>
      <c r="CG25" s="3409"/>
      <c r="CH25" s="3409"/>
      <c r="CI25" s="3409"/>
      <c r="CJ25" s="3409"/>
      <c r="CK25" s="3409"/>
      <c r="CL25" s="3409"/>
      <c r="CM25" s="3409"/>
      <c r="CN25" s="3409"/>
      <c r="CO25" s="3409"/>
      <c r="CP25" s="3409"/>
      <c r="CQ25" s="3409"/>
      <c r="CR25" s="3409"/>
      <c r="CS25" s="3409"/>
      <c r="CT25" s="595"/>
      <c r="CU25" s="582"/>
    </row>
    <row r="26" spans="1:100" s="579" customFormat="1" ht="12.6" customHeight="1" thickBot="1">
      <c r="A26" s="580"/>
      <c r="B26" s="611"/>
      <c r="C26" s="612"/>
      <c r="D26" s="3405"/>
      <c r="E26" s="3405"/>
      <c r="F26" s="3405"/>
      <c r="G26" s="3405"/>
      <c r="H26" s="3405"/>
      <c r="I26" s="3405"/>
      <c r="J26" s="3405"/>
      <c r="K26" s="3405"/>
      <c r="L26" s="3405"/>
      <c r="M26" s="3405"/>
      <c r="N26" s="3405"/>
      <c r="O26" s="3405"/>
      <c r="P26" s="3405"/>
      <c r="Q26" s="3405"/>
      <c r="R26" s="3405"/>
      <c r="S26" s="3405"/>
      <c r="T26" s="3405"/>
      <c r="U26" s="3405"/>
      <c r="V26" s="3405"/>
      <c r="W26" s="3405"/>
      <c r="X26" s="3405"/>
      <c r="Y26" s="3405"/>
      <c r="Z26" s="3405"/>
      <c r="AA26" s="3405"/>
      <c r="AB26" s="3405"/>
      <c r="AC26" s="3405"/>
      <c r="AD26" s="3405"/>
      <c r="AE26" s="3405"/>
      <c r="AF26" s="3405"/>
      <c r="AG26" s="3405"/>
      <c r="AH26" s="3405"/>
      <c r="AI26" s="3405"/>
      <c r="AJ26" s="3405"/>
      <c r="AK26" s="3405"/>
      <c r="AL26" s="3405"/>
      <c r="AM26" s="3405"/>
      <c r="AN26" s="3405"/>
      <c r="AO26" s="3405"/>
      <c r="AP26" s="3405"/>
      <c r="AQ26" s="3405"/>
      <c r="AR26" s="3405"/>
      <c r="AS26" s="3405"/>
      <c r="AT26" s="3405"/>
      <c r="AU26" s="3405"/>
      <c r="AV26" s="3405"/>
      <c r="AW26" s="3405"/>
      <c r="AX26" s="3405"/>
      <c r="AY26" s="612"/>
      <c r="AZ26" s="613"/>
      <c r="BA26" s="3406"/>
      <c r="BB26" s="3407"/>
      <c r="BC26" s="3407"/>
      <c r="BD26" s="3407"/>
      <c r="BE26" s="3407"/>
      <c r="BF26" s="3407"/>
      <c r="BG26" s="3407"/>
      <c r="BH26" s="3407"/>
      <c r="BI26" s="3407"/>
      <c r="BJ26" s="3407"/>
      <c r="BK26" s="3407"/>
      <c r="BL26" s="3407"/>
      <c r="BM26" s="3407"/>
      <c r="BN26" s="3407"/>
      <c r="BO26" s="3408"/>
      <c r="BP26" s="594"/>
      <c r="BQ26" s="3409" t="s">
        <v>2096</v>
      </c>
      <c r="BR26" s="3409"/>
      <c r="BS26" s="3409"/>
      <c r="BT26" s="3409"/>
      <c r="BU26" s="3409"/>
      <c r="BV26" s="3409"/>
      <c r="BW26" s="3409"/>
      <c r="BX26" s="3409"/>
      <c r="BY26" s="3409"/>
      <c r="BZ26" s="3409"/>
      <c r="CA26" s="3409"/>
      <c r="CB26" s="3409"/>
      <c r="CC26" s="3409"/>
      <c r="CD26" s="3409"/>
      <c r="CE26" s="3409"/>
      <c r="CF26" s="3409"/>
      <c r="CG26" s="3409"/>
      <c r="CH26" s="3409"/>
      <c r="CI26" s="3409"/>
      <c r="CJ26" s="3409"/>
      <c r="CK26" s="3409"/>
      <c r="CL26" s="3409"/>
      <c r="CM26" s="3409"/>
      <c r="CN26" s="3409"/>
      <c r="CO26" s="3409"/>
      <c r="CP26" s="3409"/>
      <c r="CQ26" s="3409"/>
      <c r="CR26" s="3409"/>
      <c r="CS26" s="3409"/>
      <c r="CT26" s="595"/>
      <c r="CU26" s="582"/>
    </row>
    <row r="27" spans="1:100" s="579" customFormat="1" ht="12.6" customHeight="1">
      <c r="A27" s="580"/>
      <c r="B27" s="614"/>
      <c r="C27" s="615"/>
      <c r="D27" s="3404" t="s">
        <v>3376</v>
      </c>
      <c r="E27" s="3404"/>
      <c r="F27" s="3404"/>
      <c r="G27" s="3404"/>
      <c r="H27" s="3404"/>
      <c r="I27" s="3404"/>
      <c r="J27" s="3404"/>
      <c r="K27" s="3404"/>
      <c r="L27" s="3404"/>
      <c r="M27" s="3404"/>
      <c r="N27" s="3404"/>
      <c r="O27" s="3404"/>
      <c r="P27" s="3404"/>
      <c r="Q27" s="3404"/>
      <c r="R27" s="3404"/>
      <c r="S27" s="3404"/>
      <c r="T27" s="3404"/>
      <c r="U27" s="3404"/>
      <c r="V27" s="3404"/>
      <c r="W27" s="3404"/>
      <c r="X27" s="3404"/>
      <c r="Y27" s="615"/>
      <c r="Z27" s="615"/>
      <c r="AA27" s="615"/>
      <c r="AB27" s="615"/>
      <c r="AC27" s="615"/>
      <c r="AD27" s="615"/>
      <c r="AE27" s="618"/>
      <c r="AF27" s="3410" t="s">
        <v>2259</v>
      </c>
      <c r="AG27" s="3411"/>
      <c r="AH27" s="3411"/>
      <c r="AI27" s="3411"/>
      <c r="AJ27" s="3411"/>
      <c r="AK27" s="3411" t="s">
        <v>589</v>
      </c>
      <c r="AL27" s="3411"/>
      <c r="AM27" s="3411"/>
      <c r="AN27" s="3411"/>
      <c r="AO27" s="3411" t="s">
        <v>1401</v>
      </c>
      <c r="AP27" s="3411"/>
      <c r="AQ27" s="3411"/>
      <c r="AR27" s="3411"/>
      <c r="AS27" s="3411" t="s">
        <v>1400</v>
      </c>
      <c r="AT27" s="3411"/>
      <c r="AU27" s="3411" t="s">
        <v>1797</v>
      </c>
      <c r="AV27" s="3411"/>
      <c r="AW27" s="3411"/>
      <c r="AX27" s="3411"/>
      <c r="AY27" s="3411"/>
      <c r="AZ27" s="3411"/>
      <c r="BA27" s="3411" t="s">
        <v>2259</v>
      </c>
      <c r="BB27" s="3411"/>
      <c r="BC27" s="3411"/>
      <c r="BD27" s="3411"/>
      <c r="BE27" s="3411"/>
      <c r="BF27" s="3411" t="s">
        <v>589</v>
      </c>
      <c r="BG27" s="3411"/>
      <c r="BH27" s="3411"/>
      <c r="BI27" s="3411"/>
      <c r="BJ27" s="3411" t="s">
        <v>1401</v>
      </c>
      <c r="BK27" s="3411"/>
      <c r="BL27" s="3411"/>
      <c r="BM27" s="3411"/>
      <c r="BN27" s="3411" t="s">
        <v>1400</v>
      </c>
      <c r="BO27" s="3412"/>
      <c r="BP27" s="594"/>
      <c r="BQ27" s="3409"/>
      <c r="BR27" s="3409"/>
      <c r="BS27" s="3409"/>
      <c r="BT27" s="3409"/>
      <c r="BU27" s="3409"/>
      <c r="BV27" s="3409"/>
      <c r="BW27" s="3409"/>
      <c r="BX27" s="3409"/>
      <c r="BY27" s="3409"/>
      <c r="BZ27" s="3409"/>
      <c r="CA27" s="3409"/>
      <c r="CB27" s="3409"/>
      <c r="CC27" s="3409"/>
      <c r="CD27" s="3409"/>
      <c r="CE27" s="3409"/>
      <c r="CF27" s="3409"/>
      <c r="CG27" s="3409"/>
      <c r="CH27" s="3409"/>
      <c r="CI27" s="3409"/>
      <c r="CJ27" s="3409"/>
      <c r="CK27" s="3409"/>
      <c r="CL27" s="3409"/>
      <c r="CM27" s="3409"/>
      <c r="CN27" s="3409"/>
      <c r="CO27" s="3409"/>
      <c r="CP27" s="3409"/>
      <c r="CQ27" s="3409"/>
      <c r="CR27" s="3409"/>
      <c r="CS27" s="3409"/>
      <c r="CT27" s="595"/>
      <c r="CU27" s="582"/>
    </row>
    <row r="28" spans="1:100" s="579" customFormat="1" ht="12.6" customHeight="1" thickBot="1">
      <c r="A28" s="580"/>
      <c r="B28" s="611"/>
      <c r="C28" s="612"/>
      <c r="D28" s="3405"/>
      <c r="E28" s="3405"/>
      <c r="F28" s="3405"/>
      <c r="G28" s="3405"/>
      <c r="H28" s="3405"/>
      <c r="I28" s="3405"/>
      <c r="J28" s="3405"/>
      <c r="K28" s="3405"/>
      <c r="L28" s="3405"/>
      <c r="M28" s="3405"/>
      <c r="N28" s="3405"/>
      <c r="O28" s="3405"/>
      <c r="P28" s="3405"/>
      <c r="Q28" s="3405"/>
      <c r="R28" s="3405"/>
      <c r="S28" s="3405"/>
      <c r="T28" s="3405"/>
      <c r="U28" s="3405"/>
      <c r="V28" s="3405"/>
      <c r="W28" s="3405"/>
      <c r="X28" s="3405"/>
      <c r="Y28" s="612"/>
      <c r="Z28" s="612"/>
      <c r="AA28" s="612"/>
      <c r="AB28" s="612"/>
      <c r="AC28" s="612"/>
      <c r="AD28" s="612"/>
      <c r="AE28" s="613"/>
      <c r="AF28" s="3406"/>
      <c r="AG28" s="3407"/>
      <c r="AH28" s="3407"/>
      <c r="AI28" s="3407"/>
      <c r="AJ28" s="3407"/>
      <c r="AK28" s="3407"/>
      <c r="AL28" s="3407"/>
      <c r="AM28" s="3407"/>
      <c r="AN28" s="3407"/>
      <c r="AO28" s="3407"/>
      <c r="AP28" s="3407"/>
      <c r="AQ28" s="3407"/>
      <c r="AR28" s="3407"/>
      <c r="AS28" s="3407"/>
      <c r="AT28" s="3407"/>
      <c r="AU28" s="3407"/>
      <c r="AV28" s="3407"/>
      <c r="AW28" s="3407"/>
      <c r="AX28" s="3407"/>
      <c r="AY28" s="3407"/>
      <c r="AZ28" s="3407"/>
      <c r="BA28" s="3407"/>
      <c r="BB28" s="3407"/>
      <c r="BC28" s="3407"/>
      <c r="BD28" s="3407"/>
      <c r="BE28" s="3407"/>
      <c r="BF28" s="3407"/>
      <c r="BG28" s="3407"/>
      <c r="BH28" s="3407"/>
      <c r="BI28" s="3407"/>
      <c r="BJ28" s="3407"/>
      <c r="BK28" s="3407"/>
      <c r="BL28" s="3407"/>
      <c r="BM28" s="3407"/>
      <c r="BN28" s="3407"/>
      <c r="BO28" s="3408"/>
      <c r="BP28" s="594"/>
      <c r="BQ28" s="3413" t="str">
        <f>CONCATENATE("（工事担当課）",一括入力シート!B15,一括入力シート!C15,一括入力シート!D15)</f>
        <v>（工事担当課）</v>
      </c>
      <c r="BR28" s="3413"/>
      <c r="BS28" s="3413"/>
      <c r="BT28" s="3413"/>
      <c r="BU28" s="3413"/>
      <c r="BV28" s="3413"/>
      <c r="BW28" s="3413"/>
      <c r="BX28" s="3413"/>
      <c r="BY28" s="3413"/>
      <c r="BZ28" s="3413"/>
      <c r="CA28" s="3413"/>
      <c r="CB28" s="3413"/>
      <c r="CC28" s="3413"/>
      <c r="CD28" s="3413"/>
      <c r="CE28" s="3413"/>
      <c r="CF28" s="3413"/>
      <c r="CG28" s="3413"/>
      <c r="CH28" s="3413"/>
      <c r="CI28" s="3413"/>
      <c r="CJ28" s="3413"/>
      <c r="CK28" s="3413"/>
      <c r="CL28" s="3413"/>
      <c r="CM28" s="3413"/>
      <c r="CN28" s="3413"/>
      <c r="CO28" s="3413"/>
      <c r="CP28" s="3413"/>
      <c r="CQ28" s="3413"/>
      <c r="CR28" s="3413"/>
      <c r="CS28" s="3413"/>
      <c r="CT28" s="595"/>
      <c r="CU28" s="582"/>
    </row>
    <row r="29" spans="1:100" s="579" customFormat="1" ht="12.6" customHeight="1">
      <c r="A29" s="580"/>
      <c r="B29" s="3414" t="s">
        <v>2429</v>
      </c>
      <c r="C29" s="3415"/>
      <c r="D29" s="3415"/>
      <c r="E29" s="3415"/>
      <c r="F29" s="3415"/>
      <c r="G29" s="3415"/>
      <c r="H29" s="3415"/>
      <c r="I29" s="3415"/>
      <c r="J29" s="3415"/>
      <c r="K29" s="3415"/>
      <c r="L29" s="3415"/>
      <c r="M29" s="3415"/>
      <c r="N29" s="3415"/>
      <c r="O29" s="3415"/>
      <c r="P29" s="3415"/>
      <c r="Q29" s="3415"/>
      <c r="R29" s="3415"/>
      <c r="S29" s="3415"/>
      <c r="T29" s="3415"/>
      <c r="U29" s="3415"/>
      <c r="V29" s="3415"/>
      <c r="W29" s="3415"/>
      <c r="X29" s="3415"/>
      <c r="Y29" s="3415"/>
      <c r="Z29" s="3415"/>
      <c r="AA29" s="3415"/>
      <c r="AB29" s="3415"/>
      <c r="AC29" s="3415"/>
      <c r="AD29" s="3415"/>
      <c r="AE29" s="3416"/>
      <c r="AF29" s="3410" t="s">
        <v>2259</v>
      </c>
      <c r="AG29" s="3411"/>
      <c r="AH29" s="3411"/>
      <c r="AI29" s="3411"/>
      <c r="AJ29" s="3411"/>
      <c r="AK29" s="3411" t="s">
        <v>589</v>
      </c>
      <c r="AL29" s="3411"/>
      <c r="AM29" s="3411"/>
      <c r="AN29" s="3411"/>
      <c r="AO29" s="3411" t="s">
        <v>1401</v>
      </c>
      <c r="AP29" s="3411"/>
      <c r="AQ29" s="3411"/>
      <c r="AR29" s="3411"/>
      <c r="AS29" s="3411" t="s">
        <v>1400</v>
      </c>
      <c r="AT29" s="3411"/>
      <c r="AU29" s="3411" t="s">
        <v>1797</v>
      </c>
      <c r="AV29" s="3411"/>
      <c r="AW29" s="3411"/>
      <c r="AX29" s="3411"/>
      <c r="AY29" s="3411"/>
      <c r="AZ29" s="3411"/>
      <c r="BA29" s="3411" t="s">
        <v>2259</v>
      </c>
      <c r="BB29" s="3411"/>
      <c r="BC29" s="3411"/>
      <c r="BD29" s="3411"/>
      <c r="BE29" s="3411"/>
      <c r="BF29" s="3411" t="s">
        <v>589</v>
      </c>
      <c r="BG29" s="3411"/>
      <c r="BH29" s="3411"/>
      <c r="BI29" s="3411"/>
      <c r="BJ29" s="3411" t="s">
        <v>1401</v>
      </c>
      <c r="BK29" s="3411"/>
      <c r="BL29" s="3411"/>
      <c r="BM29" s="3411"/>
      <c r="BN29" s="3411" t="s">
        <v>1400</v>
      </c>
      <c r="BO29" s="3412"/>
      <c r="BP29" s="594"/>
      <c r="BQ29" s="3413"/>
      <c r="BR29" s="3413"/>
      <c r="BS29" s="3413"/>
      <c r="BT29" s="3413"/>
      <c r="BU29" s="3413"/>
      <c r="BV29" s="3413"/>
      <c r="BW29" s="3413"/>
      <c r="BX29" s="3413"/>
      <c r="BY29" s="3413"/>
      <c r="BZ29" s="3413"/>
      <c r="CA29" s="3413"/>
      <c r="CB29" s="3413"/>
      <c r="CC29" s="3413"/>
      <c r="CD29" s="3413"/>
      <c r="CE29" s="3413"/>
      <c r="CF29" s="3413"/>
      <c r="CG29" s="3413"/>
      <c r="CH29" s="3413"/>
      <c r="CI29" s="3413"/>
      <c r="CJ29" s="3413"/>
      <c r="CK29" s="3413"/>
      <c r="CL29" s="3413"/>
      <c r="CM29" s="3413"/>
      <c r="CN29" s="3413"/>
      <c r="CO29" s="3413"/>
      <c r="CP29" s="3413"/>
      <c r="CQ29" s="3413"/>
      <c r="CR29" s="3413"/>
      <c r="CS29" s="3413"/>
      <c r="CT29" s="595"/>
      <c r="CU29" s="582"/>
    </row>
    <row r="30" spans="1:100" s="579" customFormat="1" ht="12.6" customHeight="1" thickBot="1">
      <c r="A30" s="580"/>
      <c r="B30" s="3417"/>
      <c r="C30" s="3418"/>
      <c r="D30" s="3418"/>
      <c r="E30" s="3418"/>
      <c r="F30" s="3418"/>
      <c r="G30" s="3418"/>
      <c r="H30" s="3418"/>
      <c r="I30" s="3418"/>
      <c r="J30" s="3418"/>
      <c r="K30" s="3418"/>
      <c r="L30" s="3418"/>
      <c r="M30" s="3418"/>
      <c r="N30" s="3418"/>
      <c r="O30" s="3418"/>
      <c r="P30" s="3418"/>
      <c r="Q30" s="3418"/>
      <c r="R30" s="3418"/>
      <c r="S30" s="3418"/>
      <c r="T30" s="3418"/>
      <c r="U30" s="3418"/>
      <c r="V30" s="3418"/>
      <c r="W30" s="3418"/>
      <c r="X30" s="3418"/>
      <c r="Y30" s="3418"/>
      <c r="Z30" s="3418"/>
      <c r="AA30" s="3418"/>
      <c r="AB30" s="3418"/>
      <c r="AC30" s="3418"/>
      <c r="AD30" s="3418"/>
      <c r="AE30" s="3419"/>
      <c r="AF30" s="3406"/>
      <c r="AG30" s="3407"/>
      <c r="AH30" s="3407"/>
      <c r="AI30" s="3407"/>
      <c r="AJ30" s="3407"/>
      <c r="AK30" s="3407"/>
      <c r="AL30" s="3407"/>
      <c r="AM30" s="3407"/>
      <c r="AN30" s="3407"/>
      <c r="AO30" s="3407"/>
      <c r="AP30" s="3407"/>
      <c r="AQ30" s="3407"/>
      <c r="AR30" s="3407"/>
      <c r="AS30" s="3407"/>
      <c r="AT30" s="3407"/>
      <c r="AU30" s="3407"/>
      <c r="AV30" s="3407"/>
      <c r="AW30" s="3407"/>
      <c r="AX30" s="3407"/>
      <c r="AY30" s="3407"/>
      <c r="AZ30" s="3407"/>
      <c r="BA30" s="3407"/>
      <c r="BB30" s="3407"/>
      <c r="BC30" s="3407"/>
      <c r="BD30" s="3407"/>
      <c r="BE30" s="3407"/>
      <c r="BF30" s="3407"/>
      <c r="BG30" s="3407"/>
      <c r="BH30" s="3407"/>
      <c r="BI30" s="3407"/>
      <c r="BJ30" s="3407"/>
      <c r="BK30" s="3407"/>
      <c r="BL30" s="3407"/>
      <c r="BM30" s="3407"/>
      <c r="BN30" s="3407"/>
      <c r="BO30" s="3408"/>
      <c r="BP30" s="611"/>
      <c r="BQ30" s="612"/>
      <c r="BR30" s="612"/>
      <c r="BS30" s="612"/>
      <c r="BT30" s="612"/>
      <c r="BU30" s="612"/>
      <c r="BV30" s="612"/>
      <c r="BW30" s="612"/>
      <c r="BX30" s="612"/>
      <c r="BY30" s="612"/>
      <c r="BZ30" s="612"/>
      <c r="CA30" s="612"/>
      <c r="CB30" s="612"/>
      <c r="CC30" s="612"/>
      <c r="CD30" s="612"/>
      <c r="CE30" s="612"/>
      <c r="CF30" s="612"/>
      <c r="CG30" s="612"/>
      <c r="CH30" s="612"/>
      <c r="CI30" s="612"/>
      <c r="CJ30" s="612"/>
      <c r="CK30" s="612"/>
      <c r="CL30" s="612"/>
      <c r="CM30" s="612"/>
      <c r="CN30" s="612"/>
      <c r="CO30" s="612"/>
      <c r="CP30" s="612"/>
      <c r="CQ30" s="612"/>
      <c r="CR30" s="612"/>
      <c r="CS30" s="612"/>
      <c r="CT30" s="1083"/>
      <c r="CU30" s="582"/>
    </row>
    <row r="31" spans="1:100" s="579" customFormat="1" ht="12.6" customHeight="1">
      <c r="A31" s="580"/>
      <c r="B31" s="614"/>
      <c r="C31" s="615"/>
      <c r="D31" s="3395" t="s">
        <v>1799</v>
      </c>
      <c r="E31" s="3395"/>
      <c r="F31" s="3395"/>
      <c r="G31" s="3395"/>
      <c r="H31" s="3395"/>
      <c r="I31" s="3395"/>
      <c r="J31" s="3395"/>
      <c r="K31" s="3395"/>
      <c r="L31" s="3395"/>
      <c r="M31" s="3395"/>
      <c r="N31" s="3395"/>
      <c r="O31" s="3395"/>
      <c r="P31" s="3395"/>
      <c r="Q31" s="3395"/>
      <c r="R31" s="3395"/>
      <c r="S31" s="3395"/>
      <c r="T31" s="3395"/>
      <c r="U31" s="3395"/>
      <c r="V31" s="3395"/>
      <c r="W31" s="3395"/>
      <c r="X31" s="3395"/>
      <c r="Y31" s="3395"/>
      <c r="Z31" s="3395"/>
      <c r="AA31" s="3395"/>
      <c r="AB31" s="3395"/>
      <c r="AC31" s="3395"/>
      <c r="AD31" s="3395"/>
      <c r="AE31" s="3395"/>
      <c r="AF31" s="3395"/>
      <c r="AG31" s="3395"/>
      <c r="AH31" s="3395"/>
      <c r="AI31" s="3395"/>
      <c r="AJ31" s="3395"/>
      <c r="AK31" s="3395"/>
      <c r="AL31" s="3395"/>
      <c r="AM31" s="3395"/>
      <c r="AN31" s="3395"/>
      <c r="AO31" s="3395"/>
      <c r="AP31" s="3395"/>
      <c r="AQ31" s="3395"/>
      <c r="AR31" s="3395"/>
      <c r="AS31" s="3395"/>
      <c r="AT31" s="3395"/>
      <c r="AU31" s="3395"/>
      <c r="AV31" s="3395"/>
      <c r="AW31" s="3395"/>
      <c r="AX31" s="3395"/>
      <c r="AY31" s="3395"/>
      <c r="AZ31" s="3395"/>
      <c r="BA31" s="3395"/>
      <c r="BB31" s="3395"/>
      <c r="BC31" s="3395"/>
      <c r="BD31" s="3395"/>
      <c r="BE31" s="3395"/>
      <c r="BF31" s="3395"/>
      <c r="BG31" s="3395"/>
      <c r="BH31" s="3395"/>
      <c r="BI31" s="3395"/>
      <c r="BJ31" s="3395"/>
      <c r="BK31" s="3395"/>
      <c r="BL31" s="3395"/>
      <c r="BM31" s="3395"/>
      <c r="BN31" s="615"/>
      <c r="BO31" s="1084"/>
      <c r="BP31" s="3394" t="s">
        <v>2431</v>
      </c>
      <c r="BQ31" s="3395"/>
      <c r="BR31" s="3395"/>
      <c r="BS31" s="3395"/>
      <c r="BT31" s="3395"/>
      <c r="BU31" s="3395"/>
      <c r="BV31" s="3395"/>
      <c r="BW31" s="3395"/>
      <c r="BX31" s="3395"/>
      <c r="BY31" s="3395"/>
      <c r="BZ31" s="3395"/>
      <c r="CA31" s="3395"/>
      <c r="CB31" s="3395"/>
      <c r="CC31" s="3395"/>
      <c r="CD31" s="3395"/>
      <c r="CE31" s="3395"/>
      <c r="CF31" s="3395"/>
      <c r="CG31" s="3395"/>
      <c r="CH31" s="3395"/>
      <c r="CI31" s="3395"/>
      <c r="CJ31" s="3395"/>
      <c r="CK31" s="3395"/>
      <c r="CL31" s="3395"/>
      <c r="CM31" s="3395"/>
      <c r="CN31" s="3395"/>
      <c r="CO31" s="3395"/>
      <c r="CP31" s="3395"/>
      <c r="CQ31" s="3395"/>
      <c r="CR31" s="3395"/>
      <c r="CS31" s="3395"/>
      <c r="CT31" s="3396"/>
      <c r="CU31" s="582"/>
    </row>
    <row r="32" spans="1:100" s="579" customFormat="1" ht="12.6" customHeight="1">
      <c r="A32" s="580"/>
      <c r="B32" s="610"/>
      <c r="C32" s="583"/>
      <c r="D32" s="3420"/>
      <c r="E32" s="3420"/>
      <c r="F32" s="3420"/>
      <c r="G32" s="3420"/>
      <c r="H32" s="3420"/>
      <c r="I32" s="3420"/>
      <c r="J32" s="3420"/>
      <c r="K32" s="3420"/>
      <c r="L32" s="3420"/>
      <c r="M32" s="3420"/>
      <c r="N32" s="3420"/>
      <c r="O32" s="3420"/>
      <c r="P32" s="3420"/>
      <c r="Q32" s="3420"/>
      <c r="R32" s="3420"/>
      <c r="S32" s="3420"/>
      <c r="T32" s="3420"/>
      <c r="U32" s="3420"/>
      <c r="V32" s="3420"/>
      <c r="W32" s="3420"/>
      <c r="X32" s="3420"/>
      <c r="Y32" s="3420"/>
      <c r="Z32" s="3420"/>
      <c r="AA32" s="3420"/>
      <c r="AB32" s="3420"/>
      <c r="AC32" s="3420"/>
      <c r="AD32" s="3420"/>
      <c r="AE32" s="3420"/>
      <c r="AF32" s="3420"/>
      <c r="AG32" s="3420"/>
      <c r="AH32" s="3420"/>
      <c r="AI32" s="3420"/>
      <c r="AJ32" s="3420"/>
      <c r="AK32" s="3420"/>
      <c r="AL32" s="3420"/>
      <c r="AM32" s="3420"/>
      <c r="AN32" s="3420"/>
      <c r="AO32" s="3420"/>
      <c r="AP32" s="3420"/>
      <c r="AQ32" s="3420"/>
      <c r="AR32" s="3420"/>
      <c r="AS32" s="3420"/>
      <c r="AT32" s="3420"/>
      <c r="AU32" s="3420"/>
      <c r="AV32" s="3420"/>
      <c r="AW32" s="3420"/>
      <c r="AX32" s="3420"/>
      <c r="AY32" s="3420"/>
      <c r="AZ32" s="3420"/>
      <c r="BA32" s="3420"/>
      <c r="BB32" s="3420"/>
      <c r="BC32" s="3420"/>
      <c r="BD32" s="3420"/>
      <c r="BE32" s="3420"/>
      <c r="BF32" s="3420"/>
      <c r="BG32" s="3420"/>
      <c r="BH32" s="3420"/>
      <c r="BI32" s="3420"/>
      <c r="BJ32" s="3420"/>
      <c r="BK32" s="3420"/>
      <c r="BL32" s="3420"/>
      <c r="BM32" s="3420"/>
      <c r="BN32" s="583"/>
      <c r="BO32" s="607"/>
      <c r="BP32" s="3397"/>
      <c r="BQ32" s="3398"/>
      <c r="BR32" s="3398"/>
      <c r="BS32" s="3398"/>
      <c r="BT32" s="3398"/>
      <c r="BU32" s="3398"/>
      <c r="BV32" s="3398"/>
      <c r="BW32" s="3398"/>
      <c r="BX32" s="3398"/>
      <c r="BY32" s="3398"/>
      <c r="BZ32" s="3398"/>
      <c r="CA32" s="3398"/>
      <c r="CB32" s="3398"/>
      <c r="CC32" s="3398"/>
      <c r="CD32" s="3398"/>
      <c r="CE32" s="3398"/>
      <c r="CF32" s="3398"/>
      <c r="CG32" s="3398"/>
      <c r="CH32" s="3398"/>
      <c r="CI32" s="3398"/>
      <c r="CJ32" s="3398"/>
      <c r="CK32" s="3398"/>
      <c r="CL32" s="3398"/>
      <c r="CM32" s="3398"/>
      <c r="CN32" s="3398"/>
      <c r="CO32" s="3398"/>
      <c r="CP32" s="3398"/>
      <c r="CQ32" s="3398"/>
      <c r="CR32" s="3398"/>
      <c r="CS32" s="3398"/>
      <c r="CT32" s="3399"/>
      <c r="CU32" s="582"/>
    </row>
    <row r="33" spans="1:100" s="579" customFormat="1" ht="12.6" customHeight="1">
      <c r="A33" s="580"/>
      <c r="B33" s="616"/>
      <c r="C33" s="608"/>
      <c r="D33" s="3421" t="s">
        <v>3377</v>
      </c>
      <c r="E33" s="3421"/>
      <c r="F33" s="3421"/>
      <c r="G33" s="3421"/>
      <c r="H33" s="3421"/>
      <c r="I33" s="3421"/>
      <c r="J33" s="3422" t="s">
        <v>427</v>
      </c>
      <c r="K33" s="3422"/>
      <c r="L33" s="3421" t="s">
        <v>1811</v>
      </c>
      <c r="M33" s="3421"/>
      <c r="N33" s="3421"/>
      <c r="O33" s="3421"/>
      <c r="P33" s="3421"/>
      <c r="Q33" s="3421"/>
      <c r="R33" s="3421"/>
      <c r="S33" s="3421"/>
      <c r="T33" s="3421"/>
      <c r="U33" s="3421"/>
      <c r="V33" s="3421"/>
      <c r="W33" s="3421"/>
      <c r="X33" s="3423" t="s">
        <v>427</v>
      </c>
      <c r="Y33" s="3423"/>
      <c r="Z33" s="3421" t="s">
        <v>1812</v>
      </c>
      <c r="AA33" s="3421"/>
      <c r="AB33" s="3421"/>
      <c r="AC33" s="3421"/>
      <c r="AD33" s="3421"/>
      <c r="AE33" s="3421"/>
      <c r="AF33" s="3421"/>
      <c r="AG33" s="3421"/>
      <c r="AH33" s="3421"/>
      <c r="AI33" s="3421"/>
      <c r="AJ33" s="3421"/>
      <c r="AK33" s="3421"/>
      <c r="AL33" s="3423"/>
      <c r="AM33" s="3423"/>
      <c r="AN33" s="3421"/>
      <c r="AO33" s="3421"/>
      <c r="AP33" s="3421"/>
      <c r="AQ33" s="3421"/>
      <c r="AR33" s="3421"/>
      <c r="AS33" s="3421"/>
      <c r="AT33" s="3421"/>
      <c r="AU33" s="3421"/>
      <c r="AV33" s="3421"/>
      <c r="AW33" s="3421"/>
      <c r="AX33" s="3421"/>
      <c r="AY33" s="3421"/>
      <c r="AZ33" s="622"/>
      <c r="BA33" s="622"/>
      <c r="BB33" s="622"/>
      <c r="BC33" s="622"/>
      <c r="BD33" s="622"/>
      <c r="BE33" s="622"/>
      <c r="BF33" s="622"/>
      <c r="BG33" s="622"/>
      <c r="BH33" s="622"/>
      <c r="BI33" s="622"/>
      <c r="BJ33" s="622"/>
      <c r="BK33" s="622"/>
      <c r="BL33" s="622"/>
      <c r="BM33" s="622"/>
      <c r="BN33" s="622"/>
      <c r="BO33" s="622"/>
      <c r="BP33" s="3424" t="s">
        <v>3379</v>
      </c>
      <c r="BQ33" s="3425"/>
      <c r="BR33" s="3425"/>
      <c r="BS33" s="3425"/>
      <c r="BT33" s="3425"/>
      <c r="BU33" s="3425"/>
      <c r="BV33" s="3425"/>
      <c r="BW33" s="3425"/>
      <c r="BX33" s="3425">
        <f>一括入力シート!B45</f>
        <v>0</v>
      </c>
      <c r="BY33" s="3425"/>
      <c r="BZ33" s="3425"/>
      <c r="CA33" s="3425"/>
      <c r="CB33" s="3425"/>
      <c r="CC33" s="3425"/>
      <c r="CD33" s="3425"/>
      <c r="CE33" s="3425"/>
      <c r="CF33" s="3425"/>
      <c r="CG33" s="3425"/>
      <c r="CH33" s="3425"/>
      <c r="CI33" s="3425"/>
      <c r="CJ33" s="3425"/>
      <c r="CK33" s="3425"/>
      <c r="CL33" s="3425"/>
      <c r="CM33" s="3425"/>
      <c r="CN33" s="3425"/>
      <c r="CO33" s="3425"/>
      <c r="CP33" s="3425"/>
      <c r="CQ33" s="3425"/>
      <c r="CR33" s="3425"/>
      <c r="CS33" s="3425"/>
      <c r="CT33" s="595"/>
      <c r="CU33" s="582"/>
    </row>
    <row r="34" spans="1:100" s="579" customFormat="1" ht="12.6" customHeight="1">
      <c r="A34" s="580"/>
      <c r="B34" s="616"/>
      <c r="C34" s="608"/>
      <c r="D34" s="3370"/>
      <c r="E34" s="3370"/>
      <c r="F34" s="3370"/>
      <c r="G34" s="3370"/>
      <c r="H34" s="3370"/>
      <c r="I34" s="3370"/>
      <c r="J34" s="3422"/>
      <c r="K34" s="3422"/>
      <c r="L34" s="3370"/>
      <c r="M34" s="3370"/>
      <c r="N34" s="3370"/>
      <c r="O34" s="3370"/>
      <c r="P34" s="3370"/>
      <c r="Q34" s="3370"/>
      <c r="R34" s="3370"/>
      <c r="S34" s="3370"/>
      <c r="T34" s="3370"/>
      <c r="U34" s="3370"/>
      <c r="V34" s="3370"/>
      <c r="W34" s="3370"/>
      <c r="X34" s="3422"/>
      <c r="Y34" s="3422"/>
      <c r="Z34" s="3370"/>
      <c r="AA34" s="3370"/>
      <c r="AB34" s="3370"/>
      <c r="AC34" s="3370"/>
      <c r="AD34" s="3370"/>
      <c r="AE34" s="3370"/>
      <c r="AF34" s="3370"/>
      <c r="AG34" s="3370"/>
      <c r="AH34" s="3370"/>
      <c r="AI34" s="3370"/>
      <c r="AJ34" s="3370"/>
      <c r="AK34" s="3370"/>
      <c r="AL34" s="3422"/>
      <c r="AM34" s="3422"/>
      <c r="AN34" s="3370"/>
      <c r="AO34" s="3370"/>
      <c r="AP34" s="3370"/>
      <c r="AQ34" s="3370"/>
      <c r="AR34" s="3370"/>
      <c r="AS34" s="3370"/>
      <c r="AT34" s="3370"/>
      <c r="AU34" s="3370"/>
      <c r="AV34" s="3370"/>
      <c r="AW34" s="3370"/>
      <c r="AX34" s="3370"/>
      <c r="AY34" s="3370"/>
      <c r="AZ34" s="608"/>
      <c r="BA34" s="608"/>
      <c r="BB34" s="608"/>
      <c r="BC34" s="608"/>
      <c r="BD34" s="608"/>
      <c r="BE34" s="608"/>
      <c r="BF34" s="608"/>
      <c r="BG34" s="608"/>
      <c r="BH34" s="608"/>
      <c r="BI34" s="608"/>
      <c r="BJ34" s="608"/>
      <c r="BK34" s="608"/>
      <c r="BL34" s="608"/>
      <c r="BM34" s="608"/>
      <c r="BN34" s="608"/>
      <c r="BO34" s="608"/>
      <c r="BP34" s="3426"/>
      <c r="BQ34" s="3427"/>
      <c r="BR34" s="3427"/>
      <c r="BS34" s="3427"/>
      <c r="BT34" s="3427"/>
      <c r="BU34" s="3427"/>
      <c r="BV34" s="3427"/>
      <c r="BW34" s="3427"/>
      <c r="BX34" s="3427"/>
      <c r="BY34" s="3427"/>
      <c r="BZ34" s="3427"/>
      <c r="CA34" s="3427"/>
      <c r="CB34" s="3427"/>
      <c r="CC34" s="3427"/>
      <c r="CD34" s="3427"/>
      <c r="CE34" s="3427"/>
      <c r="CF34" s="3427"/>
      <c r="CG34" s="3427"/>
      <c r="CH34" s="3427"/>
      <c r="CI34" s="3427"/>
      <c r="CJ34" s="3427"/>
      <c r="CK34" s="3427"/>
      <c r="CL34" s="3427"/>
      <c r="CM34" s="3427"/>
      <c r="CN34" s="3427"/>
      <c r="CO34" s="3427"/>
      <c r="CP34" s="3427"/>
      <c r="CQ34" s="3427"/>
      <c r="CR34" s="3427"/>
      <c r="CS34" s="3427"/>
      <c r="CT34" s="595"/>
      <c r="CU34" s="582"/>
    </row>
    <row r="35" spans="1:100" s="579" customFormat="1" ht="12.6" customHeight="1">
      <c r="A35" s="580"/>
      <c r="B35" s="616"/>
      <c r="C35" s="608"/>
      <c r="J35" s="3422" t="s">
        <v>1793</v>
      </c>
      <c r="K35" s="3422"/>
      <c r="L35" s="3370" t="s">
        <v>3380</v>
      </c>
      <c r="M35" s="3370"/>
      <c r="N35" s="3370"/>
      <c r="O35" s="3370"/>
      <c r="P35" s="3370"/>
      <c r="Q35" s="3370"/>
      <c r="R35" s="3370"/>
      <c r="S35" s="3428" t="s">
        <v>593</v>
      </c>
      <c r="T35" s="3422" t="s">
        <v>1793</v>
      </c>
      <c r="U35" s="3422"/>
      <c r="V35" s="3370" t="s">
        <v>1813</v>
      </c>
      <c r="W35" s="3370"/>
      <c r="X35" s="3370"/>
      <c r="Y35" s="3370"/>
      <c r="Z35" s="3370"/>
      <c r="AA35" s="3370"/>
      <c r="AB35" s="3370"/>
      <c r="AC35" s="3370"/>
      <c r="AD35" s="3370"/>
      <c r="AE35" s="3370"/>
      <c r="AF35" s="3422" t="s">
        <v>1793</v>
      </c>
      <c r="AG35" s="3422"/>
      <c r="AH35" s="3370" t="s">
        <v>1814</v>
      </c>
      <c r="AI35" s="3370"/>
      <c r="AJ35" s="3370"/>
      <c r="AK35" s="3370"/>
      <c r="AL35" s="3370"/>
      <c r="AM35" s="3370"/>
      <c r="AN35" s="3370"/>
      <c r="AO35" s="3370"/>
      <c r="AP35" s="3370"/>
      <c r="AQ35" s="3370"/>
      <c r="AR35" s="3422" t="s">
        <v>1793</v>
      </c>
      <c r="AS35" s="3422"/>
      <c r="AT35" s="3370" t="s">
        <v>1804</v>
      </c>
      <c r="AU35" s="3370"/>
      <c r="AV35" s="3370"/>
      <c r="AW35" s="3370"/>
      <c r="AX35" s="3428" t="s">
        <v>592</v>
      </c>
      <c r="AY35" s="608"/>
      <c r="AZ35" s="1100"/>
      <c r="BA35" s="1100"/>
      <c r="BB35" s="1100"/>
      <c r="BC35" s="1100"/>
      <c r="BD35" s="1100"/>
      <c r="BE35" s="1100"/>
      <c r="BF35" s="1100"/>
      <c r="BG35" s="1100"/>
      <c r="BH35" s="1100"/>
      <c r="BI35" s="1100"/>
      <c r="BJ35" s="1100"/>
      <c r="BK35" s="1100"/>
      <c r="BL35" s="1100"/>
      <c r="BM35" s="1100"/>
      <c r="BN35" s="1100"/>
      <c r="BO35" s="1100"/>
      <c r="BP35" s="3426"/>
      <c r="BQ35" s="3427"/>
      <c r="BR35" s="3427"/>
      <c r="BS35" s="3427"/>
      <c r="BT35" s="3427"/>
      <c r="BU35" s="3427"/>
      <c r="BV35" s="3427"/>
      <c r="BW35" s="3427"/>
      <c r="BX35" s="3429">
        <f>一括入力シート!B46</f>
        <v>0</v>
      </c>
      <c r="BY35" s="3429"/>
      <c r="BZ35" s="3429"/>
      <c r="CA35" s="3429"/>
      <c r="CB35" s="3429"/>
      <c r="CC35" s="3429"/>
      <c r="CD35" s="3429"/>
      <c r="CE35" s="3429"/>
      <c r="CF35" s="3429"/>
      <c r="CG35" s="3429"/>
      <c r="CH35" s="3429"/>
      <c r="CI35" s="3429"/>
      <c r="CJ35" s="3429"/>
      <c r="CK35" s="3429"/>
      <c r="CL35" s="3429"/>
      <c r="CM35" s="3429"/>
      <c r="CN35" s="3429"/>
      <c r="CO35" s="3429"/>
      <c r="CP35" s="3429"/>
      <c r="CQ35" s="3429"/>
      <c r="CR35" s="3429"/>
      <c r="CS35" s="3429"/>
      <c r="CT35" s="595"/>
      <c r="CU35" s="582"/>
    </row>
    <row r="36" spans="1:100" s="579" customFormat="1" ht="12.6" customHeight="1">
      <c r="A36" s="580"/>
      <c r="B36" s="616"/>
      <c r="C36" s="608"/>
      <c r="J36" s="3422"/>
      <c r="K36" s="3422"/>
      <c r="L36" s="3370"/>
      <c r="M36" s="3370"/>
      <c r="N36" s="3370"/>
      <c r="O36" s="3370"/>
      <c r="P36" s="3370"/>
      <c r="Q36" s="3370"/>
      <c r="R36" s="3370"/>
      <c r="S36" s="3428"/>
      <c r="T36" s="3422"/>
      <c r="U36" s="3422"/>
      <c r="V36" s="3370"/>
      <c r="W36" s="3370"/>
      <c r="X36" s="3370"/>
      <c r="Y36" s="3370"/>
      <c r="Z36" s="3370"/>
      <c r="AA36" s="3370"/>
      <c r="AB36" s="3370"/>
      <c r="AC36" s="3370"/>
      <c r="AD36" s="3370"/>
      <c r="AE36" s="3370"/>
      <c r="AF36" s="3422"/>
      <c r="AG36" s="3422"/>
      <c r="AH36" s="3370"/>
      <c r="AI36" s="3370"/>
      <c r="AJ36" s="3370"/>
      <c r="AK36" s="3370"/>
      <c r="AL36" s="3370"/>
      <c r="AM36" s="3370"/>
      <c r="AN36" s="3370"/>
      <c r="AO36" s="3370"/>
      <c r="AP36" s="3370"/>
      <c r="AQ36" s="3370"/>
      <c r="AR36" s="3422"/>
      <c r="AS36" s="3422"/>
      <c r="AT36" s="3370"/>
      <c r="AU36" s="3370"/>
      <c r="AV36" s="3370"/>
      <c r="AW36" s="3370"/>
      <c r="AX36" s="3428"/>
      <c r="AY36" s="608"/>
      <c r="AZ36" s="1100"/>
      <c r="BA36" s="1100"/>
      <c r="BB36" s="1100"/>
      <c r="BC36" s="1100"/>
      <c r="BD36" s="1100"/>
      <c r="BE36" s="1100"/>
      <c r="BF36" s="1100"/>
      <c r="BG36" s="1100"/>
      <c r="BH36" s="1100"/>
      <c r="BI36" s="1100"/>
      <c r="BJ36" s="1100"/>
      <c r="BK36" s="1100"/>
      <c r="BL36" s="1100"/>
      <c r="BM36" s="1100"/>
      <c r="BN36" s="1100"/>
      <c r="BO36" s="1100"/>
      <c r="BP36" s="3426"/>
      <c r="BQ36" s="3427"/>
      <c r="BR36" s="3427"/>
      <c r="BS36" s="3427"/>
      <c r="BT36" s="3427"/>
      <c r="BU36" s="3427"/>
      <c r="BV36" s="3427"/>
      <c r="BW36" s="3427"/>
      <c r="BX36" s="3429"/>
      <c r="BY36" s="3429"/>
      <c r="BZ36" s="3429"/>
      <c r="CA36" s="3429"/>
      <c r="CB36" s="3429"/>
      <c r="CC36" s="3429"/>
      <c r="CD36" s="3429"/>
      <c r="CE36" s="3429"/>
      <c r="CF36" s="3429"/>
      <c r="CG36" s="3429"/>
      <c r="CH36" s="3429"/>
      <c r="CI36" s="3429"/>
      <c r="CJ36" s="3429"/>
      <c r="CK36" s="3429"/>
      <c r="CL36" s="3429"/>
      <c r="CM36" s="3429"/>
      <c r="CN36" s="3429"/>
      <c r="CO36" s="3429"/>
      <c r="CP36" s="3429"/>
      <c r="CQ36" s="3429"/>
      <c r="CR36" s="3429"/>
      <c r="CS36" s="3429"/>
      <c r="CT36" s="595"/>
      <c r="CU36" s="582"/>
    </row>
    <row r="37" spans="1:100" s="579" customFormat="1" ht="12.6" customHeight="1">
      <c r="A37" s="580"/>
      <c r="B37" s="616"/>
      <c r="C37" s="608"/>
      <c r="D37" s="3370" t="s">
        <v>3381</v>
      </c>
      <c r="E37" s="3370"/>
      <c r="F37" s="3370"/>
      <c r="G37" s="3370"/>
      <c r="H37" s="3370"/>
      <c r="I37" s="3370"/>
      <c r="J37" s="3370"/>
      <c r="K37" s="3370"/>
      <c r="L37" s="3370"/>
      <c r="M37" s="3370"/>
      <c r="N37" s="3370"/>
      <c r="O37" s="3370"/>
      <c r="P37" s="3370"/>
      <c r="Q37" s="3370"/>
      <c r="R37" s="3370"/>
      <c r="S37" s="3370"/>
      <c r="T37" s="3370"/>
      <c r="U37" s="3370"/>
      <c r="V37" s="3370"/>
      <c r="W37" s="3370"/>
      <c r="X37" s="3370"/>
      <c r="Y37" s="3370"/>
      <c r="Z37" s="3370"/>
      <c r="AA37" s="3370"/>
      <c r="AB37" s="3370"/>
      <c r="AC37" s="3370"/>
      <c r="AD37" s="3370"/>
      <c r="AE37" s="3370"/>
      <c r="AF37" s="3370"/>
      <c r="AG37" s="3370"/>
      <c r="AH37" s="3370"/>
      <c r="AI37" s="3370"/>
      <c r="AJ37" s="3370"/>
      <c r="AK37" s="3370"/>
      <c r="AL37" s="3370"/>
      <c r="AM37" s="3370"/>
      <c r="AN37" s="3370"/>
      <c r="AO37" s="3370"/>
      <c r="AP37" s="3370"/>
      <c r="AQ37" s="3370"/>
      <c r="AR37" s="3370"/>
      <c r="AS37" s="3370"/>
      <c r="AT37" s="3370"/>
      <c r="AU37" s="3370"/>
      <c r="AV37" s="3370"/>
      <c r="AW37" s="3370"/>
      <c r="AX37" s="3370"/>
      <c r="AY37" s="3370"/>
      <c r="AZ37" s="3370"/>
      <c r="BA37" s="3370"/>
      <c r="BB37" s="3370"/>
      <c r="BC37" s="3370"/>
      <c r="BD37" s="3370"/>
      <c r="BE37" s="3370"/>
      <c r="BF37" s="3370"/>
      <c r="BG37" s="3370"/>
      <c r="BH37" s="3370"/>
      <c r="BI37" s="3370"/>
      <c r="BJ37" s="3370"/>
      <c r="BK37" s="3370"/>
      <c r="BL37" s="3370"/>
      <c r="BM37" s="3370"/>
      <c r="BN37" s="1100"/>
      <c r="BO37" s="1100"/>
      <c r="BP37" s="3430" t="s">
        <v>3382</v>
      </c>
      <c r="BQ37" s="3431"/>
      <c r="BR37" s="3431"/>
      <c r="BS37" s="3431"/>
      <c r="BT37" s="3432">
        <f>一括入力シート!B44</f>
        <v>0</v>
      </c>
      <c r="BU37" s="3432"/>
      <c r="BV37" s="3432"/>
      <c r="BW37" s="3432"/>
      <c r="BX37" s="3432"/>
      <c r="BY37" s="3432"/>
      <c r="BZ37" s="3432"/>
      <c r="CA37" s="3432"/>
      <c r="CB37" s="3432"/>
      <c r="CC37" s="3432"/>
      <c r="CD37" s="3432"/>
      <c r="CE37" s="3432"/>
      <c r="CF37" s="3432"/>
      <c r="CG37" s="3432"/>
      <c r="CH37" s="3432"/>
      <c r="CI37" s="3432"/>
      <c r="CJ37" s="3432"/>
      <c r="CK37" s="3432"/>
      <c r="CL37" s="3432"/>
      <c r="CM37" s="3432"/>
      <c r="CN37" s="3432"/>
      <c r="CO37" s="3432"/>
      <c r="CP37" s="3432"/>
      <c r="CQ37" s="3432"/>
      <c r="CR37" s="3432"/>
      <c r="CS37" s="3432"/>
      <c r="CT37" s="595"/>
      <c r="CU37" s="582"/>
    </row>
    <row r="38" spans="1:100" s="579" customFormat="1" ht="12.6" customHeight="1" thickBot="1">
      <c r="A38" s="580"/>
      <c r="B38" s="616"/>
      <c r="C38" s="608"/>
      <c r="D38" s="3405"/>
      <c r="E38" s="3405"/>
      <c r="F38" s="3405"/>
      <c r="G38" s="3405"/>
      <c r="H38" s="3405"/>
      <c r="I38" s="3405"/>
      <c r="J38" s="3405"/>
      <c r="K38" s="3405"/>
      <c r="L38" s="3405"/>
      <c r="M38" s="3405"/>
      <c r="N38" s="3405"/>
      <c r="O38" s="3405"/>
      <c r="P38" s="3405"/>
      <c r="Q38" s="3405"/>
      <c r="R38" s="3405"/>
      <c r="S38" s="3405"/>
      <c r="T38" s="3405"/>
      <c r="U38" s="3405"/>
      <c r="V38" s="3405"/>
      <c r="W38" s="3405"/>
      <c r="X38" s="3405"/>
      <c r="Y38" s="3405"/>
      <c r="Z38" s="3405"/>
      <c r="AA38" s="3405"/>
      <c r="AB38" s="3405"/>
      <c r="AC38" s="3405"/>
      <c r="AD38" s="3405"/>
      <c r="AE38" s="3405"/>
      <c r="AF38" s="3405"/>
      <c r="AG38" s="3405"/>
      <c r="AH38" s="3405"/>
      <c r="AI38" s="3405"/>
      <c r="AJ38" s="3405"/>
      <c r="AK38" s="3405"/>
      <c r="AL38" s="3405"/>
      <c r="AM38" s="3405"/>
      <c r="AN38" s="3405"/>
      <c r="AO38" s="3405"/>
      <c r="AP38" s="3405"/>
      <c r="AQ38" s="3405"/>
      <c r="AR38" s="3405"/>
      <c r="AS38" s="3405"/>
      <c r="AT38" s="3405"/>
      <c r="AU38" s="3405"/>
      <c r="AV38" s="3405"/>
      <c r="AW38" s="3405"/>
      <c r="AX38" s="3405"/>
      <c r="AY38" s="3405"/>
      <c r="AZ38" s="3405"/>
      <c r="BA38" s="3405"/>
      <c r="BB38" s="3405"/>
      <c r="BC38" s="3405"/>
      <c r="BD38" s="3405"/>
      <c r="BE38" s="3405"/>
      <c r="BF38" s="3405"/>
      <c r="BG38" s="3405"/>
      <c r="BH38" s="3405"/>
      <c r="BI38" s="3405"/>
      <c r="BJ38" s="3405"/>
      <c r="BK38" s="3405"/>
      <c r="BL38" s="3405"/>
      <c r="BM38" s="3405"/>
      <c r="BN38" s="1102"/>
      <c r="BO38" s="1102"/>
      <c r="BP38" s="3430"/>
      <c r="BQ38" s="3431"/>
      <c r="BR38" s="3431"/>
      <c r="BS38" s="3431"/>
      <c r="BT38" s="3432"/>
      <c r="BU38" s="3432"/>
      <c r="BV38" s="3432"/>
      <c r="BW38" s="3432"/>
      <c r="BX38" s="3432"/>
      <c r="BY38" s="3432"/>
      <c r="BZ38" s="3432"/>
      <c r="CA38" s="3432"/>
      <c r="CB38" s="3432"/>
      <c r="CC38" s="3432"/>
      <c r="CD38" s="3432"/>
      <c r="CE38" s="3432"/>
      <c r="CF38" s="3432"/>
      <c r="CG38" s="3432"/>
      <c r="CH38" s="3432"/>
      <c r="CI38" s="3432"/>
      <c r="CJ38" s="3432"/>
      <c r="CK38" s="3432"/>
      <c r="CL38" s="3432"/>
      <c r="CM38" s="3432"/>
      <c r="CN38" s="3432"/>
      <c r="CO38" s="3432"/>
      <c r="CP38" s="3432"/>
      <c r="CQ38" s="3432"/>
      <c r="CR38" s="3432"/>
      <c r="CS38" s="3432"/>
      <c r="CT38" s="595"/>
      <c r="CU38" s="582"/>
    </row>
    <row r="39" spans="1:100" s="579" customFormat="1" ht="12.6" customHeight="1">
      <c r="A39" s="580"/>
      <c r="B39" s="591"/>
      <c r="C39" s="592"/>
      <c r="D39" s="3395" t="s">
        <v>3383</v>
      </c>
      <c r="E39" s="3395"/>
      <c r="F39" s="3395"/>
      <c r="G39" s="3395"/>
      <c r="H39" s="3395"/>
      <c r="I39" s="3395"/>
      <c r="J39" s="3395"/>
      <c r="K39" s="3395"/>
      <c r="L39" s="3395"/>
      <c r="M39" s="3395"/>
      <c r="N39" s="3395"/>
      <c r="O39" s="3395"/>
      <c r="P39" s="3395"/>
      <c r="Q39" s="3395"/>
      <c r="R39" s="3395"/>
      <c r="S39" s="3395"/>
      <c r="T39" s="3395"/>
      <c r="U39" s="3395"/>
      <c r="V39" s="3395"/>
      <c r="W39" s="3395"/>
      <c r="X39" s="3395"/>
      <c r="Y39" s="3395"/>
      <c r="Z39" s="3395"/>
      <c r="AA39" s="3395"/>
      <c r="AB39" s="3395"/>
      <c r="AC39" s="3395"/>
      <c r="AD39" s="3395"/>
      <c r="AE39" s="3395"/>
      <c r="AF39" s="3395"/>
      <c r="AG39" s="3395"/>
      <c r="AH39" s="3395"/>
      <c r="AI39" s="3395"/>
      <c r="AJ39" s="3395"/>
      <c r="AK39" s="3395"/>
      <c r="AL39" s="3395"/>
      <c r="AM39" s="3395"/>
      <c r="AN39" s="3395"/>
      <c r="AO39" s="3395"/>
      <c r="AP39" s="3395"/>
      <c r="AQ39" s="3395"/>
      <c r="AR39" s="3395"/>
      <c r="AS39" s="3395"/>
      <c r="AT39" s="3395"/>
      <c r="AU39" s="3395"/>
      <c r="AV39" s="3395"/>
      <c r="AW39" s="3395"/>
      <c r="AX39" s="3395"/>
      <c r="AY39" s="3395"/>
      <c r="AZ39" s="3395"/>
      <c r="BA39" s="3395"/>
      <c r="BB39" s="3395"/>
      <c r="BC39" s="3395"/>
      <c r="BD39" s="3395"/>
      <c r="BE39" s="3395"/>
      <c r="BF39" s="3395"/>
      <c r="BG39" s="3395"/>
      <c r="BH39" s="3395"/>
      <c r="BI39" s="3395"/>
      <c r="BJ39" s="3395"/>
      <c r="BK39" s="3395"/>
      <c r="BL39" s="3395"/>
      <c r="BM39" s="3395"/>
      <c r="BN39" s="592"/>
      <c r="BO39" s="593"/>
      <c r="BP39" s="3434" t="s">
        <v>3384</v>
      </c>
      <c r="BQ39" s="3435"/>
      <c r="BR39" s="3435"/>
      <c r="BS39" s="3435"/>
      <c r="BT39" s="3435"/>
      <c r="BU39" s="3435"/>
      <c r="BV39" s="3435"/>
      <c r="BW39" s="3389">
        <f>一括入力シート!B54</f>
        <v>0</v>
      </c>
      <c r="BX39" s="3389"/>
      <c r="BY39" s="3389"/>
      <c r="BZ39" s="3389"/>
      <c r="CA39" s="3389"/>
      <c r="CB39" s="3389"/>
      <c r="CC39" s="3389"/>
      <c r="CD39" s="3389"/>
      <c r="CE39" s="3389"/>
      <c r="CF39" s="3389"/>
      <c r="CG39" s="3389"/>
      <c r="CH39" s="3389"/>
      <c r="CI39" s="3389"/>
      <c r="CJ39" s="3389"/>
      <c r="CK39" s="3389"/>
      <c r="CL39" s="3389"/>
      <c r="CM39" s="3389"/>
      <c r="CN39" s="3389"/>
      <c r="CO39" s="3389"/>
      <c r="CP39" s="3389"/>
      <c r="CQ39" s="3389"/>
      <c r="CR39" s="3389"/>
      <c r="CS39" s="3389"/>
      <c r="CT39" s="606"/>
      <c r="CU39" s="582"/>
    </row>
    <row r="40" spans="1:100" s="579" customFormat="1" ht="12.6" customHeight="1">
      <c r="A40" s="580"/>
      <c r="B40" s="610"/>
      <c r="C40" s="583"/>
      <c r="D40" s="3398"/>
      <c r="E40" s="3398"/>
      <c r="F40" s="3398"/>
      <c r="G40" s="3398"/>
      <c r="H40" s="3398"/>
      <c r="I40" s="3398"/>
      <c r="J40" s="3398"/>
      <c r="K40" s="3398"/>
      <c r="L40" s="3398"/>
      <c r="M40" s="3398"/>
      <c r="N40" s="3398"/>
      <c r="O40" s="3398"/>
      <c r="P40" s="3398"/>
      <c r="Q40" s="3398"/>
      <c r="R40" s="3398"/>
      <c r="S40" s="3398"/>
      <c r="T40" s="3398"/>
      <c r="U40" s="3398"/>
      <c r="V40" s="3398"/>
      <c r="W40" s="3398"/>
      <c r="X40" s="3398"/>
      <c r="Y40" s="3398"/>
      <c r="Z40" s="3398"/>
      <c r="AA40" s="3398"/>
      <c r="AB40" s="3398"/>
      <c r="AC40" s="3398"/>
      <c r="AD40" s="3398"/>
      <c r="AE40" s="3398"/>
      <c r="AF40" s="3398"/>
      <c r="AG40" s="3398"/>
      <c r="AH40" s="3398"/>
      <c r="AI40" s="3398"/>
      <c r="AJ40" s="3398"/>
      <c r="AK40" s="3398"/>
      <c r="AL40" s="3398"/>
      <c r="AM40" s="3398"/>
      <c r="AN40" s="3398"/>
      <c r="AO40" s="3398"/>
      <c r="AP40" s="3398"/>
      <c r="AQ40" s="3398"/>
      <c r="AR40" s="3398"/>
      <c r="AS40" s="3398"/>
      <c r="AT40" s="3398"/>
      <c r="AU40" s="3398"/>
      <c r="AV40" s="3398"/>
      <c r="AW40" s="3398"/>
      <c r="AX40" s="3398"/>
      <c r="AY40" s="3398"/>
      <c r="AZ40" s="3398"/>
      <c r="BA40" s="3398"/>
      <c r="BB40" s="3398"/>
      <c r="BC40" s="3398"/>
      <c r="BD40" s="3398"/>
      <c r="BE40" s="3398"/>
      <c r="BF40" s="3398"/>
      <c r="BG40" s="3398"/>
      <c r="BH40" s="3398"/>
      <c r="BI40" s="3398"/>
      <c r="BJ40" s="3398"/>
      <c r="BK40" s="3398"/>
      <c r="BL40" s="3398"/>
      <c r="BM40" s="3398"/>
      <c r="BN40" s="583"/>
      <c r="BO40" s="607"/>
      <c r="BP40" s="3436"/>
      <c r="BQ40" s="3437"/>
      <c r="BR40" s="3437"/>
      <c r="BS40" s="3437"/>
      <c r="BT40" s="3437"/>
      <c r="BU40" s="3437"/>
      <c r="BV40" s="3437"/>
      <c r="BW40" s="3438"/>
      <c r="BX40" s="3438"/>
      <c r="BY40" s="3438"/>
      <c r="BZ40" s="3438"/>
      <c r="CA40" s="3438"/>
      <c r="CB40" s="3438"/>
      <c r="CC40" s="3438"/>
      <c r="CD40" s="3438"/>
      <c r="CE40" s="3438"/>
      <c r="CF40" s="3438"/>
      <c r="CG40" s="3438"/>
      <c r="CH40" s="3438"/>
      <c r="CI40" s="3438"/>
      <c r="CJ40" s="3438"/>
      <c r="CK40" s="3438"/>
      <c r="CL40" s="3438"/>
      <c r="CM40" s="3438"/>
      <c r="CN40" s="3438"/>
      <c r="CO40" s="3438"/>
      <c r="CP40" s="3438"/>
      <c r="CQ40" s="3438"/>
      <c r="CR40" s="3438"/>
      <c r="CS40" s="3438"/>
      <c r="CT40" s="595"/>
      <c r="CU40" s="582"/>
    </row>
    <row r="41" spans="1:100" s="579" customFormat="1" ht="12.6" customHeight="1">
      <c r="A41" s="580"/>
      <c r="B41" s="609"/>
      <c r="C41" s="590"/>
      <c r="D41" s="3439"/>
      <c r="E41" s="3440"/>
      <c r="F41" s="3440"/>
      <c r="G41" s="3440"/>
      <c r="H41" s="3440"/>
      <c r="I41" s="3440"/>
      <c r="J41" s="3440"/>
      <c r="K41" s="3440"/>
      <c r="L41" s="3440"/>
      <c r="M41" s="3440"/>
      <c r="N41" s="3440"/>
      <c r="O41" s="3440"/>
      <c r="P41" s="3440"/>
      <c r="Q41" s="3440"/>
      <c r="R41" s="3440"/>
      <c r="S41" s="3440"/>
      <c r="T41" s="3440"/>
      <c r="U41" s="3440"/>
      <c r="V41" s="3440"/>
      <c r="W41" s="3440"/>
      <c r="X41" s="3440"/>
      <c r="Y41" s="3440"/>
      <c r="Z41" s="3440"/>
      <c r="AA41" s="3440"/>
      <c r="AB41" s="3440"/>
      <c r="AC41" s="3440"/>
      <c r="AD41" s="3440"/>
      <c r="AE41" s="3440"/>
      <c r="AF41" s="3440"/>
      <c r="AG41" s="3440"/>
      <c r="AH41" s="3440"/>
      <c r="AI41" s="3440"/>
      <c r="AJ41" s="3440"/>
      <c r="AK41" s="3440"/>
      <c r="AL41" s="3440"/>
      <c r="AM41" s="3440"/>
      <c r="AN41" s="3440"/>
      <c r="AO41" s="3440"/>
      <c r="AP41" s="3440"/>
      <c r="AQ41" s="3440"/>
      <c r="AR41" s="3440"/>
      <c r="AS41" s="3440"/>
      <c r="AT41" s="3440"/>
      <c r="AU41" s="3440"/>
      <c r="AV41" s="3440"/>
      <c r="AW41" s="3440"/>
      <c r="AX41" s="3440"/>
      <c r="AY41" s="3440"/>
      <c r="AZ41" s="3440"/>
      <c r="BA41" s="3440"/>
      <c r="BB41" s="3440"/>
      <c r="BC41" s="3440"/>
      <c r="BD41" s="3440"/>
      <c r="BE41" s="3440"/>
      <c r="BF41" s="3440"/>
      <c r="BG41" s="3440"/>
      <c r="BH41" s="3440"/>
      <c r="BI41" s="3440"/>
      <c r="BJ41" s="3440"/>
      <c r="BK41" s="3440"/>
      <c r="BL41" s="3440"/>
      <c r="BM41" s="3440"/>
      <c r="BN41" s="1853"/>
      <c r="BO41" s="1004"/>
      <c r="BP41" s="3441" t="s">
        <v>3385</v>
      </c>
      <c r="BQ41" s="3442"/>
      <c r="BR41" s="3442"/>
      <c r="BS41" s="3442"/>
      <c r="BT41" s="3442"/>
      <c r="BU41" s="3442"/>
      <c r="BV41" s="3442"/>
      <c r="BW41" s="3428"/>
      <c r="BX41" s="3428"/>
      <c r="BY41" s="3428"/>
      <c r="BZ41" s="3428"/>
      <c r="CA41" s="3428"/>
      <c r="CB41" s="3428"/>
      <c r="CC41" s="3428"/>
      <c r="CD41" s="3428"/>
      <c r="CE41" s="3428"/>
      <c r="CF41" s="3428"/>
      <c r="CG41" s="3428"/>
      <c r="CH41" s="3428"/>
      <c r="CI41" s="3428"/>
      <c r="CJ41" s="3428"/>
      <c r="CK41" s="3428"/>
      <c r="CL41" s="3428"/>
      <c r="CM41" s="3428"/>
      <c r="CN41" s="3428"/>
      <c r="CO41" s="3428"/>
      <c r="CP41" s="3428"/>
      <c r="CQ41" s="3428"/>
      <c r="CR41" s="3428"/>
      <c r="CS41" s="3428"/>
      <c r="CT41" s="595"/>
      <c r="CU41" s="582"/>
      <c r="CV41" s="579" t="s">
        <v>3386</v>
      </c>
    </row>
    <row r="42" spans="1:100" s="579" customFormat="1" ht="12.6" customHeight="1">
      <c r="A42" s="580"/>
      <c r="B42" s="594"/>
      <c r="C42" s="581"/>
      <c r="D42" s="3433"/>
      <c r="E42" s="3433"/>
      <c r="F42" s="3433"/>
      <c r="G42" s="3433"/>
      <c r="H42" s="3433"/>
      <c r="I42" s="3433"/>
      <c r="J42" s="3433"/>
      <c r="K42" s="3433"/>
      <c r="L42" s="3433"/>
      <c r="M42" s="3433"/>
      <c r="N42" s="3433"/>
      <c r="O42" s="3433"/>
      <c r="P42" s="3433"/>
      <c r="Q42" s="3433"/>
      <c r="R42" s="3433"/>
      <c r="S42" s="3433"/>
      <c r="T42" s="3433"/>
      <c r="U42" s="3433"/>
      <c r="V42" s="3433"/>
      <c r="W42" s="3433"/>
      <c r="X42" s="3433"/>
      <c r="Y42" s="3433"/>
      <c r="Z42" s="3433"/>
      <c r="AA42" s="3433"/>
      <c r="AB42" s="3433"/>
      <c r="AC42" s="3433"/>
      <c r="AD42" s="3433"/>
      <c r="AE42" s="3433"/>
      <c r="AF42" s="3433"/>
      <c r="AG42" s="3433"/>
      <c r="AH42" s="3433"/>
      <c r="AI42" s="3433"/>
      <c r="AJ42" s="3433"/>
      <c r="AK42" s="3433"/>
      <c r="AL42" s="3433"/>
      <c r="AM42" s="3433"/>
      <c r="AN42" s="3433"/>
      <c r="AO42" s="3433"/>
      <c r="AP42" s="3433"/>
      <c r="AQ42" s="3433"/>
      <c r="AR42" s="3433"/>
      <c r="AS42" s="3433"/>
      <c r="AT42" s="3433"/>
      <c r="AU42" s="3433"/>
      <c r="AV42" s="3433"/>
      <c r="AW42" s="3433"/>
      <c r="AX42" s="3433"/>
      <c r="AY42" s="3433"/>
      <c r="AZ42" s="3433"/>
      <c r="BA42" s="3433"/>
      <c r="BB42" s="3433"/>
      <c r="BC42" s="3433"/>
      <c r="BD42" s="3433"/>
      <c r="BE42" s="3433"/>
      <c r="BF42" s="3433"/>
      <c r="BG42" s="3433"/>
      <c r="BH42" s="3433"/>
      <c r="BI42" s="3433"/>
      <c r="BJ42" s="3433"/>
      <c r="BK42" s="3433"/>
      <c r="BL42" s="3433"/>
      <c r="BM42" s="3433"/>
      <c r="BN42" s="1852"/>
      <c r="BO42" s="617"/>
      <c r="BP42" s="3441"/>
      <c r="BQ42" s="3442"/>
      <c r="BR42" s="3442"/>
      <c r="BS42" s="3442"/>
      <c r="BT42" s="3442"/>
      <c r="BU42" s="3442"/>
      <c r="BV42" s="3442"/>
      <c r="BW42" s="3428"/>
      <c r="BX42" s="3428"/>
      <c r="BY42" s="3428"/>
      <c r="BZ42" s="3428"/>
      <c r="CA42" s="3428"/>
      <c r="CB42" s="3428"/>
      <c r="CC42" s="3428"/>
      <c r="CD42" s="3428"/>
      <c r="CE42" s="3428"/>
      <c r="CF42" s="3428"/>
      <c r="CG42" s="3428"/>
      <c r="CH42" s="3428"/>
      <c r="CI42" s="3428"/>
      <c r="CJ42" s="3428"/>
      <c r="CK42" s="3428"/>
      <c r="CL42" s="3428"/>
      <c r="CM42" s="3428"/>
      <c r="CN42" s="3428"/>
      <c r="CO42" s="3428"/>
      <c r="CP42" s="3428"/>
      <c r="CQ42" s="3428"/>
      <c r="CR42" s="3428"/>
      <c r="CS42" s="3428"/>
      <c r="CT42" s="595"/>
      <c r="CU42" s="582"/>
      <c r="CV42" s="579" t="s">
        <v>2437</v>
      </c>
    </row>
    <row r="43" spans="1:100" s="579" customFormat="1" ht="12.6" customHeight="1">
      <c r="A43" s="580"/>
      <c r="B43" s="594"/>
      <c r="C43" s="581"/>
      <c r="D43" s="3431"/>
      <c r="E43" s="3433"/>
      <c r="F43" s="3433"/>
      <c r="G43" s="3433"/>
      <c r="H43" s="3433"/>
      <c r="I43" s="3433"/>
      <c r="J43" s="3433"/>
      <c r="K43" s="3433"/>
      <c r="L43" s="3433"/>
      <c r="M43" s="3433"/>
      <c r="N43" s="3433"/>
      <c r="O43" s="3433"/>
      <c r="P43" s="3433"/>
      <c r="Q43" s="3433"/>
      <c r="R43" s="3433"/>
      <c r="S43" s="3433"/>
      <c r="T43" s="3433"/>
      <c r="U43" s="3433"/>
      <c r="V43" s="3433"/>
      <c r="W43" s="3433"/>
      <c r="X43" s="3433"/>
      <c r="Y43" s="3433"/>
      <c r="Z43" s="3433"/>
      <c r="AA43" s="3433"/>
      <c r="AB43" s="3433"/>
      <c r="AC43" s="3433"/>
      <c r="AD43" s="3433"/>
      <c r="AE43" s="3433"/>
      <c r="AF43" s="3433"/>
      <c r="AG43" s="3433"/>
      <c r="AH43" s="3433"/>
      <c r="AI43" s="3433"/>
      <c r="AJ43" s="3433"/>
      <c r="AK43" s="3433"/>
      <c r="AL43" s="3433"/>
      <c r="AM43" s="3433"/>
      <c r="AN43" s="3433"/>
      <c r="AO43" s="3433"/>
      <c r="AP43" s="3433"/>
      <c r="AQ43" s="3433"/>
      <c r="AR43" s="3433"/>
      <c r="AS43" s="3433"/>
      <c r="AT43" s="3433"/>
      <c r="AU43" s="3433"/>
      <c r="AV43" s="3433"/>
      <c r="AW43" s="3433"/>
      <c r="AX43" s="3433"/>
      <c r="AY43" s="3433"/>
      <c r="AZ43" s="3433"/>
      <c r="BA43" s="3433"/>
      <c r="BB43" s="3433"/>
      <c r="BC43" s="3433"/>
      <c r="BD43" s="3433"/>
      <c r="BE43" s="3433"/>
      <c r="BF43" s="3433"/>
      <c r="BG43" s="3433"/>
      <c r="BH43" s="3433"/>
      <c r="BI43" s="3433"/>
      <c r="BJ43" s="3433"/>
      <c r="BK43" s="3433"/>
      <c r="BL43" s="3433"/>
      <c r="BM43" s="3433"/>
      <c r="BN43" s="1852"/>
      <c r="BO43" s="617"/>
      <c r="BP43" s="1874"/>
      <c r="BQ43" s="1847"/>
      <c r="BR43" s="1847"/>
      <c r="BS43" s="1847"/>
      <c r="BT43" s="1847"/>
      <c r="BU43" s="1847"/>
      <c r="BV43" s="1847"/>
      <c r="BW43" s="608"/>
      <c r="BX43" s="608"/>
      <c r="BY43" s="608"/>
      <c r="BZ43" s="608"/>
      <c r="CA43" s="608"/>
      <c r="CB43" s="608"/>
      <c r="CC43" s="608"/>
      <c r="CD43" s="608"/>
      <c r="CE43" s="608"/>
      <c r="CF43" s="608"/>
      <c r="CG43" s="608"/>
      <c r="CH43" s="608"/>
      <c r="CI43" s="608"/>
      <c r="CJ43" s="608"/>
      <c r="CK43" s="608"/>
      <c r="CL43" s="608"/>
      <c r="CM43" s="608"/>
      <c r="CN43" s="608"/>
      <c r="CO43" s="608"/>
      <c r="CP43" s="608"/>
      <c r="CQ43" s="608"/>
      <c r="CR43" s="608"/>
      <c r="CS43" s="608"/>
      <c r="CT43" s="595"/>
      <c r="CU43" s="582"/>
    </row>
    <row r="44" spans="1:100" s="579" customFormat="1" ht="12.6" customHeight="1">
      <c r="A44" s="580"/>
      <c r="B44" s="594"/>
      <c r="C44" s="581"/>
      <c r="D44" s="3433"/>
      <c r="E44" s="3433"/>
      <c r="F44" s="3433"/>
      <c r="G44" s="3433"/>
      <c r="H44" s="3433"/>
      <c r="I44" s="3433"/>
      <c r="J44" s="3433"/>
      <c r="K44" s="3433"/>
      <c r="L44" s="3433"/>
      <c r="M44" s="3433"/>
      <c r="N44" s="3433"/>
      <c r="O44" s="3433"/>
      <c r="P44" s="3433"/>
      <c r="Q44" s="3433"/>
      <c r="R44" s="3433"/>
      <c r="S44" s="3433"/>
      <c r="T44" s="3433"/>
      <c r="U44" s="3433"/>
      <c r="V44" s="3433"/>
      <c r="W44" s="3433"/>
      <c r="X44" s="3433"/>
      <c r="Y44" s="3433"/>
      <c r="Z44" s="3433"/>
      <c r="AA44" s="3433"/>
      <c r="AB44" s="3433"/>
      <c r="AC44" s="3433"/>
      <c r="AD44" s="3433"/>
      <c r="AE44" s="3433"/>
      <c r="AF44" s="3433"/>
      <c r="AG44" s="3433"/>
      <c r="AH44" s="3433"/>
      <c r="AI44" s="3433"/>
      <c r="AJ44" s="3433"/>
      <c r="AK44" s="3433"/>
      <c r="AL44" s="3433"/>
      <c r="AM44" s="3433"/>
      <c r="AN44" s="3433"/>
      <c r="AO44" s="3433"/>
      <c r="AP44" s="3433"/>
      <c r="AQ44" s="3433"/>
      <c r="AR44" s="3433"/>
      <c r="AS44" s="3433"/>
      <c r="AT44" s="3433"/>
      <c r="AU44" s="3433"/>
      <c r="AV44" s="3433"/>
      <c r="AW44" s="3433"/>
      <c r="AX44" s="3433"/>
      <c r="AY44" s="3433"/>
      <c r="AZ44" s="3433"/>
      <c r="BA44" s="3433"/>
      <c r="BB44" s="3433"/>
      <c r="BC44" s="3433"/>
      <c r="BD44" s="3433"/>
      <c r="BE44" s="3433"/>
      <c r="BF44" s="3433"/>
      <c r="BG44" s="3433"/>
      <c r="BH44" s="3433"/>
      <c r="BI44" s="3433"/>
      <c r="BJ44" s="3433"/>
      <c r="BK44" s="3433"/>
      <c r="BL44" s="3433"/>
      <c r="BM44" s="3433"/>
      <c r="BN44" s="1852"/>
      <c r="BO44" s="617"/>
      <c r="BP44" s="609" t="s">
        <v>1796</v>
      </c>
      <c r="BQ44" s="590"/>
      <c r="BR44" s="590"/>
      <c r="BS44" s="590"/>
      <c r="BT44" s="590"/>
      <c r="BU44" s="590"/>
      <c r="BV44" s="590"/>
      <c r="BW44" s="590"/>
      <c r="BX44" s="590"/>
      <c r="BY44" s="590"/>
      <c r="BZ44" s="590"/>
      <c r="CA44" s="590"/>
      <c r="CB44" s="590"/>
      <c r="CC44" s="590"/>
      <c r="CD44" s="590"/>
      <c r="CE44" s="590"/>
      <c r="CF44" s="590"/>
      <c r="CG44" s="590"/>
      <c r="CH44" s="590"/>
      <c r="CI44" s="590"/>
      <c r="CJ44" s="590"/>
      <c r="CK44" s="590"/>
      <c r="CL44" s="590"/>
      <c r="CM44" s="590"/>
      <c r="CN44" s="590"/>
      <c r="CO44" s="590"/>
      <c r="CP44" s="590"/>
      <c r="CQ44" s="590"/>
      <c r="CR44" s="590"/>
      <c r="CS44" s="590"/>
      <c r="CT44" s="606"/>
      <c r="CU44" s="582"/>
    </row>
    <row r="45" spans="1:100" s="579" customFormat="1" ht="12.6" customHeight="1">
      <c r="A45" s="580"/>
      <c r="B45" s="594"/>
      <c r="C45" s="581"/>
      <c r="D45" s="3431"/>
      <c r="E45" s="3433"/>
      <c r="F45" s="3433"/>
      <c r="G45" s="3433"/>
      <c r="H45" s="3433"/>
      <c r="I45" s="3433"/>
      <c r="J45" s="3433"/>
      <c r="K45" s="3433"/>
      <c r="L45" s="3433"/>
      <c r="M45" s="3433"/>
      <c r="N45" s="3433"/>
      <c r="O45" s="3433"/>
      <c r="P45" s="3433"/>
      <c r="Q45" s="3433"/>
      <c r="R45" s="3433"/>
      <c r="S45" s="3433"/>
      <c r="T45" s="3433"/>
      <c r="U45" s="3433"/>
      <c r="V45" s="3433"/>
      <c r="W45" s="3433"/>
      <c r="X45" s="3433"/>
      <c r="Y45" s="3433"/>
      <c r="Z45" s="3433"/>
      <c r="AA45" s="3433"/>
      <c r="AB45" s="3433"/>
      <c r="AC45" s="3433"/>
      <c r="AD45" s="3433"/>
      <c r="AE45" s="3433"/>
      <c r="AF45" s="3433"/>
      <c r="AG45" s="3433"/>
      <c r="AH45" s="3433"/>
      <c r="AI45" s="3433"/>
      <c r="AJ45" s="3433"/>
      <c r="AK45" s="3433"/>
      <c r="AL45" s="3433"/>
      <c r="AM45" s="3433"/>
      <c r="AN45" s="3433"/>
      <c r="AO45" s="3433"/>
      <c r="AP45" s="3433"/>
      <c r="AQ45" s="3433"/>
      <c r="AR45" s="3433"/>
      <c r="AS45" s="3433"/>
      <c r="AT45" s="3433"/>
      <c r="AU45" s="3433"/>
      <c r="AV45" s="3433"/>
      <c r="AW45" s="3433"/>
      <c r="AX45" s="3433"/>
      <c r="AY45" s="3433"/>
      <c r="AZ45" s="3433"/>
      <c r="BA45" s="3433"/>
      <c r="BB45" s="3433"/>
      <c r="BC45" s="3433"/>
      <c r="BD45" s="3433"/>
      <c r="BE45" s="3433"/>
      <c r="BF45" s="3433"/>
      <c r="BG45" s="3433"/>
      <c r="BH45" s="3433"/>
      <c r="BI45" s="3433"/>
      <c r="BJ45" s="3433"/>
      <c r="BK45" s="3433"/>
      <c r="BL45" s="3433"/>
      <c r="BM45" s="3433"/>
      <c r="BN45" s="1852"/>
      <c r="BO45" s="617"/>
      <c r="BP45" s="594"/>
      <c r="BQ45" s="3428"/>
      <c r="BR45" s="3428"/>
      <c r="BS45" s="3428"/>
      <c r="BT45" s="3428"/>
      <c r="BU45" s="3428"/>
      <c r="BV45" s="3428"/>
      <c r="BW45" s="3428"/>
      <c r="BX45" s="3428"/>
      <c r="BY45" s="3428"/>
      <c r="BZ45" s="3428"/>
      <c r="CA45" s="3428"/>
      <c r="CB45" s="3428" t="s">
        <v>1808</v>
      </c>
      <c r="CC45" s="3428"/>
      <c r="CD45" s="3428"/>
      <c r="CE45" s="3428"/>
      <c r="CF45" s="3428"/>
      <c r="CG45" s="3428"/>
      <c r="CH45" s="3428"/>
      <c r="CI45" s="3428"/>
      <c r="CJ45" s="3428"/>
      <c r="CK45" s="3428"/>
      <c r="CL45" s="3428"/>
      <c r="CM45" s="3428"/>
      <c r="CN45" s="3428"/>
      <c r="CO45" s="3428"/>
      <c r="CP45" s="3428"/>
      <c r="CQ45" s="3428"/>
      <c r="CR45" s="3428"/>
      <c r="CS45" s="3428"/>
      <c r="CT45" s="595"/>
      <c r="CU45" s="582"/>
      <c r="CV45" s="579" t="s">
        <v>2432</v>
      </c>
    </row>
    <row r="46" spans="1:100" s="579" customFormat="1" ht="12.6" customHeight="1" thickBot="1">
      <c r="A46" s="580"/>
      <c r="B46" s="594"/>
      <c r="C46" s="581"/>
      <c r="D46" s="3433"/>
      <c r="E46" s="3433"/>
      <c r="F46" s="3433"/>
      <c r="G46" s="3433"/>
      <c r="H46" s="3433"/>
      <c r="I46" s="3433"/>
      <c r="J46" s="3433"/>
      <c r="K46" s="3433"/>
      <c r="L46" s="3433"/>
      <c r="M46" s="3433"/>
      <c r="N46" s="3433"/>
      <c r="O46" s="3433"/>
      <c r="P46" s="3433"/>
      <c r="Q46" s="3433"/>
      <c r="R46" s="3433"/>
      <c r="S46" s="3433"/>
      <c r="T46" s="3433"/>
      <c r="U46" s="3433"/>
      <c r="V46" s="3433"/>
      <c r="W46" s="3433"/>
      <c r="X46" s="3433"/>
      <c r="Y46" s="3433"/>
      <c r="Z46" s="3433"/>
      <c r="AA46" s="3433"/>
      <c r="AB46" s="3433"/>
      <c r="AC46" s="3433"/>
      <c r="AD46" s="3433"/>
      <c r="AE46" s="3433"/>
      <c r="AF46" s="3433"/>
      <c r="AG46" s="3433"/>
      <c r="AH46" s="3433"/>
      <c r="AI46" s="3433"/>
      <c r="AJ46" s="3433"/>
      <c r="AK46" s="3433"/>
      <c r="AL46" s="3433"/>
      <c r="AM46" s="3433"/>
      <c r="AN46" s="3433"/>
      <c r="AO46" s="3433"/>
      <c r="AP46" s="3433"/>
      <c r="AQ46" s="3433"/>
      <c r="AR46" s="3433"/>
      <c r="AS46" s="3433"/>
      <c r="AT46" s="3433"/>
      <c r="AU46" s="3433"/>
      <c r="AV46" s="3433"/>
      <c r="AW46" s="3433"/>
      <c r="AX46" s="3433"/>
      <c r="AY46" s="3433"/>
      <c r="AZ46" s="3433"/>
      <c r="BA46" s="3433"/>
      <c r="BB46" s="3433"/>
      <c r="BC46" s="3433"/>
      <c r="BD46" s="3433"/>
      <c r="BE46" s="3433"/>
      <c r="BF46" s="3433"/>
      <c r="BG46" s="3433"/>
      <c r="BH46" s="3433"/>
      <c r="BI46" s="3433"/>
      <c r="BJ46" s="3433"/>
      <c r="BK46" s="3433"/>
      <c r="BL46" s="3433"/>
      <c r="BM46" s="3433"/>
      <c r="BN46" s="1852"/>
      <c r="BO46" s="617"/>
      <c r="BP46" s="596"/>
      <c r="BQ46" s="3403"/>
      <c r="BR46" s="3403"/>
      <c r="BS46" s="3403"/>
      <c r="BT46" s="3403"/>
      <c r="BU46" s="3403"/>
      <c r="BV46" s="3403"/>
      <c r="BW46" s="3403"/>
      <c r="BX46" s="3403"/>
      <c r="BY46" s="3403"/>
      <c r="BZ46" s="3403"/>
      <c r="CA46" s="3403"/>
      <c r="CB46" s="3403"/>
      <c r="CC46" s="3403"/>
      <c r="CD46" s="3403"/>
      <c r="CE46" s="3403"/>
      <c r="CF46" s="3403"/>
      <c r="CG46" s="3403"/>
      <c r="CH46" s="3403"/>
      <c r="CI46" s="3403"/>
      <c r="CJ46" s="3403"/>
      <c r="CK46" s="3403"/>
      <c r="CL46" s="3403"/>
      <c r="CM46" s="3403"/>
      <c r="CN46" s="3403"/>
      <c r="CO46" s="3403"/>
      <c r="CP46" s="3403"/>
      <c r="CQ46" s="3403"/>
      <c r="CR46" s="3403"/>
      <c r="CS46" s="3403"/>
      <c r="CT46" s="598"/>
      <c r="CU46" s="582"/>
    </row>
    <row r="47" spans="1:100" s="579" customFormat="1" ht="12.6" customHeight="1">
      <c r="A47" s="580"/>
      <c r="B47" s="594"/>
      <c r="C47" s="581"/>
      <c r="D47" s="3431"/>
      <c r="E47" s="3433"/>
      <c r="F47" s="3433"/>
      <c r="G47" s="3433"/>
      <c r="H47" s="3433"/>
      <c r="I47" s="3433"/>
      <c r="J47" s="3433"/>
      <c r="K47" s="3433"/>
      <c r="L47" s="3433"/>
      <c r="M47" s="3433"/>
      <c r="N47" s="3433"/>
      <c r="O47" s="3433"/>
      <c r="P47" s="3433"/>
      <c r="Q47" s="3433"/>
      <c r="R47" s="3433"/>
      <c r="S47" s="3433"/>
      <c r="T47" s="3433"/>
      <c r="U47" s="3433"/>
      <c r="V47" s="3433"/>
      <c r="W47" s="3433"/>
      <c r="X47" s="3433"/>
      <c r="Y47" s="3433"/>
      <c r="Z47" s="3433"/>
      <c r="AA47" s="3433"/>
      <c r="AB47" s="3433"/>
      <c r="AC47" s="3433"/>
      <c r="AD47" s="3433"/>
      <c r="AE47" s="3433"/>
      <c r="AF47" s="3433"/>
      <c r="AG47" s="3433"/>
      <c r="AH47" s="3433"/>
      <c r="AI47" s="3433"/>
      <c r="AJ47" s="3433"/>
      <c r="AK47" s="3433"/>
      <c r="AL47" s="3433"/>
      <c r="AM47" s="3433"/>
      <c r="AN47" s="3433"/>
      <c r="AO47" s="3433"/>
      <c r="AP47" s="3433"/>
      <c r="AQ47" s="3433"/>
      <c r="AR47" s="3433"/>
      <c r="AS47" s="3433"/>
      <c r="AT47" s="3433"/>
      <c r="AU47" s="3433"/>
      <c r="AV47" s="3433"/>
      <c r="AW47" s="3433"/>
      <c r="AX47" s="3433"/>
      <c r="AY47" s="3433"/>
      <c r="AZ47" s="3433"/>
      <c r="BA47" s="3433"/>
      <c r="BB47" s="3433"/>
      <c r="BC47" s="3433"/>
      <c r="BD47" s="3433"/>
      <c r="BE47" s="3433"/>
      <c r="BF47" s="3433"/>
      <c r="BG47" s="3433"/>
      <c r="BH47" s="3433"/>
      <c r="BI47" s="3433"/>
      <c r="BJ47" s="3433"/>
      <c r="BK47" s="3433"/>
      <c r="BL47" s="3433"/>
      <c r="BM47" s="3433"/>
      <c r="BN47" s="1852"/>
      <c r="BO47" s="617"/>
      <c r="BP47" s="3394" t="s">
        <v>2433</v>
      </c>
      <c r="BQ47" s="3395"/>
      <c r="BR47" s="3395"/>
      <c r="BS47" s="3395"/>
      <c r="BT47" s="3395"/>
      <c r="BU47" s="3395"/>
      <c r="BV47" s="3395"/>
      <c r="BW47" s="3395"/>
      <c r="BX47" s="3395"/>
      <c r="BY47" s="3395"/>
      <c r="BZ47" s="3395"/>
      <c r="CA47" s="3395"/>
      <c r="CB47" s="3395"/>
      <c r="CC47" s="3395"/>
      <c r="CD47" s="3395"/>
      <c r="CE47" s="3395"/>
      <c r="CF47" s="3395"/>
      <c r="CG47" s="3395"/>
      <c r="CH47" s="3395"/>
      <c r="CI47" s="3395"/>
      <c r="CJ47" s="3395"/>
      <c r="CK47" s="3395"/>
      <c r="CL47" s="3395"/>
      <c r="CM47" s="3395"/>
      <c r="CN47" s="3395"/>
      <c r="CO47" s="3395"/>
      <c r="CP47" s="3395"/>
      <c r="CQ47" s="3395"/>
      <c r="CR47" s="3395"/>
      <c r="CS47" s="3395"/>
      <c r="CT47" s="3396"/>
      <c r="CU47" s="582"/>
    </row>
    <row r="48" spans="1:100" s="579" customFormat="1" ht="12.6" customHeight="1">
      <c r="A48" s="580"/>
      <c r="B48" s="594"/>
      <c r="C48" s="581"/>
      <c r="D48" s="3433"/>
      <c r="E48" s="3433"/>
      <c r="F48" s="3433"/>
      <c r="G48" s="3433"/>
      <c r="H48" s="3433"/>
      <c r="I48" s="3433"/>
      <c r="J48" s="3433"/>
      <c r="K48" s="3433"/>
      <c r="L48" s="3433"/>
      <c r="M48" s="3433"/>
      <c r="N48" s="3433"/>
      <c r="O48" s="3433"/>
      <c r="P48" s="3433"/>
      <c r="Q48" s="3433"/>
      <c r="R48" s="3433"/>
      <c r="S48" s="3433"/>
      <c r="T48" s="3433"/>
      <c r="U48" s="3433"/>
      <c r="V48" s="3433"/>
      <c r="W48" s="3433"/>
      <c r="X48" s="3433"/>
      <c r="Y48" s="3433"/>
      <c r="Z48" s="3433"/>
      <c r="AA48" s="3433"/>
      <c r="AB48" s="3433"/>
      <c r="AC48" s="3433"/>
      <c r="AD48" s="3433"/>
      <c r="AE48" s="3433"/>
      <c r="AF48" s="3433"/>
      <c r="AG48" s="3433"/>
      <c r="AH48" s="3433"/>
      <c r="AI48" s="3433"/>
      <c r="AJ48" s="3433"/>
      <c r="AK48" s="3433"/>
      <c r="AL48" s="3433"/>
      <c r="AM48" s="3433"/>
      <c r="AN48" s="3433"/>
      <c r="AO48" s="3433"/>
      <c r="AP48" s="3433"/>
      <c r="AQ48" s="3433"/>
      <c r="AR48" s="3433"/>
      <c r="AS48" s="3433"/>
      <c r="AT48" s="3433"/>
      <c r="AU48" s="3433"/>
      <c r="AV48" s="3433"/>
      <c r="AW48" s="3433"/>
      <c r="AX48" s="3433"/>
      <c r="AY48" s="3433"/>
      <c r="AZ48" s="3433"/>
      <c r="BA48" s="3433"/>
      <c r="BB48" s="3433"/>
      <c r="BC48" s="3433"/>
      <c r="BD48" s="3433"/>
      <c r="BE48" s="3433"/>
      <c r="BF48" s="3433"/>
      <c r="BG48" s="3433"/>
      <c r="BH48" s="3433"/>
      <c r="BI48" s="3433"/>
      <c r="BJ48" s="3433"/>
      <c r="BK48" s="3433"/>
      <c r="BL48" s="3433"/>
      <c r="BM48" s="3433"/>
      <c r="BN48" s="1852"/>
      <c r="BO48" s="617"/>
      <c r="BP48" s="3397"/>
      <c r="BQ48" s="3398"/>
      <c r="BR48" s="3398"/>
      <c r="BS48" s="3398"/>
      <c r="BT48" s="3398"/>
      <c r="BU48" s="3398"/>
      <c r="BV48" s="3398"/>
      <c r="BW48" s="3398"/>
      <c r="BX48" s="3398"/>
      <c r="BY48" s="3398"/>
      <c r="BZ48" s="3398"/>
      <c r="CA48" s="3398"/>
      <c r="CB48" s="3398"/>
      <c r="CC48" s="3398"/>
      <c r="CD48" s="3398"/>
      <c r="CE48" s="3398"/>
      <c r="CF48" s="3398"/>
      <c r="CG48" s="3398"/>
      <c r="CH48" s="3398"/>
      <c r="CI48" s="3398"/>
      <c r="CJ48" s="3398"/>
      <c r="CK48" s="3398"/>
      <c r="CL48" s="3398"/>
      <c r="CM48" s="3398"/>
      <c r="CN48" s="3398"/>
      <c r="CO48" s="3398"/>
      <c r="CP48" s="3398"/>
      <c r="CQ48" s="3398"/>
      <c r="CR48" s="3398"/>
      <c r="CS48" s="3398"/>
      <c r="CT48" s="3399"/>
      <c r="CU48" s="582"/>
    </row>
    <row r="49" spans="1:99" s="579" customFormat="1" ht="12.6" customHeight="1">
      <c r="A49" s="580"/>
      <c r="B49" s="594"/>
      <c r="C49" s="581"/>
      <c r="D49" s="3431"/>
      <c r="E49" s="3433"/>
      <c r="F49" s="3433"/>
      <c r="G49" s="3433"/>
      <c r="H49" s="3433"/>
      <c r="I49" s="3433"/>
      <c r="J49" s="3433"/>
      <c r="K49" s="3433"/>
      <c r="L49" s="3433"/>
      <c r="M49" s="3433"/>
      <c r="N49" s="3433"/>
      <c r="O49" s="3433"/>
      <c r="P49" s="3433"/>
      <c r="Q49" s="3433"/>
      <c r="R49" s="3433"/>
      <c r="S49" s="3433"/>
      <c r="T49" s="3433"/>
      <c r="U49" s="3433"/>
      <c r="V49" s="3433"/>
      <c r="W49" s="3433"/>
      <c r="X49" s="3433"/>
      <c r="Y49" s="3433"/>
      <c r="Z49" s="3433"/>
      <c r="AA49" s="3433"/>
      <c r="AB49" s="3433"/>
      <c r="AC49" s="3433"/>
      <c r="AD49" s="3433"/>
      <c r="AE49" s="3433"/>
      <c r="AF49" s="3433"/>
      <c r="AG49" s="3433"/>
      <c r="AH49" s="3433"/>
      <c r="AI49" s="3433"/>
      <c r="AJ49" s="3433"/>
      <c r="AK49" s="3433"/>
      <c r="AL49" s="3433"/>
      <c r="AM49" s="3433"/>
      <c r="AN49" s="3433"/>
      <c r="AO49" s="3433"/>
      <c r="AP49" s="3433"/>
      <c r="AQ49" s="3433"/>
      <c r="AR49" s="3433"/>
      <c r="AS49" s="3433"/>
      <c r="AT49" s="3433"/>
      <c r="AU49" s="3433"/>
      <c r="AV49" s="3433"/>
      <c r="AW49" s="3433"/>
      <c r="AX49" s="3433"/>
      <c r="AY49" s="3433"/>
      <c r="AZ49" s="3433"/>
      <c r="BA49" s="3433"/>
      <c r="BB49" s="3433"/>
      <c r="BC49" s="3433"/>
      <c r="BD49" s="3433"/>
      <c r="BE49" s="3433"/>
      <c r="BF49" s="3433"/>
      <c r="BG49" s="3433"/>
      <c r="BH49" s="3433"/>
      <c r="BI49" s="3433"/>
      <c r="BJ49" s="3433"/>
      <c r="BK49" s="3433"/>
      <c r="BL49" s="3433"/>
      <c r="BM49" s="3433"/>
      <c r="BN49" s="1852"/>
      <c r="BO49" s="617"/>
      <c r="BP49" s="594" t="s">
        <v>3387</v>
      </c>
      <c r="BQ49" s="581"/>
      <c r="BR49" s="581"/>
      <c r="BS49" s="581"/>
      <c r="BT49" s="581"/>
      <c r="BU49" s="581"/>
      <c r="BV49" s="581"/>
      <c r="BW49" s="581"/>
      <c r="BX49" s="581"/>
      <c r="BY49" s="581"/>
      <c r="BZ49" s="581"/>
      <c r="CA49" s="581"/>
      <c r="CB49" s="581"/>
      <c r="CC49" s="581"/>
      <c r="CD49" s="581"/>
      <c r="CE49" s="581"/>
      <c r="CF49" s="581"/>
      <c r="CG49" s="581"/>
      <c r="CH49" s="581"/>
      <c r="CI49" s="581"/>
      <c r="CJ49" s="581"/>
      <c r="CK49" s="581"/>
      <c r="CL49" s="581"/>
      <c r="CM49" s="581"/>
      <c r="CN49" s="581"/>
      <c r="CO49" s="581"/>
      <c r="CP49" s="581"/>
      <c r="CQ49" s="581"/>
      <c r="CR49" s="581"/>
      <c r="CS49" s="581"/>
      <c r="CT49" s="595"/>
      <c r="CU49" s="582"/>
    </row>
    <row r="50" spans="1:99" s="579" customFormat="1" ht="12.6" customHeight="1" thickBot="1">
      <c r="A50" s="580"/>
      <c r="B50" s="596"/>
      <c r="C50" s="597"/>
      <c r="D50" s="3451"/>
      <c r="E50" s="3451"/>
      <c r="F50" s="3451"/>
      <c r="G50" s="3451"/>
      <c r="H50" s="3451"/>
      <c r="I50" s="3451"/>
      <c r="J50" s="3451"/>
      <c r="K50" s="3451"/>
      <c r="L50" s="3451"/>
      <c r="M50" s="3451"/>
      <c r="N50" s="3451"/>
      <c r="O50" s="3451"/>
      <c r="P50" s="3451"/>
      <c r="Q50" s="3451"/>
      <c r="R50" s="3451"/>
      <c r="S50" s="3451"/>
      <c r="T50" s="3451"/>
      <c r="U50" s="3451"/>
      <c r="V50" s="3451"/>
      <c r="W50" s="3451"/>
      <c r="X50" s="3451"/>
      <c r="Y50" s="3451"/>
      <c r="Z50" s="3451"/>
      <c r="AA50" s="3451"/>
      <c r="AB50" s="3451"/>
      <c r="AC50" s="3451"/>
      <c r="AD50" s="3451"/>
      <c r="AE50" s="3451"/>
      <c r="AF50" s="3451"/>
      <c r="AG50" s="3451"/>
      <c r="AH50" s="3451"/>
      <c r="AI50" s="3451"/>
      <c r="AJ50" s="3451"/>
      <c r="AK50" s="3451"/>
      <c r="AL50" s="3451"/>
      <c r="AM50" s="3451"/>
      <c r="AN50" s="3451"/>
      <c r="AO50" s="3451"/>
      <c r="AP50" s="3451"/>
      <c r="AQ50" s="3451"/>
      <c r="AR50" s="3451"/>
      <c r="AS50" s="3451"/>
      <c r="AT50" s="3451"/>
      <c r="AU50" s="3451"/>
      <c r="AV50" s="3451"/>
      <c r="AW50" s="3451"/>
      <c r="AX50" s="3451"/>
      <c r="AY50" s="3451"/>
      <c r="AZ50" s="3451"/>
      <c r="BA50" s="3451"/>
      <c r="BB50" s="3451"/>
      <c r="BC50" s="3451"/>
      <c r="BD50" s="3451"/>
      <c r="BE50" s="3451"/>
      <c r="BF50" s="3451"/>
      <c r="BG50" s="3451"/>
      <c r="BH50" s="3451"/>
      <c r="BI50" s="3451"/>
      <c r="BJ50" s="3451"/>
      <c r="BK50" s="3451"/>
      <c r="BL50" s="3451"/>
      <c r="BM50" s="3451"/>
      <c r="BN50" s="1850"/>
      <c r="BO50" s="624"/>
      <c r="BP50" s="594" t="s">
        <v>3388</v>
      </c>
      <c r="BQ50" s="581"/>
      <c r="BR50" s="581"/>
      <c r="BS50" s="581"/>
      <c r="BT50" s="581"/>
      <c r="BU50" s="581"/>
      <c r="BV50" s="581"/>
      <c r="BW50" s="581"/>
      <c r="BX50" s="581"/>
      <c r="BY50" s="581"/>
      <c r="BZ50" s="581"/>
      <c r="CA50" s="581"/>
      <c r="CB50" s="581"/>
      <c r="CC50" s="581"/>
      <c r="CD50" s="581"/>
      <c r="CE50" s="581"/>
      <c r="CF50" s="581"/>
      <c r="CG50" s="581"/>
      <c r="CH50" s="581"/>
      <c r="CI50" s="581"/>
      <c r="CJ50" s="581"/>
      <c r="CK50" s="581"/>
      <c r="CL50" s="581"/>
      <c r="CM50" s="581"/>
      <c r="CN50" s="581"/>
      <c r="CO50" s="581"/>
      <c r="CP50" s="581"/>
      <c r="CQ50" s="581"/>
      <c r="CR50" s="581"/>
      <c r="CS50" s="581"/>
      <c r="CT50" s="595"/>
      <c r="CU50" s="582"/>
    </row>
    <row r="51" spans="1:99" s="579" customFormat="1" ht="12.6" customHeight="1">
      <c r="A51" s="580"/>
      <c r="B51" s="591"/>
      <c r="C51" s="592"/>
      <c r="D51" s="3395" t="s">
        <v>3389</v>
      </c>
      <c r="E51" s="3395"/>
      <c r="F51" s="3395"/>
      <c r="G51" s="3395"/>
      <c r="H51" s="3395"/>
      <c r="I51" s="3395"/>
      <c r="J51" s="3395"/>
      <c r="K51" s="3395"/>
      <c r="L51" s="3395"/>
      <c r="M51" s="3395"/>
      <c r="N51" s="3395"/>
      <c r="O51" s="3395"/>
      <c r="P51" s="3395"/>
      <c r="Q51" s="3395"/>
      <c r="R51" s="3395"/>
      <c r="S51" s="3395"/>
      <c r="T51" s="3395"/>
      <c r="U51" s="3395"/>
      <c r="V51" s="3395"/>
      <c r="W51" s="3395"/>
      <c r="X51" s="3395"/>
      <c r="Y51" s="3395"/>
      <c r="Z51" s="3395"/>
      <c r="AA51" s="3395"/>
      <c r="AB51" s="3395"/>
      <c r="AC51" s="3395"/>
      <c r="AD51" s="3395"/>
      <c r="AE51" s="3395"/>
      <c r="AF51" s="3395"/>
      <c r="AG51" s="3395"/>
      <c r="AH51" s="3395"/>
      <c r="AI51" s="3395"/>
      <c r="AJ51" s="3395"/>
      <c r="AK51" s="3395"/>
      <c r="AL51" s="3395"/>
      <c r="AM51" s="3395"/>
      <c r="AN51" s="3395"/>
      <c r="AO51" s="3395"/>
      <c r="AP51" s="3395"/>
      <c r="AQ51" s="3395"/>
      <c r="AR51" s="3395"/>
      <c r="AS51" s="3395"/>
      <c r="AT51" s="3395"/>
      <c r="AU51" s="3395"/>
      <c r="AV51" s="3395"/>
      <c r="AW51" s="3395"/>
      <c r="AX51" s="3395"/>
      <c r="AY51" s="3395"/>
      <c r="AZ51" s="3395"/>
      <c r="BA51" s="3395"/>
      <c r="BB51" s="3395"/>
      <c r="BC51" s="3395"/>
      <c r="BD51" s="3395"/>
      <c r="BE51" s="3395"/>
      <c r="BF51" s="3395"/>
      <c r="BG51" s="3395"/>
      <c r="BH51" s="3395"/>
      <c r="BI51" s="3395"/>
      <c r="BJ51" s="3395"/>
      <c r="BK51" s="3395"/>
      <c r="BL51" s="3395"/>
      <c r="BM51" s="3395"/>
      <c r="BN51" s="592"/>
      <c r="BO51" s="593"/>
      <c r="BP51" s="594"/>
      <c r="BQ51" s="3432"/>
      <c r="BR51" s="3432"/>
      <c r="BS51" s="3432"/>
      <c r="BT51" s="3432"/>
      <c r="BU51" s="3432"/>
      <c r="BV51" s="3432"/>
      <c r="BW51" s="3432"/>
      <c r="BX51" s="3432"/>
      <c r="BY51" s="3432"/>
      <c r="BZ51" s="3432"/>
      <c r="CA51" s="3432"/>
      <c r="CB51" s="3432"/>
      <c r="CC51" s="3432"/>
      <c r="CD51" s="3432"/>
      <c r="CE51" s="3432"/>
      <c r="CF51" s="3432"/>
      <c r="CG51" s="3432"/>
      <c r="CH51" s="3432"/>
      <c r="CI51" s="3432"/>
      <c r="CJ51" s="3432"/>
      <c r="CK51" s="3432"/>
      <c r="CL51" s="3432"/>
      <c r="CM51" s="3432"/>
      <c r="CN51" s="3432"/>
      <c r="CO51" s="3432"/>
      <c r="CP51" s="3432"/>
      <c r="CQ51" s="3432"/>
      <c r="CR51" s="3432"/>
      <c r="CS51" s="3432"/>
      <c r="CT51" s="595"/>
      <c r="CU51" s="582"/>
    </row>
    <row r="52" spans="1:99" s="579" customFormat="1" ht="12.6" customHeight="1">
      <c r="A52" s="580"/>
      <c r="B52" s="610"/>
      <c r="C52" s="583"/>
      <c r="D52" s="3398"/>
      <c r="E52" s="3398"/>
      <c r="F52" s="3398"/>
      <c r="G52" s="3398"/>
      <c r="H52" s="3398"/>
      <c r="I52" s="3398"/>
      <c r="J52" s="3398"/>
      <c r="K52" s="3398"/>
      <c r="L52" s="3398"/>
      <c r="M52" s="3398"/>
      <c r="N52" s="3398"/>
      <c r="O52" s="3398"/>
      <c r="P52" s="3398"/>
      <c r="Q52" s="3398"/>
      <c r="R52" s="3398"/>
      <c r="S52" s="3398"/>
      <c r="T52" s="3398"/>
      <c r="U52" s="3398"/>
      <c r="V52" s="3398"/>
      <c r="W52" s="3398"/>
      <c r="X52" s="3398"/>
      <c r="Y52" s="3398"/>
      <c r="Z52" s="3398"/>
      <c r="AA52" s="3398"/>
      <c r="AB52" s="3398"/>
      <c r="AC52" s="3398"/>
      <c r="AD52" s="3398"/>
      <c r="AE52" s="3398"/>
      <c r="AF52" s="3398"/>
      <c r="AG52" s="3398"/>
      <c r="AH52" s="3398"/>
      <c r="AI52" s="3398"/>
      <c r="AJ52" s="3398"/>
      <c r="AK52" s="3398"/>
      <c r="AL52" s="3398"/>
      <c r="AM52" s="3398"/>
      <c r="AN52" s="3398"/>
      <c r="AO52" s="3398"/>
      <c r="AP52" s="3398"/>
      <c r="AQ52" s="3398"/>
      <c r="AR52" s="3398"/>
      <c r="AS52" s="3398"/>
      <c r="AT52" s="3398"/>
      <c r="AU52" s="3398"/>
      <c r="AV52" s="3398"/>
      <c r="AW52" s="3398"/>
      <c r="AX52" s="3398"/>
      <c r="AY52" s="3398"/>
      <c r="AZ52" s="3398"/>
      <c r="BA52" s="3398"/>
      <c r="BB52" s="3398"/>
      <c r="BC52" s="3398"/>
      <c r="BD52" s="3398"/>
      <c r="BE52" s="3398"/>
      <c r="BF52" s="3398"/>
      <c r="BG52" s="3398"/>
      <c r="BH52" s="3398"/>
      <c r="BI52" s="3398"/>
      <c r="BJ52" s="3398"/>
      <c r="BK52" s="3398"/>
      <c r="BL52" s="3398"/>
      <c r="BM52" s="3398"/>
      <c r="BN52" s="583"/>
      <c r="BO52" s="607"/>
      <c r="BP52" s="594"/>
      <c r="BQ52" s="3432"/>
      <c r="BR52" s="3432"/>
      <c r="BS52" s="3432"/>
      <c r="BT52" s="3432"/>
      <c r="BU52" s="3432"/>
      <c r="BV52" s="3432"/>
      <c r="BW52" s="3432"/>
      <c r="BX52" s="3432"/>
      <c r="BY52" s="3432"/>
      <c r="BZ52" s="3432"/>
      <c r="CA52" s="3432"/>
      <c r="CB52" s="3432"/>
      <c r="CC52" s="3432"/>
      <c r="CD52" s="3432"/>
      <c r="CE52" s="3432"/>
      <c r="CF52" s="3432"/>
      <c r="CG52" s="3432"/>
      <c r="CH52" s="3432"/>
      <c r="CI52" s="3432"/>
      <c r="CJ52" s="3432"/>
      <c r="CK52" s="3432"/>
      <c r="CL52" s="3432"/>
      <c r="CM52" s="3432"/>
      <c r="CN52" s="3432"/>
      <c r="CO52" s="3432"/>
      <c r="CP52" s="3432"/>
      <c r="CQ52" s="3432"/>
      <c r="CR52" s="3432"/>
      <c r="CS52" s="3432"/>
      <c r="CT52" s="595"/>
      <c r="CU52" s="582"/>
    </row>
    <row r="53" spans="1:99" s="579" customFormat="1" ht="12.6" customHeight="1">
      <c r="A53" s="580"/>
      <c r="B53" s="1086"/>
      <c r="C53" s="3452" t="s">
        <v>2430</v>
      </c>
      <c r="D53" s="3452"/>
      <c r="E53" s="3452"/>
      <c r="F53" s="3452"/>
      <c r="G53" s="3452"/>
      <c r="H53" s="3452"/>
      <c r="I53" s="3452"/>
      <c r="J53" s="3452"/>
      <c r="K53" s="3452"/>
      <c r="L53" s="3452"/>
      <c r="M53" s="3452"/>
      <c r="N53" s="3452"/>
      <c r="O53" s="3452"/>
      <c r="P53" s="3452"/>
      <c r="Q53" s="3452"/>
      <c r="R53" s="3452"/>
      <c r="S53" s="3452"/>
      <c r="T53" s="3452"/>
      <c r="U53" s="3452"/>
      <c r="V53" s="3452"/>
      <c r="W53" s="3452"/>
      <c r="X53" s="3452"/>
      <c r="Y53" s="1081"/>
      <c r="Z53" s="1853"/>
      <c r="AA53" s="3422" t="s">
        <v>1793</v>
      </c>
      <c r="AB53" s="3422"/>
      <c r="AC53" s="3421" t="s">
        <v>1801</v>
      </c>
      <c r="AD53" s="3421"/>
      <c r="AE53" s="3421"/>
      <c r="AF53" s="1853"/>
      <c r="AG53" s="1085"/>
      <c r="AH53" s="1085"/>
      <c r="AI53" s="3422" t="s">
        <v>1793</v>
      </c>
      <c r="AJ53" s="3422"/>
      <c r="AK53" s="3421" t="s">
        <v>1802</v>
      </c>
      <c r="AL53" s="3421"/>
      <c r="AM53" s="3421"/>
      <c r="AN53" s="3421"/>
      <c r="AO53" s="3421"/>
      <c r="AP53" s="3421"/>
      <c r="AQ53" s="1085"/>
      <c r="AR53" s="1085"/>
      <c r="AS53" s="1085"/>
      <c r="AT53" s="3422" t="s">
        <v>1793</v>
      </c>
      <c r="AU53" s="3422"/>
      <c r="AV53" s="3421" t="s">
        <v>1803</v>
      </c>
      <c r="AW53" s="3421"/>
      <c r="AX53" s="3421"/>
      <c r="AY53" s="3421"/>
      <c r="AZ53" s="3421"/>
      <c r="BA53" s="3421"/>
      <c r="BB53" s="3421"/>
      <c r="BC53" s="3421"/>
      <c r="BD53" s="3421"/>
      <c r="BE53" s="3422" t="s">
        <v>1793</v>
      </c>
      <c r="BF53" s="3422"/>
      <c r="BG53" s="3421" t="s">
        <v>1804</v>
      </c>
      <c r="BH53" s="3421"/>
      <c r="BI53" s="3421"/>
      <c r="BJ53" s="3421"/>
      <c r="BK53" s="3421"/>
      <c r="BL53" s="3421"/>
      <c r="BM53" s="1853"/>
      <c r="BN53" s="590"/>
      <c r="BO53" s="606"/>
      <c r="BP53" s="594"/>
      <c r="BQ53" s="3432"/>
      <c r="BR53" s="3432"/>
      <c r="BS53" s="3432"/>
      <c r="BT53" s="3432"/>
      <c r="BU53" s="3432"/>
      <c r="BV53" s="3432"/>
      <c r="BW53" s="3432"/>
      <c r="BX53" s="3432"/>
      <c r="BY53" s="3432"/>
      <c r="BZ53" s="3432"/>
      <c r="CA53" s="3432"/>
      <c r="CB53" s="3432"/>
      <c r="CC53" s="3432"/>
      <c r="CD53" s="3432"/>
      <c r="CE53" s="3432"/>
      <c r="CF53" s="3432"/>
      <c r="CG53" s="3432"/>
      <c r="CH53" s="3432"/>
      <c r="CI53" s="3432"/>
      <c r="CJ53" s="3432"/>
      <c r="CK53" s="3432"/>
      <c r="CL53" s="3432"/>
      <c r="CM53" s="3432"/>
      <c r="CN53" s="3432"/>
      <c r="CO53" s="3432"/>
      <c r="CP53" s="3432"/>
      <c r="CQ53" s="3432"/>
      <c r="CR53" s="3432"/>
      <c r="CS53" s="3432"/>
      <c r="CT53" s="595"/>
      <c r="CU53" s="582"/>
    </row>
    <row r="54" spans="1:99" s="579" customFormat="1" ht="12.6" customHeight="1">
      <c r="A54" s="580"/>
      <c r="B54" s="1087"/>
      <c r="C54" s="3453"/>
      <c r="D54" s="3453"/>
      <c r="E54" s="3453"/>
      <c r="F54" s="3453"/>
      <c r="G54" s="3453"/>
      <c r="H54" s="3453"/>
      <c r="I54" s="3453"/>
      <c r="J54" s="3453"/>
      <c r="K54" s="3453"/>
      <c r="L54" s="3453"/>
      <c r="M54" s="3453"/>
      <c r="N54" s="3453"/>
      <c r="O54" s="3453"/>
      <c r="P54" s="3453"/>
      <c r="Q54" s="3453"/>
      <c r="R54" s="3453"/>
      <c r="S54" s="3453"/>
      <c r="T54" s="3453"/>
      <c r="U54" s="3453"/>
      <c r="V54" s="3453"/>
      <c r="W54" s="3453"/>
      <c r="X54" s="3453"/>
      <c r="Y54" s="586"/>
      <c r="Z54" s="1852"/>
      <c r="AA54" s="3422"/>
      <c r="AB54" s="3422"/>
      <c r="AC54" s="3449"/>
      <c r="AD54" s="3449"/>
      <c r="AE54" s="3449"/>
      <c r="AF54" s="1852"/>
      <c r="AG54" s="1085"/>
      <c r="AH54" s="1085"/>
      <c r="AI54" s="3422"/>
      <c r="AJ54" s="3422"/>
      <c r="AK54" s="3449"/>
      <c r="AL54" s="3449"/>
      <c r="AM54" s="3449"/>
      <c r="AN54" s="3449"/>
      <c r="AO54" s="3449"/>
      <c r="AP54" s="3449"/>
      <c r="AQ54" s="1085"/>
      <c r="AR54" s="1085"/>
      <c r="AS54" s="1085"/>
      <c r="AT54" s="3422"/>
      <c r="AU54" s="3422"/>
      <c r="AV54" s="3449"/>
      <c r="AW54" s="3449"/>
      <c r="AX54" s="3449"/>
      <c r="AY54" s="3449"/>
      <c r="AZ54" s="3449"/>
      <c r="BA54" s="3449"/>
      <c r="BB54" s="3449"/>
      <c r="BC54" s="3449"/>
      <c r="BD54" s="3449"/>
      <c r="BE54" s="3422"/>
      <c r="BF54" s="3422"/>
      <c r="BG54" s="3449"/>
      <c r="BH54" s="3449"/>
      <c r="BI54" s="3449"/>
      <c r="BJ54" s="3449"/>
      <c r="BK54" s="3449"/>
      <c r="BL54" s="3449"/>
      <c r="BM54" s="1852"/>
      <c r="BN54" s="581"/>
      <c r="BO54" s="595"/>
      <c r="BP54" s="594"/>
      <c r="BQ54" s="3432"/>
      <c r="BR54" s="3432"/>
      <c r="BS54" s="3432"/>
      <c r="BT54" s="3432"/>
      <c r="BU54" s="3432"/>
      <c r="BV54" s="3432"/>
      <c r="BW54" s="3432"/>
      <c r="BX54" s="3432"/>
      <c r="BY54" s="3432"/>
      <c r="BZ54" s="3432"/>
      <c r="CA54" s="3432"/>
      <c r="CB54" s="3432"/>
      <c r="CC54" s="3432"/>
      <c r="CD54" s="3432"/>
      <c r="CE54" s="3432"/>
      <c r="CF54" s="3432"/>
      <c r="CG54" s="3432"/>
      <c r="CH54" s="3432"/>
      <c r="CI54" s="3432"/>
      <c r="CJ54" s="3432"/>
      <c r="CK54" s="3432"/>
      <c r="CL54" s="3432"/>
      <c r="CM54" s="3432"/>
      <c r="CN54" s="3432"/>
      <c r="CO54" s="3432"/>
      <c r="CP54" s="3432"/>
      <c r="CQ54" s="3432"/>
      <c r="CR54" s="3432"/>
      <c r="CS54" s="3432"/>
      <c r="CT54" s="595"/>
      <c r="CU54" s="582"/>
    </row>
    <row r="55" spans="1:99" s="579" customFormat="1" ht="12.6" customHeight="1">
      <c r="A55" s="580"/>
      <c r="B55" s="1101"/>
      <c r="C55" s="3421" t="s">
        <v>3394</v>
      </c>
      <c r="D55" s="3421"/>
      <c r="E55" s="3421"/>
      <c r="F55" s="3421"/>
      <c r="G55" s="3421"/>
      <c r="H55" s="3421"/>
      <c r="I55" s="3421"/>
      <c r="J55" s="3421"/>
      <c r="K55" s="3421"/>
      <c r="L55" s="3421"/>
      <c r="M55" s="3421"/>
      <c r="N55" s="3421"/>
      <c r="O55" s="3421"/>
      <c r="P55" s="3421"/>
      <c r="Q55" s="3421"/>
      <c r="R55" s="3421"/>
      <c r="S55" s="3421"/>
      <c r="T55" s="3421"/>
      <c r="U55" s="3421"/>
      <c r="V55" s="3421"/>
      <c r="W55" s="3421"/>
      <c r="X55" s="3421"/>
      <c r="Y55" s="1081"/>
      <c r="Z55" s="1853"/>
      <c r="AA55" s="3425"/>
      <c r="AB55" s="3425"/>
      <c r="AC55" s="3425"/>
      <c r="AD55" s="3425"/>
      <c r="AE55" s="3425"/>
      <c r="AF55" s="3425"/>
      <c r="AG55" s="3425"/>
      <c r="AH55" s="3425"/>
      <c r="AI55" s="3425"/>
      <c r="AJ55" s="3425"/>
      <c r="AK55" s="3425"/>
      <c r="AL55" s="3425"/>
      <c r="AM55" s="3425"/>
      <c r="AN55" s="3425"/>
      <c r="AO55" s="3425"/>
      <c r="AP55" s="3425"/>
      <c r="AQ55" s="3425"/>
      <c r="AR55" s="3425"/>
      <c r="AS55" s="3425"/>
      <c r="AT55" s="3425"/>
      <c r="AU55" s="3425"/>
      <c r="AV55" s="3425"/>
      <c r="AW55" s="3425"/>
      <c r="AX55" s="3425"/>
      <c r="AY55" s="3425"/>
      <c r="AZ55" s="3425"/>
      <c r="BA55" s="3425"/>
      <c r="BB55" s="3425"/>
      <c r="BC55" s="3425"/>
      <c r="BD55" s="3425"/>
      <c r="BE55" s="3425"/>
      <c r="BF55" s="3425"/>
      <c r="BG55" s="3425"/>
      <c r="BH55" s="3425"/>
      <c r="BI55" s="3425"/>
      <c r="BJ55" s="3425"/>
      <c r="BK55" s="3425"/>
      <c r="BL55" s="3425"/>
      <c r="BM55" s="3425"/>
      <c r="BN55" s="1876"/>
      <c r="BO55" s="1877"/>
      <c r="BP55" s="594"/>
      <c r="BQ55" s="3432"/>
      <c r="BR55" s="3432"/>
      <c r="BS55" s="3432"/>
      <c r="BT55" s="3432"/>
      <c r="BU55" s="3432"/>
      <c r="BV55" s="3432"/>
      <c r="BW55" s="3432"/>
      <c r="BX55" s="3432"/>
      <c r="BY55" s="3432"/>
      <c r="BZ55" s="3432"/>
      <c r="CA55" s="3432"/>
      <c r="CB55" s="3432"/>
      <c r="CC55" s="3432"/>
      <c r="CD55" s="3432"/>
      <c r="CE55" s="3432"/>
      <c r="CF55" s="3432"/>
      <c r="CG55" s="3432"/>
      <c r="CH55" s="3432"/>
      <c r="CI55" s="3432"/>
      <c r="CJ55" s="3432"/>
      <c r="CK55" s="3432"/>
      <c r="CL55" s="3432"/>
      <c r="CM55" s="3432"/>
      <c r="CN55" s="3432"/>
      <c r="CO55" s="3432"/>
      <c r="CP55" s="3432"/>
      <c r="CQ55" s="3432"/>
      <c r="CR55" s="3432"/>
      <c r="CS55" s="3432"/>
      <c r="CT55" s="595"/>
      <c r="CU55" s="582"/>
    </row>
    <row r="56" spans="1:99" s="579" customFormat="1" ht="12.6" customHeight="1">
      <c r="A56" s="580"/>
      <c r="B56" s="1101"/>
      <c r="C56" s="3370"/>
      <c r="D56" s="3370"/>
      <c r="E56" s="3370"/>
      <c r="F56" s="3370"/>
      <c r="G56" s="3370"/>
      <c r="H56" s="3370"/>
      <c r="I56" s="3370"/>
      <c r="J56" s="3370"/>
      <c r="K56" s="3370"/>
      <c r="L56" s="3370"/>
      <c r="M56" s="3370"/>
      <c r="N56" s="3370"/>
      <c r="O56" s="3370"/>
      <c r="P56" s="3370"/>
      <c r="Q56" s="3370"/>
      <c r="R56" s="3370"/>
      <c r="S56" s="3370"/>
      <c r="T56" s="3370"/>
      <c r="U56" s="3370"/>
      <c r="V56" s="3370"/>
      <c r="W56" s="3370"/>
      <c r="X56" s="3370"/>
      <c r="Y56" s="586"/>
      <c r="Z56" s="1852"/>
      <c r="AA56" s="3427"/>
      <c r="AB56" s="3427"/>
      <c r="AC56" s="3427"/>
      <c r="AD56" s="3427"/>
      <c r="AE56" s="3427"/>
      <c r="AF56" s="3427"/>
      <c r="AG56" s="3427"/>
      <c r="AH56" s="3427"/>
      <c r="AI56" s="3427"/>
      <c r="AJ56" s="3427"/>
      <c r="AK56" s="3427"/>
      <c r="AL56" s="3427"/>
      <c r="AM56" s="3427"/>
      <c r="AN56" s="3427"/>
      <c r="AO56" s="3427"/>
      <c r="AP56" s="3427"/>
      <c r="AQ56" s="3427"/>
      <c r="AR56" s="3427"/>
      <c r="AS56" s="3427"/>
      <c r="AT56" s="3427"/>
      <c r="AU56" s="3427"/>
      <c r="AV56" s="3427"/>
      <c r="AW56" s="3427"/>
      <c r="AX56" s="3427"/>
      <c r="AY56" s="3427"/>
      <c r="AZ56" s="3427"/>
      <c r="BA56" s="3427"/>
      <c r="BB56" s="3427"/>
      <c r="BC56" s="3427"/>
      <c r="BD56" s="3427"/>
      <c r="BE56" s="3427"/>
      <c r="BF56" s="3427"/>
      <c r="BG56" s="3427"/>
      <c r="BH56" s="3427"/>
      <c r="BI56" s="3427"/>
      <c r="BJ56" s="3427"/>
      <c r="BK56" s="3427"/>
      <c r="BL56" s="3427"/>
      <c r="BM56" s="3427"/>
      <c r="BN56" s="588"/>
      <c r="BO56" s="1878"/>
      <c r="BP56" s="594" t="s">
        <v>3391</v>
      </c>
      <c r="BQ56" s="1875"/>
      <c r="BR56" s="1875"/>
      <c r="BS56" s="1875"/>
      <c r="BT56" s="1875"/>
      <c r="BU56" s="1875"/>
      <c r="BV56" s="1875"/>
      <c r="BW56" s="1875"/>
      <c r="BX56" s="1875"/>
      <c r="BY56" s="1875"/>
      <c r="BZ56" s="1875"/>
      <c r="CA56" s="1875"/>
      <c r="CB56" s="1875"/>
      <c r="CC56" s="1875"/>
      <c r="CD56" s="1875"/>
      <c r="CE56" s="1875"/>
      <c r="CF56" s="1875"/>
      <c r="CG56" s="1875"/>
      <c r="CH56" s="1875"/>
      <c r="CI56" s="1875"/>
      <c r="CJ56" s="1875"/>
      <c r="CK56" s="1875"/>
      <c r="CL56" s="1875"/>
      <c r="CM56" s="1875"/>
      <c r="CN56" s="1875"/>
      <c r="CO56" s="1875"/>
      <c r="CP56" s="1875"/>
      <c r="CQ56" s="1875"/>
      <c r="CR56" s="1875"/>
      <c r="CS56" s="1875"/>
      <c r="CT56" s="595"/>
      <c r="CU56" s="582"/>
    </row>
    <row r="57" spans="1:99" s="579" customFormat="1" ht="12.6" customHeight="1">
      <c r="A57" s="580"/>
      <c r="B57" s="1101"/>
      <c r="C57" s="3370"/>
      <c r="D57" s="3370"/>
      <c r="E57" s="3370"/>
      <c r="F57" s="3370"/>
      <c r="G57" s="3370"/>
      <c r="H57" s="3370"/>
      <c r="I57" s="3370"/>
      <c r="J57" s="3370"/>
      <c r="K57" s="3370"/>
      <c r="L57" s="3370"/>
      <c r="M57" s="3370"/>
      <c r="N57" s="3370"/>
      <c r="O57" s="3370"/>
      <c r="P57" s="3370"/>
      <c r="Q57" s="3370"/>
      <c r="R57" s="3370"/>
      <c r="S57" s="3370"/>
      <c r="T57" s="3370"/>
      <c r="U57" s="3370"/>
      <c r="V57" s="3370"/>
      <c r="W57" s="3370"/>
      <c r="X57" s="3370"/>
      <c r="Y57" s="586"/>
      <c r="Z57" s="1852"/>
      <c r="AA57" s="3427"/>
      <c r="AB57" s="3427"/>
      <c r="AC57" s="3427"/>
      <c r="AD57" s="3427"/>
      <c r="AE57" s="3427"/>
      <c r="AF57" s="3427"/>
      <c r="AG57" s="3427"/>
      <c r="AH57" s="3427"/>
      <c r="AI57" s="3427"/>
      <c r="AJ57" s="3427"/>
      <c r="AK57" s="3427"/>
      <c r="AL57" s="3427"/>
      <c r="AM57" s="3427"/>
      <c r="AN57" s="3427"/>
      <c r="AO57" s="3427"/>
      <c r="AP57" s="3427"/>
      <c r="AQ57" s="3427"/>
      <c r="AR57" s="3427"/>
      <c r="AS57" s="3427"/>
      <c r="AT57" s="3427"/>
      <c r="AU57" s="3427"/>
      <c r="AV57" s="3427"/>
      <c r="AW57" s="3427"/>
      <c r="AX57" s="3427"/>
      <c r="AY57" s="3427"/>
      <c r="AZ57" s="3427"/>
      <c r="BA57" s="3427"/>
      <c r="BB57" s="3427"/>
      <c r="BC57" s="3427"/>
      <c r="BD57" s="3427"/>
      <c r="BE57" s="3427"/>
      <c r="BF57" s="3427"/>
      <c r="BG57" s="3427"/>
      <c r="BH57" s="3427"/>
      <c r="BI57" s="3427"/>
      <c r="BJ57" s="3427"/>
      <c r="BK57" s="3427"/>
      <c r="BL57" s="3427"/>
      <c r="BM57" s="3427"/>
      <c r="BN57" s="588"/>
      <c r="BO57" s="1878"/>
      <c r="BP57" s="594"/>
      <c r="BQ57" s="3432"/>
      <c r="BR57" s="3432"/>
      <c r="BS57" s="3432"/>
      <c r="BT57" s="3432"/>
      <c r="BU57" s="3432"/>
      <c r="BV57" s="3432"/>
      <c r="BW57" s="3432"/>
      <c r="BX57" s="3432"/>
      <c r="BY57" s="3432"/>
      <c r="BZ57" s="3432"/>
      <c r="CA57" s="3432"/>
      <c r="CB57" s="3432"/>
      <c r="CC57" s="3432"/>
      <c r="CD57" s="3432"/>
      <c r="CE57" s="3432"/>
      <c r="CF57" s="3432"/>
      <c r="CG57" s="3432"/>
      <c r="CH57" s="3432"/>
      <c r="CI57" s="3432"/>
      <c r="CJ57" s="3432"/>
      <c r="CK57" s="3432"/>
      <c r="CL57" s="3432"/>
      <c r="CM57" s="3432"/>
      <c r="CN57" s="3432"/>
      <c r="CO57" s="3432"/>
      <c r="CP57" s="3432"/>
      <c r="CQ57" s="3432"/>
      <c r="CR57" s="3432"/>
      <c r="CS57" s="3432"/>
      <c r="CT57" s="595"/>
      <c r="CU57" s="582"/>
    </row>
    <row r="58" spans="1:99" s="579" customFormat="1" ht="12.6" customHeight="1">
      <c r="A58" s="580"/>
      <c r="B58" s="1101"/>
      <c r="C58" s="3370"/>
      <c r="D58" s="3370"/>
      <c r="E58" s="3370"/>
      <c r="F58" s="3370"/>
      <c r="G58" s="3370"/>
      <c r="H58" s="3370"/>
      <c r="I58" s="3370"/>
      <c r="J58" s="3370"/>
      <c r="K58" s="3370"/>
      <c r="L58" s="3370"/>
      <c r="M58" s="3370"/>
      <c r="N58" s="3370"/>
      <c r="O58" s="3370"/>
      <c r="P58" s="3370"/>
      <c r="Q58" s="3370"/>
      <c r="R58" s="3370"/>
      <c r="S58" s="3370"/>
      <c r="T58" s="3370"/>
      <c r="U58" s="3370"/>
      <c r="V58" s="3370"/>
      <c r="W58" s="3370"/>
      <c r="X58" s="3370"/>
      <c r="Y58" s="586"/>
      <c r="Z58" s="1852"/>
      <c r="AA58" s="3427"/>
      <c r="AB58" s="3427"/>
      <c r="AC58" s="3427"/>
      <c r="AD58" s="3427"/>
      <c r="AE58" s="3427"/>
      <c r="AF58" s="3427"/>
      <c r="AG58" s="3427"/>
      <c r="AH58" s="3427"/>
      <c r="AI58" s="3427"/>
      <c r="AJ58" s="3427"/>
      <c r="AK58" s="3427"/>
      <c r="AL58" s="3427"/>
      <c r="AM58" s="3427"/>
      <c r="AN58" s="3427"/>
      <c r="AO58" s="3427"/>
      <c r="AP58" s="3427"/>
      <c r="AQ58" s="3427"/>
      <c r="AR58" s="3427"/>
      <c r="AS58" s="3427"/>
      <c r="AT58" s="3427"/>
      <c r="AU58" s="3427"/>
      <c r="AV58" s="3427"/>
      <c r="AW58" s="3427"/>
      <c r="AX58" s="3427"/>
      <c r="AY58" s="3427"/>
      <c r="AZ58" s="3427"/>
      <c r="BA58" s="3427"/>
      <c r="BB58" s="3427"/>
      <c r="BC58" s="3427"/>
      <c r="BD58" s="3427"/>
      <c r="BE58" s="3427"/>
      <c r="BF58" s="3427"/>
      <c r="BG58" s="3427"/>
      <c r="BH58" s="3427"/>
      <c r="BI58" s="3427"/>
      <c r="BJ58" s="3427"/>
      <c r="BK58" s="3427"/>
      <c r="BL58" s="3427"/>
      <c r="BM58" s="3427"/>
      <c r="BN58" s="588"/>
      <c r="BO58" s="1878"/>
      <c r="BP58" s="594"/>
      <c r="BQ58" s="3432"/>
      <c r="BR58" s="3432"/>
      <c r="BS58" s="3432"/>
      <c r="BT58" s="3432"/>
      <c r="BU58" s="3432"/>
      <c r="BV58" s="3432"/>
      <c r="BW58" s="3432"/>
      <c r="BX58" s="3432"/>
      <c r="BY58" s="3432"/>
      <c r="BZ58" s="3432"/>
      <c r="CA58" s="3432"/>
      <c r="CB58" s="3432"/>
      <c r="CC58" s="3432"/>
      <c r="CD58" s="3432"/>
      <c r="CE58" s="3432"/>
      <c r="CF58" s="3432"/>
      <c r="CG58" s="3432"/>
      <c r="CH58" s="3432"/>
      <c r="CI58" s="3432"/>
      <c r="CJ58" s="3432"/>
      <c r="CK58" s="3432"/>
      <c r="CL58" s="3432"/>
      <c r="CM58" s="3432"/>
      <c r="CN58" s="3432"/>
      <c r="CO58" s="3432"/>
      <c r="CP58" s="3432"/>
      <c r="CQ58" s="3432"/>
      <c r="CR58" s="3432"/>
      <c r="CS58" s="3432"/>
      <c r="CT58" s="595"/>
      <c r="CU58" s="582"/>
    </row>
    <row r="59" spans="1:99" s="579" customFormat="1" ht="12.6" customHeight="1">
      <c r="A59" s="580"/>
      <c r="B59" s="1101"/>
      <c r="C59" s="3370"/>
      <c r="D59" s="3370"/>
      <c r="E59" s="3370"/>
      <c r="F59" s="3370"/>
      <c r="G59" s="3370"/>
      <c r="H59" s="3370"/>
      <c r="I59" s="3370"/>
      <c r="J59" s="3370"/>
      <c r="K59" s="3370"/>
      <c r="L59" s="3370"/>
      <c r="M59" s="3370"/>
      <c r="N59" s="3370"/>
      <c r="O59" s="3370"/>
      <c r="P59" s="3370"/>
      <c r="Q59" s="3370"/>
      <c r="R59" s="3370"/>
      <c r="S59" s="3370"/>
      <c r="T59" s="3370"/>
      <c r="U59" s="3370"/>
      <c r="V59" s="3370"/>
      <c r="W59" s="3370"/>
      <c r="X59" s="3370"/>
      <c r="Y59" s="1093"/>
      <c r="Z59" s="1852"/>
      <c r="AA59" s="3427"/>
      <c r="AB59" s="3427"/>
      <c r="AC59" s="3427"/>
      <c r="AD59" s="3427"/>
      <c r="AE59" s="3427"/>
      <c r="AF59" s="3427"/>
      <c r="AG59" s="3427"/>
      <c r="AH59" s="3427"/>
      <c r="AI59" s="3427"/>
      <c r="AJ59" s="3427"/>
      <c r="AK59" s="3427"/>
      <c r="AL59" s="3427"/>
      <c r="AM59" s="3427"/>
      <c r="AN59" s="3427"/>
      <c r="AO59" s="3427"/>
      <c r="AP59" s="3427"/>
      <c r="AQ59" s="3427"/>
      <c r="AR59" s="3427"/>
      <c r="AS59" s="3427"/>
      <c r="AT59" s="3427"/>
      <c r="AU59" s="3427"/>
      <c r="AV59" s="3427"/>
      <c r="AW59" s="3427"/>
      <c r="AX59" s="3427"/>
      <c r="AY59" s="3427"/>
      <c r="AZ59" s="3427"/>
      <c r="BA59" s="3427"/>
      <c r="BB59" s="3427"/>
      <c r="BC59" s="3427"/>
      <c r="BD59" s="3427"/>
      <c r="BE59" s="3427"/>
      <c r="BF59" s="3427"/>
      <c r="BG59" s="3427"/>
      <c r="BH59" s="3427"/>
      <c r="BI59" s="3427"/>
      <c r="BJ59" s="3427"/>
      <c r="BK59" s="3427"/>
      <c r="BL59" s="3427"/>
      <c r="BM59" s="3427"/>
      <c r="BN59" s="588"/>
      <c r="BO59" s="1878"/>
      <c r="BP59" s="594"/>
      <c r="BQ59" s="3432"/>
      <c r="BR59" s="3432"/>
      <c r="BS59" s="3432"/>
      <c r="BT59" s="3432"/>
      <c r="BU59" s="3432"/>
      <c r="BV59" s="3432"/>
      <c r="BW59" s="3432"/>
      <c r="BX59" s="3432"/>
      <c r="BY59" s="3432"/>
      <c r="BZ59" s="3432"/>
      <c r="CA59" s="3432"/>
      <c r="CB59" s="3432"/>
      <c r="CC59" s="3432"/>
      <c r="CD59" s="3432"/>
      <c r="CE59" s="3432"/>
      <c r="CF59" s="3432"/>
      <c r="CG59" s="3432"/>
      <c r="CH59" s="3432"/>
      <c r="CI59" s="3432"/>
      <c r="CJ59" s="3432"/>
      <c r="CK59" s="3432"/>
      <c r="CL59" s="3432"/>
      <c r="CM59" s="3432"/>
      <c r="CN59" s="3432"/>
      <c r="CO59" s="3432"/>
      <c r="CP59" s="3432"/>
      <c r="CQ59" s="3432"/>
      <c r="CR59" s="3432"/>
      <c r="CS59" s="3432"/>
      <c r="CT59" s="595"/>
      <c r="CU59" s="582"/>
    </row>
    <row r="60" spans="1:99" s="579" customFormat="1" ht="12.6" customHeight="1">
      <c r="A60" s="580"/>
      <c r="B60" s="1101"/>
      <c r="C60" s="3370"/>
      <c r="D60" s="3370"/>
      <c r="E60" s="3370"/>
      <c r="F60" s="3370"/>
      <c r="G60" s="3370"/>
      <c r="H60" s="3370"/>
      <c r="I60" s="3370"/>
      <c r="J60" s="3370"/>
      <c r="K60" s="3370"/>
      <c r="L60" s="3370"/>
      <c r="M60" s="3370"/>
      <c r="N60" s="3370"/>
      <c r="O60" s="3370"/>
      <c r="P60" s="3370"/>
      <c r="Q60" s="3370"/>
      <c r="R60" s="3370"/>
      <c r="S60" s="3370"/>
      <c r="T60" s="3370"/>
      <c r="U60" s="3370"/>
      <c r="V60" s="3370"/>
      <c r="W60" s="3370"/>
      <c r="X60" s="3370"/>
      <c r="Y60" s="1093"/>
      <c r="Z60" s="1852"/>
      <c r="AA60" s="3427"/>
      <c r="AB60" s="3427"/>
      <c r="AC60" s="3427"/>
      <c r="AD60" s="3427"/>
      <c r="AE60" s="3427"/>
      <c r="AF60" s="3427"/>
      <c r="AG60" s="3427"/>
      <c r="AH60" s="3427"/>
      <c r="AI60" s="3427"/>
      <c r="AJ60" s="3427"/>
      <c r="AK60" s="3427"/>
      <c r="AL60" s="3427"/>
      <c r="AM60" s="3427"/>
      <c r="AN60" s="3427"/>
      <c r="AO60" s="3427"/>
      <c r="AP60" s="3427"/>
      <c r="AQ60" s="3427"/>
      <c r="AR60" s="3427"/>
      <c r="AS60" s="3427"/>
      <c r="AT60" s="3427"/>
      <c r="AU60" s="3427"/>
      <c r="AV60" s="3427"/>
      <c r="AW60" s="3427"/>
      <c r="AX60" s="3427"/>
      <c r="AY60" s="3427"/>
      <c r="AZ60" s="3427"/>
      <c r="BA60" s="3427"/>
      <c r="BB60" s="3427"/>
      <c r="BC60" s="3427"/>
      <c r="BD60" s="3427"/>
      <c r="BE60" s="3427"/>
      <c r="BF60" s="3427"/>
      <c r="BG60" s="3427"/>
      <c r="BH60" s="3427"/>
      <c r="BI60" s="3427"/>
      <c r="BJ60" s="3427"/>
      <c r="BK60" s="3427"/>
      <c r="BL60" s="3427"/>
      <c r="BM60" s="3427"/>
      <c r="BN60" s="588"/>
      <c r="BO60" s="1878"/>
      <c r="BP60" s="594"/>
      <c r="BQ60" s="3432"/>
      <c r="BR60" s="3432"/>
      <c r="BS60" s="3432"/>
      <c r="BT60" s="3432"/>
      <c r="BU60" s="3432"/>
      <c r="BV60" s="3432"/>
      <c r="BW60" s="3432"/>
      <c r="BX60" s="3432"/>
      <c r="BY60" s="3432"/>
      <c r="BZ60" s="3432"/>
      <c r="CA60" s="3432"/>
      <c r="CB60" s="3432"/>
      <c r="CC60" s="3432"/>
      <c r="CD60" s="3432"/>
      <c r="CE60" s="3432"/>
      <c r="CF60" s="3432"/>
      <c r="CG60" s="3432"/>
      <c r="CH60" s="3432"/>
      <c r="CI60" s="3432"/>
      <c r="CJ60" s="3432"/>
      <c r="CK60" s="3432"/>
      <c r="CL60" s="3432"/>
      <c r="CM60" s="3432"/>
      <c r="CN60" s="3432"/>
      <c r="CO60" s="3432"/>
      <c r="CP60" s="3432"/>
      <c r="CQ60" s="3432"/>
      <c r="CR60" s="3432"/>
      <c r="CS60" s="3432"/>
      <c r="CT60" s="595"/>
      <c r="CU60" s="582"/>
    </row>
    <row r="61" spans="1:99" s="579" customFormat="1" ht="12.6" customHeight="1" thickBot="1">
      <c r="A61" s="580"/>
      <c r="B61" s="1087"/>
      <c r="C61" s="3449"/>
      <c r="D61" s="3449"/>
      <c r="E61" s="3449"/>
      <c r="F61" s="3449"/>
      <c r="G61" s="3449"/>
      <c r="H61" s="3449"/>
      <c r="I61" s="3449"/>
      <c r="J61" s="3449"/>
      <c r="K61" s="3449"/>
      <c r="L61" s="3449"/>
      <c r="M61" s="3449"/>
      <c r="N61" s="3449"/>
      <c r="O61" s="3449"/>
      <c r="P61" s="3449"/>
      <c r="Q61" s="3449"/>
      <c r="R61" s="3449"/>
      <c r="S61" s="3449"/>
      <c r="T61" s="3449"/>
      <c r="U61" s="3449"/>
      <c r="V61" s="3449"/>
      <c r="W61" s="3449"/>
      <c r="X61" s="3449"/>
      <c r="Y61" s="1095"/>
      <c r="Z61" s="1852"/>
      <c r="AA61" s="3450"/>
      <c r="AB61" s="3450"/>
      <c r="AC61" s="3450"/>
      <c r="AD61" s="3450"/>
      <c r="AE61" s="3450"/>
      <c r="AF61" s="3450"/>
      <c r="AG61" s="3450"/>
      <c r="AH61" s="3450"/>
      <c r="AI61" s="3450"/>
      <c r="AJ61" s="3450"/>
      <c r="AK61" s="3450"/>
      <c r="AL61" s="3450"/>
      <c r="AM61" s="3450"/>
      <c r="AN61" s="3450"/>
      <c r="AO61" s="3450"/>
      <c r="AP61" s="3450"/>
      <c r="AQ61" s="3450"/>
      <c r="AR61" s="3450"/>
      <c r="AS61" s="3450"/>
      <c r="AT61" s="3450"/>
      <c r="AU61" s="3450"/>
      <c r="AV61" s="3450"/>
      <c r="AW61" s="3450"/>
      <c r="AX61" s="3450"/>
      <c r="AY61" s="3450"/>
      <c r="AZ61" s="3450"/>
      <c r="BA61" s="3450"/>
      <c r="BB61" s="3450"/>
      <c r="BC61" s="3450"/>
      <c r="BD61" s="3450"/>
      <c r="BE61" s="3450"/>
      <c r="BF61" s="3450"/>
      <c r="BG61" s="3450"/>
      <c r="BH61" s="3450"/>
      <c r="BI61" s="3450"/>
      <c r="BJ61" s="3450"/>
      <c r="BK61" s="3450"/>
      <c r="BL61" s="3450"/>
      <c r="BM61" s="3450"/>
      <c r="BN61" s="1879"/>
      <c r="BO61" s="595"/>
      <c r="BP61" s="596"/>
      <c r="BQ61" s="3459"/>
      <c r="BR61" s="3459"/>
      <c r="BS61" s="3459"/>
      <c r="BT61" s="3459"/>
      <c r="BU61" s="3459"/>
      <c r="BV61" s="3459"/>
      <c r="BW61" s="3459"/>
      <c r="BX61" s="3459"/>
      <c r="BY61" s="3459"/>
      <c r="BZ61" s="3459"/>
      <c r="CA61" s="3459"/>
      <c r="CB61" s="3459"/>
      <c r="CC61" s="3459"/>
      <c r="CD61" s="3459"/>
      <c r="CE61" s="3459"/>
      <c r="CF61" s="3459"/>
      <c r="CG61" s="3459"/>
      <c r="CH61" s="3459"/>
      <c r="CI61" s="3459"/>
      <c r="CJ61" s="3459"/>
      <c r="CK61" s="3459"/>
      <c r="CL61" s="3459"/>
      <c r="CM61" s="3459"/>
      <c r="CN61" s="3459"/>
      <c r="CO61" s="3459"/>
      <c r="CP61" s="3459"/>
      <c r="CQ61" s="3459"/>
      <c r="CR61" s="3459"/>
      <c r="CS61" s="3459"/>
      <c r="CT61" s="598"/>
      <c r="CU61" s="582"/>
    </row>
    <row r="62" spans="1:99" s="579" customFormat="1" ht="12.6" customHeight="1">
      <c r="A62" s="580"/>
      <c r="B62" s="609"/>
      <c r="C62" s="3452" t="s">
        <v>1807</v>
      </c>
      <c r="D62" s="3452"/>
      <c r="E62" s="3452"/>
      <c r="F62" s="3452"/>
      <c r="G62" s="3452"/>
      <c r="H62" s="3452"/>
      <c r="I62" s="3452"/>
      <c r="J62" s="3452"/>
      <c r="K62" s="3452"/>
      <c r="L62" s="3452"/>
      <c r="M62" s="3452"/>
      <c r="N62" s="3452"/>
      <c r="O62" s="3452"/>
      <c r="P62" s="3452"/>
      <c r="Q62" s="3452"/>
      <c r="R62" s="3452"/>
      <c r="S62" s="3452"/>
      <c r="T62" s="3452"/>
      <c r="U62" s="3452"/>
      <c r="V62" s="3452"/>
      <c r="W62" s="3452"/>
      <c r="X62" s="3452"/>
      <c r="Y62" s="1081"/>
      <c r="Z62" s="1853"/>
      <c r="AA62" s="3452"/>
      <c r="AB62" s="3452"/>
      <c r="AC62" s="3452"/>
      <c r="AD62" s="3452"/>
      <c r="AE62" s="3452"/>
      <c r="AF62" s="3452"/>
      <c r="AG62" s="3452"/>
      <c r="AH62" s="3452"/>
      <c r="AI62" s="3452"/>
      <c r="AJ62" s="3452"/>
      <c r="AK62" s="3452"/>
      <c r="AL62" s="3452"/>
      <c r="AM62" s="3452"/>
      <c r="AN62" s="3452"/>
      <c r="AO62" s="3452"/>
      <c r="AP62" s="3452"/>
      <c r="AQ62" s="3452"/>
      <c r="AR62" s="3452"/>
      <c r="AS62" s="3452"/>
      <c r="AT62" s="3452"/>
      <c r="AU62" s="3452"/>
      <c r="AV62" s="3452"/>
      <c r="AW62" s="3452"/>
      <c r="AX62" s="3452"/>
      <c r="AY62" s="3452"/>
      <c r="AZ62" s="3452"/>
      <c r="BA62" s="3452"/>
      <c r="BB62" s="3452"/>
      <c r="BC62" s="3452"/>
      <c r="BD62" s="3452"/>
      <c r="BE62" s="3452"/>
      <c r="BF62" s="3452"/>
      <c r="BG62" s="3452"/>
      <c r="BH62" s="3452"/>
      <c r="BI62" s="3452"/>
      <c r="BJ62" s="3452"/>
      <c r="BK62" s="3452"/>
      <c r="BL62" s="3452"/>
      <c r="BM62" s="3452"/>
      <c r="BN62" s="622"/>
      <c r="BO62" s="1103"/>
      <c r="BP62" s="3394" t="s">
        <v>2439</v>
      </c>
      <c r="BQ62" s="3395"/>
      <c r="BR62" s="3395"/>
      <c r="BS62" s="3395"/>
      <c r="BT62" s="3395"/>
      <c r="BU62" s="3395"/>
      <c r="BV62" s="3395"/>
      <c r="BW62" s="3395"/>
      <c r="BX62" s="3395"/>
      <c r="BY62" s="3395"/>
      <c r="BZ62" s="3395"/>
      <c r="CA62" s="3395"/>
      <c r="CB62" s="3395"/>
      <c r="CC62" s="3395"/>
      <c r="CD62" s="3395"/>
      <c r="CE62" s="3395"/>
      <c r="CF62" s="3395"/>
      <c r="CG62" s="3395"/>
      <c r="CH62" s="3395"/>
      <c r="CI62" s="3395"/>
      <c r="CJ62" s="3395"/>
      <c r="CK62" s="3395"/>
      <c r="CL62" s="3395"/>
      <c r="CM62" s="3395"/>
      <c r="CN62" s="3395"/>
      <c r="CO62" s="3395"/>
      <c r="CP62" s="3395"/>
      <c r="CQ62" s="3395"/>
      <c r="CR62" s="3395"/>
      <c r="CS62" s="3395"/>
      <c r="CT62" s="3396"/>
      <c r="CU62" s="582"/>
    </row>
    <row r="63" spans="1:99" s="579" customFormat="1" ht="12.6" customHeight="1">
      <c r="A63" s="580"/>
      <c r="B63" s="594"/>
      <c r="C63" s="3360"/>
      <c r="D63" s="3360"/>
      <c r="E63" s="3360"/>
      <c r="F63" s="3360"/>
      <c r="G63" s="3360"/>
      <c r="H63" s="3360"/>
      <c r="I63" s="3360"/>
      <c r="J63" s="3360"/>
      <c r="K63" s="3360"/>
      <c r="L63" s="3360"/>
      <c r="M63" s="3360"/>
      <c r="N63" s="3360"/>
      <c r="O63" s="3360"/>
      <c r="P63" s="3360"/>
      <c r="Q63" s="3360"/>
      <c r="R63" s="3360"/>
      <c r="S63" s="3360"/>
      <c r="T63" s="3360"/>
      <c r="U63" s="3360"/>
      <c r="V63" s="3360"/>
      <c r="W63" s="3360"/>
      <c r="X63" s="3360"/>
      <c r="Y63" s="586"/>
      <c r="Z63" s="1852"/>
      <c r="AA63" s="3360"/>
      <c r="AB63" s="3360"/>
      <c r="AC63" s="3360"/>
      <c r="AD63" s="3360"/>
      <c r="AE63" s="3360"/>
      <c r="AF63" s="3360"/>
      <c r="AG63" s="3360"/>
      <c r="AH63" s="3360"/>
      <c r="AI63" s="3360"/>
      <c r="AJ63" s="3360"/>
      <c r="AK63" s="3360"/>
      <c r="AL63" s="3360"/>
      <c r="AM63" s="3360"/>
      <c r="AN63" s="3360"/>
      <c r="AO63" s="3360"/>
      <c r="AP63" s="3360"/>
      <c r="AQ63" s="3360"/>
      <c r="AR63" s="3360"/>
      <c r="AS63" s="3360"/>
      <c r="AT63" s="3360"/>
      <c r="AU63" s="3360"/>
      <c r="AV63" s="3360"/>
      <c r="AW63" s="3360"/>
      <c r="AX63" s="3360"/>
      <c r="AY63" s="3360"/>
      <c r="AZ63" s="3360"/>
      <c r="BA63" s="3360"/>
      <c r="BB63" s="3360"/>
      <c r="BC63" s="3360"/>
      <c r="BD63" s="3360"/>
      <c r="BE63" s="3360"/>
      <c r="BF63" s="3360"/>
      <c r="BG63" s="3360"/>
      <c r="BH63" s="3360"/>
      <c r="BI63" s="3360"/>
      <c r="BJ63" s="3360"/>
      <c r="BK63" s="3360"/>
      <c r="BL63" s="3360"/>
      <c r="BM63" s="3360"/>
      <c r="BN63" s="608"/>
      <c r="BO63" s="1104"/>
      <c r="BP63" s="3397"/>
      <c r="BQ63" s="3398"/>
      <c r="BR63" s="3398"/>
      <c r="BS63" s="3398"/>
      <c r="BT63" s="3398"/>
      <c r="BU63" s="3398"/>
      <c r="BV63" s="3398"/>
      <c r="BW63" s="3398"/>
      <c r="BX63" s="3398"/>
      <c r="BY63" s="3398"/>
      <c r="BZ63" s="3398"/>
      <c r="CA63" s="3398"/>
      <c r="CB63" s="3398"/>
      <c r="CC63" s="3398"/>
      <c r="CD63" s="3398"/>
      <c r="CE63" s="3398"/>
      <c r="CF63" s="3398"/>
      <c r="CG63" s="3398"/>
      <c r="CH63" s="3398"/>
      <c r="CI63" s="3398"/>
      <c r="CJ63" s="3398"/>
      <c r="CK63" s="3398"/>
      <c r="CL63" s="3398"/>
      <c r="CM63" s="3398"/>
      <c r="CN63" s="3398"/>
      <c r="CO63" s="3398"/>
      <c r="CP63" s="3398"/>
      <c r="CQ63" s="3398"/>
      <c r="CR63" s="3398"/>
      <c r="CS63" s="3398"/>
      <c r="CT63" s="3399"/>
      <c r="CU63" s="582"/>
    </row>
    <row r="64" spans="1:99" s="579" customFormat="1" ht="12.6" customHeight="1">
      <c r="A64" s="580"/>
      <c r="B64" s="594"/>
      <c r="C64" s="3360"/>
      <c r="D64" s="3360"/>
      <c r="E64" s="3360"/>
      <c r="F64" s="3360"/>
      <c r="G64" s="3360"/>
      <c r="H64" s="3360"/>
      <c r="I64" s="3360"/>
      <c r="J64" s="3360"/>
      <c r="K64" s="3360"/>
      <c r="L64" s="3360"/>
      <c r="M64" s="3360"/>
      <c r="N64" s="3360"/>
      <c r="O64" s="3360"/>
      <c r="P64" s="3360"/>
      <c r="Q64" s="3360"/>
      <c r="R64" s="3360"/>
      <c r="S64" s="3360"/>
      <c r="T64" s="3360"/>
      <c r="U64" s="3360"/>
      <c r="V64" s="3360"/>
      <c r="W64" s="3360"/>
      <c r="X64" s="3360"/>
      <c r="Y64" s="629"/>
      <c r="Z64" s="1852"/>
      <c r="AA64" s="3360"/>
      <c r="AB64" s="3360"/>
      <c r="AC64" s="3360"/>
      <c r="AD64" s="3360"/>
      <c r="AE64" s="3360"/>
      <c r="AF64" s="3360"/>
      <c r="AG64" s="3360"/>
      <c r="AH64" s="3360"/>
      <c r="AI64" s="3360"/>
      <c r="AJ64" s="3360"/>
      <c r="AK64" s="3360"/>
      <c r="AL64" s="3360"/>
      <c r="AM64" s="3360"/>
      <c r="AN64" s="3360"/>
      <c r="AO64" s="3360"/>
      <c r="AP64" s="3360"/>
      <c r="AQ64" s="3360"/>
      <c r="AR64" s="3360"/>
      <c r="AS64" s="3360"/>
      <c r="AT64" s="3360"/>
      <c r="AU64" s="3360"/>
      <c r="AV64" s="3360"/>
      <c r="AW64" s="3360"/>
      <c r="AX64" s="3360"/>
      <c r="AY64" s="3360"/>
      <c r="AZ64" s="3360"/>
      <c r="BA64" s="3360"/>
      <c r="BB64" s="3360"/>
      <c r="BC64" s="3360"/>
      <c r="BD64" s="3360"/>
      <c r="BE64" s="3360"/>
      <c r="BF64" s="3360"/>
      <c r="BG64" s="3360"/>
      <c r="BH64" s="3360"/>
      <c r="BI64" s="3360"/>
      <c r="BJ64" s="3360"/>
      <c r="BK64" s="3360"/>
      <c r="BL64" s="3360"/>
      <c r="BM64" s="3360"/>
      <c r="BN64" s="608"/>
      <c r="BO64" s="1104"/>
      <c r="BP64" s="594"/>
      <c r="BQ64" s="3439"/>
      <c r="BR64" s="3439"/>
      <c r="BS64" s="3439"/>
      <c r="BT64" s="3439"/>
      <c r="BU64" s="3439"/>
      <c r="BV64" s="3439"/>
      <c r="BW64" s="3439"/>
      <c r="BX64" s="3439"/>
      <c r="BY64" s="3439"/>
      <c r="BZ64" s="3439"/>
      <c r="CA64" s="3439"/>
      <c r="CB64" s="3439"/>
      <c r="CC64" s="3439"/>
      <c r="CD64" s="3439"/>
      <c r="CE64" s="3439"/>
      <c r="CF64" s="3439"/>
      <c r="CG64" s="3439"/>
      <c r="CH64" s="3439"/>
      <c r="CI64" s="3439"/>
      <c r="CJ64" s="3439"/>
      <c r="CK64" s="3439"/>
      <c r="CL64" s="3439"/>
      <c r="CM64" s="3439"/>
      <c r="CN64" s="3439"/>
      <c r="CO64" s="3439"/>
      <c r="CP64" s="3439"/>
      <c r="CQ64" s="3439"/>
      <c r="CR64" s="3439"/>
      <c r="CS64" s="3439"/>
      <c r="CT64" s="595"/>
      <c r="CU64" s="582"/>
    </row>
    <row r="65" spans="1:99" s="579" customFormat="1" ht="12.6" customHeight="1">
      <c r="A65" s="580"/>
      <c r="B65" s="594"/>
      <c r="C65" s="3360"/>
      <c r="D65" s="3360"/>
      <c r="E65" s="3360"/>
      <c r="F65" s="3360"/>
      <c r="G65" s="3360"/>
      <c r="H65" s="3360"/>
      <c r="I65" s="3360"/>
      <c r="J65" s="3360"/>
      <c r="K65" s="3360"/>
      <c r="L65" s="3360"/>
      <c r="M65" s="3360"/>
      <c r="N65" s="3360"/>
      <c r="O65" s="3360"/>
      <c r="P65" s="3360"/>
      <c r="Q65" s="3360"/>
      <c r="R65" s="3360"/>
      <c r="S65" s="3360"/>
      <c r="T65" s="3360"/>
      <c r="U65" s="3360"/>
      <c r="V65" s="3360"/>
      <c r="W65" s="3360"/>
      <c r="X65" s="3360"/>
      <c r="Y65" s="629"/>
      <c r="Z65" s="1852"/>
      <c r="AA65" s="3360"/>
      <c r="AB65" s="3360"/>
      <c r="AC65" s="3360"/>
      <c r="AD65" s="3360"/>
      <c r="AE65" s="3360"/>
      <c r="AF65" s="3360"/>
      <c r="AG65" s="3360"/>
      <c r="AH65" s="3360"/>
      <c r="AI65" s="3360"/>
      <c r="AJ65" s="3360"/>
      <c r="AK65" s="3360"/>
      <c r="AL65" s="3360"/>
      <c r="AM65" s="3360"/>
      <c r="AN65" s="3360"/>
      <c r="AO65" s="3360"/>
      <c r="AP65" s="3360"/>
      <c r="AQ65" s="3360"/>
      <c r="AR65" s="3360"/>
      <c r="AS65" s="3360"/>
      <c r="AT65" s="3360"/>
      <c r="AU65" s="3360"/>
      <c r="AV65" s="3360"/>
      <c r="AW65" s="3360"/>
      <c r="AX65" s="3360"/>
      <c r="AY65" s="3360"/>
      <c r="AZ65" s="3360"/>
      <c r="BA65" s="3360"/>
      <c r="BB65" s="3360"/>
      <c r="BC65" s="3360"/>
      <c r="BD65" s="3360"/>
      <c r="BE65" s="3360"/>
      <c r="BF65" s="3360"/>
      <c r="BG65" s="3360"/>
      <c r="BH65" s="3360"/>
      <c r="BI65" s="3360"/>
      <c r="BJ65" s="3360"/>
      <c r="BK65" s="3360"/>
      <c r="BL65" s="3360"/>
      <c r="BM65" s="3360"/>
      <c r="BN65" s="608"/>
      <c r="BO65" s="1104"/>
      <c r="BP65" s="594"/>
      <c r="BQ65" s="3431"/>
      <c r="BR65" s="3431"/>
      <c r="BS65" s="3431"/>
      <c r="BT65" s="3431"/>
      <c r="BU65" s="3431"/>
      <c r="BV65" s="3431"/>
      <c r="BW65" s="3431"/>
      <c r="BX65" s="3431"/>
      <c r="BY65" s="3431"/>
      <c r="BZ65" s="3431"/>
      <c r="CA65" s="3431"/>
      <c r="CB65" s="3431"/>
      <c r="CC65" s="3431"/>
      <c r="CD65" s="3431"/>
      <c r="CE65" s="3431"/>
      <c r="CF65" s="3431"/>
      <c r="CG65" s="3431"/>
      <c r="CH65" s="3431"/>
      <c r="CI65" s="3431"/>
      <c r="CJ65" s="3431"/>
      <c r="CK65" s="3431"/>
      <c r="CL65" s="3431"/>
      <c r="CM65" s="3431"/>
      <c r="CN65" s="3431"/>
      <c r="CO65" s="3431"/>
      <c r="CP65" s="3431"/>
      <c r="CQ65" s="3431"/>
      <c r="CR65" s="3431"/>
      <c r="CS65" s="3431"/>
      <c r="CT65" s="595"/>
      <c r="CU65" s="582"/>
    </row>
    <row r="66" spans="1:99" s="579" customFormat="1" ht="12.6" customHeight="1" thickBot="1">
      <c r="A66" s="580"/>
      <c r="B66" s="596"/>
      <c r="C66" s="3460"/>
      <c r="D66" s="3460"/>
      <c r="E66" s="3460"/>
      <c r="F66" s="3460"/>
      <c r="G66" s="3460"/>
      <c r="H66" s="3460"/>
      <c r="I66" s="3460"/>
      <c r="J66" s="3460"/>
      <c r="K66" s="3460"/>
      <c r="L66" s="3460"/>
      <c r="M66" s="3460"/>
      <c r="N66" s="3460"/>
      <c r="O66" s="3460"/>
      <c r="P66" s="3460"/>
      <c r="Q66" s="3460"/>
      <c r="R66" s="3460"/>
      <c r="S66" s="3460"/>
      <c r="T66" s="3460"/>
      <c r="U66" s="3460"/>
      <c r="V66" s="3460"/>
      <c r="W66" s="3460"/>
      <c r="X66" s="3460"/>
      <c r="Y66" s="613"/>
      <c r="Z66" s="1850"/>
      <c r="AA66" s="3460"/>
      <c r="AB66" s="3460"/>
      <c r="AC66" s="3460"/>
      <c r="AD66" s="3460"/>
      <c r="AE66" s="3460"/>
      <c r="AF66" s="3460"/>
      <c r="AG66" s="3460"/>
      <c r="AH66" s="3460"/>
      <c r="AI66" s="3460"/>
      <c r="AJ66" s="3460"/>
      <c r="AK66" s="3460"/>
      <c r="AL66" s="3460"/>
      <c r="AM66" s="3460"/>
      <c r="AN66" s="3460"/>
      <c r="AO66" s="3460"/>
      <c r="AP66" s="3460"/>
      <c r="AQ66" s="3460"/>
      <c r="AR66" s="3460"/>
      <c r="AS66" s="3460"/>
      <c r="AT66" s="3460"/>
      <c r="AU66" s="3460"/>
      <c r="AV66" s="3460"/>
      <c r="AW66" s="3460"/>
      <c r="AX66" s="3460"/>
      <c r="AY66" s="3460"/>
      <c r="AZ66" s="3460"/>
      <c r="BA66" s="3460"/>
      <c r="BB66" s="3460"/>
      <c r="BC66" s="3460"/>
      <c r="BD66" s="3460"/>
      <c r="BE66" s="3460"/>
      <c r="BF66" s="3460"/>
      <c r="BG66" s="3460"/>
      <c r="BH66" s="3460"/>
      <c r="BI66" s="3460"/>
      <c r="BJ66" s="3460"/>
      <c r="BK66" s="3460"/>
      <c r="BL66" s="3460"/>
      <c r="BM66" s="3460"/>
      <c r="BN66" s="1840"/>
      <c r="BO66" s="598"/>
      <c r="BP66" s="594"/>
      <c r="BQ66" s="3431"/>
      <c r="BR66" s="3431"/>
      <c r="BS66" s="3431"/>
      <c r="BT66" s="3431"/>
      <c r="BU66" s="3431"/>
      <c r="BV66" s="3431"/>
      <c r="BW66" s="3431"/>
      <c r="BX66" s="3431"/>
      <c r="BY66" s="3431"/>
      <c r="BZ66" s="3431"/>
      <c r="CA66" s="3431"/>
      <c r="CB66" s="3431"/>
      <c r="CC66" s="3431"/>
      <c r="CD66" s="3431"/>
      <c r="CE66" s="3431"/>
      <c r="CF66" s="3431"/>
      <c r="CG66" s="3431"/>
      <c r="CH66" s="3431"/>
      <c r="CI66" s="3431"/>
      <c r="CJ66" s="3431"/>
      <c r="CK66" s="3431"/>
      <c r="CL66" s="3431"/>
      <c r="CM66" s="3431"/>
      <c r="CN66" s="3431"/>
      <c r="CO66" s="3431"/>
      <c r="CP66" s="3431"/>
      <c r="CQ66" s="3431"/>
      <c r="CR66" s="3431"/>
      <c r="CS66" s="3431"/>
      <c r="CT66" s="595"/>
      <c r="CU66" s="582"/>
    </row>
    <row r="67" spans="1:99" s="579" customFormat="1" ht="12.6" customHeight="1">
      <c r="A67" s="580"/>
      <c r="B67" s="614"/>
      <c r="C67" s="3404" t="s">
        <v>1800</v>
      </c>
      <c r="D67" s="3404"/>
      <c r="E67" s="3404"/>
      <c r="F67" s="3404"/>
      <c r="G67" s="3404"/>
      <c r="H67" s="3404"/>
      <c r="I67" s="3404"/>
      <c r="J67" s="3404"/>
      <c r="K67" s="3404"/>
      <c r="L67" s="3404"/>
      <c r="M67" s="3404"/>
      <c r="N67" s="3404"/>
      <c r="O67" s="3404"/>
      <c r="P67" s="3404"/>
      <c r="Q67" s="3404"/>
      <c r="R67" s="3404"/>
      <c r="S67" s="3404"/>
      <c r="T67" s="3404"/>
      <c r="U67" s="3404"/>
      <c r="V67" s="3404"/>
      <c r="W67" s="3404"/>
      <c r="X67" s="3404"/>
      <c r="Y67" s="618"/>
      <c r="Z67" s="1097"/>
      <c r="AA67" s="3457"/>
      <c r="AB67" s="3457"/>
      <c r="AC67" s="3457"/>
      <c r="AD67" s="3457"/>
      <c r="AE67" s="3457"/>
      <c r="AF67" s="3457"/>
      <c r="AG67" s="3457"/>
      <c r="AH67" s="3457"/>
      <c r="AI67" s="3457"/>
      <c r="AJ67" s="3457"/>
      <c r="AK67" s="3457"/>
      <c r="AL67" s="3457"/>
      <c r="AM67" s="3457"/>
      <c r="AN67" s="3457"/>
      <c r="AO67" s="3457"/>
      <c r="AP67" s="3457"/>
      <c r="AQ67" s="3457"/>
      <c r="AR67" s="3457"/>
      <c r="AS67" s="3457"/>
      <c r="AT67" s="3457"/>
      <c r="AU67" s="3457"/>
      <c r="AV67" s="3457"/>
      <c r="AW67" s="3457"/>
      <c r="AX67" s="3457"/>
      <c r="AY67" s="3457"/>
      <c r="AZ67" s="615"/>
      <c r="BA67" s="3411" t="s">
        <v>2259</v>
      </c>
      <c r="BB67" s="3411"/>
      <c r="BC67" s="3411"/>
      <c r="BD67" s="3411"/>
      <c r="BE67" s="3411"/>
      <c r="BF67" s="3411" t="s">
        <v>589</v>
      </c>
      <c r="BG67" s="3411"/>
      <c r="BH67" s="3411"/>
      <c r="BI67" s="3411"/>
      <c r="BJ67" s="3411" t="s">
        <v>1401</v>
      </c>
      <c r="BK67" s="3411"/>
      <c r="BL67" s="3411"/>
      <c r="BM67" s="3411"/>
      <c r="BN67" s="3411" t="s">
        <v>1400</v>
      </c>
      <c r="BO67" s="3412"/>
      <c r="BP67" s="594"/>
      <c r="BQ67" s="3431"/>
      <c r="BR67" s="3431"/>
      <c r="BS67" s="3431"/>
      <c r="BT67" s="3431"/>
      <c r="BU67" s="3431"/>
      <c r="BV67" s="3431"/>
      <c r="BW67" s="3431"/>
      <c r="BX67" s="3431"/>
      <c r="BY67" s="3431"/>
      <c r="BZ67" s="3431"/>
      <c r="CA67" s="3431"/>
      <c r="CB67" s="3431"/>
      <c r="CC67" s="3431"/>
      <c r="CD67" s="3431"/>
      <c r="CE67" s="3431"/>
      <c r="CF67" s="3431"/>
      <c r="CG67" s="3431"/>
      <c r="CH67" s="3431"/>
      <c r="CI67" s="3431"/>
      <c r="CJ67" s="3431"/>
      <c r="CK67" s="3431"/>
      <c r="CL67" s="3431"/>
      <c r="CM67" s="3431"/>
      <c r="CN67" s="3431"/>
      <c r="CO67" s="3431"/>
      <c r="CP67" s="3431"/>
      <c r="CQ67" s="3431"/>
      <c r="CR67" s="3431"/>
      <c r="CS67" s="3431"/>
      <c r="CT67" s="595"/>
      <c r="CU67" s="582"/>
    </row>
    <row r="68" spans="1:99" s="579" customFormat="1" ht="12.6" customHeight="1" thickBot="1">
      <c r="A68" s="580"/>
      <c r="B68" s="611"/>
      <c r="C68" s="3405"/>
      <c r="D68" s="3405"/>
      <c r="E68" s="3405"/>
      <c r="F68" s="3405"/>
      <c r="G68" s="3405"/>
      <c r="H68" s="3405"/>
      <c r="I68" s="3405"/>
      <c r="J68" s="3405"/>
      <c r="K68" s="3405"/>
      <c r="L68" s="3405"/>
      <c r="M68" s="3405"/>
      <c r="N68" s="3405"/>
      <c r="O68" s="3405"/>
      <c r="P68" s="3405"/>
      <c r="Q68" s="3405"/>
      <c r="R68" s="3405"/>
      <c r="S68" s="3405"/>
      <c r="T68" s="3405"/>
      <c r="U68" s="3405"/>
      <c r="V68" s="3405"/>
      <c r="W68" s="3405"/>
      <c r="X68" s="3405"/>
      <c r="Y68" s="613"/>
      <c r="Z68" s="1098"/>
      <c r="AA68" s="3458"/>
      <c r="AB68" s="3458"/>
      <c r="AC68" s="3458"/>
      <c r="AD68" s="3458"/>
      <c r="AE68" s="3458"/>
      <c r="AF68" s="3458"/>
      <c r="AG68" s="3458"/>
      <c r="AH68" s="3458"/>
      <c r="AI68" s="3458"/>
      <c r="AJ68" s="3458"/>
      <c r="AK68" s="3458"/>
      <c r="AL68" s="3458"/>
      <c r="AM68" s="3458"/>
      <c r="AN68" s="3458"/>
      <c r="AO68" s="3458"/>
      <c r="AP68" s="3458"/>
      <c r="AQ68" s="3458"/>
      <c r="AR68" s="3458"/>
      <c r="AS68" s="3458"/>
      <c r="AT68" s="3458"/>
      <c r="AU68" s="3458"/>
      <c r="AV68" s="3458"/>
      <c r="AW68" s="3458"/>
      <c r="AX68" s="3458"/>
      <c r="AY68" s="3458"/>
      <c r="AZ68" s="612"/>
      <c r="BA68" s="3407"/>
      <c r="BB68" s="3407"/>
      <c r="BC68" s="3407"/>
      <c r="BD68" s="3407"/>
      <c r="BE68" s="3407"/>
      <c r="BF68" s="3407"/>
      <c r="BG68" s="3407"/>
      <c r="BH68" s="3407"/>
      <c r="BI68" s="3407"/>
      <c r="BJ68" s="3407"/>
      <c r="BK68" s="3407"/>
      <c r="BL68" s="3407"/>
      <c r="BM68" s="3407"/>
      <c r="BN68" s="3407"/>
      <c r="BO68" s="3408"/>
      <c r="BP68" s="596"/>
      <c r="BQ68" s="3455"/>
      <c r="BR68" s="3455"/>
      <c r="BS68" s="3455"/>
      <c r="BT68" s="3455"/>
      <c r="BU68" s="3455"/>
      <c r="BV68" s="3455"/>
      <c r="BW68" s="3455"/>
      <c r="BX68" s="3455"/>
      <c r="BY68" s="3455"/>
      <c r="BZ68" s="3455"/>
      <c r="CA68" s="3455"/>
      <c r="CB68" s="3455"/>
      <c r="CC68" s="3455"/>
      <c r="CD68" s="3455"/>
      <c r="CE68" s="3455"/>
      <c r="CF68" s="3455"/>
      <c r="CG68" s="3455"/>
      <c r="CH68" s="3455"/>
      <c r="CI68" s="3455"/>
      <c r="CJ68" s="3455"/>
      <c r="CK68" s="3455"/>
      <c r="CL68" s="3455"/>
      <c r="CM68" s="3455"/>
      <c r="CN68" s="3455"/>
      <c r="CO68" s="3455"/>
      <c r="CP68" s="3455"/>
      <c r="CQ68" s="3455"/>
      <c r="CR68" s="3455"/>
      <c r="CS68" s="3455"/>
      <c r="CT68" s="598"/>
      <c r="CU68" s="582"/>
    </row>
    <row r="69" spans="1:99" s="579" customFormat="1" ht="12.6" customHeight="1">
      <c r="A69" s="1099"/>
      <c r="B69" s="583"/>
      <c r="C69" s="583"/>
      <c r="D69" s="583"/>
      <c r="E69" s="583"/>
      <c r="F69" s="583"/>
      <c r="G69" s="583"/>
      <c r="H69" s="583"/>
      <c r="I69" s="583"/>
      <c r="J69" s="583"/>
      <c r="K69" s="583"/>
      <c r="L69" s="583"/>
      <c r="M69" s="583"/>
      <c r="N69" s="583"/>
      <c r="O69" s="583"/>
      <c r="P69" s="583"/>
      <c r="Q69" s="583"/>
      <c r="R69" s="583"/>
      <c r="S69" s="583"/>
      <c r="T69" s="583"/>
      <c r="U69" s="583"/>
      <c r="V69" s="583"/>
      <c r="W69" s="583"/>
      <c r="X69" s="583"/>
      <c r="Y69" s="583"/>
      <c r="Z69" s="583"/>
      <c r="AA69" s="583"/>
      <c r="AB69" s="583"/>
      <c r="AC69" s="583"/>
      <c r="AD69" s="583"/>
      <c r="AE69" s="583"/>
      <c r="AF69" s="583"/>
      <c r="AG69" s="583"/>
      <c r="AH69" s="583"/>
      <c r="AI69" s="583"/>
      <c r="AJ69" s="583"/>
      <c r="AK69" s="583"/>
      <c r="AL69" s="583"/>
      <c r="AM69" s="583"/>
      <c r="AN69" s="583"/>
      <c r="AO69" s="583"/>
      <c r="AP69" s="583"/>
      <c r="AQ69" s="583"/>
      <c r="AR69" s="583"/>
      <c r="AS69" s="583"/>
      <c r="AT69" s="583"/>
      <c r="AU69" s="583"/>
      <c r="AV69" s="583"/>
      <c r="AW69" s="583"/>
      <c r="AX69" s="583"/>
      <c r="AY69" s="583"/>
      <c r="AZ69" s="583"/>
      <c r="BA69" s="583"/>
      <c r="BB69" s="583"/>
      <c r="BC69" s="583"/>
      <c r="BD69" s="583"/>
      <c r="BE69" s="583"/>
      <c r="BF69" s="583"/>
      <c r="BG69" s="583"/>
      <c r="BH69" s="583"/>
      <c r="BI69" s="583"/>
      <c r="BJ69" s="583"/>
      <c r="BK69" s="583"/>
      <c r="BL69" s="583"/>
      <c r="BM69" s="583"/>
      <c r="BN69" s="583"/>
      <c r="BO69" s="583"/>
      <c r="BP69" s="583"/>
      <c r="BQ69" s="583"/>
      <c r="BR69" s="583"/>
      <c r="BS69" s="583"/>
      <c r="BT69" s="583"/>
      <c r="BU69" s="583"/>
      <c r="BV69" s="583"/>
      <c r="BW69" s="583"/>
      <c r="BX69" s="583"/>
      <c r="BY69" s="583"/>
      <c r="BZ69" s="583"/>
      <c r="CA69" s="583"/>
      <c r="CB69" s="583"/>
      <c r="CC69" s="583"/>
      <c r="CD69" s="583"/>
      <c r="CE69" s="583"/>
      <c r="CF69" s="583"/>
      <c r="CG69" s="583"/>
      <c r="CH69" s="583"/>
      <c r="CI69" s="583"/>
      <c r="CJ69" s="583"/>
      <c r="CK69" s="583"/>
      <c r="CL69" s="583"/>
      <c r="CM69" s="583"/>
      <c r="CN69" s="583"/>
      <c r="CO69" s="583"/>
      <c r="CP69" s="583"/>
      <c r="CQ69" s="583"/>
      <c r="CR69" s="583"/>
      <c r="CS69" s="583"/>
      <c r="CT69" s="583"/>
      <c r="CU69" s="584"/>
    </row>
  </sheetData>
  <mergeCells count="150">
    <mergeCell ref="BE53:BF54"/>
    <mergeCell ref="BG53:BL54"/>
    <mergeCell ref="D43:BM44"/>
    <mergeCell ref="D45:BM46"/>
    <mergeCell ref="AT35:AW36"/>
    <mergeCell ref="AX35:AX36"/>
    <mergeCell ref="C55:X61"/>
    <mergeCell ref="AA55:BM61"/>
    <mergeCell ref="D37:I38"/>
    <mergeCell ref="J37:BM38"/>
    <mergeCell ref="BQ57:CS61"/>
    <mergeCell ref="C62:X66"/>
    <mergeCell ref="AA62:BM66"/>
    <mergeCell ref="BP62:CT63"/>
    <mergeCell ref="BQ64:CS68"/>
    <mergeCell ref="C67:X68"/>
    <mergeCell ref="D49:BM50"/>
    <mergeCell ref="D51:BM52"/>
    <mergeCell ref="BQ51:CS55"/>
    <mergeCell ref="C53:X54"/>
    <mergeCell ref="AA53:AB54"/>
    <mergeCell ref="AC53:AE54"/>
    <mergeCell ref="AI53:AJ54"/>
    <mergeCell ref="AK53:AP54"/>
    <mergeCell ref="AT53:AU54"/>
    <mergeCell ref="AV53:BD54"/>
    <mergeCell ref="BL67:BM68"/>
    <mergeCell ref="BN67:BO68"/>
    <mergeCell ref="AA67:AY68"/>
    <mergeCell ref="BA67:BC68"/>
    <mergeCell ref="BD67:BE68"/>
    <mergeCell ref="BF67:BG68"/>
    <mergeCell ref="BH67:BI68"/>
    <mergeCell ref="BJ67:BK68"/>
    <mergeCell ref="BQ45:CA46"/>
    <mergeCell ref="CB45:CS46"/>
    <mergeCell ref="D47:BM48"/>
    <mergeCell ref="BP47:CT48"/>
    <mergeCell ref="D39:BM40"/>
    <mergeCell ref="BP39:BV40"/>
    <mergeCell ref="BW39:CS40"/>
    <mergeCell ref="D41:BM42"/>
    <mergeCell ref="BP41:BV42"/>
    <mergeCell ref="BW41:CS42"/>
    <mergeCell ref="BP37:BS38"/>
    <mergeCell ref="BT37:CS38"/>
    <mergeCell ref="S35:S36"/>
    <mergeCell ref="T35:U36"/>
    <mergeCell ref="V35:AE36"/>
    <mergeCell ref="AF35:AG36"/>
    <mergeCell ref="AH35:AQ36"/>
    <mergeCell ref="AR35:AS36"/>
    <mergeCell ref="BP31:CT32"/>
    <mergeCell ref="D33:I34"/>
    <mergeCell ref="J33:K34"/>
    <mergeCell ref="L33:W34"/>
    <mergeCell ref="X33:Y34"/>
    <mergeCell ref="BP33:BW36"/>
    <mergeCell ref="BX33:CS34"/>
    <mergeCell ref="J35:K36"/>
    <mergeCell ref="L35:R36"/>
    <mergeCell ref="BX35:CS36"/>
    <mergeCell ref="Z33:AK34"/>
    <mergeCell ref="AL33:AM34"/>
    <mergeCell ref="AN33:AY34"/>
    <mergeCell ref="BJ29:BK30"/>
    <mergeCell ref="BL29:BM30"/>
    <mergeCell ref="BN29:BO30"/>
    <mergeCell ref="D31:BM32"/>
    <mergeCell ref="AO29:AP30"/>
    <mergeCell ref="AQ29:AR30"/>
    <mergeCell ref="AS29:AT30"/>
    <mergeCell ref="AU29:AZ30"/>
    <mergeCell ref="BA29:BC30"/>
    <mergeCell ref="BD29:BE30"/>
    <mergeCell ref="BF27:BG28"/>
    <mergeCell ref="D27:X28"/>
    <mergeCell ref="AF27:AH28"/>
    <mergeCell ref="AI27:AJ28"/>
    <mergeCell ref="AK27:AL28"/>
    <mergeCell ref="AM27:AN28"/>
    <mergeCell ref="AO27:AP28"/>
    <mergeCell ref="BF29:BG30"/>
    <mergeCell ref="BH29:BI30"/>
    <mergeCell ref="AF29:AH30"/>
    <mergeCell ref="AI29:AJ30"/>
    <mergeCell ref="AK29:AL30"/>
    <mergeCell ref="AM29:AN30"/>
    <mergeCell ref="AQ27:AR28"/>
    <mergeCell ref="AS27:AT28"/>
    <mergeCell ref="AU27:AZ28"/>
    <mergeCell ref="BA27:BC28"/>
    <mergeCell ref="BD27:BE28"/>
    <mergeCell ref="D23:AX24"/>
    <mergeCell ref="BA23:BC24"/>
    <mergeCell ref="BD23:BE24"/>
    <mergeCell ref="BF23:BG24"/>
    <mergeCell ref="BH23:BI24"/>
    <mergeCell ref="BJ23:BK24"/>
    <mergeCell ref="BL23:BM24"/>
    <mergeCell ref="BN23:BO24"/>
    <mergeCell ref="BQ23:CS25"/>
    <mergeCell ref="D25:AX26"/>
    <mergeCell ref="BA25:BC26"/>
    <mergeCell ref="BD25:BE26"/>
    <mergeCell ref="BF25:BG26"/>
    <mergeCell ref="BH25:BI26"/>
    <mergeCell ref="BJ25:BK26"/>
    <mergeCell ref="BL25:BM26"/>
    <mergeCell ref="BN25:BO26"/>
    <mergeCell ref="BQ26:CS27"/>
    <mergeCell ref="BH27:BI28"/>
    <mergeCell ref="BJ27:BK28"/>
    <mergeCell ref="BL27:BM28"/>
    <mergeCell ref="BN27:BO28"/>
    <mergeCell ref="BQ28:CS29"/>
    <mergeCell ref="B29:AE30"/>
    <mergeCell ref="C16:J18"/>
    <mergeCell ref="M16:CS18"/>
    <mergeCell ref="B19:K22"/>
    <mergeCell ref="L19:AH20"/>
    <mergeCell ref="BA19:BC20"/>
    <mergeCell ref="BD19:BE20"/>
    <mergeCell ref="BF19:BG20"/>
    <mergeCell ref="BH19:BI20"/>
    <mergeCell ref="BJ19:BK20"/>
    <mergeCell ref="BL19:BM20"/>
    <mergeCell ref="BN19:BO20"/>
    <mergeCell ref="BP19:CT20"/>
    <mergeCell ref="L21:AH22"/>
    <mergeCell ref="AI21:AR22"/>
    <mergeCell ref="BA21:BC22"/>
    <mergeCell ref="BD21:BE22"/>
    <mergeCell ref="BF21:BG22"/>
    <mergeCell ref="BH21:BI22"/>
    <mergeCell ref="BJ21:BK22"/>
    <mergeCell ref="BL21:BM22"/>
    <mergeCell ref="BN21:BO22"/>
    <mergeCell ref="H9:I10"/>
    <mergeCell ref="J9:BD10"/>
    <mergeCell ref="H11:I12"/>
    <mergeCell ref="J11:BD12"/>
    <mergeCell ref="BE11:CQ12"/>
    <mergeCell ref="C13:CS15"/>
    <mergeCell ref="A2:CU4"/>
    <mergeCell ref="D5:E6"/>
    <mergeCell ref="F5:CQ6"/>
    <mergeCell ref="D7:G8"/>
    <mergeCell ref="H7:I8"/>
    <mergeCell ref="J7:BD8"/>
  </mergeCells>
  <phoneticPr fontId="71"/>
  <dataValidations count="5">
    <dataValidation type="list" allowBlank="1" showInputMessage="1" showErrorMessage="1" sqref="L19:AH20">
      <formula1>"西宮労働基準監督署,神戸東労働基準監督署,神戸西労働基準監督署"</formula1>
    </dataValidation>
    <dataValidation imeMode="halfAlpha" allowBlank="1" showInputMessage="1" showErrorMessage="1" sqref="BL19:BM30 BL67:BM68 BH67:BI68 BD67:BE68 BD19:BE30 BH19:BI30 AQ27:AR30 AI27:AJ30 AM27:AN30 BW43:CS43"/>
    <dataValidation imeMode="hiragana" allowBlank="1" showInputMessage="1" showErrorMessage="1" sqref="BQ45:CA46"/>
    <dataValidation type="list" allowBlank="1" showInputMessage="1" showErrorMessage="1" sqref="BE53:BF54 AA53:AB54 AI53:AJ54 AT53:AU54 J33:K36 AR35 T35 AF35 X33 AL33">
      <formula1>"□,■"</formula1>
    </dataValidation>
    <dataValidation type="list" allowBlank="1" showInputMessage="1" showErrorMessage="1" sqref="H7 H11 H9 D5">
      <formula1>"☑,□"</formula1>
    </dataValidation>
  </dataValidations>
  <printOptions horizontalCentered="1"/>
  <pageMargins left="0.39370078740157483" right="0.39370078740157483" top="0.39370078740157483" bottom="0.39370078740157483" header="0.19685039370078741" footer="0.19685039370078741"/>
  <pageSetup paperSize="8" scale="93" orientation="landscape" horizontalDpi="300" verticalDpi="300"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D69"/>
  <sheetViews>
    <sheetView zoomScale="55" zoomScaleNormal="55" workbookViewId="0">
      <selection activeCell="J27" sqref="J27:BM28"/>
    </sheetView>
  </sheetViews>
  <sheetFormatPr defaultColWidth="2.125" defaultRowHeight="12.6" customHeight="1"/>
  <cols>
    <col min="1" max="2" width="2.125" customWidth="1"/>
    <col min="100" max="108" width="2.125" style="579"/>
  </cols>
  <sheetData>
    <row r="1" spans="1:108" s="934" customFormat="1" ht="12.6" customHeight="1">
      <c r="A1" s="932" t="s">
        <v>2423</v>
      </c>
      <c r="B1" s="932"/>
      <c r="C1" s="932"/>
      <c r="D1" s="932"/>
      <c r="E1" s="932"/>
      <c r="F1" s="932"/>
      <c r="G1" s="932"/>
      <c r="H1" s="932"/>
      <c r="I1" s="932"/>
      <c r="J1" s="932"/>
      <c r="K1" s="932"/>
      <c r="L1" s="932"/>
      <c r="M1" s="933"/>
      <c r="N1" s="932"/>
      <c r="O1" s="932"/>
      <c r="P1" s="932"/>
      <c r="Q1" s="932"/>
      <c r="R1" s="932"/>
      <c r="S1" s="932"/>
      <c r="T1" s="932"/>
      <c r="U1" s="932"/>
      <c r="V1" s="932"/>
      <c r="W1" s="932"/>
      <c r="X1" s="933"/>
      <c r="Y1" s="932"/>
      <c r="Z1" s="932"/>
      <c r="AA1" s="932"/>
      <c r="AB1" s="932"/>
      <c r="AC1" s="932"/>
      <c r="AD1" s="932"/>
      <c r="AE1" s="933"/>
      <c r="AF1" s="932"/>
      <c r="AG1" s="932"/>
      <c r="AH1" s="932"/>
      <c r="AI1" s="932"/>
      <c r="AJ1" s="932"/>
      <c r="AK1" s="932"/>
      <c r="AL1" s="933" t="s">
        <v>2424</v>
      </c>
      <c r="AM1" s="932"/>
      <c r="AN1" s="932"/>
      <c r="AO1" s="932"/>
      <c r="AP1" s="933"/>
      <c r="AQ1" s="932"/>
      <c r="AR1" s="932"/>
      <c r="AS1" s="932"/>
      <c r="AT1" s="932"/>
      <c r="AU1" s="932"/>
      <c r="AV1" s="932"/>
      <c r="AW1" s="932"/>
      <c r="AX1" s="933"/>
      <c r="AY1" s="932"/>
      <c r="AZ1" s="932"/>
      <c r="BA1" s="932"/>
      <c r="BB1" s="932"/>
      <c r="BC1" s="932"/>
      <c r="BD1" s="932"/>
      <c r="BE1" s="932"/>
      <c r="BF1" s="932"/>
      <c r="BG1" s="932"/>
      <c r="BH1" s="932"/>
      <c r="BI1" s="932"/>
      <c r="BJ1" s="932"/>
      <c r="BK1" s="932"/>
      <c r="BL1" s="933" t="s">
        <v>3371</v>
      </c>
      <c r="BM1" s="932"/>
      <c r="BN1" s="932"/>
      <c r="BO1" s="932"/>
      <c r="BP1" s="932"/>
      <c r="BQ1" s="932"/>
      <c r="BR1" s="932"/>
      <c r="BS1" s="932"/>
      <c r="BT1" s="932"/>
      <c r="BU1" s="932"/>
      <c r="BV1" s="932"/>
      <c r="BW1" s="932"/>
      <c r="BX1" s="932"/>
      <c r="BY1" s="932"/>
      <c r="BZ1" s="932"/>
      <c r="CA1" s="932"/>
      <c r="CB1" s="932"/>
      <c r="CC1" s="932"/>
      <c r="CD1" s="932"/>
      <c r="CE1" s="932"/>
      <c r="CF1" s="932"/>
      <c r="CG1" s="932"/>
      <c r="CH1" s="932"/>
      <c r="CI1" s="932"/>
      <c r="CJ1" s="932"/>
      <c r="CK1" s="932"/>
      <c r="CL1" s="932"/>
      <c r="CM1" s="932"/>
      <c r="CN1" s="932"/>
      <c r="CO1" s="932"/>
      <c r="CP1" s="932"/>
      <c r="CQ1" s="932"/>
      <c r="CR1" s="932"/>
      <c r="CS1" s="932"/>
      <c r="CT1" s="932"/>
      <c r="CU1" s="932"/>
      <c r="CV1" s="933"/>
      <c r="CW1" s="933"/>
      <c r="CX1" s="933"/>
      <c r="CY1" s="933"/>
      <c r="CZ1" s="933"/>
      <c r="DA1" s="933"/>
      <c r="DB1" s="933"/>
      <c r="DC1" s="933"/>
      <c r="DD1" s="933"/>
    </row>
    <row r="2" spans="1:108" ht="12.6" customHeight="1">
      <c r="A2" s="3364" t="s">
        <v>1794</v>
      </c>
      <c r="B2" s="3365"/>
      <c r="C2" s="3365"/>
      <c r="D2" s="3365"/>
      <c r="E2" s="3365"/>
      <c r="F2" s="3365"/>
      <c r="G2" s="3365"/>
      <c r="H2" s="3365"/>
      <c r="I2" s="3365"/>
      <c r="J2" s="3365"/>
      <c r="K2" s="3365"/>
      <c r="L2" s="3365"/>
      <c r="M2" s="3365"/>
      <c r="N2" s="3365"/>
      <c r="O2" s="3365"/>
      <c r="P2" s="3365"/>
      <c r="Q2" s="3365"/>
      <c r="R2" s="3365"/>
      <c r="S2" s="3365"/>
      <c r="T2" s="3365"/>
      <c r="U2" s="3365"/>
      <c r="V2" s="3365"/>
      <c r="W2" s="3365"/>
      <c r="X2" s="3365"/>
      <c r="Y2" s="3365"/>
      <c r="Z2" s="3365"/>
      <c r="AA2" s="3365"/>
      <c r="AB2" s="3365"/>
      <c r="AC2" s="3365"/>
      <c r="AD2" s="3365"/>
      <c r="AE2" s="3365"/>
      <c r="AF2" s="3365"/>
      <c r="AG2" s="3365"/>
      <c r="AH2" s="3365"/>
      <c r="AI2" s="3365"/>
      <c r="AJ2" s="3365"/>
      <c r="AK2" s="3365"/>
      <c r="AL2" s="3365"/>
      <c r="AM2" s="3365"/>
      <c r="AN2" s="3365"/>
      <c r="AO2" s="3365"/>
      <c r="AP2" s="3365"/>
      <c r="AQ2" s="3365"/>
      <c r="AR2" s="3365"/>
      <c r="AS2" s="3365"/>
      <c r="AT2" s="3365"/>
      <c r="AU2" s="3365"/>
      <c r="AV2" s="3365"/>
      <c r="AW2" s="3365"/>
      <c r="AX2" s="3365"/>
      <c r="AY2" s="3365"/>
      <c r="AZ2" s="3365"/>
      <c r="BA2" s="3365"/>
      <c r="BB2" s="3365"/>
      <c r="BC2" s="3365"/>
      <c r="BD2" s="3365"/>
      <c r="BE2" s="3365"/>
      <c r="BF2" s="3365"/>
      <c r="BG2" s="3365"/>
      <c r="BH2" s="3365"/>
      <c r="BI2" s="3365"/>
      <c r="BJ2" s="3365"/>
      <c r="BK2" s="3365"/>
      <c r="BL2" s="3365"/>
      <c r="BM2" s="3365"/>
      <c r="BN2" s="3365"/>
      <c r="BO2" s="3365"/>
      <c r="BP2" s="3365"/>
      <c r="BQ2" s="3365"/>
      <c r="BR2" s="3365"/>
      <c r="BS2" s="3365"/>
      <c r="BT2" s="3365"/>
      <c r="BU2" s="3365"/>
      <c r="BV2" s="3365"/>
      <c r="BW2" s="3365"/>
      <c r="BX2" s="3365"/>
      <c r="BY2" s="3365"/>
      <c r="BZ2" s="3365"/>
      <c r="CA2" s="3365"/>
      <c r="CB2" s="3365"/>
      <c r="CC2" s="3365"/>
      <c r="CD2" s="3365"/>
      <c r="CE2" s="3365"/>
      <c r="CF2" s="3365"/>
      <c r="CG2" s="3365"/>
      <c r="CH2" s="3365"/>
      <c r="CI2" s="3365"/>
      <c r="CJ2" s="3365"/>
      <c r="CK2" s="3365"/>
      <c r="CL2" s="3365"/>
      <c r="CM2" s="3365"/>
      <c r="CN2" s="3365"/>
      <c r="CO2" s="3365"/>
      <c r="CP2" s="3365"/>
      <c r="CQ2" s="3365"/>
      <c r="CR2" s="3365"/>
      <c r="CS2" s="3365"/>
      <c r="CT2" s="3365"/>
      <c r="CU2" s="3366"/>
    </row>
    <row r="3" spans="1:108" ht="12.6" customHeight="1">
      <c r="A3" s="3367"/>
      <c r="B3" s="3368"/>
      <c r="C3" s="3368"/>
      <c r="D3" s="3368"/>
      <c r="E3" s="3368"/>
      <c r="F3" s="3368"/>
      <c r="G3" s="3368"/>
      <c r="H3" s="3368"/>
      <c r="I3" s="3368"/>
      <c r="J3" s="3368"/>
      <c r="K3" s="3368"/>
      <c r="L3" s="3368"/>
      <c r="M3" s="3368"/>
      <c r="N3" s="3368"/>
      <c r="O3" s="3368"/>
      <c r="P3" s="3368"/>
      <c r="Q3" s="3368"/>
      <c r="R3" s="3368"/>
      <c r="S3" s="3368"/>
      <c r="T3" s="3368"/>
      <c r="U3" s="3368"/>
      <c r="V3" s="3368"/>
      <c r="W3" s="3368"/>
      <c r="X3" s="3368"/>
      <c r="Y3" s="3368"/>
      <c r="Z3" s="3368"/>
      <c r="AA3" s="3368"/>
      <c r="AB3" s="3368"/>
      <c r="AC3" s="3368"/>
      <c r="AD3" s="3368"/>
      <c r="AE3" s="3368"/>
      <c r="AF3" s="3368"/>
      <c r="AG3" s="3368"/>
      <c r="AH3" s="3368"/>
      <c r="AI3" s="3368"/>
      <c r="AJ3" s="3368"/>
      <c r="AK3" s="3368"/>
      <c r="AL3" s="3368"/>
      <c r="AM3" s="3368"/>
      <c r="AN3" s="3368"/>
      <c r="AO3" s="3368"/>
      <c r="AP3" s="3368"/>
      <c r="AQ3" s="3368"/>
      <c r="AR3" s="3368"/>
      <c r="AS3" s="3368"/>
      <c r="AT3" s="3368"/>
      <c r="AU3" s="3368"/>
      <c r="AV3" s="3368"/>
      <c r="AW3" s="3368"/>
      <c r="AX3" s="3368"/>
      <c r="AY3" s="3368"/>
      <c r="AZ3" s="3368"/>
      <c r="BA3" s="3368"/>
      <c r="BB3" s="3368"/>
      <c r="BC3" s="3368"/>
      <c r="BD3" s="3368"/>
      <c r="BE3" s="3368"/>
      <c r="BF3" s="3368"/>
      <c r="BG3" s="3368"/>
      <c r="BH3" s="3368"/>
      <c r="BI3" s="3368"/>
      <c r="BJ3" s="3368"/>
      <c r="BK3" s="3368"/>
      <c r="BL3" s="3368"/>
      <c r="BM3" s="3368"/>
      <c r="BN3" s="3368"/>
      <c r="BO3" s="3368"/>
      <c r="BP3" s="3368"/>
      <c r="BQ3" s="3368"/>
      <c r="BR3" s="3368"/>
      <c r="BS3" s="3368"/>
      <c r="BT3" s="3368"/>
      <c r="BU3" s="3368"/>
      <c r="BV3" s="3368"/>
      <c r="BW3" s="3368"/>
      <c r="BX3" s="3368"/>
      <c r="BY3" s="3368"/>
      <c r="BZ3" s="3368"/>
      <c r="CA3" s="3368"/>
      <c r="CB3" s="3368"/>
      <c r="CC3" s="3368"/>
      <c r="CD3" s="3368"/>
      <c r="CE3" s="3368"/>
      <c r="CF3" s="3368"/>
      <c r="CG3" s="3368"/>
      <c r="CH3" s="3368"/>
      <c r="CI3" s="3368"/>
      <c r="CJ3" s="3368"/>
      <c r="CK3" s="3368"/>
      <c r="CL3" s="3368"/>
      <c r="CM3" s="3368"/>
      <c r="CN3" s="3368"/>
      <c r="CO3" s="3368"/>
      <c r="CP3" s="3368"/>
      <c r="CQ3" s="3368"/>
      <c r="CR3" s="3368"/>
      <c r="CS3" s="3368"/>
      <c r="CT3" s="3368"/>
      <c r="CU3" s="3369"/>
    </row>
    <row r="4" spans="1:108" ht="45" customHeight="1">
      <c r="A4" s="3367"/>
      <c r="B4" s="3368"/>
      <c r="C4" s="3368"/>
      <c r="D4" s="3368"/>
      <c r="E4" s="3368"/>
      <c r="F4" s="3368"/>
      <c r="G4" s="3368"/>
      <c r="H4" s="3368"/>
      <c r="I4" s="3368"/>
      <c r="J4" s="3368"/>
      <c r="K4" s="3368"/>
      <c r="L4" s="3368"/>
      <c r="M4" s="3368"/>
      <c r="N4" s="3368"/>
      <c r="O4" s="3368"/>
      <c r="P4" s="3368"/>
      <c r="Q4" s="3368"/>
      <c r="R4" s="3368"/>
      <c r="S4" s="3368"/>
      <c r="T4" s="3368"/>
      <c r="U4" s="3368"/>
      <c r="V4" s="3368"/>
      <c r="W4" s="3368"/>
      <c r="X4" s="3368"/>
      <c r="Y4" s="3368"/>
      <c r="Z4" s="3368"/>
      <c r="AA4" s="3368"/>
      <c r="AB4" s="3368"/>
      <c r="AC4" s="3368"/>
      <c r="AD4" s="3368"/>
      <c r="AE4" s="3368"/>
      <c r="AF4" s="3368"/>
      <c r="AG4" s="3368"/>
      <c r="AH4" s="3368"/>
      <c r="AI4" s="3368"/>
      <c r="AJ4" s="3368"/>
      <c r="AK4" s="3368"/>
      <c r="AL4" s="3368"/>
      <c r="AM4" s="3368"/>
      <c r="AN4" s="3368"/>
      <c r="AO4" s="3368"/>
      <c r="AP4" s="3368"/>
      <c r="AQ4" s="3368"/>
      <c r="AR4" s="3368"/>
      <c r="AS4" s="3368"/>
      <c r="AT4" s="3368"/>
      <c r="AU4" s="3368"/>
      <c r="AV4" s="3368"/>
      <c r="AW4" s="3368"/>
      <c r="AX4" s="3368"/>
      <c r="AY4" s="3368"/>
      <c r="AZ4" s="3368"/>
      <c r="BA4" s="3368"/>
      <c r="BB4" s="3368"/>
      <c r="BC4" s="3368"/>
      <c r="BD4" s="3368"/>
      <c r="BE4" s="3368"/>
      <c r="BF4" s="3368"/>
      <c r="BG4" s="3368"/>
      <c r="BH4" s="3368"/>
      <c r="BI4" s="3368"/>
      <c r="BJ4" s="3368"/>
      <c r="BK4" s="3368"/>
      <c r="BL4" s="3368"/>
      <c r="BM4" s="3368"/>
      <c r="BN4" s="3368"/>
      <c r="BO4" s="3368"/>
      <c r="BP4" s="3368"/>
      <c r="BQ4" s="3368"/>
      <c r="BR4" s="3368"/>
      <c r="BS4" s="3368"/>
      <c r="BT4" s="3368"/>
      <c r="BU4" s="3368"/>
      <c r="BV4" s="3368"/>
      <c r="BW4" s="3368"/>
      <c r="BX4" s="3368"/>
      <c r="BY4" s="3368"/>
      <c r="BZ4" s="3368"/>
      <c r="CA4" s="3368"/>
      <c r="CB4" s="3368"/>
      <c r="CC4" s="3368"/>
      <c r="CD4" s="3368"/>
      <c r="CE4" s="3368"/>
      <c r="CF4" s="3368"/>
      <c r="CG4" s="3368"/>
      <c r="CH4" s="3368"/>
      <c r="CI4" s="3368"/>
      <c r="CJ4" s="3368"/>
      <c r="CK4" s="3368"/>
      <c r="CL4" s="3368"/>
      <c r="CM4" s="3368"/>
      <c r="CN4" s="3368"/>
      <c r="CO4" s="3368"/>
      <c r="CP4" s="3368"/>
      <c r="CQ4" s="3368"/>
      <c r="CR4" s="3368"/>
      <c r="CS4" s="3368"/>
      <c r="CT4" s="3368"/>
      <c r="CU4" s="3369"/>
    </row>
    <row r="5" spans="1:108" ht="12.6" customHeight="1">
      <c r="A5" s="1841"/>
      <c r="B5" s="1842"/>
      <c r="C5" s="1872"/>
      <c r="D5" s="3357" t="s">
        <v>72</v>
      </c>
      <c r="E5" s="3358"/>
      <c r="F5" s="3370" t="s">
        <v>3372</v>
      </c>
      <c r="G5" s="3370"/>
      <c r="H5" s="3370"/>
      <c r="I5" s="3370"/>
      <c r="J5" s="3370"/>
      <c r="K5" s="3370"/>
      <c r="L5" s="3370"/>
      <c r="M5" s="3370"/>
      <c r="N5" s="3370"/>
      <c r="O5" s="3370"/>
      <c r="P5" s="3370"/>
      <c r="Q5" s="3370"/>
      <c r="R5" s="3370"/>
      <c r="S5" s="3370"/>
      <c r="T5" s="3370"/>
      <c r="U5" s="3370"/>
      <c r="V5" s="3370"/>
      <c r="W5" s="3370"/>
      <c r="X5" s="3370"/>
      <c r="Y5" s="3370"/>
      <c r="Z5" s="3370"/>
      <c r="AA5" s="3370"/>
      <c r="AB5" s="3370"/>
      <c r="AC5" s="3370"/>
      <c r="AD5" s="3370"/>
      <c r="AE5" s="3370"/>
      <c r="AF5" s="3370"/>
      <c r="AG5" s="3370"/>
      <c r="AH5" s="3370"/>
      <c r="AI5" s="3370"/>
      <c r="AJ5" s="3370"/>
      <c r="AK5" s="3370"/>
      <c r="AL5" s="3370"/>
      <c r="AM5" s="3370"/>
      <c r="AN5" s="3370"/>
      <c r="AO5" s="3370"/>
      <c r="AP5" s="3370"/>
      <c r="AQ5" s="3370"/>
      <c r="AR5" s="3370"/>
      <c r="AS5" s="3370"/>
      <c r="AT5" s="3370"/>
      <c r="AU5" s="3370"/>
      <c r="AV5" s="3370"/>
      <c r="AW5" s="3370"/>
      <c r="AX5" s="3370"/>
      <c r="AY5" s="3370"/>
      <c r="AZ5" s="3370"/>
      <c r="BA5" s="3370"/>
      <c r="BB5" s="3370"/>
      <c r="BC5" s="3370"/>
      <c r="BD5" s="3370"/>
      <c r="BE5" s="3370"/>
      <c r="BF5" s="3370"/>
      <c r="BG5" s="3370"/>
      <c r="BH5" s="3370"/>
      <c r="BI5" s="3370"/>
      <c r="BJ5" s="3370"/>
      <c r="BK5" s="3370"/>
      <c r="BL5" s="3370"/>
      <c r="BM5" s="3370"/>
      <c r="BN5" s="3370"/>
      <c r="BO5" s="3370"/>
      <c r="BP5" s="3370"/>
      <c r="BQ5" s="3370"/>
      <c r="BR5" s="3370"/>
      <c r="BS5" s="3370"/>
      <c r="BT5" s="3370"/>
      <c r="BU5" s="3370"/>
      <c r="BV5" s="3370"/>
      <c r="BW5" s="3370"/>
      <c r="BX5" s="3370"/>
      <c r="BY5" s="3370"/>
      <c r="BZ5" s="3370"/>
      <c r="CA5" s="3370"/>
      <c r="CB5" s="3370"/>
      <c r="CC5" s="3370"/>
      <c r="CD5" s="3370"/>
      <c r="CE5" s="3370"/>
      <c r="CF5" s="3370"/>
      <c r="CG5" s="3370"/>
      <c r="CH5" s="3370"/>
      <c r="CI5" s="3370"/>
      <c r="CJ5" s="3370"/>
      <c r="CK5" s="3370"/>
      <c r="CL5" s="3370"/>
      <c r="CM5" s="3370"/>
      <c r="CN5" s="3370"/>
      <c r="CO5" s="3370"/>
      <c r="CP5" s="3370"/>
      <c r="CQ5" s="3370"/>
      <c r="CR5" s="1872"/>
      <c r="CS5" s="1872"/>
      <c r="CT5" s="1842"/>
      <c r="CU5" s="1843"/>
    </row>
    <row r="6" spans="1:108" ht="12.6" customHeight="1">
      <c r="A6" s="1841"/>
      <c r="B6" s="1842"/>
      <c r="C6" s="1872"/>
      <c r="D6" s="3359"/>
      <c r="E6" s="3359"/>
      <c r="F6" s="3370"/>
      <c r="G6" s="3370"/>
      <c r="H6" s="3370"/>
      <c r="I6" s="3370"/>
      <c r="J6" s="3370"/>
      <c r="K6" s="3370"/>
      <c r="L6" s="3370"/>
      <c r="M6" s="3370"/>
      <c r="N6" s="3370"/>
      <c r="O6" s="3370"/>
      <c r="P6" s="3370"/>
      <c r="Q6" s="3370"/>
      <c r="R6" s="3370"/>
      <c r="S6" s="3370"/>
      <c r="T6" s="3370"/>
      <c r="U6" s="3370"/>
      <c r="V6" s="3370"/>
      <c r="W6" s="3370"/>
      <c r="X6" s="3370"/>
      <c r="Y6" s="3370"/>
      <c r="Z6" s="3370"/>
      <c r="AA6" s="3370"/>
      <c r="AB6" s="3370"/>
      <c r="AC6" s="3370"/>
      <c r="AD6" s="3370"/>
      <c r="AE6" s="3370"/>
      <c r="AF6" s="3370"/>
      <c r="AG6" s="3370"/>
      <c r="AH6" s="3370"/>
      <c r="AI6" s="3370"/>
      <c r="AJ6" s="3370"/>
      <c r="AK6" s="3370"/>
      <c r="AL6" s="3370"/>
      <c r="AM6" s="3370"/>
      <c r="AN6" s="3370"/>
      <c r="AO6" s="3370"/>
      <c r="AP6" s="3370"/>
      <c r="AQ6" s="3370"/>
      <c r="AR6" s="3370"/>
      <c r="AS6" s="3370"/>
      <c r="AT6" s="3370"/>
      <c r="AU6" s="3370"/>
      <c r="AV6" s="3370"/>
      <c r="AW6" s="3370"/>
      <c r="AX6" s="3370"/>
      <c r="AY6" s="3370"/>
      <c r="AZ6" s="3370"/>
      <c r="BA6" s="3370"/>
      <c r="BB6" s="3370"/>
      <c r="BC6" s="3370"/>
      <c r="BD6" s="3370"/>
      <c r="BE6" s="3370"/>
      <c r="BF6" s="3370"/>
      <c r="BG6" s="3370"/>
      <c r="BH6" s="3370"/>
      <c r="BI6" s="3370"/>
      <c r="BJ6" s="3370"/>
      <c r="BK6" s="3370"/>
      <c r="BL6" s="3370"/>
      <c r="BM6" s="3370"/>
      <c r="BN6" s="3370"/>
      <c r="BO6" s="3370"/>
      <c r="BP6" s="3370"/>
      <c r="BQ6" s="3370"/>
      <c r="BR6" s="3370"/>
      <c r="BS6" s="3370"/>
      <c r="BT6" s="3370"/>
      <c r="BU6" s="3370"/>
      <c r="BV6" s="3370"/>
      <c r="BW6" s="3370"/>
      <c r="BX6" s="3370"/>
      <c r="BY6" s="3370"/>
      <c r="BZ6" s="3370"/>
      <c r="CA6" s="3370"/>
      <c r="CB6" s="3370"/>
      <c r="CC6" s="3370"/>
      <c r="CD6" s="3370"/>
      <c r="CE6" s="3370"/>
      <c r="CF6" s="3370"/>
      <c r="CG6" s="3370"/>
      <c r="CH6" s="3370"/>
      <c r="CI6" s="3370"/>
      <c r="CJ6" s="3370"/>
      <c r="CK6" s="3370"/>
      <c r="CL6" s="3370"/>
      <c r="CM6" s="3370"/>
      <c r="CN6" s="3370"/>
      <c r="CO6" s="3370"/>
      <c r="CP6" s="3370"/>
      <c r="CQ6" s="3370"/>
      <c r="CR6" s="1872"/>
      <c r="CS6" s="1872"/>
      <c r="CT6" s="1842"/>
      <c r="CU6" s="1843"/>
    </row>
    <row r="7" spans="1:108" ht="12.6" customHeight="1">
      <c r="A7" s="599"/>
      <c r="B7" s="623"/>
      <c r="C7" s="608"/>
      <c r="D7" s="3357" t="s">
        <v>3373</v>
      </c>
      <c r="E7" s="3358"/>
      <c r="F7" s="3358"/>
      <c r="G7" s="3358"/>
      <c r="H7" s="3357" t="s">
        <v>72</v>
      </c>
      <c r="I7" s="3358"/>
      <c r="J7" s="3360" t="s">
        <v>2425</v>
      </c>
      <c r="K7" s="3360"/>
      <c r="L7" s="3360"/>
      <c r="M7" s="3360"/>
      <c r="N7" s="3360"/>
      <c r="O7" s="3360"/>
      <c r="P7" s="3360"/>
      <c r="Q7" s="3360"/>
      <c r="R7" s="3360"/>
      <c r="S7" s="3360"/>
      <c r="T7" s="3360"/>
      <c r="U7" s="3360"/>
      <c r="V7" s="3360"/>
      <c r="W7" s="3360"/>
      <c r="X7" s="3360"/>
      <c r="Y7" s="3360"/>
      <c r="Z7" s="3360"/>
      <c r="AA7" s="3360"/>
      <c r="AB7" s="3360"/>
      <c r="AC7" s="3360"/>
      <c r="AD7" s="3360"/>
      <c r="AE7" s="3360"/>
      <c r="AF7" s="3360"/>
      <c r="AG7" s="3360"/>
      <c r="AH7" s="3360"/>
      <c r="AI7" s="3360"/>
      <c r="AJ7" s="3360"/>
      <c r="AK7" s="3360"/>
      <c r="AL7" s="3360"/>
      <c r="AM7" s="3360"/>
      <c r="AN7" s="3360"/>
      <c r="AO7" s="3360"/>
      <c r="AP7" s="3360"/>
      <c r="AQ7" s="3360"/>
      <c r="AR7" s="3360"/>
      <c r="AS7" s="3360"/>
      <c r="AT7" s="3360"/>
      <c r="AU7" s="3360"/>
      <c r="AV7" s="3360"/>
      <c r="AW7" s="3360"/>
      <c r="AX7" s="3360"/>
      <c r="AY7" s="3360"/>
      <c r="AZ7" s="3360"/>
      <c r="BA7" s="3360"/>
      <c r="BB7" s="3360"/>
      <c r="BC7" s="3360"/>
      <c r="BD7" s="3360"/>
      <c r="BE7" s="1873"/>
      <c r="BF7" s="1873"/>
      <c r="BG7" s="1873"/>
      <c r="BH7" s="1873"/>
      <c r="BI7" s="1873"/>
      <c r="BJ7" s="1873"/>
      <c r="BK7" s="1873"/>
      <c r="BL7" s="1873"/>
      <c r="BM7" s="1873"/>
      <c r="BN7" s="1873"/>
      <c r="BO7" s="1873"/>
      <c r="BP7" s="1873"/>
      <c r="BQ7" s="1873"/>
      <c r="BR7" s="1873"/>
      <c r="BS7" s="1873"/>
      <c r="BT7" s="1873"/>
      <c r="BU7" s="1873"/>
      <c r="BV7" s="1873"/>
      <c r="BW7" s="1873"/>
      <c r="BX7" s="1873"/>
      <c r="BY7" s="1873"/>
      <c r="BZ7" s="1873"/>
      <c r="CA7" s="1873"/>
      <c r="CB7" s="1873"/>
      <c r="CC7" s="1873"/>
      <c r="CD7" s="1873"/>
      <c r="CE7" s="1873"/>
      <c r="CF7" s="1873"/>
      <c r="CG7" s="1873"/>
      <c r="CH7" s="1873"/>
      <c r="CI7" s="1873"/>
      <c r="CJ7" s="1873"/>
      <c r="CK7" s="1873"/>
      <c r="CL7" s="1873"/>
      <c r="CM7" s="1873"/>
      <c r="CN7" s="1873"/>
      <c r="CO7" s="1873"/>
      <c r="CP7" s="1873"/>
      <c r="CQ7" s="1873"/>
      <c r="CR7" s="1100"/>
      <c r="CS7" s="608"/>
      <c r="CT7" s="1079"/>
      <c r="CU7" s="1080"/>
    </row>
    <row r="8" spans="1:108" ht="12.6" customHeight="1">
      <c r="A8" s="585"/>
      <c r="B8" s="1852"/>
      <c r="C8" s="1100"/>
      <c r="D8" s="3358"/>
      <c r="E8" s="3358"/>
      <c r="F8" s="3358"/>
      <c r="G8" s="3358"/>
      <c r="H8" s="3359"/>
      <c r="I8" s="3359"/>
      <c r="J8" s="3360"/>
      <c r="K8" s="3360"/>
      <c r="L8" s="3360"/>
      <c r="M8" s="3360"/>
      <c r="N8" s="3360"/>
      <c r="O8" s="3360"/>
      <c r="P8" s="3360"/>
      <c r="Q8" s="3360"/>
      <c r="R8" s="3360"/>
      <c r="S8" s="3360"/>
      <c r="T8" s="3360"/>
      <c r="U8" s="3360"/>
      <c r="V8" s="3360"/>
      <c r="W8" s="3360"/>
      <c r="X8" s="3360"/>
      <c r="Y8" s="3360"/>
      <c r="Z8" s="3360"/>
      <c r="AA8" s="3360"/>
      <c r="AB8" s="3360"/>
      <c r="AC8" s="3360"/>
      <c r="AD8" s="3360"/>
      <c r="AE8" s="3360"/>
      <c r="AF8" s="3360"/>
      <c r="AG8" s="3360"/>
      <c r="AH8" s="3360"/>
      <c r="AI8" s="3360"/>
      <c r="AJ8" s="3360"/>
      <c r="AK8" s="3360"/>
      <c r="AL8" s="3360"/>
      <c r="AM8" s="3360"/>
      <c r="AN8" s="3360"/>
      <c r="AO8" s="3360"/>
      <c r="AP8" s="3360"/>
      <c r="AQ8" s="3360"/>
      <c r="AR8" s="3360"/>
      <c r="AS8" s="3360"/>
      <c r="AT8" s="3360"/>
      <c r="AU8" s="3360"/>
      <c r="AV8" s="3360"/>
      <c r="AW8" s="3360"/>
      <c r="AX8" s="3360"/>
      <c r="AY8" s="3360"/>
      <c r="AZ8" s="3360"/>
      <c r="BA8" s="3360"/>
      <c r="BB8" s="3360"/>
      <c r="BC8" s="3360"/>
      <c r="BD8" s="3360"/>
      <c r="BE8" s="1873"/>
      <c r="BF8" s="1873"/>
      <c r="BG8" s="1873"/>
      <c r="BH8" s="1873"/>
      <c r="BI8" s="1873"/>
      <c r="BJ8" s="1873"/>
      <c r="BK8" s="1873"/>
      <c r="BL8" s="1873"/>
      <c r="BM8" s="1873"/>
      <c r="BN8" s="1873"/>
      <c r="BO8" s="1873"/>
      <c r="BP8" s="1873"/>
      <c r="BQ8" s="1873"/>
      <c r="BR8" s="1873"/>
      <c r="BS8" s="1873"/>
      <c r="BT8" s="1873"/>
      <c r="BU8" s="1873"/>
      <c r="BV8" s="1873"/>
      <c r="BW8" s="1873"/>
      <c r="BX8" s="1873"/>
      <c r="BY8" s="1873"/>
      <c r="BZ8" s="1873"/>
      <c r="CA8" s="1873"/>
      <c r="CB8" s="1873"/>
      <c r="CC8" s="1873"/>
      <c r="CD8" s="1873"/>
      <c r="CE8" s="1873"/>
      <c r="CF8" s="1873"/>
      <c r="CG8" s="1873"/>
      <c r="CH8" s="1873"/>
      <c r="CI8" s="1873"/>
      <c r="CJ8" s="1873"/>
      <c r="CK8" s="1873"/>
      <c r="CL8" s="1873"/>
      <c r="CM8" s="1873"/>
      <c r="CN8" s="1873"/>
      <c r="CO8" s="1873"/>
      <c r="CP8" s="1873"/>
      <c r="CQ8" s="1873"/>
      <c r="CR8" s="1849"/>
      <c r="CS8" s="1100"/>
      <c r="CT8" s="1852"/>
      <c r="CU8" s="586"/>
    </row>
    <row r="9" spans="1:108" ht="12.6" customHeight="1">
      <c r="A9" s="587"/>
      <c r="B9" s="588"/>
      <c r="C9" s="1100"/>
      <c r="D9" s="1849"/>
      <c r="E9" s="1849"/>
      <c r="F9" s="1849"/>
      <c r="G9" s="1849"/>
      <c r="H9" s="3357" t="s">
        <v>72</v>
      </c>
      <c r="I9" s="3358"/>
      <c r="J9" s="3360" t="s">
        <v>2426</v>
      </c>
      <c r="K9" s="3360"/>
      <c r="L9" s="3360"/>
      <c r="M9" s="3360"/>
      <c r="N9" s="3360"/>
      <c r="O9" s="3360"/>
      <c r="P9" s="3360"/>
      <c r="Q9" s="3360"/>
      <c r="R9" s="3360"/>
      <c r="S9" s="3360"/>
      <c r="T9" s="3360"/>
      <c r="U9" s="3360"/>
      <c r="V9" s="3360"/>
      <c r="W9" s="3360"/>
      <c r="X9" s="3360"/>
      <c r="Y9" s="3360"/>
      <c r="Z9" s="3360"/>
      <c r="AA9" s="3360"/>
      <c r="AB9" s="3360"/>
      <c r="AC9" s="3360"/>
      <c r="AD9" s="3360"/>
      <c r="AE9" s="3360"/>
      <c r="AF9" s="3360"/>
      <c r="AG9" s="3360"/>
      <c r="AH9" s="3360"/>
      <c r="AI9" s="3360"/>
      <c r="AJ9" s="3360"/>
      <c r="AK9" s="3360"/>
      <c r="AL9" s="3360"/>
      <c r="AM9" s="3360"/>
      <c r="AN9" s="3360"/>
      <c r="AO9" s="3360"/>
      <c r="AP9" s="3360"/>
      <c r="AQ9" s="3360"/>
      <c r="AR9" s="3360"/>
      <c r="AS9" s="3360"/>
      <c r="AT9" s="3360"/>
      <c r="AU9" s="3360"/>
      <c r="AV9" s="3360"/>
      <c r="AW9" s="3360"/>
      <c r="AX9" s="3360"/>
      <c r="AY9" s="3360"/>
      <c r="AZ9" s="3360"/>
      <c r="BA9" s="3360"/>
      <c r="BB9" s="3360"/>
      <c r="BC9" s="3360"/>
      <c r="BD9" s="3360"/>
      <c r="BE9" s="1873"/>
      <c r="BF9" s="1873"/>
      <c r="BG9" s="1873"/>
      <c r="BH9" s="1873"/>
      <c r="BI9" s="1873"/>
      <c r="BJ9" s="1873"/>
      <c r="BK9" s="1873"/>
      <c r="BL9" s="1873"/>
      <c r="BM9" s="1873"/>
      <c r="BN9" s="1873"/>
      <c r="BO9" s="1873"/>
      <c r="BP9" s="1873"/>
      <c r="BQ9" s="1873"/>
      <c r="BR9" s="1873"/>
      <c r="BS9" s="1873"/>
      <c r="BT9" s="1873"/>
      <c r="BU9" s="1873"/>
      <c r="BV9" s="1873"/>
      <c r="BW9" s="1873"/>
      <c r="BX9" s="1873"/>
      <c r="BY9" s="1873"/>
      <c r="BZ9" s="1873"/>
      <c r="CA9" s="1873"/>
      <c r="CB9" s="1873"/>
      <c r="CC9" s="1873"/>
      <c r="CD9" s="1873"/>
      <c r="CE9" s="1873"/>
      <c r="CF9" s="1873"/>
      <c r="CG9" s="1873"/>
      <c r="CH9" s="1873"/>
      <c r="CI9" s="1873"/>
      <c r="CJ9" s="1873"/>
      <c r="CK9" s="1873"/>
      <c r="CL9" s="1873"/>
      <c r="CM9" s="1873"/>
      <c r="CN9" s="1873"/>
      <c r="CO9" s="1873"/>
      <c r="CP9" s="1873"/>
      <c r="CQ9" s="1873"/>
      <c r="CR9" s="1849"/>
      <c r="CS9" s="1100"/>
      <c r="CT9" s="588"/>
      <c r="CU9" s="589"/>
    </row>
    <row r="10" spans="1:108" ht="12.6" customHeight="1">
      <c r="A10" s="587"/>
      <c r="B10" s="588"/>
      <c r="C10" s="1100"/>
      <c r="D10" s="1849"/>
      <c r="E10" s="1849"/>
      <c r="F10" s="1849"/>
      <c r="G10" s="1849"/>
      <c r="H10" s="3359"/>
      <c r="I10" s="3359"/>
      <c r="J10" s="3360"/>
      <c r="K10" s="3360"/>
      <c r="L10" s="3360"/>
      <c r="M10" s="3360"/>
      <c r="N10" s="3360"/>
      <c r="O10" s="3360"/>
      <c r="P10" s="3360"/>
      <c r="Q10" s="3360"/>
      <c r="R10" s="3360"/>
      <c r="S10" s="3360"/>
      <c r="T10" s="3360"/>
      <c r="U10" s="3360"/>
      <c r="V10" s="3360"/>
      <c r="W10" s="3360"/>
      <c r="X10" s="3360"/>
      <c r="Y10" s="3360"/>
      <c r="Z10" s="3360"/>
      <c r="AA10" s="3360"/>
      <c r="AB10" s="3360"/>
      <c r="AC10" s="3360"/>
      <c r="AD10" s="3360"/>
      <c r="AE10" s="3360"/>
      <c r="AF10" s="3360"/>
      <c r="AG10" s="3360"/>
      <c r="AH10" s="3360"/>
      <c r="AI10" s="3360"/>
      <c r="AJ10" s="3360"/>
      <c r="AK10" s="3360"/>
      <c r="AL10" s="3360"/>
      <c r="AM10" s="3360"/>
      <c r="AN10" s="3360"/>
      <c r="AO10" s="3360"/>
      <c r="AP10" s="3360"/>
      <c r="AQ10" s="3360"/>
      <c r="AR10" s="3360"/>
      <c r="AS10" s="3360"/>
      <c r="AT10" s="3360"/>
      <c r="AU10" s="3360"/>
      <c r="AV10" s="3360"/>
      <c r="AW10" s="3360"/>
      <c r="AX10" s="3360"/>
      <c r="AY10" s="3360"/>
      <c r="AZ10" s="3360"/>
      <c r="BA10" s="3360"/>
      <c r="BB10" s="3360"/>
      <c r="BC10" s="3360"/>
      <c r="BD10" s="3360"/>
      <c r="BE10" s="1873"/>
      <c r="BF10" s="1873"/>
      <c r="BG10" s="1873"/>
      <c r="BH10" s="1873"/>
      <c r="BI10" s="1873"/>
      <c r="BJ10" s="1873"/>
      <c r="BK10" s="1873"/>
      <c r="BL10" s="1873"/>
      <c r="BM10" s="1873"/>
      <c r="BN10" s="1873"/>
      <c r="BO10" s="1873"/>
      <c r="BP10" s="1873"/>
      <c r="BQ10" s="1873"/>
      <c r="BR10" s="1873"/>
      <c r="BS10" s="1873"/>
      <c r="BT10" s="1873"/>
      <c r="BU10" s="1873"/>
      <c r="BV10" s="1873"/>
      <c r="BW10" s="1873"/>
      <c r="BX10" s="1873"/>
      <c r="BY10" s="1873"/>
      <c r="BZ10" s="1873"/>
      <c r="CA10" s="1873"/>
      <c r="CB10" s="1873"/>
      <c r="CC10" s="1873"/>
      <c r="CD10" s="1873"/>
      <c r="CE10" s="1873"/>
      <c r="CF10" s="1873"/>
      <c r="CG10" s="1873"/>
      <c r="CH10" s="1873"/>
      <c r="CI10" s="1873"/>
      <c r="CJ10" s="1873"/>
      <c r="CK10" s="1873"/>
      <c r="CL10" s="1873"/>
      <c r="CM10" s="1873"/>
      <c r="CN10" s="1873"/>
      <c r="CO10" s="1873"/>
      <c r="CP10" s="1873"/>
      <c r="CQ10" s="1873"/>
      <c r="CR10" s="1849"/>
      <c r="CS10" s="1100"/>
      <c r="CT10" s="588"/>
      <c r="CU10" s="589"/>
    </row>
    <row r="11" spans="1:108" ht="12.6" customHeight="1">
      <c r="A11" s="587"/>
      <c r="B11" s="588"/>
      <c r="C11" s="1100"/>
      <c r="D11" s="1849"/>
      <c r="E11" s="1849"/>
      <c r="F11" s="1849"/>
      <c r="G11" s="1849"/>
      <c r="H11" s="3357" t="s">
        <v>72</v>
      </c>
      <c r="I11" s="3358"/>
      <c r="J11" s="3360" t="s">
        <v>2427</v>
      </c>
      <c r="K11" s="3360"/>
      <c r="L11" s="3360"/>
      <c r="M11" s="3360"/>
      <c r="N11" s="3360"/>
      <c r="O11" s="3360"/>
      <c r="P11" s="3360"/>
      <c r="Q11" s="3360"/>
      <c r="R11" s="3360"/>
      <c r="S11" s="3360"/>
      <c r="T11" s="3360"/>
      <c r="U11" s="3360"/>
      <c r="V11" s="3360"/>
      <c r="W11" s="3360"/>
      <c r="X11" s="3360"/>
      <c r="Y11" s="3360"/>
      <c r="Z11" s="3360"/>
      <c r="AA11" s="3360"/>
      <c r="AB11" s="3360"/>
      <c r="AC11" s="3360"/>
      <c r="AD11" s="3360"/>
      <c r="AE11" s="3360"/>
      <c r="AF11" s="3360"/>
      <c r="AG11" s="3360"/>
      <c r="AH11" s="3360"/>
      <c r="AI11" s="3360"/>
      <c r="AJ11" s="3360"/>
      <c r="AK11" s="3360"/>
      <c r="AL11" s="3360"/>
      <c r="AM11" s="3360"/>
      <c r="AN11" s="3360"/>
      <c r="AO11" s="3360"/>
      <c r="AP11" s="3360"/>
      <c r="AQ11" s="3360"/>
      <c r="AR11" s="3360"/>
      <c r="AS11" s="3360"/>
      <c r="AT11" s="3360"/>
      <c r="AU11" s="3360"/>
      <c r="AV11" s="3360"/>
      <c r="AW11" s="3360"/>
      <c r="AX11" s="3360"/>
      <c r="AY11" s="3360"/>
      <c r="AZ11" s="3360"/>
      <c r="BA11" s="3360"/>
      <c r="BB11" s="3360"/>
      <c r="BC11" s="3360"/>
      <c r="BD11" s="3360"/>
      <c r="BE11" s="3361" t="s">
        <v>2428</v>
      </c>
      <c r="BF11" s="3361"/>
      <c r="BG11" s="3361"/>
      <c r="BH11" s="3361"/>
      <c r="BI11" s="3361"/>
      <c r="BJ11" s="3361"/>
      <c r="BK11" s="3361"/>
      <c r="BL11" s="3361"/>
      <c r="BM11" s="3361"/>
      <c r="BN11" s="3361"/>
      <c r="BO11" s="3361"/>
      <c r="BP11" s="3361"/>
      <c r="BQ11" s="3361"/>
      <c r="BR11" s="3361"/>
      <c r="BS11" s="3361"/>
      <c r="BT11" s="3361"/>
      <c r="BU11" s="3361"/>
      <c r="BV11" s="3361"/>
      <c r="BW11" s="3361"/>
      <c r="BX11" s="3361"/>
      <c r="BY11" s="3361"/>
      <c r="BZ11" s="3361"/>
      <c r="CA11" s="3361"/>
      <c r="CB11" s="3361"/>
      <c r="CC11" s="3361"/>
      <c r="CD11" s="3361"/>
      <c r="CE11" s="3361"/>
      <c r="CF11" s="3361"/>
      <c r="CG11" s="3361"/>
      <c r="CH11" s="3361"/>
      <c r="CI11" s="3361"/>
      <c r="CJ11" s="3361"/>
      <c r="CK11" s="3361"/>
      <c r="CL11" s="3361"/>
      <c r="CM11" s="3361"/>
      <c r="CN11" s="3361"/>
      <c r="CO11" s="3361"/>
      <c r="CP11" s="3361"/>
      <c r="CQ11" s="3361"/>
      <c r="CR11" s="1849"/>
      <c r="CS11" s="1100"/>
      <c r="CT11" s="588"/>
      <c r="CU11" s="589"/>
    </row>
    <row r="12" spans="1:108" ht="12.6" customHeight="1">
      <c r="A12" s="587"/>
      <c r="B12" s="588"/>
      <c r="C12" s="1100"/>
      <c r="D12" s="1849"/>
      <c r="E12" s="1849"/>
      <c r="F12" s="1849"/>
      <c r="G12" s="1849"/>
      <c r="H12" s="3359"/>
      <c r="I12" s="3359"/>
      <c r="J12" s="3360"/>
      <c r="K12" s="3360"/>
      <c r="L12" s="3360"/>
      <c r="M12" s="3360"/>
      <c r="N12" s="3360"/>
      <c r="O12" s="3360"/>
      <c r="P12" s="3360"/>
      <c r="Q12" s="3360"/>
      <c r="R12" s="3360"/>
      <c r="S12" s="3360"/>
      <c r="T12" s="3360"/>
      <c r="U12" s="3360"/>
      <c r="V12" s="3360"/>
      <c r="W12" s="3360"/>
      <c r="X12" s="3360"/>
      <c r="Y12" s="3360"/>
      <c r="Z12" s="3360"/>
      <c r="AA12" s="3360"/>
      <c r="AB12" s="3360"/>
      <c r="AC12" s="3360"/>
      <c r="AD12" s="3360"/>
      <c r="AE12" s="3360"/>
      <c r="AF12" s="3360"/>
      <c r="AG12" s="3360"/>
      <c r="AH12" s="3360"/>
      <c r="AI12" s="3360"/>
      <c r="AJ12" s="3360"/>
      <c r="AK12" s="3360"/>
      <c r="AL12" s="3360"/>
      <c r="AM12" s="3360"/>
      <c r="AN12" s="3360"/>
      <c r="AO12" s="3360"/>
      <c r="AP12" s="3360"/>
      <c r="AQ12" s="3360"/>
      <c r="AR12" s="3360"/>
      <c r="AS12" s="3360"/>
      <c r="AT12" s="3360"/>
      <c r="AU12" s="3360"/>
      <c r="AV12" s="3360"/>
      <c r="AW12" s="3360"/>
      <c r="AX12" s="3360"/>
      <c r="AY12" s="3360"/>
      <c r="AZ12" s="3360"/>
      <c r="BA12" s="3360"/>
      <c r="BB12" s="3360"/>
      <c r="BC12" s="3360"/>
      <c r="BD12" s="3360"/>
      <c r="BE12" s="3361"/>
      <c r="BF12" s="3361"/>
      <c r="BG12" s="3361"/>
      <c r="BH12" s="3361"/>
      <c r="BI12" s="3361"/>
      <c r="BJ12" s="3361"/>
      <c r="BK12" s="3361"/>
      <c r="BL12" s="3361"/>
      <c r="BM12" s="3361"/>
      <c r="BN12" s="3361"/>
      <c r="BO12" s="3361"/>
      <c r="BP12" s="3361"/>
      <c r="BQ12" s="3361"/>
      <c r="BR12" s="3361"/>
      <c r="BS12" s="3361"/>
      <c r="BT12" s="3361"/>
      <c r="BU12" s="3361"/>
      <c r="BV12" s="3361"/>
      <c r="BW12" s="3361"/>
      <c r="BX12" s="3361"/>
      <c r="BY12" s="3361"/>
      <c r="BZ12" s="3361"/>
      <c r="CA12" s="3361"/>
      <c r="CB12" s="3361"/>
      <c r="CC12" s="3361"/>
      <c r="CD12" s="3361"/>
      <c r="CE12" s="3361"/>
      <c r="CF12" s="3361"/>
      <c r="CG12" s="3361"/>
      <c r="CH12" s="3361"/>
      <c r="CI12" s="3361"/>
      <c r="CJ12" s="3361"/>
      <c r="CK12" s="3361"/>
      <c r="CL12" s="3361"/>
      <c r="CM12" s="3361"/>
      <c r="CN12" s="3361"/>
      <c r="CO12" s="3361"/>
      <c r="CP12" s="3361"/>
      <c r="CQ12" s="3361"/>
      <c r="CR12" s="1849"/>
      <c r="CS12" s="1100"/>
      <c r="CT12" s="588"/>
      <c r="CU12" s="589"/>
    </row>
    <row r="13" spans="1:108" ht="12.6" customHeight="1">
      <c r="A13" s="587"/>
      <c r="B13" s="588"/>
      <c r="C13" s="3362" t="s">
        <v>2434</v>
      </c>
      <c r="D13" s="3362"/>
      <c r="E13" s="3362"/>
      <c r="F13" s="3362"/>
      <c r="G13" s="3362"/>
      <c r="H13" s="3362"/>
      <c r="I13" s="3362"/>
      <c r="J13" s="3362"/>
      <c r="K13" s="3362"/>
      <c r="L13" s="3362"/>
      <c r="M13" s="3362"/>
      <c r="N13" s="3362"/>
      <c r="O13" s="3362"/>
      <c r="P13" s="3362"/>
      <c r="Q13" s="3362"/>
      <c r="R13" s="3362"/>
      <c r="S13" s="3362"/>
      <c r="T13" s="3362"/>
      <c r="U13" s="3362"/>
      <c r="V13" s="3362"/>
      <c r="W13" s="3362"/>
      <c r="X13" s="3362"/>
      <c r="Y13" s="3362"/>
      <c r="Z13" s="3362"/>
      <c r="AA13" s="3362"/>
      <c r="AB13" s="3362"/>
      <c r="AC13" s="3362"/>
      <c r="AD13" s="3362"/>
      <c r="AE13" s="3362"/>
      <c r="AF13" s="3362"/>
      <c r="AG13" s="3362"/>
      <c r="AH13" s="3362"/>
      <c r="AI13" s="3362"/>
      <c r="AJ13" s="3362"/>
      <c r="AK13" s="3362"/>
      <c r="AL13" s="3362"/>
      <c r="AM13" s="3362"/>
      <c r="AN13" s="3362"/>
      <c r="AO13" s="3362"/>
      <c r="AP13" s="3362"/>
      <c r="AQ13" s="3362"/>
      <c r="AR13" s="3362"/>
      <c r="AS13" s="3362"/>
      <c r="AT13" s="3362"/>
      <c r="AU13" s="3362"/>
      <c r="AV13" s="3362"/>
      <c r="AW13" s="3362"/>
      <c r="AX13" s="3362"/>
      <c r="AY13" s="3362"/>
      <c r="AZ13" s="3362"/>
      <c r="BA13" s="3362"/>
      <c r="BB13" s="3362"/>
      <c r="BC13" s="3362"/>
      <c r="BD13" s="3362"/>
      <c r="BE13" s="3362"/>
      <c r="BF13" s="3362"/>
      <c r="BG13" s="3362"/>
      <c r="BH13" s="3362"/>
      <c r="BI13" s="3362"/>
      <c r="BJ13" s="3362"/>
      <c r="BK13" s="3362"/>
      <c r="BL13" s="3362"/>
      <c r="BM13" s="3362"/>
      <c r="BN13" s="3362"/>
      <c r="BO13" s="3362"/>
      <c r="BP13" s="3362"/>
      <c r="BQ13" s="3362"/>
      <c r="BR13" s="3362"/>
      <c r="BS13" s="3362"/>
      <c r="BT13" s="3362"/>
      <c r="BU13" s="3362"/>
      <c r="BV13" s="3362"/>
      <c r="BW13" s="3362"/>
      <c r="BX13" s="3362"/>
      <c r="BY13" s="3362"/>
      <c r="BZ13" s="3362"/>
      <c r="CA13" s="3362"/>
      <c r="CB13" s="3362"/>
      <c r="CC13" s="3362"/>
      <c r="CD13" s="3362"/>
      <c r="CE13" s="3362"/>
      <c r="CF13" s="3362"/>
      <c r="CG13" s="3362"/>
      <c r="CH13" s="3362"/>
      <c r="CI13" s="3362"/>
      <c r="CJ13" s="3362"/>
      <c r="CK13" s="3362"/>
      <c r="CL13" s="3362"/>
      <c r="CM13" s="3362"/>
      <c r="CN13" s="3362"/>
      <c r="CO13" s="3362"/>
      <c r="CP13" s="3362"/>
      <c r="CQ13" s="3362"/>
      <c r="CR13" s="3362"/>
      <c r="CS13" s="3362"/>
      <c r="CT13" s="588"/>
      <c r="CU13" s="589"/>
    </row>
    <row r="14" spans="1:108" ht="12.6" customHeight="1">
      <c r="A14" s="587"/>
      <c r="B14" s="588"/>
      <c r="C14" s="3362"/>
      <c r="D14" s="3362"/>
      <c r="E14" s="3362"/>
      <c r="F14" s="3362"/>
      <c r="G14" s="3362"/>
      <c r="H14" s="3362"/>
      <c r="I14" s="3362"/>
      <c r="J14" s="3362"/>
      <c r="K14" s="3362"/>
      <c r="L14" s="3362"/>
      <c r="M14" s="3362"/>
      <c r="N14" s="3362"/>
      <c r="O14" s="3362"/>
      <c r="P14" s="3362"/>
      <c r="Q14" s="3362"/>
      <c r="R14" s="3362"/>
      <c r="S14" s="3362"/>
      <c r="T14" s="3362"/>
      <c r="U14" s="3362"/>
      <c r="V14" s="3362"/>
      <c r="W14" s="3362"/>
      <c r="X14" s="3362"/>
      <c r="Y14" s="3362"/>
      <c r="Z14" s="3362"/>
      <c r="AA14" s="3362"/>
      <c r="AB14" s="3362"/>
      <c r="AC14" s="3362"/>
      <c r="AD14" s="3362"/>
      <c r="AE14" s="3362"/>
      <c r="AF14" s="3362"/>
      <c r="AG14" s="3362"/>
      <c r="AH14" s="3362"/>
      <c r="AI14" s="3362"/>
      <c r="AJ14" s="3362"/>
      <c r="AK14" s="3362"/>
      <c r="AL14" s="3362"/>
      <c r="AM14" s="3362"/>
      <c r="AN14" s="3362"/>
      <c r="AO14" s="3362"/>
      <c r="AP14" s="3362"/>
      <c r="AQ14" s="3362"/>
      <c r="AR14" s="3362"/>
      <c r="AS14" s="3362"/>
      <c r="AT14" s="3362"/>
      <c r="AU14" s="3362"/>
      <c r="AV14" s="3362"/>
      <c r="AW14" s="3362"/>
      <c r="AX14" s="3362"/>
      <c r="AY14" s="3362"/>
      <c r="AZ14" s="3362"/>
      <c r="BA14" s="3362"/>
      <c r="BB14" s="3362"/>
      <c r="BC14" s="3362"/>
      <c r="BD14" s="3362"/>
      <c r="BE14" s="3362"/>
      <c r="BF14" s="3362"/>
      <c r="BG14" s="3362"/>
      <c r="BH14" s="3362"/>
      <c r="BI14" s="3362"/>
      <c r="BJ14" s="3362"/>
      <c r="BK14" s="3362"/>
      <c r="BL14" s="3362"/>
      <c r="BM14" s="3362"/>
      <c r="BN14" s="3362"/>
      <c r="BO14" s="3362"/>
      <c r="BP14" s="3362"/>
      <c r="BQ14" s="3362"/>
      <c r="BR14" s="3362"/>
      <c r="BS14" s="3362"/>
      <c r="BT14" s="3362"/>
      <c r="BU14" s="3362"/>
      <c r="BV14" s="3362"/>
      <c r="BW14" s="3362"/>
      <c r="BX14" s="3362"/>
      <c r="BY14" s="3362"/>
      <c r="BZ14" s="3362"/>
      <c r="CA14" s="3362"/>
      <c r="CB14" s="3362"/>
      <c r="CC14" s="3362"/>
      <c r="CD14" s="3362"/>
      <c r="CE14" s="3362"/>
      <c r="CF14" s="3362"/>
      <c r="CG14" s="3362"/>
      <c r="CH14" s="3362"/>
      <c r="CI14" s="3362"/>
      <c r="CJ14" s="3362"/>
      <c r="CK14" s="3362"/>
      <c r="CL14" s="3362"/>
      <c r="CM14" s="3362"/>
      <c r="CN14" s="3362"/>
      <c r="CO14" s="3362"/>
      <c r="CP14" s="3362"/>
      <c r="CQ14" s="3362"/>
      <c r="CR14" s="3362"/>
      <c r="CS14" s="3362"/>
      <c r="CT14" s="588"/>
      <c r="CU14" s="589"/>
    </row>
    <row r="15" spans="1:108" ht="12.6" customHeight="1" thickBot="1">
      <c r="A15" s="587"/>
      <c r="B15" s="588"/>
      <c r="C15" s="3363"/>
      <c r="D15" s="3363"/>
      <c r="E15" s="3363"/>
      <c r="F15" s="3363"/>
      <c r="G15" s="3363"/>
      <c r="H15" s="3363"/>
      <c r="I15" s="3363"/>
      <c r="J15" s="3363"/>
      <c r="K15" s="3363"/>
      <c r="L15" s="3363"/>
      <c r="M15" s="3363"/>
      <c r="N15" s="3363"/>
      <c r="O15" s="3363"/>
      <c r="P15" s="3363"/>
      <c r="Q15" s="3363"/>
      <c r="R15" s="3363"/>
      <c r="S15" s="3363"/>
      <c r="T15" s="3363"/>
      <c r="U15" s="3363"/>
      <c r="V15" s="3363"/>
      <c r="W15" s="3363"/>
      <c r="X15" s="3363"/>
      <c r="Y15" s="3363"/>
      <c r="Z15" s="3363"/>
      <c r="AA15" s="3363"/>
      <c r="AB15" s="3363"/>
      <c r="AC15" s="3363"/>
      <c r="AD15" s="3363"/>
      <c r="AE15" s="3363"/>
      <c r="AF15" s="3363"/>
      <c r="AG15" s="3363"/>
      <c r="AH15" s="3363"/>
      <c r="AI15" s="3363"/>
      <c r="AJ15" s="3363"/>
      <c r="AK15" s="3363"/>
      <c r="AL15" s="3363"/>
      <c r="AM15" s="3363"/>
      <c r="AN15" s="3363"/>
      <c r="AO15" s="3363"/>
      <c r="AP15" s="3363"/>
      <c r="AQ15" s="3363"/>
      <c r="AR15" s="3363"/>
      <c r="AS15" s="3363"/>
      <c r="AT15" s="3363"/>
      <c r="AU15" s="3363"/>
      <c r="AV15" s="3363"/>
      <c r="AW15" s="3363"/>
      <c r="AX15" s="3363"/>
      <c r="AY15" s="3363"/>
      <c r="AZ15" s="3363"/>
      <c r="BA15" s="3363"/>
      <c r="BB15" s="3363"/>
      <c r="BC15" s="3363"/>
      <c r="BD15" s="3363"/>
      <c r="BE15" s="3363"/>
      <c r="BF15" s="3363"/>
      <c r="BG15" s="3363"/>
      <c r="BH15" s="3363"/>
      <c r="BI15" s="3363"/>
      <c r="BJ15" s="3363"/>
      <c r="BK15" s="3363"/>
      <c r="BL15" s="3363"/>
      <c r="BM15" s="3363"/>
      <c r="BN15" s="3363"/>
      <c r="BO15" s="3363"/>
      <c r="BP15" s="3363"/>
      <c r="BQ15" s="3363"/>
      <c r="BR15" s="3363"/>
      <c r="BS15" s="3363"/>
      <c r="BT15" s="3363"/>
      <c r="BU15" s="3363"/>
      <c r="BV15" s="3363"/>
      <c r="BW15" s="3363"/>
      <c r="BX15" s="3363"/>
      <c r="BY15" s="3363"/>
      <c r="BZ15" s="3363"/>
      <c r="CA15" s="3363"/>
      <c r="CB15" s="3363"/>
      <c r="CC15" s="3363"/>
      <c r="CD15" s="3363"/>
      <c r="CE15" s="3363"/>
      <c r="CF15" s="3363"/>
      <c r="CG15" s="3363"/>
      <c r="CH15" s="3363"/>
      <c r="CI15" s="3363"/>
      <c r="CJ15" s="3363"/>
      <c r="CK15" s="3363"/>
      <c r="CL15" s="3363"/>
      <c r="CM15" s="3363"/>
      <c r="CN15" s="3363"/>
      <c r="CO15" s="3363"/>
      <c r="CP15" s="3363"/>
      <c r="CQ15" s="3363"/>
      <c r="CR15" s="3363"/>
      <c r="CS15" s="3363"/>
      <c r="CT15" s="588"/>
      <c r="CU15" s="589"/>
    </row>
    <row r="16" spans="1:108" ht="12.6" customHeight="1">
      <c r="A16" s="580"/>
      <c r="B16" s="591"/>
      <c r="C16" s="3371" t="s">
        <v>1795</v>
      </c>
      <c r="D16" s="3371"/>
      <c r="E16" s="3371"/>
      <c r="F16" s="3371"/>
      <c r="G16" s="3371"/>
      <c r="H16" s="3371"/>
      <c r="I16" s="3371"/>
      <c r="J16" s="3371"/>
      <c r="K16" s="603"/>
      <c r="L16" s="600"/>
      <c r="M16" s="3374" t="str">
        <f>IF(一括入力シート!B6="","",CONCATENATE(一括入力シート!B6,"作業場"))</f>
        <v/>
      </c>
      <c r="N16" s="3374"/>
      <c r="O16" s="3374"/>
      <c r="P16" s="3374"/>
      <c r="Q16" s="3374"/>
      <c r="R16" s="3374"/>
      <c r="S16" s="3374"/>
      <c r="T16" s="3374"/>
      <c r="U16" s="3374"/>
      <c r="V16" s="3374"/>
      <c r="W16" s="3374"/>
      <c r="X16" s="3374"/>
      <c r="Y16" s="3374"/>
      <c r="Z16" s="3374"/>
      <c r="AA16" s="3374"/>
      <c r="AB16" s="3374"/>
      <c r="AC16" s="3374"/>
      <c r="AD16" s="3374"/>
      <c r="AE16" s="3374"/>
      <c r="AF16" s="3374"/>
      <c r="AG16" s="3374"/>
      <c r="AH16" s="3374"/>
      <c r="AI16" s="3374"/>
      <c r="AJ16" s="3374"/>
      <c r="AK16" s="3374"/>
      <c r="AL16" s="3374"/>
      <c r="AM16" s="3374"/>
      <c r="AN16" s="3374"/>
      <c r="AO16" s="3374"/>
      <c r="AP16" s="3374"/>
      <c r="AQ16" s="3374"/>
      <c r="AR16" s="3374"/>
      <c r="AS16" s="3374"/>
      <c r="AT16" s="3374"/>
      <c r="AU16" s="3374"/>
      <c r="AV16" s="3374"/>
      <c r="AW16" s="3374"/>
      <c r="AX16" s="3374"/>
      <c r="AY16" s="3374"/>
      <c r="AZ16" s="3374"/>
      <c r="BA16" s="3374"/>
      <c r="BB16" s="3374"/>
      <c r="BC16" s="3374"/>
      <c r="BD16" s="3374"/>
      <c r="BE16" s="3374"/>
      <c r="BF16" s="3374"/>
      <c r="BG16" s="3374"/>
      <c r="BH16" s="3374"/>
      <c r="BI16" s="3374"/>
      <c r="BJ16" s="3374"/>
      <c r="BK16" s="3374"/>
      <c r="BL16" s="3374"/>
      <c r="BM16" s="3374"/>
      <c r="BN16" s="3374"/>
      <c r="BO16" s="3374"/>
      <c r="BP16" s="3374"/>
      <c r="BQ16" s="3374"/>
      <c r="BR16" s="3374"/>
      <c r="BS16" s="3374"/>
      <c r="BT16" s="3374"/>
      <c r="BU16" s="3374"/>
      <c r="BV16" s="3374"/>
      <c r="BW16" s="3374"/>
      <c r="BX16" s="3374"/>
      <c r="BY16" s="3374"/>
      <c r="BZ16" s="3374"/>
      <c r="CA16" s="3374"/>
      <c r="CB16" s="3374"/>
      <c r="CC16" s="3374"/>
      <c r="CD16" s="3374"/>
      <c r="CE16" s="3374"/>
      <c r="CF16" s="3374"/>
      <c r="CG16" s="3374"/>
      <c r="CH16" s="3374"/>
      <c r="CI16" s="3374"/>
      <c r="CJ16" s="3374"/>
      <c r="CK16" s="3374"/>
      <c r="CL16" s="3374"/>
      <c r="CM16" s="3374"/>
      <c r="CN16" s="3374"/>
      <c r="CO16" s="3374"/>
      <c r="CP16" s="3374"/>
      <c r="CQ16" s="3374"/>
      <c r="CR16" s="3374"/>
      <c r="CS16" s="3374"/>
      <c r="CT16" s="619"/>
      <c r="CU16" s="582"/>
    </row>
    <row r="17" spans="1:100" s="579" customFormat="1" ht="12.6" customHeight="1">
      <c r="A17" s="580"/>
      <c r="B17" s="594"/>
      <c r="C17" s="3372"/>
      <c r="D17" s="3372"/>
      <c r="E17" s="3372"/>
      <c r="F17" s="3372"/>
      <c r="G17" s="3372"/>
      <c r="H17" s="3372"/>
      <c r="I17" s="3372"/>
      <c r="J17" s="3372"/>
      <c r="K17" s="604"/>
      <c r="L17" s="601"/>
      <c r="M17" s="3375"/>
      <c r="N17" s="3375"/>
      <c r="O17" s="3375"/>
      <c r="P17" s="3375"/>
      <c r="Q17" s="3375"/>
      <c r="R17" s="3375"/>
      <c r="S17" s="3375"/>
      <c r="T17" s="3375"/>
      <c r="U17" s="3375"/>
      <c r="V17" s="3375"/>
      <c r="W17" s="3375"/>
      <c r="X17" s="3375"/>
      <c r="Y17" s="3375"/>
      <c r="Z17" s="3375"/>
      <c r="AA17" s="3375"/>
      <c r="AB17" s="3375"/>
      <c r="AC17" s="3375"/>
      <c r="AD17" s="3375"/>
      <c r="AE17" s="3375"/>
      <c r="AF17" s="3375"/>
      <c r="AG17" s="3375"/>
      <c r="AH17" s="3375"/>
      <c r="AI17" s="3375"/>
      <c r="AJ17" s="3375"/>
      <c r="AK17" s="3375"/>
      <c r="AL17" s="3375"/>
      <c r="AM17" s="3375"/>
      <c r="AN17" s="3375"/>
      <c r="AO17" s="3375"/>
      <c r="AP17" s="3375"/>
      <c r="AQ17" s="3375"/>
      <c r="AR17" s="3375"/>
      <c r="AS17" s="3375"/>
      <c r="AT17" s="3375"/>
      <c r="AU17" s="3375"/>
      <c r="AV17" s="3375"/>
      <c r="AW17" s="3375"/>
      <c r="AX17" s="3375"/>
      <c r="AY17" s="3375"/>
      <c r="AZ17" s="3375"/>
      <c r="BA17" s="3375"/>
      <c r="BB17" s="3375"/>
      <c r="BC17" s="3375"/>
      <c r="BD17" s="3375"/>
      <c r="BE17" s="3375"/>
      <c r="BF17" s="3375"/>
      <c r="BG17" s="3375"/>
      <c r="BH17" s="3375"/>
      <c r="BI17" s="3375"/>
      <c r="BJ17" s="3375"/>
      <c r="BK17" s="3375"/>
      <c r="BL17" s="3375"/>
      <c r="BM17" s="3375"/>
      <c r="BN17" s="3375"/>
      <c r="BO17" s="3375"/>
      <c r="BP17" s="3375"/>
      <c r="BQ17" s="3375"/>
      <c r="BR17" s="3375"/>
      <c r="BS17" s="3375"/>
      <c r="BT17" s="3375"/>
      <c r="BU17" s="3375"/>
      <c r="BV17" s="3375"/>
      <c r="BW17" s="3375"/>
      <c r="BX17" s="3375"/>
      <c r="BY17" s="3375"/>
      <c r="BZ17" s="3375"/>
      <c r="CA17" s="3375"/>
      <c r="CB17" s="3375"/>
      <c r="CC17" s="3375"/>
      <c r="CD17" s="3375"/>
      <c r="CE17" s="3375"/>
      <c r="CF17" s="3375"/>
      <c r="CG17" s="3375"/>
      <c r="CH17" s="3375"/>
      <c r="CI17" s="3375"/>
      <c r="CJ17" s="3375"/>
      <c r="CK17" s="3375"/>
      <c r="CL17" s="3375"/>
      <c r="CM17" s="3375"/>
      <c r="CN17" s="3375"/>
      <c r="CO17" s="3375"/>
      <c r="CP17" s="3375"/>
      <c r="CQ17" s="3375"/>
      <c r="CR17" s="3375"/>
      <c r="CS17" s="3375"/>
      <c r="CT17" s="620"/>
      <c r="CU17" s="582"/>
    </row>
    <row r="18" spans="1:100" s="579" customFormat="1" ht="12.6" customHeight="1" thickBot="1">
      <c r="A18" s="580"/>
      <c r="B18" s="596"/>
      <c r="C18" s="3373"/>
      <c r="D18" s="3373"/>
      <c r="E18" s="3373"/>
      <c r="F18" s="3373"/>
      <c r="G18" s="3373"/>
      <c r="H18" s="3373"/>
      <c r="I18" s="3373"/>
      <c r="J18" s="3373"/>
      <c r="K18" s="605"/>
      <c r="L18" s="602"/>
      <c r="M18" s="3376"/>
      <c r="N18" s="3376"/>
      <c r="O18" s="3376"/>
      <c r="P18" s="3376"/>
      <c r="Q18" s="3376"/>
      <c r="R18" s="3376"/>
      <c r="S18" s="3376"/>
      <c r="T18" s="3376"/>
      <c r="U18" s="3376"/>
      <c r="V18" s="3376"/>
      <c r="W18" s="3376"/>
      <c r="X18" s="3376"/>
      <c r="Y18" s="3376"/>
      <c r="Z18" s="3376"/>
      <c r="AA18" s="3376"/>
      <c r="AB18" s="3376"/>
      <c r="AC18" s="3376"/>
      <c r="AD18" s="3376"/>
      <c r="AE18" s="3376"/>
      <c r="AF18" s="3376"/>
      <c r="AG18" s="3376"/>
      <c r="AH18" s="3376"/>
      <c r="AI18" s="3376"/>
      <c r="AJ18" s="3376"/>
      <c r="AK18" s="3376"/>
      <c r="AL18" s="3376"/>
      <c r="AM18" s="3376"/>
      <c r="AN18" s="3376"/>
      <c r="AO18" s="3376"/>
      <c r="AP18" s="3376"/>
      <c r="AQ18" s="3376"/>
      <c r="AR18" s="3376"/>
      <c r="AS18" s="3376"/>
      <c r="AT18" s="3376"/>
      <c r="AU18" s="3376"/>
      <c r="AV18" s="3376"/>
      <c r="AW18" s="3376"/>
      <c r="AX18" s="3376"/>
      <c r="AY18" s="3376"/>
      <c r="AZ18" s="3376"/>
      <c r="BA18" s="3376"/>
      <c r="BB18" s="3376"/>
      <c r="BC18" s="3376"/>
      <c r="BD18" s="3376"/>
      <c r="BE18" s="3376"/>
      <c r="BF18" s="3376"/>
      <c r="BG18" s="3376"/>
      <c r="BH18" s="3376"/>
      <c r="BI18" s="3376"/>
      <c r="BJ18" s="3376"/>
      <c r="BK18" s="3376"/>
      <c r="BL18" s="3376"/>
      <c r="BM18" s="3376"/>
      <c r="BN18" s="3376"/>
      <c r="BO18" s="3376"/>
      <c r="BP18" s="3376"/>
      <c r="BQ18" s="3376"/>
      <c r="BR18" s="3376"/>
      <c r="BS18" s="3376"/>
      <c r="BT18" s="3376"/>
      <c r="BU18" s="3376"/>
      <c r="BV18" s="3376"/>
      <c r="BW18" s="3376"/>
      <c r="BX18" s="3376"/>
      <c r="BY18" s="3376"/>
      <c r="BZ18" s="3376"/>
      <c r="CA18" s="3376"/>
      <c r="CB18" s="3376"/>
      <c r="CC18" s="3376"/>
      <c r="CD18" s="3376"/>
      <c r="CE18" s="3376"/>
      <c r="CF18" s="3376"/>
      <c r="CG18" s="3376"/>
      <c r="CH18" s="3376"/>
      <c r="CI18" s="3376"/>
      <c r="CJ18" s="3376"/>
      <c r="CK18" s="3376"/>
      <c r="CL18" s="3376"/>
      <c r="CM18" s="3376"/>
      <c r="CN18" s="3376"/>
      <c r="CO18" s="3376"/>
      <c r="CP18" s="3376"/>
      <c r="CQ18" s="3376"/>
      <c r="CR18" s="3376"/>
      <c r="CS18" s="3376"/>
      <c r="CT18" s="621"/>
      <c r="CU18" s="582"/>
    </row>
    <row r="19" spans="1:100" s="579" customFormat="1" ht="12.6" customHeight="1">
      <c r="A19" s="580"/>
      <c r="B19" s="614"/>
      <c r="C19" s="615"/>
      <c r="D19" s="3404" t="s">
        <v>1798</v>
      </c>
      <c r="E19" s="3404"/>
      <c r="F19" s="3404"/>
      <c r="G19" s="3404"/>
      <c r="H19" s="3404"/>
      <c r="I19" s="3404"/>
      <c r="J19" s="3404"/>
      <c r="K19" s="3404"/>
      <c r="L19" s="3404"/>
      <c r="M19" s="3404"/>
      <c r="N19" s="3404"/>
      <c r="O19" s="3404"/>
      <c r="P19" s="3404"/>
      <c r="Q19" s="3404"/>
      <c r="R19" s="3404"/>
      <c r="S19" s="3404"/>
      <c r="T19" s="3404"/>
      <c r="U19" s="3404"/>
      <c r="V19" s="3404"/>
      <c r="W19" s="3404"/>
      <c r="X19" s="3404"/>
      <c r="Y19" s="3404"/>
      <c r="Z19" s="3404"/>
      <c r="AA19" s="3404"/>
      <c r="AB19" s="3404"/>
      <c r="AC19" s="3404"/>
      <c r="AD19" s="3404"/>
      <c r="AE19" s="3404"/>
      <c r="AF19" s="3404"/>
      <c r="AG19" s="3404"/>
      <c r="AH19" s="3404"/>
      <c r="AI19" s="3404"/>
      <c r="AJ19" s="3404"/>
      <c r="AK19" s="3404"/>
      <c r="AL19" s="3404"/>
      <c r="AM19" s="3404"/>
      <c r="AN19" s="3404"/>
      <c r="AO19" s="3404"/>
      <c r="AP19" s="3404"/>
      <c r="AQ19" s="3404"/>
      <c r="AR19" s="3404"/>
      <c r="AS19" s="3404"/>
      <c r="AT19" s="3404"/>
      <c r="AU19" s="3404"/>
      <c r="AV19" s="3404"/>
      <c r="AW19" s="3404"/>
      <c r="AX19" s="3404"/>
      <c r="AY19" s="615"/>
      <c r="AZ19" s="618"/>
      <c r="BA19" s="3388" t="s">
        <v>2259</v>
      </c>
      <c r="BB19" s="3389"/>
      <c r="BC19" s="3389"/>
      <c r="BD19" s="3389"/>
      <c r="BE19" s="3389"/>
      <c r="BF19" s="3389" t="s">
        <v>589</v>
      </c>
      <c r="BG19" s="3389"/>
      <c r="BH19" s="3389"/>
      <c r="BI19" s="3389"/>
      <c r="BJ19" s="3389" t="s">
        <v>1401</v>
      </c>
      <c r="BK19" s="3389"/>
      <c r="BL19" s="3389"/>
      <c r="BM19" s="3389"/>
      <c r="BN19" s="3389" t="s">
        <v>1400</v>
      </c>
      <c r="BO19" s="3392"/>
      <c r="BP19" s="3394" t="s">
        <v>2431</v>
      </c>
      <c r="BQ19" s="3395"/>
      <c r="BR19" s="3395"/>
      <c r="BS19" s="3395"/>
      <c r="BT19" s="3395"/>
      <c r="BU19" s="3395"/>
      <c r="BV19" s="3395"/>
      <c r="BW19" s="3395"/>
      <c r="BX19" s="3395"/>
      <c r="BY19" s="3395"/>
      <c r="BZ19" s="3395"/>
      <c r="CA19" s="3395"/>
      <c r="CB19" s="3395"/>
      <c r="CC19" s="3395"/>
      <c r="CD19" s="3395"/>
      <c r="CE19" s="3395"/>
      <c r="CF19" s="3395"/>
      <c r="CG19" s="3395"/>
      <c r="CH19" s="3395"/>
      <c r="CI19" s="3395"/>
      <c r="CJ19" s="3395"/>
      <c r="CK19" s="3395"/>
      <c r="CL19" s="3395"/>
      <c r="CM19" s="3395"/>
      <c r="CN19" s="3395"/>
      <c r="CO19" s="3395"/>
      <c r="CP19" s="3395"/>
      <c r="CQ19" s="3395"/>
      <c r="CR19" s="3395"/>
      <c r="CS19" s="3395"/>
      <c r="CT19" s="3396"/>
      <c r="CU19" s="582"/>
    </row>
    <row r="20" spans="1:100" s="579" customFormat="1" ht="12.6" customHeight="1" thickBot="1">
      <c r="A20" s="580"/>
      <c r="B20" s="611"/>
      <c r="C20" s="612"/>
      <c r="D20" s="3405"/>
      <c r="E20" s="3405"/>
      <c r="F20" s="3405"/>
      <c r="G20" s="3405"/>
      <c r="H20" s="3405"/>
      <c r="I20" s="3405"/>
      <c r="J20" s="3405"/>
      <c r="K20" s="3405"/>
      <c r="L20" s="3405"/>
      <c r="M20" s="3405"/>
      <c r="N20" s="3405"/>
      <c r="O20" s="3405"/>
      <c r="P20" s="3405"/>
      <c r="Q20" s="3405"/>
      <c r="R20" s="3405"/>
      <c r="S20" s="3405"/>
      <c r="T20" s="3405"/>
      <c r="U20" s="3405"/>
      <c r="V20" s="3405"/>
      <c r="W20" s="3405"/>
      <c r="X20" s="3405"/>
      <c r="Y20" s="3405"/>
      <c r="Z20" s="3405"/>
      <c r="AA20" s="3405"/>
      <c r="AB20" s="3405"/>
      <c r="AC20" s="3405"/>
      <c r="AD20" s="3405"/>
      <c r="AE20" s="3405"/>
      <c r="AF20" s="3405"/>
      <c r="AG20" s="3405"/>
      <c r="AH20" s="3405"/>
      <c r="AI20" s="3405"/>
      <c r="AJ20" s="3405"/>
      <c r="AK20" s="3405"/>
      <c r="AL20" s="3405"/>
      <c r="AM20" s="3405"/>
      <c r="AN20" s="3405"/>
      <c r="AO20" s="3405"/>
      <c r="AP20" s="3405"/>
      <c r="AQ20" s="3405"/>
      <c r="AR20" s="3405"/>
      <c r="AS20" s="3405"/>
      <c r="AT20" s="3405"/>
      <c r="AU20" s="3405"/>
      <c r="AV20" s="3405"/>
      <c r="AW20" s="3405"/>
      <c r="AX20" s="3405"/>
      <c r="AY20" s="612"/>
      <c r="AZ20" s="613"/>
      <c r="BA20" s="3406"/>
      <c r="BB20" s="3407"/>
      <c r="BC20" s="3407"/>
      <c r="BD20" s="3407"/>
      <c r="BE20" s="3407"/>
      <c r="BF20" s="3407"/>
      <c r="BG20" s="3407"/>
      <c r="BH20" s="3407"/>
      <c r="BI20" s="3407"/>
      <c r="BJ20" s="3407"/>
      <c r="BK20" s="3407"/>
      <c r="BL20" s="3407"/>
      <c r="BM20" s="3407"/>
      <c r="BN20" s="3407"/>
      <c r="BO20" s="3408"/>
      <c r="BP20" s="3397"/>
      <c r="BQ20" s="3398"/>
      <c r="BR20" s="3398"/>
      <c r="BS20" s="3398"/>
      <c r="BT20" s="3398"/>
      <c r="BU20" s="3398"/>
      <c r="BV20" s="3398"/>
      <c r="BW20" s="3398"/>
      <c r="BX20" s="3398"/>
      <c r="BY20" s="3398"/>
      <c r="BZ20" s="3398"/>
      <c r="CA20" s="3398"/>
      <c r="CB20" s="3398"/>
      <c r="CC20" s="3398"/>
      <c r="CD20" s="3398"/>
      <c r="CE20" s="3398"/>
      <c r="CF20" s="3398"/>
      <c r="CG20" s="3398"/>
      <c r="CH20" s="3398"/>
      <c r="CI20" s="3398"/>
      <c r="CJ20" s="3398"/>
      <c r="CK20" s="3398"/>
      <c r="CL20" s="3398"/>
      <c r="CM20" s="3398"/>
      <c r="CN20" s="3398"/>
      <c r="CO20" s="3398"/>
      <c r="CP20" s="3398"/>
      <c r="CQ20" s="3398"/>
      <c r="CR20" s="3398"/>
      <c r="CS20" s="3398"/>
      <c r="CT20" s="3399"/>
      <c r="CU20" s="582"/>
    </row>
    <row r="21" spans="1:100" s="579" customFormat="1" ht="12.6" customHeight="1">
      <c r="A21" s="580"/>
      <c r="B21" s="614"/>
      <c r="C21" s="615"/>
      <c r="D21" s="3404" t="s">
        <v>3375</v>
      </c>
      <c r="E21" s="3404"/>
      <c r="F21" s="3404"/>
      <c r="G21" s="3404"/>
      <c r="H21" s="3404"/>
      <c r="I21" s="3404"/>
      <c r="J21" s="3404"/>
      <c r="K21" s="3404"/>
      <c r="L21" s="3404"/>
      <c r="M21" s="3404"/>
      <c r="N21" s="3404"/>
      <c r="O21" s="3404"/>
      <c r="P21" s="3404"/>
      <c r="Q21" s="3404"/>
      <c r="R21" s="3404"/>
      <c r="S21" s="3404"/>
      <c r="T21" s="3404"/>
      <c r="U21" s="3404"/>
      <c r="V21" s="3404"/>
      <c r="W21" s="3404"/>
      <c r="X21" s="3404"/>
      <c r="Y21" s="3404"/>
      <c r="Z21" s="3404"/>
      <c r="AA21" s="3404"/>
      <c r="AB21" s="3404"/>
      <c r="AC21" s="3404"/>
      <c r="AD21" s="3404"/>
      <c r="AE21" s="3404"/>
      <c r="AF21" s="3404"/>
      <c r="AG21" s="3404"/>
      <c r="AH21" s="3404"/>
      <c r="AI21" s="3404"/>
      <c r="AJ21" s="3404"/>
      <c r="AK21" s="3404"/>
      <c r="AL21" s="3404"/>
      <c r="AM21" s="3404"/>
      <c r="AN21" s="3404"/>
      <c r="AO21" s="3404"/>
      <c r="AP21" s="3404"/>
      <c r="AQ21" s="3404"/>
      <c r="AR21" s="3404"/>
      <c r="AS21" s="3404"/>
      <c r="AT21" s="3404"/>
      <c r="AU21" s="3404"/>
      <c r="AV21" s="3404"/>
      <c r="AW21" s="3404"/>
      <c r="AX21" s="3404"/>
      <c r="AY21" s="615"/>
      <c r="AZ21" s="618"/>
      <c r="BA21" s="3410" t="s">
        <v>2259</v>
      </c>
      <c r="BB21" s="3411"/>
      <c r="BC21" s="3411"/>
      <c r="BD21" s="3411"/>
      <c r="BE21" s="3411"/>
      <c r="BF21" s="3411" t="s">
        <v>589</v>
      </c>
      <c r="BG21" s="3411"/>
      <c r="BH21" s="3411"/>
      <c r="BI21" s="3411"/>
      <c r="BJ21" s="3411" t="s">
        <v>1401</v>
      </c>
      <c r="BK21" s="3411"/>
      <c r="BL21" s="3411"/>
      <c r="BM21" s="3411"/>
      <c r="BN21" s="3411" t="s">
        <v>1400</v>
      </c>
      <c r="BO21" s="3412"/>
      <c r="BP21" s="3424" t="s">
        <v>3379</v>
      </c>
      <c r="BQ21" s="3425"/>
      <c r="BR21" s="3425"/>
      <c r="BS21" s="3425"/>
      <c r="BT21" s="3425"/>
      <c r="BU21" s="3425"/>
      <c r="BV21" s="3425"/>
      <c r="BW21" s="3425"/>
      <c r="BX21" s="3425">
        <f>一括入力シート!B45</f>
        <v>0</v>
      </c>
      <c r="BY21" s="3425"/>
      <c r="BZ21" s="3425"/>
      <c r="CA21" s="3425"/>
      <c r="CB21" s="3425"/>
      <c r="CC21" s="3425"/>
      <c r="CD21" s="3425"/>
      <c r="CE21" s="3425"/>
      <c r="CF21" s="3425"/>
      <c r="CG21" s="3425"/>
      <c r="CH21" s="3425"/>
      <c r="CI21" s="3425"/>
      <c r="CJ21" s="3425"/>
      <c r="CK21" s="3425"/>
      <c r="CL21" s="3425"/>
      <c r="CM21" s="3425"/>
      <c r="CN21" s="3425"/>
      <c r="CO21" s="3425"/>
      <c r="CP21" s="3425"/>
      <c r="CQ21" s="3425"/>
      <c r="CR21" s="3425"/>
      <c r="CS21" s="3425"/>
      <c r="CT21" s="595"/>
      <c r="CU21" s="582"/>
      <c r="CV21" s="579" t="s">
        <v>2435</v>
      </c>
    </row>
    <row r="22" spans="1:100" s="579" customFormat="1" ht="12.6" customHeight="1" thickBot="1">
      <c r="A22" s="580"/>
      <c r="B22" s="611"/>
      <c r="C22" s="612"/>
      <c r="D22" s="3405"/>
      <c r="E22" s="3405"/>
      <c r="F22" s="3405"/>
      <c r="G22" s="3405"/>
      <c r="H22" s="3405"/>
      <c r="I22" s="3405"/>
      <c r="J22" s="3405"/>
      <c r="K22" s="3405"/>
      <c r="L22" s="3405"/>
      <c r="M22" s="3405"/>
      <c r="N22" s="3405"/>
      <c r="O22" s="3405"/>
      <c r="P22" s="3405"/>
      <c r="Q22" s="3405"/>
      <c r="R22" s="3405"/>
      <c r="S22" s="3405"/>
      <c r="T22" s="3405"/>
      <c r="U22" s="3405"/>
      <c r="V22" s="3405"/>
      <c r="W22" s="3405"/>
      <c r="X22" s="3405"/>
      <c r="Y22" s="3405"/>
      <c r="Z22" s="3405"/>
      <c r="AA22" s="3405"/>
      <c r="AB22" s="3405"/>
      <c r="AC22" s="3405"/>
      <c r="AD22" s="3405"/>
      <c r="AE22" s="3405"/>
      <c r="AF22" s="3405"/>
      <c r="AG22" s="3405"/>
      <c r="AH22" s="3405"/>
      <c r="AI22" s="3405"/>
      <c r="AJ22" s="3405"/>
      <c r="AK22" s="3405"/>
      <c r="AL22" s="3405"/>
      <c r="AM22" s="3405"/>
      <c r="AN22" s="3405"/>
      <c r="AO22" s="3405"/>
      <c r="AP22" s="3405"/>
      <c r="AQ22" s="3405"/>
      <c r="AR22" s="3405"/>
      <c r="AS22" s="3405"/>
      <c r="AT22" s="3405"/>
      <c r="AU22" s="3405"/>
      <c r="AV22" s="3405"/>
      <c r="AW22" s="3405"/>
      <c r="AX22" s="3405"/>
      <c r="AY22" s="612"/>
      <c r="AZ22" s="613"/>
      <c r="BA22" s="3406"/>
      <c r="BB22" s="3407"/>
      <c r="BC22" s="3407"/>
      <c r="BD22" s="3407"/>
      <c r="BE22" s="3407"/>
      <c r="BF22" s="3407"/>
      <c r="BG22" s="3407"/>
      <c r="BH22" s="3407"/>
      <c r="BI22" s="3407"/>
      <c r="BJ22" s="3407"/>
      <c r="BK22" s="3407"/>
      <c r="BL22" s="3407"/>
      <c r="BM22" s="3407"/>
      <c r="BN22" s="3407"/>
      <c r="BO22" s="3408"/>
      <c r="BP22" s="3426"/>
      <c r="BQ22" s="3427"/>
      <c r="BR22" s="3427"/>
      <c r="BS22" s="3427"/>
      <c r="BT22" s="3427"/>
      <c r="BU22" s="3427"/>
      <c r="BV22" s="3427"/>
      <c r="BW22" s="3427"/>
      <c r="BX22" s="3427"/>
      <c r="BY22" s="3427"/>
      <c r="BZ22" s="3427"/>
      <c r="CA22" s="3427"/>
      <c r="CB22" s="3427"/>
      <c r="CC22" s="3427"/>
      <c r="CD22" s="3427"/>
      <c r="CE22" s="3427"/>
      <c r="CF22" s="3427"/>
      <c r="CG22" s="3427"/>
      <c r="CH22" s="3427"/>
      <c r="CI22" s="3427"/>
      <c r="CJ22" s="3427"/>
      <c r="CK22" s="3427"/>
      <c r="CL22" s="3427"/>
      <c r="CM22" s="3427"/>
      <c r="CN22" s="3427"/>
      <c r="CO22" s="3427"/>
      <c r="CP22" s="3427"/>
      <c r="CQ22" s="3427"/>
      <c r="CR22" s="3427"/>
      <c r="CS22" s="3427"/>
      <c r="CT22" s="595"/>
      <c r="CU22" s="582"/>
      <c r="CV22" s="579" t="s">
        <v>2436</v>
      </c>
    </row>
    <row r="23" spans="1:100" s="579" customFormat="1" ht="12.6" customHeight="1">
      <c r="A23" s="580"/>
      <c r="B23" s="614"/>
      <c r="C23" s="615"/>
      <c r="D23" s="3395" t="s">
        <v>1799</v>
      </c>
      <c r="E23" s="3395"/>
      <c r="F23" s="3395"/>
      <c r="G23" s="3395"/>
      <c r="H23" s="3395"/>
      <c r="I23" s="3395"/>
      <c r="J23" s="3395"/>
      <c r="K23" s="3395"/>
      <c r="L23" s="3395"/>
      <c r="M23" s="3395"/>
      <c r="N23" s="3395"/>
      <c r="O23" s="3395"/>
      <c r="P23" s="3395"/>
      <c r="Q23" s="3395"/>
      <c r="R23" s="3395"/>
      <c r="S23" s="3395"/>
      <c r="T23" s="3395"/>
      <c r="U23" s="3395"/>
      <c r="V23" s="3395"/>
      <c r="W23" s="3395"/>
      <c r="X23" s="3395"/>
      <c r="Y23" s="3395"/>
      <c r="Z23" s="3395"/>
      <c r="AA23" s="3395"/>
      <c r="AB23" s="3395"/>
      <c r="AC23" s="3395"/>
      <c r="AD23" s="3395"/>
      <c r="AE23" s="3395"/>
      <c r="AF23" s="3395"/>
      <c r="AG23" s="3395"/>
      <c r="AH23" s="3395"/>
      <c r="AI23" s="3395"/>
      <c r="AJ23" s="3395"/>
      <c r="AK23" s="3395"/>
      <c r="AL23" s="3395"/>
      <c r="AM23" s="3395"/>
      <c r="AN23" s="3395"/>
      <c r="AO23" s="3395"/>
      <c r="AP23" s="3395"/>
      <c r="AQ23" s="3395"/>
      <c r="AR23" s="3395"/>
      <c r="AS23" s="3395"/>
      <c r="AT23" s="3395"/>
      <c r="AU23" s="3395"/>
      <c r="AV23" s="3395"/>
      <c r="AW23" s="3395"/>
      <c r="AX23" s="3395"/>
      <c r="AY23" s="3395"/>
      <c r="AZ23" s="3395"/>
      <c r="BA23" s="3395"/>
      <c r="BB23" s="3395"/>
      <c r="BC23" s="3395"/>
      <c r="BD23" s="3395"/>
      <c r="BE23" s="3395"/>
      <c r="BF23" s="3395"/>
      <c r="BG23" s="3395"/>
      <c r="BH23" s="3395"/>
      <c r="BI23" s="3395"/>
      <c r="BJ23" s="3395"/>
      <c r="BK23" s="3395"/>
      <c r="BL23" s="3395"/>
      <c r="BM23" s="3395"/>
      <c r="BN23" s="615"/>
      <c r="BO23" s="1084"/>
      <c r="BP23" s="3426"/>
      <c r="BQ23" s="3427"/>
      <c r="BR23" s="3427"/>
      <c r="BS23" s="3427"/>
      <c r="BT23" s="3427"/>
      <c r="BU23" s="3427"/>
      <c r="BV23" s="3427"/>
      <c r="BW23" s="3427"/>
      <c r="BX23" s="3429">
        <f>一括入力シート!B46</f>
        <v>0</v>
      </c>
      <c r="BY23" s="3429"/>
      <c r="BZ23" s="3429"/>
      <c r="CA23" s="3429"/>
      <c r="CB23" s="3429"/>
      <c r="CC23" s="3429"/>
      <c r="CD23" s="3429"/>
      <c r="CE23" s="3429"/>
      <c r="CF23" s="3429"/>
      <c r="CG23" s="3429"/>
      <c r="CH23" s="3429"/>
      <c r="CI23" s="3429"/>
      <c r="CJ23" s="3429"/>
      <c r="CK23" s="3429"/>
      <c r="CL23" s="3429"/>
      <c r="CM23" s="3429"/>
      <c r="CN23" s="3429"/>
      <c r="CO23" s="3429"/>
      <c r="CP23" s="3429"/>
      <c r="CQ23" s="3429"/>
      <c r="CR23" s="3429"/>
      <c r="CS23" s="3429"/>
      <c r="CT23" s="595"/>
      <c r="CU23" s="582"/>
    </row>
    <row r="24" spans="1:100" s="579" customFormat="1" ht="12.6" customHeight="1">
      <c r="A24" s="580"/>
      <c r="B24" s="610"/>
      <c r="C24" s="583"/>
      <c r="D24" s="3420"/>
      <c r="E24" s="3420"/>
      <c r="F24" s="3420"/>
      <c r="G24" s="3420"/>
      <c r="H24" s="3420"/>
      <c r="I24" s="3420"/>
      <c r="J24" s="3420"/>
      <c r="K24" s="3420"/>
      <c r="L24" s="3420"/>
      <c r="M24" s="3420"/>
      <c r="N24" s="3420"/>
      <c r="O24" s="3420"/>
      <c r="P24" s="3420"/>
      <c r="Q24" s="3420"/>
      <c r="R24" s="3420"/>
      <c r="S24" s="3420"/>
      <c r="T24" s="3420"/>
      <c r="U24" s="3420"/>
      <c r="V24" s="3420"/>
      <c r="W24" s="3420"/>
      <c r="X24" s="3420"/>
      <c r="Y24" s="3420"/>
      <c r="Z24" s="3420"/>
      <c r="AA24" s="3420"/>
      <c r="AB24" s="3420"/>
      <c r="AC24" s="3420"/>
      <c r="AD24" s="3420"/>
      <c r="AE24" s="3420"/>
      <c r="AF24" s="3420"/>
      <c r="AG24" s="3420"/>
      <c r="AH24" s="3420"/>
      <c r="AI24" s="3420"/>
      <c r="AJ24" s="3420"/>
      <c r="AK24" s="3420"/>
      <c r="AL24" s="3420"/>
      <c r="AM24" s="3420"/>
      <c r="AN24" s="3420"/>
      <c r="AO24" s="3420"/>
      <c r="AP24" s="3420"/>
      <c r="AQ24" s="3420"/>
      <c r="AR24" s="3420"/>
      <c r="AS24" s="3420"/>
      <c r="AT24" s="3420"/>
      <c r="AU24" s="3420"/>
      <c r="AV24" s="3420"/>
      <c r="AW24" s="3420"/>
      <c r="AX24" s="3420"/>
      <c r="AY24" s="3420"/>
      <c r="AZ24" s="3420"/>
      <c r="BA24" s="3420"/>
      <c r="BB24" s="3420"/>
      <c r="BC24" s="3420"/>
      <c r="BD24" s="3420"/>
      <c r="BE24" s="3420"/>
      <c r="BF24" s="3420"/>
      <c r="BG24" s="3420"/>
      <c r="BH24" s="3420"/>
      <c r="BI24" s="3420"/>
      <c r="BJ24" s="3420"/>
      <c r="BK24" s="3420"/>
      <c r="BL24" s="3420"/>
      <c r="BM24" s="3420"/>
      <c r="BN24" s="583"/>
      <c r="BO24" s="607"/>
      <c r="BP24" s="3426"/>
      <c r="BQ24" s="3427"/>
      <c r="BR24" s="3427"/>
      <c r="BS24" s="3427"/>
      <c r="BT24" s="3427"/>
      <c r="BU24" s="3427"/>
      <c r="BV24" s="3427"/>
      <c r="BW24" s="3427"/>
      <c r="BX24" s="3429"/>
      <c r="BY24" s="3429"/>
      <c r="BZ24" s="3429"/>
      <c r="CA24" s="3429"/>
      <c r="CB24" s="3429"/>
      <c r="CC24" s="3429"/>
      <c r="CD24" s="3429"/>
      <c r="CE24" s="3429"/>
      <c r="CF24" s="3429"/>
      <c r="CG24" s="3429"/>
      <c r="CH24" s="3429"/>
      <c r="CI24" s="3429"/>
      <c r="CJ24" s="3429"/>
      <c r="CK24" s="3429"/>
      <c r="CL24" s="3429"/>
      <c r="CM24" s="3429"/>
      <c r="CN24" s="3429"/>
      <c r="CO24" s="3429"/>
      <c r="CP24" s="3429"/>
      <c r="CQ24" s="3429"/>
      <c r="CR24" s="3429"/>
      <c r="CS24" s="3429"/>
      <c r="CT24" s="595"/>
      <c r="CU24" s="582"/>
    </row>
    <row r="25" spans="1:100" s="579" customFormat="1" ht="12.6" customHeight="1">
      <c r="A25" s="580"/>
      <c r="B25" s="616"/>
      <c r="C25" s="608"/>
      <c r="D25" s="3421" t="s">
        <v>3377</v>
      </c>
      <c r="E25" s="3421"/>
      <c r="F25" s="3421"/>
      <c r="G25" s="3421"/>
      <c r="H25" s="3421"/>
      <c r="I25" s="3421"/>
      <c r="J25" s="3422" t="s">
        <v>427</v>
      </c>
      <c r="K25" s="3422"/>
      <c r="L25" s="3421" t="s">
        <v>1811</v>
      </c>
      <c r="M25" s="3421"/>
      <c r="N25" s="3421"/>
      <c r="O25" s="3421"/>
      <c r="P25" s="3421"/>
      <c r="Q25" s="3421"/>
      <c r="R25" s="3421"/>
      <c r="S25" s="3421"/>
      <c r="T25" s="3421"/>
      <c r="U25" s="3421"/>
      <c r="V25" s="3421"/>
      <c r="W25" s="3421"/>
      <c r="X25" s="3423" t="s">
        <v>72</v>
      </c>
      <c r="Y25" s="3423"/>
      <c r="Z25" s="3421" t="s">
        <v>1812</v>
      </c>
      <c r="AA25" s="3421"/>
      <c r="AB25" s="3421"/>
      <c r="AC25" s="3421"/>
      <c r="AD25" s="3421"/>
      <c r="AE25" s="3421"/>
      <c r="AF25" s="3421"/>
      <c r="AG25" s="3421"/>
      <c r="AH25" s="3421"/>
      <c r="AI25" s="3421"/>
      <c r="AJ25" s="3421"/>
      <c r="AK25" s="3421"/>
      <c r="AL25" s="3423" t="s">
        <v>72</v>
      </c>
      <c r="AM25" s="3423"/>
      <c r="AN25" s="3421" t="s">
        <v>3380</v>
      </c>
      <c r="AO25" s="3421"/>
      <c r="AP25" s="3421"/>
      <c r="AQ25" s="3421"/>
      <c r="AR25" s="3421"/>
      <c r="AS25" s="3421"/>
      <c r="AT25" s="3421"/>
      <c r="AU25" s="3421"/>
      <c r="AV25" s="3421"/>
      <c r="AW25" s="3421"/>
      <c r="AX25" s="3421"/>
      <c r="AY25" s="3421"/>
      <c r="AZ25" s="622"/>
      <c r="BA25" s="622"/>
      <c r="BB25" s="622"/>
      <c r="BC25" s="622"/>
      <c r="BD25" s="622"/>
      <c r="BE25" s="622"/>
      <c r="BF25" s="622"/>
      <c r="BG25" s="622"/>
      <c r="BH25" s="622"/>
      <c r="BI25" s="622"/>
      <c r="BJ25" s="622"/>
      <c r="BK25" s="622"/>
      <c r="BL25" s="622"/>
      <c r="BM25" s="622"/>
      <c r="BN25" s="622"/>
      <c r="BO25" s="622"/>
      <c r="BP25" s="3430" t="s">
        <v>3382</v>
      </c>
      <c r="BQ25" s="3431"/>
      <c r="BR25" s="3431"/>
      <c r="BS25" s="3431"/>
      <c r="BT25" s="3432">
        <f>一括入力シート!B44</f>
        <v>0</v>
      </c>
      <c r="BU25" s="3432"/>
      <c r="BV25" s="3432"/>
      <c r="BW25" s="3432"/>
      <c r="BX25" s="3432"/>
      <c r="BY25" s="3432"/>
      <c r="BZ25" s="3432"/>
      <c r="CA25" s="3432"/>
      <c r="CB25" s="3432"/>
      <c r="CC25" s="3432"/>
      <c r="CD25" s="3432"/>
      <c r="CE25" s="3432"/>
      <c r="CF25" s="3432"/>
      <c r="CG25" s="3432"/>
      <c r="CH25" s="3432"/>
      <c r="CI25" s="3432"/>
      <c r="CJ25" s="3432"/>
      <c r="CK25" s="3432"/>
      <c r="CL25" s="3432"/>
      <c r="CM25" s="3432"/>
      <c r="CN25" s="3432"/>
      <c r="CO25" s="3432"/>
      <c r="CP25" s="3432"/>
      <c r="CQ25" s="3432"/>
      <c r="CR25" s="3432"/>
      <c r="CS25" s="3432"/>
      <c r="CT25" s="595"/>
      <c r="CU25" s="582"/>
    </row>
    <row r="26" spans="1:100" s="579" customFormat="1" ht="12.6" customHeight="1">
      <c r="A26" s="580"/>
      <c r="B26" s="616"/>
      <c r="C26" s="608"/>
      <c r="D26" s="3370"/>
      <c r="E26" s="3370"/>
      <c r="F26" s="3370"/>
      <c r="G26" s="3370"/>
      <c r="H26" s="3370"/>
      <c r="I26" s="3370"/>
      <c r="J26" s="3422"/>
      <c r="K26" s="3422"/>
      <c r="L26" s="3370"/>
      <c r="M26" s="3370"/>
      <c r="N26" s="3370"/>
      <c r="O26" s="3370"/>
      <c r="P26" s="3370"/>
      <c r="Q26" s="3370"/>
      <c r="R26" s="3370"/>
      <c r="S26" s="3370"/>
      <c r="T26" s="3370"/>
      <c r="U26" s="3370"/>
      <c r="V26" s="3370"/>
      <c r="W26" s="3370"/>
      <c r="X26" s="3422"/>
      <c r="Y26" s="3422"/>
      <c r="Z26" s="3370"/>
      <c r="AA26" s="3370"/>
      <c r="AB26" s="3370"/>
      <c r="AC26" s="3370"/>
      <c r="AD26" s="3370"/>
      <c r="AE26" s="3370"/>
      <c r="AF26" s="3370"/>
      <c r="AG26" s="3370"/>
      <c r="AH26" s="3370"/>
      <c r="AI26" s="3370"/>
      <c r="AJ26" s="3370"/>
      <c r="AK26" s="3370"/>
      <c r="AL26" s="3422"/>
      <c r="AM26" s="3422"/>
      <c r="AN26" s="3370"/>
      <c r="AO26" s="3370"/>
      <c r="AP26" s="3370"/>
      <c r="AQ26" s="3370"/>
      <c r="AR26" s="3370"/>
      <c r="AS26" s="3370"/>
      <c r="AT26" s="3370"/>
      <c r="AU26" s="3370"/>
      <c r="AV26" s="3370"/>
      <c r="AW26" s="3370"/>
      <c r="AX26" s="3370"/>
      <c r="AY26" s="3370"/>
      <c r="AZ26" s="608"/>
      <c r="BA26" s="608"/>
      <c r="BB26" s="608"/>
      <c r="BC26" s="608"/>
      <c r="BD26" s="608"/>
      <c r="BE26" s="608"/>
      <c r="BF26" s="608"/>
      <c r="BG26" s="608"/>
      <c r="BH26" s="608"/>
      <c r="BI26" s="608"/>
      <c r="BJ26" s="608"/>
      <c r="BK26" s="608"/>
      <c r="BL26" s="608"/>
      <c r="BM26" s="608"/>
      <c r="BN26" s="608"/>
      <c r="BO26" s="608"/>
      <c r="BP26" s="3430"/>
      <c r="BQ26" s="3431"/>
      <c r="BR26" s="3431"/>
      <c r="BS26" s="3431"/>
      <c r="BT26" s="3432"/>
      <c r="BU26" s="3432"/>
      <c r="BV26" s="3432"/>
      <c r="BW26" s="3432"/>
      <c r="BX26" s="3432"/>
      <c r="BY26" s="3432"/>
      <c r="BZ26" s="3432"/>
      <c r="CA26" s="3432"/>
      <c r="CB26" s="3432"/>
      <c r="CC26" s="3432"/>
      <c r="CD26" s="3432"/>
      <c r="CE26" s="3432"/>
      <c r="CF26" s="3432"/>
      <c r="CG26" s="3432"/>
      <c r="CH26" s="3432"/>
      <c r="CI26" s="3432"/>
      <c r="CJ26" s="3432"/>
      <c r="CK26" s="3432"/>
      <c r="CL26" s="3432"/>
      <c r="CM26" s="3432"/>
      <c r="CN26" s="3432"/>
      <c r="CO26" s="3432"/>
      <c r="CP26" s="3432"/>
      <c r="CQ26" s="3432"/>
      <c r="CR26" s="3432"/>
      <c r="CS26" s="3432"/>
      <c r="CT26" s="595"/>
      <c r="CU26" s="582"/>
    </row>
    <row r="27" spans="1:100" s="579" customFormat="1" ht="12.6" customHeight="1">
      <c r="A27" s="580"/>
      <c r="B27" s="616"/>
      <c r="C27" s="608"/>
      <c r="J27" s="3370"/>
      <c r="K27" s="3370"/>
      <c r="L27" s="3370"/>
      <c r="M27" s="3370"/>
      <c r="N27" s="3370"/>
      <c r="O27" s="3370"/>
      <c r="P27" s="3370"/>
      <c r="Q27" s="3370"/>
      <c r="R27" s="3370"/>
      <c r="S27" s="3370"/>
      <c r="T27" s="3370"/>
      <c r="U27" s="3370"/>
      <c r="V27" s="3370"/>
      <c r="W27" s="3370"/>
      <c r="X27" s="3370"/>
      <c r="Y27" s="3370"/>
      <c r="Z27" s="3370"/>
      <c r="AA27" s="3370"/>
      <c r="AB27" s="3370"/>
      <c r="AC27" s="3370"/>
      <c r="AD27" s="3370"/>
      <c r="AE27" s="3370"/>
      <c r="AF27" s="3370"/>
      <c r="AG27" s="3370"/>
      <c r="AH27" s="3370"/>
      <c r="AI27" s="3370"/>
      <c r="AJ27" s="3370"/>
      <c r="AK27" s="3370"/>
      <c r="AL27" s="3370"/>
      <c r="AM27" s="3370"/>
      <c r="AN27" s="3370"/>
      <c r="AO27" s="3370"/>
      <c r="AP27" s="3370"/>
      <c r="AQ27" s="3370"/>
      <c r="AR27" s="3370"/>
      <c r="AS27" s="3370"/>
      <c r="AT27" s="3370"/>
      <c r="AU27" s="3370"/>
      <c r="AV27" s="3370"/>
      <c r="AW27" s="3370"/>
      <c r="AX27" s="3370"/>
      <c r="AY27" s="3370"/>
      <c r="AZ27" s="3370"/>
      <c r="BA27" s="3370"/>
      <c r="BB27" s="3370"/>
      <c r="BC27" s="3370"/>
      <c r="BD27" s="3370"/>
      <c r="BE27" s="3370"/>
      <c r="BF27" s="3370"/>
      <c r="BG27" s="3370"/>
      <c r="BH27" s="3370"/>
      <c r="BI27" s="3370"/>
      <c r="BJ27" s="3370"/>
      <c r="BK27" s="3370"/>
      <c r="BL27" s="3370"/>
      <c r="BM27" s="3370"/>
      <c r="BN27" s="1100"/>
      <c r="BO27" s="1100"/>
      <c r="BP27" s="1880"/>
      <c r="BQ27" s="1852"/>
      <c r="BR27" s="1852"/>
      <c r="BS27" s="1852"/>
      <c r="CT27" s="595"/>
      <c r="CU27" s="582"/>
    </row>
    <row r="28" spans="1:100" s="579" customFormat="1" ht="12.6" customHeight="1">
      <c r="A28" s="580"/>
      <c r="B28" s="616"/>
      <c r="C28" s="608"/>
      <c r="J28" s="3370"/>
      <c r="K28" s="3370"/>
      <c r="L28" s="3370"/>
      <c r="M28" s="3370"/>
      <c r="N28" s="3370"/>
      <c r="O28" s="3370"/>
      <c r="P28" s="3370"/>
      <c r="Q28" s="3370"/>
      <c r="R28" s="3370"/>
      <c r="S28" s="3370"/>
      <c r="T28" s="3370"/>
      <c r="U28" s="3370"/>
      <c r="V28" s="3370"/>
      <c r="W28" s="3370"/>
      <c r="X28" s="3370"/>
      <c r="Y28" s="3370"/>
      <c r="Z28" s="3370"/>
      <c r="AA28" s="3370"/>
      <c r="AB28" s="3370"/>
      <c r="AC28" s="3370"/>
      <c r="AD28" s="3370"/>
      <c r="AE28" s="3370"/>
      <c r="AF28" s="3370"/>
      <c r="AG28" s="3370"/>
      <c r="AH28" s="3370"/>
      <c r="AI28" s="3370"/>
      <c r="AJ28" s="3370"/>
      <c r="AK28" s="3370"/>
      <c r="AL28" s="3370"/>
      <c r="AM28" s="3370"/>
      <c r="AN28" s="3370"/>
      <c r="AO28" s="3370"/>
      <c r="AP28" s="3370"/>
      <c r="AQ28" s="3370"/>
      <c r="AR28" s="3370"/>
      <c r="AS28" s="3370"/>
      <c r="AT28" s="3370"/>
      <c r="AU28" s="3370"/>
      <c r="AV28" s="3370"/>
      <c r="AW28" s="3370"/>
      <c r="AX28" s="3370"/>
      <c r="AY28" s="3370"/>
      <c r="AZ28" s="3370"/>
      <c r="BA28" s="3370"/>
      <c r="BB28" s="3370"/>
      <c r="BC28" s="3370"/>
      <c r="BD28" s="3370"/>
      <c r="BE28" s="3370"/>
      <c r="BF28" s="3370"/>
      <c r="BG28" s="3370"/>
      <c r="BH28" s="3370"/>
      <c r="BI28" s="3370"/>
      <c r="BJ28" s="3370"/>
      <c r="BK28" s="3370"/>
      <c r="BL28" s="3370"/>
      <c r="BM28" s="3370"/>
      <c r="BN28" s="1100"/>
      <c r="BO28" s="1100"/>
      <c r="BP28" s="1880"/>
      <c r="BQ28" s="1852"/>
      <c r="BR28" s="1852"/>
      <c r="BS28" s="1852"/>
      <c r="CT28" s="595"/>
      <c r="CU28" s="582"/>
    </row>
    <row r="29" spans="1:100" s="579" customFormat="1" ht="12.6" customHeight="1">
      <c r="A29" s="580"/>
      <c r="B29" s="616"/>
      <c r="C29" s="608"/>
      <c r="D29" s="3370" t="s">
        <v>3381</v>
      </c>
      <c r="E29" s="3370"/>
      <c r="F29" s="3370"/>
      <c r="G29" s="3370"/>
      <c r="H29" s="3370"/>
      <c r="I29" s="3370"/>
      <c r="J29" s="3370"/>
      <c r="K29" s="3370"/>
      <c r="L29" s="3370"/>
      <c r="M29" s="3370"/>
      <c r="N29" s="3370"/>
      <c r="O29" s="3370"/>
      <c r="P29" s="3370"/>
      <c r="Q29" s="3370"/>
      <c r="R29" s="3370"/>
      <c r="S29" s="3370"/>
      <c r="T29" s="3370"/>
      <c r="U29" s="3370"/>
      <c r="V29" s="3370"/>
      <c r="W29" s="3370"/>
      <c r="X29" s="3370"/>
      <c r="Y29" s="3370"/>
      <c r="Z29" s="3370"/>
      <c r="AA29" s="3370"/>
      <c r="AB29" s="3370"/>
      <c r="AC29" s="3370"/>
      <c r="AD29" s="3370"/>
      <c r="AE29" s="3370"/>
      <c r="AF29" s="3370"/>
      <c r="AG29" s="3370"/>
      <c r="AH29" s="3370"/>
      <c r="AI29" s="3370"/>
      <c r="AJ29" s="3370"/>
      <c r="AK29" s="3370"/>
      <c r="AL29" s="3370"/>
      <c r="AM29" s="3370"/>
      <c r="AN29" s="3370"/>
      <c r="AO29" s="3370"/>
      <c r="AP29" s="3370"/>
      <c r="AQ29" s="3370"/>
      <c r="AR29" s="3370"/>
      <c r="AS29" s="3370"/>
      <c r="AT29" s="3370"/>
      <c r="AU29" s="3370"/>
      <c r="AV29" s="3370"/>
      <c r="AW29" s="3370"/>
      <c r="AX29" s="3370"/>
      <c r="AY29" s="3370"/>
      <c r="AZ29" s="3370"/>
      <c r="BA29" s="3370"/>
      <c r="BB29" s="3370"/>
      <c r="BC29" s="3370"/>
      <c r="BD29" s="3370"/>
      <c r="BE29" s="3370"/>
      <c r="BF29" s="3370"/>
      <c r="BG29" s="3370"/>
      <c r="BH29" s="3370"/>
      <c r="BI29" s="3370"/>
      <c r="BJ29" s="3370"/>
      <c r="BK29" s="3370"/>
      <c r="BL29" s="3370"/>
      <c r="BM29" s="3370"/>
      <c r="BN29" s="1100"/>
      <c r="BO29" s="1100"/>
      <c r="BP29" s="3434" t="s">
        <v>3384</v>
      </c>
      <c r="BQ29" s="3435"/>
      <c r="BR29" s="3435"/>
      <c r="BS29" s="3435"/>
      <c r="BT29" s="3435"/>
      <c r="BU29" s="3435"/>
      <c r="BV29" s="3435"/>
      <c r="BW29" s="3389">
        <f>一括入力シート!B54</f>
        <v>0</v>
      </c>
      <c r="BX29" s="3389"/>
      <c r="BY29" s="3389"/>
      <c r="BZ29" s="3389"/>
      <c r="CA29" s="3389"/>
      <c r="CB29" s="3389"/>
      <c r="CC29" s="3389"/>
      <c r="CD29" s="3389"/>
      <c r="CE29" s="3389"/>
      <c r="CF29" s="3389"/>
      <c r="CG29" s="3389"/>
      <c r="CH29" s="3389"/>
      <c r="CI29" s="3389"/>
      <c r="CJ29" s="3389"/>
      <c r="CK29" s="3389"/>
      <c r="CL29" s="3389"/>
      <c r="CM29" s="3389"/>
      <c r="CN29" s="3389"/>
      <c r="CO29" s="3389"/>
      <c r="CP29" s="3389"/>
      <c r="CQ29" s="3389"/>
      <c r="CR29" s="3389"/>
      <c r="CS29" s="3389"/>
      <c r="CT29" s="606"/>
      <c r="CU29" s="582"/>
    </row>
    <row r="30" spans="1:100" s="579" customFormat="1" ht="12.6" customHeight="1">
      <c r="A30" s="580"/>
      <c r="B30" s="616"/>
      <c r="C30" s="608"/>
      <c r="D30" s="3370"/>
      <c r="E30" s="3370"/>
      <c r="F30" s="3370"/>
      <c r="G30" s="3370"/>
      <c r="H30" s="3370"/>
      <c r="I30" s="3370"/>
      <c r="J30" s="3370"/>
      <c r="K30" s="3370"/>
      <c r="L30" s="3370"/>
      <c r="M30" s="3370"/>
      <c r="N30" s="3370"/>
      <c r="O30" s="3370"/>
      <c r="P30" s="3370"/>
      <c r="Q30" s="3370"/>
      <c r="R30" s="3370"/>
      <c r="S30" s="3370"/>
      <c r="T30" s="3370"/>
      <c r="U30" s="3370"/>
      <c r="V30" s="3370"/>
      <c r="W30" s="3370"/>
      <c r="X30" s="3370"/>
      <c r="Y30" s="3370"/>
      <c r="Z30" s="3370"/>
      <c r="AA30" s="3370"/>
      <c r="AB30" s="3370"/>
      <c r="AC30" s="3370"/>
      <c r="AD30" s="3370"/>
      <c r="AE30" s="3370"/>
      <c r="AF30" s="3370"/>
      <c r="AG30" s="3370"/>
      <c r="AH30" s="3370"/>
      <c r="AI30" s="3370"/>
      <c r="AJ30" s="3370"/>
      <c r="AK30" s="3370"/>
      <c r="AL30" s="3370"/>
      <c r="AM30" s="3370"/>
      <c r="AN30" s="3370"/>
      <c r="AO30" s="3370"/>
      <c r="AP30" s="3370"/>
      <c r="AQ30" s="3370"/>
      <c r="AR30" s="3370"/>
      <c r="AS30" s="3370"/>
      <c r="AT30" s="3370"/>
      <c r="AU30" s="3370"/>
      <c r="AV30" s="3370"/>
      <c r="AW30" s="3370"/>
      <c r="AX30" s="3370"/>
      <c r="AY30" s="3370"/>
      <c r="AZ30" s="3370"/>
      <c r="BA30" s="3370"/>
      <c r="BB30" s="3370"/>
      <c r="BC30" s="3370"/>
      <c r="BD30" s="3370"/>
      <c r="BE30" s="3370"/>
      <c r="BF30" s="3370"/>
      <c r="BG30" s="3370"/>
      <c r="BH30" s="3370"/>
      <c r="BI30" s="3370"/>
      <c r="BJ30" s="3370"/>
      <c r="BK30" s="3370"/>
      <c r="BL30" s="3370"/>
      <c r="BM30" s="3370"/>
      <c r="BN30" s="1100"/>
      <c r="BO30" s="1100"/>
      <c r="BP30" s="3436"/>
      <c r="BQ30" s="3437"/>
      <c r="BR30" s="3437"/>
      <c r="BS30" s="3437"/>
      <c r="BT30" s="3437"/>
      <c r="BU30" s="3437"/>
      <c r="BV30" s="3437"/>
      <c r="BW30" s="3438"/>
      <c r="BX30" s="3438"/>
      <c r="BY30" s="3438"/>
      <c r="BZ30" s="3438"/>
      <c r="CA30" s="3438"/>
      <c r="CB30" s="3438"/>
      <c r="CC30" s="3438"/>
      <c r="CD30" s="3438"/>
      <c r="CE30" s="3438"/>
      <c r="CF30" s="3438"/>
      <c r="CG30" s="3438"/>
      <c r="CH30" s="3438"/>
      <c r="CI30" s="3438"/>
      <c r="CJ30" s="3438"/>
      <c r="CK30" s="3438"/>
      <c r="CL30" s="3438"/>
      <c r="CM30" s="3438"/>
      <c r="CN30" s="3438"/>
      <c r="CO30" s="3438"/>
      <c r="CP30" s="3438"/>
      <c r="CQ30" s="3438"/>
      <c r="CR30" s="3438"/>
      <c r="CS30" s="3438"/>
      <c r="CT30" s="595"/>
      <c r="CU30" s="582"/>
    </row>
    <row r="31" spans="1:100" s="579" customFormat="1" ht="12.6" customHeight="1">
      <c r="A31" s="580"/>
      <c r="B31" s="616"/>
      <c r="C31" s="608"/>
      <c r="J31" s="3370"/>
      <c r="K31" s="3370"/>
      <c r="L31" s="3370"/>
      <c r="M31" s="3370"/>
      <c r="N31" s="3370"/>
      <c r="O31" s="3370"/>
      <c r="P31" s="3370"/>
      <c r="Q31" s="3370"/>
      <c r="R31" s="3370"/>
      <c r="S31" s="3370"/>
      <c r="T31" s="3370"/>
      <c r="U31" s="3370"/>
      <c r="V31" s="3370"/>
      <c r="W31" s="3370"/>
      <c r="X31" s="3370"/>
      <c r="Y31" s="3370"/>
      <c r="Z31" s="3370"/>
      <c r="AA31" s="3370"/>
      <c r="AB31" s="3370"/>
      <c r="AC31" s="3370"/>
      <c r="AD31" s="3370"/>
      <c r="AE31" s="3370"/>
      <c r="AF31" s="3370"/>
      <c r="AG31" s="3370"/>
      <c r="AH31" s="3370"/>
      <c r="AI31" s="3370"/>
      <c r="AJ31" s="3370"/>
      <c r="AK31" s="3370"/>
      <c r="AL31" s="3370"/>
      <c r="AM31" s="3370"/>
      <c r="AN31" s="3370"/>
      <c r="AO31" s="3370"/>
      <c r="AP31" s="3370"/>
      <c r="AQ31" s="3370"/>
      <c r="AR31" s="3370"/>
      <c r="AS31" s="3370"/>
      <c r="AT31" s="3370"/>
      <c r="AU31" s="3370"/>
      <c r="AV31" s="3370"/>
      <c r="AW31" s="3370"/>
      <c r="AX31" s="3370"/>
      <c r="AY31" s="3370"/>
      <c r="AZ31" s="3370"/>
      <c r="BA31" s="3370"/>
      <c r="BB31" s="3370"/>
      <c r="BC31" s="3370"/>
      <c r="BD31" s="3370"/>
      <c r="BE31" s="3370"/>
      <c r="BF31" s="3370"/>
      <c r="BG31" s="3370"/>
      <c r="BH31" s="3370"/>
      <c r="BI31" s="3370"/>
      <c r="BJ31" s="3370"/>
      <c r="BK31" s="3370"/>
      <c r="BL31" s="3370"/>
      <c r="BM31" s="3370"/>
      <c r="BN31" s="1100"/>
      <c r="BO31" s="1100"/>
      <c r="BP31" s="3441" t="s">
        <v>3385</v>
      </c>
      <c r="BQ31" s="3442"/>
      <c r="BR31" s="3442"/>
      <c r="BS31" s="3442"/>
      <c r="BT31" s="3442"/>
      <c r="BU31" s="3442"/>
      <c r="BV31" s="3442"/>
      <c r="BW31" s="3428"/>
      <c r="BX31" s="3428"/>
      <c r="BY31" s="3428"/>
      <c r="BZ31" s="3428"/>
      <c r="CA31" s="3428"/>
      <c r="CB31" s="3428"/>
      <c r="CC31" s="3428"/>
      <c r="CD31" s="3428"/>
      <c r="CE31" s="3428"/>
      <c r="CF31" s="3428"/>
      <c r="CG31" s="3428"/>
      <c r="CH31" s="3428"/>
      <c r="CI31" s="3428"/>
      <c r="CJ31" s="3428"/>
      <c r="CK31" s="3428"/>
      <c r="CL31" s="3428"/>
      <c r="CM31" s="3428"/>
      <c r="CN31" s="3428"/>
      <c r="CO31" s="3428"/>
      <c r="CP31" s="3428"/>
      <c r="CQ31" s="3428"/>
      <c r="CR31" s="3428"/>
      <c r="CS31" s="3428"/>
      <c r="CT31" s="595"/>
      <c r="CU31" s="582"/>
    </row>
    <row r="32" spans="1:100" s="579" customFormat="1" ht="12.6" customHeight="1" thickBot="1">
      <c r="A32" s="580"/>
      <c r="B32" s="616"/>
      <c r="C32" s="608"/>
      <c r="J32" s="3370"/>
      <c r="K32" s="3370"/>
      <c r="L32" s="3370"/>
      <c r="M32" s="3370"/>
      <c r="N32" s="3370"/>
      <c r="O32" s="3370"/>
      <c r="P32" s="3370"/>
      <c r="Q32" s="3370"/>
      <c r="R32" s="3370"/>
      <c r="S32" s="3370"/>
      <c r="T32" s="3370"/>
      <c r="U32" s="3370"/>
      <c r="V32" s="3370"/>
      <c r="W32" s="3370"/>
      <c r="X32" s="3370"/>
      <c r="Y32" s="3370"/>
      <c r="Z32" s="3370"/>
      <c r="AA32" s="3370"/>
      <c r="AB32" s="3370"/>
      <c r="AC32" s="3370"/>
      <c r="AD32" s="3370"/>
      <c r="AE32" s="3370"/>
      <c r="AF32" s="3370"/>
      <c r="AG32" s="3370"/>
      <c r="AH32" s="3370"/>
      <c r="AI32" s="3370"/>
      <c r="AJ32" s="3370"/>
      <c r="AK32" s="3370"/>
      <c r="AL32" s="3370"/>
      <c r="AM32" s="3370"/>
      <c r="AN32" s="3370"/>
      <c r="AO32" s="3370"/>
      <c r="AP32" s="3370"/>
      <c r="AQ32" s="3370"/>
      <c r="AR32" s="3370"/>
      <c r="AS32" s="3370"/>
      <c r="AT32" s="3370"/>
      <c r="AU32" s="3370"/>
      <c r="AV32" s="3370"/>
      <c r="AW32" s="3370"/>
      <c r="AX32" s="3370"/>
      <c r="AY32" s="3370"/>
      <c r="AZ32" s="3370"/>
      <c r="BA32" s="3370"/>
      <c r="BB32" s="3370"/>
      <c r="BC32" s="3370"/>
      <c r="BD32" s="3370"/>
      <c r="BE32" s="3370"/>
      <c r="BF32" s="3370"/>
      <c r="BG32" s="3370"/>
      <c r="BH32" s="3370"/>
      <c r="BI32" s="3370"/>
      <c r="BJ32" s="3370"/>
      <c r="BK32" s="3370"/>
      <c r="BL32" s="3370"/>
      <c r="BM32" s="3370"/>
      <c r="BN32" s="1100"/>
      <c r="BO32" s="1100"/>
      <c r="BP32" s="3441"/>
      <c r="BQ32" s="3442"/>
      <c r="BR32" s="3442"/>
      <c r="BS32" s="3442"/>
      <c r="BT32" s="3442"/>
      <c r="BU32" s="3442"/>
      <c r="BV32" s="3442"/>
      <c r="BW32" s="3428"/>
      <c r="BX32" s="3428"/>
      <c r="BY32" s="3428"/>
      <c r="BZ32" s="3428"/>
      <c r="CA32" s="3428"/>
      <c r="CB32" s="3428"/>
      <c r="CC32" s="3428"/>
      <c r="CD32" s="3428"/>
      <c r="CE32" s="3428"/>
      <c r="CF32" s="3428"/>
      <c r="CG32" s="3428"/>
      <c r="CH32" s="3428"/>
      <c r="CI32" s="3428"/>
      <c r="CJ32" s="3428"/>
      <c r="CK32" s="3428"/>
      <c r="CL32" s="3428"/>
      <c r="CM32" s="3428"/>
      <c r="CN32" s="3428"/>
      <c r="CO32" s="3428"/>
      <c r="CP32" s="3428"/>
      <c r="CQ32" s="3428"/>
      <c r="CR32" s="3428"/>
      <c r="CS32" s="3428"/>
      <c r="CT32" s="595"/>
      <c r="CU32" s="582"/>
    </row>
    <row r="33" spans="1:100" s="579" customFormat="1" ht="12.6" customHeight="1">
      <c r="A33" s="580"/>
      <c r="B33" s="616"/>
      <c r="C33" s="608"/>
      <c r="J33" s="3370"/>
      <c r="K33" s="3370"/>
      <c r="L33" s="3370"/>
      <c r="M33" s="3370"/>
      <c r="N33" s="3370"/>
      <c r="O33" s="3370"/>
      <c r="P33" s="3370"/>
      <c r="Q33" s="3370"/>
      <c r="R33" s="3370"/>
      <c r="S33" s="3370"/>
      <c r="T33" s="3370"/>
      <c r="U33" s="3370"/>
      <c r="V33" s="3370"/>
      <c r="W33" s="3370"/>
      <c r="X33" s="3370"/>
      <c r="Y33" s="3370"/>
      <c r="Z33" s="3370"/>
      <c r="AA33" s="3370"/>
      <c r="AB33" s="3370"/>
      <c r="AC33" s="3370"/>
      <c r="AD33" s="3370"/>
      <c r="AE33" s="3370"/>
      <c r="AF33" s="3370"/>
      <c r="AG33" s="3370"/>
      <c r="AH33" s="3370"/>
      <c r="AI33" s="3370"/>
      <c r="AJ33" s="3370"/>
      <c r="AK33" s="3370"/>
      <c r="AL33" s="3370"/>
      <c r="AM33" s="3370"/>
      <c r="AN33" s="3370"/>
      <c r="AO33" s="3370"/>
      <c r="AP33" s="3370"/>
      <c r="AQ33" s="3370"/>
      <c r="AR33" s="3370"/>
      <c r="AS33" s="3370"/>
      <c r="AT33" s="3370"/>
      <c r="AU33" s="3370"/>
      <c r="AV33" s="3370"/>
      <c r="AW33" s="3370"/>
      <c r="AX33" s="3370"/>
      <c r="AY33" s="3370"/>
      <c r="AZ33" s="3370"/>
      <c r="BA33" s="3370"/>
      <c r="BB33" s="3370"/>
      <c r="BC33" s="3370"/>
      <c r="BD33" s="3370"/>
      <c r="BE33" s="3370"/>
      <c r="BF33" s="3370"/>
      <c r="BG33" s="3370"/>
      <c r="BH33" s="3370"/>
      <c r="BI33" s="3370"/>
      <c r="BJ33" s="3370"/>
      <c r="BK33" s="3370"/>
      <c r="BL33" s="3370"/>
      <c r="BM33" s="3370"/>
      <c r="BN33" s="1100"/>
      <c r="BO33" s="1100"/>
      <c r="BP33" s="3394" t="s">
        <v>2433</v>
      </c>
      <c r="BQ33" s="3395"/>
      <c r="BR33" s="3395"/>
      <c r="BS33" s="3395"/>
      <c r="BT33" s="3395"/>
      <c r="BU33" s="3395"/>
      <c r="BV33" s="3395"/>
      <c r="BW33" s="3395"/>
      <c r="BX33" s="3395"/>
      <c r="BY33" s="3395"/>
      <c r="BZ33" s="3395"/>
      <c r="CA33" s="3395"/>
      <c r="CB33" s="3395"/>
      <c r="CC33" s="3395"/>
      <c r="CD33" s="3395"/>
      <c r="CE33" s="3395"/>
      <c r="CF33" s="3395"/>
      <c r="CG33" s="3395"/>
      <c r="CH33" s="3395"/>
      <c r="CI33" s="3395"/>
      <c r="CJ33" s="3395"/>
      <c r="CK33" s="3395"/>
      <c r="CL33" s="3395"/>
      <c r="CM33" s="3395"/>
      <c r="CN33" s="3395"/>
      <c r="CO33" s="3395"/>
      <c r="CP33" s="3395"/>
      <c r="CQ33" s="3395"/>
      <c r="CR33" s="3395"/>
      <c r="CS33" s="3395"/>
      <c r="CT33" s="3396"/>
      <c r="CU33" s="582"/>
    </row>
    <row r="34" spans="1:100" s="579" customFormat="1" ht="12.6" customHeight="1">
      <c r="A34" s="580"/>
      <c r="B34" s="616"/>
      <c r="C34" s="608"/>
      <c r="J34" s="3370"/>
      <c r="K34" s="3370"/>
      <c r="L34" s="3370"/>
      <c r="M34" s="3370"/>
      <c r="N34" s="3370"/>
      <c r="O34" s="3370"/>
      <c r="P34" s="3370"/>
      <c r="Q34" s="3370"/>
      <c r="R34" s="3370"/>
      <c r="S34" s="3370"/>
      <c r="T34" s="3370"/>
      <c r="U34" s="3370"/>
      <c r="V34" s="3370"/>
      <c r="W34" s="3370"/>
      <c r="X34" s="3370"/>
      <c r="Y34" s="3370"/>
      <c r="Z34" s="3370"/>
      <c r="AA34" s="3370"/>
      <c r="AB34" s="3370"/>
      <c r="AC34" s="3370"/>
      <c r="AD34" s="3370"/>
      <c r="AE34" s="3370"/>
      <c r="AF34" s="3370"/>
      <c r="AG34" s="3370"/>
      <c r="AH34" s="3370"/>
      <c r="AI34" s="3370"/>
      <c r="AJ34" s="3370"/>
      <c r="AK34" s="3370"/>
      <c r="AL34" s="3370"/>
      <c r="AM34" s="3370"/>
      <c r="AN34" s="3370"/>
      <c r="AO34" s="3370"/>
      <c r="AP34" s="3370"/>
      <c r="AQ34" s="3370"/>
      <c r="AR34" s="3370"/>
      <c r="AS34" s="3370"/>
      <c r="AT34" s="3370"/>
      <c r="AU34" s="3370"/>
      <c r="AV34" s="3370"/>
      <c r="AW34" s="3370"/>
      <c r="AX34" s="3370"/>
      <c r="AY34" s="3370"/>
      <c r="AZ34" s="3370"/>
      <c r="BA34" s="3370"/>
      <c r="BB34" s="3370"/>
      <c r="BC34" s="3370"/>
      <c r="BD34" s="3370"/>
      <c r="BE34" s="3370"/>
      <c r="BF34" s="3370"/>
      <c r="BG34" s="3370"/>
      <c r="BH34" s="3370"/>
      <c r="BI34" s="3370"/>
      <c r="BJ34" s="3370"/>
      <c r="BK34" s="3370"/>
      <c r="BL34" s="3370"/>
      <c r="BM34" s="3370"/>
      <c r="BN34" s="1100"/>
      <c r="BO34" s="1100"/>
      <c r="BP34" s="3397"/>
      <c r="BQ34" s="3398"/>
      <c r="BR34" s="3398"/>
      <c r="BS34" s="3398"/>
      <c r="BT34" s="3398"/>
      <c r="BU34" s="3398"/>
      <c r="BV34" s="3398"/>
      <c r="BW34" s="3398"/>
      <c r="BX34" s="3398"/>
      <c r="BY34" s="3398"/>
      <c r="BZ34" s="3398"/>
      <c r="CA34" s="3398"/>
      <c r="CB34" s="3398"/>
      <c r="CC34" s="3398"/>
      <c r="CD34" s="3398"/>
      <c r="CE34" s="3398"/>
      <c r="CF34" s="3398"/>
      <c r="CG34" s="3398"/>
      <c r="CH34" s="3398"/>
      <c r="CI34" s="3398"/>
      <c r="CJ34" s="3398"/>
      <c r="CK34" s="3398"/>
      <c r="CL34" s="3398"/>
      <c r="CM34" s="3398"/>
      <c r="CN34" s="3398"/>
      <c r="CO34" s="3398"/>
      <c r="CP34" s="3398"/>
      <c r="CQ34" s="3398"/>
      <c r="CR34" s="3398"/>
      <c r="CS34" s="3398"/>
      <c r="CT34" s="3399"/>
      <c r="CU34" s="582"/>
    </row>
    <row r="35" spans="1:100" s="579" customFormat="1" ht="12.6" customHeight="1">
      <c r="A35" s="580"/>
      <c r="B35" s="616"/>
      <c r="C35" s="608"/>
      <c r="J35" s="3370"/>
      <c r="K35" s="3370"/>
      <c r="L35" s="3370"/>
      <c r="M35" s="3370"/>
      <c r="N35" s="3370"/>
      <c r="O35" s="3370"/>
      <c r="P35" s="3370"/>
      <c r="Q35" s="3370"/>
      <c r="R35" s="3370"/>
      <c r="S35" s="3370"/>
      <c r="T35" s="3370"/>
      <c r="U35" s="3370"/>
      <c r="V35" s="3370"/>
      <c r="W35" s="3370"/>
      <c r="X35" s="3370"/>
      <c r="Y35" s="3370"/>
      <c r="Z35" s="3370"/>
      <c r="AA35" s="3370"/>
      <c r="AB35" s="3370"/>
      <c r="AC35" s="3370"/>
      <c r="AD35" s="3370"/>
      <c r="AE35" s="3370"/>
      <c r="AF35" s="3370"/>
      <c r="AG35" s="3370"/>
      <c r="AH35" s="3370"/>
      <c r="AI35" s="3370"/>
      <c r="AJ35" s="3370"/>
      <c r="AK35" s="3370"/>
      <c r="AL35" s="3370"/>
      <c r="AM35" s="3370"/>
      <c r="AN35" s="3370"/>
      <c r="AO35" s="3370"/>
      <c r="AP35" s="3370"/>
      <c r="AQ35" s="3370"/>
      <c r="AR35" s="3370"/>
      <c r="AS35" s="3370"/>
      <c r="AT35" s="3370"/>
      <c r="AU35" s="3370"/>
      <c r="AV35" s="3370"/>
      <c r="AW35" s="3370"/>
      <c r="AX35" s="3370"/>
      <c r="AY35" s="3370"/>
      <c r="AZ35" s="3370"/>
      <c r="BA35" s="3370"/>
      <c r="BB35" s="3370"/>
      <c r="BC35" s="3370"/>
      <c r="BD35" s="3370"/>
      <c r="BE35" s="3370"/>
      <c r="BF35" s="3370"/>
      <c r="BG35" s="3370"/>
      <c r="BH35" s="3370"/>
      <c r="BI35" s="3370"/>
      <c r="BJ35" s="3370"/>
      <c r="BK35" s="3370"/>
      <c r="BL35" s="3370"/>
      <c r="BM35" s="3370"/>
      <c r="BN35" s="1100"/>
      <c r="BO35" s="1100"/>
      <c r="BP35" s="594" t="s">
        <v>3387</v>
      </c>
      <c r="BQ35" s="581"/>
      <c r="BR35" s="581"/>
      <c r="BS35" s="581"/>
      <c r="BT35" s="581"/>
      <c r="BU35" s="581"/>
      <c r="BV35" s="581"/>
      <c r="BW35" s="581"/>
      <c r="BX35" s="581"/>
      <c r="BY35" s="581"/>
      <c r="BZ35" s="581"/>
      <c r="CA35" s="581"/>
      <c r="CB35" s="581"/>
      <c r="CC35" s="581"/>
      <c r="CD35" s="581"/>
      <c r="CE35" s="581"/>
      <c r="CF35" s="581"/>
      <c r="CG35" s="581"/>
      <c r="CH35" s="581"/>
      <c r="CI35" s="581"/>
      <c r="CJ35" s="581"/>
      <c r="CK35" s="581"/>
      <c r="CL35" s="581"/>
      <c r="CM35" s="581"/>
      <c r="CN35" s="581"/>
      <c r="CO35" s="581"/>
      <c r="CP35" s="581"/>
      <c r="CQ35" s="581"/>
      <c r="CR35" s="581"/>
      <c r="CS35" s="581"/>
      <c r="CT35" s="595"/>
      <c r="CU35" s="582"/>
    </row>
    <row r="36" spans="1:100" s="579" customFormat="1" ht="12.6" customHeight="1">
      <c r="A36" s="580"/>
      <c r="B36" s="616"/>
      <c r="C36" s="608"/>
      <c r="J36" s="3370"/>
      <c r="K36" s="3370"/>
      <c r="L36" s="3370"/>
      <c r="M36" s="3370"/>
      <c r="N36" s="3370"/>
      <c r="O36" s="3370"/>
      <c r="P36" s="3370"/>
      <c r="Q36" s="3370"/>
      <c r="R36" s="3370"/>
      <c r="S36" s="3370"/>
      <c r="T36" s="3370"/>
      <c r="U36" s="3370"/>
      <c r="V36" s="3370"/>
      <c r="W36" s="3370"/>
      <c r="X36" s="3370"/>
      <c r="Y36" s="3370"/>
      <c r="Z36" s="3370"/>
      <c r="AA36" s="3370"/>
      <c r="AB36" s="3370"/>
      <c r="AC36" s="3370"/>
      <c r="AD36" s="3370"/>
      <c r="AE36" s="3370"/>
      <c r="AF36" s="3370"/>
      <c r="AG36" s="3370"/>
      <c r="AH36" s="3370"/>
      <c r="AI36" s="3370"/>
      <c r="AJ36" s="3370"/>
      <c r="AK36" s="3370"/>
      <c r="AL36" s="3370"/>
      <c r="AM36" s="3370"/>
      <c r="AN36" s="3370"/>
      <c r="AO36" s="3370"/>
      <c r="AP36" s="3370"/>
      <c r="AQ36" s="3370"/>
      <c r="AR36" s="3370"/>
      <c r="AS36" s="3370"/>
      <c r="AT36" s="3370"/>
      <c r="AU36" s="3370"/>
      <c r="AV36" s="3370"/>
      <c r="AW36" s="3370"/>
      <c r="AX36" s="3370"/>
      <c r="AY36" s="3370"/>
      <c r="AZ36" s="3370"/>
      <c r="BA36" s="3370"/>
      <c r="BB36" s="3370"/>
      <c r="BC36" s="3370"/>
      <c r="BD36" s="3370"/>
      <c r="BE36" s="3370"/>
      <c r="BF36" s="3370"/>
      <c r="BG36" s="3370"/>
      <c r="BH36" s="3370"/>
      <c r="BI36" s="3370"/>
      <c r="BJ36" s="3370"/>
      <c r="BK36" s="3370"/>
      <c r="BL36" s="3370"/>
      <c r="BM36" s="3370"/>
      <c r="BN36" s="1100"/>
      <c r="BO36" s="1100"/>
      <c r="BP36" s="594" t="s">
        <v>3388</v>
      </c>
      <c r="BQ36" s="581"/>
      <c r="BR36" s="581"/>
      <c r="BS36" s="581"/>
      <c r="BT36" s="581"/>
      <c r="BU36" s="581"/>
      <c r="BV36" s="581"/>
      <c r="BW36" s="581"/>
      <c r="BX36" s="581"/>
      <c r="BY36" s="581"/>
      <c r="BZ36" s="581"/>
      <c r="CA36" s="581"/>
      <c r="CB36" s="581"/>
      <c r="CC36" s="581"/>
      <c r="CD36" s="581"/>
      <c r="CE36" s="581"/>
      <c r="CF36" s="581"/>
      <c r="CG36" s="581"/>
      <c r="CH36" s="581"/>
      <c r="CI36" s="581"/>
      <c r="CJ36" s="581"/>
      <c r="CK36" s="581"/>
      <c r="CL36" s="581"/>
      <c r="CM36" s="581"/>
      <c r="CN36" s="581"/>
      <c r="CO36" s="581"/>
      <c r="CP36" s="581"/>
      <c r="CQ36" s="581"/>
      <c r="CR36" s="581"/>
      <c r="CS36" s="581"/>
      <c r="CT36" s="595"/>
      <c r="CU36" s="582"/>
    </row>
    <row r="37" spans="1:100" s="579" customFormat="1" ht="12.6" customHeight="1">
      <c r="A37" s="580"/>
      <c r="B37" s="616"/>
      <c r="C37" s="608"/>
      <c r="J37" s="3370"/>
      <c r="K37" s="3370"/>
      <c r="L37" s="3370"/>
      <c r="M37" s="3370"/>
      <c r="N37" s="3370"/>
      <c r="O37" s="3370"/>
      <c r="P37" s="3370"/>
      <c r="Q37" s="3370"/>
      <c r="R37" s="3370"/>
      <c r="S37" s="3370"/>
      <c r="T37" s="3370"/>
      <c r="U37" s="3370"/>
      <c r="V37" s="3370"/>
      <c r="W37" s="3370"/>
      <c r="X37" s="3370"/>
      <c r="Y37" s="3370"/>
      <c r="Z37" s="3370"/>
      <c r="AA37" s="3370"/>
      <c r="AB37" s="3370"/>
      <c r="AC37" s="3370"/>
      <c r="AD37" s="3370"/>
      <c r="AE37" s="3370"/>
      <c r="AF37" s="3370"/>
      <c r="AG37" s="3370"/>
      <c r="AH37" s="3370"/>
      <c r="AI37" s="3370"/>
      <c r="AJ37" s="3370"/>
      <c r="AK37" s="3370"/>
      <c r="AL37" s="3370"/>
      <c r="AM37" s="3370"/>
      <c r="AN37" s="3370"/>
      <c r="AO37" s="3370"/>
      <c r="AP37" s="3370"/>
      <c r="AQ37" s="3370"/>
      <c r="AR37" s="3370"/>
      <c r="AS37" s="3370"/>
      <c r="AT37" s="3370"/>
      <c r="AU37" s="3370"/>
      <c r="AV37" s="3370"/>
      <c r="AW37" s="3370"/>
      <c r="AX37" s="3370"/>
      <c r="AY37" s="3370"/>
      <c r="AZ37" s="3370"/>
      <c r="BA37" s="3370"/>
      <c r="BB37" s="3370"/>
      <c r="BC37" s="3370"/>
      <c r="BD37" s="3370"/>
      <c r="BE37" s="3370"/>
      <c r="BF37" s="3370"/>
      <c r="BG37" s="3370"/>
      <c r="BH37" s="3370"/>
      <c r="BI37" s="3370"/>
      <c r="BJ37" s="3370"/>
      <c r="BK37" s="3370"/>
      <c r="BL37" s="3370"/>
      <c r="BM37" s="3370"/>
      <c r="BN37" s="1100"/>
      <c r="BO37" s="1100"/>
      <c r="BP37" s="594"/>
      <c r="BQ37" s="1881"/>
      <c r="BR37" s="1881"/>
      <c r="BS37" s="1881"/>
      <c r="BT37" s="1881"/>
      <c r="BU37" s="1881"/>
      <c r="BV37" s="1881"/>
      <c r="BW37" s="1881"/>
      <c r="BX37" s="1881"/>
      <c r="BY37" s="1881"/>
      <c r="BZ37" s="1881"/>
      <c r="CA37" s="1881"/>
      <c r="CB37" s="1881"/>
      <c r="CC37" s="1881"/>
      <c r="CD37" s="1881"/>
      <c r="CE37" s="1881"/>
      <c r="CF37" s="1881"/>
      <c r="CG37" s="1881"/>
      <c r="CH37" s="1881"/>
      <c r="CI37" s="1881"/>
      <c r="CJ37" s="1881"/>
      <c r="CK37" s="1881"/>
      <c r="CL37" s="1881"/>
      <c r="CM37" s="1881"/>
      <c r="CN37" s="1881"/>
      <c r="CO37" s="1881"/>
      <c r="CP37" s="1881"/>
      <c r="CQ37" s="1881"/>
      <c r="CR37" s="1881"/>
      <c r="CS37" s="1881"/>
      <c r="CT37" s="595"/>
      <c r="CU37" s="582"/>
    </row>
    <row r="38" spans="1:100" s="579" customFormat="1" ht="12.6" customHeight="1">
      <c r="A38" s="580"/>
      <c r="B38" s="616"/>
      <c r="C38" s="608"/>
      <c r="J38" s="3370"/>
      <c r="K38" s="3370"/>
      <c r="L38" s="3370"/>
      <c r="M38" s="3370"/>
      <c r="N38" s="3370"/>
      <c r="O38" s="3370"/>
      <c r="P38" s="3370"/>
      <c r="Q38" s="3370"/>
      <c r="R38" s="3370"/>
      <c r="S38" s="3370"/>
      <c r="T38" s="3370"/>
      <c r="U38" s="3370"/>
      <c r="V38" s="3370"/>
      <c r="W38" s="3370"/>
      <c r="X38" s="3370"/>
      <c r="Y38" s="3370"/>
      <c r="Z38" s="3370"/>
      <c r="AA38" s="3370"/>
      <c r="AB38" s="3370"/>
      <c r="AC38" s="3370"/>
      <c r="AD38" s="3370"/>
      <c r="AE38" s="3370"/>
      <c r="AF38" s="3370"/>
      <c r="AG38" s="3370"/>
      <c r="AH38" s="3370"/>
      <c r="AI38" s="3370"/>
      <c r="AJ38" s="3370"/>
      <c r="AK38" s="3370"/>
      <c r="AL38" s="3370"/>
      <c r="AM38" s="3370"/>
      <c r="AN38" s="3370"/>
      <c r="AO38" s="3370"/>
      <c r="AP38" s="3370"/>
      <c r="AQ38" s="3370"/>
      <c r="AR38" s="3370"/>
      <c r="AS38" s="3370"/>
      <c r="AT38" s="3370"/>
      <c r="AU38" s="3370"/>
      <c r="AV38" s="3370"/>
      <c r="AW38" s="3370"/>
      <c r="AX38" s="3370"/>
      <c r="AY38" s="3370"/>
      <c r="AZ38" s="3370"/>
      <c r="BA38" s="3370"/>
      <c r="BB38" s="3370"/>
      <c r="BC38" s="3370"/>
      <c r="BD38" s="3370"/>
      <c r="BE38" s="3370"/>
      <c r="BF38" s="3370"/>
      <c r="BG38" s="3370"/>
      <c r="BH38" s="3370"/>
      <c r="BI38" s="3370"/>
      <c r="BJ38" s="3370"/>
      <c r="BK38" s="3370"/>
      <c r="BL38" s="3370"/>
      <c r="BM38" s="3370"/>
      <c r="BN38" s="1100"/>
      <c r="BO38" s="1100"/>
      <c r="BP38" s="594"/>
      <c r="BQ38" s="1881"/>
      <c r="BR38" s="1881"/>
      <c r="BS38" s="1881"/>
      <c r="BT38" s="1881"/>
      <c r="BU38" s="1881"/>
      <c r="BV38" s="1881"/>
      <c r="BW38" s="1881"/>
      <c r="BX38" s="1881"/>
      <c r="BY38" s="1881"/>
      <c r="BZ38" s="1881"/>
      <c r="CA38" s="1881"/>
      <c r="CB38" s="1881"/>
      <c r="CC38" s="1881"/>
      <c r="CD38" s="1881"/>
      <c r="CE38" s="1881"/>
      <c r="CF38" s="1881"/>
      <c r="CG38" s="1881"/>
      <c r="CH38" s="1881"/>
      <c r="CI38" s="1881"/>
      <c r="CJ38" s="1881"/>
      <c r="CK38" s="1881"/>
      <c r="CL38" s="1881"/>
      <c r="CM38" s="1881"/>
      <c r="CN38" s="1881"/>
      <c r="CO38" s="1881"/>
      <c r="CP38" s="1881"/>
      <c r="CQ38" s="1881"/>
      <c r="CR38" s="1881"/>
      <c r="CS38" s="1881"/>
      <c r="CT38" s="595"/>
      <c r="CU38" s="582"/>
    </row>
    <row r="39" spans="1:100" s="579" customFormat="1" ht="12.6" customHeight="1">
      <c r="A39" s="580"/>
      <c r="B39" s="616"/>
      <c r="C39" s="608"/>
      <c r="D39" s="608"/>
      <c r="E39" s="608"/>
      <c r="F39" s="608"/>
      <c r="G39" s="608"/>
      <c r="H39" s="608"/>
      <c r="I39" s="608"/>
      <c r="J39" s="3370"/>
      <c r="K39" s="3370"/>
      <c r="L39" s="3370"/>
      <c r="M39" s="3370"/>
      <c r="N39" s="3370"/>
      <c r="O39" s="3370"/>
      <c r="P39" s="3370"/>
      <c r="Q39" s="3370"/>
      <c r="R39" s="3370"/>
      <c r="S39" s="3370"/>
      <c r="T39" s="3370"/>
      <c r="U39" s="3370"/>
      <c r="V39" s="3370"/>
      <c r="W39" s="3370"/>
      <c r="X39" s="3370"/>
      <c r="Y39" s="3370"/>
      <c r="Z39" s="3370"/>
      <c r="AA39" s="3370"/>
      <c r="AB39" s="3370"/>
      <c r="AC39" s="3370"/>
      <c r="AD39" s="3370"/>
      <c r="AE39" s="3370"/>
      <c r="AF39" s="3370"/>
      <c r="AG39" s="3370"/>
      <c r="AH39" s="3370"/>
      <c r="AI39" s="3370"/>
      <c r="AJ39" s="3370"/>
      <c r="AK39" s="3370"/>
      <c r="AL39" s="3370"/>
      <c r="AM39" s="3370"/>
      <c r="AN39" s="3370"/>
      <c r="AO39" s="3370"/>
      <c r="AP39" s="3370"/>
      <c r="AQ39" s="3370"/>
      <c r="AR39" s="3370"/>
      <c r="AS39" s="3370"/>
      <c r="AT39" s="3370"/>
      <c r="AU39" s="3370"/>
      <c r="AV39" s="3370"/>
      <c r="AW39" s="3370"/>
      <c r="AX39" s="3370"/>
      <c r="AY39" s="3370"/>
      <c r="AZ39" s="3370"/>
      <c r="BA39" s="3370"/>
      <c r="BB39" s="3370"/>
      <c r="BC39" s="3370"/>
      <c r="BD39" s="3370"/>
      <c r="BE39" s="3370"/>
      <c r="BF39" s="3370"/>
      <c r="BG39" s="3370"/>
      <c r="BH39" s="3370"/>
      <c r="BI39" s="3370"/>
      <c r="BJ39" s="3370"/>
      <c r="BK39" s="3370"/>
      <c r="BL39" s="3370"/>
      <c r="BM39" s="3370"/>
      <c r="BN39" s="1100"/>
      <c r="BO39" s="1100"/>
      <c r="BP39" s="594"/>
      <c r="BQ39" s="1881"/>
      <c r="BR39" s="1881"/>
      <c r="BS39" s="1881"/>
      <c r="BT39" s="1881"/>
      <c r="BU39" s="1881"/>
      <c r="BV39" s="1881"/>
      <c r="BW39" s="1881"/>
      <c r="BX39" s="1881"/>
      <c r="BY39" s="1881"/>
      <c r="BZ39" s="1881"/>
      <c r="CA39" s="1881"/>
      <c r="CB39" s="1881"/>
      <c r="CC39" s="1881"/>
      <c r="CD39" s="1881"/>
      <c r="CE39" s="1881"/>
      <c r="CF39" s="1881"/>
      <c r="CG39" s="1881"/>
      <c r="CH39" s="1881"/>
      <c r="CI39" s="1881"/>
      <c r="CJ39" s="1881"/>
      <c r="CK39" s="1881"/>
      <c r="CL39" s="1881"/>
      <c r="CM39" s="1881"/>
      <c r="CN39" s="1881"/>
      <c r="CO39" s="1881"/>
      <c r="CP39" s="1881"/>
      <c r="CQ39" s="1881"/>
      <c r="CR39" s="1881"/>
      <c r="CS39" s="1881"/>
      <c r="CT39" s="595"/>
      <c r="CU39" s="582"/>
    </row>
    <row r="40" spans="1:100" s="579" customFormat="1" ht="12.6" customHeight="1" thickBot="1">
      <c r="A40" s="580"/>
      <c r="B40" s="616"/>
      <c r="C40" s="608"/>
      <c r="D40" s="612"/>
      <c r="E40" s="612"/>
      <c r="F40" s="612"/>
      <c r="G40" s="612"/>
      <c r="H40" s="612"/>
      <c r="I40" s="612"/>
      <c r="J40" s="3405"/>
      <c r="K40" s="3405"/>
      <c r="L40" s="3405"/>
      <c r="M40" s="3405"/>
      <c r="N40" s="3405"/>
      <c r="O40" s="3405"/>
      <c r="P40" s="3405"/>
      <c r="Q40" s="3405"/>
      <c r="R40" s="3405"/>
      <c r="S40" s="3405"/>
      <c r="T40" s="3405"/>
      <c r="U40" s="3405"/>
      <c r="V40" s="3405"/>
      <c r="W40" s="3405"/>
      <c r="X40" s="3405"/>
      <c r="Y40" s="3405"/>
      <c r="Z40" s="3405"/>
      <c r="AA40" s="3405"/>
      <c r="AB40" s="3405"/>
      <c r="AC40" s="3405"/>
      <c r="AD40" s="3405"/>
      <c r="AE40" s="3405"/>
      <c r="AF40" s="3405"/>
      <c r="AG40" s="3405"/>
      <c r="AH40" s="3405"/>
      <c r="AI40" s="3405"/>
      <c r="AJ40" s="3405"/>
      <c r="AK40" s="3405"/>
      <c r="AL40" s="3405"/>
      <c r="AM40" s="3405"/>
      <c r="AN40" s="3405"/>
      <c r="AO40" s="3405"/>
      <c r="AP40" s="3405"/>
      <c r="AQ40" s="3405"/>
      <c r="AR40" s="3405"/>
      <c r="AS40" s="3405"/>
      <c r="AT40" s="3405"/>
      <c r="AU40" s="3405"/>
      <c r="AV40" s="3405"/>
      <c r="AW40" s="3405"/>
      <c r="AX40" s="3405"/>
      <c r="AY40" s="3405"/>
      <c r="AZ40" s="3405"/>
      <c r="BA40" s="3405"/>
      <c r="BB40" s="3405"/>
      <c r="BC40" s="3405"/>
      <c r="BD40" s="3405"/>
      <c r="BE40" s="3405"/>
      <c r="BF40" s="3405"/>
      <c r="BG40" s="3405"/>
      <c r="BH40" s="3405"/>
      <c r="BI40" s="3405"/>
      <c r="BJ40" s="3405"/>
      <c r="BK40" s="3405"/>
      <c r="BL40" s="3405"/>
      <c r="BM40" s="3405"/>
      <c r="BN40" s="1102"/>
      <c r="BO40" s="1102"/>
      <c r="BP40" s="594"/>
      <c r="BQ40" s="1881"/>
      <c r="BR40" s="1881"/>
      <c r="BS40" s="1881"/>
      <c r="BT40" s="1881"/>
      <c r="BU40" s="1881"/>
      <c r="BV40" s="1881"/>
      <c r="BW40" s="1881"/>
      <c r="BX40" s="1881"/>
      <c r="BY40" s="1881"/>
      <c r="BZ40" s="1881"/>
      <c r="CA40" s="1881"/>
      <c r="CB40" s="1881"/>
      <c r="CC40" s="1881"/>
      <c r="CD40" s="1881"/>
      <c r="CE40" s="1881"/>
      <c r="CF40" s="1881"/>
      <c r="CG40" s="1881"/>
      <c r="CH40" s="1881"/>
      <c r="CI40" s="1881"/>
      <c r="CJ40" s="1881"/>
      <c r="CK40" s="1881"/>
      <c r="CL40" s="1881"/>
      <c r="CM40" s="1881"/>
      <c r="CN40" s="1881"/>
      <c r="CO40" s="1881"/>
      <c r="CP40" s="1881"/>
      <c r="CQ40" s="1881"/>
      <c r="CR40" s="1881"/>
      <c r="CS40" s="1881"/>
      <c r="CT40" s="595"/>
      <c r="CU40" s="582"/>
    </row>
    <row r="41" spans="1:100" s="579" customFormat="1" ht="12.6" customHeight="1">
      <c r="A41" s="580"/>
      <c r="B41" s="591"/>
      <c r="C41" s="592"/>
      <c r="D41" s="3395" t="s">
        <v>3383</v>
      </c>
      <c r="E41" s="3395"/>
      <c r="F41" s="3395"/>
      <c r="G41" s="3395"/>
      <c r="H41" s="3395"/>
      <c r="I41" s="3395"/>
      <c r="J41" s="3395"/>
      <c r="K41" s="3395"/>
      <c r="L41" s="3395"/>
      <c r="M41" s="3395"/>
      <c r="N41" s="3395"/>
      <c r="O41" s="3395"/>
      <c r="P41" s="3395"/>
      <c r="Q41" s="3395"/>
      <c r="R41" s="3395"/>
      <c r="S41" s="3395"/>
      <c r="T41" s="3395"/>
      <c r="U41" s="3395"/>
      <c r="V41" s="3395"/>
      <c r="W41" s="3395"/>
      <c r="X41" s="3395"/>
      <c r="Y41" s="3395"/>
      <c r="Z41" s="3395"/>
      <c r="AA41" s="3395"/>
      <c r="AB41" s="3395"/>
      <c r="AC41" s="3395"/>
      <c r="AD41" s="3395"/>
      <c r="AE41" s="3395"/>
      <c r="AF41" s="3395"/>
      <c r="AG41" s="3395"/>
      <c r="AH41" s="3395"/>
      <c r="AI41" s="3395"/>
      <c r="AJ41" s="3395"/>
      <c r="AK41" s="3395"/>
      <c r="AL41" s="3395"/>
      <c r="AM41" s="3395"/>
      <c r="AN41" s="3395"/>
      <c r="AO41" s="3395"/>
      <c r="AP41" s="3395"/>
      <c r="AQ41" s="3395"/>
      <c r="AR41" s="3395"/>
      <c r="AS41" s="3395"/>
      <c r="AT41" s="3395"/>
      <c r="AU41" s="3395"/>
      <c r="AV41" s="3395"/>
      <c r="AW41" s="3395"/>
      <c r="AX41" s="3395"/>
      <c r="AY41" s="3395"/>
      <c r="AZ41" s="3395"/>
      <c r="BA41" s="3395"/>
      <c r="BB41" s="3395"/>
      <c r="BC41" s="3395"/>
      <c r="BD41" s="3395"/>
      <c r="BE41" s="3395"/>
      <c r="BF41" s="3395"/>
      <c r="BG41" s="3395"/>
      <c r="BH41" s="3395"/>
      <c r="BI41" s="3395"/>
      <c r="BJ41" s="3395"/>
      <c r="BK41" s="3395"/>
      <c r="BL41" s="3395"/>
      <c r="BM41" s="3395"/>
      <c r="BN41" s="592"/>
      <c r="BO41" s="593"/>
      <c r="BP41" s="594"/>
      <c r="BQ41" s="1881"/>
      <c r="BR41" s="1881"/>
      <c r="BS41" s="1881"/>
      <c r="BT41" s="1881"/>
      <c r="BU41" s="1881"/>
      <c r="BV41" s="1881"/>
      <c r="BW41" s="1881"/>
      <c r="BX41" s="1881"/>
      <c r="BY41" s="1881"/>
      <c r="BZ41" s="1881"/>
      <c r="CA41" s="1881"/>
      <c r="CB41" s="1881"/>
      <c r="CC41" s="1881"/>
      <c r="CD41" s="1881"/>
      <c r="CE41" s="1881"/>
      <c r="CF41" s="1881"/>
      <c r="CG41" s="1881"/>
      <c r="CH41" s="1881"/>
      <c r="CI41" s="1881"/>
      <c r="CJ41" s="1881"/>
      <c r="CK41" s="1881"/>
      <c r="CL41" s="1881"/>
      <c r="CM41" s="1881"/>
      <c r="CN41" s="1881"/>
      <c r="CO41" s="1881"/>
      <c r="CP41" s="1881"/>
      <c r="CQ41" s="1881"/>
      <c r="CR41" s="1881"/>
      <c r="CS41" s="1881"/>
      <c r="CT41" s="595"/>
      <c r="CU41" s="582"/>
      <c r="CV41" s="579" t="s">
        <v>3386</v>
      </c>
    </row>
    <row r="42" spans="1:100" s="579" customFormat="1" ht="12.6" customHeight="1">
      <c r="A42" s="580"/>
      <c r="B42" s="610"/>
      <c r="C42" s="583"/>
      <c r="D42" s="3398"/>
      <c r="E42" s="3398"/>
      <c r="F42" s="3398"/>
      <c r="G42" s="3398"/>
      <c r="H42" s="3398"/>
      <c r="I42" s="3398"/>
      <c r="J42" s="3398"/>
      <c r="K42" s="3398"/>
      <c r="L42" s="3398"/>
      <c r="M42" s="3398"/>
      <c r="N42" s="3398"/>
      <c r="O42" s="3398"/>
      <c r="P42" s="3398"/>
      <c r="Q42" s="3398"/>
      <c r="R42" s="3398"/>
      <c r="S42" s="3398"/>
      <c r="T42" s="3398"/>
      <c r="U42" s="3398"/>
      <c r="V42" s="3398"/>
      <c r="W42" s="3398"/>
      <c r="X42" s="3398"/>
      <c r="Y42" s="3398"/>
      <c r="Z42" s="3398"/>
      <c r="AA42" s="3398"/>
      <c r="AB42" s="3398"/>
      <c r="AC42" s="3398"/>
      <c r="AD42" s="3398"/>
      <c r="AE42" s="3398"/>
      <c r="AF42" s="3398"/>
      <c r="AG42" s="3398"/>
      <c r="AH42" s="3398"/>
      <c r="AI42" s="3398"/>
      <c r="AJ42" s="3398"/>
      <c r="AK42" s="3398"/>
      <c r="AL42" s="3398"/>
      <c r="AM42" s="3398"/>
      <c r="AN42" s="3398"/>
      <c r="AO42" s="3398"/>
      <c r="AP42" s="3398"/>
      <c r="AQ42" s="3398"/>
      <c r="AR42" s="3398"/>
      <c r="AS42" s="3398"/>
      <c r="AT42" s="3398"/>
      <c r="AU42" s="3398"/>
      <c r="AV42" s="3398"/>
      <c r="AW42" s="3398"/>
      <c r="AX42" s="3398"/>
      <c r="AY42" s="3398"/>
      <c r="AZ42" s="3398"/>
      <c r="BA42" s="3398"/>
      <c r="BB42" s="3398"/>
      <c r="BC42" s="3398"/>
      <c r="BD42" s="3398"/>
      <c r="BE42" s="3398"/>
      <c r="BF42" s="3398"/>
      <c r="BG42" s="3398"/>
      <c r="BH42" s="3398"/>
      <c r="BI42" s="3398"/>
      <c r="BJ42" s="3398"/>
      <c r="BK42" s="3398"/>
      <c r="BL42" s="3398"/>
      <c r="BM42" s="3398"/>
      <c r="BN42" s="583"/>
      <c r="BO42" s="607"/>
      <c r="BP42" s="594"/>
      <c r="BQ42" s="1881"/>
      <c r="BR42" s="1881"/>
      <c r="BS42" s="1881"/>
      <c r="BT42" s="1881"/>
      <c r="BU42" s="1881"/>
      <c r="BV42" s="1881"/>
      <c r="BW42" s="1881"/>
      <c r="BX42" s="1881"/>
      <c r="BY42" s="1881"/>
      <c r="BZ42" s="1881"/>
      <c r="CA42" s="1881"/>
      <c r="CB42" s="1881"/>
      <c r="CC42" s="1881"/>
      <c r="CD42" s="1881"/>
      <c r="CE42" s="1881"/>
      <c r="CF42" s="1881"/>
      <c r="CG42" s="1881"/>
      <c r="CH42" s="1881"/>
      <c r="CI42" s="1881"/>
      <c r="CJ42" s="1881"/>
      <c r="CK42" s="1881"/>
      <c r="CL42" s="1881"/>
      <c r="CM42" s="1881"/>
      <c r="CN42" s="1881"/>
      <c r="CO42" s="1881"/>
      <c r="CP42" s="1881"/>
      <c r="CQ42" s="1881"/>
      <c r="CR42" s="1881"/>
      <c r="CS42" s="1881"/>
      <c r="CT42" s="595"/>
      <c r="CU42" s="582"/>
      <c r="CV42" s="579" t="s">
        <v>2437</v>
      </c>
    </row>
    <row r="43" spans="1:100" s="579" customFormat="1" ht="12.6" customHeight="1">
      <c r="A43" s="580"/>
      <c r="B43" s="609"/>
      <c r="C43" s="590"/>
      <c r="D43" s="3422" t="s">
        <v>1793</v>
      </c>
      <c r="E43" s="3422"/>
      <c r="F43" s="3439" t="s">
        <v>3395</v>
      </c>
      <c r="G43" s="3439"/>
      <c r="H43" s="3439"/>
      <c r="I43" s="3439"/>
      <c r="J43" s="3439"/>
      <c r="K43" s="3439"/>
      <c r="L43" s="3439"/>
      <c r="M43" s="3439"/>
      <c r="N43" s="3439"/>
      <c r="O43" s="3439"/>
      <c r="P43" s="3439"/>
      <c r="Q43" s="3439"/>
      <c r="R43" s="3439"/>
      <c r="S43" s="3439"/>
      <c r="T43" s="3439"/>
      <c r="U43" s="3439"/>
      <c r="V43" s="3439"/>
      <c r="W43" s="3439"/>
      <c r="X43" s="3439"/>
      <c r="Y43" s="3439"/>
      <c r="Z43" s="3439"/>
      <c r="AA43" s="3439"/>
      <c r="AB43" s="3439"/>
      <c r="AC43" s="3439"/>
      <c r="AD43" s="3439"/>
      <c r="AE43" s="3439"/>
      <c r="AF43" s="3439"/>
      <c r="AG43" s="3439"/>
      <c r="AH43" s="3439"/>
      <c r="AI43" s="3439"/>
      <c r="AJ43" s="3439"/>
      <c r="AK43" s="3439"/>
      <c r="AL43" s="3439"/>
      <c r="AM43" s="3439"/>
      <c r="AN43" s="3439"/>
      <c r="AO43" s="3439"/>
      <c r="AP43" s="3439"/>
      <c r="AQ43" s="3439"/>
      <c r="AR43" s="3439"/>
      <c r="AS43" s="3439"/>
      <c r="AT43" s="3439"/>
      <c r="AU43" s="3439"/>
      <c r="AV43" s="3439"/>
      <c r="AW43" s="3439"/>
      <c r="AX43" s="3439"/>
      <c r="AY43" s="3439"/>
      <c r="AZ43" s="3439"/>
      <c r="BA43" s="3439"/>
      <c r="BB43" s="3439"/>
      <c r="BC43" s="3439"/>
      <c r="BD43" s="3439"/>
      <c r="BE43" s="3439"/>
      <c r="BF43" s="3439"/>
      <c r="BG43" s="3439"/>
      <c r="BH43" s="3439"/>
      <c r="BI43" s="3439"/>
      <c r="BJ43" s="3439"/>
      <c r="BK43" s="3439"/>
      <c r="BL43" s="3439"/>
      <c r="BM43" s="3439"/>
      <c r="BN43" s="1853"/>
      <c r="BO43" s="1004"/>
      <c r="BP43" s="594"/>
      <c r="BQ43" s="1881"/>
      <c r="BR43" s="1881"/>
      <c r="BS43" s="1881"/>
      <c r="BT43" s="1881"/>
      <c r="BU43" s="1881"/>
      <c r="BV43" s="1881"/>
      <c r="BW43" s="1881"/>
      <c r="BX43" s="1881"/>
      <c r="BY43" s="1881"/>
      <c r="BZ43" s="1881"/>
      <c r="CA43" s="1881"/>
      <c r="CB43" s="1881"/>
      <c r="CC43" s="1881"/>
      <c r="CD43" s="1881"/>
      <c r="CE43" s="1881"/>
      <c r="CF43" s="1881"/>
      <c r="CG43" s="1881"/>
      <c r="CH43" s="1881"/>
      <c r="CI43" s="1881"/>
      <c r="CJ43" s="1881"/>
      <c r="CK43" s="1881"/>
      <c r="CL43" s="1881"/>
      <c r="CM43" s="1881"/>
      <c r="CN43" s="1881"/>
      <c r="CO43" s="1881"/>
      <c r="CP43" s="1881"/>
      <c r="CQ43" s="1881"/>
      <c r="CR43" s="1881"/>
      <c r="CS43" s="1881"/>
      <c r="CT43" s="595"/>
      <c r="CU43" s="582"/>
    </row>
    <row r="44" spans="1:100" s="579" customFormat="1" ht="12.6" customHeight="1">
      <c r="A44" s="580"/>
      <c r="B44" s="594"/>
      <c r="C44" s="581"/>
      <c r="D44" s="3422"/>
      <c r="E44" s="3422"/>
      <c r="F44" s="3431"/>
      <c r="G44" s="3431"/>
      <c r="H44" s="3431"/>
      <c r="I44" s="3431"/>
      <c r="J44" s="3431"/>
      <c r="K44" s="3431"/>
      <c r="L44" s="3431"/>
      <c r="M44" s="3431"/>
      <c r="N44" s="3431"/>
      <c r="O44" s="3431"/>
      <c r="P44" s="3431"/>
      <c r="Q44" s="3431"/>
      <c r="R44" s="3431"/>
      <c r="S44" s="3431"/>
      <c r="T44" s="3431"/>
      <c r="U44" s="3431"/>
      <c r="V44" s="3431"/>
      <c r="W44" s="3431"/>
      <c r="X44" s="3431"/>
      <c r="Y44" s="3431"/>
      <c r="Z44" s="3431"/>
      <c r="AA44" s="3431"/>
      <c r="AB44" s="3431"/>
      <c r="AC44" s="3431"/>
      <c r="AD44" s="3431"/>
      <c r="AE44" s="3431"/>
      <c r="AF44" s="3431"/>
      <c r="AG44" s="3431"/>
      <c r="AH44" s="3431"/>
      <c r="AI44" s="3431"/>
      <c r="AJ44" s="3431"/>
      <c r="AK44" s="3431"/>
      <c r="AL44" s="3431"/>
      <c r="AM44" s="3431"/>
      <c r="AN44" s="3431"/>
      <c r="AO44" s="3431"/>
      <c r="AP44" s="3431"/>
      <c r="AQ44" s="3431"/>
      <c r="AR44" s="3431"/>
      <c r="AS44" s="3431"/>
      <c r="AT44" s="3431"/>
      <c r="AU44" s="3431"/>
      <c r="AV44" s="3431"/>
      <c r="AW44" s="3431"/>
      <c r="AX44" s="3431"/>
      <c r="AY44" s="3431"/>
      <c r="AZ44" s="3431"/>
      <c r="BA44" s="3431"/>
      <c r="BB44" s="3431"/>
      <c r="BC44" s="3431"/>
      <c r="BD44" s="3431"/>
      <c r="BE44" s="3431"/>
      <c r="BF44" s="3431"/>
      <c r="BG44" s="3431"/>
      <c r="BH44" s="3431"/>
      <c r="BI44" s="3431"/>
      <c r="BJ44" s="3431"/>
      <c r="BK44" s="3431"/>
      <c r="BL44" s="3431"/>
      <c r="BM44" s="3431"/>
      <c r="BN44" s="1852"/>
      <c r="BO44" s="617"/>
      <c r="BP44" s="594" t="s">
        <v>3391</v>
      </c>
      <c r="BQ44" s="1875"/>
      <c r="BR44" s="1875"/>
      <c r="BS44" s="1875"/>
      <c r="BT44" s="1875"/>
      <c r="BU44" s="1875"/>
      <c r="BV44" s="1875"/>
      <c r="BW44" s="1875"/>
      <c r="BX44" s="1875"/>
      <c r="BY44" s="1875"/>
      <c r="BZ44" s="1875"/>
      <c r="CA44" s="1875"/>
      <c r="CB44" s="1875"/>
      <c r="CC44" s="1875"/>
      <c r="CD44" s="1875"/>
      <c r="CE44" s="1875"/>
      <c r="CF44" s="1875"/>
      <c r="CG44" s="1875"/>
      <c r="CH44" s="1875"/>
      <c r="CI44" s="1875"/>
      <c r="CJ44" s="1875"/>
      <c r="CK44" s="1875"/>
      <c r="CL44" s="1875"/>
      <c r="CM44" s="1875"/>
      <c r="CN44" s="1875"/>
      <c r="CO44" s="1875"/>
      <c r="CP44" s="1875"/>
      <c r="CQ44" s="1875"/>
      <c r="CR44" s="1875"/>
      <c r="CS44" s="1875"/>
      <c r="CT44" s="595"/>
      <c r="CU44" s="582"/>
    </row>
    <row r="45" spans="1:100" s="579" customFormat="1" ht="12.6" customHeight="1">
      <c r="A45" s="580"/>
      <c r="B45" s="594"/>
      <c r="C45" s="581"/>
      <c r="D45" s="1851"/>
      <c r="E45" s="1851"/>
      <c r="F45" s="3427"/>
      <c r="G45" s="3427"/>
      <c r="H45" s="3427"/>
      <c r="I45" s="3427"/>
      <c r="J45" s="3427"/>
      <c r="K45" s="3427"/>
      <c r="L45" s="3427"/>
      <c r="M45" s="3427"/>
      <c r="N45" s="3427"/>
      <c r="O45" s="3427"/>
      <c r="P45" s="3427"/>
      <c r="Q45" s="3427"/>
      <c r="R45" s="3427"/>
      <c r="S45" s="3427"/>
      <c r="T45" s="3427"/>
      <c r="U45" s="3427"/>
      <c r="V45" s="3427"/>
      <c r="W45" s="3427"/>
      <c r="X45" s="3427"/>
      <c r="Y45" s="3427"/>
      <c r="Z45" s="3427"/>
      <c r="AA45" s="3427"/>
      <c r="AB45" s="3427"/>
      <c r="AC45" s="3427"/>
      <c r="AD45" s="3427"/>
      <c r="AE45" s="3427"/>
      <c r="AF45" s="3427"/>
      <c r="AG45" s="3427"/>
      <c r="AH45" s="3427"/>
      <c r="AI45" s="3427"/>
      <c r="AJ45" s="3427"/>
      <c r="AK45" s="3427"/>
      <c r="AL45" s="3427"/>
      <c r="AM45" s="3427"/>
      <c r="AN45" s="3427"/>
      <c r="AO45" s="3427"/>
      <c r="AP45" s="3427"/>
      <c r="AQ45" s="3427"/>
      <c r="AR45" s="3427"/>
      <c r="AS45" s="3427"/>
      <c r="AT45" s="3427"/>
      <c r="AU45" s="3427"/>
      <c r="AV45" s="3427"/>
      <c r="AW45" s="3427"/>
      <c r="AX45" s="3427"/>
      <c r="AY45" s="3427"/>
      <c r="AZ45" s="3427"/>
      <c r="BA45" s="3427"/>
      <c r="BB45" s="3427"/>
      <c r="BC45" s="3427"/>
      <c r="BD45" s="3427"/>
      <c r="BE45" s="3427"/>
      <c r="BF45" s="3427"/>
      <c r="BG45" s="3427"/>
      <c r="BH45" s="3427"/>
      <c r="BI45" s="3427"/>
      <c r="BJ45" s="3427"/>
      <c r="BK45" s="3427"/>
      <c r="BL45" s="3427"/>
      <c r="BM45" s="3427"/>
      <c r="BN45" s="1852"/>
      <c r="BO45" s="617"/>
      <c r="BP45" s="594"/>
      <c r="BQ45" s="1881"/>
      <c r="BR45" s="1881"/>
      <c r="BS45" s="1881"/>
      <c r="BT45" s="1881"/>
      <c r="BU45" s="1881"/>
      <c r="BV45" s="1881"/>
      <c r="BW45" s="1881"/>
      <c r="BX45" s="1881"/>
      <c r="BY45" s="1881"/>
      <c r="BZ45" s="1881"/>
      <c r="CA45" s="1881"/>
      <c r="CB45" s="1881"/>
      <c r="CC45" s="1881"/>
      <c r="CD45" s="1881"/>
      <c r="CE45" s="1881"/>
      <c r="CF45" s="1881"/>
      <c r="CG45" s="1881"/>
      <c r="CH45" s="1881"/>
      <c r="CI45" s="1881"/>
      <c r="CJ45" s="1881"/>
      <c r="CK45" s="1881"/>
      <c r="CL45" s="1881"/>
      <c r="CM45" s="1881"/>
      <c r="CN45" s="1881"/>
      <c r="CO45" s="1881"/>
      <c r="CP45" s="1881"/>
      <c r="CQ45" s="1881"/>
      <c r="CR45" s="1881"/>
      <c r="CS45" s="1881"/>
      <c r="CT45" s="595"/>
      <c r="CU45" s="582"/>
      <c r="CV45" s="579" t="s">
        <v>2432</v>
      </c>
    </row>
    <row r="46" spans="1:100" s="579" customFormat="1" ht="12.6" customHeight="1">
      <c r="A46" s="580"/>
      <c r="B46" s="594"/>
      <c r="C46" s="581"/>
      <c r="D46" s="1851"/>
      <c r="E46" s="1851"/>
      <c r="F46" s="3427"/>
      <c r="G46" s="3427"/>
      <c r="H46" s="3427"/>
      <c r="I46" s="3427"/>
      <c r="J46" s="3427"/>
      <c r="K46" s="3427"/>
      <c r="L46" s="3427"/>
      <c r="M46" s="3427"/>
      <c r="N46" s="3427"/>
      <c r="O46" s="3427"/>
      <c r="P46" s="3427"/>
      <c r="Q46" s="3427"/>
      <c r="R46" s="3427"/>
      <c r="S46" s="3427"/>
      <c r="T46" s="3427"/>
      <c r="U46" s="3427"/>
      <c r="V46" s="3427"/>
      <c r="W46" s="3427"/>
      <c r="X46" s="3427"/>
      <c r="Y46" s="3427"/>
      <c r="Z46" s="3427"/>
      <c r="AA46" s="3427"/>
      <c r="AB46" s="3427"/>
      <c r="AC46" s="3427"/>
      <c r="AD46" s="3427"/>
      <c r="AE46" s="3427"/>
      <c r="AF46" s="3427"/>
      <c r="AG46" s="3427"/>
      <c r="AH46" s="3427"/>
      <c r="AI46" s="3427"/>
      <c r="AJ46" s="3427"/>
      <c r="AK46" s="3427"/>
      <c r="AL46" s="3427"/>
      <c r="AM46" s="3427"/>
      <c r="AN46" s="3427"/>
      <c r="AO46" s="3427"/>
      <c r="AP46" s="3427"/>
      <c r="AQ46" s="3427"/>
      <c r="AR46" s="3427"/>
      <c r="AS46" s="3427"/>
      <c r="AT46" s="3427"/>
      <c r="AU46" s="3427"/>
      <c r="AV46" s="3427"/>
      <c r="AW46" s="3427"/>
      <c r="AX46" s="3427"/>
      <c r="AY46" s="3427"/>
      <c r="AZ46" s="3427"/>
      <c r="BA46" s="3427"/>
      <c r="BB46" s="3427"/>
      <c r="BC46" s="3427"/>
      <c r="BD46" s="3427"/>
      <c r="BE46" s="3427"/>
      <c r="BF46" s="3427"/>
      <c r="BG46" s="3427"/>
      <c r="BH46" s="3427"/>
      <c r="BI46" s="3427"/>
      <c r="BJ46" s="3427"/>
      <c r="BK46" s="3427"/>
      <c r="BL46" s="3427"/>
      <c r="BM46" s="3427"/>
      <c r="BN46" s="1852"/>
      <c r="BO46" s="617"/>
      <c r="BP46" s="594"/>
      <c r="BQ46" s="1881"/>
      <c r="BR46" s="1881"/>
      <c r="BS46" s="1881"/>
      <c r="BT46" s="1881"/>
      <c r="BU46" s="1881"/>
      <c r="BV46" s="1881"/>
      <c r="BW46" s="1881"/>
      <c r="BX46" s="1881"/>
      <c r="BY46" s="1881"/>
      <c r="BZ46" s="1881"/>
      <c r="CA46" s="1881"/>
      <c r="CB46" s="1881"/>
      <c r="CC46" s="1881"/>
      <c r="CD46" s="1881"/>
      <c r="CE46" s="1881"/>
      <c r="CF46" s="1881"/>
      <c r="CG46" s="1881"/>
      <c r="CH46" s="1881"/>
      <c r="CI46" s="1881"/>
      <c r="CJ46" s="1881"/>
      <c r="CK46" s="1881"/>
      <c r="CL46" s="1881"/>
      <c r="CM46" s="1881"/>
      <c r="CN46" s="1881"/>
      <c r="CO46" s="1881"/>
      <c r="CP46" s="1881"/>
      <c r="CQ46" s="1881"/>
      <c r="CR46" s="1881"/>
      <c r="CS46" s="1881"/>
      <c r="CT46" s="595"/>
      <c r="CU46" s="582"/>
    </row>
    <row r="47" spans="1:100" s="579" customFormat="1" ht="12.6" customHeight="1">
      <c r="A47" s="580"/>
      <c r="B47" s="594"/>
      <c r="C47" s="581"/>
      <c r="D47" s="1851"/>
      <c r="E47" s="1851"/>
      <c r="F47" s="3427"/>
      <c r="G47" s="3427"/>
      <c r="H47" s="3427"/>
      <c r="I47" s="3427"/>
      <c r="J47" s="3427"/>
      <c r="K47" s="3427"/>
      <c r="L47" s="3427"/>
      <c r="M47" s="3427"/>
      <c r="N47" s="3427"/>
      <c r="O47" s="3427"/>
      <c r="P47" s="3427"/>
      <c r="Q47" s="3427"/>
      <c r="R47" s="3427"/>
      <c r="S47" s="3427"/>
      <c r="T47" s="3427"/>
      <c r="U47" s="3427"/>
      <c r="V47" s="3427"/>
      <c r="W47" s="3427"/>
      <c r="X47" s="3427"/>
      <c r="Y47" s="3427"/>
      <c r="Z47" s="3427"/>
      <c r="AA47" s="3427"/>
      <c r="AB47" s="3427"/>
      <c r="AC47" s="3427"/>
      <c r="AD47" s="3427"/>
      <c r="AE47" s="3427"/>
      <c r="AF47" s="3427"/>
      <c r="AG47" s="3427"/>
      <c r="AH47" s="3427"/>
      <c r="AI47" s="3427"/>
      <c r="AJ47" s="3427"/>
      <c r="AK47" s="3427"/>
      <c r="AL47" s="3427"/>
      <c r="AM47" s="3427"/>
      <c r="AN47" s="3427"/>
      <c r="AO47" s="3427"/>
      <c r="AP47" s="3427"/>
      <c r="AQ47" s="3427"/>
      <c r="AR47" s="3427"/>
      <c r="AS47" s="3427"/>
      <c r="AT47" s="3427"/>
      <c r="AU47" s="3427"/>
      <c r="AV47" s="3427"/>
      <c r="AW47" s="3427"/>
      <c r="AX47" s="3427"/>
      <c r="AY47" s="3427"/>
      <c r="AZ47" s="3427"/>
      <c r="BA47" s="3427"/>
      <c r="BB47" s="3427"/>
      <c r="BC47" s="3427"/>
      <c r="BD47" s="3427"/>
      <c r="BE47" s="3427"/>
      <c r="BF47" s="3427"/>
      <c r="BG47" s="3427"/>
      <c r="BH47" s="3427"/>
      <c r="BI47" s="3427"/>
      <c r="BJ47" s="3427"/>
      <c r="BK47" s="3427"/>
      <c r="BL47" s="3427"/>
      <c r="BM47" s="3427"/>
      <c r="BN47" s="1852"/>
      <c r="BO47" s="617"/>
      <c r="BP47" s="594"/>
      <c r="BQ47" s="1881"/>
      <c r="BR47" s="1881"/>
      <c r="BS47" s="1881"/>
      <c r="BT47" s="1881"/>
      <c r="BU47" s="1881"/>
      <c r="BV47" s="1881"/>
      <c r="BW47" s="1881"/>
      <c r="BX47" s="1881"/>
      <c r="BY47" s="1881"/>
      <c r="BZ47" s="1881"/>
      <c r="CA47" s="1881"/>
      <c r="CB47" s="1881"/>
      <c r="CC47" s="1881"/>
      <c r="CD47" s="1881"/>
      <c r="CE47" s="1881"/>
      <c r="CF47" s="1881"/>
      <c r="CG47" s="1881"/>
      <c r="CH47" s="1881"/>
      <c r="CI47" s="1881"/>
      <c r="CJ47" s="1881"/>
      <c r="CK47" s="1881"/>
      <c r="CL47" s="1881"/>
      <c r="CM47" s="1881"/>
      <c r="CN47" s="1881"/>
      <c r="CO47" s="1881"/>
      <c r="CP47" s="1881"/>
      <c r="CQ47" s="1881"/>
      <c r="CR47" s="1881"/>
      <c r="CS47" s="1881"/>
      <c r="CT47" s="595"/>
      <c r="CU47" s="582"/>
    </row>
    <row r="48" spans="1:100" s="579" customFormat="1" ht="12.6" customHeight="1">
      <c r="A48" s="580"/>
      <c r="B48" s="594"/>
      <c r="C48" s="581"/>
      <c r="D48" s="1851"/>
      <c r="E48" s="1851"/>
      <c r="F48" s="3427"/>
      <c r="G48" s="3427"/>
      <c r="H48" s="3427"/>
      <c r="I48" s="3427"/>
      <c r="J48" s="3427"/>
      <c r="K48" s="3427"/>
      <c r="L48" s="3427"/>
      <c r="M48" s="3427"/>
      <c r="N48" s="3427"/>
      <c r="O48" s="3427"/>
      <c r="P48" s="3427"/>
      <c r="Q48" s="3427"/>
      <c r="R48" s="3427"/>
      <c r="S48" s="3427"/>
      <c r="T48" s="3427"/>
      <c r="U48" s="3427"/>
      <c r="V48" s="3427"/>
      <c r="W48" s="3427"/>
      <c r="X48" s="3427"/>
      <c r="Y48" s="3427"/>
      <c r="Z48" s="3427"/>
      <c r="AA48" s="3427"/>
      <c r="AB48" s="3427"/>
      <c r="AC48" s="3427"/>
      <c r="AD48" s="3427"/>
      <c r="AE48" s="3427"/>
      <c r="AF48" s="3427"/>
      <c r="AG48" s="3427"/>
      <c r="AH48" s="3427"/>
      <c r="AI48" s="3427"/>
      <c r="AJ48" s="3427"/>
      <c r="AK48" s="3427"/>
      <c r="AL48" s="3427"/>
      <c r="AM48" s="3427"/>
      <c r="AN48" s="3427"/>
      <c r="AO48" s="3427"/>
      <c r="AP48" s="3427"/>
      <c r="AQ48" s="3427"/>
      <c r="AR48" s="3427"/>
      <c r="AS48" s="3427"/>
      <c r="AT48" s="3427"/>
      <c r="AU48" s="3427"/>
      <c r="AV48" s="3427"/>
      <c r="AW48" s="3427"/>
      <c r="AX48" s="3427"/>
      <c r="AY48" s="3427"/>
      <c r="AZ48" s="3427"/>
      <c r="BA48" s="3427"/>
      <c r="BB48" s="3427"/>
      <c r="BC48" s="3427"/>
      <c r="BD48" s="3427"/>
      <c r="BE48" s="3427"/>
      <c r="BF48" s="3427"/>
      <c r="BG48" s="3427"/>
      <c r="BH48" s="3427"/>
      <c r="BI48" s="3427"/>
      <c r="BJ48" s="3427"/>
      <c r="BK48" s="3427"/>
      <c r="BL48" s="3427"/>
      <c r="BM48" s="3427"/>
      <c r="BN48" s="1852"/>
      <c r="BO48" s="617"/>
      <c r="BP48" s="594"/>
      <c r="BQ48" s="1881"/>
      <c r="BR48" s="1881"/>
      <c r="BS48" s="1881"/>
      <c r="BT48" s="1881"/>
      <c r="BU48" s="1881"/>
      <c r="BV48" s="1881"/>
      <c r="BW48" s="1881"/>
      <c r="BX48" s="1881"/>
      <c r="BY48" s="1881"/>
      <c r="BZ48" s="1881"/>
      <c r="CA48" s="1881"/>
      <c r="CB48" s="1881"/>
      <c r="CC48" s="1881"/>
      <c r="CD48" s="1881"/>
      <c r="CE48" s="1881"/>
      <c r="CF48" s="1881"/>
      <c r="CG48" s="1881"/>
      <c r="CH48" s="1881"/>
      <c r="CI48" s="1881"/>
      <c r="CJ48" s="1881"/>
      <c r="CK48" s="1881"/>
      <c r="CL48" s="1881"/>
      <c r="CM48" s="1881"/>
      <c r="CN48" s="1881"/>
      <c r="CO48" s="1881"/>
      <c r="CP48" s="1881"/>
      <c r="CQ48" s="1881"/>
      <c r="CR48" s="1881"/>
      <c r="CS48" s="1881"/>
      <c r="CT48" s="595"/>
      <c r="CU48" s="582"/>
    </row>
    <row r="49" spans="1:99" s="579" customFormat="1" ht="12.6" customHeight="1">
      <c r="A49" s="580"/>
      <c r="B49" s="594"/>
      <c r="C49" s="581"/>
      <c r="D49" s="1851"/>
      <c r="E49" s="1851"/>
      <c r="F49" s="3427"/>
      <c r="G49" s="3427"/>
      <c r="H49" s="3427"/>
      <c r="I49" s="3427"/>
      <c r="J49" s="3427"/>
      <c r="K49" s="3427"/>
      <c r="L49" s="3427"/>
      <c r="M49" s="3427"/>
      <c r="N49" s="3427"/>
      <c r="O49" s="3427"/>
      <c r="P49" s="3427"/>
      <c r="Q49" s="3427"/>
      <c r="R49" s="3427"/>
      <c r="S49" s="3427"/>
      <c r="T49" s="3427"/>
      <c r="U49" s="3427"/>
      <c r="V49" s="3427"/>
      <c r="W49" s="3427"/>
      <c r="X49" s="3427"/>
      <c r="Y49" s="3427"/>
      <c r="Z49" s="3427"/>
      <c r="AA49" s="3427"/>
      <c r="AB49" s="3427"/>
      <c r="AC49" s="3427"/>
      <c r="AD49" s="3427"/>
      <c r="AE49" s="3427"/>
      <c r="AF49" s="3427"/>
      <c r="AG49" s="3427"/>
      <c r="AH49" s="3427"/>
      <c r="AI49" s="3427"/>
      <c r="AJ49" s="3427"/>
      <c r="AK49" s="3427"/>
      <c r="AL49" s="3427"/>
      <c r="AM49" s="3427"/>
      <c r="AN49" s="3427"/>
      <c r="AO49" s="3427"/>
      <c r="AP49" s="3427"/>
      <c r="AQ49" s="3427"/>
      <c r="AR49" s="3427"/>
      <c r="AS49" s="3427"/>
      <c r="AT49" s="3427"/>
      <c r="AU49" s="3427"/>
      <c r="AV49" s="3427"/>
      <c r="AW49" s="3427"/>
      <c r="AX49" s="3427"/>
      <c r="AY49" s="3427"/>
      <c r="AZ49" s="3427"/>
      <c r="BA49" s="3427"/>
      <c r="BB49" s="3427"/>
      <c r="BC49" s="3427"/>
      <c r="BD49" s="3427"/>
      <c r="BE49" s="3427"/>
      <c r="BF49" s="3427"/>
      <c r="BG49" s="3427"/>
      <c r="BH49" s="3427"/>
      <c r="BI49" s="3427"/>
      <c r="BJ49" s="3427"/>
      <c r="BK49" s="3427"/>
      <c r="BL49" s="3427"/>
      <c r="BM49" s="3427"/>
      <c r="BN49" s="1852"/>
      <c r="BO49" s="617"/>
      <c r="BP49" s="594"/>
      <c r="BQ49" s="1881"/>
      <c r="BR49" s="1881"/>
      <c r="BS49" s="1881"/>
      <c r="BT49" s="1881"/>
      <c r="BU49" s="1881"/>
      <c r="BV49" s="1881"/>
      <c r="BW49" s="1881"/>
      <c r="BX49" s="1881"/>
      <c r="BY49" s="1881"/>
      <c r="BZ49" s="1881"/>
      <c r="CA49" s="1881"/>
      <c r="CB49" s="1881"/>
      <c r="CC49" s="1881"/>
      <c r="CD49" s="1881"/>
      <c r="CE49" s="1881"/>
      <c r="CF49" s="1881"/>
      <c r="CG49" s="1881"/>
      <c r="CH49" s="1881"/>
      <c r="CI49" s="1881"/>
      <c r="CJ49" s="1881"/>
      <c r="CK49" s="1881"/>
      <c r="CL49" s="1881"/>
      <c r="CM49" s="1881"/>
      <c r="CN49" s="1881"/>
      <c r="CO49" s="1881"/>
      <c r="CP49" s="1881"/>
      <c r="CQ49" s="1881"/>
      <c r="CR49" s="1881"/>
      <c r="CS49" s="1881"/>
      <c r="CT49" s="595"/>
      <c r="CU49" s="582"/>
    </row>
    <row r="50" spans="1:99" s="579" customFormat="1" ht="12.6" customHeight="1">
      <c r="A50" s="580"/>
      <c r="B50" s="594"/>
      <c r="C50" s="581"/>
      <c r="D50" s="1851"/>
      <c r="E50" s="1851"/>
      <c r="F50" s="3427"/>
      <c r="G50" s="3427"/>
      <c r="H50" s="3427"/>
      <c r="I50" s="3427"/>
      <c r="J50" s="3427"/>
      <c r="K50" s="3427"/>
      <c r="L50" s="3427"/>
      <c r="M50" s="3427"/>
      <c r="N50" s="3427"/>
      <c r="O50" s="3427"/>
      <c r="P50" s="3427"/>
      <c r="Q50" s="3427"/>
      <c r="R50" s="3427"/>
      <c r="S50" s="3427"/>
      <c r="T50" s="3427"/>
      <c r="U50" s="3427"/>
      <c r="V50" s="3427"/>
      <c r="W50" s="3427"/>
      <c r="X50" s="3427"/>
      <c r="Y50" s="3427"/>
      <c r="Z50" s="3427"/>
      <c r="AA50" s="3427"/>
      <c r="AB50" s="3427"/>
      <c r="AC50" s="3427"/>
      <c r="AD50" s="3427"/>
      <c r="AE50" s="3427"/>
      <c r="AF50" s="3427"/>
      <c r="AG50" s="3427"/>
      <c r="AH50" s="3427"/>
      <c r="AI50" s="3427"/>
      <c r="AJ50" s="3427"/>
      <c r="AK50" s="3427"/>
      <c r="AL50" s="3427"/>
      <c r="AM50" s="3427"/>
      <c r="AN50" s="3427"/>
      <c r="AO50" s="3427"/>
      <c r="AP50" s="3427"/>
      <c r="AQ50" s="3427"/>
      <c r="AR50" s="3427"/>
      <c r="AS50" s="3427"/>
      <c r="AT50" s="3427"/>
      <c r="AU50" s="3427"/>
      <c r="AV50" s="3427"/>
      <c r="AW50" s="3427"/>
      <c r="AX50" s="3427"/>
      <c r="AY50" s="3427"/>
      <c r="AZ50" s="3427"/>
      <c r="BA50" s="3427"/>
      <c r="BB50" s="3427"/>
      <c r="BC50" s="3427"/>
      <c r="BD50" s="3427"/>
      <c r="BE50" s="3427"/>
      <c r="BF50" s="3427"/>
      <c r="BG50" s="3427"/>
      <c r="BH50" s="3427"/>
      <c r="BI50" s="3427"/>
      <c r="BJ50" s="3427"/>
      <c r="BK50" s="3427"/>
      <c r="BL50" s="3427"/>
      <c r="BM50" s="3427"/>
      <c r="BN50" s="1852"/>
      <c r="BO50" s="617"/>
      <c r="BP50" s="594"/>
      <c r="BQ50" s="1881"/>
      <c r="BR50" s="1881"/>
      <c r="BS50" s="1881"/>
      <c r="BT50" s="1881"/>
      <c r="BU50" s="1881"/>
      <c r="BV50" s="1881"/>
      <c r="BW50" s="1881"/>
      <c r="BX50" s="1881"/>
      <c r="BY50" s="1881"/>
      <c r="BZ50" s="1881"/>
      <c r="CA50" s="1881"/>
      <c r="CB50" s="1881"/>
      <c r="CC50" s="1881"/>
      <c r="CD50" s="1881"/>
      <c r="CE50" s="1881"/>
      <c r="CF50" s="1881"/>
      <c r="CG50" s="1881"/>
      <c r="CH50" s="1881"/>
      <c r="CI50" s="1881"/>
      <c r="CJ50" s="1881"/>
      <c r="CK50" s="1881"/>
      <c r="CL50" s="1881"/>
      <c r="CM50" s="1881"/>
      <c r="CN50" s="1881"/>
      <c r="CO50" s="1881"/>
      <c r="CP50" s="1881"/>
      <c r="CQ50" s="1881"/>
      <c r="CR50" s="1881"/>
      <c r="CS50" s="1881"/>
      <c r="CT50" s="595"/>
      <c r="CU50" s="582"/>
    </row>
    <row r="51" spans="1:99" s="579" customFormat="1" ht="12.6" customHeight="1" thickBot="1">
      <c r="A51" s="580"/>
      <c r="B51" s="594"/>
      <c r="C51" s="581"/>
      <c r="D51" s="1851"/>
      <c r="E51" s="1851"/>
      <c r="F51" s="3427"/>
      <c r="G51" s="3427"/>
      <c r="H51" s="3427"/>
      <c r="I51" s="3427"/>
      <c r="J51" s="3427"/>
      <c r="K51" s="3427"/>
      <c r="L51" s="3427"/>
      <c r="M51" s="3427"/>
      <c r="N51" s="3427"/>
      <c r="O51" s="3427"/>
      <c r="P51" s="3427"/>
      <c r="Q51" s="3427"/>
      <c r="R51" s="3427"/>
      <c r="S51" s="3427"/>
      <c r="T51" s="3427"/>
      <c r="U51" s="3427"/>
      <c r="V51" s="3427"/>
      <c r="W51" s="3427"/>
      <c r="X51" s="3427"/>
      <c r="Y51" s="3427"/>
      <c r="Z51" s="3427"/>
      <c r="AA51" s="3427"/>
      <c r="AB51" s="3427"/>
      <c r="AC51" s="3427"/>
      <c r="AD51" s="3427"/>
      <c r="AE51" s="3427"/>
      <c r="AF51" s="3427"/>
      <c r="AG51" s="3427"/>
      <c r="AH51" s="3427"/>
      <c r="AI51" s="3427"/>
      <c r="AJ51" s="3427"/>
      <c r="AK51" s="3427"/>
      <c r="AL51" s="3427"/>
      <c r="AM51" s="3427"/>
      <c r="AN51" s="3427"/>
      <c r="AO51" s="3427"/>
      <c r="AP51" s="3427"/>
      <c r="AQ51" s="3427"/>
      <c r="AR51" s="3427"/>
      <c r="AS51" s="3427"/>
      <c r="AT51" s="3427"/>
      <c r="AU51" s="3427"/>
      <c r="AV51" s="3427"/>
      <c r="AW51" s="3427"/>
      <c r="AX51" s="3427"/>
      <c r="AY51" s="3427"/>
      <c r="AZ51" s="3427"/>
      <c r="BA51" s="3427"/>
      <c r="BB51" s="3427"/>
      <c r="BC51" s="3427"/>
      <c r="BD51" s="3427"/>
      <c r="BE51" s="3427"/>
      <c r="BF51" s="3427"/>
      <c r="BG51" s="3427"/>
      <c r="BH51" s="3427"/>
      <c r="BI51" s="3427"/>
      <c r="BJ51" s="3427"/>
      <c r="BK51" s="3427"/>
      <c r="BL51" s="3427"/>
      <c r="BM51" s="3427"/>
      <c r="BN51" s="1852"/>
      <c r="BO51" s="617"/>
      <c r="BP51" s="596"/>
      <c r="BQ51" s="1882"/>
      <c r="BR51" s="1882"/>
      <c r="BS51" s="1882"/>
      <c r="BT51" s="1882"/>
      <c r="BU51" s="1882"/>
      <c r="BV51" s="1882"/>
      <c r="BW51" s="1882"/>
      <c r="BX51" s="1882"/>
      <c r="BY51" s="1882"/>
      <c r="BZ51" s="1882"/>
      <c r="CA51" s="1882"/>
      <c r="CB51" s="1882"/>
      <c r="CC51" s="1882"/>
      <c r="CD51" s="1882"/>
      <c r="CE51" s="1882"/>
      <c r="CF51" s="1882"/>
      <c r="CG51" s="1882"/>
      <c r="CH51" s="1882"/>
      <c r="CI51" s="1882"/>
      <c r="CJ51" s="1882"/>
      <c r="CK51" s="1882"/>
      <c r="CL51" s="1882"/>
      <c r="CM51" s="1882"/>
      <c r="CN51" s="1882"/>
      <c r="CO51" s="1882"/>
      <c r="CP51" s="1882"/>
      <c r="CQ51" s="1882"/>
      <c r="CR51" s="1882"/>
      <c r="CS51" s="1882"/>
      <c r="CT51" s="598"/>
      <c r="CU51" s="582"/>
    </row>
    <row r="52" spans="1:99" s="579" customFormat="1" ht="12.6" customHeight="1">
      <c r="A52" s="580"/>
      <c r="B52" s="594"/>
      <c r="C52" s="581"/>
      <c r="D52" s="1851"/>
      <c r="E52" s="1851"/>
      <c r="F52" s="3427"/>
      <c r="G52" s="3427"/>
      <c r="H52" s="3427"/>
      <c r="I52" s="3427"/>
      <c r="J52" s="3427"/>
      <c r="K52" s="3427"/>
      <c r="L52" s="3427"/>
      <c r="M52" s="3427"/>
      <c r="N52" s="3427"/>
      <c r="O52" s="3427"/>
      <c r="P52" s="3427"/>
      <c r="Q52" s="3427"/>
      <c r="R52" s="3427"/>
      <c r="S52" s="3427"/>
      <c r="T52" s="3427"/>
      <c r="U52" s="3427"/>
      <c r="V52" s="3427"/>
      <c r="W52" s="3427"/>
      <c r="X52" s="3427"/>
      <c r="Y52" s="3427"/>
      <c r="Z52" s="3427"/>
      <c r="AA52" s="3427"/>
      <c r="AB52" s="3427"/>
      <c r="AC52" s="3427"/>
      <c r="AD52" s="3427"/>
      <c r="AE52" s="3427"/>
      <c r="AF52" s="3427"/>
      <c r="AG52" s="3427"/>
      <c r="AH52" s="3427"/>
      <c r="AI52" s="3427"/>
      <c r="AJ52" s="3427"/>
      <c r="AK52" s="3427"/>
      <c r="AL52" s="3427"/>
      <c r="AM52" s="3427"/>
      <c r="AN52" s="3427"/>
      <c r="AO52" s="3427"/>
      <c r="AP52" s="3427"/>
      <c r="AQ52" s="3427"/>
      <c r="AR52" s="3427"/>
      <c r="AS52" s="3427"/>
      <c r="AT52" s="3427"/>
      <c r="AU52" s="3427"/>
      <c r="AV52" s="3427"/>
      <c r="AW52" s="3427"/>
      <c r="AX52" s="3427"/>
      <c r="AY52" s="3427"/>
      <c r="AZ52" s="3427"/>
      <c r="BA52" s="3427"/>
      <c r="BB52" s="3427"/>
      <c r="BC52" s="3427"/>
      <c r="BD52" s="3427"/>
      <c r="BE52" s="3427"/>
      <c r="BF52" s="3427"/>
      <c r="BG52" s="3427"/>
      <c r="BH52" s="3427"/>
      <c r="BI52" s="3427"/>
      <c r="BJ52" s="3427"/>
      <c r="BK52" s="3427"/>
      <c r="BL52" s="3427"/>
      <c r="BM52" s="3427"/>
      <c r="BN52" s="1852"/>
      <c r="BO52" s="617"/>
      <c r="BP52" s="3394" t="s">
        <v>2439</v>
      </c>
      <c r="BQ52" s="3395"/>
      <c r="BR52" s="3395"/>
      <c r="BS52" s="3395"/>
      <c r="BT52" s="3395"/>
      <c r="BU52" s="3395"/>
      <c r="BV52" s="3395"/>
      <c r="BW52" s="3395"/>
      <c r="BX52" s="3395"/>
      <c r="BY52" s="3395"/>
      <c r="BZ52" s="3395"/>
      <c r="CA52" s="3395"/>
      <c r="CB52" s="3395"/>
      <c r="CC52" s="3395"/>
      <c r="CD52" s="3395"/>
      <c r="CE52" s="3395"/>
      <c r="CF52" s="3395"/>
      <c r="CG52" s="3395"/>
      <c r="CH52" s="3395"/>
      <c r="CI52" s="3395"/>
      <c r="CJ52" s="3395"/>
      <c r="CK52" s="3395"/>
      <c r="CL52" s="3395"/>
      <c r="CM52" s="3395"/>
      <c r="CN52" s="3395"/>
      <c r="CO52" s="3395"/>
      <c r="CP52" s="3395"/>
      <c r="CQ52" s="3395"/>
      <c r="CR52" s="3395"/>
      <c r="CS52" s="3395"/>
      <c r="CT52" s="3396"/>
      <c r="CU52" s="582"/>
    </row>
    <row r="53" spans="1:99" s="579" customFormat="1" ht="12.6" customHeight="1">
      <c r="A53" s="580"/>
      <c r="B53" s="594"/>
      <c r="C53" s="581"/>
      <c r="D53" s="1851"/>
      <c r="E53" s="1851"/>
      <c r="F53" s="3427"/>
      <c r="G53" s="3427"/>
      <c r="H53" s="3427"/>
      <c r="I53" s="3427"/>
      <c r="J53" s="3427"/>
      <c r="K53" s="3427"/>
      <c r="L53" s="3427"/>
      <c r="M53" s="3427"/>
      <c r="N53" s="3427"/>
      <c r="O53" s="3427"/>
      <c r="P53" s="3427"/>
      <c r="Q53" s="3427"/>
      <c r="R53" s="3427"/>
      <c r="S53" s="3427"/>
      <c r="T53" s="3427"/>
      <c r="U53" s="3427"/>
      <c r="V53" s="3427"/>
      <c r="W53" s="3427"/>
      <c r="X53" s="3427"/>
      <c r="Y53" s="3427"/>
      <c r="Z53" s="3427"/>
      <c r="AA53" s="3427"/>
      <c r="AB53" s="3427"/>
      <c r="AC53" s="3427"/>
      <c r="AD53" s="3427"/>
      <c r="AE53" s="3427"/>
      <c r="AF53" s="3427"/>
      <c r="AG53" s="3427"/>
      <c r="AH53" s="3427"/>
      <c r="AI53" s="3427"/>
      <c r="AJ53" s="3427"/>
      <c r="AK53" s="3427"/>
      <c r="AL53" s="3427"/>
      <c r="AM53" s="3427"/>
      <c r="AN53" s="3427"/>
      <c r="AO53" s="3427"/>
      <c r="AP53" s="3427"/>
      <c r="AQ53" s="3427"/>
      <c r="AR53" s="3427"/>
      <c r="AS53" s="3427"/>
      <c r="AT53" s="3427"/>
      <c r="AU53" s="3427"/>
      <c r="AV53" s="3427"/>
      <c r="AW53" s="3427"/>
      <c r="AX53" s="3427"/>
      <c r="AY53" s="3427"/>
      <c r="AZ53" s="3427"/>
      <c r="BA53" s="3427"/>
      <c r="BB53" s="3427"/>
      <c r="BC53" s="3427"/>
      <c r="BD53" s="3427"/>
      <c r="BE53" s="3427"/>
      <c r="BF53" s="3427"/>
      <c r="BG53" s="3427"/>
      <c r="BH53" s="3427"/>
      <c r="BI53" s="3427"/>
      <c r="BJ53" s="3427"/>
      <c r="BK53" s="3427"/>
      <c r="BL53" s="3427"/>
      <c r="BM53" s="3427"/>
      <c r="BN53" s="1852"/>
      <c r="BO53" s="617"/>
      <c r="BP53" s="3397"/>
      <c r="BQ53" s="3398"/>
      <c r="BR53" s="3398"/>
      <c r="BS53" s="3398"/>
      <c r="BT53" s="3398"/>
      <c r="BU53" s="3398"/>
      <c r="BV53" s="3398"/>
      <c r="BW53" s="3398"/>
      <c r="BX53" s="3398"/>
      <c r="BY53" s="3398"/>
      <c r="BZ53" s="3398"/>
      <c r="CA53" s="3398"/>
      <c r="CB53" s="3398"/>
      <c r="CC53" s="3398"/>
      <c r="CD53" s="3398"/>
      <c r="CE53" s="3398"/>
      <c r="CF53" s="3398"/>
      <c r="CG53" s="3398"/>
      <c r="CH53" s="3398"/>
      <c r="CI53" s="3398"/>
      <c r="CJ53" s="3398"/>
      <c r="CK53" s="3398"/>
      <c r="CL53" s="3398"/>
      <c r="CM53" s="3398"/>
      <c r="CN53" s="3398"/>
      <c r="CO53" s="3398"/>
      <c r="CP53" s="3398"/>
      <c r="CQ53" s="3398"/>
      <c r="CR53" s="3398"/>
      <c r="CS53" s="3398"/>
      <c r="CT53" s="3399"/>
      <c r="CU53" s="582"/>
    </row>
    <row r="54" spans="1:99" s="579" customFormat="1" ht="12.6" customHeight="1">
      <c r="A54" s="580"/>
      <c r="B54" s="594"/>
      <c r="C54" s="581"/>
      <c r="D54" s="1851"/>
      <c r="E54" s="1851"/>
      <c r="F54" s="3427"/>
      <c r="G54" s="3427"/>
      <c r="H54" s="3427"/>
      <c r="I54" s="3427"/>
      <c r="J54" s="3427"/>
      <c r="K54" s="3427"/>
      <c r="L54" s="3427"/>
      <c r="M54" s="3427"/>
      <c r="N54" s="3427"/>
      <c r="O54" s="3427"/>
      <c r="P54" s="3427"/>
      <c r="Q54" s="3427"/>
      <c r="R54" s="3427"/>
      <c r="S54" s="3427"/>
      <c r="T54" s="3427"/>
      <c r="U54" s="3427"/>
      <c r="V54" s="3427"/>
      <c r="W54" s="3427"/>
      <c r="X54" s="3427"/>
      <c r="Y54" s="3427"/>
      <c r="Z54" s="3427"/>
      <c r="AA54" s="3427"/>
      <c r="AB54" s="3427"/>
      <c r="AC54" s="3427"/>
      <c r="AD54" s="3427"/>
      <c r="AE54" s="3427"/>
      <c r="AF54" s="3427"/>
      <c r="AG54" s="3427"/>
      <c r="AH54" s="3427"/>
      <c r="AI54" s="3427"/>
      <c r="AJ54" s="3427"/>
      <c r="AK54" s="3427"/>
      <c r="AL54" s="3427"/>
      <c r="AM54" s="3427"/>
      <c r="AN54" s="3427"/>
      <c r="AO54" s="3427"/>
      <c r="AP54" s="3427"/>
      <c r="AQ54" s="3427"/>
      <c r="AR54" s="3427"/>
      <c r="AS54" s="3427"/>
      <c r="AT54" s="3427"/>
      <c r="AU54" s="3427"/>
      <c r="AV54" s="3427"/>
      <c r="AW54" s="3427"/>
      <c r="AX54" s="3427"/>
      <c r="AY54" s="3427"/>
      <c r="AZ54" s="3427"/>
      <c r="BA54" s="3427"/>
      <c r="BB54" s="3427"/>
      <c r="BC54" s="3427"/>
      <c r="BD54" s="3427"/>
      <c r="BE54" s="3427"/>
      <c r="BF54" s="3427"/>
      <c r="BG54" s="3427"/>
      <c r="BH54" s="3427"/>
      <c r="BI54" s="3427"/>
      <c r="BJ54" s="3427"/>
      <c r="BK54" s="3427"/>
      <c r="BL54" s="3427"/>
      <c r="BM54" s="3427"/>
      <c r="BN54" s="1852"/>
      <c r="BO54" s="617"/>
      <c r="BP54" s="594"/>
      <c r="BQ54" s="1853"/>
      <c r="BR54" s="1853"/>
      <c r="BS54" s="1853"/>
      <c r="BT54" s="1853"/>
      <c r="BU54" s="1853"/>
      <c r="BV54" s="1853"/>
      <c r="BW54" s="1853"/>
      <c r="BX54" s="1853"/>
      <c r="BY54" s="1853"/>
      <c r="BZ54" s="1853"/>
      <c r="CA54" s="1853"/>
      <c r="CB54" s="1853"/>
      <c r="CC54" s="1853"/>
      <c r="CD54" s="1853"/>
      <c r="CE54" s="1853"/>
      <c r="CF54" s="1853"/>
      <c r="CG54" s="1853"/>
      <c r="CH54" s="1853"/>
      <c r="CI54" s="1853"/>
      <c r="CJ54" s="1853"/>
      <c r="CK54" s="1853"/>
      <c r="CL54" s="1853"/>
      <c r="CM54" s="1853"/>
      <c r="CN54" s="1853"/>
      <c r="CO54" s="1853"/>
      <c r="CP54" s="1853"/>
      <c r="CQ54" s="1853"/>
      <c r="CR54" s="1853"/>
      <c r="CS54" s="1853"/>
      <c r="CT54" s="595"/>
      <c r="CU54" s="582"/>
    </row>
    <row r="55" spans="1:99" s="579" customFormat="1" ht="12.6" customHeight="1">
      <c r="A55" s="580"/>
      <c r="B55" s="594"/>
      <c r="C55" s="581"/>
      <c r="D55" s="1851"/>
      <c r="E55" s="1851"/>
      <c r="F55" s="3427"/>
      <c r="G55" s="3427"/>
      <c r="H55" s="3427"/>
      <c r="I55" s="3427"/>
      <c r="J55" s="3427"/>
      <c r="K55" s="3427"/>
      <c r="L55" s="3427"/>
      <c r="M55" s="3427"/>
      <c r="N55" s="3427"/>
      <c r="O55" s="3427"/>
      <c r="P55" s="3427"/>
      <c r="Q55" s="3427"/>
      <c r="R55" s="3427"/>
      <c r="S55" s="3427"/>
      <c r="T55" s="3427"/>
      <c r="U55" s="3427"/>
      <c r="V55" s="3427"/>
      <c r="W55" s="3427"/>
      <c r="X55" s="3427"/>
      <c r="Y55" s="3427"/>
      <c r="Z55" s="3427"/>
      <c r="AA55" s="3427"/>
      <c r="AB55" s="3427"/>
      <c r="AC55" s="3427"/>
      <c r="AD55" s="3427"/>
      <c r="AE55" s="3427"/>
      <c r="AF55" s="3427"/>
      <c r="AG55" s="3427"/>
      <c r="AH55" s="3427"/>
      <c r="AI55" s="3427"/>
      <c r="AJ55" s="3427"/>
      <c r="AK55" s="3427"/>
      <c r="AL55" s="3427"/>
      <c r="AM55" s="3427"/>
      <c r="AN55" s="3427"/>
      <c r="AO55" s="3427"/>
      <c r="AP55" s="3427"/>
      <c r="AQ55" s="3427"/>
      <c r="AR55" s="3427"/>
      <c r="AS55" s="3427"/>
      <c r="AT55" s="3427"/>
      <c r="AU55" s="3427"/>
      <c r="AV55" s="3427"/>
      <c r="AW55" s="3427"/>
      <c r="AX55" s="3427"/>
      <c r="AY55" s="3427"/>
      <c r="AZ55" s="3427"/>
      <c r="BA55" s="3427"/>
      <c r="BB55" s="3427"/>
      <c r="BC55" s="3427"/>
      <c r="BD55" s="3427"/>
      <c r="BE55" s="3427"/>
      <c r="BF55" s="3427"/>
      <c r="BG55" s="3427"/>
      <c r="BH55" s="3427"/>
      <c r="BI55" s="3427"/>
      <c r="BJ55" s="3427"/>
      <c r="BK55" s="3427"/>
      <c r="BL55" s="3427"/>
      <c r="BM55" s="3427"/>
      <c r="BN55" s="1852"/>
      <c r="BO55" s="617"/>
      <c r="BP55" s="594"/>
      <c r="BQ55" s="1852"/>
      <c r="BR55" s="1852"/>
      <c r="BS55" s="1852"/>
      <c r="BT55" s="1852"/>
      <c r="BU55" s="1852"/>
      <c r="BV55" s="1852"/>
      <c r="BW55" s="1852"/>
      <c r="BX55" s="1852"/>
      <c r="BY55" s="1852"/>
      <c r="BZ55" s="1852"/>
      <c r="CA55" s="1852"/>
      <c r="CB55" s="1852"/>
      <c r="CC55" s="1852"/>
      <c r="CD55" s="1852"/>
      <c r="CE55" s="1852"/>
      <c r="CF55" s="1852"/>
      <c r="CG55" s="1852"/>
      <c r="CH55" s="1852"/>
      <c r="CI55" s="1852"/>
      <c r="CJ55" s="1852"/>
      <c r="CK55" s="1852"/>
      <c r="CL55" s="1852"/>
      <c r="CM55" s="1852"/>
      <c r="CN55" s="1852"/>
      <c r="CO55" s="1852"/>
      <c r="CP55" s="1852"/>
      <c r="CQ55" s="1852"/>
      <c r="CR55" s="1852"/>
      <c r="CS55" s="1852"/>
      <c r="CT55" s="595"/>
      <c r="CU55" s="582"/>
    </row>
    <row r="56" spans="1:99" s="579" customFormat="1" ht="12.6" customHeight="1">
      <c r="A56" s="580"/>
      <c r="B56" s="594"/>
      <c r="C56" s="581"/>
      <c r="D56" s="1851"/>
      <c r="E56" s="1851"/>
      <c r="F56" s="3427"/>
      <c r="G56" s="3427"/>
      <c r="H56" s="3427"/>
      <c r="I56" s="3427"/>
      <c r="J56" s="3427"/>
      <c r="K56" s="3427"/>
      <c r="L56" s="3427"/>
      <c r="M56" s="3427"/>
      <c r="N56" s="3427"/>
      <c r="O56" s="3427"/>
      <c r="P56" s="3427"/>
      <c r="Q56" s="3427"/>
      <c r="R56" s="3427"/>
      <c r="S56" s="3427"/>
      <c r="T56" s="3427"/>
      <c r="U56" s="3427"/>
      <c r="V56" s="3427"/>
      <c r="W56" s="3427"/>
      <c r="X56" s="3427"/>
      <c r="Y56" s="3427"/>
      <c r="Z56" s="3427"/>
      <c r="AA56" s="3427"/>
      <c r="AB56" s="3427"/>
      <c r="AC56" s="3427"/>
      <c r="AD56" s="3427"/>
      <c r="AE56" s="3427"/>
      <c r="AF56" s="3427"/>
      <c r="AG56" s="3427"/>
      <c r="AH56" s="3427"/>
      <c r="AI56" s="3427"/>
      <c r="AJ56" s="3427"/>
      <c r="AK56" s="3427"/>
      <c r="AL56" s="3427"/>
      <c r="AM56" s="3427"/>
      <c r="AN56" s="3427"/>
      <c r="AO56" s="3427"/>
      <c r="AP56" s="3427"/>
      <c r="AQ56" s="3427"/>
      <c r="AR56" s="3427"/>
      <c r="AS56" s="3427"/>
      <c r="AT56" s="3427"/>
      <c r="AU56" s="3427"/>
      <c r="AV56" s="3427"/>
      <c r="AW56" s="3427"/>
      <c r="AX56" s="3427"/>
      <c r="AY56" s="3427"/>
      <c r="AZ56" s="3427"/>
      <c r="BA56" s="3427"/>
      <c r="BB56" s="3427"/>
      <c r="BC56" s="3427"/>
      <c r="BD56" s="3427"/>
      <c r="BE56" s="3427"/>
      <c r="BF56" s="3427"/>
      <c r="BG56" s="3427"/>
      <c r="BH56" s="3427"/>
      <c r="BI56" s="3427"/>
      <c r="BJ56" s="3427"/>
      <c r="BK56" s="3427"/>
      <c r="BL56" s="3427"/>
      <c r="BM56" s="3427"/>
      <c r="BN56" s="1852"/>
      <c r="BO56" s="617"/>
      <c r="BP56" s="594"/>
      <c r="BQ56" s="1852"/>
      <c r="BR56" s="1852"/>
      <c r="BS56" s="1852"/>
      <c r="BT56" s="1852"/>
      <c r="BU56" s="1852"/>
      <c r="BV56" s="1852"/>
      <c r="BW56" s="1852"/>
      <c r="BX56" s="1852"/>
      <c r="BY56" s="1852"/>
      <c r="BZ56" s="1852"/>
      <c r="CA56" s="1852"/>
      <c r="CB56" s="1852"/>
      <c r="CC56" s="1852"/>
      <c r="CD56" s="1852"/>
      <c r="CE56" s="1852"/>
      <c r="CF56" s="1852"/>
      <c r="CG56" s="1852"/>
      <c r="CH56" s="1852"/>
      <c r="CI56" s="1852"/>
      <c r="CJ56" s="1852"/>
      <c r="CK56" s="1852"/>
      <c r="CL56" s="1852"/>
      <c r="CM56" s="1852"/>
      <c r="CN56" s="1852"/>
      <c r="CO56" s="1852"/>
      <c r="CP56" s="1852"/>
      <c r="CQ56" s="1852"/>
      <c r="CR56" s="1852"/>
      <c r="CS56" s="1852"/>
      <c r="CT56" s="595"/>
      <c r="CU56" s="582"/>
    </row>
    <row r="57" spans="1:99" s="579" customFormat="1" ht="12.6" customHeight="1">
      <c r="A57" s="580"/>
      <c r="B57" s="594"/>
      <c r="C57" s="581"/>
      <c r="D57" s="1851"/>
      <c r="E57" s="1851"/>
      <c r="F57" s="3427"/>
      <c r="G57" s="3427"/>
      <c r="H57" s="3427"/>
      <c r="I57" s="3427"/>
      <c r="J57" s="3427"/>
      <c r="K57" s="3427"/>
      <c r="L57" s="3427"/>
      <c r="M57" s="3427"/>
      <c r="N57" s="3427"/>
      <c r="O57" s="3427"/>
      <c r="P57" s="3427"/>
      <c r="Q57" s="3427"/>
      <c r="R57" s="3427"/>
      <c r="S57" s="3427"/>
      <c r="T57" s="3427"/>
      <c r="U57" s="3427"/>
      <c r="V57" s="3427"/>
      <c r="W57" s="3427"/>
      <c r="X57" s="3427"/>
      <c r="Y57" s="3427"/>
      <c r="Z57" s="3427"/>
      <c r="AA57" s="3427"/>
      <c r="AB57" s="3427"/>
      <c r="AC57" s="3427"/>
      <c r="AD57" s="3427"/>
      <c r="AE57" s="3427"/>
      <c r="AF57" s="3427"/>
      <c r="AG57" s="3427"/>
      <c r="AH57" s="3427"/>
      <c r="AI57" s="3427"/>
      <c r="AJ57" s="3427"/>
      <c r="AK57" s="3427"/>
      <c r="AL57" s="3427"/>
      <c r="AM57" s="3427"/>
      <c r="AN57" s="3427"/>
      <c r="AO57" s="3427"/>
      <c r="AP57" s="3427"/>
      <c r="AQ57" s="3427"/>
      <c r="AR57" s="3427"/>
      <c r="AS57" s="3427"/>
      <c r="AT57" s="3427"/>
      <c r="AU57" s="3427"/>
      <c r="AV57" s="3427"/>
      <c r="AW57" s="3427"/>
      <c r="AX57" s="3427"/>
      <c r="AY57" s="3427"/>
      <c r="AZ57" s="3427"/>
      <c r="BA57" s="3427"/>
      <c r="BB57" s="3427"/>
      <c r="BC57" s="3427"/>
      <c r="BD57" s="3427"/>
      <c r="BE57" s="3427"/>
      <c r="BF57" s="3427"/>
      <c r="BG57" s="3427"/>
      <c r="BH57" s="3427"/>
      <c r="BI57" s="3427"/>
      <c r="BJ57" s="3427"/>
      <c r="BK57" s="3427"/>
      <c r="BL57" s="3427"/>
      <c r="BM57" s="3427"/>
      <c r="BN57" s="1852"/>
      <c r="BO57" s="617"/>
      <c r="BP57" s="594"/>
      <c r="BQ57" s="1852"/>
      <c r="BR57" s="1852"/>
      <c r="BS57" s="1852"/>
      <c r="BT57" s="1852"/>
      <c r="BU57" s="1852"/>
      <c r="BV57" s="1852"/>
      <c r="BW57" s="1852"/>
      <c r="BX57" s="1852"/>
      <c r="BY57" s="1852"/>
      <c r="BZ57" s="1852"/>
      <c r="CA57" s="1852"/>
      <c r="CB57" s="1852"/>
      <c r="CC57" s="1852"/>
      <c r="CD57" s="1852"/>
      <c r="CE57" s="1852"/>
      <c r="CF57" s="1852"/>
      <c r="CG57" s="1852"/>
      <c r="CH57" s="1852"/>
      <c r="CI57" s="1852"/>
      <c r="CJ57" s="1852"/>
      <c r="CK57" s="1852"/>
      <c r="CL57" s="1852"/>
      <c r="CM57" s="1852"/>
      <c r="CN57" s="1852"/>
      <c r="CO57" s="1852"/>
      <c r="CP57" s="1852"/>
      <c r="CQ57" s="1852"/>
      <c r="CR57" s="1852"/>
      <c r="CS57" s="1852"/>
      <c r="CT57" s="595"/>
      <c r="CU57" s="582"/>
    </row>
    <row r="58" spans="1:99" s="579" customFormat="1" ht="12.6" customHeight="1">
      <c r="A58" s="580"/>
      <c r="B58" s="594"/>
      <c r="C58" s="581"/>
      <c r="D58" s="1851"/>
      <c r="E58" s="1851"/>
      <c r="F58" s="3427"/>
      <c r="G58" s="3427"/>
      <c r="H58" s="3427"/>
      <c r="I58" s="3427"/>
      <c r="J58" s="3427"/>
      <c r="K58" s="3427"/>
      <c r="L58" s="3427"/>
      <c r="M58" s="3427"/>
      <c r="N58" s="3427"/>
      <c r="O58" s="3427"/>
      <c r="P58" s="3427"/>
      <c r="Q58" s="3427"/>
      <c r="R58" s="3427"/>
      <c r="S58" s="3427"/>
      <c r="T58" s="3427"/>
      <c r="U58" s="3427"/>
      <c r="V58" s="3427"/>
      <c r="W58" s="3427"/>
      <c r="X58" s="3427"/>
      <c r="Y58" s="3427"/>
      <c r="Z58" s="3427"/>
      <c r="AA58" s="3427"/>
      <c r="AB58" s="3427"/>
      <c r="AC58" s="3427"/>
      <c r="AD58" s="3427"/>
      <c r="AE58" s="3427"/>
      <c r="AF58" s="3427"/>
      <c r="AG58" s="3427"/>
      <c r="AH58" s="3427"/>
      <c r="AI58" s="3427"/>
      <c r="AJ58" s="3427"/>
      <c r="AK58" s="3427"/>
      <c r="AL58" s="3427"/>
      <c r="AM58" s="3427"/>
      <c r="AN58" s="3427"/>
      <c r="AO58" s="3427"/>
      <c r="AP58" s="3427"/>
      <c r="AQ58" s="3427"/>
      <c r="AR58" s="3427"/>
      <c r="AS58" s="3427"/>
      <c r="AT58" s="3427"/>
      <c r="AU58" s="3427"/>
      <c r="AV58" s="3427"/>
      <c r="AW58" s="3427"/>
      <c r="AX58" s="3427"/>
      <c r="AY58" s="3427"/>
      <c r="AZ58" s="3427"/>
      <c r="BA58" s="3427"/>
      <c r="BB58" s="3427"/>
      <c r="BC58" s="3427"/>
      <c r="BD58" s="3427"/>
      <c r="BE58" s="3427"/>
      <c r="BF58" s="3427"/>
      <c r="BG58" s="3427"/>
      <c r="BH58" s="3427"/>
      <c r="BI58" s="3427"/>
      <c r="BJ58" s="3427"/>
      <c r="BK58" s="3427"/>
      <c r="BL58" s="3427"/>
      <c r="BM58" s="3427"/>
      <c r="BN58" s="1852"/>
      <c r="BO58" s="617"/>
      <c r="BP58" s="594"/>
      <c r="BQ58" s="1852"/>
      <c r="BR58" s="1852"/>
      <c r="BS58" s="1852"/>
      <c r="BT58" s="1852"/>
      <c r="BU58" s="1852"/>
      <c r="BV58" s="1852"/>
      <c r="BW58" s="1852"/>
      <c r="BX58" s="1852"/>
      <c r="BY58" s="1852"/>
      <c r="BZ58" s="1852"/>
      <c r="CA58" s="1852"/>
      <c r="CB58" s="1852"/>
      <c r="CC58" s="1852"/>
      <c r="CD58" s="1852"/>
      <c r="CE58" s="1852"/>
      <c r="CF58" s="1852"/>
      <c r="CG58" s="1852"/>
      <c r="CH58" s="1852"/>
      <c r="CI58" s="1852"/>
      <c r="CJ58" s="1852"/>
      <c r="CK58" s="1852"/>
      <c r="CL58" s="1852"/>
      <c r="CM58" s="1852"/>
      <c r="CN58" s="1852"/>
      <c r="CO58" s="1852"/>
      <c r="CP58" s="1852"/>
      <c r="CQ58" s="1852"/>
      <c r="CR58" s="1852"/>
      <c r="CS58" s="1852"/>
      <c r="CT58" s="595"/>
      <c r="CU58" s="582"/>
    </row>
    <row r="59" spans="1:99" s="579" customFormat="1" ht="12.6" customHeight="1">
      <c r="A59" s="580"/>
      <c r="B59" s="594"/>
      <c r="C59" s="581"/>
      <c r="D59" s="1851"/>
      <c r="E59" s="1851"/>
      <c r="F59" s="3427"/>
      <c r="G59" s="3427"/>
      <c r="H59" s="3427"/>
      <c r="I59" s="3427"/>
      <c r="J59" s="3427"/>
      <c r="K59" s="3427"/>
      <c r="L59" s="3427"/>
      <c r="M59" s="3427"/>
      <c r="N59" s="3427"/>
      <c r="O59" s="3427"/>
      <c r="P59" s="3427"/>
      <c r="Q59" s="3427"/>
      <c r="R59" s="3427"/>
      <c r="S59" s="3427"/>
      <c r="T59" s="3427"/>
      <c r="U59" s="3427"/>
      <c r="V59" s="3427"/>
      <c r="W59" s="3427"/>
      <c r="X59" s="3427"/>
      <c r="Y59" s="3427"/>
      <c r="Z59" s="3427"/>
      <c r="AA59" s="3427"/>
      <c r="AB59" s="3427"/>
      <c r="AC59" s="3427"/>
      <c r="AD59" s="3427"/>
      <c r="AE59" s="3427"/>
      <c r="AF59" s="3427"/>
      <c r="AG59" s="3427"/>
      <c r="AH59" s="3427"/>
      <c r="AI59" s="3427"/>
      <c r="AJ59" s="3427"/>
      <c r="AK59" s="3427"/>
      <c r="AL59" s="3427"/>
      <c r="AM59" s="3427"/>
      <c r="AN59" s="3427"/>
      <c r="AO59" s="3427"/>
      <c r="AP59" s="3427"/>
      <c r="AQ59" s="3427"/>
      <c r="AR59" s="3427"/>
      <c r="AS59" s="3427"/>
      <c r="AT59" s="3427"/>
      <c r="AU59" s="3427"/>
      <c r="AV59" s="3427"/>
      <c r="AW59" s="3427"/>
      <c r="AX59" s="3427"/>
      <c r="AY59" s="3427"/>
      <c r="AZ59" s="3427"/>
      <c r="BA59" s="3427"/>
      <c r="BB59" s="3427"/>
      <c r="BC59" s="3427"/>
      <c r="BD59" s="3427"/>
      <c r="BE59" s="3427"/>
      <c r="BF59" s="3427"/>
      <c r="BG59" s="3427"/>
      <c r="BH59" s="3427"/>
      <c r="BI59" s="3427"/>
      <c r="BJ59" s="3427"/>
      <c r="BK59" s="3427"/>
      <c r="BL59" s="3427"/>
      <c r="BM59" s="3427"/>
      <c r="BN59" s="1852"/>
      <c r="BO59" s="617"/>
      <c r="BP59" s="594"/>
      <c r="BQ59" s="1852"/>
      <c r="BR59" s="1852"/>
      <c r="BS59" s="1852"/>
      <c r="BT59" s="1852"/>
      <c r="BU59" s="1852"/>
      <c r="BV59" s="1852"/>
      <c r="BW59" s="1852"/>
      <c r="BX59" s="1852"/>
      <c r="BY59" s="1852"/>
      <c r="BZ59" s="1852"/>
      <c r="CA59" s="1852"/>
      <c r="CB59" s="1852"/>
      <c r="CC59" s="1852"/>
      <c r="CD59" s="1852"/>
      <c r="CE59" s="1852"/>
      <c r="CF59" s="1852"/>
      <c r="CG59" s="1852"/>
      <c r="CH59" s="1852"/>
      <c r="CI59" s="1852"/>
      <c r="CJ59" s="1852"/>
      <c r="CK59" s="1852"/>
      <c r="CL59" s="1852"/>
      <c r="CM59" s="1852"/>
      <c r="CN59" s="1852"/>
      <c r="CO59" s="1852"/>
      <c r="CP59" s="1852"/>
      <c r="CQ59" s="1852"/>
      <c r="CR59" s="1852"/>
      <c r="CS59" s="1852"/>
      <c r="CT59" s="595"/>
      <c r="CU59" s="582"/>
    </row>
    <row r="60" spans="1:99" s="579" customFormat="1" ht="12.6" customHeight="1">
      <c r="A60" s="580"/>
      <c r="B60" s="594"/>
      <c r="C60" s="581"/>
      <c r="D60" s="1851"/>
      <c r="E60" s="1851"/>
      <c r="F60" s="3427"/>
      <c r="G60" s="3427"/>
      <c r="H60" s="3427"/>
      <c r="I60" s="3427"/>
      <c r="J60" s="3427"/>
      <c r="K60" s="3427"/>
      <c r="L60" s="3427"/>
      <c r="M60" s="3427"/>
      <c r="N60" s="3427"/>
      <c r="O60" s="3427"/>
      <c r="P60" s="3427"/>
      <c r="Q60" s="3427"/>
      <c r="R60" s="3427"/>
      <c r="S60" s="3427"/>
      <c r="T60" s="3427"/>
      <c r="U60" s="3427"/>
      <c r="V60" s="3427"/>
      <c r="W60" s="3427"/>
      <c r="X60" s="3427"/>
      <c r="Y60" s="3427"/>
      <c r="Z60" s="3427"/>
      <c r="AA60" s="3427"/>
      <c r="AB60" s="3427"/>
      <c r="AC60" s="3427"/>
      <c r="AD60" s="3427"/>
      <c r="AE60" s="3427"/>
      <c r="AF60" s="3427"/>
      <c r="AG60" s="3427"/>
      <c r="AH60" s="3427"/>
      <c r="AI60" s="3427"/>
      <c r="AJ60" s="3427"/>
      <c r="AK60" s="3427"/>
      <c r="AL60" s="3427"/>
      <c r="AM60" s="3427"/>
      <c r="AN60" s="3427"/>
      <c r="AO60" s="3427"/>
      <c r="AP60" s="3427"/>
      <c r="AQ60" s="3427"/>
      <c r="AR60" s="3427"/>
      <c r="AS60" s="3427"/>
      <c r="AT60" s="3427"/>
      <c r="AU60" s="3427"/>
      <c r="AV60" s="3427"/>
      <c r="AW60" s="3427"/>
      <c r="AX60" s="3427"/>
      <c r="AY60" s="3427"/>
      <c r="AZ60" s="3427"/>
      <c r="BA60" s="3427"/>
      <c r="BB60" s="3427"/>
      <c r="BC60" s="3427"/>
      <c r="BD60" s="3427"/>
      <c r="BE60" s="3427"/>
      <c r="BF60" s="3427"/>
      <c r="BG60" s="3427"/>
      <c r="BH60" s="3427"/>
      <c r="BI60" s="3427"/>
      <c r="BJ60" s="3427"/>
      <c r="BK60" s="3427"/>
      <c r="BL60" s="3427"/>
      <c r="BM60" s="3427"/>
      <c r="BN60" s="1852"/>
      <c r="BO60" s="617"/>
      <c r="BP60" s="594"/>
      <c r="BQ60" s="1852"/>
      <c r="BR60" s="1852"/>
      <c r="BS60" s="1852"/>
      <c r="BT60" s="1852"/>
      <c r="BU60" s="1852"/>
      <c r="BV60" s="1852"/>
      <c r="BW60" s="1852"/>
      <c r="BX60" s="1852"/>
      <c r="BY60" s="1852"/>
      <c r="BZ60" s="1852"/>
      <c r="CA60" s="1852"/>
      <c r="CB60" s="1852"/>
      <c r="CC60" s="1852"/>
      <c r="CD60" s="1852"/>
      <c r="CE60" s="1852"/>
      <c r="CF60" s="1852"/>
      <c r="CG60" s="1852"/>
      <c r="CH60" s="1852"/>
      <c r="CI60" s="1852"/>
      <c r="CJ60" s="1852"/>
      <c r="CK60" s="1852"/>
      <c r="CL60" s="1852"/>
      <c r="CM60" s="1852"/>
      <c r="CN60" s="1852"/>
      <c r="CO60" s="1852"/>
      <c r="CP60" s="1852"/>
      <c r="CQ60" s="1852"/>
      <c r="CR60" s="1852"/>
      <c r="CS60" s="1852"/>
      <c r="CT60" s="595"/>
      <c r="CU60" s="582"/>
    </row>
    <row r="61" spans="1:99" s="579" customFormat="1" ht="12.6" customHeight="1">
      <c r="A61" s="580"/>
      <c r="B61" s="594"/>
      <c r="C61" s="581"/>
      <c r="D61" s="1851"/>
      <c r="E61" s="1851"/>
      <c r="F61" s="3427"/>
      <c r="G61" s="3427"/>
      <c r="H61" s="3427"/>
      <c r="I61" s="3427"/>
      <c r="J61" s="3427"/>
      <c r="K61" s="3427"/>
      <c r="L61" s="3427"/>
      <c r="M61" s="3427"/>
      <c r="N61" s="3427"/>
      <c r="O61" s="3427"/>
      <c r="P61" s="3427"/>
      <c r="Q61" s="3427"/>
      <c r="R61" s="3427"/>
      <c r="S61" s="3427"/>
      <c r="T61" s="3427"/>
      <c r="U61" s="3427"/>
      <c r="V61" s="3427"/>
      <c r="W61" s="3427"/>
      <c r="X61" s="3427"/>
      <c r="Y61" s="3427"/>
      <c r="Z61" s="3427"/>
      <c r="AA61" s="3427"/>
      <c r="AB61" s="3427"/>
      <c r="AC61" s="3427"/>
      <c r="AD61" s="3427"/>
      <c r="AE61" s="3427"/>
      <c r="AF61" s="3427"/>
      <c r="AG61" s="3427"/>
      <c r="AH61" s="3427"/>
      <c r="AI61" s="3427"/>
      <c r="AJ61" s="3427"/>
      <c r="AK61" s="3427"/>
      <c r="AL61" s="3427"/>
      <c r="AM61" s="3427"/>
      <c r="AN61" s="3427"/>
      <c r="AO61" s="3427"/>
      <c r="AP61" s="3427"/>
      <c r="AQ61" s="3427"/>
      <c r="AR61" s="3427"/>
      <c r="AS61" s="3427"/>
      <c r="AT61" s="3427"/>
      <c r="AU61" s="3427"/>
      <c r="AV61" s="3427"/>
      <c r="AW61" s="3427"/>
      <c r="AX61" s="3427"/>
      <c r="AY61" s="3427"/>
      <c r="AZ61" s="3427"/>
      <c r="BA61" s="3427"/>
      <c r="BB61" s="3427"/>
      <c r="BC61" s="3427"/>
      <c r="BD61" s="3427"/>
      <c r="BE61" s="3427"/>
      <c r="BF61" s="3427"/>
      <c r="BG61" s="3427"/>
      <c r="BH61" s="3427"/>
      <c r="BI61" s="3427"/>
      <c r="BJ61" s="3427"/>
      <c r="BK61" s="3427"/>
      <c r="BL61" s="3427"/>
      <c r="BM61" s="3427"/>
      <c r="BN61" s="1852"/>
      <c r="BO61" s="617"/>
      <c r="BP61" s="594"/>
      <c r="BQ61" s="1852"/>
      <c r="BR61" s="1852"/>
      <c r="BS61" s="1852"/>
      <c r="BT61" s="1852"/>
      <c r="BU61" s="1852"/>
      <c r="BV61" s="1852"/>
      <c r="BW61" s="1852"/>
      <c r="BX61" s="1852"/>
      <c r="BY61" s="1852"/>
      <c r="BZ61" s="1852"/>
      <c r="CA61" s="1852"/>
      <c r="CB61" s="1852"/>
      <c r="CC61" s="1852"/>
      <c r="CD61" s="1852"/>
      <c r="CE61" s="1852"/>
      <c r="CF61" s="1852"/>
      <c r="CG61" s="1852"/>
      <c r="CH61" s="1852"/>
      <c r="CI61" s="1852"/>
      <c r="CJ61" s="1852"/>
      <c r="CK61" s="1852"/>
      <c r="CL61" s="1852"/>
      <c r="CM61" s="1852"/>
      <c r="CN61" s="1852"/>
      <c r="CO61" s="1852"/>
      <c r="CP61" s="1852"/>
      <c r="CQ61" s="1852"/>
      <c r="CR61" s="1852"/>
      <c r="CS61" s="1852"/>
      <c r="CT61" s="595"/>
      <c r="CU61" s="582"/>
    </row>
    <row r="62" spans="1:99" s="579" customFormat="1" ht="12.6" customHeight="1">
      <c r="A62" s="580"/>
      <c r="B62" s="594"/>
      <c r="C62" s="581"/>
      <c r="D62" s="1851"/>
      <c r="E62" s="1851"/>
      <c r="F62" s="3427"/>
      <c r="G62" s="3427"/>
      <c r="H62" s="3427"/>
      <c r="I62" s="3427"/>
      <c r="J62" s="3427"/>
      <c r="K62" s="3427"/>
      <c r="L62" s="3427"/>
      <c r="M62" s="3427"/>
      <c r="N62" s="3427"/>
      <c r="O62" s="3427"/>
      <c r="P62" s="3427"/>
      <c r="Q62" s="3427"/>
      <c r="R62" s="3427"/>
      <c r="S62" s="3427"/>
      <c r="T62" s="3427"/>
      <c r="U62" s="3427"/>
      <c r="V62" s="3427"/>
      <c r="W62" s="3427"/>
      <c r="X62" s="3427"/>
      <c r="Y62" s="3427"/>
      <c r="Z62" s="3427"/>
      <c r="AA62" s="3427"/>
      <c r="AB62" s="3427"/>
      <c r="AC62" s="3427"/>
      <c r="AD62" s="3427"/>
      <c r="AE62" s="3427"/>
      <c r="AF62" s="3427"/>
      <c r="AG62" s="3427"/>
      <c r="AH62" s="3427"/>
      <c r="AI62" s="3427"/>
      <c r="AJ62" s="3427"/>
      <c r="AK62" s="3427"/>
      <c r="AL62" s="3427"/>
      <c r="AM62" s="3427"/>
      <c r="AN62" s="3427"/>
      <c r="AO62" s="3427"/>
      <c r="AP62" s="3427"/>
      <c r="AQ62" s="3427"/>
      <c r="AR62" s="3427"/>
      <c r="AS62" s="3427"/>
      <c r="AT62" s="3427"/>
      <c r="AU62" s="3427"/>
      <c r="AV62" s="3427"/>
      <c r="AW62" s="3427"/>
      <c r="AX62" s="3427"/>
      <c r="AY62" s="3427"/>
      <c r="AZ62" s="3427"/>
      <c r="BA62" s="3427"/>
      <c r="BB62" s="3427"/>
      <c r="BC62" s="3427"/>
      <c r="BD62" s="3427"/>
      <c r="BE62" s="3427"/>
      <c r="BF62" s="3427"/>
      <c r="BG62" s="3427"/>
      <c r="BH62" s="3427"/>
      <c r="BI62" s="3427"/>
      <c r="BJ62" s="3427"/>
      <c r="BK62" s="3427"/>
      <c r="BL62" s="3427"/>
      <c r="BM62" s="3427"/>
      <c r="BN62" s="1852"/>
      <c r="BO62" s="617"/>
      <c r="BP62" s="594"/>
      <c r="BQ62" s="1852"/>
      <c r="BR62" s="1852"/>
      <c r="BS62" s="1852"/>
      <c r="BT62" s="1852"/>
      <c r="BU62" s="1852"/>
      <c r="BV62" s="1852"/>
      <c r="BW62" s="1852"/>
      <c r="BX62" s="1852"/>
      <c r="BY62" s="1852"/>
      <c r="BZ62" s="1852"/>
      <c r="CA62" s="1852"/>
      <c r="CB62" s="1852"/>
      <c r="CC62" s="1852"/>
      <c r="CD62" s="1852"/>
      <c r="CE62" s="1852"/>
      <c r="CF62" s="1852"/>
      <c r="CG62" s="1852"/>
      <c r="CH62" s="1852"/>
      <c r="CI62" s="1852"/>
      <c r="CJ62" s="1852"/>
      <c r="CK62" s="1852"/>
      <c r="CL62" s="1852"/>
      <c r="CM62" s="1852"/>
      <c r="CN62" s="1852"/>
      <c r="CO62" s="1852"/>
      <c r="CP62" s="1852"/>
      <c r="CQ62" s="1852"/>
      <c r="CR62" s="1852"/>
      <c r="CS62" s="1852"/>
      <c r="CT62" s="595"/>
      <c r="CU62" s="582"/>
    </row>
    <row r="63" spans="1:99" s="579" customFormat="1" ht="12.6" customHeight="1">
      <c r="A63" s="580"/>
      <c r="B63" s="594"/>
      <c r="C63" s="581"/>
      <c r="D63" s="1851"/>
      <c r="E63" s="1851"/>
      <c r="F63" s="3427"/>
      <c r="G63" s="3427"/>
      <c r="H63" s="3427"/>
      <c r="I63" s="3427"/>
      <c r="J63" s="3427"/>
      <c r="K63" s="3427"/>
      <c r="L63" s="3427"/>
      <c r="M63" s="3427"/>
      <c r="N63" s="3427"/>
      <c r="O63" s="3427"/>
      <c r="P63" s="3427"/>
      <c r="Q63" s="3427"/>
      <c r="R63" s="3427"/>
      <c r="S63" s="3427"/>
      <c r="T63" s="3427"/>
      <c r="U63" s="3427"/>
      <c r="V63" s="3427"/>
      <c r="W63" s="3427"/>
      <c r="X63" s="3427"/>
      <c r="Y63" s="3427"/>
      <c r="Z63" s="3427"/>
      <c r="AA63" s="3427"/>
      <c r="AB63" s="3427"/>
      <c r="AC63" s="3427"/>
      <c r="AD63" s="3427"/>
      <c r="AE63" s="3427"/>
      <c r="AF63" s="3427"/>
      <c r="AG63" s="3427"/>
      <c r="AH63" s="3427"/>
      <c r="AI63" s="3427"/>
      <c r="AJ63" s="3427"/>
      <c r="AK63" s="3427"/>
      <c r="AL63" s="3427"/>
      <c r="AM63" s="3427"/>
      <c r="AN63" s="3427"/>
      <c r="AO63" s="3427"/>
      <c r="AP63" s="3427"/>
      <c r="AQ63" s="3427"/>
      <c r="AR63" s="3427"/>
      <c r="AS63" s="3427"/>
      <c r="AT63" s="3427"/>
      <c r="AU63" s="3427"/>
      <c r="AV63" s="3427"/>
      <c r="AW63" s="3427"/>
      <c r="AX63" s="3427"/>
      <c r="AY63" s="3427"/>
      <c r="AZ63" s="3427"/>
      <c r="BA63" s="3427"/>
      <c r="BB63" s="3427"/>
      <c r="BC63" s="3427"/>
      <c r="BD63" s="3427"/>
      <c r="BE63" s="3427"/>
      <c r="BF63" s="3427"/>
      <c r="BG63" s="3427"/>
      <c r="BH63" s="3427"/>
      <c r="BI63" s="3427"/>
      <c r="BJ63" s="3427"/>
      <c r="BK63" s="3427"/>
      <c r="BL63" s="3427"/>
      <c r="BM63" s="3427"/>
      <c r="BN63" s="1852"/>
      <c r="BO63" s="617"/>
      <c r="BP63" s="594"/>
      <c r="BQ63" s="1852"/>
      <c r="BR63" s="1852"/>
      <c r="BS63" s="1852"/>
      <c r="BT63" s="1852"/>
      <c r="BU63" s="1852"/>
      <c r="BV63" s="1852"/>
      <c r="BW63" s="1852"/>
      <c r="BX63" s="1852"/>
      <c r="BY63" s="1852"/>
      <c r="BZ63" s="1852"/>
      <c r="CA63" s="1852"/>
      <c r="CB63" s="1852"/>
      <c r="CC63" s="1852"/>
      <c r="CD63" s="1852"/>
      <c r="CE63" s="1852"/>
      <c r="CF63" s="1852"/>
      <c r="CG63" s="1852"/>
      <c r="CH63" s="1852"/>
      <c r="CI63" s="1852"/>
      <c r="CJ63" s="1852"/>
      <c r="CK63" s="1852"/>
      <c r="CL63" s="1852"/>
      <c r="CM63" s="1852"/>
      <c r="CN63" s="1852"/>
      <c r="CO63" s="1852"/>
      <c r="CP63" s="1852"/>
      <c r="CQ63" s="1852"/>
      <c r="CR63" s="1852"/>
      <c r="CS63" s="1852"/>
      <c r="CT63" s="595"/>
      <c r="CU63" s="582"/>
    </row>
    <row r="64" spans="1:99" s="579" customFormat="1" ht="12.6" customHeight="1">
      <c r="A64" s="580"/>
      <c r="B64" s="594"/>
      <c r="C64" s="581"/>
      <c r="D64" s="1851"/>
      <c r="E64" s="1851"/>
      <c r="F64" s="3427"/>
      <c r="G64" s="3427"/>
      <c r="H64" s="3427"/>
      <c r="I64" s="3427"/>
      <c r="J64" s="3427"/>
      <c r="K64" s="3427"/>
      <c r="L64" s="3427"/>
      <c r="M64" s="3427"/>
      <c r="N64" s="3427"/>
      <c r="O64" s="3427"/>
      <c r="P64" s="3427"/>
      <c r="Q64" s="3427"/>
      <c r="R64" s="3427"/>
      <c r="S64" s="3427"/>
      <c r="T64" s="3427"/>
      <c r="U64" s="3427"/>
      <c r="V64" s="3427"/>
      <c r="W64" s="3427"/>
      <c r="X64" s="3427"/>
      <c r="Y64" s="3427"/>
      <c r="Z64" s="3427"/>
      <c r="AA64" s="3427"/>
      <c r="AB64" s="3427"/>
      <c r="AC64" s="3427"/>
      <c r="AD64" s="3427"/>
      <c r="AE64" s="3427"/>
      <c r="AF64" s="3427"/>
      <c r="AG64" s="3427"/>
      <c r="AH64" s="3427"/>
      <c r="AI64" s="3427"/>
      <c r="AJ64" s="3427"/>
      <c r="AK64" s="3427"/>
      <c r="AL64" s="3427"/>
      <c r="AM64" s="3427"/>
      <c r="AN64" s="3427"/>
      <c r="AO64" s="3427"/>
      <c r="AP64" s="3427"/>
      <c r="AQ64" s="3427"/>
      <c r="AR64" s="3427"/>
      <c r="AS64" s="3427"/>
      <c r="AT64" s="3427"/>
      <c r="AU64" s="3427"/>
      <c r="AV64" s="3427"/>
      <c r="AW64" s="3427"/>
      <c r="AX64" s="3427"/>
      <c r="AY64" s="3427"/>
      <c r="AZ64" s="3427"/>
      <c r="BA64" s="3427"/>
      <c r="BB64" s="3427"/>
      <c r="BC64" s="3427"/>
      <c r="BD64" s="3427"/>
      <c r="BE64" s="3427"/>
      <c r="BF64" s="3427"/>
      <c r="BG64" s="3427"/>
      <c r="BH64" s="3427"/>
      <c r="BI64" s="3427"/>
      <c r="BJ64" s="3427"/>
      <c r="BK64" s="3427"/>
      <c r="BL64" s="3427"/>
      <c r="BM64" s="3427"/>
      <c r="BN64" s="1852"/>
      <c r="BO64" s="617"/>
      <c r="BP64" s="594"/>
      <c r="BQ64" s="1852"/>
      <c r="BR64" s="1852"/>
      <c r="BS64" s="1852"/>
      <c r="BT64" s="1852"/>
      <c r="BU64" s="1852"/>
      <c r="BV64" s="1852"/>
      <c r="BW64" s="1852"/>
      <c r="BX64" s="1852"/>
      <c r="BY64" s="1852"/>
      <c r="BZ64" s="1852"/>
      <c r="CA64" s="1852"/>
      <c r="CB64" s="1852"/>
      <c r="CC64" s="1852"/>
      <c r="CD64" s="1852"/>
      <c r="CE64" s="1852"/>
      <c r="CF64" s="1852"/>
      <c r="CG64" s="1852"/>
      <c r="CH64" s="1852"/>
      <c r="CI64" s="1852"/>
      <c r="CJ64" s="1852"/>
      <c r="CK64" s="1852"/>
      <c r="CL64" s="1852"/>
      <c r="CM64" s="1852"/>
      <c r="CN64" s="1852"/>
      <c r="CO64" s="1852"/>
      <c r="CP64" s="1852"/>
      <c r="CQ64" s="1852"/>
      <c r="CR64" s="1852"/>
      <c r="CS64" s="1852"/>
      <c r="CT64" s="595"/>
      <c r="CU64" s="582"/>
    </row>
    <row r="65" spans="1:99" s="579" customFormat="1" ht="12.6" customHeight="1">
      <c r="A65" s="580"/>
      <c r="B65" s="594"/>
      <c r="C65" s="581"/>
      <c r="D65" s="1851"/>
      <c r="E65" s="1851"/>
      <c r="F65" s="3427"/>
      <c r="G65" s="3427"/>
      <c r="H65" s="3427"/>
      <c r="I65" s="3427"/>
      <c r="J65" s="3427"/>
      <c r="K65" s="3427"/>
      <c r="L65" s="3427"/>
      <c r="M65" s="3427"/>
      <c r="N65" s="3427"/>
      <c r="O65" s="3427"/>
      <c r="P65" s="3427"/>
      <c r="Q65" s="3427"/>
      <c r="R65" s="3427"/>
      <c r="S65" s="3427"/>
      <c r="T65" s="3427"/>
      <c r="U65" s="3427"/>
      <c r="V65" s="3427"/>
      <c r="W65" s="3427"/>
      <c r="X65" s="3427"/>
      <c r="Y65" s="3427"/>
      <c r="Z65" s="3427"/>
      <c r="AA65" s="3427"/>
      <c r="AB65" s="3427"/>
      <c r="AC65" s="3427"/>
      <c r="AD65" s="3427"/>
      <c r="AE65" s="3427"/>
      <c r="AF65" s="3427"/>
      <c r="AG65" s="3427"/>
      <c r="AH65" s="3427"/>
      <c r="AI65" s="3427"/>
      <c r="AJ65" s="3427"/>
      <c r="AK65" s="3427"/>
      <c r="AL65" s="3427"/>
      <c r="AM65" s="3427"/>
      <c r="AN65" s="3427"/>
      <c r="AO65" s="3427"/>
      <c r="AP65" s="3427"/>
      <c r="AQ65" s="3427"/>
      <c r="AR65" s="3427"/>
      <c r="AS65" s="3427"/>
      <c r="AT65" s="3427"/>
      <c r="AU65" s="3427"/>
      <c r="AV65" s="3427"/>
      <c r="AW65" s="3427"/>
      <c r="AX65" s="3427"/>
      <c r="AY65" s="3427"/>
      <c r="AZ65" s="3427"/>
      <c r="BA65" s="3427"/>
      <c r="BB65" s="3427"/>
      <c r="BC65" s="3427"/>
      <c r="BD65" s="3427"/>
      <c r="BE65" s="3427"/>
      <c r="BF65" s="3427"/>
      <c r="BG65" s="3427"/>
      <c r="BH65" s="3427"/>
      <c r="BI65" s="3427"/>
      <c r="BJ65" s="3427"/>
      <c r="BK65" s="3427"/>
      <c r="BL65" s="3427"/>
      <c r="BM65" s="3427"/>
      <c r="BN65" s="1852"/>
      <c r="BO65" s="617"/>
      <c r="BP65" s="594"/>
      <c r="BQ65" s="1852"/>
      <c r="BR65" s="1852"/>
      <c r="BS65" s="1852"/>
      <c r="BT65" s="1852"/>
      <c r="BU65" s="1852"/>
      <c r="BV65" s="1852"/>
      <c r="BW65" s="1852"/>
      <c r="BX65" s="1852"/>
      <c r="BY65" s="1852"/>
      <c r="BZ65" s="1852"/>
      <c r="CA65" s="1852"/>
      <c r="CB65" s="1852"/>
      <c r="CC65" s="1852"/>
      <c r="CD65" s="1852"/>
      <c r="CE65" s="1852"/>
      <c r="CF65" s="1852"/>
      <c r="CG65" s="1852"/>
      <c r="CH65" s="1852"/>
      <c r="CI65" s="1852"/>
      <c r="CJ65" s="1852"/>
      <c r="CK65" s="1852"/>
      <c r="CL65" s="1852"/>
      <c r="CM65" s="1852"/>
      <c r="CN65" s="1852"/>
      <c r="CO65" s="1852"/>
      <c r="CP65" s="1852"/>
      <c r="CQ65" s="1852"/>
      <c r="CR65" s="1852"/>
      <c r="CS65" s="1852"/>
      <c r="CT65" s="595"/>
      <c r="CU65" s="582"/>
    </row>
    <row r="66" spans="1:99" s="579" customFormat="1" ht="12.6" customHeight="1">
      <c r="A66" s="580"/>
      <c r="B66" s="594"/>
      <c r="C66" s="581"/>
      <c r="D66" s="1851"/>
      <c r="E66" s="1851"/>
      <c r="F66" s="3427"/>
      <c r="G66" s="3427"/>
      <c r="H66" s="3427"/>
      <c r="I66" s="3427"/>
      <c r="J66" s="3427"/>
      <c r="K66" s="3427"/>
      <c r="L66" s="3427"/>
      <c r="M66" s="3427"/>
      <c r="N66" s="3427"/>
      <c r="O66" s="3427"/>
      <c r="P66" s="3427"/>
      <c r="Q66" s="3427"/>
      <c r="R66" s="3427"/>
      <c r="S66" s="3427"/>
      <c r="T66" s="3427"/>
      <c r="U66" s="3427"/>
      <c r="V66" s="3427"/>
      <c r="W66" s="3427"/>
      <c r="X66" s="3427"/>
      <c r="Y66" s="3427"/>
      <c r="Z66" s="3427"/>
      <c r="AA66" s="3427"/>
      <c r="AB66" s="3427"/>
      <c r="AC66" s="3427"/>
      <c r="AD66" s="3427"/>
      <c r="AE66" s="3427"/>
      <c r="AF66" s="3427"/>
      <c r="AG66" s="3427"/>
      <c r="AH66" s="3427"/>
      <c r="AI66" s="3427"/>
      <c r="AJ66" s="3427"/>
      <c r="AK66" s="3427"/>
      <c r="AL66" s="3427"/>
      <c r="AM66" s="3427"/>
      <c r="AN66" s="3427"/>
      <c r="AO66" s="3427"/>
      <c r="AP66" s="3427"/>
      <c r="AQ66" s="3427"/>
      <c r="AR66" s="3427"/>
      <c r="AS66" s="3427"/>
      <c r="AT66" s="3427"/>
      <c r="AU66" s="3427"/>
      <c r="AV66" s="3427"/>
      <c r="AW66" s="3427"/>
      <c r="AX66" s="3427"/>
      <c r="AY66" s="3427"/>
      <c r="AZ66" s="3427"/>
      <c r="BA66" s="3427"/>
      <c r="BB66" s="3427"/>
      <c r="BC66" s="3427"/>
      <c r="BD66" s="3427"/>
      <c r="BE66" s="3427"/>
      <c r="BF66" s="3427"/>
      <c r="BG66" s="3427"/>
      <c r="BH66" s="3427"/>
      <c r="BI66" s="3427"/>
      <c r="BJ66" s="3427"/>
      <c r="BK66" s="3427"/>
      <c r="BL66" s="3427"/>
      <c r="BM66" s="3427"/>
      <c r="BN66" s="1852"/>
      <c r="BO66" s="617"/>
      <c r="BP66" s="594"/>
      <c r="BQ66" s="1852"/>
      <c r="BR66" s="1852"/>
      <c r="BS66" s="1852"/>
      <c r="BT66" s="1852"/>
      <c r="BU66" s="1852"/>
      <c r="BV66" s="1852"/>
      <c r="BW66" s="1852"/>
      <c r="BX66" s="1852"/>
      <c r="BY66" s="1852"/>
      <c r="BZ66" s="1852"/>
      <c r="CA66" s="1852"/>
      <c r="CB66" s="1852"/>
      <c r="CC66" s="1852"/>
      <c r="CD66" s="1852"/>
      <c r="CE66" s="1852"/>
      <c r="CF66" s="1852"/>
      <c r="CG66" s="1852"/>
      <c r="CH66" s="1852"/>
      <c r="CI66" s="1852"/>
      <c r="CJ66" s="1852"/>
      <c r="CK66" s="1852"/>
      <c r="CL66" s="1852"/>
      <c r="CM66" s="1852"/>
      <c r="CN66" s="1852"/>
      <c r="CO66" s="1852"/>
      <c r="CP66" s="1852"/>
      <c r="CQ66" s="1852"/>
      <c r="CR66" s="1852"/>
      <c r="CS66" s="1852"/>
      <c r="CT66" s="595"/>
      <c r="CU66" s="582"/>
    </row>
    <row r="67" spans="1:99" s="579" customFormat="1" ht="12.6" customHeight="1">
      <c r="A67" s="580"/>
      <c r="B67" s="594"/>
      <c r="C67" s="581"/>
      <c r="D67" s="1851"/>
      <c r="E67" s="1851"/>
      <c r="F67" s="1852"/>
      <c r="G67" s="1852"/>
      <c r="H67" s="1852"/>
      <c r="I67" s="1852"/>
      <c r="J67" s="1852"/>
      <c r="K67" s="1852"/>
      <c r="L67" s="1852"/>
      <c r="M67" s="1852"/>
      <c r="N67" s="1852"/>
      <c r="O67" s="1852"/>
      <c r="P67" s="1852"/>
      <c r="Q67" s="1852"/>
      <c r="R67" s="1852"/>
      <c r="S67" s="1852"/>
      <c r="T67" s="1852"/>
      <c r="U67" s="1852"/>
      <c r="V67" s="1852"/>
      <c r="W67" s="1852"/>
      <c r="X67" s="1852"/>
      <c r="Y67" s="1852"/>
      <c r="Z67" s="1852"/>
      <c r="AA67" s="1852"/>
      <c r="AB67" s="1852"/>
      <c r="AC67" s="1852"/>
      <c r="AD67" s="1852"/>
      <c r="AE67" s="1852"/>
      <c r="AF67" s="1852"/>
      <c r="AG67" s="1852"/>
      <c r="AH67" s="1852"/>
      <c r="AI67" s="1852"/>
      <c r="AJ67" s="1852"/>
      <c r="AK67" s="1852"/>
      <c r="AL67" s="1852"/>
      <c r="AM67" s="1852"/>
      <c r="AN67" s="1852"/>
      <c r="AO67" s="1852"/>
      <c r="AP67" s="1852"/>
      <c r="AQ67" s="1852"/>
      <c r="AR67" s="1852"/>
      <c r="AS67" s="1852"/>
      <c r="AT67" s="1852"/>
      <c r="AU67" s="1852"/>
      <c r="AV67" s="1852"/>
      <c r="AW67" s="1852"/>
      <c r="AX67" s="1852"/>
      <c r="AY67" s="1852"/>
      <c r="AZ67" s="1852"/>
      <c r="BA67" s="1852"/>
      <c r="BB67" s="1852"/>
      <c r="BC67" s="1852"/>
      <c r="BD67" s="1852"/>
      <c r="BE67" s="1852"/>
      <c r="BF67" s="1852"/>
      <c r="BG67" s="1852"/>
      <c r="BH67" s="1852"/>
      <c r="BI67" s="1852"/>
      <c r="BJ67" s="1852"/>
      <c r="BK67" s="1852"/>
      <c r="BL67" s="1852"/>
      <c r="BM67" s="1852"/>
      <c r="BN67" s="1852"/>
      <c r="BO67" s="617"/>
      <c r="BP67" s="594"/>
      <c r="BQ67" s="1852"/>
      <c r="BR67" s="1852"/>
      <c r="BS67" s="1852"/>
      <c r="BT67" s="1852"/>
      <c r="BU67" s="1852"/>
      <c r="BV67" s="1852"/>
      <c r="BW67" s="1852"/>
      <c r="BX67" s="1852"/>
      <c r="BY67" s="1852"/>
      <c r="BZ67" s="1852"/>
      <c r="CA67" s="1852"/>
      <c r="CB67" s="1852"/>
      <c r="CC67" s="1852"/>
      <c r="CD67" s="1852"/>
      <c r="CE67" s="1852"/>
      <c r="CF67" s="1852"/>
      <c r="CG67" s="1852"/>
      <c r="CH67" s="1852"/>
      <c r="CI67" s="1852"/>
      <c r="CJ67" s="1852"/>
      <c r="CK67" s="1852"/>
      <c r="CL67" s="1852"/>
      <c r="CM67" s="1852"/>
      <c r="CN67" s="1852"/>
      <c r="CO67" s="1852"/>
      <c r="CP67" s="1852"/>
      <c r="CQ67" s="1852"/>
      <c r="CR67" s="1852"/>
      <c r="CS67" s="1852"/>
      <c r="CT67" s="595"/>
      <c r="CU67" s="582"/>
    </row>
    <row r="68" spans="1:99" s="579" customFormat="1" ht="12.6" customHeight="1" thickBot="1">
      <c r="A68" s="580"/>
      <c r="B68" s="596"/>
      <c r="C68" s="597"/>
      <c r="D68" s="1850"/>
      <c r="E68" s="1850"/>
      <c r="F68" s="1850"/>
      <c r="G68" s="1850"/>
      <c r="H68" s="1850"/>
      <c r="I68" s="1850"/>
      <c r="J68" s="1850"/>
      <c r="K68" s="1850"/>
      <c r="L68" s="1850"/>
      <c r="M68" s="1850"/>
      <c r="N68" s="1850"/>
      <c r="O68" s="1850"/>
      <c r="P68" s="1850"/>
      <c r="Q68" s="1850"/>
      <c r="R68" s="1850"/>
      <c r="S68" s="1850"/>
      <c r="T68" s="1850"/>
      <c r="U68" s="1850"/>
      <c r="V68" s="1850"/>
      <c r="W68" s="1850"/>
      <c r="X68" s="1850"/>
      <c r="Y68" s="1850"/>
      <c r="Z68" s="1850"/>
      <c r="AA68" s="1850"/>
      <c r="AB68" s="1850"/>
      <c r="AC68" s="1850"/>
      <c r="AD68" s="1850"/>
      <c r="AE68" s="1850"/>
      <c r="AF68" s="1850"/>
      <c r="AG68" s="1850"/>
      <c r="AH68" s="1850"/>
      <c r="AI68" s="1850"/>
      <c r="AJ68" s="1850"/>
      <c r="AK68" s="1850"/>
      <c r="AL68" s="1850"/>
      <c r="AM68" s="1850"/>
      <c r="AN68" s="1850"/>
      <c r="AO68" s="1850"/>
      <c r="AP68" s="1850"/>
      <c r="AQ68" s="1850"/>
      <c r="AR68" s="1850"/>
      <c r="AS68" s="1850"/>
      <c r="AT68" s="1850"/>
      <c r="AU68" s="1850"/>
      <c r="AV68" s="1850"/>
      <c r="AW68" s="1850"/>
      <c r="AX68" s="1850"/>
      <c r="AY68" s="1850"/>
      <c r="AZ68" s="1850"/>
      <c r="BA68" s="1850"/>
      <c r="BB68" s="1850"/>
      <c r="BC68" s="1850"/>
      <c r="BD68" s="1850"/>
      <c r="BE68" s="1850"/>
      <c r="BF68" s="1850"/>
      <c r="BG68" s="1850"/>
      <c r="BH68" s="1850"/>
      <c r="BI68" s="1850"/>
      <c r="BJ68" s="1850"/>
      <c r="BK68" s="1850"/>
      <c r="BL68" s="1850"/>
      <c r="BM68" s="1850"/>
      <c r="BN68" s="1850"/>
      <c r="BO68" s="624"/>
      <c r="BP68" s="596"/>
      <c r="BQ68" s="1850"/>
      <c r="BR68" s="1850"/>
      <c r="BS68" s="1850"/>
      <c r="BT68" s="1850"/>
      <c r="BU68" s="1850"/>
      <c r="BV68" s="1850"/>
      <c r="BW68" s="1850"/>
      <c r="BX68" s="1850"/>
      <c r="BY68" s="1850"/>
      <c r="BZ68" s="1850"/>
      <c r="CA68" s="1850"/>
      <c r="CB68" s="1850"/>
      <c r="CC68" s="1850"/>
      <c r="CD68" s="1850"/>
      <c r="CE68" s="1850"/>
      <c r="CF68" s="1850"/>
      <c r="CG68" s="1850"/>
      <c r="CH68" s="1850"/>
      <c r="CI68" s="1850"/>
      <c r="CJ68" s="1850"/>
      <c r="CK68" s="1850"/>
      <c r="CL68" s="1850"/>
      <c r="CM68" s="1850"/>
      <c r="CN68" s="1850"/>
      <c r="CO68" s="1850"/>
      <c r="CP68" s="1850"/>
      <c r="CQ68" s="1850"/>
      <c r="CR68" s="1850"/>
      <c r="CS68" s="1850"/>
      <c r="CT68" s="598"/>
      <c r="CU68" s="582"/>
    </row>
    <row r="69" spans="1:99" s="579" customFormat="1" ht="12.6" customHeight="1">
      <c r="A69" s="1099"/>
      <c r="B69" s="583"/>
      <c r="C69" s="583"/>
      <c r="D69" s="583"/>
      <c r="E69" s="583"/>
      <c r="F69" s="583"/>
      <c r="G69" s="583"/>
      <c r="H69" s="583"/>
      <c r="I69" s="583"/>
      <c r="J69" s="583"/>
      <c r="K69" s="583"/>
      <c r="L69" s="583"/>
      <c r="M69" s="583"/>
      <c r="N69" s="583"/>
      <c r="O69" s="583"/>
      <c r="P69" s="583"/>
      <c r="Q69" s="583"/>
      <c r="R69" s="583"/>
      <c r="S69" s="583"/>
      <c r="T69" s="583"/>
      <c r="U69" s="583"/>
      <c r="V69" s="583"/>
      <c r="W69" s="583"/>
      <c r="X69" s="583"/>
      <c r="Y69" s="583"/>
      <c r="Z69" s="583"/>
      <c r="AA69" s="583"/>
      <c r="AB69" s="583"/>
      <c r="AC69" s="583"/>
      <c r="AD69" s="583"/>
      <c r="AE69" s="583"/>
      <c r="AF69" s="583"/>
      <c r="AG69" s="583"/>
      <c r="AH69" s="583"/>
      <c r="AI69" s="583"/>
      <c r="AJ69" s="583"/>
      <c r="AK69" s="583"/>
      <c r="AL69" s="583"/>
      <c r="AM69" s="583"/>
      <c r="AN69" s="583"/>
      <c r="AO69" s="583"/>
      <c r="AP69" s="583"/>
      <c r="AQ69" s="583"/>
      <c r="AR69" s="583"/>
      <c r="AS69" s="583"/>
      <c r="AT69" s="583"/>
      <c r="AU69" s="583"/>
      <c r="AV69" s="583"/>
      <c r="AW69" s="583"/>
      <c r="AX69" s="583"/>
      <c r="AY69" s="583"/>
      <c r="AZ69" s="583"/>
      <c r="BA69" s="583"/>
      <c r="BB69" s="583"/>
      <c r="BC69" s="583"/>
      <c r="BD69" s="583"/>
      <c r="BE69" s="583"/>
      <c r="BF69" s="583"/>
      <c r="BG69" s="583"/>
      <c r="BH69" s="583"/>
      <c r="BI69" s="583"/>
      <c r="BJ69" s="583"/>
      <c r="BK69" s="583"/>
      <c r="BL69" s="583"/>
      <c r="BM69" s="583"/>
      <c r="BN69" s="583"/>
      <c r="BO69" s="583"/>
      <c r="BP69" s="583"/>
      <c r="BQ69" s="583"/>
      <c r="BR69" s="583"/>
      <c r="BS69" s="583"/>
      <c r="BT69" s="583"/>
      <c r="BU69" s="583"/>
      <c r="BV69" s="583"/>
      <c r="BW69" s="583"/>
      <c r="BX69" s="583"/>
      <c r="BY69" s="583"/>
      <c r="BZ69" s="583"/>
      <c r="CA69" s="583"/>
      <c r="CB69" s="583"/>
      <c r="CC69" s="583"/>
      <c r="CD69" s="583"/>
      <c r="CE69" s="583"/>
      <c r="CF69" s="583"/>
      <c r="CG69" s="583"/>
      <c r="CH69" s="583"/>
      <c r="CI69" s="583"/>
      <c r="CJ69" s="583"/>
      <c r="CK69" s="583"/>
      <c r="CL69" s="583"/>
      <c r="CM69" s="583"/>
      <c r="CN69" s="583"/>
      <c r="CO69" s="583"/>
      <c r="CP69" s="583"/>
      <c r="CQ69" s="583"/>
      <c r="CR69" s="583"/>
      <c r="CS69" s="583"/>
      <c r="CT69" s="583"/>
      <c r="CU69" s="584"/>
    </row>
  </sheetData>
  <mergeCells count="72">
    <mergeCell ref="F63:BM64"/>
    <mergeCell ref="F65:BM66"/>
    <mergeCell ref="Z25:AK26"/>
    <mergeCell ref="AL25:AM26"/>
    <mergeCell ref="AN25:AY26"/>
    <mergeCell ref="F61:BM62"/>
    <mergeCell ref="J33:BM34"/>
    <mergeCell ref="J27:BM28"/>
    <mergeCell ref="D29:I30"/>
    <mergeCell ref="J29:BM30"/>
    <mergeCell ref="D43:E44"/>
    <mergeCell ref="F43:BM44"/>
    <mergeCell ref="F45:BM46"/>
    <mergeCell ref="F47:BM48"/>
    <mergeCell ref="F49:BM50"/>
    <mergeCell ref="D25:I26"/>
    <mergeCell ref="BP52:CT53"/>
    <mergeCell ref="F53:BM54"/>
    <mergeCell ref="F55:BM56"/>
    <mergeCell ref="F57:BM58"/>
    <mergeCell ref="F59:BM60"/>
    <mergeCell ref="F51:BM52"/>
    <mergeCell ref="BP33:CT34"/>
    <mergeCell ref="J35:BM36"/>
    <mergeCell ref="J37:BM38"/>
    <mergeCell ref="J39:BM40"/>
    <mergeCell ref="D41:BM42"/>
    <mergeCell ref="BT25:CS26"/>
    <mergeCell ref="BP29:BV30"/>
    <mergeCell ref="BW29:CS30"/>
    <mergeCell ref="J31:BM32"/>
    <mergeCell ref="BP31:BV32"/>
    <mergeCell ref="BW31:CS32"/>
    <mergeCell ref="J25:K26"/>
    <mergeCell ref="L25:W26"/>
    <mergeCell ref="X25:Y26"/>
    <mergeCell ref="BP25:BS26"/>
    <mergeCell ref="BJ21:BK22"/>
    <mergeCell ref="BL21:BM22"/>
    <mergeCell ref="BN21:BO22"/>
    <mergeCell ref="BP21:BW24"/>
    <mergeCell ref="BX21:CS22"/>
    <mergeCell ref="D23:BM24"/>
    <mergeCell ref="BX23:CS24"/>
    <mergeCell ref="D21:AX22"/>
    <mergeCell ref="BA21:BC22"/>
    <mergeCell ref="BD21:BE22"/>
    <mergeCell ref="BF21:BG22"/>
    <mergeCell ref="BH21:BI22"/>
    <mergeCell ref="C16:J18"/>
    <mergeCell ref="M16:CS18"/>
    <mergeCell ref="D19:AX20"/>
    <mergeCell ref="BA19:BC20"/>
    <mergeCell ref="BD19:BE20"/>
    <mergeCell ref="BF19:BG20"/>
    <mergeCell ref="BH19:BI20"/>
    <mergeCell ref="BJ19:BK20"/>
    <mergeCell ref="BL19:BM20"/>
    <mergeCell ref="BN19:BO20"/>
    <mergeCell ref="BP19:CT20"/>
    <mergeCell ref="C13:CS15"/>
    <mergeCell ref="A2:CU4"/>
    <mergeCell ref="D5:E6"/>
    <mergeCell ref="F5:CQ6"/>
    <mergeCell ref="D7:G8"/>
    <mergeCell ref="H7:I8"/>
    <mergeCell ref="J7:BD8"/>
    <mergeCell ref="H9:I10"/>
    <mergeCell ref="J9:BD10"/>
    <mergeCell ref="H11:I12"/>
    <mergeCell ref="J11:BD12"/>
    <mergeCell ref="BE11:CQ12"/>
  </mergeCells>
  <phoneticPr fontId="71"/>
  <dataValidations count="3">
    <dataValidation type="list" allowBlank="1" showInputMessage="1" showErrorMessage="1" sqref="H7 H11 H9 D5">
      <formula1>"☑,□"</formula1>
    </dataValidation>
    <dataValidation type="list" allowBlank="1" showInputMessage="1" showErrorMessage="1" sqref="X25 D43:E44 J25:K26 AL25">
      <formula1>"□,■"</formula1>
    </dataValidation>
    <dataValidation imeMode="halfAlpha" allowBlank="1" showInputMessage="1" showErrorMessage="1" sqref="BH19:BI22 BD19:BE22 BL19:BM22"/>
  </dataValidations>
  <printOptions horizontalCentered="1"/>
  <pageMargins left="0.39370078740157483" right="0.39370078740157483" top="0.39370078740157483" bottom="0.39370078740157483" header="0.19685039370078741" footer="0.19685039370078741"/>
  <pageSetup paperSize="8" scale="93" orientation="landscape" horizontalDpi="300" verticalDpi="300"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B1:Y48"/>
  <sheetViews>
    <sheetView topLeftCell="A19" zoomScale="70" zoomScaleNormal="70" workbookViewId="0">
      <selection activeCell="P46" sqref="P46:Y46"/>
    </sheetView>
  </sheetViews>
  <sheetFormatPr defaultColWidth="8.75" defaultRowHeight="13.5"/>
  <cols>
    <col min="1" max="1" width="1.75" style="1596" customWidth="1"/>
    <col min="2" max="3" width="3.375" style="1596" bestFit="1" customWidth="1"/>
    <col min="4" max="4" width="6.125" style="1596" customWidth="1"/>
    <col min="5" max="5" width="22.5" style="1596" customWidth="1"/>
    <col min="6" max="6" width="4.125" style="1596" bestFit="1" customWidth="1"/>
    <col min="7" max="7" width="22.5" style="1596" customWidth="1"/>
    <col min="8" max="8" width="27.5" style="1596" bestFit="1" customWidth="1"/>
    <col min="9" max="9" width="15.625" style="1596" customWidth="1"/>
    <col min="10" max="10" width="7.75" style="1596" customWidth="1"/>
    <col min="11" max="11" width="7.75" style="1596" bestFit="1" customWidth="1"/>
    <col min="12" max="12" width="9.875" style="1596" bestFit="1" customWidth="1"/>
    <col min="13" max="13" width="12" style="1596" customWidth="1"/>
    <col min="14" max="14" width="10.125" style="1596" bestFit="1" customWidth="1"/>
    <col min="15" max="15" width="8.125" style="1596" bestFit="1" customWidth="1"/>
    <col min="16" max="17" width="14.25" style="1596" customWidth="1"/>
    <col min="18" max="18" width="8.125" style="1596" bestFit="1" customWidth="1"/>
    <col min="19" max="19" width="22.5" style="1596" customWidth="1"/>
    <col min="20" max="20" width="12" style="1596" bestFit="1" customWidth="1"/>
    <col min="21" max="23" width="6.125" style="1596" bestFit="1" customWidth="1"/>
    <col min="24" max="24" width="6.125" style="1596" customWidth="1"/>
    <col min="25" max="25" width="18.625" style="1637" customWidth="1"/>
    <col min="26" max="26" width="1.75" style="1596" customWidth="1"/>
    <col min="27" max="16384" width="8.75" style="1596"/>
  </cols>
  <sheetData>
    <row r="1" spans="2:25" ht="18.75" customHeight="1" thickBot="1">
      <c r="Y1" s="1636" t="s">
        <v>3138</v>
      </c>
    </row>
    <row r="2" spans="2:25" ht="18.75" customHeight="1">
      <c r="B2" s="1629"/>
      <c r="C2" s="3515">
        <f>一括入力シート!B6</f>
        <v>0</v>
      </c>
      <c r="D2" s="3515"/>
      <c r="E2" s="3515"/>
      <c r="F2" s="3515"/>
      <c r="G2" s="3515"/>
      <c r="H2" s="3515"/>
      <c r="I2" s="3515"/>
      <c r="J2" s="3512" t="s">
        <v>3132</v>
      </c>
      <c r="K2" s="3513"/>
      <c r="L2" s="3513"/>
      <c r="M2" s="3513"/>
      <c r="N2" s="3513"/>
      <c r="O2" s="3513"/>
      <c r="P2" s="1597"/>
      <c r="Q2" s="1597"/>
      <c r="R2" s="1597"/>
      <c r="S2" s="3508">
        <f>一括入力シート!B45</f>
        <v>0</v>
      </c>
      <c r="T2" s="3508"/>
      <c r="U2" s="3508"/>
      <c r="V2" s="3508"/>
      <c r="W2" s="3508"/>
      <c r="X2" s="3508"/>
      <c r="Y2" s="3509"/>
    </row>
    <row r="3" spans="2:25" ht="18.75" customHeight="1">
      <c r="B3" s="1630"/>
      <c r="C3" s="3516"/>
      <c r="D3" s="3516"/>
      <c r="E3" s="3516"/>
      <c r="F3" s="3516"/>
      <c r="G3" s="3516"/>
      <c r="H3" s="3516"/>
      <c r="I3" s="3516"/>
      <c r="J3" s="3514"/>
      <c r="K3" s="3514"/>
      <c r="L3" s="3514"/>
      <c r="M3" s="3514"/>
      <c r="N3" s="3514"/>
      <c r="O3" s="3514"/>
      <c r="P3" s="1598"/>
      <c r="Q3" s="1598"/>
      <c r="R3" s="1598"/>
      <c r="S3" s="3510"/>
      <c r="T3" s="3510"/>
      <c r="U3" s="3510"/>
      <c r="V3" s="3510"/>
      <c r="W3" s="3510"/>
      <c r="X3" s="3510"/>
      <c r="Y3" s="3511"/>
    </row>
    <row r="4" spans="2:25" s="1600" customFormat="1" ht="18.75" customHeight="1">
      <c r="B4" s="3462" t="s">
        <v>3084</v>
      </c>
      <c r="C4" s="3463"/>
      <c r="D4" s="3463"/>
      <c r="E4" s="3464" t="s">
        <v>3085</v>
      </c>
      <c r="F4" s="3463" t="s">
        <v>3086</v>
      </c>
      <c r="G4" s="3463"/>
      <c r="H4" s="3466" t="s">
        <v>3087</v>
      </c>
      <c r="I4" s="3468" t="s">
        <v>3088</v>
      </c>
      <c r="J4" s="3469"/>
      <c r="K4" s="3470"/>
      <c r="L4" s="3461" t="s">
        <v>3089</v>
      </c>
      <c r="M4" s="3461"/>
      <c r="N4" s="3461"/>
      <c r="O4" s="3461" t="s">
        <v>3090</v>
      </c>
      <c r="P4" s="3461"/>
      <c r="Q4" s="1599"/>
      <c r="R4" s="1599"/>
      <c r="S4" s="1635" t="s">
        <v>3133</v>
      </c>
      <c r="T4" s="1634">
        <f>一括入力シート!B26</f>
        <v>0</v>
      </c>
      <c r="U4" s="1631" t="s">
        <v>589</v>
      </c>
      <c r="V4" s="1634">
        <f>一括入力シート!C26</f>
        <v>0</v>
      </c>
      <c r="W4" s="1631" t="s">
        <v>1401</v>
      </c>
      <c r="X4" s="1633">
        <f>一括入力シート!D26</f>
        <v>0</v>
      </c>
      <c r="Y4" s="1632" t="s">
        <v>591</v>
      </c>
    </row>
    <row r="5" spans="2:25" s="1600" customFormat="1" ht="18.75" customHeight="1">
      <c r="B5" s="3462"/>
      <c r="C5" s="3463"/>
      <c r="D5" s="3463"/>
      <c r="E5" s="3465"/>
      <c r="F5" s="3463"/>
      <c r="G5" s="3463"/>
      <c r="H5" s="3467"/>
      <c r="I5" s="3471"/>
      <c r="J5" s="3472"/>
      <c r="K5" s="3473"/>
      <c r="L5" s="3461"/>
      <c r="M5" s="3461"/>
      <c r="N5" s="3461"/>
      <c r="O5" s="3461"/>
      <c r="P5" s="3461"/>
      <c r="Q5" s="1599"/>
      <c r="R5" s="1599"/>
      <c r="S5" s="1635" t="s">
        <v>3134</v>
      </c>
      <c r="T5" s="1633">
        <f>一括入力シート!B28</f>
        <v>0</v>
      </c>
      <c r="U5" s="1631" t="s">
        <v>589</v>
      </c>
      <c r="V5" s="1633">
        <f>一括入力シート!C28</f>
        <v>0</v>
      </c>
      <c r="W5" s="1631" t="s">
        <v>1401</v>
      </c>
      <c r="X5" s="1633">
        <f>一括入力シート!D28</f>
        <v>0</v>
      </c>
      <c r="Y5" s="1632" t="s">
        <v>591</v>
      </c>
    </row>
    <row r="6" spans="2:25" s="1600" customFormat="1" ht="24.95" customHeight="1">
      <c r="B6" s="3480">
        <v>1</v>
      </c>
      <c r="C6" s="3481"/>
      <c r="D6" s="3482"/>
      <c r="E6" s="1638">
        <f>一括入力シート!B45</f>
        <v>0</v>
      </c>
      <c r="F6" s="3483" t="s">
        <v>3092</v>
      </c>
      <c r="G6" s="3483"/>
      <c r="H6" s="1601" t="s">
        <v>3092</v>
      </c>
      <c r="I6" s="3484" t="s">
        <v>3092</v>
      </c>
      <c r="J6" s="3481"/>
      <c r="K6" s="3482"/>
      <c r="L6" s="3483" t="s">
        <v>3092</v>
      </c>
      <c r="M6" s="3483"/>
      <c r="N6" s="3483"/>
      <c r="O6" s="3485" t="s">
        <v>3092</v>
      </c>
      <c r="P6" s="3485"/>
      <c r="Q6" s="1599"/>
      <c r="R6" s="1599"/>
      <c r="S6" s="1602"/>
      <c r="T6" s="1603"/>
      <c r="U6" s="1604"/>
      <c r="V6" s="1604"/>
      <c r="W6" s="1604"/>
      <c r="X6" s="1604"/>
      <c r="Y6" s="1605"/>
    </row>
    <row r="7" spans="2:25" ht="18.75" customHeight="1">
      <c r="B7" s="1606"/>
      <c r="C7" s="1598"/>
      <c r="D7" s="1598"/>
      <c r="E7" s="1598"/>
      <c r="F7" s="1598"/>
      <c r="G7" s="1598"/>
      <c r="H7" s="1598"/>
      <c r="I7" s="1598"/>
      <c r="J7" s="1598"/>
      <c r="K7" s="1598"/>
      <c r="L7" s="1598"/>
      <c r="M7" s="1598"/>
      <c r="N7" s="1598"/>
      <c r="O7" s="1598"/>
      <c r="P7" s="1598"/>
      <c r="Q7" s="1598"/>
      <c r="R7" s="1598"/>
      <c r="S7" s="1607"/>
      <c r="T7" s="1607"/>
      <c r="U7" s="1607"/>
      <c r="V7" s="1607"/>
      <c r="W7" s="1607"/>
      <c r="X7" s="1607"/>
      <c r="Y7" s="1608"/>
    </row>
    <row r="8" spans="2:25" s="1600" customFormat="1" ht="18.75" customHeight="1">
      <c r="B8" s="3462" t="s">
        <v>3084</v>
      </c>
      <c r="C8" s="3463"/>
      <c r="D8" s="3463"/>
      <c r="E8" s="3463" t="s">
        <v>3093</v>
      </c>
      <c r="F8" s="3464" t="s">
        <v>3094</v>
      </c>
      <c r="G8" s="3474"/>
      <c r="H8" s="3463" t="s">
        <v>3095</v>
      </c>
      <c r="I8" s="3478" t="s">
        <v>3096</v>
      </c>
      <c r="J8" s="3488" t="s">
        <v>3097</v>
      </c>
      <c r="K8" s="3489"/>
      <c r="L8" s="3461" t="s">
        <v>3098</v>
      </c>
      <c r="M8" s="3461" t="s">
        <v>3099</v>
      </c>
      <c r="N8" s="3461"/>
      <c r="O8" s="3488" t="s">
        <v>3128</v>
      </c>
      <c r="P8" s="3490"/>
      <c r="Q8" s="3489"/>
      <c r="R8" s="3461" t="s">
        <v>3100</v>
      </c>
      <c r="S8" s="3506" t="s">
        <v>3101</v>
      </c>
      <c r="T8" s="3461" t="s">
        <v>3131</v>
      </c>
      <c r="U8" s="3463" t="s">
        <v>3102</v>
      </c>
      <c r="V8" s="3463"/>
      <c r="W8" s="3463"/>
      <c r="X8" s="3464" t="s">
        <v>3130</v>
      </c>
      <c r="Y8" s="3497"/>
    </row>
    <row r="9" spans="2:25" s="1600" customFormat="1" ht="18.75" customHeight="1">
      <c r="B9" s="3462"/>
      <c r="C9" s="3463"/>
      <c r="D9" s="3463"/>
      <c r="E9" s="3463"/>
      <c r="F9" s="3465"/>
      <c r="G9" s="3475"/>
      <c r="H9" s="3463"/>
      <c r="I9" s="3479"/>
      <c r="J9" s="3466" t="s">
        <v>3129</v>
      </c>
      <c r="K9" s="3466" t="s">
        <v>3103</v>
      </c>
      <c r="L9" s="3461"/>
      <c r="M9" s="3466" t="s">
        <v>3104</v>
      </c>
      <c r="N9" s="3466" t="s">
        <v>3105</v>
      </c>
      <c r="O9" s="3461" t="s">
        <v>3106</v>
      </c>
      <c r="P9" s="3461" t="s">
        <v>3107</v>
      </c>
      <c r="Q9" s="3461"/>
      <c r="R9" s="3461"/>
      <c r="S9" s="3506"/>
      <c r="T9" s="3461"/>
      <c r="U9" s="3505" t="s">
        <v>3108</v>
      </c>
      <c r="V9" s="3466" t="s">
        <v>3109</v>
      </c>
      <c r="W9" s="3505" t="s">
        <v>3110</v>
      </c>
      <c r="X9" s="3465"/>
      <c r="Y9" s="3498"/>
    </row>
    <row r="10" spans="2:25" s="1600" customFormat="1">
      <c r="B10" s="3462"/>
      <c r="C10" s="3463"/>
      <c r="D10" s="3463"/>
      <c r="E10" s="3463"/>
      <c r="F10" s="3476"/>
      <c r="G10" s="3477"/>
      <c r="H10" s="3463"/>
      <c r="I10" s="1609" t="s">
        <v>3111</v>
      </c>
      <c r="J10" s="3467"/>
      <c r="K10" s="3467"/>
      <c r="L10" s="3461"/>
      <c r="M10" s="3467"/>
      <c r="N10" s="3467"/>
      <c r="O10" s="3461"/>
      <c r="P10" s="1620" t="s">
        <v>3112</v>
      </c>
      <c r="Q10" s="1624" t="s">
        <v>3113</v>
      </c>
      <c r="R10" s="3461"/>
      <c r="S10" s="3507"/>
      <c r="T10" s="3461"/>
      <c r="U10" s="3504"/>
      <c r="V10" s="3504"/>
      <c r="W10" s="3504"/>
      <c r="X10" s="3476"/>
      <c r="Y10" s="3499"/>
    </row>
    <row r="11" spans="2:25" ht="24.95" customHeight="1">
      <c r="B11" s="3486">
        <v>1</v>
      </c>
      <c r="C11" s="1610">
        <v>1</v>
      </c>
      <c r="D11" s="3487" t="s">
        <v>3139</v>
      </c>
      <c r="E11" s="1643" t="s">
        <v>3091</v>
      </c>
      <c r="F11" s="1644"/>
      <c r="G11" s="1645"/>
      <c r="H11" s="1654" t="s">
        <v>3139</v>
      </c>
      <c r="I11" s="1639">
        <v>60000000</v>
      </c>
      <c r="J11" s="1611" t="s">
        <v>3114</v>
      </c>
      <c r="K11" s="1611" t="s">
        <v>3092</v>
      </c>
      <c r="L11" s="1611" t="s">
        <v>3115</v>
      </c>
      <c r="M11" s="1612">
        <v>46477</v>
      </c>
      <c r="N11" s="1611" t="s">
        <v>3115</v>
      </c>
      <c r="O11" s="1611" t="s">
        <v>3115</v>
      </c>
      <c r="P11" s="1621" t="s">
        <v>3116</v>
      </c>
      <c r="Q11" s="1625" t="s">
        <v>3116</v>
      </c>
      <c r="R11" s="1611" t="s">
        <v>3115</v>
      </c>
      <c r="S11" s="1611" t="s">
        <v>3115</v>
      </c>
      <c r="T11" s="1611" t="s">
        <v>3115</v>
      </c>
      <c r="U11" s="1611" t="s">
        <v>3115</v>
      </c>
      <c r="V11" s="1611" t="s">
        <v>3115</v>
      </c>
      <c r="W11" s="1611" t="s">
        <v>3115</v>
      </c>
      <c r="X11" s="3502"/>
      <c r="Y11" s="3503"/>
    </row>
    <row r="12" spans="2:25" ht="24.95" customHeight="1">
      <c r="B12" s="3486"/>
      <c r="C12" s="1610">
        <f>C11+1</f>
        <v>2</v>
      </c>
      <c r="D12" s="3487"/>
      <c r="E12" s="1646"/>
      <c r="F12" s="1647" t="s">
        <v>3117</v>
      </c>
      <c r="G12" s="1648" t="s">
        <v>3119</v>
      </c>
      <c r="H12" s="1655" t="s">
        <v>3140</v>
      </c>
      <c r="I12" s="1640">
        <v>25000000</v>
      </c>
      <c r="J12" s="1610" t="s">
        <v>3118</v>
      </c>
      <c r="K12" s="1610" t="s">
        <v>1330</v>
      </c>
      <c r="L12" s="1610" t="s">
        <v>3115</v>
      </c>
      <c r="M12" s="1614">
        <v>46477</v>
      </c>
      <c r="N12" s="1610" t="s">
        <v>3115</v>
      </c>
      <c r="O12" s="1610" t="s">
        <v>3116</v>
      </c>
      <c r="P12" s="1613" t="s">
        <v>3115</v>
      </c>
      <c r="Q12" s="1626" t="s">
        <v>3115</v>
      </c>
      <c r="R12" s="1610" t="s">
        <v>3115</v>
      </c>
      <c r="S12" s="1610" t="s">
        <v>3115</v>
      </c>
      <c r="T12" s="1610" t="s">
        <v>3115</v>
      </c>
      <c r="U12" s="1610" t="s">
        <v>3115</v>
      </c>
      <c r="V12" s="1610" t="s">
        <v>3115</v>
      </c>
      <c r="W12" s="1610" t="s">
        <v>3115</v>
      </c>
      <c r="X12" s="3500"/>
      <c r="Y12" s="3501"/>
    </row>
    <row r="13" spans="2:25" ht="24.95" customHeight="1">
      <c r="B13" s="3486"/>
      <c r="C13" s="1610">
        <f t="shared" ref="C13:C15" si="0">C12+1</f>
        <v>3</v>
      </c>
      <c r="D13" s="3487"/>
      <c r="E13" s="1646"/>
      <c r="F13" s="1647" t="s">
        <v>3117</v>
      </c>
      <c r="G13" s="1653" t="s">
        <v>3142</v>
      </c>
      <c r="H13" s="1655" t="s">
        <v>3143</v>
      </c>
      <c r="I13" s="1640">
        <v>5000000</v>
      </c>
      <c r="J13" s="1610" t="s">
        <v>3120</v>
      </c>
      <c r="K13" s="1610" t="s">
        <v>1330</v>
      </c>
      <c r="L13" s="1610" t="s">
        <v>3115</v>
      </c>
      <c r="M13" s="1614">
        <v>46265</v>
      </c>
      <c r="N13" s="1610" t="s">
        <v>3115</v>
      </c>
      <c r="O13" s="1610" t="s">
        <v>3116</v>
      </c>
      <c r="P13" s="1613" t="s">
        <v>3115</v>
      </c>
      <c r="Q13" s="1626" t="s">
        <v>3115</v>
      </c>
      <c r="R13" s="1610" t="s">
        <v>3115</v>
      </c>
      <c r="S13" s="1610" t="s">
        <v>3115</v>
      </c>
      <c r="T13" s="1610" t="s">
        <v>3115</v>
      </c>
      <c r="U13" s="1610" t="s">
        <v>3115</v>
      </c>
      <c r="V13" s="1610" t="s">
        <v>3115</v>
      </c>
      <c r="W13" s="1610" t="s">
        <v>3115</v>
      </c>
      <c r="X13" s="3500"/>
      <c r="Y13" s="3501"/>
    </row>
    <row r="14" spans="2:25" ht="24.95" customHeight="1">
      <c r="B14" s="3486"/>
      <c r="C14" s="1610">
        <f t="shared" si="0"/>
        <v>4</v>
      </c>
      <c r="D14" s="3487"/>
      <c r="E14" s="1646"/>
      <c r="F14" s="1647" t="s">
        <v>3121</v>
      </c>
      <c r="G14" s="1653" t="s">
        <v>3144</v>
      </c>
      <c r="H14" s="1655" t="s">
        <v>3140</v>
      </c>
      <c r="I14" s="1640">
        <v>20000000</v>
      </c>
      <c r="J14" s="1610" t="s">
        <v>3120</v>
      </c>
      <c r="K14" s="1610" t="s">
        <v>1330</v>
      </c>
      <c r="L14" s="1610" t="s">
        <v>3115</v>
      </c>
      <c r="M14" s="1614">
        <v>46265</v>
      </c>
      <c r="N14" s="1610" t="s">
        <v>3115</v>
      </c>
      <c r="O14" s="1610" t="s">
        <v>3116</v>
      </c>
      <c r="P14" s="1613" t="s">
        <v>3115</v>
      </c>
      <c r="Q14" s="1626" t="s">
        <v>3115</v>
      </c>
      <c r="R14" s="1610" t="s">
        <v>3115</v>
      </c>
      <c r="S14" s="1610" t="s">
        <v>3115</v>
      </c>
      <c r="T14" s="1610" t="s">
        <v>3115</v>
      </c>
      <c r="U14" s="1610" t="s">
        <v>3115</v>
      </c>
      <c r="V14" s="1610" t="s">
        <v>3115</v>
      </c>
      <c r="W14" s="1610" t="s">
        <v>3127</v>
      </c>
      <c r="X14" s="3500" t="s">
        <v>3123</v>
      </c>
      <c r="Y14" s="3501"/>
    </row>
    <row r="15" spans="2:25" ht="24.95" customHeight="1">
      <c r="B15" s="3486"/>
      <c r="C15" s="1610">
        <f t="shared" si="0"/>
        <v>5</v>
      </c>
      <c r="D15" s="3487"/>
      <c r="E15" s="1646"/>
      <c r="F15" s="1647" t="s">
        <v>3121</v>
      </c>
      <c r="G15" s="1653" t="s">
        <v>3145</v>
      </c>
      <c r="H15" s="1655" t="s">
        <v>3141</v>
      </c>
      <c r="I15" s="1640">
        <v>2000000</v>
      </c>
      <c r="J15" s="1610" t="s">
        <v>3120</v>
      </c>
      <c r="K15" s="1610" t="s">
        <v>1330</v>
      </c>
      <c r="L15" s="1610" t="s">
        <v>3115</v>
      </c>
      <c r="M15" s="1614">
        <v>46265</v>
      </c>
      <c r="N15" s="1610" t="s">
        <v>3115</v>
      </c>
      <c r="O15" s="1610" t="s">
        <v>3116</v>
      </c>
      <c r="P15" s="1613" t="s">
        <v>3115</v>
      </c>
      <c r="Q15" s="1626" t="s">
        <v>3115</v>
      </c>
      <c r="R15" s="1610" t="s">
        <v>3115</v>
      </c>
      <c r="S15" s="1610" t="s">
        <v>3115</v>
      </c>
      <c r="T15" s="1610" t="s">
        <v>3115</v>
      </c>
      <c r="U15" s="1610" t="s">
        <v>3115</v>
      </c>
      <c r="V15" s="1610" t="s">
        <v>3115</v>
      </c>
      <c r="W15" s="1610" t="s">
        <v>3122</v>
      </c>
      <c r="X15" s="3500" t="s">
        <v>3123</v>
      </c>
      <c r="Y15" s="3501"/>
    </row>
    <row r="16" spans="2:25" ht="24.95" customHeight="1">
      <c r="B16" s="3486">
        <f>B11+1</f>
        <v>2</v>
      </c>
      <c r="C16" s="1610">
        <v>1</v>
      </c>
      <c r="D16" s="3487"/>
      <c r="E16" s="1643"/>
      <c r="F16" s="1644"/>
      <c r="G16" s="1645"/>
      <c r="H16" s="1643"/>
      <c r="I16" s="1639"/>
      <c r="J16" s="1611"/>
      <c r="K16" s="1611"/>
      <c r="L16" s="1611"/>
      <c r="M16" s="1611"/>
      <c r="N16" s="1611"/>
      <c r="O16" s="1611"/>
      <c r="P16" s="1621"/>
      <c r="Q16" s="1625"/>
      <c r="R16" s="1611"/>
      <c r="S16" s="1611"/>
      <c r="T16" s="1611"/>
      <c r="U16" s="1611"/>
      <c r="V16" s="1611"/>
      <c r="W16" s="1611"/>
      <c r="X16" s="3502"/>
      <c r="Y16" s="3503"/>
    </row>
    <row r="17" spans="2:25" ht="24.95" customHeight="1">
      <c r="B17" s="3486"/>
      <c r="C17" s="1610">
        <f>C16+1</f>
        <v>2</v>
      </c>
      <c r="D17" s="3487"/>
      <c r="E17" s="1646"/>
      <c r="F17" s="1649"/>
      <c r="G17" s="1648"/>
      <c r="H17" s="1646"/>
      <c r="I17" s="1640"/>
      <c r="J17" s="1610"/>
      <c r="K17" s="1610"/>
      <c r="L17" s="1610"/>
      <c r="M17" s="1610"/>
      <c r="N17" s="1610"/>
      <c r="O17" s="1610"/>
      <c r="P17" s="1613"/>
      <c r="Q17" s="1626"/>
      <c r="R17" s="1610"/>
      <c r="S17" s="1610"/>
      <c r="T17" s="1610"/>
      <c r="U17" s="1610"/>
      <c r="V17" s="1610"/>
      <c r="W17" s="1610"/>
      <c r="X17" s="3500"/>
      <c r="Y17" s="3501"/>
    </row>
    <row r="18" spans="2:25" ht="24.95" customHeight="1">
      <c r="B18" s="3486"/>
      <c r="C18" s="1610">
        <f t="shared" ref="C18:C20" si="1">C17+1</f>
        <v>3</v>
      </c>
      <c r="D18" s="3487"/>
      <c r="E18" s="1646"/>
      <c r="F18" s="1649"/>
      <c r="G18" s="1648"/>
      <c r="H18" s="1646"/>
      <c r="I18" s="1640"/>
      <c r="J18" s="1610"/>
      <c r="K18" s="1610"/>
      <c r="L18" s="1610"/>
      <c r="M18" s="1610"/>
      <c r="N18" s="1610"/>
      <c r="O18" s="1610"/>
      <c r="P18" s="1613"/>
      <c r="Q18" s="1626"/>
      <c r="R18" s="1610"/>
      <c r="S18" s="1610"/>
      <c r="T18" s="1610"/>
      <c r="U18" s="1610"/>
      <c r="V18" s="1610"/>
      <c r="W18" s="1610"/>
      <c r="X18" s="3500"/>
      <c r="Y18" s="3501"/>
    </row>
    <row r="19" spans="2:25" ht="24.95" customHeight="1">
      <c r="B19" s="3486"/>
      <c r="C19" s="1610">
        <f t="shared" si="1"/>
        <v>4</v>
      </c>
      <c r="D19" s="3487"/>
      <c r="E19" s="1646"/>
      <c r="F19" s="1649"/>
      <c r="G19" s="1648"/>
      <c r="H19" s="1646"/>
      <c r="I19" s="1640"/>
      <c r="J19" s="1610"/>
      <c r="K19" s="1610"/>
      <c r="L19" s="1610"/>
      <c r="M19" s="1610"/>
      <c r="N19" s="1610"/>
      <c r="O19" s="1610"/>
      <c r="P19" s="1613"/>
      <c r="Q19" s="1626"/>
      <c r="R19" s="1610"/>
      <c r="S19" s="1610"/>
      <c r="T19" s="1610"/>
      <c r="U19" s="1610"/>
      <c r="V19" s="1610"/>
      <c r="W19" s="1610"/>
      <c r="X19" s="3500"/>
      <c r="Y19" s="3501"/>
    </row>
    <row r="20" spans="2:25" ht="24.95" customHeight="1">
      <c r="B20" s="3486"/>
      <c r="C20" s="1610">
        <f t="shared" si="1"/>
        <v>5</v>
      </c>
      <c r="D20" s="3487"/>
      <c r="E20" s="1646"/>
      <c r="F20" s="1649"/>
      <c r="G20" s="1648"/>
      <c r="H20" s="1646"/>
      <c r="I20" s="1640"/>
      <c r="J20" s="1610"/>
      <c r="K20" s="1610"/>
      <c r="L20" s="1610"/>
      <c r="M20" s="1610"/>
      <c r="N20" s="1610"/>
      <c r="O20" s="1610"/>
      <c r="P20" s="1613"/>
      <c r="Q20" s="1626"/>
      <c r="R20" s="1610"/>
      <c r="S20" s="1610"/>
      <c r="T20" s="1610"/>
      <c r="U20" s="1610"/>
      <c r="V20" s="1610"/>
      <c r="W20" s="1610"/>
      <c r="X20" s="3500"/>
      <c r="Y20" s="3501"/>
    </row>
    <row r="21" spans="2:25" ht="24.95" customHeight="1">
      <c r="B21" s="3486">
        <f t="shared" ref="B21" si="2">B16+1</f>
        <v>3</v>
      </c>
      <c r="C21" s="1610">
        <v>1</v>
      </c>
      <c r="D21" s="3487"/>
      <c r="E21" s="1643"/>
      <c r="F21" s="1644"/>
      <c r="G21" s="1645"/>
      <c r="H21" s="1643"/>
      <c r="I21" s="1639"/>
      <c r="J21" s="1611"/>
      <c r="K21" s="1611"/>
      <c r="L21" s="1611"/>
      <c r="M21" s="1611"/>
      <c r="N21" s="1611"/>
      <c r="O21" s="1611"/>
      <c r="P21" s="1621"/>
      <c r="Q21" s="1625"/>
      <c r="R21" s="1611"/>
      <c r="S21" s="1611"/>
      <c r="T21" s="1611"/>
      <c r="U21" s="1611"/>
      <c r="V21" s="1611"/>
      <c r="W21" s="1611"/>
      <c r="X21" s="3502"/>
      <c r="Y21" s="3503"/>
    </row>
    <row r="22" spans="2:25" ht="24.95" customHeight="1">
      <c r="B22" s="3486"/>
      <c r="C22" s="1610">
        <f>C21+1</f>
        <v>2</v>
      </c>
      <c r="D22" s="3487"/>
      <c r="E22" s="1646"/>
      <c r="F22" s="1649"/>
      <c r="G22" s="1648"/>
      <c r="H22" s="1646"/>
      <c r="I22" s="1640"/>
      <c r="J22" s="1610"/>
      <c r="K22" s="1610"/>
      <c r="L22" s="1610"/>
      <c r="M22" s="1610"/>
      <c r="N22" s="1610"/>
      <c r="O22" s="1610"/>
      <c r="P22" s="1613"/>
      <c r="Q22" s="1626"/>
      <c r="R22" s="1610"/>
      <c r="S22" s="1610"/>
      <c r="T22" s="1610"/>
      <c r="U22" s="1610"/>
      <c r="V22" s="1610"/>
      <c r="W22" s="1610"/>
      <c r="X22" s="3500"/>
      <c r="Y22" s="3501"/>
    </row>
    <row r="23" spans="2:25" ht="24.95" customHeight="1">
      <c r="B23" s="3486"/>
      <c r="C23" s="1610">
        <f t="shared" ref="C23:C25" si="3">C22+1</f>
        <v>3</v>
      </c>
      <c r="D23" s="3487"/>
      <c r="E23" s="1646"/>
      <c r="F23" s="1649"/>
      <c r="G23" s="1648"/>
      <c r="H23" s="1646"/>
      <c r="I23" s="1640"/>
      <c r="J23" s="1610"/>
      <c r="K23" s="1610"/>
      <c r="L23" s="1610"/>
      <c r="M23" s="1610"/>
      <c r="N23" s="1610"/>
      <c r="O23" s="1610"/>
      <c r="P23" s="1613"/>
      <c r="Q23" s="1626"/>
      <c r="R23" s="1610"/>
      <c r="S23" s="1610"/>
      <c r="T23" s="1610"/>
      <c r="U23" s="1610"/>
      <c r="V23" s="1610"/>
      <c r="W23" s="1610"/>
      <c r="X23" s="3500"/>
      <c r="Y23" s="3501"/>
    </row>
    <row r="24" spans="2:25" ht="24.95" customHeight="1">
      <c r="B24" s="3486"/>
      <c r="C24" s="1610">
        <f t="shared" si="3"/>
        <v>4</v>
      </c>
      <c r="D24" s="3487"/>
      <c r="E24" s="1646"/>
      <c r="F24" s="1649"/>
      <c r="G24" s="1648"/>
      <c r="H24" s="1646"/>
      <c r="I24" s="1640"/>
      <c r="J24" s="1610"/>
      <c r="K24" s="1610"/>
      <c r="L24" s="1610"/>
      <c r="M24" s="1610"/>
      <c r="N24" s="1610"/>
      <c r="O24" s="1610"/>
      <c r="P24" s="1613"/>
      <c r="Q24" s="1626"/>
      <c r="R24" s="1610"/>
      <c r="S24" s="1610"/>
      <c r="T24" s="1610"/>
      <c r="U24" s="1610"/>
      <c r="V24" s="1610"/>
      <c r="W24" s="1610"/>
      <c r="X24" s="3500"/>
      <c r="Y24" s="3501"/>
    </row>
    <row r="25" spans="2:25" ht="24.95" customHeight="1">
      <c r="B25" s="3486"/>
      <c r="C25" s="1610">
        <f t="shared" si="3"/>
        <v>5</v>
      </c>
      <c r="D25" s="3487"/>
      <c r="E25" s="1646"/>
      <c r="F25" s="1649"/>
      <c r="G25" s="1648"/>
      <c r="H25" s="1646"/>
      <c r="I25" s="1640"/>
      <c r="J25" s="1610"/>
      <c r="K25" s="1610"/>
      <c r="L25" s="1610"/>
      <c r="M25" s="1610"/>
      <c r="N25" s="1610"/>
      <c r="O25" s="1610"/>
      <c r="P25" s="1613"/>
      <c r="Q25" s="1626"/>
      <c r="R25" s="1610"/>
      <c r="S25" s="1610"/>
      <c r="T25" s="1610"/>
      <c r="U25" s="1610"/>
      <c r="V25" s="1610"/>
      <c r="W25" s="1610"/>
      <c r="X25" s="3500"/>
      <c r="Y25" s="3501"/>
    </row>
    <row r="26" spans="2:25" ht="24.95" customHeight="1">
      <c r="B26" s="3486">
        <f t="shared" ref="B26" si="4">B21+1</f>
        <v>4</v>
      </c>
      <c r="C26" s="1610">
        <v>1</v>
      </c>
      <c r="D26" s="3487"/>
      <c r="E26" s="1643"/>
      <c r="F26" s="1644"/>
      <c r="G26" s="1645"/>
      <c r="H26" s="1643"/>
      <c r="I26" s="1639"/>
      <c r="J26" s="1611"/>
      <c r="K26" s="1611"/>
      <c r="L26" s="1611"/>
      <c r="M26" s="1611"/>
      <c r="N26" s="1611"/>
      <c r="O26" s="1611"/>
      <c r="P26" s="1621"/>
      <c r="Q26" s="1625"/>
      <c r="R26" s="1611"/>
      <c r="S26" s="1611"/>
      <c r="T26" s="1611"/>
      <c r="U26" s="1611"/>
      <c r="V26" s="1611"/>
      <c r="W26" s="1611"/>
      <c r="X26" s="3502"/>
      <c r="Y26" s="3503"/>
    </row>
    <row r="27" spans="2:25" ht="24.95" customHeight="1">
      <c r="B27" s="3486"/>
      <c r="C27" s="1610">
        <f>C26+1</f>
        <v>2</v>
      </c>
      <c r="D27" s="3487"/>
      <c r="E27" s="1646"/>
      <c r="F27" s="1649"/>
      <c r="G27" s="1648"/>
      <c r="H27" s="1646"/>
      <c r="I27" s="1640"/>
      <c r="J27" s="1610"/>
      <c r="K27" s="1610"/>
      <c r="L27" s="1610"/>
      <c r="M27" s="1610"/>
      <c r="N27" s="1610"/>
      <c r="O27" s="1610"/>
      <c r="P27" s="1613"/>
      <c r="Q27" s="1626"/>
      <c r="R27" s="1610"/>
      <c r="S27" s="1610"/>
      <c r="T27" s="1610"/>
      <c r="U27" s="1610"/>
      <c r="V27" s="1610"/>
      <c r="W27" s="1610"/>
      <c r="X27" s="3500"/>
      <c r="Y27" s="3501"/>
    </row>
    <row r="28" spans="2:25" ht="24.95" customHeight="1">
      <c r="B28" s="3486"/>
      <c r="C28" s="1610">
        <f t="shared" ref="C28:C30" si="5">C27+1</f>
        <v>3</v>
      </c>
      <c r="D28" s="3487"/>
      <c r="E28" s="1646"/>
      <c r="F28" s="1649"/>
      <c r="G28" s="1648"/>
      <c r="H28" s="1646"/>
      <c r="I28" s="1640"/>
      <c r="J28" s="1610"/>
      <c r="K28" s="1610"/>
      <c r="L28" s="1610"/>
      <c r="M28" s="1610"/>
      <c r="N28" s="1610"/>
      <c r="O28" s="1610"/>
      <c r="P28" s="1613"/>
      <c r="Q28" s="1626"/>
      <c r="R28" s="1610"/>
      <c r="S28" s="1610"/>
      <c r="T28" s="1610"/>
      <c r="U28" s="1610"/>
      <c r="V28" s="1610"/>
      <c r="W28" s="1610"/>
      <c r="X28" s="3500"/>
      <c r="Y28" s="3501"/>
    </row>
    <row r="29" spans="2:25" ht="24.95" customHeight="1">
      <c r="B29" s="3486"/>
      <c r="C29" s="1610">
        <f t="shared" si="5"/>
        <v>4</v>
      </c>
      <c r="D29" s="3487"/>
      <c r="E29" s="1646"/>
      <c r="F29" s="1649"/>
      <c r="G29" s="1648"/>
      <c r="H29" s="1646"/>
      <c r="I29" s="1640"/>
      <c r="J29" s="1610"/>
      <c r="K29" s="1610"/>
      <c r="L29" s="1610"/>
      <c r="M29" s="1610"/>
      <c r="N29" s="1610"/>
      <c r="O29" s="1610"/>
      <c r="P29" s="1613"/>
      <c r="Q29" s="1626"/>
      <c r="R29" s="1610"/>
      <c r="S29" s="1610"/>
      <c r="T29" s="1610"/>
      <c r="U29" s="1610"/>
      <c r="V29" s="1610"/>
      <c r="W29" s="1610"/>
      <c r="X29" s="3500"/>
      <c r="Y29" s="3501"/>
    </row>
    <row r="30" spans="2:25" ht="24.95" customHeight="1">
      <c r="B30" s="3486"/>
      <c r="C30" s="1610">
        <f t="shared" si="5"/>
        <v>5</v>
      </c>
      <c r="D30" s="3487"/>
      <c r="E30" s="1646"/>
      <c r="F30" s="1649"/>
      <c r="G30" s="1648"/>
      <c r="H30" s="1646"/>
      <c r="I30" s="1640"/>
      <c r="J30" s="1610"/>
      <c r="K30" s="1610"/>
      <c r="L30" s="1610"/>
      <c r="M30" s="1610"/>
      <c r="N30" s="1610"/>
      <c r="O30" s="1610"/>
      <c r="P30" s="1613"/>
      <c r="Q30" s="1626"/>
      <c r="R30" s="1610"/>
      <c r="S30" s="1610"/>
      <c r="T30" s="1610"/>
      <c r="U30" s="1610"/>
      <c r="V30" s="1610"/>
      <c r="W30" s="1610"/>
      <c r="X30" s="3500"/>
      <c r="Y30" s="3501"/>
    </row>
    <row r="31" spans="2:25" ht="24.95" customHeight="1">
      <c r="B31" s="3486">
        <f t="shared" ref="B31" si="6">B26+1</f>
        <v>5</v>
      </c>
      <c r="C31" s="1610">
        <v>1</v>
      </c>
      <c r="D31" s="3487"/>
      <c r="E31" s="1643"/>
      <c r="F31" s="1644"/>
      <c r="G31" s="1645"/>
      <c r="H31" s="1643"/>
      <c r="I31" s="1639"/>
      <c r="J31" s="1611"/>
      <c r="K31" s="1611"/>
      <c r="L31" s="1611"/>
      <c r="M31" s="1611"/>
      <c r="N31" s="1611"/>
      <c r="O31" s="1611"/>
      <c r="P31" s="1621"/>
      <c r="Q31" s="1625"/>
      <c r="R31" s="1611"/>
      <c r="S31" s="1611"/>
      <c r="T31" s="1611"/>
      <c r="U31" s="1611"/>
      <c r="V31" s="1611"/>
      <c r="W31" s="1611"/>
      <c r="X31" s="3502"/>
      <c r="Y31" s="3503"/>
    </row>
    <row r="32" spans="2:25" ht="24.95" customHeight="1">
      <c r="B32" s="3486"/>
      <c r="C32" s="1610">
        <f>C31+1</f>
        <v>2</v>
      </c>
      <c r="D32" s="3487"/>
      <c r="E32" s="1646"/>
      <c r="F32" s="1649"/>
      <c r="G32" s="1648"/>
      <c r="H32" s="1646"/>
      <c r="I32" s="1640"/>
      <c r="J32" s="1610"/>
      <c r="K32" s="1610"/>
      <c r="L32" s="1610"/>
      <c r="M32" s="1610"/>
      <c r="N32" s="1610"/>
      <c r="O32" s="1610"/>
      <c r="P32" s="1613"/>
      <c r="Q32" s="1626"/>
      <c r="R32" s="1610"/>
      <c r="S32" s="1610"/>
      <c r="T32" s="1610"/>
      <c r="U32" s="1610"/>
      <c r="V32" s="1610"/>
      <c r="W32" s="1610"/>
      <c r="X32" s="3500"/>
      <c r="Y32" s="3501"/>
    </row>
    <row r="33" spans="2:25" ht="24.95" customHeight="1">
      <c r="B33" s="3486"/>
      <c r="C33" s="1610">
        <f t="shared" ref="C33:C35" si="7">C32+1</f>
        <v>3</v>
      </c>
      <c r="D33" s="3487"/>
      <c r="E33" s="1646"/>
      <c r="F33" s="1649"/>
      <c r="G33" s="1648"/>
      <c r="H33" s="1646"/>
      <c r="I33" s="1640"/>
      <c r="J33" s="1610"/>
      <c r="K33" s="1610"/>
      <c r="L33" s="1610"/>
      <c r="M33" s="1610"/>
      <c r="N33" s="1610"/>
      <c r="O33" s="1610"/>
      <c r="P33" s="1613"/>
      <c r="Q33" s="1626"/>
      <c r="R33" s="1610"/>
      <c r="S33" s="1610"/>
      <c r="T33" s="1610"/>
      <c r="U33" s="1610"/>
      <c r="V33" s="1610"/>
      <c r="W33" s="1610"/>
      <c r="X33" s="3500"/>
      <c r="Y33" s="3501"/>
    </row>
    <row r="34" spans="2:25" ht="24.95" customHeight="1">
      <c r="B34" s="3486"/>
      <c r="C34" s="1610">
        <f t="shared" si="7"/>
        <v>4</v>
      </c>
      <c r="D34" s="3487"/>
      <c r="E34" s="1646"/>
      <c r="F34" s="1649"/>
      <c r="G34" s="1648"/>
      <c r="H34" s="1646"/>
      <c r="I34" s="1640"/>
      <c r="J34" s="1610"/>
      <c r="K34" s="1610"/>
      <c r="L34" s="1610"/>
      <c r="M34" s="1610"/>
      <c r="N34" s="1610"/>
      <c r="O34" s="1610"/>
      <c r="P34" s="1613"/>
      <c r="Q34" s="1626"/>
      <c r="R34" s="1610"/>
      <c r="S34" s="1610"/>
      <c r="T34" s="1610"/>
      <c r="U34" s="1610"/>
      <c r="V34" s="1610"/>
      <c r="W34" s="1610"/>
      <c r="X34" s="3500"/>
      <c r="Y34" s="3501"/>
    </row>
    <row r="35" spans="2:25" ht="24.95" customHeight="1">
      <c r="B35" s="3486"/>
      <c r="C35" s="1610">
        <f t="shared" si="7"/>
        <v>5</v>
      </c>
      <c r="D35" s="3487"/>
      <c r="E35" s="1646"/>
      <c r="F35" s="1649"/>
      <c r="G35" s="1648"/>
      <c r="H35" s="1646"/>
      <c r="I35" s="1640"/>
      <c r="J35" s="1610"/>
      <c r="K35" s="1610"/>
      <c r="L35" s="1610"/>
      <c r="M35" s="1610"/>
      <c r="N35" s="1610"/>
      <c r="O35" s="1610"/>
      <c r="P35" s="1613"/>
      <c r="Q35" s="1626"/>
      <c r="R35" s="1610"/>
      <c r="S35" s="1610"/>
      <c r="T35" s="1610"/>
      <c r="U35" s="1610"/>
      <c r="V35" s="1610"/>
      <c r="W35" s="1610"/>
      <c r="X35" s="3500"/>
      <c r="Y35" s="3501"/>
    </row>
    <row r="36" spans="2:25" ht="24.95" customHeight="1">
      <c r="B36" s="3486">
        <f t="shared" ref="B36" si="8">B31+1</f>
        <v>6</v>
      </c>
      <c r="C36" s="1610">
        <v>1</v>
      </c>
      <c r="D36" s="3492"/>
      <c r="E36" s="1643"/>
      <c r="F36" s="1644"/>
      <c r="G36" s="1645"/>
      <c r="H36" s="1643"/>
      <c r="I36" s="1639"/>
      <c r="J36" s="1611"/>
      <c r="K36" s="1611"/>
      <c r="L36" s="1611"/>
      <c r="M36" s="1611"/>
      <c r="N36" s="1611"/>
      <c r="O36" s="1611"/>
      <c r="P36" s="1621"/>
      <c r="Q36" s="1625"/>
      <c r="R36" s="1611"/>
      <c r="S36" s="1611"/>
      <c r="T36" s="1611"/>
      <c r="U36" s="1611"/>
      <c r="V36" s="1611"/>
      <c r="W36" s="1611"/>
      <c r="X36" s="3502"/>
      <c r="Y36" s="3503"/>
    </row>
    <row r="37" spans="2:25" ht="24.95" customHeight="1">
      <c r="B37" s="3486"/>
      <c r="C37" s="1610">
        <f>C36+1</f>
        <v>2</v>
      </c>
      <c r="D37" s="3492"/>
      <c r="E37" s="1646"/>
      <c r="F37" s="1649"/>
      <c r="G37" s="1648"/>
      <c r="H37" s="1646"/>
      <c r="I37" s="1640"/>
      <c r="J37" s="1610"/>
      <c r="K37" s="1610"/>
      <c r="L37" s="1610"/>
      <c r="M37" s="1610"/>
      <c r="N37" s="1610"/>
      <c r="O37" s="1610"/>
      <c r="P37" s="1613"/>
      <c r="Q37" s="1626"/>
      <c r="R37" s="1610"/>
      <c r="S37" s="1610"/>
      <c r="T37" s="1610"/>
      <c r="U37" s="1610"/>
      <c r="V37" s="1610"/>
      <c r="W37" s="1610"/>
      <c r="X37" s="3500"/>
      <c r="Y37" s="3501"/>
    </row>
    <row r="38" spans="2:25" ht="24.95" customHeight="1">
      <c r="B38" s="3486"/>
      <c r="C38" s="1610">
        <f t="shared" ref="C38:C40" si="9">C37+1</f>
        <v>3</v>
      </c>
      <c r="D38" s="3492"/>
      <c r="E38" s="1646"/>
      <c r="F38" s="1649"/>
      <c r="G38" s="1648"/>
      <c r="H38" s="1646"/>
      <c r="I38" s="1640"/>
      <c r="J38" s="1610"/>
      <c r="K38" s="1610"/>
      <c r="L38" s="1610"/>
      <c r="M38" s="1610"/>
      <c r="N38" s="1610"/>
      <c r="O38" s="1610"/>
      <c r="P38" s="1613"/>
      <c r="Q38" s="1626"/>
      <c r="R38" s="1610"/>
      <c r="S38" s="1610"/>
      <c r="T38" s="1610"/>
      <c r="U38" s="1610"/>
      <c r="V38" s="1610"/>
      <c r="W38" s="1610"/>
      <c r="X38" s="3500"/>
      <c r="Y38" s="3501"/>
    </row>
    <row r="39" spans="2:25" ht="24.95" customHeight="1">
      <c r="B39" s="3486"/>
      <c r="C39" s="1610">
        <f t="shared" si="9"/>
        <v>4</v>
      </c>
      <c r="D39" s="3492"/>
      <c r="E39" s="1646"/>
      <c r="F39" s="1649"/>
      <c r="G39" s="1648"/>
      <c r="H39" s="1646"/>
      <c r="I39" s="1640"/>
      <c r="J39" s="1610"/>
      <c r="K39" s="1610"/>
      <c r="L39" s="1610"/>
      <c r="M39" s="1610"/>
      <c r="N39" s="1610"/>
      <c r="O39" s="1610"/>
      <c r="P39" s="1613"/>
      <c r="Q39" s="1626"/>
      <c r="R39" s="1610"/>
      <c r="S39" s="1610"/>
      <c r="T39" s="1610"/>
      <c r="U39" s="1610"/>
      <c r="V39" s="1610"/>
      <c r="W39" s="1610"/>
      <c r="X39" s="3500"/>
      <c r="Y39" s="3501"/>
    </row>
    <row r="40" spans="2:25" ht="24.95" customHeight="1">
      <c r="B40" s="3486"/>
      <c r="C40" s="1610">
        <f t="shared" si="9"/>
        <v>5</v>
      </c>
      <c r="D40" s="3492"/>
      <c r="E40" s="1646"/>
      <c r="F40" s="1649"/>
      <c r="G40" s="1648"/>
      <c r="H40" s="1646"/>
      <c r="I40" s="1640"/>
      <c r="J40" s="1610"/>
      <c r="K40" s="1610"/>
      <c r="L40" s="1610"/>
      <c r="M40" s="1610"/>
      <c r="N40" s="1610"/>
      <c r="O40" s="1610"/>
      <c r="P40" s="1613"/>
      <c r="Q40" s="1626"/>
      <c r="R40" s="1610"/>
      <c r="S40" s="1610"/>
      <c r="T40" s="1610"/>
      <c r="U40" s="1610"/>
      <c r="V40" s="1610"/>
      <c r="W40" s="1610"/>
      <c r="X40" s="3500"/>
      <c r="Y40" s="3501"/>
    </row>
    <row r="41" spans="2:25" ht="24.95" customHeight="1">
      <c r="B41" s="3486">
        <f t="shared" ref="B41" si="10">B36+1</f>
        <v>7</v>
      </c>
      <c r="C41" s="1610">
        <v>1</v>
      </c>
      <c r="D41" s="3492"/>
      <c r="E41" s="1643"/>
      <c r="F41" s="1644"/>
      <c r="G41" s="1645"/>
      <c r="H41" s="1643"/>
      <c r="I41" s="1639"/>
      <c r="J41" s="1611"/>
      <c r="K41" s="1611"/>
      <c r="L41" s="1611"/>
      <c r="M41" s="1611"/>
      <c r="N41" s="1611"/>
      <c r="O41" s="1611"/>
      <c r="P41" s="1621"/>
      <c r="Q41" s="1625"/>
      <c r="R41" s="1611"/>
      <c r="S41" s="1611"/>
      <c r="T41" s="1611"/>
      <c r="U41" s="1611"/>
      <c r="V41" s="1611"/>
      <c r="W41" s="1611"/>
      <c r="X41" s="3502"/>
      <c r="Y41" s="3503"/>
    </row>
    <row r="42" spans="2:25" ht="24.95" customHeight="1">
      <c r="B42" s="3486"/>
      <c r="C42" s="1610">
        <f>C41+1</f>
        <v>2</v>
      </c>
      <c r="D42" s="3492"/>
      <c r="E42" s="1646"/>
      <c r="F42" s="1649"/>
      <c r="G42" s="1648"/>
      <c r="H42" s="1646"/>
      <c r="I42" s="1640"/>
      <c r="J42" s="1610"/>
      <c r="K42" s="1610"/>
      <c r="L42" s="1610"/>
      <c r="M42" s="1610"/>
      <c r="N42" s="1610"/>
      <c r="O42" s="1610"/>
      <c r="P42" s="1613"/>
      <c r="Q42" s="1626"/>
      <c r="R42" s="1610"/>
      <c r="S42" s="1610"/>
      <c r="T42" s="1610"/>
      <c r="U42" s="1610"/>
      <c r="V42" s="1610"/>
      <c r="W42" s="1610"/>
      <c r="X42" s="3500"/>
      <c r="Y42" s="3501"/>
    </row>
    <row r="43" spans="2:25" ht="24.95" customHeight="1">
      <c r="B43" s="3486"/>
      <c r="C43" s="1610">
        <f t="shared" ref="C43:C45" si="11">C42+1</f>
        <v>3</v>
      </c>
      <c r="D43" s="3494"/>
      <c r="E43" s="1650"/>
      <c r="F43" s="1651"/>
      <c r="G43" s="1652"/>
      <c r="H43" s="1650"/>
      <c r="I43" s="1641"/>
      <c r="J43" s="1615"/>
      <c r="K43" s="1615"/>
      <c r="L43" s="1615"/>
      <c r="M43" s="1615"/>
      <c r="N43" s="1615"/>
      <c r="O43" s="1615"/>
      <c r="P43" s="1622"/>
      <c r="Q43" s="1627"/>
      <c r="R43" s="1615"/>
      <c r="S43" s="1615"/>
      <c r="T43" s="1615"/>
      <c r="U43" s="1615"/>
      <c r="V43" s="1615"/>
      <c r="W43" s="1615"/>
      <c r="X43" s="3500"/>
      <c r="Y43" s="3501"/>
    </row>
    <row r="44" spans="2:25" ht="24.95" customHeight="1">
      <c r="B44" s="3486"/>
      <c r="C44" s="1610">
        <f t="shared" si="11"/>
        <v>4</v>
      </c>
      <c r="D44" s="3494"/>
      <c r="E44" s="1650"/>
      <c r="F44" s="1651"/>
      <c r="G44" s="1652"/>
      <c r="H44" s="1650"/>
      <c r="I44" s="1641"/>
      <c r="J44" s="1615"/>
      <c r="K44" s="1615"/>
      <c r="L44" s="1615"/>
      <c r="M44" s="1615"/>
      <c r="N44" s="1615"/>
      <c r="O44" s="1615"/>
      <c r="P44" s="1622"/>
      <c r="Q44" s="1627"/>
      <c r="R44" s="1615"/>
      <c r="S44" s="1615"/>
      <c r="T44" s="1615"/>
      <c r="U44" s="1615"/>
      <c r="V44" s="1615"/>
      <c r="W44" s="1615"/>
      <c r="X44" s="3500"/>
      <c r="Y44" s="3501"/>
    </row>
    <row r="45" spans="2:25" ht="24.95" customHeight="1" thickBot="1">
      <c r="B45" s="3493"/>
      <c r="C45" s="1616">
        <f t="shared" si="11"/>
        <v>5</v>
      </c>
      <c r="D45" s="3495"/>
      <c r="E45" s="1617"/>
      <c r="F45" s="1618"/>
      <c r="G45" s="1619"/>
      <c r="H45" s="1617"/>
      <c r="I45" s="1642"/>
      <c r="J45" s="1616"/>
      <c r="K45" s="1616"/>
      <c r="L45" s="1616"/>
      <c r="M45" s="1616"/>
      <c r="N45" s="1616"/>
      <c r="O45" s="1616"/>
      <c r="P45" s="1623"/>
      <c r="Q45" s="1628"/>
      <c r="R45" s="1616"/>
      <c r="S45" s="1616"/>
      <c r="T45" s="1616"/>
      <c r="U45" s="1616"/>
      <c r="V45" s="1616"/>
      <c r="W45" s="1616"/>
      <c r="X45" s="3500"/>
      <c r="Y45" s="3501"/>
    </row>
    <row r="46" spans="2:25" ht="117.6" customHeight="1">
      <c r="B46" s="3496" t="s">
        <v>3135</v>
      </c>
      <c r="C46" s="3496"/>
      <c r="D46" s="3496"/>
      <c r="E46" s="3496"/>
      <c r="F46" s="3496"/>
      <c r="G46" s="3496"/>
      <c r="H46" s="3496"/>
      <c r="I46" s="3491" t="s">
        <v>3136</v>
      </c>
      <c r="J46" s="3491"/>
      <c r="K46" s="3491"/>
      <c r="L46" s="3491"/>
      <c r="M46" s="3491"/>
      <c r="N46" s="3491"/>
      <c r="O46" s="3491"/>
      <c r="P46" s="3491" t="s">
        <v>3339</v>
      </c>
      <c r="Q46" s="3491"/>
      <c r="R46" s="3491"/>
      <c r="S46" s="3491"/>
      <c r="T46" s="3491"/>
      <c r="U46" s="3491"/>
      <c r="V46" s="3491"/>
      <c r="W46" s="3491"/>
      <c r="X46" s="3491"/>
      <c r="Y46" s="3491"/>
    </row>
    <row r="47" spans="2:25" ht="30" customHeight="1">
      <c r="E47" s="1599"/>
      <c r="F47" s="1599"/>
      <c r="G47" s="1599"/>
      <c r="H47" s="1599"/>
      <c r="I47" s="1600"/>
      <c r="L47" s="1600"/>
      <c r="M47" s="1600"/>
      <c r="O47" s="1600"/>
      <c r="P47" s="1600"/>
      <c r="Q47" s="1600"/>
      <c r="Y47" s="1599"/>
    </row>
    <row r="48" spans="2:25" ht="30" customHeight="1">
      <c r="E48" s="1599"/>
      <c r="F48" s="1599"/>
      <c r="G48" s="1599"/>
      <c r="H48" s="1599"/>
      <c r="I48" s="1600"/>
      <c r="L48" s="1600"/>
      <c r="M48" s="1600"/>
      <c r="O48" s="1600"/>
      <c r="P48" s="1600"/>
      <c r="Q48" s="1600"/>
      <c r="Y48" s="1599"/>
    </row>
  </sheetData>
  <dataConsolidate/>
  <mergeCells count="90">
    <mergeCell ref="J2:O3"/>
    <mergeCell ref="C2:I3"/>
    <mergeCell ref="X41:Y41"/>
    <mergeCell ref="X42:Y42"/>
    <mergeCell ref="X43:Y43"/>
    <mergeCell ref="X24:Y24"/>
    <mergeCell ref="X25:Y25"/>
    <mergeCell ref="X26:Y26"/>
    <mergeCell ref="X27:Y27"/>
    <mergeCell ref="X28:Y28"/>
    <mergeCell ref="X17:Y17"/>
    <mergeCell ref="X18:Y18"/>
    <mergeCell ref="X19:Y19"/>
    <mergeCell ref="X20:Y20"/>
    <mergeCell ref="X21:Y21"/>
    <mergeCell ref="X22:Y22"/>
    <mergeCell ref="X40:Y40"/>
    <mergeCell ref="X29:Y29"/>
    <mergeCell ref="X30:Y30"/>
    <mergeCell ref="X31:Y31"/>
    <mergeCell ref="X32:Y32"/>
    <mergeCell ref="X33:Y33"/>
    <mergeCell ref="X34:Y34"/>
    <mergeCell ref="S2:Y3"/>
    <mergeCell ref="X35:Y35"/>
    <mergeCell ref="X36:Y36"/>
    <mergeCell ref="X37:Y37"/>
    <mergeCell ref="X38:Y38"/>
    <mergeCell ref="X23:Y23"/>
    <mergeCell ref="P46:Y46"/>
    <mergeCell ref="X8:Y10"/>
    <mergeCell ref="X14:Y14"/>
    <mergeCell ref="X15:Y15"/>
    <mergeCell ref="X13:Y13"/>
    <mergeCell ref="X12:Y12"/>
    <mergeCell ref="X11:Y11"/>
    <mergeCell ref="X16:Y16"/>
    <mergeCell ref="V9:V10"/>
    <mergeCell ref="W9:W10"/>
    <mergeCell ref="U8:W8"/>
    <mergeCell ref="U9:U10"/>
    <mergeCell ref="S8:S10"/>
    <mergeCell ref="X44:Y44"/>
    <mergeCell ref="X45:Y45"/>
    <mergeCell ref="X39:Y39"/>
    <mergeCell ref="I46:O46"/>
    <mergeCell ref="B21:B25"/>
    <mergeCell ref="D21:D25"/>
    <mergeCell ref="B26:B30"/>
    <mergeCell ref="D26:D30"/>
    <mergeCell ref="B31:B35"/>
    <mergeCell ref="D31:D35"/>
    <mergeCell ref="B36:B40"/>
    <mergeCell ref="D36:D40"/>
    <mergeCell ref="B41:B45"/>
    <mergeCell ref="D41:D45"/>
    <mergeCell ref="B46:H46"/>
    <mergeCell ref="B11:B15"/>
    <mergeCell ref="D11:D15"/>
    <mergeCell ref="B16:B20"/>
    <mergeCell ref="D16:D20"/>
    <mergeCell ref="T8:T10"/>
    <mergeCell ref="J9:J10"/>
    <mergeCell ref="K9:K10"/>
    <mergeCell ref="M9:M10"/>
    <mergeCell ref="N9:N10"/>
    <mergeCell ref="O9:O10"/>
    <mergeCell ref="P9:Q9"/>
    <mergeCell ref="J8:K8"/>
    <mergeCell ref="L8:L10"/>
    <mergeCell ref="M8:N8"/>
    <mergeCell ref="O8:Q8"/>
    <mergeCell ref="R8:R10"/>
    <mergeCell ref="B6:D6"/>
    <mergeCell ref="F6:G6"/>
    <mergeCell ref="I6:K6"/>
    <mergeCell ref="L6:N6"/>
    <mergeCell ref="O6:P6"/>
    <mergeCell ref="B8:D10"/>
    <mergeCell ref="E8:E10"/>
    <mergeCell ref="F8:G10"/>
    <mergeCell ref="H8:H10"/>
    <mergeCell ref="I8:I9"/>
    <mergeCell ref="L4:N5"/>
    <mergeCell ref="O4:P5"/>
    <mergeCell ref="B4:D5"/>
    <mergeCell ref="E4:E5"/>
    <mergeCell ref="F4:G5"/>
    <mergeCell ref="H4:H5"/>
    <mergeCell ref="I4:K5"/>
  </mergeCells>
  <phoneticPr fontId="71"/>
  <dataValidations disablePrompts="1" count="4">
    <dataValidation type="list" allowBlank="1" showInputMessage="1" showErrorMessage="1" sqref="R11:T15 N11:N15 K11:L15 F6:G6 O6:P6">
      <formula1>"○"</formula1>
    </dataValidation>
    <dataValidation type="list" allowBlank="1" showInputMessage="1" showErrorMessage="1" sqref="U11:W15">
      <formula1>"○,適除"</formula1>
    </dataValidation>
    <dataValidation type="list" allowBlank="1" showInputMessage="1" showErrorMessage="1" sqref="O11:Q15 H6:N6">
      <formula1>"○,－"</formula1>
    </dataValidation>
    <dataValidation type="list" allowBlank="1" showInputMessage="1" showErrorMessage="1" sqref="J11:J15">
      <formula1>"有,無"</formula1>
    </dataValidation>
  </dataValidations>
  <printOptions horizontalCentered="1"/>
  <pageMargins left="0.59055118110236227" right="0.59055118110236227" top="0.59055118110236227" bottom="0.19685039370078741" header="0" footer="0"/>
  <pageSetup paperSize="8" scale="7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BL68"/>
  <sheetViews>
    <sheetView workbookViewId="0"/>
  </sheetViews>
  <sheetFormatPr defaultColWidth="2.125" defaultRowHeight="12.6" customHeight="1"/>
  <cols>
    <col min="1" max="40" width="2.125" style="1"/>
    <col min="41" max="64" width="2.125" style="387"/>
    <col min="65" max="16384" width="2.125" style="1"/>
  </cols>
  <sheetData>
    <row r="1" spans="1:64" s="163" customFormat="1" ht="12.6" customHeight="1">
      <c r="AO1" s="531"/>
      <c r="AP1" s="531"/>
      <c r="AQ1" s="531"/>
      <c r="AR1" s="531"/>
      <c r="AS1" s="531"/>
      <c r="AT1" s="531"/>
      <c r="AU1" s="531"/>
      <c r="AV1" s="531"/>
      <c r="AW1" s="531"/>
      <c r="AX1" s="531"/>
      <c r="AY1" s="531"/>
      <c r="AZ1" s="531"/>
      <c r="BA1" s="531"/>
      <c r="BB1" s="531"/>
      <c r="BC1" s="531"/>
      <c r="BD1" s="531"/>
      <c r="BE1" s="531"/>
      <c r="BF1" s="531"/>
      <c r="BG1" s="531"/>
      <c r="BH1" s="531"/>
      <c r="BI1" s="531"/>
      <c r="BJ1" s="531"/>
      <c r="BK1" s="531"/>
      <c r="BL1" s="531"/>
    </row>
    <row r="2" spans="1:64" s="85" customFormat="1" ht="12.6" customHeight="1">
      <c r="U2" s="3544" t="s">
        <v>2269</v>
      </c>
      <c r="V2" s="3544"/>
      <c r="W2" s="3544"/>
      <c r="X2" s="3544"/>
      <c r="Y2" s="3544"/>
      <c r="Z2" s="3544"/>
      <c r="AA2" s="3539"/>
      <c r="AB2" s="3539"/>
      <c r="AC2" s="3532" t="s">
        <v>213</v>
      </c>
      <c r="AD2" s="3530"/>
      <c r="AE2" s="3530"/>
      <c r="AF2" s="3532" t="s">
        <v>212</v>
      </c>
      <c r="AG2" s="3539"/>
      <c r="AH2" s="3539"/>
      <c r="AI2" s="3532" t="s">
        <v>211</v>
      </c>
      <c r="AJ2" s="3532" t="s">
        <v>219</v>
      </c>
      <c r="AK2" s="3530"/>
      <c r="AL2" s="3532" t="s">
        <v>218</v>
      </c>
      <c r="AM2" s="3530"/>
      <c r="AN2" s="3528" t="s">
        <v>217</v>
      </c>
      <c r="AO2" s="440" t="s">
        <v>1686</v>
      </c>
      <c r="AP2" s="440"/>
      <c r="AQ2" s="440"/>
      <c r="AR2" s="440"/>
      <c r="AS2" s="440"/>
      <c r="AT2" s="440"/>
      <c r="AU2" s="440"/>
      <c r="AV2" s="440"/>
      <c r="AW2" s="440"/>
      <c r="AX2" s="440"/>
      <c r="AY2" s="440"/>
      <c r="AZ2" s="440"/>
      <c r="BA2" s="440"/>
      <c r="BB2" s="440"/>
      <c r="BC2" s="440"/>
      <c r="BD2" s="440"/>
      <c r="BE2" s="440"/>
      <c r="BF2" s="440"/>
      <c r="BG2" s="440"/>
      <c r="BH2" s="440"/>
      <c r="BI2" s="440"/>
      <c r="BJ2" s="440"/>
      <c r="BK2" s="440"/>
      <c r="BL2" s="440"/>
    </row>
    <row r="3" spans="1:64" s="49" customFormat="1" ht="12.6" customHeight="1">
      <c r="A3" s="164"/>
      <c r="B3" s="170"/>
      <c r="C3" s="170"/>
      <c r="D3" s="164"/>
      <c r="F3" s="92"/>
      <c r="G3" s="92"/>
      <c r="H3" s="92"/>
      <c r="I3" s="92"/>
      <c r="J3" s="92"/>
      <c r="K3" s="92"/>
      <c r="L3" s="92"/>
      <c r="M3" s="92"/>
      <c r="N3" s="92"/>
      <c r="O3" s="92"/>
      <c r="P3" s="92"/>
      <c r="Q3" s="92"/>
      <c r="R3" s="92"/>
      <c r="S3" s="92"/>
      <c r="T3" s="164"/>
      <c r="U3" s="3545"/>
      <c r="V3" s="3545"/>
      <c r="W3" s="3545"/>
      <c r="X3" s="3545"/>
      <c r="Y3" s="3545"/>
      <c r="Z3" s="3545"/>
      <c r="AA3" s="3540"/>
      <c r="AB3" s="3540"/>
      <c r="AC3" s="3533"/>
      <c r="AD3" s="3531"/>
      <c r="AE3" s="3531"/>
      <c r="AF3" s="3533"/>
      <c r="AG3" s="3540"/>
      <c r="AH3" s="3540"/>
      <c r="AI3" s="3533"/>
      <c r="AJ3" s="3533"/>
      <c r="AK3" s="3531"/>
      <c r="AL3" s="3533"/>
      <c r="AM3" s="3531"/>
      <c r="AN3" s="3529"/>
      <c r="AO3" s="419"/>
      <c r="AP3" s="419"/>
      <c r="AQ3" s="419"/>
      <c r="AR3" s="419"/>
      <c r="AS3" s="419"/>
      <c r="AT3" s="419"/>
      <c r="AU3" s="419"/>
      <c r="AV3" s="419"/>
      <c r="AW3" s="419"/>
      <c r="AX3" s="419"/>
      <c r="AY3" s="419"/>
      <c r="AZ3" s="419"/>
      <c r="BA3" s="419"/>
      <c r="BB3" s="419"/>
      <c r="BC3" s="419"/>
      <c r="BD3" s="419"/>
      <c r="BE3" s="419"/>
      <c r="BF3" s="419"/>
      <c r="BG3" s="419"/>
      <c r="BH3" s="419"/>
      <c r="BI3" s="419"/>
      <c r="BJ3" s="419"/>
      <c r="BK3" s="419"/>
      <c r="BL3" s="419"/>
    </row>
    <row r="4" spans="1:64" s="49" customFormat="1" ht="12.6" customHeight="1">
      <c r="A4" s="164"/>
      <c r="B4" s="2336" t="s">
        <v>229</v>
      </c>
      <c r="C4" s="2336"/>
      <c r="D4" s="164"/>
      <c r="E4" s="3546" t="s">
        <v>231</v>
      </c>
      <c r="F4" s="3546"/>
      <c r="G4" s="3546"/>
      <c r="H4" s="3546"/>
      <c r="I4" s="3546"/>
      <c r="J4" s="3546"/>
      <c r="K4" s="3546"/>
      <c r="L4" s="3546"/>
      <c r="M4" s="3546"/>
      <c r="N4" s="3546"/>
      <c r="O4" s="3546"/>
      <c r="P4" s="3546"/>
      <c r="Q4" s="3546"/>
      <c r="R4" s="3546"/>
      <c r="S4" s="92"/>
      <c r="T4" s="167"/>
      <c r="U4" s="3534"/>
      <c r="V4" s="3535"/>
      <c r="W4" s="3535"/>
      <c r="X4" s="3536"/>
      <c r="Y4" s="3534"/>
      <c r="Z4" s="3535"/>
      <c r="AA4" s="3535"/>
      <c r="AB4" s="3536"/>
      <c r="AC4" s="3541" t="s">
        <v>221</v>
      </c>
      <c r="AD4" s="3542"/>
      <c r="AE4" s="3542"/>
      <c r="AF4" s="3543"/>
      <c r="AG4" s="3541" t="s">
        <v>222</v>
      </c>
      <c r="AH4" s="3542"/>
      <c r="AI4" s="3542"/>
      <c r="AJ4" s="3543"/>
      <c r="AK4" s="3541" t="s">
        <v>220</v>
      </c>
      <c r="AL4" s="3542"/>
      <c r="AM4" s="3542"/>
      <c r="AN4" s="3543"/>
      <c r="AO4" s="419"/>
      <c r="AP4" s="419"/>
      <c r="AQ4" s="419"/>
      <c r="AR4" s="419"/>
      <c r="AS4" s="419"/>
      <c r="AT4" s="419"/>
      <c r="AU4" s="419"/>
      <c r="AV4" s="419"/>
      <c r="AW4" s="419"/>
      <c r="AX4" s="419"/>
      <c r="AY4" s="419"/>
      <c r="AZ4" s="419"/>
      <c r="BA4" s="419"/>
      <c r="BB4" s="419"/>
      <c r="BC4" s="419"/>
      <c r="BD4" s="419"/>
      <c r="BE4" s="419"/>
      <c r="BF4" s="419"/>
      <c r="BG4" s="419"/>
      <c r="BH4" s="419"/>
      <c r="BI4" s="419"/>
      <c r="BJ4" s="419"/>
      <c r="BK4" s="419"/>
      <c r="BL4" s="419"/>
    </row>
    <row r="5" spans="1:64" s="49" customFormat="1" ht="12.6" customHeight="1">
      <c r="A5" s="164"/>
      <c r="B5" s="2336"/>
      <c r="C5" s="2336"/>
      <c r="D5" s="164"/>
      <c r="E5" s="3546"/>
      <c r="F5" s="3546"/>
      <c r="G5" s="3546"/>
      <c r="H5" s="3546"/>
      <c r="I5" s="3546"/>
      <c r="J5" s="3546"/>
      <c r="K5" s="3546"/>
      <c r="L5" s="3546"/>
      <c r="M5" s="3546"/>
      <c r="N5" s="3546"/>
      <c r="O5" s="3546"/>
      <c r="P5" s="3546"/>
      <c r="Q5" s="3546"/>
      <c r="R5" s="3546"/>
      <c r="S5" s="164"/>
      <c r="T5" s="167"/>
      <c r="U5" s="3548"/>
      <c r="V5" s="3549"/>
      <c r="W5" s="3549"/>
      <c r="X5" s="3550"/>
      <c r="Y5" s="3548"/>
      <c r="Z5" s="3549"/>
      <c r="AA5" s="3549"/>
      <c r="AB5" s="3550"/>
      <c r="AC5" s="3548"/>
      <c r="AD5" s="3549"/>
      <c r="AE5" s="3549"/>
      <c r="AF5" s="3550"/>
      <c r="AG5" s="3548"/>
      <c r="AH5" s="3549"/>
      <c r="AI5" s="3549"/>
      <c r="AJ5" s="3550"/>
      <c r="AK5" s="3548"/>
      <c r="AL5" s="3549"/>
      <c r="AM5" s="3549"/>
      <c r="AN5" s="3550"/>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row>
    <row r="6" spans="1:64" ht="12.6" customHeight="1">
      <c r="A6" s="156"/>
      <c r="B6" s="2336" t="s">
        <v>229</v>
      </c>
      <c r="C6" s="2336"/>
      <c r="D6" s="156"/>
      <c r="E6" s="3547" t="s">
        <v>230</v>
      </c>
      <c r="F6" s="3547"/>
      <c r="G6" s="3547"/>
      <c r="H6" s="3547"/>
      <c r="I6" s="3547"/>
      <c r="J6" s="3547"/>
      <c r="K6" s="3547"/>
      <c r="L6" s="3547"/>
      <c r="M6" s="3547"/>
      <c r="N6" s="3547"/>
      <c r="O6" s="3547"/>
      <c r="P6" s="3547"/>
      <c r="Q6" s="3547"/>
      <c r="R6" s="3547"/>
      <c r="S6" s="159"/>
      <c r="T6" s="166"/>
      <c r="U6" s="3551"/>
      <c r="V6" s="2273"/>
      <c r="W6" s="2273"/>
      <c r="X6" s="3552"/>
      <c r="Y6" s="3551"/>
      <c r="Z6" s="2273"/>
      <c r="AA6" s="2273"/>
      <c r="AB6" s="3552"/>
      <c r="AC6" s="3551"/>
      <c r="AD6" s="2273"/>
      <c r="AE6" s="2273"/>
      <c r="AF6" s="3552"/>
      <c r="AG6" s="3551"/>
      <c r="AH6" s="2273"/>
      <c r="AI6" s="2273"/>
      <c r="AJ6" s="3552"/>
      <c r="AK6" s="3551"/>
      <c r="AL6" s="2273"/>
      <c r="AM6" s="2273"/>
      <c r="AN6" s="3552"/>
    </row>
    <row r="7" spans="1:64" ht="12.6" customHeight="1">
      <c r="A7" s="156"/>
      <c r="B7" s="2336"/>
      <c r="C7" s="2336"/>
      <c r="D7" s="156"/>
      <c r="E7" s="3547"/>
      <c r="F7" s="3547"/>
      <c r="G7" s="3547"/>
      <c r="H7" s="3547"/>
      <c r="I7" s="3547"/>
      <c r="J7" s="3547"/>
      <c r="K7" s="3547"/>
      <c r="L7" s="3547"/>
      <c r="M7" s="3547"/>
      <c r="N7" s="3547"/>
      <c r="O7" s="3547"/>
      <c r="P7" s="3547"/>
      <c r="Q7" s="3547"/>
      <c r="R7" s="3547"/>
      <c r="S7" s="169"/>
      <c r="T7" s="166"/>
      <c r="U7" s="3551"/>
      <c r="V7" s="2273"/>
      <c r="W7" s="2273"/>
      <c r="X7" s="3552"/>
      <c r="Y7" s="3551"/>
      <c r="Z7" s="2273"/>
      <c r="AA7" s="2273"/>
      <c r="AB7" s="3552"/>
      <c r="AC7" s="3551"/>
      <c r="AD7" s="2273"/>
      <c r="AE7" s="2273"/>
      <c r="AF7" s="3552"/>
      <c r="AG7" s="3551"/>
      <c r="AH7" s="2273"/>
      <c r="AI7" s="2273"/>
      <c r="AJ7" s="3552"/>
      <c r="AK7" s="3551"/>
      <c r="AL7" s="2273"/>
      <c r="AM7" s="2273"/>
      <c r="AN7" s="3552"/>
    </row>
    <row r="8" spans="1:64" ht="12.6" customHeight="1">
      <c r="A8" s="156"/>
      <c r="B8" s="170"/>
      <c r="C8" s="170"/>
      <c r="D8" s="156"/>
      <c r="E8" s="169"/>
      <c r="F8" s="169"/>
      <c r="G8" s="169"/>
      <c r="H8" s="169"/>
      <c r="I8" s="169"/>
      <c r="J8" s="169"/>
      <c r="K8" s="169"/>
      <c r="L8" s="169"/>
      <c r="M8" s="169"/>
      <c r="N8" s="169"/>
      <c r="O8" s="169"/>
      <c r="P8" s="169"/>
      <c r="Q8" s="169"/>
      <c r="R8" s="169"/>
      <c r="S8" s="169"/>
      <c r="T8" s="166"/>
      <c r="U8" s="3551"/>
      <c r="V8" s="2273"/>
      <c r="W8" s="2273"/>
      <c r="X8" s="3552"/>
      <c r="Y8" s="3551"/>
      <c r="Z8" s="2273"/>
      <c r="AA8" s="2273"/>
      <c r="AB8" s="3552"/>
      <c r="AC8" s="3551"/>
      <c r="AD8" s="2273"/>
      <c r="AE8" s="2273"/>
      <c r="AF8" s="3552"/>
      <c r="AG8" s="3551"/>
      <c r="AH8" s="2273"/>
      <c r="AI8" s="2273"/>
      <c r="AJ8" s="3552"/>
      <c r="AK8" s="3551"/>
      <c r="AL8" s="2273"/>
      <c r="AM8" s="2273"/>
      <c r="AN8" s="3552"/>
    </row>
    <row r="9" spans="1:64" ht="12.6" customHeight="1">
      <c r="A9" s="157"/>
      <c r="B9" s="157"/>
      <c r="C9" s="157"/>
      <c r="D9" s="157"/>
      <c r="E9" s="157"/>
      <c r="F9" s="157"/>
      <c r="G9" s="157"/>
      <c r="H9" s="157"/>
      <c r="I9" s="157"/>
      <c r="J9" s="157"/>
      <c r="K9" s="157"/>
      <c r="L9" s="157"/>
      <c r="M9" s="157"/>
      <c r="N9" s="157"/>
      <c r="O9" s="157"/>
      <c r="P9" s="157"/>
      <c r="Q9" s="157"/>
      <c r="R9" s="157"/>
      <c r="S9" s="157"/>
      <c r="T9" s="168"/>
      <c r="U9" s="3553"/>
      <c r="V9" s="3554"/>
      <c r="W9" s="3554"/>
      <c r="X9" s="3555"/>
      <c r="Y9" s="3553"/>
      <c r="Z9" s="3554"/>
      <c r="AA9" s="3554"/>
      <c r="AB9" s="3555"/>
      <c r="AC9" s="3553"/>
      <c r="AD9" s="3554"/>
      <c r="AE9" s="3554"/>
      <c r="AF9" s="3555"/>
      <c r="AG9" s="3553"/>
      <c r="AH9" s="3554"/>
      <c r="AI9" s="3554"/>
      <c r="AJ9" s="3555"/>
      <c r="AK9" s="3553"/>
      <c r="AL9" s="3554"/>
      <c r="AM9" s="3554"/>
      <c r="AN9" s="3555"/>
    </row>
    <row r="10" spans="1:64" ht="12.6" customHeight="1">
      <c r="A10" s="3578" t="s">
        <v>2270</v>
      </c>
      <c r="B10" s="3579"/>
      <c r="C10" s="3583">
        <f>一括入力シート!B24</f>
        <v>0</v>
      </c>
      <c r="D10" s="3583"/>
      <c r="E10" s="3579" t="s">
        <v>224</v>
      </c>
      <c r="F10" s="3586"/>
      <c r="G10" s="3589" t="s">
        <v>225</v>
      </c>
      <c r="H10" s="3521"/>
      <c r="I10" s="3521"/>
      <c r="J10" s="3521"/>
      <c r="K10" s="2564">
        <f>一括入力シート!B6</f>
        <v>0</v>
      </c>
      <c r="L10" s="2564"/>
      <c r="M10" s="2564"/>
      <c r="N10" s="2564"/>
      <c r="O10" s="2564"/>
      <c r="P10" s="2564"/>
      <c r="Q10" s="2564"/>
      <c r="R10" s="2564"/>
      <c r="S10" s="2564"/>
      <c r="T10" s="2564"/>
      <c r="U10" s="2564"/>
      <c r="V10" s="2564"/>
      <c r="W10" s="2564"/>
      <c r="X10" s="2564"/>
      <c r="Y10" s="2564"/>
      <c r="Z10" s="2564"/>
      <c r="AA10" s="2564"/>
      <c r="AB10" s="2564"/>
      <c r="AC10" s="2564"/>
      <c r="AD10" s="2564"/>
      <c r="AE10" s="2564"/>
      <c r="AF10" s="2564"/>
      <c r="AG10" s="2564"/>
      <c r="AH10" s="2564"/>
      <c r="AI10" s="2564"/>
      <c r="AJ10" s="2564"/>
      <c r="AK10" s="2564"/>
      <c r="AL10" s="2564"/>
      <c r="AM10" s="2564"/>
      <c r="AN10" s="2565"/>
      <c r="AO10" s="387" t="s">
        <v>1687</v>
      </c>
    </row>
    <row r="11" spans="1:64" ht="12.6" customHeight="1">
      <c r="A11" s="3580"/>
      <c r="B11" s="2525"/>
      <c r="C11" s="3584"/>
      <c r="D11" s="3584"/>
      <c r="E11" s="2525"/>
      <c r="F11" s="3587"/>
      <c r="G11" s="3590"/>
      <c r="H11" s="3591"/>
      <c r="I11" s="3591"/>
      <c r="J11" s="3591"/>
      <c r="K11" s="2154"/>
      <c r="L11" s="2154"/>
      <c r="M11" s="2154"/>
      <c r="N11" s="2154"/>
      <c r="O11" s="2154"/>
      <c r="P11" s="2154"/>
      <c r="Q11" s="2154"/>
      <c r="R11" s="2154"/>
      <c r="S11" s="2154"/>
      <c r="T11" s="2154"/>
      <c r="U11" s="2154"/>
      <c r="V11" s="2154"/>
      <c r="W11" s="2154"/>
      <c r="X11" s="2154"/>
      <c r="Y11" s="2154"/>
      <c r="Z11" s="2154"/>
      <c r="AA11" s="2154"/>
      <c r="AB11" s="2154"/>
      <c r="AC11" s="2154"/>
      <c r="AD11" s="2154"/>
      <c r="AE11" s="2154"/>
      <c r="AF11" s="2154"/>
      <c r="AG11" s="2154"/>
      <c r="AH11" s="2154"/>
      <c r="AI11" s="2154"/>
      <c r="AJ11" s="2154"/>
      <c r="AK11" s="2154"/>
      <c r="AL11" s="2154"/>
      <c r="AM11" s="2154"/>
      <c r="AN11" s="2155"/>
    </row>
    <row r="12" spans="1:64" ht="12.6" customHeight="1">
      <c r="A12" s="3581"/>
      <c r="B12" s="3582"/>
      <c r="C12" s="3585"/>
      <c r="D12" s="3585"/>
      <c r="E12" s="3582"/>
      <c r="F12" s="3588"/>
      <c r="G12" s="3592"/>
      <c r="H12" s="3593"/>
      <c r="I12" s="3593"/>
      <c r="J12" s="3593"/>
      <c r="K12" s="2157"/>
      <c r="L12" s="2157"/>
      <c r="M12" s="2157"/>
      <c r="N12" s="2157"/>
      <c r="O12" s="2157"/>
      <c r="P12" s="2157"/>
      <c r="Q12" s="2157"/>
      <c r="R12" s="2157"/>
      <c r="S12" s="2157"/>
      <c r="T12" s="2157"/>
      <c r="U12" s="2157"/>
      <c r="V12" s="2157"/>
      <c r="W12" s="2157"/>
      <c r="X12" s="2157"/>
      <c r="Y12" s="2157"/>
      <c r="Z12" s="2157"/>
      <c r="AA12" s="2157"/>
      <c r="AB12" s="2157"/>
      <c r="AC12" s="2157"/>
      <c r="AD12" s="2157"/>
      <c r="AE12" s="2157"/>
      <c r="AF12" s="2157"/>
      <c r="AG12" s="2157"/>
      <c r="AH12" s="2157"/>
      <c r="AI12" s="2157"/>
      <c r="AJ12" s="2157"/>
      <c r="AK12" s="2157"/>
      <c r="AL12" s="2157"/>
      <c r="AM12" s="2157"/>
      <c r="AN12" s="2158"/>
      <c r="AO12" s="387" t="s">
        <v>1684</v>
      </c>
    </row>
    <row r="13" spans="1:64" ht="12.6" customHeight="1">
      <c r="A13" s="3594" t="s">
        <v>226</v>
      </c>
      <c r="B13" s="3522"/>
      <c r="C13" s="3521" t="s">
        <v>227</v>
      </c>
      <c r="D13" s="3521"/>
      <c r="E13" s="3521"/>
      <c r="F13" s="3522"/>
      <c r="G13" s="3521" t="s">
        <v>228</v>
      </c>
      <c r="H13" s="3521"/>
      <c r="I13" s="3521"/>
      <c r="J13" s="3521"/>
      <c r="K13" s="3521"/>
      <c r="L13" s="3521"/>
      <c r="M13" s="3521"/>
      <c r="N13" s="3521"/>
      <c r="O13" s="3521"/>
      <c r="P13" s="3521"/>
      <c r="Q13" s="3521"/>
      <c r="R13" s="3521"/>
      <c r="S13" s="3521"/>
      <c r="T13" s="3521"/>
      <c r="U13" s="3521"/>
      <c r="V13" s="3521"/>
      <c r="W13" s="3521"/>
      <c r="X13" s="3521"/>
      <c r="Y13" s="3521"/>
      <c r="Z13" s="3521"/>
      <c r="AA13" s="3521"/>
      <c r="AB13" s="3521"/>
      <c r="AC13" s="3521"/>
      <c r="AD13" s="3521"/>
      <c r="AE13" s="3521"/>
      <c r="AF13" s="3521"/>
      <c r="AG13" s="3521"/>
      <c r="AH13" s="3521"/>
      <c r="AI13" s="3521"/>
      <c r="AJ13" s="3521"/>
      <c r="AK13" s="3521"/>
      <c r="AL13" s="3521"/>
      <c r="AM13" s="3521"/>
      <c r="AN13" s="3537"/>
      <c r="AO13" s="387" t="s">
        <v>1685</v>
      </c>
    </row>
    <row r="14" spans="1:64" ht="12.6" customHeight="1">
      <c r="A14" s="3595"/>
      <c r="B14" s="2372"/>
      <c r="C14" s="2371"/>
      <c r="D14" s="2371"/>
      <c r="E14" s="2371"/>
      <c r="F14" s="2372"/>
      <c r="G14" s="2371"/>
      <c r="H14" s="2371"/>
      <c r="I14" s="2371"/>
      <c r="J14" s="2371"/>
      <c r="K14" s="2371"/>
      <c r="L14" s="2371"/>
      <c r="M14" s="2371"/>
      <c r="N14" s="2371"/>
      <c r="O14" s="2371"/>
      <c r="P14" s="2371"/>
      <c r="Q14" s="2371"/>
      <c r="R14" s="2371"/>
      <c r="S14" s="2371"/>
      <c r="T14" s="2371"/>
      <c r="U14" s="2371"/>
      <c r="V14" s="2371"/>
      <c r="W14" s="2371"/>
      <c r="X14" s="2371"/>
      <c r="Y14" s="2371"/>
      <c r="Z14" s="2371"/>
      <c r="AA14" s="2371"/>
      <c r="AB14" s="2371"/>
      <c r="AC14" s="2371"/>
      <c r="AD14" s="2371"/>
      <c r="AE14" s="2371"/>
      <c r="AF14" s="2371"/>
      <c r="AG14" s="2371"/>
      <c r="AH14" s="2371"/>
      <c r="AI14" s="2371"/>
      <c r="AJ14" s="2371"/>
      <c r="AK14" s="2371"/>
      <c r="AL14" s="2371"/>
      <c r="AM14" s="2371"/>
      <c r="AN14" s="3538"/>
    </row>
    <row r="15" spans="1:64" ht="12.6" customHeight="1">
      <c r="A15" s="3523"/>
      <c r="B15" s="3524"/>
      <c r="C15" s="3525"/>
      <c r="D15" s="3526"/>
      <c r="E15" s="3526"/>
      <c r="F15" s="3527"/>
      <c r="G15" s="3525"/>
      <c r="H15" s="3526"/>
      <c r="I15" s="3526"/>
      <c r="J15" s="3526"/>
      <c r="K15" s="3526"/>
      <c r="L15" s="3526"/>
      <c r="M15" s="3526"/>
      <c r="N15" s="3526"/>
      <c r="O15" s="3526"/>
      <c r="P15" s="3526"/>
      <c r="Q15" s="3526"/>
      <c r="R15" s="3526"/>
      <c r="S15" s="3526"/>
      <c r="T15" s="3526"/>
      <c r="U15" s="3526"/>
      <c r="V15" s="3526"/>
      <c r="W15" s="3526"/>
      <c r="X15" s="3526"/>
      <c r="Y15" s="3526"/>
      <c r="Z15" s="3526"/>
      <c r="AA15" s="3526"/>
      <c r="AB15" s="3526"/>
      <c r="AC15" s="3526"/>
      <c r="AD15" s="3526"/>
      <c r="AE15" s="3526"/>
      <c r="AF15" s="3526"/>
      <c r="AG15" s="3526"/>
      <c r="AH15" s="3526"/>
      <c r="AI15" s="3526"/>
      <c r="AJ15" s="3526"/>
      <c r="AK15" s="3526"/>
      <c r="AL15" s="3526"/>
      <c r="AM15" s="3526"/>
      <c r="AN15" s="3559"/>
      <c r="AO15" s="387" t="s">
        <v>1678</v>
      </c>
    </row>
    <row r="16" spans="1:64" ht="12.6" customHeight="1">
      <c r="A16" s="3517"/>
      <c r="B16" s="3518"/>
      <c r="C16" s="3519"/>
      <c r="D16" s="2154"/>
      <c r="E16" s="2154"/>
      <c r="F16" s="3520"/>
      <c r="G16" s="3519"/>
      <c r="H16" s="2154"/>
      <c r="I16" s="2154"/>
      <c r="J16" s="2154"/>
      <c r="K16" s="2154"/>
      <c r="L16" s="2154"/>
      <c r="M16" s="2154"/>
      <c r="N16" s="2154"/>
      <c r="O16" s="2154"/>
      <c r="P16" s="2154"/>
      <c r="Q16" s="2154"/>
      <c r="R16" s="2154"/>
      <c r="S16" s="2154"/>
      <c r="T16" s="2154"/>
      <c r="U16" s="2154"/>
      <c r="V16" s="2154"/>
      <c r="W16" s="2154"/>
      <c r="X16" s="2154"/>
      <c r="Y16" s="2154"/>
      <c r="Z16" s="2154"/>
      <c r="AA16" s="2154"/>
      <c r="AB16" s="2154"/>
      <c r="AC16" s="2154"/>
      <c r="AD16" s="2154"/>
      <c r="AE16" s="2154"/>
      <c r="AF16" s="2154"/>
      <c r="AG16" s="2154"/>
      <c r="AH16" s="2154"/>
      <c r="AI16" s="2154"/>
      <c r="AJ16" s="2154"/>
      <c r="AK16" s="2154"/>
      <c r="AL16" s="2154"/>
      <c r="AM16" s="2154"/>
      <c r="AN16" s="2155"/>
      <c r="AO16" s="387" t="s">
        <v>1679</v>
      </c>
    </row>
    <row r="17" spans="1:41" ht="12.6" customHeight="1">
      <c r="A17" s="3517"/>
      <c r="B17" s="3518"/>
      <c r="C17" s="3519"/>
      <c r="D17" s="2154"/>
      <c r="E17" s="2154"/>
      <c r="F17" s="3520"/>
      <c r="G17" s="3519"/>
      <c r="H17" s="2154"/>
      <c r="I17" s="2154"/>
      <c r="J17" s="2154"/>
      <c r="K17" s="2154"/>
      <c r="L17" s="2154"/>
      <c r="M17" s="2154"/>
      <c r="N17" s="2154"/>
      <c r="O17" s="2154"/>
      <c r="P17" s="2154"/>
      <c r="Q17" s="2154"/>
      <c r="R17" s="2154"/>
      <c r="S17" s="2154"/>
      <c r="T17" s="2154"/>
      <c r="U17" s="2154"/>
      <c r="V17" s="2154"/>
      <c r="W17" s="2154"/>
      <c r="X17" s="2154"/>
      <c r="Y17" s="2154"/>
      <c r="Z17" s="2154"/>
      <c r="AA17" s="2154"/>
      <c r="AB17" s="2154"/>
      <c r="AC17" s="2154"/>
      <c r="AD17" s="2154"/>
      <c r="AE17" s="2154"/>
      <c r="AF17" s="2154"/>
      <c r="AG17" s="2154"/>
      <c r="AH17" s="2154"/>
      <c r="AI17" s="2154"/>
      <c r="AJ17" s="2154"/>
      <c r="AK17" s="2154"/>
      <c r="AL17" s="2154"/>
      <c r="AM17" s="2154"/>
      <c r="AN17" s="2155"/>
    </row>
    <row r="18" spans="1:41" ht="12.6" customHeight="1">
      <c r="A18" s="3517"/>
      <c r="B18" s="3518"/>
      <c r="C18" s="3519"/>
      <c r="D18" s="2154"/>
      <c r="E18" s="2154"/>
      <c r="F18" s="3520"/>
      <c r="G18" s="3519"/>
      <c r="H18" s="2154"/>
      <c r="I18" s="2154"/>
      <c r="J18" s="2154"/>
      <c r="K18" s="2154"/>
      <c r="L18" s="2154"/>
      <c r="M18" s="2154"/>
      <c r="N18" s="2154"/>
      <c r="O18" s="2154"/>
      <c r="P18" s="2154"/>
      <c r="Q18" s="2154"/>
      <c r="R18" s="2154"/>
      <c r="S18" s="2154"/>
      <c r="T18" s="2154"/>
      <c r="U18" s="2154"/>
      <c r="V18" s="2154"/>
      <c r="W18" s="2154"/>
      <c r="X18" s="2154"/>
      <c r="Y18" s="2154"/>
      <c r="Z18" s="2154"/>
      <c r="AA18" s="2154"/>
      <c r="AB18" s="2154"/>
      <c r="AC18" s="2154"/>
      <c r="AD18" s="2154"/>
      <c r="AE18" s="2154"/>
      <c r="AF18" s="2154"/>
      <c r="AG18" s="2154"/>
      <c r="AH18" s="2154"/>
      <c r="AI18" s="2154"/>
      <c r="AJ18" s="2154"/>
      <c r="AK18" s="2154"/>
      <c r="AL18" s="2154"/>
      <c r="AM18" s="2154"/>
      <c r="AN18" s="2155"/>
      <c r="AO18" s="387" t="s">
        <v>1680</v>
      </c>
    </row>
    <row r="19" spans="1:41" ht="12.6" customHeight="1">
      <c r="A19" s="3517"/>
      <c r="B19" s="3518"/>
      <c r="C19" s="3519"/>
      <c r="D19" s="2154"/>
      <c r="E19" s="2154"/>
      <c r="F19" s="3520"/>
      <c r="G19" s="3519"/>
      <c r="H19" s="2154"/>
      <c r="I19" s="2154"/>
      <c r="J19" s="2154"/>
      <c r="K19" s="2154"/>
      <c r="L19" s="2154"/>
      <c r="M19" s="2154"/>
      <c r="N19" s="2154"/>
      <c r="O19" s="2154"/>
      <c r="P19" s="2154"/>
      <c r="Q19" s="2154"/>
      <c r="R19" s="2154"/>
      <c r="S19" s="2154"/>
      <c r="T19" s="2154"/>
      <c r="U19" s="2154"/>
      <c r="V19" s="2154"/>
      <c r="W19" s="2154"/>
      <c r="X19" s="2154"/>
      <c r="Y19" s="2154"/>
      <c r="Z19" s="2154"/>
      <c r="AA19" s="2154"/>
      <c r="AB19" s="2154"/>
      <c r="AC19" s="2154"/>
      <c r="AD19" s="2154"/>
      <c r="AE19" s="2154"/>
      <c r="AF19" s="2154"/>
      <c r="AG19" s="2154"/>
      <c r="AH19" s="2154"/>
      <c r="AI19" s="2154"/>
      <c r="AJ19" s="2154"/>
      <c r="AK19" s="2154"/>
      <c r="AL19" s="2154"/>
      <c r="AM19" s="2154"/>
      <c r="AN19" s="2155"/>
      <c r="AO19" s="387" t="s">
        <v>1681</v>
      </c>
    </row>
    <row r="20" spans="1:41" ht="12.6" customHeight="1">
      <c r="A20" s="3517"/>
      <c r="B20" s="3518"/>
      <c r="C20" s="3519"/>
      <c r="D20" s="2154"/>
      <c r="E20" s="2154"/>
      <c r="F20" s="3520"/>
      <c r="G20" s="3519"/>
      <c r="H20" s="2154"/>
      <c r="I20" s="2154"/>
      <c r="J20" s="2154"/>
      <c r="K20" s="2154"/>
      <c r="L20" s="2154"/>
      <c r="M20" s="2154"/>
      <c r="N20" s="2154"/>
      <c r="O20" s="2154"/>
      <c r="P20" s="2154"/>
      <c r="Q20" s="2154"/>
      <c r="R20" s="2154"/>
      <c r="S20" s="2154"/>
      <c r="T20" s="2154"/>
      <c r="U20" s="2154"/>
      <c r="V20" s="2154"/>
      <c r="W20" s="2154"/>
      <c r="X20" s="2154"/>
      <c r="Y20" s="2154"/>
      <c r="Z20" s="2154"/>
      <c r="AA20" s="2154"/>
      <c r="AB20" s="2154"/>
      <c r="AC20" s="2154"/>
      <c r="AD20" s="2154"/>
      <c r="AE20" s="2154"/>
      <c r="AF20" s="2154"/>
      <c r="AG20" s="2154"/>
      <c r="AH20" s="2154"/>
      <c r="AI20" s="2154"/>
      <c r="AJ20" s="2154"/>
      <c r="AK20" s="2154"/>
      <c r="AL20" s="2154"/>
      <c r="AM20" s="2154"/>
      <c r="AN20" s="2155"/>
    </row>
    <row r="21" spans="1:41" ht="12.6" customHeight="1">
      <c r="A21" s="3517"/>
      <c r="B21" s="3518"/>
      <c r="C21" s="3519"/>
      <c r="D21" s="2154"/>
      <c r="E21" s="2154"/>
      <c r="F21" s="3520"/>
      <c r="G21" s="3519"/>
      <c r="H21" s="2154"/>
      <c r="I21" s="2154"/>
      <c r="J21" s="2154"/>
      <c r="K21" s="2154"/>
      <c r="L21" s="2154"/>
      <c r="M21" s="2154"/>
      <c r="N21" s="2154"/>
      <c r="O21" s="2154"/>
      <c r="P21" s="2154"/>
      <c r="Q21" s="2154"/>
      <c r="R21" s="2154"/>
      <c r="S21" s="2154"/>
      <c r="T21" s="2154"/>
      <c r="U21" s="2154"/>
      <c r="V21" s="2154"/>
      <c r="W21" s="2154"/>
      <c r="X21" s="2154"/>
      <c r="Y21" s="2154"/>
      <c r="Z21" s="2154"/>
      <c r="AA21" s="2154"/>
      <c r="AB21" s="2154"/>
      <c r="AC21" s="2154"/>
      <c r="AD21" s="2154"/>
      <c r="AE21" s="2154"/>
      <c r="AF21" s="2154"/>
      <c r="AG21" s="2154"/>
      <c r="AH21" s="2154"/>
      <c r="AI21" s="2154"/>
      <c r="AJ21" s="2154"/>
      <c r="AK21" s="2154"/>
      <c r="AL21" s="2154"/>
      <c r="AM21" s="2154"/>
      <c r="AN21" s="2155"/>
      <c r="AO21" s="387" t="s">
        <v>1682</v>
      </c>
    </row>
    <row r="22" spans="1:41" ht="12.6" customHeight="1">
      <c r="A22" s="3517"/>
      <c r="B22" s="3518"/>
      <c r="C22" s="3519"/>
      <c r="D22" s="2154"/>
      <c r="E22" s="2154"/>
      <c r="F22" s="3520"/>
      <c r="G22" s="3519"/>
      <c r="H22" s="2154"/>
      <c r="I22" s="2154"/>
      <c r="J22" s="2154"/>
      <c r="K22" s="2154"/>
      <c r="L22" s="2154"/>
      <c r="M22" s="2154"/>
      <c r="N22" s="2154"/>
      <c r="O22" s="2154"/>
      <c r="P22" s="2154"/>
      <c r="Q22" s="2154"/>
      <c r="R22" s="2154"/>
      <c r="S22" s="2154"/>
      <c r="T22" s="2154"/>
      <c r="U22" s="2154"/>
      <c r="V22" s="2154"/>
      <c r="W22" s="2154"/>
      <c r="X22" s="2154"/>
      <c r="Y22" s="2154"/>
      <c r="Z22" s="2154"/>
      <c r="AA22" s="2154"/>
      <c r="AB22" s="2154"/>
      <c r="AC22" s="2154"/>
      <c r="AD22" s="2154"/>
      <c r="AE22" s="2154"/>
      <c r="AF22" s="2154"/>
      <c r="AG22" s="2154"/>
      <c r="AH22" s="2154"/>
      <c r="AI22" s="2154"/>
      <c r="AJ22" s="2154"/>
      <c r="AK22" s="2154"/>
      <c r="AL22" s="2154"/>
      <c r="AM22" s="2154"/>
      <c r="AN22" s="2155"/>
      <c r="AO22" s="387" t="s">
        <v>1683</v>
      </c>
    </row>
    <row r="23" spans="1:41" ht="12.6" customHeight="1">
      <c r="A23" s="3517"/>
      <c r="B23" s="3518"/>
      <c r="C23" s="3519"/>
      <c r="D23" s="2154"/>
      <c r="E23" s="2154"/>
      <c r="F23" s="3520"/>
      <c r="G23" s="3519"/>
      <c r="H23" s="2154"/>
      <c r="I23" s="2154"/>
      <c r="J23" s="2154"/>
      <c r="K23" s="2154"/>
      <c r="L23" s="2154"/>
      <c r="M23" s="2154"/>
      <c r="N23" s="2154"/>
      <c r="O23" s="2154"/>
      <c r="P23" s="2154"/>
      <c r="Q23" s="2154"/>
      <c r="R23" s="2154"/>
      <c r="S23" s="2154"/>
      <c r="T23" s="2154"/>
      <c r="U23" s="2154"/>
      <c r="V23" s="2154"/>
      <c r="W23" s="2154"/>
      <c r="X23" s="2154"/>
      <c r="Y23" s="2154"/>
      <c r="Z23" s="2154"/>
      <c r="AA23" s="2154"/>
      <c r="AB23" s="2154"/>
      <c r="AC23" s="2154"/>
      <c r="AD23" s="2154"/>
      <c r="AE23" s="2154"/>
      <c r="AF23" s="2154"/>
      <c r="AG23" s="2154"/>
      <c r="AH23" s="2154"/>
      <c r="AI23" s="2154"/>
      <c r="AJ23" s="2154"/>
      <c r="AK23" s="2154"/>
      <c r="AL23" s="2154"/>
      <c r="AM23" s="2154"/>
      <c r="AN23" s="2155"/>
    </row>
    <row r="24" spans="1:41" ht="12.6" customHeight="1">
      <c r="A24" s="3517"/>
      <c r="B24" s="3518"/>
      <c r="C24" s="3519"/>
      <c r="D24" s="2154"/>
      <c r="E24" s="2154"/>
      <c r="F24" s="3520"/>
      <c r="G24" s="3519"/>
      <c r="H24" s="2154"/>
      <c r="I24" s="2154"/>
      <c r="J24" s="2154"/>
      <c r="K24" s="2154"/>
      <c r="L24" s="2154"/>
      <c r="M24" s="2154"/>
      <c r="N24" s="2154"/>
      <c r="O24" s="2154"/>
      <c r="P24" s="2154"/>
      <c r="Q24" s="2154"/>
      <c r="R24" s="2154"/>
      <c r="S24" s="2154"/>
      <c r="T24" s="2154"/>
      <c r="U24" s="2154"/>
      <c r="V24" s="2154"/>
      <c r="W24" s="2154"/>
      <c r="X24" s="2154"/>
      <c r="Y24" s="2154"/>
      <c r="Z24" s="2154"/>
      <c r="AA24" s="2154"/>
      <c r="AB24" s="2154"/>
      <c r="AC24" s="2154"/>
      <c r="AD24" s="2154"/>
      <c r="AE24" s="2154"/>
      <c r="AF24" s="2154"/>
      <c r="AG24" s="2154"/>
      <c r="AH24" s="2154"/>
      <c r="AI24" s="2154"/>
      <c r="AJ24" s="2154"/>
      <c r="AK24" s="2154"/>
      <c r="AL24" s="2154"/>
      <c r="AM24" s="2154"/>
      <c r="AN24" s="2155"/>
    </row>
    <row r="25" spans="1:41" ht="12.6" customHeight="1">
      <c r="A25" s="3517"/>
      <c r="B25" s="3518"/>
      <c r="C25" s="3519"/>
      <c r="D25" s="2154"/>
      <c r="E25" s="2154"/>
      <c r="F25" s="3520"/>
      <c r="G25" s="3519"/>
      <c r="H25" s="2154"/>
      <c r="I25" s="2154"/>
      <c r="J25" s="2154"/>
      <c r="K25" s="2154"/>
      <c r="L25" s="2154"/>
      <c r="M25" s="2154"/>
      <c r="N25" s="2154"/>
      <c r="O25" s="2154"/>
      <c r="P25" s="2154"/>
      <c r="Q25" s="2154"/>
      <c r="R25" s="2154"/>
      <c r="S25" s="2154"/>
      <c r="T25" s="2154"/>
      <c r="U25" s="2154"/>
      <c r="V25" s="2154"/>
      <c r="W25" s="2154"/>
      <c r="X25" s="2154"/>
      <c r="Y25" s="2154"/>
      <c r="Z25" s="2154"/>
      <c r="AA25" s="2154"/>
      <c r="AB25" s="2154"/>
      <c r="AC25" s="2154"/>
      <c r="AD25" s="2154"/>
      <c r="AE25" s="2154"/>
      <c r="AF25" s="2154"/>
      <c r="AG25" s="2154"/>
      <c r="AH25" s="2154"/>
      <c r="AI25" s="2154"/>
      <c r="AJ25" s="2154"/>
      <c r="AK25" s="2154"/>
      <c r="AL25" s="2154"/>
      <c r="AM25" s="2154"/>
      <c r="AN25" s="2155"/>
    </row>
    <row r="26" spans="1:41" ht="12.6" customHeight="1">
      <c r="A26" s="3517"/>
      <c r="B26" s="3518"/>
      <c r="C26" s="3519"/>
      <c r="D26" s="2154"/>
      <c r="E26" s="2154"/>
      <c r="F26" s="3520"/>
      <c r="G26" s="3519"/>
      <c r="H26" s="2154"/>
      <c r="I26" s="2154"/>
      <c r="J26" s="2154"/>
      <c r="K26" s="2154"/>
      <c r="L26" s="2154"/>
      <c r="M26" s="2154"/>
      <c r="N26" s="2154"/>
      <c r="O26" s="2154"/>
      <c r="P26" s="2154"/>
      <c r="Q26" s="2154"/>
      <c r="R26" s="2154"/>
      <c r="S26" s="2154"/>
      <c r="T26" s="2154"/>
      <c r="U26" s="2154"/>
      <c r="V26" s="2154"/>
      <c r="W26" s="2154"/>
      <c r="X26" s="2154"/>
      <c r="Y26" s="2154"/>
      <c r="Z26" s="2154"/>
      <c r="AA26" s="2154"/>
      <c r="AB26" s="2154"/>
      <c r="AC26" s="2154"/>
      <c r="AD26" s="2154"/>
      <c r="AE26" s="2154"/>
      <c r="AF26" s="2154"/>
      <c r="AG26" s="2154"/>
      <c r="AH26" s="2154"/>
      <c r="AI26" s="2154"/>
      <c r="AJ26" s="2154"/>
      <c r="AK26" s="2154"/>
      <c r="AL26" s="2154"/>
      <c r="AM26" s="2154"/>
      <c r="AN26" s="2155"/>
    </row>
    <row r="27" spans="1:41" ht="12.6" customHeight="1">
      <c r="A27" s="3517"/>
      <c r="B27" s="3518"/>
      <c r="C27" s="3519"/>
      <c r="D27" s="2154"/>
      <c r="E27" s="2154"/>
      <c r="F27" s="3520"/>
      <c r="G27" s="3519"/>
      <c r="H27" s="2154"/>
      <c r="I27" s="2154"/>
      <c r="J27" s="2154"/>
      <c r="K27" s="2154"/>
      <c r="L27" s="2154"/>
      <c r="M27" s="2154"/>
      <c r="N27" s="2154"/>
      <c r="O27" s="2154"/>
      <c r="P27" s="2154"/>
      <c r="Q27" s="2154"/>
      <c r="R27" s="2154"/>
      <c r="S27" s="2154"/>
      <c r="T27" s="2154"/>
      <c r="U27" s="2154"/>
      <c r="V27" s="2154"/>
      <c r="W27" s="2154"/>
      <c r="X27" s="2154"/>
      <c r="Y27" s="2154"/>
      <c r="Z27" s="2154"/>
      <c r="AA27" s="2154"/>
      <c r="AB27" s="2154"/>
      <c r="AC27" s="2154"/>
      <c r="AD27" s="2154"/>
      <c r="AE27" s="2154"/>
      <c r="AF27" s="2154"/>
      <c r="AG27" s="2154"/>
      <c r="AH27" s="2154"/>
      <c r="AI27" s="2154"/>
      <c r="AJ27" s="2154"/>
      <c r="AK27" s="2154"/>
      <c r="AL27" s="2154"/>
      <c r="AM27" s="2154"/>
      <c r="AN27" s="2155"/>
    </row>
    <row r="28" spans="1:41" ht="12.6" customHeight="1">
      <c r="A28" s="3517"/>
      <c r="B28" s="3518"/>
      <c r="C28" s="3519"/>
      <c r="D28" s="2154"/>
      <c r="E28" s="2154"/>
      <c r="F28" s="3520"/>
      <c r="G28" s="3519"/>
      <c r="H28" s="2154"/>
      <c r="I28" s="2154"/>
      <c r="J28" s="2154"/>
      <c r="K28" s="2154"/>
      <c r="L28" s="2154"/>
      <c r="M28" s="2154"/>
      <c r="N28" s="2154"/>
      <c r="O28" s="2154"/>
      <c r="P28" s="2154"/>
      <c r="Q28" s="2154"/>
      <c r="R28" s="2154"/>
      <c r="S28" s="2154"/>
      <c r="T28" s="2154"/>
      <c r="U28" s="2154"/>
      <c r="V28" s="2154"/>
      <c r="W28" s="2154"/>
      <c r="X28" s="2154"/>
      <c r="Y28" s="2154"/>
      <c r="Z28" s="2154"/>
      <c r="AA28" s="2154"/>
      <c r="AB28" s="2154"/>
      <c r="AC28" s="2154"/>
      <c r="AD28" s="2154"/>
      <c r="AE28" s="2154"/>
      <c r="AF28" s="2154"/>
      <c r="AG28" s="2154"/>
      <c r="AH28" s="2154"/>
      <c r="AI28" s="2154"/>
      <c r="AJ28" s="2154"/>
      <c r="AK28" s="2154"/>
      <c r="AL28" s="2154"/>
      <c r="AM28" s="2154"/>
      <c r="AN28" s="2155"/>
    </row>
    <row r="29" spans="1:41" ht="12.6" customHeight="1">
      <c r="A29" s="3517"/>
      <c r="B29" s="3518"/>
      <c r="C29" s="3519"/>
      <c r="D29" s="2154"/>
      <c r="E29" s="2154"/>
      <c r="F29" s="3520"/>
      <c r="G29" s="3519"/>
      <c r="H29" s="2154"/>
      <c r="I29" s="2154"/>
      <c r="J29" s="2154"/>
      <c r="K29" s="2154"/>
      <c r="L29" s="2154"/>
      <c r="M29" s="2154"/>
      <c r="N29" s="2154"/>
      <c r="O29" s="2154"/>
      <c r="P29" s="2154"/>
      <c r="Q29" s="2154"/>
      <c r="R29" s="2154"/>
      <c r="S29" s="2154"/>
      <c r="T29" s="2154"/>
      <c r="U29" s="2154"/>
      <c r="V29" s="2154"/>
      <c r="W29" s="2154"/>
      <c r="X29" s="2154"/>
      <c r="Y29" s="2154"/>
      <c r="Z29" s="2154"/>
      <c r="AA29" s="2154"/>
      <c r="AB29" s="2154"/>
      <c r="AC29" s="2154"/>
      <c r="AD29" s="2154"/>
      <c r="AE29" s="2154"/>
      <c r="AF29" s="2154"/>
      <c r="AG29" s="2154"/>
      <c r="AH29" s="2154"/>
      <c r="AI29" s="2154"/>
      <c r="AJ29" s="2154"/>
      <c r="AK29" s="2154"/>
      <c r="AL29" s="2154"/>
      <c r="AM29" s="2154"/>
      <c r="AN29" s="2155"/>
    </row>
    <row r="30" spans="1:41" ht="12.6" customHeight="1">
      <c r="A30" s="3517"/>
      <c r="B30" s="3518"/>
      <c r="C30" s="3519"/>
      <c r="D30" s="2154"/>
      <c r="E30" s="2154"/>
      <c r="F30" s="3520"/>
      <c r="G30" s="3519"/>
      <c r="H30" s="2154"/>
      <c r="I30" s="2154"/>
      <c r="J30" s="2154"/>
      <c r="K30" s="2154"/>
      <c r="L30" s="2154"/>
      <c r="M30" s="2154"/>
      <c r="N30" s="2154"/>
      <c r="O30" s="2154"/>
      <c r="P30" s="2154"/>
      <c r="Q30" s="2154"/>
      <c r="R30" s="2154"/>
      <c r="S30" s="2154"/>
      <c r="T30" s="2154"/>
      <c r="U30" s="2154"/>
      <c r="V30" s="2154"/>
      <c r="W30" s="2154"/>
      <c r="X30" s="2154"/>
      <c r="Y30" s="2154"/>
      <c r="Z30" s="2154"/>
      <c r="AA30" s="2154"/>
      <c r="AB30" s="2154"/>
      <c r="AC30" s="2154"/>
      <c r="AD30" s="2154"/>
      <c r="AE30" s="2154"/>
      <c r="AF30" s="2154"/>
      <c r="AG30" s="2154"/>
      <c r="AH30" s="2154"/>
      <c r="AI30" s="2154"/>
      <c r="AJ30" s="2154"/>
      <c r="AK30" s="2154"/>
      <c r="AL30" s="2154"/>
      <c r="AM30" s="2154"/>
      <c r="AN30" s="2155"/>
    </row>
    <row r="31" spans="1:41" ht="12.6" customHeight="1">
      <c r="A31" s="3517"/>
      <c r="B31" s="3518"/>
      <c r="C31" s="3519"/>
      <c r="D31" s="2154"/>
      <c r="E31" s="2154"/>
      <c r="F31" s="3520"/>
      <c r="G31" s="3519"/>
      <c r="H31" s="2154"/>
      <c r="I31" s="2154"/>
      <c r="J31" s="2154"/>
      <c r="K31" s="2154"/>
      <c r="L31" s="2154"/>
      <c r="M31" s="2154"/>
      <c r="N31" s="2154"/>
      <c r="O31" s="2154"/>
      <c r="P31" s="2154"/>
      <c r="Q31" s="2154"/>
      <c r="R31" s="2154"/>
      <c r="S31" s="2154"/>
      <c r="T31" s="2154"/>
      <c r="U31" s="2154"/>
      <c r="V31" s="2154"/>
      <c r="W31" s="2154"/>
      <c r="X31" s="2154"/>
      <c r="Y31" s="2154"/>
      <c r="Z31" s="2154"/>
      <c r="AA31" s="2154"/>
      <c r="AB31" s="2154"/>
      <c r="AC31" s="2154"/>
      <c r="AD31" s="2154"/>
      <c r="AE31" s="2154"/>
      <c r="AF31" s="2154"/>
      <c r="AG31" s="2154"/>
      <c r="AH31" s="2154"/>
      <c r="AI31" s="2154"/>
      <c r="AJ31" s="2154"/>
      <c r="AK31" s="2154"/>
      <c r="AL31" s="2154"/>
      <c r="AM31" s="2154"/>
      <c r="AN31" s="2155"/>
    </row>
    <row r="32" spans="1:41" ht="12.6" customHeight="1">
      <c r="A32" s="3517"/>
      <c r="B32" s="3518"/>
      <c r="C32" s="3519"/>
      <c r="D32" s="2154"/>
      <c r="E32" s="2154"/>
      <c r="F32" s="3520"/>
      <c r="G32" s="3519"/>
      <c r="H32" s="2154"/>
      <c r="I32" s="2154"/>
      <c r="J32" s="2154"/>
      <c r="K32" s="2154"/>
      <c r="L32" s="2154"/>
      <c r="M32" s="2154"/>
      <c r="N32" s="2154"/>
      <c r="O32" s="2154"/>
      <c r="P32" s="2154"/>
      <c r="Q32" s="2154"/>
      <c r="R32" s="2154"/>
      <c r="S32" s="2154"/>
      <c r="T32" s="2154"/>
      <c r="U32" s="2154"/>
      <c r="V32" s="2154"/>
      <c r="W32" s="2154"/>
      <c r="X32" s="2154"/>
      <c r="Y32" s="2154"/>
      <c r="Z32" s="2154"/>
      <c r="AA32" s="2154"/>
      <c r="AB32" s="2154"/>
      <c r="AC32" s="2154"/>
      <c r="AD32" s="2154"/>
      <c r="AE32" s="2154"/>
      <c r="AF32" s="2154"/>
      <c r="AG32" s="2154"/>
      <c r="AH32" s="2154"/>
      <c r="AI32" s="2154"/>
      <c r="AJ32" s="2154"/>
      <c r="AK32" s="2154"/>
      <c r="AL32" s="2154"/>
      <c r="AM32" s="2154"/>
      <c r="AN32" s="2155"/>
    </row>
    <row r="33" spans="1:40" ht="12.6" customHeight="1">
      <c r="A33" s="3517"/>
      <c r="B33" s="3518"/>
      <c r="C33" s="3519"/>
      <c r="D33" s="2154"/>
      <c r="E33" s="2154"/>
      <c r="F33" s="3520"/>
      <c r="G33" s="3519"/>
      <c r="H33" s="2154"/>
      <c r="I33" s="2154"/>
      <c r="J33" s="2154"/>
      <c r="K33" s="2154"/>
      <c r="L33" s="2154"/>
      <c r="M33" s="2154"/>
      <c r="N33" s="2154"/>
      <c r="O33" s="2154"/>
      <c r="P33" s="2154"/>
      <c r="Q33" s="2154"/>
      <c r="R33" s="2154"/>
      <c r="S33" s="2154"/>
      <c r="T33" s="2154"/>
      <c r="U33" s="2154"/>
      <c r="V33" s="2154"/>
      <c r="W33" s="2154"/>
      <c r="X33" s="2154"/>
      <c r="Y33" s="2154"/>
      <c r="Z33" s="2154"/>
      <c r="AA33" s="2154"/>
      <c r="AB33" s="2154"/>
      <c r="AC33" s="2154"/>
      <c r="AD33" s="2154"/>
      <c r="AE33" s="2154"/>
      <c r="AF33" s="2154"/>
      <c r="AG33" s="2154"/>
      <c r="AH33" s="2154"/>
      <c r="AI33" s="2154"/>
      <c r="AJ33" s="2154"/>
      <c r="AK33" s="2154"/>
      <c r="AL33" s="2154"/>
      <c r="AM33" s="2154"/>
      <c r="AN33" s="2155"/>
    </row>
    <row r="34" spans="1:40" ht="12.6" customHeight="1">
      <c r="A34" s="3517"/>
      <c r="B34" s="3518"/>
      <c r="C34" s="3519"/>
      <c r="D34" s="2154"/>
      <c r="E34" s="2154"/>
      <c r="F34" s="3520"/>
      <c r="G34" s="3519"/>
      <c r="H34" s="2154"/>
      <c r="I34" s="2154"/>
      <c r="J34" s="2154"/>
      <c r="K34" s="2154"/>
      <c r="L34" s="2154"/>
      <c r="M34" s="2154"/>
      <c r="N34" s="2154"/>
      <c r="O34" s="2154"/>
      <c r="P34" s="2154"/>
      <c r="Q34" s="2154"/>
      <c r="R34" s="2154"/>
      <c r="S34" s="2154"/>
      <c r="T34" s="2154"/>
      <c r="U34" s="2154"/>
      <c r="V34" s="2154"/>
      <c r="W34" s="2154"/>
      <c r="X34" s="2154"/>
      <c r="Y34" s="2154"/>
      <c r="Z34" s="2154"/>
      <c r="AA34" s="2154"/>
      <c r="AB34" s="2154"/>
      <c r="AC34" s="2154"/>
      <c r="AD34" s="2154"/>
      <c r="AE34" s="2154"/>
      <c r="AF34" s="2154"/>
      <c r="AG34" s="2154"/>
      <c r="AH34" s="2154"/>
      <c r="AI34" s="2154"/>
      <c r="AJ34" s="2154"/>
      <c r="AK34" s="2154"/>
      <c r="AL34" s="2154"/>
      <c r="AM34" s="2154"/>
      <c r="AN34" s="2155"/>
    </row>
    <row r="35" spans="1:40" ht="12.6" customHeight="1">
      <c r="A35" s="3517"/>
      <c r="B35" s="3518"/>
      <c r="C35" s="3519"/>
      <c r="D35" s="2154"/>
      <c r="E35" s="2154"/>
      <c r="F35" s="3520"/>
      <c r="G35" s="3519"/>
      <c r="H35" s="2154"/>
      <c r="I35" s="2154"/>
      <c r="J35" s="2154"/>
      <c r="K35" s="2154"/>
      <c r="L35" s="2154"/>
      <c r="M35" s="2154"/>
      <c r="N35" s="2154"/>
      <c r="O35" s="2154"/>
      <c r="P35" s="2154"/>
      <c r="Q35" s="2154"/>
      <c r="R35" s="2154"/>
      <c r="S35" s="2154"/>
      <c r="T35" s="2154"/>
      <c r="U35" s="2154"/>
      <c r="V35" s="2154"/>
      <c r="W35" s="2154"/>
      <c r="X35" s="2154"/>
      <c r="Y35" s="2154"/>
      <c r="Z35" s="2154"/>
      <c r="AA35" s="2154"/>
      <c r="AB35" s="2154"/>
      <c r="AC35" s="2154"/>
      <c r="AD35" s="2154"/>
      <c r="AE35" s="2154"/>
      <c r="AF35" s="2154"/>
      <c r="AG35" s="2154"/>
      <c r="AH35" s="2154"/>
      <c r="AI35" s="2154"/>
      <c r="AJ35" s="2154"/>
      <c r="AK35" s="2154"/>
      <c r="AL35" s="2154"/>
      <c r="AM35" s="2154"/>
      <c r="AN35" s="2155"/>
    </row>
    <row r="36" spans="1:40" ht="12.6" customHeight="1">
      <c r="A36" s="3517"/>
      <c r="B36" s="3518"/>
      <c r="C36" s="3519"/>
      <c r="D36" s="2154"/>
      <c r="E36" s="2154"/>
      <c r="F36" s="3520"/>
      <c r="G36" s="3519"/>
      <c r="H36" s="2154"/>
      <c r="I36" s="2154"/>
      <c r="J36" s="2154"/>
      <c r="K36" s="2154"/>
      <c r="L36" s="2154"/>
      <c r="M36" s="2154"/>
      <c r="N36" s="2154"/>
      <c r="O36" s="2154"/>
      <c r="P36" s="2154"/>
      <c r="Q36" s="2154"/>
      <c r="R36" s="2154"/>
      <c r="S36" s="2154"/>
      <c r="T36" s="2154"/>
      <c r="U36" s="2154"/>
      <c r="V36" s="2154"/>
      <c r="W36" s="2154"/>
      <c r="X36" s="2154"/>
      <c r="Y36" s="2154"/>
      <c r="Z36" s="2154"/>
      <c r="AA36" s="2154"/>
      <c r="AB36" s="2154"/>
      <c r="AC36" s="2154"/>
      <c r="AD36" s="2154"/>
      <c r="AE36" s="2154"/>
      <c r="AF36" s="2154"/>
      <c r="AG36" s="2154"/>
      <c r="AH36" s="2154"/>
      <c r="AI36" s="2154"/>
      <c r="AJ36" s="2154"/>
      <c r="AK36" s="2154"/>
      <c r="AL36" s="2154"/>
      <c r="AM36" s="2154"/>
      <c r="AN36" s="2155"/>
    </row>
    <row r="37" spans="1:40" ht="12.6" customHeight="1">
      <c r="A37" s="3517"/>
      <c r="B37" s="3518"/>
      <c r="C37" s="3519"/>
      <c r="D37" s="2154"/>
      <c r="E37" s="2154"/>
      <c r="F37" s="3520"/>
      <c r="G37" s="3519"/>
      <c r="H37" s="2154"/>
      <c r="I37" s="2154"/>
      <c r="J37" s="2154"/>
      <c r="K37" s="2154"/>
      <c r="L37" s="2154"/>
      <c r="M37" s="2154"/>
      <c r="N37" s="2154"/>
      <c r="O37" s="2154"/>
      <c r="P37" s="2154"/>
      <c r="Q37" s="2154"/>
      <c r="R37" s="2154"/>
      <c r="S37" s="2154"/>
      <c r="T37" s="2154"/>
      <c r="U37" s="2154"/>
      <c r="V37" s="2154"/>
      <c r="W37" s="2154"/>
      <c r="X37" s="2154"/>
      <c r="Y37" s="2154"/>
      <c r="Z37" s="2154"/>
      <c r="AA37" s="2154"/>
      <c r="AB37" s="2154"/>
      <c r="AC37" s="2154"/>
      <c r="AD37" s="2154"/>
      <c r="AE37" s="2154"/>
      <c r="AF37" s="2154"/>
      <c r="AG37" s="2154"/>
      <c r="AH37" s="2154"/>
      <c r="AI37" s="2154"/>
      <c r="AJ37" s="2154"/>
      <c r="AK37" s="2154"/>
      <c r="AL37" s="2154"/>
      <c r="AM37" s="2154"/>
      <c r="AN37" s="2155"/>
    </row>
    <row r="38" spans="1:40" ht="12.6" customHeight="1">
      <c r="A38" s="3517"/>
      <c r="B38" s="3518"/>
      <c r="C38" s="3519"/>
      <c r="D38" s="2154"/>
      <c r="E38" s="2154"/>
      <c r="F38" s="3520"/>
      <c r="G38" s="3519"/>
      <c r="H38" s="2154"/>
      <c r="I38" s="2154"/>
      <c r="J38" s="2154"/>
      <c r="K38" s="2154"/>
      <c r="L38" s="2154"/>
      <c r="M38" s="2154"/>
      <c r="N38" s="2154"/>
      <c r="O38" s="2154"/>
      <c r="P38" s="2154"/>
      <c r="Q38" s="2154"/>
      <c r="R38" s="2154"/>
      <c r="S38" s="2154"/>
      <c r="T38" s="2154"/>
      <c r="U38" s="2154"/>
      <c r="V38" s="2154"/>
      <c r="W38" s="2154"/>
      <c r="X38" s="2154"/>
      <c r="Y38" s="2154"/>
      <c r="Z38" s="2154"/>
      <c r="AA38" s="2154"/>
      <c r="AB38" s="2154"/>
      <c r="AC38" s="2154"/>
      <c r="AD38" s="2154"/>
      <c r="AE38" s="2154"/>
      <c r="AF38" s="2154"/>
      <c r="AG38" s="2154"/>
      <c r="AH38" s="2154"/>
      <c r="AI38" s="2154"/>
      <c r="AJ38" s="2154"/>
      <c r="AK38" s="2154"/>
      <c r="AL38" s="2154"/>
      <c r="AM38" s="2154"/>
      <c r="AN38" s="2155"/>
    </row>
    <row r="39" spans="1:40" ht="12.6" customHeight="1">
      <c r="A39" s="3517"/>
      <c r="B39" s="3518"/>
      <c r="C39" s="3519"/>
      <c r="D39" s="2154"/>
      <c r="E39" s="2154"/>
      <c r="F39" s="3520"/>
      <c r="G39" s="3519"/>
      <c r="H39" s="2154"/>
      <c r="I39" s="2154"/>
      <c r="J39" s="2154"/>
      <c r="K39" s="2154"/>
      <c r="L39" s="2154"/>
      <c r="M39" s="2154"/>
      <c r="N39" s="2154"/>
      <c r="O39" s="2154"/>
      <c r="P39" s="2154"/>
      <c r="Q39" s="2154"/>
      <c r="R39" s="2154"/>
      <c r="S39" s="2154"/>
      <c r="T39" s="2154"/>
      <c r="U39" s="2154"/>
      <c r="V39" s="2154"/>
      <c r="W39" s="2154"/>
      <c r="X39" s="2154"/>
      <c r="Y39" s="2154"/>
      <c r="Z39" s="2154"/>
      <c r="AA39" s="2154"/>
      <c r="AB39" s="2154"/>
      <c r="AC39" s="2154"/>
      <c r="AD39" s="2154"/>
      <c r="AE39" s="2154"/>
      <c r="AF39" s="2154"/>
      <c r="AG39" s="2154"/>
      <c r="AH39" s="2154"/>
      <c r="AI39" s="2154"/>
      <c r="AJ39" s="2154"/>
      <c r="AK39" s="2154"/>
      <c r="AL39" s="2154"/>
      <c r="AM39" s="2154"/>
      <c r="AN39" s="2155"/>
    </row>
    <row r="40" spans="1:40" ht="12.6" customHeight="1">
      <c r="A40" s="3517"/>
      <c r="B40" s="3518"/>
      <c r="C40" s="3519"/>
      <c r="D40" s="2154"/>
      <c r="E40" s="2154"/>
      <c r="F40" s="3520"/>
      <c r="G40" s="3519"/>
      <c r="H40" s="2154"/>
      <c r="I40" s="2154"/>
      <c r="J40" s="2154"/>
      <c r="K40" s="2154"/>
      <c r="L40" s="2154"/>
      <c r="M40" s="2154"/>
      <c r="N40" s="2154"/>
      <c r="O40" s="2154"/>
      <c r="P40" s="2154"/>
      <c r="Q40" s="2154"/>
      <c r="R40" s="2154"/>
      <c r="S40" s="2154"/>
      <c r="T40" s="2154"/>
      <c r="U40" s="2154"/>
      <c r="V40" s="2154"/>
      <c r="W40" s="2154"/>
      <c r="X40" s="2154"/>
      <c r="Y40" s="2154"/>
      <c r="Z40" s="2154"/>
      <c r="AA40" s="2154"/>
      <c r="AB40" s="2154"/>
      <c r="AC40" s="2154"/>
      <c r="AD40" s="2154"/>
      <c r="AE40" s="2154"/>
      <c r="AF40" s="2154"/>
      <c r="AG40" s="2154"/>
      <c r="AH40" s="2154"/>
      <c r="AI40" s="2154"/>
      <c r="AJ40" s="2154"/>
      <c r="AK40" s="2154"/>
      <c r="AL40" s="2154"/>
      <c r="AM40" s="2154"/>
      <c r="AN40" s="2155"/>
    </row>
    <row r="41" spans="1:40" ht="12.6" customHeight="1">
      <c r="A41" s="3517"/>
      <c r="B41" s="3518"/>
      <c r="C41" s="3519"/>
      <c r="D41" s="2154"/>
      <c r="E41" s="2154"/>
      <c r="F41" s="3520"/>
      <c r="G41" s="3519"/>
      <c r="H41" s="2154"/>
      <c r="I41" s="2154"/>
      <c r="J41" s="2154"/>
      <c r="K41" s="2154"/>
      <c r="L41" s="2154"/>
      <c r="M41" s="2154"/>
      <c r="N41" s="2154"/>
      <c r="O41" s="2154"/>
      <c r="P41" s="2154"/>
      <c r="Q41" s="2154"/>
      <c r="R41" s="2154"/>
      <c r="S41" s="2154"/>
      <c r="T41" s="2154"/>
      <c r="U41" s="2154"/>
      <c r="V41" s="2154"/>
      <c r="W41" s="2154"/>
      <c r="X41" s="2154"/>
      <c r="Y41" s="2154"/>
      <c r="Z41" s="2154"/>
      <c r="AA41" s="2154"/>
      <c r="AB41" s="2154"/>
      <c r="AC41" s="2154"/>
      <c r="AD41" s="2154"/>
      <c r="AE41" s="2154"/>
      <c r="AF41" s="2154"/>
      <c r="AG41" s="2154"/>
      <c r="AH41" s="2154"/>
      <c r="AI41" s="2154"/>
      <c r="AJ41" s="2154"/>
      <c r="AK41" s="2154"/>
      <c r="AL41" s="2154"/>
      <c r="AM41" s="2154"/>
      <c r="AN41" s="2155"/>
    </row>
    <row r="42" spans="1:40" ht="12.6" customHeight="1">
      <c r="A42" s="3517"/>
      <c r="B42" s="3518"/>
      <c r="C42" s="3519"/>
      <c r="D42" s="2154"/>
      <c r="E42" s="2154"/>
      <c r="F42" s="3520"/>
      <c r="G42" s="3519"/>
      <c r="H42" s="2154"/>
      <c r="I42" s="2154"/>
      <c r="J42" s="2154"/>
      <c r="K42" s="2154"/>
      <c r="L42" s="2154"/>
      <c r="M42" s="2154"/>
      <c r="N42" s="2154"/>
      <c r="O42" s="2154"/>
      <c r="P42" s="2154"/>
      <c r="Q42" s="2154"/>
      <c r="R42" s="2154"/>
      <c r="S42" s="2154"/>
      <c r="T42" s="2154"/>
      <c r="U42" s="2154"/>
      <c r="V42" s="2154"/>
      <c r="W42" s="2154"/>
      <c r="X42" s="2154"/>
      <c r="Y42" s="2154"/>
      <c r="Z42" s="2154"/>
      <c r="AA42" s="2154"/>
      <c r="AB42" s="2154"/>
      <c r="AC42" s="2154"/>
      <c r="AD42" s="2154"/>
      <c r="AE42" s="2154"/>
      <c r="AF42" s="2154"/>
      <c r="AG42" s="2154"/>
      <c r="AH42" s="2154"/>
      <c r="AI42" s="2154"/>
      <c r="AJ42" s="2154"/>
      <c r="AK42" s="2154"/>
      <c r="AL42" s="2154"/>
      <c r="AM42" s="2154"/>
      <c r="AN42" s="2155"/>
    </row>
    <row r="43" spans="1:40" ht="12.6" customHeight="1">
      <c r="A43" s="3517"/>
      <c r="B43" s="3518"/>
      <c r="C43" s="3519"/>
      <c r="D43" s="2154"/>
      <c r="E43" s="2154"/>
      <c r="F43" s="3520"/>
      <c r="G43" s="3519"/>
      <c r="H43" s="2154"/>
      <c r="I43" s="2154"/>
      <c r="J43" s="2154"/>
      <c r="K43" s="2154"/>
      <c r="L43" s="2154"/>
      <c r="M43" s="2154"/>
      <c r="N43" s="2154"/>
      <c r="O43" s="2154"/>
      <c r="P43" s="2154"/>
      <c r="Q43" s="2154"/>
      <c r="R43" s="2154"/>
      <c r="S43" s="2154"/>
      <c r="T43" s="2154"/>
      <c r="U43" s="2154"/>
      <c r="V43" s="2154"/>
      <c r="W43" s="2154"/>
      <c r="X43" s="2154"/>
      <c r="Y43" s="2154"/>
      <c r="Z43" s="2154"/>
      <c r="AA43" s="2154"/>
      <c r="AB43" s="2154"/>
      <c r="AC43" s="2154"/>
      <c r="AD43" s="2154"/>
      <c r="AE43" s="2154"/>
      <c r="AF43" s="2154"/>
      <c r="AG43" s="2154"/>
      <c r="AH43" s="2154"/>
      <c r="AI43" s="2154"/>
      <c r="AJ43" s="2154"/>
      <c r="AK43" s="2154"/>
      <c r="AL43" s="2154"/>
      <c r="AM43" s="2154"/>
      <c r="AN43" s="2155"/>
    </row>
    <row r="44" spans="1:40" ht="12.6" customHeight="1">
      <c r="A44" s="3517"/>
      <c r="B44" s="3518"/>
      <c r="C44" s="3519"/>
      <c r="D44" s="2154"/>
      <c r="E44" s="2154"/>
      <c r="F44" s="3520"/>
      <c r="G44" s="3519"/>
      <c r="H44" s="2154"/>
      <c r="I44" s="2154"/>
      <c r="J44" s="2154"/>
      <c r="K44" s="2154"/>
      <c r="L44" s="2154"/>
      <c r="M44" s="2154"/>
      <c r="N44" s="2154"/>
      <c r="O44" s="2154"/>
      <c r="P44" s="2154"/>
      <c r="Q44" s="2154"/>
      <c r="R44" s="2154"/>
      <c r="S44" s="2154"/>
      <c r="T44" s="2154"/>
      <c r="U44" s="2154"/>
      <c r="V44" s="2154"/>
      <c r="W44" s="2154"/>
      <c r="X44" s="2154"/>
      <c r="Y44" s="2154"/>
      <c r="Z44" s="2154"/>
      <c r="AA44" s="2154"/>
      <c r="AB44" s="2154"/>
      <c r="AC44" s="2154"/>
      <c r="AD44" s="2154"/>
      <c r="AE44" s="2154"/>
      <c r="AF44" s="2154"/>
      <c r="AG44" s="2154"/>
      <c r="AH44" s="2154"/>
      <c r="AI44" s="2154"/>
      <c r="AJ44" s="2154"/>
      <c r="AK44" s="2154"/>
      <c r="AL44" s="2154"/>
      <c r="AM44" s="2154"/>
      <c r="AN44" s="2155"/>
    </row>
    <row r="45" spans="1:40" ht="12.6" customHeight="1">
      <c r="A45" s="3517"/>
      <c r="B45" s="3518"/>
      <c r="C45" s="3519"/>
      <c r="D45" s="2154"/>
      <c r="E45" s="2154"/>
      <c r="F45" s="3520"/>
      <c r="G45" s="3519"/>
      <c r="H45" s="2154"/>
      <c r="I45" s="2154"/>
      <c r="J45" s="2154"/>
      <c r="K45" s="2154"/>
      <c r="L45" s="2154"/>
      <c r="M45" s="2154"/>
      <c r="N45" s="2154"/>
      <c r="O45" s="2154"/>
      <c r="P45" s="2154"/>
      <c r="Q45" s="2154"/>
      <c r="R45" s="2154"/>
      <c r="S45" s="2154"/>
      <c r="T45" s="2154"/>
      <c r="U45" s="2154"/>
      <c r="V45" s="2154"/>
      <c r="W45" s="2154"/>
      <c r="X45" s="2154"/>
      <c r="Y45" s="2154"/>
      <c r="Z45" s="2154"/>
      <c r="AA45" s="2154"/>
      <c r="AB45" s="2154"/>
      <c r="AC45" s="2154"/>
      <c r="AD45" s="2154"/>
      <c r="AE45" s="2154"/>
      <c r="AF45" s="2154"/>
      <c r="AG45" s="2154"/>
      <c r="AH45" s="2154"/>
      <c r="AI45" s="2154"/>
      <c r="AJ45" s="2154"/>
      <c r="AK45" s="2154"/>
      <c r="AL45" s="2154"/>
      <c r="AM45" s="2154"/>
      <c r="AN45" s="2155"/>
    </row>
    <row r="46" spans="1:40" ht="12.6" customHeight="1">
      <c r="A46" s="3517"/>
      <c r="B46" s="3518"/>
      <c r="C46" s="3519"/>
      <c r="D46" s="2154"/>
      <c r="E46" s="2154"/>
      <c r="F46" s="3520"/>
      <c r="G46" s="3519"/>
      <c r="H46" s="2154"/>
      <c r="I46" s="2154"/>
      <c r="J46" s="2154"/>
      <c r="K46" s="2154"/>
      <c r="L46" s="2154"/>
      <c r="M46" s="2154"/>
      <c r="N46" s="2154"/>
      <c r="O46" s="2154"/>
      <c r="P46" s="2154"/>
      <c r="Q46" s="2154"/>
      <c r="R46" s="2154"/>
      <c r="S46" s="2154"/>
      <c r="T46" s="2154"/>
      <c r="U46" s="2154"/>
      <c r="V46" s="2154"/>
      <c r="W46" s="2154"/>
      <c r="X46" s="2154"/>
      <c r="Y46" s="2154"/>
      <c r="Z46" s="2154"/>
      <c r="AA46" s="2154"/>
      <c r="AB46" s="2154"/>
      <c r="AC46" s="2154"/>
      <c r="AD46" s="2154"/>
      <c r="AE46" s="2154"/>
      <c r="AF46" s="2154"/>
      <c r="AG46" s="2154"/>
      <c r="AH46" s="2154"/>
      <c r="AI46" s="2154"/>
      <c r="AJ46" s="2154"/>
      <c r="AK46" s="2154"/>
      <c r="AL46" s="2154"/>
      <c r="AM46" s="2154"/>
      <c r="AN46" s="2155"/>
    </row>
    <row r="47" spans="1:40" ht="12.6" customHeight="1">
      <c r="A47" s="3517"/>
      <c r="B47" s="3518"/>
      <c r="C47" s="3519"/>
      <c r="D47" s="2154"/>
      <c r="E47" s="2154"/>
      <c r="F47" s="3520"/>
      <c r="G47" s="3519"/>
      <c r="H47" s="2154"/>
      <c r="I47" s="2154"/>
      <c r="J47" s="2154"/>
      <c r="K47" s="2154"/>
      <c r="L47" s="2154"/>
      <c r="M47" s="2154"/>
      <c r="N47" s="2154"/>
      <c r="O47" s="2154"/>
      <c r="P47" s="2154"/>
      <c r="Q47" s="2154"/>
      <c r="R47" s="2154"/>
      <c r="S47" s="2154"/>
      <c r="T47" s="2154"/>
      <c r="U47" s="2154"/>
      <c r="V47" s="2154"/>
      <c r="W47" s="2154"/>
      <c r="X47" s="2154"/>
      <c r="Y47" s="2154"/>
      <c r="Z47" s="2154"/>
      <c r="AA47" s="2154"/>
      <c r="AB47" s="2154"/>
      <c r="AC47" s="2154"/>
      <c r="AD47" s="2154"/>
      <c r="AE47" s="2154"/>
      <c r="AF47" s="2154"/>
      <c r="AG47" s="2154"/>
      <c r="AH47" s="2154"/>
      <c r="AI47" s="2154"/>
      <c r="AJ47" s="2154"/>
      <c r="AK47" s="2154"/>
      <c r="AL47" s="2154"/>
      <c r="AM47" s="2154"/>
      <c r="AN47" s="2155"/>
    </row>
    <row r="48" spans="1:40" ht="12.6" customHeight="1">
      <c r="A48" s="3517"/>
      <c r="B48" s="3518"/>
      <c r="C48" s="3519"/>
      <c r="D48" s="2154"/>
      <c r="E48" s="2154"/>
      <c r="F48" s="3520"/>
      <c r="G48" s="3519"/>
      <c r="H48" s="2154"/>
      <c r="I48" s="2154"/>
      <c r="J48" s="2154"/>
      <c r="K48" s="2154"/>
      <c r="L48" s="2154"/>
      <c r="M48" s="2154"/>
      <c r="N48" s="2154"/>
      <c r="O48" s="2154"/>
      <c r="P48" s="2154"/>
      <c r="Q48" s="2154"/>
      <c r="R48" s="2154"/>
      <c r="S48" s="2154"/>
      <c r="T48" s="2154"/>
      <c r="U48" s="2154"/>
      <c r="V48" s="2154"/>
      <c r="W48" s="2154"/>
      <c r="X48" s="2154"/>
      <c r="Y48" s="2154"/>
      <c r="Z48" s="2154"/>
      <c r="AA48" s="2154"/>
      <c r="AB48" s="2154"/>
      <c r="AC48" s="2154"/>
      <c r="AD48" s="2154"/>
      <c r="AE48" s="2154"/>
      <c r="AF48" s="2154"/>
      <c r="AG48" s="2154"/>
      <c r="AH48" s="2154"/>
      <c r="AI48" s="2154"/>
      <c r="AJ48" s="2154"/>
      <c r="AK48" s="2154"/>
      <c r="AL48" s="2154"/>
      <c r="AM48" s="2154"/>
      <c r="AN48" s="2155"/>
    </row>
    <row r="49" spans="1:40" ht="12.6" customHeight="1">
      <c r="A49" s="3517"/>
      <c r="B49" s="3518"/>
      <c r="C49" s="3519"/>
      <c r="D49" s="2154"/>
      <c r="E49" s="2154"/>
      <c r="F49" s="3520"/>
      <c r="G49" s="3519"/>
      <c r="H49" s="2154"/>
      <c r="I49" s="2154"/>
      <c r="J49" s="2154"/>
      <c r="K49" s="2154"/>
      <c r="L49" s="2154"/>
      <c r="M49" s="2154"/>
      <c r="N49" s="2154"/>
      <c r="O49" s="2154"/>
      <c r="P49" s="2154"/>
      <c r="Q49" s="2154"/>
      <c r="R49" s="2154"/>
      <c r="S49" s="2154"/>
      <c r="T49" s="2154"/>
      <c r="U49" s="2154"/>
      <c r="V49" s="2154"/>
      <c r="W49" s="2154"/>
      <c r="X49" s="2154"/>
      <c r="Y49" s="2154"/>
      <c r="Z49" s="2154"/>
      <c r="AA49" s="2154"/>
      <c r="AB49" s="2154"/>
      <c r="AC49" s="2154"/>
      <c r="AD49" s="2154"/>
      <c r="AE49" s="2154"/>
      <c r="AF49" s="2154"/>
      <c r="AG49" s="2154"/>
      <c r="AH49" s="2154"/>
      <c r="AI49" s="2154"/>
      <c r="AJ49" s="2154"/>
      <c r="AK49" s="2154"/>
      <c r="AL49" s="2154"/>
      <c r="AM49" s="2154"/>
      <c r="AN49" s="2155"/>
    </row>
    <row r="50" spans="1:40" ht="12.6" customHeight="1">
      <c r="A50" s="3517"/>
      <c r="B50" s="3518"/>
      <c r="C50" s="3519"/>
      <c r="D50" s="2154"/>
      <c r="E50" s="2154"/>
      <c r="F50" s="3520"/>
      <c r="G50" s="3519"/>
      <c r="H50" s="2154"/>
      <c r="I50" s="2154"/>
      <c r="J50" s="2154"/>
      <c r="K50" s="2154"/>
      <c r="L50" s="2154"/>
      <c r="M50" s="2154"/>
      <c r="N50" s="2154"/>
      <c r="O50" s="2154"/>
      <c r="P50" s="2154"/>
      <c r="Q50" s="2154"/>
      <c r="R50" s="2154"/>
      <c r="S50" s="2154"/>
      <c r="T50" s="2154"/>
      <c r="U50" s="2154"/>
      <c r="V50" s="2154"/>
      <c r="W50" s="2154"/>
      <c r="X50" s="2154"/>
      <c r="Y50" s="2154"/>
      <c r="Z50" s="2154"/>
      <c r="AA50" s="2154"/>
      <c r="AB50" s="2154"/>
      <c r="AC50" s="2154"/>
      <c r="AD50" s="2154"/>
      <c r="AE50" s="2154"/>
      <c r="AF50" s="2154"/>
      <c r="AG50" s="2154"/>
      <c r="AH50" s="2154"/>
      <c r="AI50" s="2154"/>
      <c r="AJ50" s="2154"/>
      <c r="AK50" s="2154"/>
      <c r="AL50" s="2154"/>
      <c r="AM50" s="2154"/>
      <c r="AN50" s="2155"/>
    </row>
    <row r="51" spans="1:40" ht="12.6" customHeight="1">
      <c r="A51" s="3517"/>
      <c r="B51" s="3518"/>
      <c r="C51" s="3519"/>
      <c r="D51" s="2154"/>
      <c r="E51" s="2154"/>
      <c r="F51" s="3520"/>
      <c r="G51" s="3519"/>
      <c r="H51" s="2154"/>
      <c r="I51" s="2154"/>
      <c r="J51" s="2154"/>
      <c r="K51" s="2154"/>
      <c r="L51" s="2154"/>
      <c r="M51" s="2154"/>
      <c r="N51" s="2154"/>
      <c r="O51" s="2154"/>
      <c r="P51" s="2154"/>
      <c r="Q51" s="2154"/>
      <c r="R51" s="2154"/>
      <c r="S51" s="2154"/>
      <c r="T51" s="2154"/>
      <c r="U51" s="2154"/>
      <c r="V51" s="2154"/>
      <c r="W51" s="2154"/>
      <c r="X51" s="2154"/>
      <c r="Y51" s="2154"/>
      <c r="Z51" s="2154"/>
      <c r="AA51" s="2154"/>
      <c r="AB51" s="2154"/>
      <c r="AC51" s="2154"/>
      <c r="AD51" s="2154"/>
      <c r="AE51" s="2154"/>
      <c r="AF51" s="2154"/>
      <c r="AG51" s="2154"/>
      <c r="AH51" s="2154"/>
      <c r="AI51" s="2154"/>
      <c r="AJ51" s="2154"/>
      <c r="AK51" s="2154"/>
      <c r="AL51" s="2154"/>
      <c r="AM51" s="2154"/>
      <c r="AN51" s="2155"/>
    </row>
    <row r="52" spans="1:40" ht="12.6" customHeight="1">
      <c r="A52" s="3517"/>
      <c r="B52" s="3518"/>
      <c r="C52" s="3519"/>
      <c r="D52" s="2154"/>
      <c r="E52" s="2154"/>
      <c r="F52" s="3520"/>
      <c r="G52" s="3519"/>
      <c r="H52" s="2154"/>
      <c r="I52" s="2154"/>
      <c r="J52" s="2154"/>
      <c r="K52" s="2154"/>
      <c r="L52" s="2154"/>
      <c r="M52" s="2154"/>
      <c r="N52" s="2154"/>
      <c r="O52" s="2154"/>
      <c r="P52" s="2154"/>
      <c r="Q52" s="2154"/>
      <c r="R52" s="2154"/>
      <c r="S52" s="2154"/>
      <c r="T52" s="2154"/>
      <c r="U52" s="2154"/>
      <c r="V52" s="2154"/>
      <c r="W52" s="2154"/>
      <c r="X52" s="2154"/>
      <c r="Y52" s="2154"/>
      <c r="Z52" s="2154"/>
      <c r="AA52" s="2154"/>
      <c r="AB52" s="2154"/>
      <c r="AC52" s="2154"/>
      <c r="AD52" s="2154"/>
      <c r="AE52" s="2154"/>
      <c r="AF52" s="2154"/>
      <c r="AG52" s="2154"/>
      <c r="AH52" s="2154"/>
      <c r="AI52" s="2154"/>
      <c r="AJ52" s="2154"/>
      <c r="AK52" s="2154"/>
      <c r="AL52" s="2154"/>
      <c r="AM52" s="2154"/>
      <c r="AN52" s="2155"/>
    </row>
    <row r="53" spans="1:40" ht="12.6" customHeight="1">
      <c r="A53" s="3517"/>
      <c r="B53" s="3518"/>
      <c r="C53" s="3519"/>
      <c r="D53" s="2154"/>
      <c r="E53" s="2154"/>
      <c r="F53" s="3520"/>
      <c r="G53" s="3519"/>
      <c r="H53" s="2154"/>
      <c r="I53" s="2154"/>
      <c r="J53" s="2154"/>
      <c r="K53" s="2154"/>
      <c r="L53" s="2154"/>
      <c r="M53" s="2154"/>
      <c r="N53" s="2154"/>
      <c r="O53" s="2154"/>
      <c r="P53" s="2154"/>
      <c r="Q53" s="2154"/>
      <c r="R53" s="2154"/>
      <c r="S53" s="2154"/>
      <c r="T53" s="2154"/>
      <c r="U53" s="2154"/>
      <c r="V53" s="2154"/>
      <c r="W53" s="2154"/>
      <c r="X53" s="2154"/>
      <c r="Y53" s="2154"/>
      <c r="Z53" s="2154"/>
      <c r="AA53" s="2154"/>
      <c r="AB53" s="2154"/>
      <c r="AC53" s="2154"/>
      <c r="AD53" s="2154"/>
      <c r="AE53" s="2154"/>
      <c r="AF53" s="2154"/>
      <c r="AG53" s="2154"/>
      <c r="AH53" s="2154"/>
      <c r="AI53" s="2154"/>
      <c r="AJ53" s="2154"/>
      <c r="AK53" s="2154"/>
      <c r="AL53" s="2154"/>
      <c r="AM53" s="2154"/>
      <c r="AN53" s="2155"/>
    </row>
    <row r="54" spans="1:40" ht="12.6" customHeight="1">
      <c r="A54" s="3517"/>
      <c r="B54" s="3518"/>
      <c r="C54" s="3519"/>
      <c r="D54" s="2154"/>
      <c r="E54" s="2154"/>
      <c r="F54" s="3520"/>
      <c r="G54" s="3519"/>
      <c r="H54" s="2154"/>
      <c r="I54" s="2154"/>
      <c r="J54" s="2154"/>
      <c r="K54" s="2154"/>
      <c r="L54" s="2154"/>
      <c r="M54" s="2154"/>
      <c r="N54" s="2154"/>
      <c r="O54" s="2154"/>
      <c r="P54" s="2154"/>
      <c r="Q54" s="2154"/>
      <c r="R54" s="2154"/>
      <c r="S54" s="2154"/>
      <c r="T54" s="2154"/>
      <c r="U54" s="2154"/>
      <c r="V54" s="2154"/>
      <c r="W54" s="2154"/>
      <c r="X54" s="2154"/>
      <c r="Y54" s="2154"/>
      <c r="Z54" s="2154"/>
      <c r="AA54" s="2154"/>
      <c r="AB54" s="2154"/>
      <c r="AC54" s="2154"/>
      <c r="AD54" s="2154"/>
      <c r="AE54" s="2154"/>
      <c r="AF54" s="2154"/>
      <c r="AG54" s="2154"/>
      <c r="AH54" s="2154"/>
      <c r="AI54" s="2154"/>
      <c r="AJ54" s="2154"/>
      <c r="AK54" s="2154"/>
      <c r="AL54" s="2154"/>
      <c r="AM54" s="2154"/>
      <c r="AN54" s="2155"/>
    </row>
    <row r="55" spans="1:40" ht="12.6" customHeight="1">
      <c r="A55" s="3517"/>
      <c r="B55" s="3518"/>
      <c r="C55" s="3519"/>
      <c r="D55" s="2154"/>
      <c r="E55" s="2154"/>
      <c r="F55" s="3520"/>
      <c r="G55" s="3519"/>
      <c r="H55" s="2154"/>
      <c r="I55" s="2154"/>
      <c r="J55" s="2154"/>
      <c r="K55" s="2154"/>
      <c r="L55" s="2154"/>
      <c r="M55" s="2154"/>
      <c r="N55" s="2154"/>
      <c r="O55" s="2154"/>
      <c r="P55" s="2154"/>
      <c r="Q55" s="2154"/>
      <c r="R55" s="2154"/>
      <c r="S55" s="2154"/>
      <c r="T55" s="2154"/>
      <c r="U55" s="2154"/>
      <c r="V55" s="2154"/>
      <c r="W55" s="2154"/>
      <c r="X55" s="2154"/>
      <c r="Y55" s="2154"/>
      <c r="Z55" s="2154"/>
      <c r="AA55" s="2154"/>
      <c r="AB55" s="2154"/>
      <c r="AC55" s="2154"/>
      <c r="AD55" s="2154"/>
      <c r="AE55" s="2154"/>
      <c r="AF55" s="2154"/>
      <c r="AG55" s="2154"/>
      <c r="AH55" s="2154"/>
      <c r="AI55" s="2154"/>
      <c r="AJ55" s="2154"/>
      <c r="AK55" s="2154"/>
      <c r="AL55" s="2154"/>
      <c r="AM55" s="2154"/>
      <c r="AN55" s="2155"/>
    </row>
    <row r="56" spans="1:40" ht="12.6" customHeight="1">
      <c r="A56" s="3517"/>
      <c r="B56" s="3518"/>
      <c r="C56" s="3519"/>
      <c r="D56" s="2154"/>
      <c r="E56" s="2154"/>
      <c r="F56" s="3520"/>
      <c r="G56" s="3519"/>
      <c r="H56" s="2154"/>
      <c r="I56" s="2154"/>
      <c r="J56" s="2154"/>
      <c r="K56" s="2154"/>
      <c r="L56" s="2154"/>
      <c r="M56" s="2154"/>
      <c r="N56" s="2154"/>
      <c r="O56" s="2154"/>
      <c r="P56" s="2154"/>
      <c r="Q56" s="2154"/>
      <c r="R56" s="2154"/>
      <c r="S56" s="2154"/>
      <c r="T56" s="2154"/>
      <c r="U56" s="2154"/>
      <c r="V56" s="2154"/>
      <c r="W56" s="2154"/>
      <c r="X56" s="2154"/>
      <c r="Y56" s="2154"/>
      <c r="Z56" s="2154"/>
      <c r="AA56" s="2154"/>
      <c r="AB56" s="2154"/>
      <c r="AC56" s="2154"/>
      <c r="AD56" s="2154"/>
      <c r="AE56" s="2154"/>
      <c r="AF56" s="2154"/>
      <c r="AG56" s="2154"/>
      <c r="AH56" s="2154"/>
      <c r="AI56" s="2154"/>
      <c r="AJ56" s="2154"/>
      <c r="AK56" s="2154"/>
      <c r="AL56" s="2154"/>
      <c r="AM56" s="2154"/>
      <c r="AN56" s="2155"/>
    </row>
    <row r="57" spans="1:40" ht="12.6" customHeight="1">
      <c r="A57" s="3517"/>
      <c r="B57" s="3518"/>
      <c r="C57" s="3519"/>
      <c r="D57" s="2154"/>
      <c r="E57" s="2154"/>
      <c r="F57" s="3520"/>
      <c r="G57" s="3519"/>
      <c r="H57" s="2154"/>
      <c r="I57" s="2154"/>
      <c r="J57" s="2154"/>
      <c r="K57" s="2154"/>
      <c r="L57" s="2154"/>
      <c r="M57" s="2154"/>
      <c r="N57" s="2154"/>
      <c r="O57" s="2154"/>
      <c r="P57" s="2154"/>
      <c r="Q57" s="2154"/>
      <c r="R57" s="2154"/>
      <c r="S57" s="2154"/>
      <c r="T57" s="2154"/>
      <c r="U57" s="2154"/>
      <c r="V57" s="2154"/>
      <c r="W57" s="2154"/>
      <c r="X57" s="2154"/>
      <c r="Y57" s="2154"/>
      <c r="Z57" s="2154"/>
      <c r="AA57" s="2154"/>
      <c r="AB57" s="2154"/>
      <c r="AC57" s="2154"/>
      <c r="AD57" s="2154"/>
      <c r="AE57" s="2154"/>
      <c r="AF57" s="2154"/>
      <c r="AG57" s="2154"/>
      <c r="AH57" s="2154"/>
      <c r="AI57" s="2154"/>
      <c r="AJ57" s="2154"/>
      <c r="AK57" s="2154"/>
      <c r="AL57" s="2154"/>
      <c r="AM57" s="2154"/>
      <c r="AN57" s="2155"/>
    </row>
    <row r="58" spans="1:40" ht="12.6" customHeight="1">
      <c r="A58" s="3517"/>
      <c r="B58" s="3518"/>
      <c r="C58" s="3519"/>
      <c r="D58" s="2154"/>
      <c r="E58" s="2154"/>
      <c r="F58" s="3520"/>
      <c r="G58" s="3519"/>
      <c r="H58" s="2154"/>
      <c r="I58" s="2154"/>
      <c r="J58" s="2154"/>
      <c r="K58" s="2154"/>
      <c r="L58" s="2154"/>
      <c r="M58" s="2154"/>
      <c r="N58" s="2154"/>
      <c r="O58" s="2154"/>
      <c r="P58" s="2154"/>
      <c r="Q58" s="2154"/>
      <c r="R58" s="2154"/>
      <c r="S58" s="2154"/>
      <c r="T58" s="2154"/>
      <c r="U58" s="2154"/>
      <c r="V58" s="2154"/>
      <c r="W58" s="2154"/>
      <c r="X58" s="2154"/>
      <c r="Y58" s="2154"/>
      <c r="Z58" s="2154"/>
      <c r="AA58" s="2154"/>
      <c r="AB58" s="2154"/>
      <c r="AC58" s="2154"/>
      <c r="AD58" s="2154"/>
      <c r="AE58" s="2154"/>
      <c r="AF58" s="2154"/>
      <c r="AG58" s="2154"/>
      <c r="AH58" s="2154"/>
      <c r="AI58" s="2154"/>
      <c r="AJ58" s="2154"/>
      <c r="AK58" s="2154"/>
      <c r="AL58" s="2154"/>
      <c r="AM58" s="2154"/>
      <c r="AN58" s="2155"/>
    </row>
    <row r="59" spans="1:40" ht="12.6" customHeight="1">
      <c r="A59" s="3517"/>
      <c r="B59" s="3518"/>
      <c r="C59" s="3519"/>
      <c r="D59" s="2154"/>
      <c r="E59" s="2154"/>
      <c r="F59" s="3520"/>
      <c r="G59" s="3519"/>
      <c r="H59" s="2154"/>
      <c r="I59" s="2154"/>
      <c r="J59" s="2154"/>
      <c r="K59" s="2154"/>
      <c r="L59" s="2154"/>
      <c r="M59" s="2154"/>
      <c r="N59" s="2154"/>
      <c r="O59" s="2154"/>
      <c r="P59" s="2154"/>
      <c r="Q59" s="2154"/>
      <c r="R59" s="2154"/>
      <c r="S59" s="2154"/>
      <c r="T59" s="2154"/>
      <c r="U59" s="2154"/>
      <c r="V59" s="2154"/>
      <c r="W59" s="2154"/>
      <c r="X59" s="2154"/>
      <c r="Y59" s="2154"/>
      <c r="Z59" s="2154"/>
      <c r="AA59" s="2154"/>
      <c r="AB59" s="2154"/>
      <c r="AC59" s="2154"/>
      <c r="AD59" s="2154"/>
      <c r="AE59" s="2154"/>
      <c r="AF59" s="2154"/>
      <c r="AG59" s="2154"/>
      <c r="AH59" s="2154"/>
      <c r="AI59" s="2154"/>
      <c r="AJ59" s="2154"/>
      <c r="AK59" s="2154"/>
      <c r="AL59" s="2154"/>
      <c r="AM59" s="2154"/>
      <c r="AN59" s="2155"/>
    </row>
    <row r="60" spans="1:40" ht="12.6" customHeight="1">
      <c r="A60" s="3517"/>
      <c r="B60" s="3518"/>
      <c r="C60" s="3519"/>
      <c r="D60" s="2154"/>
      <c r="E60" s="2154"/>
      <c r="F60" s="3520"/>
      <c r="G60" s="3519"/>
      <c r="H60" s="2154"/>
      <c r="I60" s="2154"/>
      <c r="J60" s="2154"/>
      <c r="K60" s="2154"/>
      <c r="L60" s="2154"/>
      <c r="M60" s="2154"/>
      <c r="N60" s="2154"/>
      <c r="O60" s="2154"/>
      <c r="P60" s="2154"/>
      <c r="Q60" s="2154"/>
      <c r="R60" s="2154"/>
      <c r="S60" s="2154"/>
      <c r="T60" s="2154"/>
      <c r="U60" s="2154"/>
      <c r="V60" s="2154"/>
      <c r="W60" s="2154"/>
      <c r="X60" s="2154"/>
      <c r="Y60" s="2154"/>
      <c r="Z60" s="2154"/>
      <c r="AA60" s="2154"/>
      <c r="AB60" s="2154"/>
      <c r="AC60" s="2154"/>
      <c r="AD60" s="2154"/>
      <c r="AE60" s="2154"/>
      <c r="AF60" s="2154"/>
      <c r="AG60" s="2154"/>
      <c r="AH60" s="2154"/>
      <c r="AI60" s="2154"/>
      <c r="AJ60" s="2154"/>
      <c r="AK60" s="2154"/>
      <c r="AL60" s="2154"/>
      <c r="AM60" s="2154"/>
      <c r="AN60" s="2155"/>
    </row>
    <row r="61" spans="1:40" ht="12.6" customHeight="1">
      <c r="A61" s="3517"/>
      <c r="B61" s="3518"/>
      <c r="C61" s="3519"/>
      <c r="D61" s="2154"/>
      <c r="E61" s="2154"/>
      <c r="F61" s="3520"/>
      <c r="G61" s="3563"/>
      <c r="H61" s="3564"/>
      <c r="I61" s="3564"/>
      <c r="J61" s="3564"/>
      <c r="K61" s="3564"/>
      <c r="L61" s="3564"/>
      <c r="M61" s="3564"/>
      <c r="N61" s="3564"/>
      <c r="O61" s="3564"/>
      <c r="P61" s="3564"/>
      <c r="Q61" s="3564"/>
      <c r="R61" s="3564"/>
      <c r="S61" s="3564"/>
      <c r="T61" s="3564"/>
      <c r="U61" s="3564"/>
      <c r="V61" s="3564"/>
      <c r="W61" s="3564"/>
      <c r="X61" s="3564"/>
      <c r="Y61" s="3564"/>
      <c r="Z61" s="3564"/>
      <c r="AA61" s="3564"/>
      <c r="AB61" s="3564"/>
      <c r="AC61" s="3564"/>
      <c r="AD61" s="3564"/>
      <c r="AE61" s="3564"/>
      <c r="AF61" s="3564"/>
      <c r="AG61" s="3564"/>
      <c r="AH61" s="3564"/>
      <c r="AI61" s="3564"/>
      <c r="AJ61" s="3565"/>
      <c r="AK61" s="3556" t="s">
        <v>223</v>
      </c>
      <c r="AL61" s="3557"/>
      <c r="AM61" s="3557"/>
      <c r="AN61" s="3558"/>
    </row>
    <row r="62" spans="1:40" ht="12.6" customHeight="1">
      <c r="A62" s="3517"/>
      <c r="B62" s="3518"/>
      <c r="C62" s="3519"/>
      <c r="D62" s="2154"/>
      <c r="E62" s="2154"/>
      <c r="F62" s="3520"/>
      <c r="G62" s="3563"/>
      <c r="H62" s="3564"/>
      <c r="I62" s="3564"/>
      <c r="J62" s="3564"/>
      <c r="K62" s="3564"/>
      <c r="L62" s="3564"/>
      <c r="M62" s="3564"/>
      <c r="N62" s="3564"/>
      <c r="O62" s="3564"/>
      <c r="P62" s="3564"/>
      <c r="Q62" s="3564"/>
      <c r="R62" s="3564"/>
      <c r="S62" s="3564"/>
      <c r="T62" s="3564"/>
      <c r="U62" s="3564"/>
      <c r="V62" s="3564"/>
      <c r="W62" s="3564"/>
      <c r="X62" s="3564"/>
      <c r="Y62" s="3564"/>
      <c r="Z62" s="3564"/>
      <c r="AA62" s="3564"/>
      <c r="AB62" s="3564"/>
      <c r="AC62" s="3564"/>
      <c r="AD62" s="3564"/>
      <c r="AE62" s="3564"/>
      <c r="AF62" s="3564"/>
      <c r="AG62" s="3564"/>
      <c r="AH62" s="3564"/>
      <c r="AI62" s="3564"/>
      <c r="AJ62" s="3565"/>
      <c r="AK62" s="3569"/>
      <c r="AL62" s="3570"/>
      <c r="AM62" s="3570"/>
      <c r="AN62" s="3571"/>
    </row>
    <row r="63" spans="1:40" ht="12.6" customHeight="1">
      <c r="A63" s="3517"/>
      <c r="B63" s="3518"/>
      <c r="C63" s="3519"/>
      <c r="D63" s="2154"/>
      <c r="E63" s="2154"/>
      <c r="F63" s="3520"/>
      <c r="G63" s="3563"/>
      <c r="H63" s="3564"/>
      <c r="I63" s="3564"/>
      <c r="J63" s="3564"/>
      <c r="K63" s="3564"/>
      <c r="L63" s="3564"/>
      <c r="M63" s="3564"/>
      <c r="N63" s="3564"/>
      <c r="O63" s="3564"/>
      <c r="P63" s="3564"/>
      <c r="Q63" s="3564"/>
      <c r="R63" s="3564"/>
      <c r="S63" s="3564"/>
      <c r="T63" s="3564"/>
      <c r="U63" s="3564"/>
      <c r="V63" s="3564"/>
      <c r="W63" s="3564"/>
      <c r="X63" s="3564"/>
      <c r="Y63" s="3564"/>
      <c r="Z63" s="3564"/>
      <c r="AA63" s="3564"/>
      <c r="AB63" s="3564"/>
      <c r="AC63" s="3564"/>
      <c r="AD63" s="3564"/>
      <c r="AE63" s="3564"/>
      <c r="AF63" s="3564"/>
      <c r="AG63" s="3564"/>
      <c r="AH63" s="3564"/>
      <c r="AI63" s="3564"/>
      <c r="AJ63" s="3565"/>
      <c r="AK63" s="3572"/>
      <c r="AL63" s="3573"/>
      <c r="AM63" s="3573"/>
      <c r="AN63" s="3574"/>
    </row>
    <row r="64" spans="1:40" ht="12.6" customHeight="1">
      <c r="A64" s="3517"/>
      <c r="B64" s="3518"/>
      <c r="C64" s="3519"/>
      <c r="D64" s="2154"/>
      <c r="E64" s="2154"/>
      <c r="F64" s="3520"/>
      <c r="G64" s="3563"/>
      <c r="H64" s="3564"/>
      <c r="I64" s="3564"/>
      <c r="J64" s="3564"/>
      <c r="K64" s="3564"/>
      <c r="L64" s="3564"/>
      <c r="M64" s="3564"/>
      <c r="N64" s="3564"/>
      <c r="O64" s="3564"/>
      <c r="P64" s="3564"/>
      <c r="Q64" s="3564"/>
      <c r="R64" s="3564"/>
      <c r="S64" s="3564"/>
      <c r="T64" s="3564"/>
      <c r="U64" s="3564"/>
      <c r="V64" s="3564"/>
      <c r="W64" s="3564"/>
      <c r="X64" s="3564"/>
      <c r="Y64" s="3564"/>
      <c r="Z64" s="3564"/>
      <c r="AA64" s="3564"/>
      <c r="AB64" s="3564"/>
      <c r="AC64" s="3564"/>
      <c r="AD64" s="3564"/>
      <c r="AE64" s="3564"/>
      <c r="AF64" s="3564"/>
      <c r="AG64" s="3564"/>
      <c r="AH64" s="3564"/>
      <c r="AI64" s="3564"/>
      <c r="AJ64" s="3565"/>
      <c r="AK64" s="3572"/>
      <c r="AL64" s="3573"/>
      <c r="AM64" s="3573"/>
      <c r="AN64" s="3574"/>
    </row>
    <row r="65" spans="1:40" ht="12.6" customHeight="1">
      <c r="A65" s="3517"/>
      <c r="B65" s="3518"/>
      <c r="C65" s="3519"/>
      <c r="D65" s="2154"/>
      <c r="E65" s="2154"/>
      <c r="F65" s="3520"/>
      <c r="G65" s="3563"/>
      <c r="H65" s="3564"/>
      <c r="I65" s="3564"/>
      <c r="J65" s="3564"/>
      <c r="K65" s="3564"/>
      <c r="L65" s="3564"/>
      <c r="M65" s="3564"/>
      <c r="N65" s="3564"/>
      <c r="O65" s="3564"/>
      <c r="P65" s="3564"/>
      <c r="Q65" s="3564"/>
      <c r="R65" s="3564"/>
      <c r="S65" s="3564"/>
      <c r="T65" s="3564"/>
      <c r="U65" s="3564"/>
      <c r="V65" s="3564"/>
      <c r="W65" s="3564"/>
      <c r="X65" s="3564"/>
      <c r="Y65" s="3564"/>
      <c r="Z65" s="3564"/>
      <c r="AA65" s="3564"/>
      <c r="AB65" s="3564"/>
      <c r="AC65" s="3564"/>
      <c r="AD65" s="3564"/>
      <c r="AE65" s="3564"/>
      <c r="AF65" s="3564"/>
      <c r="AG65" s="3564"/>
      <c r="AH65" s="3564"/>
      <c r="AI65" s="3564"/>
      <c r="AJ65" s="3565"/>
      <c r="AK65" s="3572"/>
      <c r="AL65" s="3573"/>
      <c r="AM65" s="3573"/>
      <c r="AN65" s="3574"/>
    </row>
    <row r="66" spans="1:40" ht="12.6" customHeight="1">
      <c r="A66" s="2697"/>
      <c r="B66" s="3560"/>
      <c r="C66" s="3561"/>
      <c r="D66" s="2157"/>
      <c r="E66" s="2157"/>
      <c r="F66" s="3562"/>
      <c r="G66" s="3566"/>
      <c r="H66" s="3567"/>
      <c r="I66" s="3567"/>
      <c r="J66" s="3567"/>
      <c r="K66" s="3567"/>
      <c r="L66" s="3567"/>
      <c r="M66" s="3567"/>
      <c r="N66" s="3567"/>
      <c r="O66" s="3567"/>
      <c r="P66" s="3567"/>
      <c r="Q66" s="3567"/>
      <c r="R66" s="3567"/>
      <c r="S66" s="3567"/>
      <c r="T66" s="3567"/>
      <c r="U66" s="3567"/>
      <c r="V66" s="3567"/>
      <c r="W66" s="3567"/>
      <c r="X66" s="3567"/>
      <c r="Y66" s="3567"/>
      <c r="Z66" s="3567"/>
      <c r="AA66" s="3567"/>
      <c r="AB66" s="3567"/>
      <c r="AC66" s="3567"/>
      <c r="AD66" s="3567"/>
      <c r="AE66" s="3567"/>
      <c r="AF66" s="3567"/>
      <c r="AG66" s="3567"/>
      <c r="AH66" s="3567"/>
      <c r="AI66" s="3567"/>
      <c r="AJ66" s="3568"/>
      <c r="AK66" s="3575"/>
      <c r="AL66" s="3576"/>
      <c r="AM66" s="3576"/>
      <c r="AN66" s="3577"/>
    </row>
    <row r="67" spans="1:40" ht="12.6" customHeight="1">
      <c r="A67" s="158"/>
      <c r="B67" s="158"/>
      <c r="C67" s="158"/>
      <c r="D67" s="158"/>
      <c r="E67" s="158"/>
      <c r="F67" s="158"/>
      <c r="G67" s="158"/>
      <c r="H67" s="158"/>
      <c r="I67" s="158"/>
      <c r="J67" s="158"/>
      <c r="K67" s="158"/>
      <c r="L67" s="158"/>
      <c r="M67" s="158"/>
      <c r="N67" s="158"/>
      <c r="O67" s="158"/>
      <c r="P67" s="158"/>
      <c r="Q67" s="158"/>
      <c r="R67" s="158"/>
      <c r="S67" s="158"/>
      <c r="T67" s="158"/>
      <c r="U67" s="158"/>
      <c r="V67" s="158"/>
      <c r="W67" s="158"/>
      <c r="X67" s="158"/>
      <c r="Y67" s="158"/>
      <c r="Z67" s="158"/>
      <c r="AA67" s="158"/>
      <c r="AB67" s="158"/>
      <c r="AC67" s="158"/>
      <c r="AD67" s="158"/>
      <c r="AE67" s="158"/>
      <c r="AF67" s="158"/>
      <c r="AG67" s="158"/>
      <c r="AH67" s="158"/>
      <c r="AI67" s="158"/>
      <c r="AJ67" s="158"/>
      <c r="AK67" s="158"/>
      <c r="AL67" s="158"/>
      <c r="AM67" s="158"/>
      <c r="AN67" s="158"/>
    </row>
    <row r="68" spans="1:40" ht="12.6" customHeight="1">
      <c r="A68" s="158"/>
      <c r="B68" s="158"/>
      <c r="C68" s="158"/>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8"/>
      <c r="AM68" s="158"/>
      <c r="AN68" s="165"/>
    </row>
  </sheetData>
  <mergeCells count="114">
    <mergeCell ref="U5:X9"/>
    <mergeCell ref="AK4:AN4"/>
    <mergeCell ref="AK61:AN61"/>
    <mergeCell ref="G15:AN16"/>
    <mergeCell ref="G17:AN18"/>
    <mergeCell ref="G43:AN44"/>
    <mergeCell ref="A65:B66"/>
    <mergeCell ref="C65:F66"/>
    <mergeCell ref="G65:AJ66"/>
    <mergeCell ref="G63:AJ64"/>
    <mergeCell ref="G61:AJ62"/>
    <mergeCell ref="A59:B60"/>
    <mergeCell ref="C59:F60"/>
    <mergeCell ref="G59:AN60"/>
    <mergeCell ref="A61:B62"/>
    <mergeCell ref="C61:F62"/>
    <mergeCell ref="A63:B64"/>
    <mergeCell ref="C63:F64"/>
    <mergeCell ref="AK62:AN66"/>
    <mergeCell ref="A10:B12"/>
    <mergeCell ref="C10:D12"/>
    <mergeCell ref="E10:F12"/>
    <mergeCell ref="G10:J12"/>
    <mergeCell ref="A13:B14"/>
    <mergeCell ref="AN2:AN3"/>
    <mergeCell ref="AM2:AM3"/>
    <mergeCell ref="AL2:AL3"/>
    <mergeCell ref="AK2:AK3"/>
    <mergeCell ref="U4:X4"/>
    <mergeCell ref="AJ2:AJ3"/>
    <mergeCell ref="AI2:AI3"/>
    <mergeCell ref="K10:AN12"/>
    <mergeCell ref="G13:AN14"/>
    <mergeCell ref="AF2:AF3"/>
    <mergeCell ref="AG2:AH3"/>
    <mergeCell ref="AD2:AE3"/>
    <mergeCell ref="AC2:AC3"/>
    <mergeCell ref="AA2:AB3"/>
    <mergeCell ref="AG4:AJ4"/>
    <mergeCell ref="AC4:AF4"/>
    <mergeCell ref="Y4:AB4"/>
    <mergeCell ref="U2:Z3"/>
    <mergeCell ref="E4:R5"/>
    <mergeCell ref="E6:R7"/>
    <mergeCell ref="AK5:AN9"/>
    <mergeCell ref="AG5:AJ9"/>
    <mergeCell ref="AC5:AF9"/>
    <mergeCell ref="Y5:AB9"/>
    <mergeCell ref="C13:F14"/>
    <mergeCell ref="A15:B16"/>
    <mergeCell ref="C15:F16"/>
    <mergeCell ref="A17:B18"/>
    <mergeCell ref="C17:F18"/>
    <mergeCell ref="A19:B20"/>
    <mergeCell ref="C19:F20"/>
    <mergeCell ref="G19:AN20"/>
    <mergeCell ref="A21:B22"/>
    <mergeCell ref="C21:F22"/>
    <mergeCell ref="G21:AN22"/>
    <mergeCell ref="A23:B24"/>
    <mergeCell ref="C23:F24"/>
    <mergeCell ref="G23:AN24"/>
    <mergeCell ref="A25:B26"/>
    <mergeCell ref="C25:F26"/>
    <mergeCell ref="G25:AN26"/>
    <mergeCell ref="A27:B28"/>
    <mergeCell ref="C27:F28"/>
    <mergeCell ref="G27:AN28"/>
    <mergeCell ref="A29:B30"/>
    <mergeCell ref="C29:F30"/>
    <mergeCell ref="G29:AN30"/>
    <mergeCell ref="A57:B58"/>
    <mergeCell ref="C57:F58"/>
    <mergeCell ref="G57:AN58"/>
    <mergeCell ref="A37:B38"/>
    <mergeCell ref="C37:F38"/>
    <mergeCell ref="G37:AN38"/>
    <mergeCell ref="A39:B40"/>
    <mergeCell ref="C39:F40"/>
    <mergeCell ref="G39:AN40"/>
    <mergeCell ref="C45:F46"/>
    <mergeCell ref="G45:AN46"/>
    <mergeCell ref="A47:B48"/>
    <mergeCell ref="C47:F48"/>
    <mergeCell ref="G47:AN48"/>
    <mergeCell ref="A41:B42"/>
    <mergeCell ref="C41:F42"/>
    <mergeCell ref="G41:AN42"/>
    <mergeCell ref="A43:B44"/>
    <mergeCell ref="C43:F44"/>
    <mergeCell ref="B6:C7"/>
    <mergeCell ref="B4:C5"/>
    <mergeCell ref="A53:B54"/>
    <mergeCell ref="C53:F54"/>
    <mergeCell ref="G53:AN54"/>
    <mergeCell ref="G51:AN52"/>
    <mergeCell ref="A45:B46"/>
    <mergeCell ref="A55:B56"/>
    <mergeCell ref="C55:F56"/>
    <mergeCell ref="G55:AN56"/>
    <mergeCell ref="A49:B50"/>
    <mergeCell ref="C49:F50"/>
    <mergeCell ref="G49:AN50"/>
    <mergeCell ref="A51:B52"/>
    <mergeCell ref="C51:F52"/>
    <mergeCell ref="A31:B32"/>
    <mergeCell ref="C31:F32"/>
    <mergeCell ref="G31:AN32"/>
    <mergeCell ref="A33:B34"/>
    <mergeCell ref="C33:F34"/>
    <mergeCell ref="G33:AN34"/>
    <mergeCell ref="A35:B36"/>
    <mergeCell ref="C35:F36"/>
    <mergeCell ref="G35:AN36"/>
  </mergeCells>
  <phoneticPr fontId="20"/>
  <dataValidations count="3">
    <dataValidation imeMode="hiragana" allowBlank="1" showInputMessage="1" showErrorMessage="1" sqref="G61:AJ66 G15:AN60"/>
    <dataValidation imeMode="halfAlpha" allowBlank="1" showInputMessage="1" showErrorMessage="1" sqref="A15:F66 C10:D12 AA2:AB3 AD2:AE3 AG2:AH3"/>
    <dataValidation type="list" allowBlank="1" showInputMessage="1" showErrorMessage="1" sqref="B4:C7">
      <formula1>"□,■"</formula1>
    </dataValidation>
  </dataValidations>
  <pageMargins left="0.78740157480314965" right="0.78740157480314965" top="0.39370078740157483" bottom="0.39370078740157483" header="0.39370078740157483" footer="0.39370078740157483"/>
  <pageSetup paperSize="9" scale="96"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Z55"/>
  <sheetViews>
    <sheetView workbookViewId="0"/>
  </sheetViews>
  <sheetFormatPr defaultColWidth="2.125" defaultRowHeight="12.6" customHeight="1"/>
  <cols>
    <col min="1" max="40" width="2.125" style="174"/>
    <col min="41" max="52" width="2.125" style="387"/>
    <col min="53" max="16384" width="2.125" style="174"/>
  </cols>
  <sheetData>
    <row r="1" spans="1:40" ht="12.6" customHeight="1">
      <c r="A1" s="176" t="s">
        <v>2271</v>
      </c>
      <c r="B1" s="203"/>
      <c r="C1" s="203"/>
      <c r="D1" s="203"/>
      <c r="E1" s="203"/>
      <c r="F1" s="203"/>
      <c r="G1" s="203"/>
      <c r="H1" s="203"/>
      <c r="I1" s="203"/>
      <c r="J1" s="203"/>
      <c r="K1" s="203"/>
      <c r="AA1" s="3596" t="s">
        <v>2272</v>
      </c>
      <c r="AB1" s="3596"/>
      <c r="AC1" s="2504"/>
      <c r="AD1" s="2504"/>
      <c r="AE1" s="3596" t="s">
        <v>255</v>
      </c>
      <c r="AF1" s="3596"/>
      <c r="AG1" s="2504"/>
      <c r="AH1" s="2504"/>
      <c r="AI1" s="3596" t="s">
        <v>256</v>
      </c>
      <c r="AJ1" s="3596"/>
      <c r="AK1" s="2504"/>
      <c r="AL1" s="2504"/>
      <c r="AM1" s="3596" t="s">
        <v>257</v>
      </c>
      <c r="AN1" s="3596"/>
    </row>
    <row r="2" spans="1:40" ht="12.6" customHeight="1">
      <c r="A2" s="176"/>
      <c r="B2" s="203"/>
      <c r="C2" s="203"/>
      <c r="D2" s="203"/>
      <c r="E2" s="203"/>
      <c r="F2" s="203"/>
      <c r="G2" s="203"/>
      <c r="H2" s="203"/>
      <c r="I2" s="203"/>
      <c r="J2" s="203"/>
      <c r="K2" s="203"/>
      <c r="AA2" s="3596"/>
      <c r="AB2" s="3596"/>
      <c r="AC2" s="2504"/>
      <c r="AD2" s="2504"/>
      <c r="AE2" s="3596"/>
      <c r="AF2" s="3596"/>
      <c r="AG2" s="2504"/>
      <c r="AH2" s="2504"/>
      <c r="AI2" s="3596"/>
      <c r="AJ2" s="3596"/>
      <c r="AK2" s="2504"/>
      <c r="AL2" s="2504"/>
      <c r="AM2" s="3596"/>
      <c r="AN2" s="3596"/>
    </row>
    <row r="3" spans="1:40" ht="12.6" customHeight="1">
      <c r="B3" s="203"/>
      <c r="C3" s="203"/>
      <c r="D3" s="203"/>
      <c r="E3" s="203"/>
      <c r="F3" s="203"/>
      <c r="G3" s="203"/>
      <c r="H3" s="203"/>
      <c r="I3" s="203"/>
      <c r="J3" s="203"/>
      <c r="K3" s="203"/>
      <c r="AA3" s="3596"/>
      <c r="AB3" s="3596"/>
      <c r="AC3" s="2504"/>
      <c r="AD3" s="2504"/>
      <c r="AE3" s="3596"/>
      <c r="AF3" s="3596"/>
      <c r="AG3" s="2504"/>
      <c r="AH3" s="2504"/>
      <c r="AI3" s="3596"/>
      <c r="AJ3" s="3596"/>
      <c r="AK3" s="2504"/>
      <c r="AL3" s="2504"/>
      <c r="AM3" s="3596"/>
      <c r="AN3" s="3596"/>
    </row>
    <row r="4" spans="1:40" ht="12.6" customHeight="1">
      <c r="B4" s="203"/>
      <c r="C4" s="203"/>
      <c r="D4" s="203"/>
      <c r="E4" s="203"/>
      <c r="F4" s="203"/>
      <c r="G4" s="203"/>
      <c r="H4" s="203"/>
      <c r="I4" s="203"/>
      <c r="J4" s="203"/>
      <c r="K4" s="203"/>
      <c r="AA4" s="202"/>
      <c r="AB4" s="202"/>
      <c r="AC4" s="202"/>
      <c r="AD4" s="202"/>
      <c r="AE4" s="202"/>
      <c r="AF4" s="202"/>
      <c r="AG4" s="202"/>
      <c r="AH4" s="202"/>
      <c r="AI4" s="202"/>
      <c r="AJ4" s="202"/>
      <c r="AK4" s="202"/>
      <c r="AL4" s="202"/>
      <c r="AM4" s="202"/>
      <c r="AN4" s="202"/>
    </row>
    <row r="5" spans="1:40" ht="12.6" customHeight="1">
      <c r="B5" s="203"/>
      <c r="C5" s="203"/>
      <c r="D5" s="203"/>
      <c r="E5" s="203"/>
      <c r="F5" s="203"/>
      <c r="G5" s="203"/>
      <c r="H5" s="203"/>
      <c r="I5" s="203"/>
      <c r="J5" s="203"/>
      <c r="K5" s="203"/>
      <c r="AA5" s="202"/>
      <c r="AB5" s="202"/>
      <c r="AC5" s="202"/>
      <c r="AD5" s="202"/>
      <c r="AE5" s="202"/>
      <c r="AF5" s="202"/>
      <c r="AG5" s="202"/>
      <c r="AH5" s="202"/>
      <c r="AI5" s="202"/>
      <c r="AJ5" s="202"/>
      <c r="AK5" s="202"/>
      <c r="AL5" s="202"/>
      <c r="AM5" s="202"/>
      <c r="AN5" s="202"/>
    </row>
    <row r="6" spans="1:40" ht="12.6" customHeight="1">
      <c r="A6" s="3598" t="str">
        <f>CONCATENATE(一括入力シート!B15,一括入力シート!C15,一括入力シート!D15)</f>
        <v/>
      </c>
      <c r="B6" s="3598"/>
      <c r="C6" s="3598"/>
      <c r="D6" s="3598"/>
      <c r="E6" s="3598"/>
      <c r="F6" s="3598"/>
      <c r="G6" s="3598"/>
      <c r="H6" s="3598"/>
      <c r="I6" s="3598"/>
      <c r="J6" s="3598"/>
      <c r="K6" s="3598"/>
      <c r="L6" s="3598"/>
      <c r="M6" s="3598"/>
      <c r="N6" s="3598"/>
      <c r="O6" s="3598"/>
      <c r="P6" s="3598"/>
      <c r="Q6" s="3598"/>
      <c r="R6" s="3598"/>
      <c r="S6" s="3598"/>
      <c r="T6" s="3598"/>
      <c r="U6" s="2898" t="s">
        <v>1320</v>
      </c>
      <c r="V6" s="2898"/>
      <c r="W6" s="3601" t="s">
        <v>1785</v>
      </c>
      <c r="X6" s="3601"/>
      <c r="Y6" s="3601"/>
      <c r="Z6" s="3601"/>
    </row>
    <row r="7" spans="1:40" ht="12.6" customHeight="1">
      <c r="A7" s="3598"/>
      <c r="B7" s="3598"/>
      <c r="C7" s="3598"/>
      <c r="D7" s="3598"/>
      <c r="E7" s="3598"/>
      <c r="F7" s="3598"/>
      <c r="G7" s="3598"/>
      <c r="H7" s="3598"/>
      <c r="I7" s="3598"/>
      <c r="J7" s="3598"/>
      <c r="K7" s="3598"/>
      <c r="L7" s="3598"/>
      <c r="M7" s="3598"/>
      <c r="N7" s="3598"/>
      <c r="O7" s="3598"/>
      <c r="P7" s="3598"/>
      <c r="Q7" s="3598"/>
      <c r="R7" s="3598"/>
      <c r="S7" s="3598"/>
      <c r="T7" s="3598"/>
      <c r="U7" s="2898"/>
      <c r="V7" s="2898"/>
      <c r="W7" s="3601"/>
      <c r="X7" s="3601"/>
      <c r="Y7" s="3601"/>
      <c r="Z7" s="3601"/>
    </row>
    <row r="8" spans="1:40" ht="12.6" customHeight="1">
      <c r="A8" s="3598"/>
      <c r="B8" s="3598"/>
      <c r="C8" s="3598"/>
      <c r="D8" s="3598"/>
      <c r="E8" s="3598"/>
      <c r="F8" s="3598"/>
      <c r="G8" s="3598"/>
      <c r="H8" s="3598"/>
      <c r="I8" s="3598"/>
      <c r="J8" s="3598"/>
      <c r="K8" s="3598"/>
      <c r="L8" s="3598"/>
      <c r="M8" s="3598"/>
      <c r="N8" s="3598"/>
      <c r="O8" s="3598"/>
      <c r="P8" s="3598"/>
      <c r="Q8" s="3598"/>
      <c r="R8" s="3598"/>
      <c r="S8" s="3598"/>
      <c r="T8" s="3598"/>
      <c r="U8" s="2898"/>
      <c r="V8" s="2898"/>
      <c r="W8" s="3601"/>
      <c r="X8" s="3601"/>
      <c r="Y8" s="3601"/>
      <c r="Z8" s="3601"/>
      <c r="AB8" s="759"/>
    </row>
    <row r="9" spans="1:40" ht="12.6" customHeight="1">
      <c r="A9" s="206"/>
      <c r="B9" s="206"/>
      <c r="C9" s="206"/>
      <c r="D9" s="206"/>
      <c r="E9" s="206"/>
      <c r="F9" s="206"/>
      <c r="G9" s="206"/>
      <c r="H9" s="206"/>
      <c r="I9" s="206"/>
      <c r="J9" s="206"/>
      <c r="K9" s="206"/>
      <c r="L9" s="206"/>
      <c r="M9" s="206"/>
      <c r="N9" s="206"/>
      <c r="O9" s="206"/>
      <c r="P9" s="206"/>
      <c r="Q9" s="206"/>
      <c r="R9" s="206"/>
    </row>
    <row r="10" spans="1:40" ht="12.6" customHeight="1">
      <c r="A10" s="176"/>
      <c r="B10" s="203"/>
      <c r="C10" s="203"/>
      <c r="D10" s="203"/>
      <c r="E10" s="203"/>
      <c r="F10" s="203"/>
      <c r="G10" s="203"/>
      <c r="H10" s="203"/>
      <c r="I10" s="203"/>
      <c r="J10" s="203"/>
      <c r="K10" s="203"/>
    </row>
    <row r="11" spans="1:40" ht="12.6" customHeight="1">
      <c r="A11" s="176"/>
      <c r="B11" s="203"/>
      <c r="C11" s="203"/>
      <c r="D11" s="203"/>
      <c r="E11" s="203"/>
      <c r="F11" s="203"/>
      <c r="G11" s="203"/>
      <c r="H11" s="203"/>
      <c r="I11" s="203"/>
      <c r="J11" s="203"/>
      <c r="K11" s="203"/>
      <c r="T11" s="2492" t="s">
        <v>1783</v>
      </c>
      <c r="U11" s="2492"/>
      <c r="V11" s="2492"/>
      <c r="W11" s="2492"/>
      <c r="X11" s="2492"/>
      <c r="Y11" s="2033">
        <f>一括入力シート!B45</f>
        <v>0</v>
      </c>
      <c r="Z11" s="2033"/>
      <c r="AA11" s="2033"/>
      <c r="AB11" s="2033"/>
      <c r="AC11" s="2033"/>
      <c r="AD11" s="2033"/>
      <c r="AE11" s="2033"/>
      <c r="AF11" s="2033"/>
      <c r="AG11" s="2033"/>
      <c r="AH11" s="2033"/>
      <c r="AI11" s="2033"/>
      <c r="AJ11" s="2033"/>
      <c r="AK11" s="2033"/>
      <c r="AL11" s="2033"/>
      <c r="AM11" s="2033"/>
      <c r="AN11" s="2033"/>
    </row>
    <row r="12" spans="1:40" ht="12.6" customHeight="1">
      <c r="A12" s="176"/>
      <c r="B12" s="203"/>
      <c r="C12" s="203"/>
      <c r="D12" s="203"/>
      <c r="E12" s="203"/>
      <c r="F12" s="203"/>
      <c r="G12" s="203"/>
      <c r="H12" s="203"/>
      <c r="I12" s="203"/>
      <c r="J12" s="203"/>
      <c r="K12" s="203"/>
      <c r="T12" s="2492"/>
      <c r="U12" s="2492"/>
      <c r="V12" s="2492"/>
      <c r="W12" s="2492"/>
      <c r="X12" s="2492"/>
      <c r="Y12" s="2033"/>
      <c r="Z12" s="2033"/>
      <c r="AA12" s="2033"/>
      <c r="AB12" s="2033"/>
      <c r="AC12" s="2033"/>
      <c r="AD12" s="2033"/>
      <c r="AE12" s="2033"/>
      <c r="AF12" s="2033"/>
      <c r="AG12" s="2033"/>
      <c r="AH12" s="2033"/>
      <c r="AI12" s="2033"/>
      <c r="AJ12" s="2033"/>
      <c r="AK12" s="2033"/>
      <c r="AL12" s="2033"/>
      <c r="AM12" s="2033"/>
      <c r="AN12" s="2033"/>
    </row>
    <row r="13" spans="1:40" ht="12.6" customHeight="1">
      <c r="A13" s="177"/>
      <c r="T13" s="2492"/>
      <c r="U13" s="2492"/>
      <c r="V13" s="2492"/>
      <c r="W13" s="2492"/>
      <c r="X13" s="2492"/>
      <c r="Y13" s="2034"/>
      <c r="Z13" s="2034"/>
      <c r="AA13" s="2034"/>
      <c r="AB13" s="2034"/>
      <c r="AC13" s="2034"/>
      <c r="AD13" s="2034"/>
      <c r="AE13" s="2034"/>
      <c r="AF13" s="2034"/>
      <c r="AG13" s="2034"/>
      <c r="AH13" s="2034"/>
      <c r="AI13" s="2034"/>
      <c r="AJ13" s="2034"/>
      <c r="AK13" s="2034"/>
      <c r="AL13" s="2034"/>
      <c r="AM13" s="2034"/>
      <c r="AN13" s="2034"/>
    </row>
    <row r="14" spans="1:40" ht="12.6" customHeight="1">
      <c r="A14" s="176"/>
      <c r="T14" s="2492" t="s">
        <v>1784</v>
      </c>
      <c r="U14" s="2492"/>
      <c r="V14" s="2492"/>
      <c r="W14" s="2492"/>
      <c r="X14" s="2492"/>
      <c r="Y14" s="2564">
        <f>一括入力シート!B54</f>
        <v>0</v>
      </c>
      <c r="Z14" s="2564"/>
      <c r="AA14" s="2564"/>
      <c r="AB14" s="2564"/>
      <c r="AC14" s="2564"/>
      <c r="AD14" s="2564"/>
      <c r="AE14" s="2564"/>
      <c r="AF14" s="2564"/>
      <c r="AG14" s="2564"/>
      <c r="AH14" s="2564"/>
      <c r="AI14" s="2564"/>
      <c r="AJ14" s="2564"/>
      <c r="AK14" s="2564"/>
      <c r="AL14" s="2564"/>
      <c r="AM14" s="2564"/>
      <c r="AN14" s="2564"/>
    </row>
    <row r="15" spans="1:40" ht="12.6" customHeight="1">
      <c r="A15" s="176"/>
      <c r="T15" s="2492"/>
      <c r="U15" s="2492"/>
      <c r="V15" s="2492"/>
      <c r="W15" s="2492"/>
      <c r="X15" s="2492"/>
      <c r="Y15" s="2154"/>
      <c r="Z15" s="2154"/>
      <c r="AA15" s="2154"/>
      <c r="AB15" s="2154"/>
      <c r="AC15" s="2154"/>
      <c r="AD15" s="2154"/>
      <c r="AE15" s="2154"/>
      <c r="AF15" s="2154"/>
      <c r="AG15" s="2154"/>
      <c r="AH15" s="2154"/>
      <c r="AI15" s="2154"/>
      <c r="AJ15" s="2154"/>
      <c r="AK15" s="2154"/>
      <c r="AL15" s="2154"/>
      <c r="AM15" s="2154"/>
      <c r="AN15" s="2154"/>
    </row>
    <row r="16" spans="1:40" ht="12.6" customHeight="1">
      <c r="A16" s="176"/>
      <c r="B16" s="203"/>
      <c r="C16" s="203"/>
      <c r="D16" s="203"/>
      <c r="E16" s="203"/>
      <c r="F16" s="203"/>
      <c r="G16" s="203"/>
      <c r="H16" s="203"/>
      <c r="I16" s="203"/>
      <c r="J16" s="203"/>
      <c r="K16" s="203"/>
      <c r="T16" s="2492"/>
      <c r="U16" s="2492"/>
      <c r="V16" s="2492"/>
      <c r="W16" s="2492"/>
      <c r="X16" s="2492"/>
      <c r="Y16" s="2157"/>
      <c r="Z16" s="2157"/>
      <c r="AA16" s="2157"/>
      <c r="AB16" s="2157"/>
      <c r="AC16" s="2157"/>
      <c r="AD16" s="2157"/>
      <c r="AE16" s="2157"/>
      <c r="AF16" s="2157"/>
      <c r="AG16" s="2157"/>
      <c r="AH16" s="2157"/>
      <c r="AI16" s="2157"/>
      <c r="AJ16" s="2157"/>
      <c r="AK16" s="2157"/>
      <c r="AL16" s="2157"/>
      <c r="AM16" s="2157"/>
      <c r="AN16" s="2157"/>
    </row>
    <row r="17" spans="1:41" ht="12.6" customHeight="1">
      <c r="A17" s="176"/>
      <c r="B17" s="203"/>
      <c r="C17" s="203"/>
      <c r="D17" s="203"/>
      <c r="E17" s="203"/>
      <c r="F17" s="203"/>
      <c r="G17" s="203"/>
      <c r="H17" s="203"/>
      <c r="I17" s="203"/>
      <c r="J17" s="203"/>
      <c r="K17" s="203"/>
      <c r="T17" s="2492" t="s">
        <v>2415</v>
      </c>
      <c r="U17" s="2492"/>
      <c r="V17" s="2492"/>
      <c r="W17" s="2492"/>
      <c r="X17" s="2492"/>
      <c r="Y17" s="2567" t="str">
        <f>CONCATENATE(一括入力シート!F54," - ",一括入力シート!G54," - ",一括入力シート!H54)</f>
        <v xml:space="preserve"> -  - </v>
      </c>
      <c r="Z17" s="2567"/>
      <c r="AA17" s="2567"/>
      <c r="AB17" s="2567"/>
      <c r="AC17" s="2567"/>
      <c r="AD17" s="2567"/>
      <c r="AE17" s="2567"/>
      <c r="AF17" s="2567"/>
      <c r="AG17" s="2567"/>
      <c r="AH17" s="2567"/>
      <c r="AI17" s="2567"/>
      <c r="AJ17" s="2567"/>
      <c r="AK17" s="2567"/>
      <c r="AL17" s="2567"/>
      <c r="AM17" s="2567"/>
      <c r="AN17" s="2567"/>
    </row>
    <row r="18" spans="1:41" ht="12.6" customHeight="1">
      <c r="A18" s="176"/>
      <c r="B18" s="920"/>
      <c r="C18" s="920"/>
      <c r="D18" s="920"/>
      <c r="E18" s="920"/>
      <c r="F18" s="920"/>
      <c r="G18" s="920"/>
      <c r="H18" s="920"/>
      <c r="I18" s="920"/>
      <c r="J18" s="920"/>
      <c r="K18" s="920"/>
      <c r="T18" s="2492"/>
      <c r="U18" s="2492"/>
      <c r="V18" s="2492"/>
      <c r="W18" s="2492"/>
      <c r="X18" s="2492"/>
      <c r="Y18" s="2028"/>
      <c r="Z18" s="2028"/>
      <c r="AA18" s="2028"/>
      <c r="AB18" s="2028"/>
      <c r="AC18" s="2028"/>
      <c r="AD18" s="2028"/>
      <c r="AE18" s="2028"/>
      <c r="AF18" s="2028"/>
      <c r="AG18" s="2028"/>
      <c r="AH18" s="2028"/>
      <c r="AI18" s="2028"/>
      <c r="AJ18" s="2028"/>
      <c r="AK18" s="2028"/>
      <c r="AL18" s="2028"/>
      <c r="AM18" s="2028"/>
      <c r="AN18" s="2028"/>
    </row>
    <row r="19" spans="1:41" ht="12.6" customHeight="1">
      <c r="A19" s="176"/>
      <c r="B19" s="920"/>
      <c r="C19" s="920"/>
      <c r="D19" s="920"/>
      <c r="E19" s="920"/>
      <c r="F19" s="920"/>
      <c r="G19" s="920"/>
      <c r="H19" s="920"/>
      <c r="I19" s="920"/>
      <c r="J19" s="920"/>
      <c r="K19" s="920"/>
      <c r="T19" s="2492"/>
      <c r="U19" s="2492"/>
      <c r="V19" s="2492"/>
      <c r="W19" s="2492"/>
      <c r="X19" s="2492"/>
      <c r="Y19" s="2030"/>
      <c r="Z19" s="2030"/>
      <c r="AA19" s="2030"/>
      <c r="AB19" s="2030"/>
      <c r="AC19" s="2030"/>
      <c r="AD19" s="2030"/>
      <c r="AE19" s="2030"/>
      <c r="AF19" s="2030"/>
      <c r="AG19" s="2030"/>
      <c r="AH19" s="2030"/>
      <c r="AI19" s="2030"/>
      <c r="AJ19" s="2030"/>
      <c r="AK19" s="2030"/>
      <c r="AL19" s="2030"/>
      <c r="AM19" s="2030"/>
      <c r="AN19" s="2030"/>
      <c r="AO19" s="381" t="s">
        <v>2422</v>
      </c>
    </row>
    <row r="20" spans="1:41" ht="12.6" customHeight="1">
      <c r="A20" s="210"/>
      <c r="T20" s="920"/>
      <c r="U20" s="920"/>
      <c r="V20" s="920"/>
      <c r="W20" s="920"/>
      <c r="X20" s="920"/>
      <c r="Y20" s="317"/>
      <c r="Z20" s="317"/>
      <c r="AA20" s="317"/>
      <c r="AB20" s="317"/>
      <c r="AC20" s="317"/>
      <c r="AD20" s="317"/>
      <c r="AE20" s="317"/>
      <c r="AF20" s="317"/>
      <c r="AG20" s="317"/>
      <c r="AH20" s="317"/>
      <c r="AI20" s="317"/>
      <c r="AJ20" s="317"/>
      <c r="AK20" s="317"/>
      <c r="AL20" s="317"/>
      <c r="AM20" s="317"/>
      <c r="AN20" s="317"/>
    </row>
    <row r="21" spans="1:41" ht="12.6" customHeight="1">
      <c r="A21" s="3600" t="s">
        <v>1787</v>
      </c>
      <c r="B21" s="3600"/>
      <c r="C21" s="3600"/>
      <c r="D21" s="3600"/>
      <c r="E21" s="3600"/>
      <c r="F21" s="3600"/>
      <c r="G21" s="3600"/>
      <c r="H21" s="3600"/>
      <c r="I21" s="3600"/>
      <c r="J21" s="3600"/>
      <c r="K21" s="3600"/>
      <c r="L21" s="3600"/>
      <c r="M21" s="3600"/>
      <c r="N21" s="3600"/>
      <c r="O21" s="3600"/>
      <c r="P21" s="3600"/>
      <c r="Q21" s="3600"/>
      <c r="R21" s="3600"/>
      <c r="S21" s="3600"/>
      <c r="T21" s="3599" t="s">
        <v>1786</v>
      </c>
      <c r="U21" s="3599"/>
      <c r="V21" s="3599"/>
      <c r="W21" s="3599"/>
      <c r="X21" s="3599"/>
      <c r="Y21" s="3599"/>
      <c r="Z21" s="3599"/>
      <c r="AA21" s="3599"/>
      <c r="AB21" s="3599"/>
      <c r="AC21" s="3599"/>
      <c r="AD21" s="3599"/>
      <c r="AE21" s="3599"/>
      <c r="AF21" s="3599"/>
      <c r="AG21" s="3599"/>
      <c r="AH21" s="3599"/>
      <c r="AI21" s="3599"/>
      <c r="AJ21" s="3599"/>
      <c r="AK21" s="3599"/>
      <c r="AL21" s="3599"/>
      <c r="AM21" s="3599"/>
      <c r="AN21" s="3599"/>
    </row>
    <row r="22" spans="1:41" ht="12.6" customHeight="1">
      <c r="A22" s="3600"/>
      <c r="B22" s="3600"/>
      <c r="C22" s="3600"/>
      <c r="D22" s="3600"/>
      <c r="E22" s="3600"/>
      <c r="F22" s="3600"/>
      <c r="G22" s="3600"/>
      <c r="H22" s="3600"/>
      <c r="I22" s="3600"/>
      <c r="J22" s="3600"/>
      <c r="K22" s="3600"/>
      <c r="L22" s="3600"/>
      <c r="M22" s="3600"/>
      <c r="N22" s="3600"/>
      <c r="O22" s="3600"/>
      <c r="P22" s="3600"/>
      <c r="Q22" s="3600"/>
      <c r="R22" s="3600"/>
      <c r="S22" s="3600"/>
      <c r="T22" s="3599"/>
      <c r="U22" s="3599"/>
      <c r="V22" s="3599"/>
      <c r="W22" s="3599"/>
      <c r="X22" s="3599"/>
      <c r="Y22" s="3599"/>
      <c r="Z22" s="3599"/>
      <c r="AA22" s="3599"/>
      <c r="AB22" s="3599"/>
      <c r="AC22" s="3599"/>
      <c r="AD22" s="3599"/>
      <c r="AE22" s="3599"/>
      <c r="AF22" s="3599"/>
      <c r="AG22" s="3599"/>
      <c r="AH22" s="3599"/>
      <c r="AI22" s="3599"/>
      <c r="AJ22" s="3599"/>
      <c r="AK22" s="3599"/>
      <c r="AL22" s="3599"/>
      <c r="AM22" s="3599"/>
      <c r="AN22" s="3599"/>
    </row>
    <row r="23" spans="1:41" ht="12.6" customHeight="1">
      <c r="A23" s="3600"/>
      <c r="B23" s="3600"/>
      <c r="C23" s="3600"/>
      <c r="D23" s="3600"/>
      <c r="E23" s="3600"/>
      <c r="F23" s="3600"/>
      <c r="G23" s="3600"/>
      <c r="H23" s="3600"/>
      <c r="I23" s="3600"/>
      <c r="J23" s="3600"/>
      <c r="K23" s="3600"/>
      <c r="L23" s="3600"/>
      <c r="M23" s="3600"/>
      <c r="N23" s="3600"/>
      <c r="O23" s="3600"/>
      <c r="P23" s="3600"/>
      <c r="Q23" s="3600"/>
      <c r="R23" s="3600"/>
      <c r="S23" s="3600"/>
      <c r="T23" s="3599"/>
      <c r="U23" s="3599"/>
      <c r="V23" s="3599"/>
      <c r="W23" s="3599"/>
      <c r="X23" s="3599"/>
      <c r="Y23" s="3599"/>
      <c r="Z23" s="3599"/>
      <c r="AA23" s="3599"/>
      <c r="AB23" s="3599"/>
      <c r="AC23" s="3599"/>
      <c r="AD23" s="3599"/>
      <c r="AE23" s="3599"/>
      <c r="AF23" s="3599"/>
      <c r="AG23" s="3599"/>
      <c r="AH23" s="3599"/>
      <c r="AI23" s="3599"/>
      <c r="AJ23" s="3599"/>
      <c r="AK23" s="3599"/>
      <c r="AL23" s="3599"/>
      <c r="AM23" s="3599"/>
      <c r="AN23" s="3599"/>
      <c r="AO23" s="387" t="s">
        <v>2416</v>
      </c>
    </row>
    <row r="24" spans="1:41" ht="12.6" customHeight="1">
      <c r="A24" s="211"/>
      <c r="B24" s="211"/>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row>
    <row r="25" spans="1:41" ht="12.6" customHeight="1">
      <c r="A25" s="211"/>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row>
    <row r="26" spans="1:41" ht="12.6" customHeight="1">
      <c r="A26" s="204"/>
      <c r="B26" s="204"/>
      <c r="C26" s="204"/>
      <c r="D26" s="204"/>
      <c r="E26" s="204"/>
      <c r="F26" s="204"/>
      <c r="G26" s="204"/>
      <c r="H26" s="204"/>
      <c r="I26" s="204"/>
      <c r="J26" s="204"/>
      <c r="K26" s="204"/>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row>
    <row r="27" spans="1:41" ht="12.6" customHeight="1">
      <c r="A27" s="2893" t="s">
        <v>1788</v>
      </c>
      <c r="B27" s="2893"/>
      <c r="C27" s="2893"/>
      <c r="D27" s="2893"/>
      <c r="E27" s="2893"/>
      <c r="F27" s="2893"/>
      <c r="G27" s="2893"/>
      <c r="H27" s="2893"/>
      <c r="I27" s="2893"/>
      <c r="J27" s="2893"/>
      <c r="K27" s="2893"/>
      <c r="L27" s="2893"/>
      <c r="M27" s="2893"/>
      <c r="N27" s="2893"/>
      <c r="O27" s="2893"/>
      <c r="P27" s="2893"/>
      <c r="Q27" s="2893"/>
      <c r="R27" s="2893"/>
      <c r="S27" s="2893"/>
      <c r="T27" s="2893"/>
      <c r="U27" s="2893"/>
      <c r="V27" s="2893"/>
      <c r="W27" s="2893"/>
      <c r="X27" s="2893"/>
      <c r="Y27" s="2893"/>
      <c r="Z27" s="2893"/>
      <c r="AA27" s="2893"/>
      <c r="AB27" s="2893"/>
      <c r="AC27" s="2893"/>
      <c r="AD27" s="2893"/>
      <c r="AE27" s="2893"/>
      <c r="AF27" s="2893"/>
      <c r="AG27" s="2893"/>
      <c r="AH27" s="2893"/>
      <c r="AI27" s="2893"/>
      <c r="AJ27" s="2893"/>
      <c r="AK27" s="2893"/>
      <c r="AL27" s="2893"/>
      <c r="AM27" s="2893"/>
      <c r="AN27" s="2893"/>
    </row>
    <row r="28" spans="1:41" ht="12.6" customHeight="1">
      <c r="A28" s="2893"/>
      <c r="B28" s="2893"/>
      <c r="C28" s="2893"/>
      <c r="D28" s="2893"/>
      <c r="E28" s="2893"/>
      <c r="F28" s="2893"/>
      <c r="G28" s="2893"/>
      <c r="H28" s="2893"/>
      <c r="I28" s="2893"/>
      <c r="J28" s="2893"/>
      <c r="K28" s="2893"/>
      <c r="L28" s="2893"/>
      <c r="M28" s="2893"/>
      <c r="N28" s="2893"/>
      <c r="O28" s="2893"/>
      <c r="P28" s="2893"/>
      <c r="Q28" s="2893"/>
      <c r="R28" s="2893"/>
      <c r="S28" s="2893"/>
      <c r="T28" s="2893"/>
      <c r="U28" s="2893"/>
      <c r="V28" s="2893"/>
      <c r="W28" s="2893"/>
      <c r="X28" s="2893"/>
      <c r="Y28" s="2893"/>
      <c r="Z28" s="2893"/>
      <c r="AA28" s="2893"/>
      <c r="AB28" s="2893"/>
      <c r="AC28" s="2893"/>
      <c r="AD28" s="2893"/>
      <c r="AE28" s="2893"/>
      <c r="AF28" s="2893"/>
      <c r="AG28" s="2893"/>
      <c r="AH28" s="2893"/>
      <c r="AI28" s="2893"/>
      <c r="AJ28" s="2893"/>
      <c r="AK28" s="2893"/>
      <c r="AL28" s="2893"/>
      <c r="AM28" s="2893"/>
      <c r="AN28" s="2893"/>
    </row>
    <row r="29" spans="1:41" ht="12.6" customHeight="1">
      <c r="A29" s="2893"/>
      <c r="B29" s="2893"/>
      <c r="C29" s="2893"/>
      <c r="D29" s="2893"/>
      <c r="E29" s="2893"/>
      <c r="F29" s="2893"/>
      <c r="G29" s="2893"/>
      <c r="H29" s="2893"/>
      <c r="I29" s="2893"/>
      <c r="J29" s="2893"/>
      <c r="K29" s="2893"/>
      <c r="L29" s="2893"/>
      <c r="M29" s="2893"/>
      <c r="N29" s="2893"/>
      <c r="O29" s="2893"/>
      <c r="P29" s="2893"/>
      <c r="Q29" s="2893"/>
      <c r="R29" s="2893"/>
      <c r="S29" s="2893"/>
      <c r="T29" s="2893"/>
      <c r="U29" s="2893"/>
      <c r="V29" s="2893"/>
      <c r="W29" s="2893"/>
      <c r="X29" s="2893"/>
      <c r="Y29" s="2893"/>
      <c r="Z29" s="2893"/>
      <c r="AA29" s="2893"/>
      <c r="AB29" s="2893"/>
      <c r="AC29" s="2893"/>
      <c r="AD29" s="2893"/>
      <c r="AE29" s="2893"/>
      <c r="AF29" s="2893"/>
      <c r="AG29" s="2893"/>
      <c r="AH29" s="2893"/>
      <c r="AI29" s="2893"/>
      <c r="AJ29" s="2893"/>
      <c r="AK29" s="2893"/>
      <c r="AL29" s="2893"/>
      <c r="AM29" s="2893"/>
      <c r="AN29" s="2893"/>
    </row>
    <row r="30" spans="1:41" ht="12.6" customHeight="1">
      <c r="A30" s="205"/>
      <c r="B30" s="205"/>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row>
    <row r="31" spans="1:41" ht="12.6" customHeight="1">
      <c r="A31" s="204"/>
      <c r="B31" s="204"/>
      <c r="C31" s="204"/>
      <c r="D31" s="204"/>
      <c r="E31" s="204"/>
      <c r="F31" s="204"/>
      <c r="G31" s="204"/>
      <c r="H31" s="204"/>
      <c r="I31" s="204"/>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row>
    <row r="32" spans="1:41" ht="12.6" customHeight="1">
      <c r="A32" s="3597" t="s">
        <v>377</v>
      </c>
      <c r="B32" s="3597"/>
      <c r="C32" s="3597"/>
      <c r="D32" s="3597"/>
      <c r="E32" s="3597"/>
      <c r="F32" s="3597"/>
      <c r="G32" s="3597"/>
      <c r="H32" s="3597"/>
      <c r="I32" s="3597"/>
      <c r="J32" s="3597"/>
      <c r="K32" s="3597"/>
      <c r="L32" s="3597"/>
      <c r="M32" s="3597"/>
      <c r="N32" s="3597"/>
      <c r="O32" s="3597"/>
      <c r="P32" s="3597"/>
      <c r="Q32" s="3597"/>
      <c r="R32" s="3597"/>
      <c r="S32" s="3597"/>
      <c r="T32" s="3597"/>
      <c r="U32" s="3597"/>
      <c r="V32" s="3597"/>
      <c r="W32" s="3597"/>
      <c r="X32" s="3597"/>
      <c r="Y32" s="3597"/>
      <c r="Z32" s="3597"/>
      <c r="AA32" s="3597"/>
      <c r="AB32" s="3597"/>
      <c r="AC32" s="3597"/>
      <c r="AD32" s="3597"/>
      <c r="AE32" s="3597"/>
      <c r="AF32" s="3597"/>
      <c r="AG32" s="3597"/>
      <c r="AH32" s="3597"/>
      <c r="AI32" s="3597"/>
      <c r="AJ32" s="3597"/>
      <c r="AK32" s="3597"/>
      <c r="AL32" s="3597"/>
      <c r="AM32" s="3597"/>
      <c r="AN32" s="3597"/>
    </row>
    <row r="33" spans="1:41" ht="12.6" customHeight="1">
      <c r="A33" s="3597"/>
      <c r="B33" s="3597"/>
      <c r="C33" s="3597"/>
      <c r="D33" s="3597"/>
      <c r="E33" s="3597"/>
      <c r="F33" s="3597"/>
      <c r="G33" s="3597"/>
      <c r="H33" s="3597"/>
      <c r="I33" s="3597"/>
      <c r="J33" s="3597"/>
      <c r="K33" s="3597"/>
      <c r="L33" s="3597"/>
      <c r="M33" s="3597"/>
      <c r="N33" s="3597"/>
      <c r="O33" s="3597"/>
      <c r="P33" s="3597"/>
      <c r="Q33" s="3597"/>
      <c r="R33" s="3597"/>
      <c r="S33" s="3597"/>
      <c r="T33" s="3597"/>
      <c r="U33" s="3597"/>
      <c r="V33" s="3597"/>
      <c r="W33" s="3597"/>
      <c r="X33" s="3597"/>
      <c r="Y33" s="3597"/>
      <c r="Z33" s="3597"/>
      <c r="AA33" s="3597"/>
      <c r="AB33" s="3597"/>
      <c r="AC33" s="3597"/>
      <c r="AD33" s="3597"/>
      <c r="AE33" s="3597"/>
      <c r="AF33" s="3597"/>
      <c r="AG33" s="3597"/>
      <c r="AH33" s="3597"/>
      <c r="AI33" s="3597"/>
      <c r="AJ33" s="3597"/>
      <c r="AK33" s="3597"/>
      <c r="AL33" s="3597"/>
      <c r="AM33" s="3597"/>
      <c r="AN33" s="3597"/>
    </row>
    <row r="34" spans="1:41" ht="12.6" customHeight="1">
      <c r="A34" s="204"/>
      <c r="B34" s="204"/>
      <c r="C34" s="204"/>
      <c r="D34" s="204"/>
      <c r="E34" s="204"/>
      <c r="F34" s="204"/>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row>
    <row r="35" spans="1:41" ht="12.6" customHeight="1">
      <c r="A35" s="176"/>
      <c r="B35" s="203"/>
      <c r="C35" s="203"/>
      <c r="D35" s="203"/>
      <c r="E35" s="203"/>
      <c r="F35" s="203"/>
      <c r="G35" s="203"/>
      <c r="H35" s="203"/>
      <c r="I35" s="203"/>
      <c r="J35" s="203"/>
      <c r="K35" s="203"/>
    </row>
    <row r="36" spans="1:41" ht="12.6" customHeight="1">
      <c r="A36" s="176"/>
    </row>
    <row r="37" spans="1:41" ht="12.6" customHeight="1">
      <c r="A37" s="2893" t="s">
        <v>378</v>
      </c>
      <c r="B37" s="2893"/>
      <c r="C37" s="2893"/>
      <c r="D37" s="2893"/>
      <c r="E37" s="2893"/>
      <c r="F37" s="2893"/>
      <c r="G37" s="2893"/>
      <c r="H37" s="3602">
        <f>一括入力シート!B6</f>
        <v>0</v>
      </c>
      <c r="I37" s="3602"/>
      <c r="J37" s="3602"/>
      <c r="K37" s="3602"/>
      <c r="L37" s="3602"/>
      <c r="M37" s="3602"/>
      <c r="N37" s="3602"/>
      <c r="O37" s="3602"/>
      <c r="P37" s="3602"/>
      <c r="Q37" s="3602"/>
      <c r="R37" s="3602"/>
      <c r="S37" s="3602"/>
      <c r="T37" s="3602"/>
      <c r="U37" s="3602"/>
      <c r="V37" s="3602"/>
      <c r="W37" s="3602"/>
      <c r="X37" s="3602"/>
      <c r="Y37" s="3602"/>
      <c r="Z37" s="3602"/>
      <c r="AA37" s="3602"/>
      <c r="AB37" s="3602"/>
      <c r="AC37" s="3602"/>
      <c r="AD37" s="3602"/>
      <c r="AE37" s="3602"/>
      <c r="AF37" s="3602"/>
      <c r="AG37" s="3602"/>
      <c r="AH37" s="3602"/>
      <c r="AI37" s="3602"/>
      <c r="AJ37" s="3602"/>
      <c r="AK37" s="3602"/>
      <c r="AL37" s="3602"/>
      <c r="AM37" s="3602"/>
      <c r="AN37" s="3602"/>
    </row>
    <row r="38" spans="1:41" ht="12.6" customHeight="1">
      <c r="A38" s="2893"/>
      <c r="B38" s="2893"/>
      <c r="C38" s="2893"/>
      <c r="D38" s="2893"/>
      <c r="E38" s="2893"/>
      <c r="F38" s="2893"/>
      <c r="G38" s="2893"/>
      <c r="H38" s="3602"/>
      <c r="I38" s="3602"/>
      <c r="J38" s="3602"/>
      <c r="K38" s="3602"/>
      <c r="L38" s="3602"/>
      <c r="M38" s="3602"/>
      <c r="N38" s="3602"/>
      <c r="O38" s="3602"/>
      <c r="P38" s="3602"/>
      <c r="Q38" s="3602"/>
      <c r="R38" s="3602"/>
      <c r="S38" s="3602"/>
      <c r="T38" s="3602"/>
      <c r="U38" s="3602"/>
      <c r="V38" s="3602"/>
      <c r="W38" s="3602"/>
      <c r="X38" s="3602"/>
      <c r="Y38" s="3602"/>
      <c r="Z38" s="3602"/>
      <c r="AA38" s="3602"/>
      <c r="AB38" s="3602"/>
      <c r="AC38" s="3602"/>
      <c r="AD38" s="3602"/>
      <c r="AE38" s="3602"/>
      <c r="AF38" s="3602"/>
      <c r="AG38" s="3602"/>
      <c r="AH38" s="3602"/>
      <c r="AI38" s="3602"/>
      <c r="AJ38" s="3602"/>
      <c r="AK38" s="3602"/>
      <c r="AL38" s="3602"/>
      <c r="AM38" s="3602"/>
      <c r="AN38" s="3602"/>
    </row>
    <row r="39" spans="1:41" ht="12.6" customHeight="1">
      <c r="A39" s="2893"/>
      <c r="B39" s="2893"/>
      <c r="C39" s="2893"/>
      <c r="D39" s="2893"/>
      <c r="E39" s="2893"/>
      <c r="F39" s="2893"/>
      <c r="G39" s="2893"/>
      <c r="H39" s="3602"/>
      <c r="I39" s="3602"/>
      <c r="J39" s="3602"/>
      <c r="K39" s="3602"/>
      <c r="L39" s="3602"/>
      <c r="M39" s="3602"/>
      <c r="N39" s="3602"/>
      <c r="O39" s="3602"/>
      <c r="P39" s="3602"/>
      <c r="Q39" s="3602"/>
      <c r="R39" s="3602"/>
      <c r="S39" s="3602"/>
      <c r="T39" s="3602"/>
      <c r="U39" s="3602"/>
      <c r="V39" s="3602"/>
      <c r="W39" s="3602"/>
      <c r="X39" s="3602"/>
      <c r="Y39" s="3602"/>
      <c r="Z39" s="3602"/>
      <c r="AA39" s="3602"/>
      <c r="AB39" s="3602"/>
      <c r="AC39" s="3602"/>
      <c r="AD39" s="3602"/>
      <c r="AE39" s="3602"/>
      <c r="AF39" s="3602"/>
      <c r="AG39" s="3602"/>
      <c r="AH39" s="3602"/>
      <c r="AI39" s="3602"/>
      <c r="AJ39" s="3602"/>
      <c r="AK39" s="3602"/>
      <c r="AL39" s="3602"/>
      <c r="AM39" s="3602"/>
      <c r="AN39" s="3602"/>
    </row>
    <row r="40" spans="1:41" ht="12.6" customHeight="1">
      <c r="A40" s="177"/>
      <c r="B40" s="203"/>
      <c r="C40" s="203"/>
      <c r="D40" s="203"/>
      <c r="E40" s="203"/>
      <c r="F40" s="203"/>
      <c r="G40" s="203"/>
      <c r="H40" s="203"/>
      <c r="I40" s="203"/>
      <c r="J40" s="203"/>
      <c r="K40" s="203"/>
    </row>
    <row r="41" spans="1:41" ht="12.6" customHeight="1">
      <c r="A41" s="2893" t="s">
        <v>379</v>
      </c>
      <c r="B41" s="2893"/>
      <c r="C41" s="2893"/>
      <c r="D41" s="2893"/>
      <c r="E41" s="2893"/>
      <c r="F41" s="2893"/>
      <c r="G41" s="2893"/>
      <c r="H41" s="3596" t="s">
        <v>2273</v>
      </c>
      <c r="I41" s="3596"/>
      <c r="J41" s="2504"/>
      <c r="K41" s="2504"/>
      <c r="L41" s="3596" t="s">
        <v>255</v>
      </c>
      <c r="M41" s="3596"/>
      <c r="N41" s="2504"/>
      <c r="O41" s="2504"/>
      <c r="P41" s="3596" t="s">
        <v>256</v>
      </c>
      <c r="Q41" s="3596"/>
      <c r="R41" s="2504"/>
      <c r="S41" s="2504"/>
      <c r="T41" s="3596" t="s">
        <v>257</v>
      </c>
      <c r="U41" s="3596"/>
      <c r="V41" s="2899" t="s">
        <v>380</v>
      </c>
      <c r="W41" s="2899"/>
      <c r="X41" s="3596" t="s">
        <v>2273</v>
      </c>
      <c r="Y41" s="3596"/>
      <c r="Z41" s="2504"/>
      <c r="AA41" s="2504"/>
      <c r="AB41" s="3596" t="s">
        <v>255</v>
      </c>
      <c r="AC41" s="3596"/>
      <c r="AD41" s="2504"/>
      <c r="AE41" s="2504"/>
      <c r="AF41" s="3596" t="s">
        <v>256</v>
      </c>
      <c r="AG41" s="3596"/>
      <c r="AH41" s="2504"/>
      <c r="AI41" s="2504"/>
      <c r="AJ41" s="3596" t="s">
        <v>257</v>
      </c>
      <c r="AK41" s="3596"/>
    </row>
    <row r="42" spans="1:41" ht="12.6" customHeight="1">
      <c r="A42" s="2893"/>
      <c r="B42" s="2893"/>
      <c r="C42" s="2893"/>
      <c r="D42" s="2893"/>
      <c r="E42" s="2893"/>
      <c r="F42" s="2893"/>
      <c r="G42" s="2893"/>
      <c r="H42" s="3596"/>
      <c r="I42" s="3596"/>
      <c r="J42" s="2504"/>
      <c r="K42" s="2504"/>
      <c r="L42" s="3596"/>
      <c r="M42" s="3596"/>
      <c r="N42" s="2504"/>
      <c r="O42" s="2504"/>
      <c r="P42" s="3596"/>
      <c r="Q42" s="3596"/>
      <c r="R42" s="2504"/>
      <c r="S42" s="2504"/>
      <c r="T42" s="3596"/>
      <c r="U42" s="3596"/>
      <c r="V42" s="2899"/>
      <c r="W42" s="2899"/>
      <c r="X42" s="3596"/>
      <c r="Y42" s="3596"/>
      <c r="Z42" s="2504"/>
      <c r="AA42" s="2504"/>
      <c r="AB42" s="3596"/>
      <c r="AC42" s="3596"/>
      <c r="AD42" s="2504"/>
      <c r="AE42" s="2504"/>
      <c r="AF42" s="3596"/>
      <c r="AG42" s="3596"/>
      <c r="AH42" s="2504"/>
      <c r="AI42" s="2504"/>
      <c r="AJ42" s="3596"/>
      <c r="AK42" s="3596"/>
    </row>
    <row r="43" spans="1:41" ht="12.6" customHeight="1">
      <c r="A43" s="2893"/>
      <c r="B43" s="2893"/>
      <c r="C43" s="2893"/>
      <c r="D43" s="2893"/>
      <c r="E43" s="2893"/>
      <c r="F43" s="2893"/>
      <c r="G43" s="2893"/>
      <c r="H43" s="3596"/>
      <c r="I43" s="3596"/>
      <c r="J43" s="2504"/>
      <c r="K43" s="2504"/>
      <c r="L43" s="3596"/>
      <c r="M43" s="3596"/>
      <c r="N43" s="2504"/>
      <c r="O43" s="2504"/>
      <c r="P43" s="3596"/>
      <c r="Q43" s="3596"/>
      <c r="R43" s="2504"/>
      <c r="S43" s="2504"/>
      <c r="T43" s="3596"/>
      <c r="U43" s="3596"/>
      <c r="V43" s="2899"/>
      <c r="W43" s="2899"/>
      <c r="X43" s="3596"/>
      <c r="Y43" s="3596"/>
      <c r="Z43" s="2504"/>
      <c r="AA43" s="2504"/>
      <c r="AB43" s="3596"/>
      <c r="AC43" s="3596"/>
      <c r="AD43" s="2504"/>
      <c r="AE43" s="2504"/>
      <c r="AF43" s="3596"/>
      <c r="AG43" s="3596"/>
      <c r="AH43" s="2504"/>
      <c r="AI43" s="2504"/>
      <c r="AJ43" s="3596"/>
      <c r="AK43" s="3596"/>
    </row>
    <row r="44" spans="1:41" ht="12.6" customHeight="1">
      <c r="B44" s="203"/>
      <c r="C44" s="203"/>
      <c r="D44" s="203"/>
      <c r="E44" s="203"/>
      <c r="F44" s="203"/>
      <c r="G44" s="203"/>
      <c r="H44" s="203"/>
      <c r="I44" s="203"/>
      <c r="J44" s="203"/>
      <c r="K44" s="203"/>
    </row>
    <row r="45" spans="1:41" ht="12.6" customHeight="1">
      <c r="A45" s="2893" t="s">
        <v>381</v>
      </c>
      <c r="B45" s="2893"/>
      <c r="C45" s="2893"/>
      <c r="D45" s="2893"/>
      <c r="E45" s="2893"/>
      <c r="F45" s="2893"/>
      <c r="G45" s="2893"/>
      <c r="H45" s="3603"/>
      <c r="I45" s="3603"/>
      <c r="J45" s="3603"/>
      <c r="K45" s="3603"/>
      <c r="L45" s="2899" t="s">
        <v>382</v>
      </c>
      <c r="M45" s="2899"/>
      <c r="N45" s="3603"/>
      <c r="O45" s="3603"/>
      <c r="P45" s="3603"/>
      <c r="Q45" s="3603"/>
      <c r="R45" s="2899" t="s">
        <v>383</v>
      </c>
      <c r="S45" s="2899"/>
      <c r="T45" s="2899" t="s">
        <v>380</v>
      </c>
      <c r="U45" s="2899"/>
      <c r="V45" s="3603"/>
      <c r="W45" s="3603"/>
      <c r="X45" s="3603"/>
      <c r="Y45" s="3603"/>
      <c r="Z45" s="2899" t="s">
        <v>382</v>
      </c>
      <c r="AA45" s="2899"/>
      <c r="AB45" s="3603"/>
      <c r="AC45" s="3603"/>
      <c r="AD45" s="3603"/>
      <c r="AE45" s="3603"/>
      <c r="AF45" s="2899" t="s">
        <v>383</v>
      </c>
      <c r="AG45" s="2899"/>
      <c r="AO45" s="387" t="s">
        <v>1789</v>
      </c>
    </row>
    <row r="46" spans="1:41" ht="12.6" customHeight="1">
      <c r="A46" s="2893"/>
      <c r="B46" s="2893"/>
      <c r="C46" s="2893"/>
      <c r="D46" s="2893"/>
      <c r="E46" s="2893"/>
      <c r="F46" s="2893"/>
      <c r="G46" s="2893"/>
      <c r="H46" s="3603"/>
      <c r="I46" s="3603"/>
      <c r="J46" s="3603"/>
      <c r="K46" s="3603"/>
      <c r="L46" s="2899"/>
      <c r="M46" s="2899"/>
      <c r="N46" s="3603"/>
      <c r="O46" s="3603"/>
      <c r="P46" s="3603"/>
      <c r="Q46" s="3603"/>
      <c r="R46" s="2899"/>
      <c r="S46" s="2899"/>
      <c r="T46" s="2899"/>
      <c r="U46" s="2899"/>
      <c r="V46" s="3603"/>
      <c r="W46" s="3603"/>
      <c r="X46" s="3603"/>
      <c r="Y46" s="3603"/>
      <c r="Z46" s="2899"/>
      <c r="AA46" s="2899"/>
      <c r="AB46" s="3603"/>
      <c r="AC46" s="3603"/>
      <c r="AD46" s="3603"/>
      <c r="AE46" s="3603"/>
      <c r="AF46" s="2899"/>
      <c r="AG46" s="2899"/>
    </row>
    <row r="47" spans="1:41" ht="12.6" customHeight="1">
      <c r="A47" s="2893"/>
      <c r="B47" s="2893"/>
      <c r="C47" s="2893"/>
      <c r="D47" s="2893"/>
      <c r="E47" s="2893"/>
      <c r="F47" s="2893"/>
      <c r="G47" s="2893"/>
      <c r="H47" s="3603"/>
      <c r="I47" s="3603"/>
      <c r="J47" s="3603"/>
      <c r="K47" s="3603"/>
      <c r="L47" s="2899"/>
      <c r="M47" s="2899"/>
      <c r="N47" s="3603"/>
      <c r="O47" s="3603"/>
      <c r="P47" s="3603"/>
      <c r="Q47" s="3603"/>
      <c r="R47" s="2899"/>
      <c r="S47" s="2899"/>
      <c r="T47" s="2899"/>
      <c r="U47" s="2899"/>
      <c r="V47" s="3603"/>
      <c r="W47" s="3603"/>
      <c r="X47" s="3603"/>
      <c r="Y47" s="3603"/>
      <c r="Z47" s="2899"/>
      <c r="AA47" s="2899"/>
      <c r="AB47" s="3603"/>
      <c r="AC47" s="3603"/>
      <c r="AD47" s="3603"/>
      <c r="AE47" s="3603"/>
      <c r="AF47" s="2899"/>
      <c r="AG47" s="2899"/>
    </row>
    <row r="49" spans="1:41" ht="12.6" customHeight="1">
      <c r="A49" s="2893" t="s">
        <v>384</v>
      </c>
      <c r="B49" s="2893"/>
      <c r="C49" s="2893"/>
      <c r="D49" s="2893"/>
      <c r="E49" s="2893"/>
      <c r="F49" s="2893"/>
      <c r="G49" s="2893"/>
      <c r="H49" s="3604"/>
      <c r="I49" s="3604"/>
      <c r="J49" s="3604"/>
      <c r="K49" s="3604"/>
      <c r="L49" s="3604"/>
      <c r="M49" s="3604"/>
      <c r="N49" s="3604"/>
      <c r="O49" s="3604"/>
      <c r="P49" s="3604"/>
      <c r="Q49" s="3604"/>
      <c r="R49" s="3604"/>
      <c r="S49" s="3604"/>
      <c r="T49" s="3604"/>
      <c r="U49" s="3604"/>
      <c r="V49" s="3604"/>
      <c r="W49" s="3604"/>
      <c r="X49" s="3604"/>
      <c r="Y49" s="3604"/>
      <c r="Z49" s="3604"/>
      <c r="AA49" s="3604"/>
      <c r="AB49" s="3604"/>
      <c r="AC49" s="3604"/>
      <c r="AD49" s="3604"/>
      <c r="AE49" s="3604"/>
      <c r="AF49" s="3604"/>
      <c r="AG49" s="3604"/>
      <c r="AH49" s="3604"/>
      <c r="AI49" s="3604"/>
      <c r="AJ49" s="3604"/>
      <c r="AK49" s="3604"/>
      <c r="AL49" s="3604"/>
      <c r="AM49" s="3604"/>
      <c r="AN49" s="3604"/>
      <c r="AO49" s="387" t="s">
        <v>1790</v>
      </c>
    </row>
    <row r="50" spans="1:41" ht="12.6" customHeight="1">
      <c r="A50" s="2893"/>
      <c r="B50" s="2893"/>
      <c r="C50" s="2893"/>
      <c r="D50" s="2893"/>
      <c r="E50" s="2893"/>
      <c r="F50" s="2893"/>
      <c r="G50" s="2893"/>
      <c r="H50" s="3604"/>
      <c r="I50" s="3604"/>
      <c r="J50" s="3604"/>
      <c r="K50" s="3604"/>
      <c r="L50" s="3604"/>
      <c r="M50" s="3604"/>
      <c r="N50" s="3604"/>
      <c r="O50" s="3604"/>
      <c r="P50" s="3604"/>
      <c r="Q50" s="3604"/>
      <c r="R50" s="3604"/>
      <c r="S50" s="3604"/>
      <c r="T50" s="3604"/>
      <c r="U50" s="3604"/>
      <c r="V50" s="3604"/>
      <c r="W50" s="3604"/>
      <c r="X50" s="3604"/>
      <c r="Y50" s="3604"/>
      <c r="Z50" s="3604"/>
      <c r="AA50" s="3604"/>
      <c r="AB50" s="3604"/>
      <c r="AC50" s="3604"/>
      <c r="AD50" s="3604"/>
      <c r="AE50" s="3604"/>
      <c r="AF50" s="3604"/>
      <c r="AG50" s="3604"/>
      <c r="AH50" s="3604"/>
      <c r="AI50" s="3604"/>
      <c r="AJ50" s="3604"/>
      <c r="AK50" s="3604"/>
      <c r="AL50" s="3604"/>
      <c r="AM50" s="3604"/>
      <c r="AN50" s="3604"/>
    </row>
    <row r="51" spans="1:41" ht="12.6" customHeight="1">
      <c r="A51" s="2893"/>
      <c r="B51" s="2893"/>
      <c r="C51" s="2893"/>
      <c r="D51" s="2893"/>
      <c r="E51" s="2893"/>
      <c r="F51" s="2893"/>
      <c r="G51" s="2893"/>
      <c r="H51" s="3604"/>
      <c r="I51" s="3604"/>
      <c r="J51" s="3604"/>
      <c r="K51" s="3604"/>
      <c r="L51" s="3604"/>
      <c r="M51" s="3604"/>
      <c r="N51" s="3604"/>
      <c r="O51" s="3604"/>
      <c r="P51" s="3604"/>
      <c r="Q51" s="3604"/>
      <c r="R51" s="3604"/>
      <c r="S51" s="3604"/>
      <c r="T51" s="3604"/>
      <c r="U51" s="3604"/>
      <c r="V51" s="3604"/>
      <c r="W51" s="3604"/>
      <c r="X51" s="3604"/>
      <c r="Y51" s="3604"/>
      <c r="Z51" s="3604"/>
      <c r="AA51" s="3604"/>
      <c r="AB51" s="3604"/>
      <c r="AC51" s="3604"/>
      <c r="AD51" s="3604"/>
      <c r="AE51" s="3604"/>
      <c r="AF51" s="3604"/>
      <c r="AG51" s="3604"/>
      <c r="AH51" s="3604"/>
      <c r="AI51" s="3604"/>
      <c r="AJ51" s="3604"/>
      <c r="AK51" s="3604"/>
      <c r="AL51" s="3604"/>
      <c r="AM51" s="3604"/>
      <c r="AN51" s="3604"/>
    </row>
    <row r="52" spans="1:41" ht="12.6" customHeight="1">
      <c r="A52" s="176"/>
    </row>
    <row r="53" spans="1:41" ht="12.6" customHeight="1">
      <c r="A53" s="2893" t="s">
        <v>385</v>
      </c>
      <c r="B53" s="2893"/>
      <c r="C53" s="2893"/>
      <c r="D53" s="2893"/>
      <c r="E53" s="2893"/>
      <c r="F53" s="2893"/>
      <c r="G53" s="2893"/>
      <c r="H53" s="3604"/>
      <c r="I53" s="3604"/>
      <c r="J53" s="3604"/>
      <c r="K53" s="3604"/>
      <c r="L53" s="3604"/>
      <c r="M53" s="3604"/>
      <c r="N53" s="3604"/>
      <c r="O53" s="3604"/>
      <c r="P53" s="3604"/>
      <c r="Q53" s="3604"/>
      <c r="R53" s="3604"/>
      <c r="S53" s="3604"/>
      <c r="T53" s="3604"/>
      <c r="U53" s="3604"/>
      <c r="V53" s="3604"/>
      <c r="W53" s="3604"/>
      <c r="X53" s="3604"/>
      <c r="Y53" s="3604"/>
      <c r="Z53" s="3604"/>
      <c r="AA53" s="3604"/>
      <c r="AB53" s="3604"/>
      <c r="AC53" s="3604"/>
      <c r="AD53" s="3604"/>
      <c r="AE53" s="3604"/>
      <c r="AF53" s="3604"/>
      <c r="AG53" s="3604"/>
      <c r="AH53" s="3604"/>
      <c r="AI53" s="3604"/>
      <c r="AJ53" s="3604"/>
      <c r="AK53" s="3604"/>
      <c r="AL53" s="3604"/>
      <c r="AM53" s="3604"/>
      <c r="AN53" s="3604"/>
      <c r="AO53" s="387" t="s">
        <v>1791</v>
      </c>
    </row>
    <row r="54" spans="1:41" ht="12.6" customHeight="1">
      <c r="A54" s="2893"/>
      <c r="B54" s="2893"/>
      <c r="C54" s="2893"/>
      <c r="D54" s="2893"/>
      <c r="E54" s="2893"/>
      <c r="F54" s="2893"/>
      <c r="G54" s="2893"/>
      <c r="H54" s="3604"/>
      <c r="I54" s="3604"/>
      <c r="J54" s="3604"/>
      <c r="K54" s="3604"/>
      <c r="L54" s="3604"/>
      <c r="M54" s="3604"/>
      <c r="N54" s="3604"/>
      <c r="O54" s="3604"/>
      <c r="P54" s="3604"/>
      <c r="Q54" s="3604"/>
      <c r="R54" s="3604"/>
      <c r="S54" s="3604"/>
      <c r="T54" s="3604"/>
      <c r="U54" s="3604"/>
      <c r="V54" s="3604"/>
      <c r="W54" s="3604"/>
      <c r="X54" s="3604"/>
      <c r="Y54" s="3604"/>
      <c r="Z54" s="3604"/>
      <c r="AA54" s="3604"/>
      <c r="AB54" s="3604"/>
      <c r="AC54" s="3604"/>
      <c r="AD54" s="3604"/>
      <c r="AE54" s="3604"/>
      <c r="AF54" s="3604"/>
      <c r="AG54" s="3604"/>
      <c r="AH54" s="3604"/>
      <c r="AI54" s="3604"/>
      <c r="AJ54" s="3604"/>
      <c r="AK54" s="3604"/>
      <c r="AL54" s="3604"/>
      <c r="AM54" s="3604"/>
      <c r="AN54" s="3604"/>
    </row>
    <row r="55" spans="1:41" ht="12.6" customHeight="1">
      <c r="A55" s="2893"/>
      <c r="B55" s="2893"/>
      <c r="C55" s="2893"/>
      <c r="D55" s="2893"/>
      <c r="E55" s="2893"/>
      <c r="F55" s="2893"/>
      <c r="G55" s="2893"/>
      <c r="H55" s="3604"/>
      <c r="I55" s="3604"/>
      <c r="J55" s="3604"/>
      <c r="K55" s="3604"/>
      <c r="L55" s="3604"/>
      <c r="M55" s="3604"/>
      <c r="N55" s="3604"/>
      <c r="O55" s="3604"/>
      <c r="P55" s="3604"/>
      <c r="Q55" s="3604"/>
      <c r="R55" s="3604"/>
      <c r="S55" s="3604"/>
      <c r="T55" s="3604"/>
      <c r="U55" s="3604"/>
      <c r="V55" s="3604"/>
      <c r="W55" s="3604"/>
      <c r="X55" s="3604"/>
      <c r="Y55" s="3604"/>
      <c r="Z55" s="3604"/>
      <c r="AA55" s="3604"/>
      <c r="AB55" s="3604"/>
      <c r="AC55" s="3604"/>
      <c r="AD55" s="3604"/>
      <c r="AE55" s="3604"/>
      <c r="AF55" s="3604"/>
      <c r="AG55" s="3604"/>
      <c r="AH55" s="3604"/>
      <c r="AI55" s="3604"/>
      <c r="AJ55" s="3604"/>
      <c r="AK55" s="3604"/>
      <c r="AL55" s="3604"/>
      <c r="AM55" s="3604"/>
      <c r="AN55" s="3604"/>
    </row>
  </sheetData>
  <mergeCells count="52">
    <mergeCell ref="AB45:AE47"/>
    <mergeCell ref="AF45:AG47"/>
    <mergeCell ref="A49:G51"/>
    <mergeCell ref="H49:AN51"/>
    <mergeCell ref="A53:G55"/>
    <mergeCell ref="H53:AN55"/>
    <mergeCell ref="T45:U47"/>
    <mergeCell ref="V45:Y47"/>
    <mergeCell ref="Z45:AA47"/>
    <mergeCell ref="A45:G47"/>
    <mergeCell ref="H45:K47"/>
    <mergeCell ref="L45:M47"/>
    <mergeCell ref="N45:Q47"/>
    <mergeCell ref="R45:S47"/>
    <mergeCell ref="R41:S43"/>
    <mergeCell ref="T41:U43"/>
    <mergeCell ref="A41:G43"/>
    <mergeCell ref="AH41:AI43"/>
    <mergeCell ref="AJ41:AK43"/>
    <mergeCell ref="AB41:AC43"/>
    <mergeCell ref="AD41:AE43"/>
    <mergeCell ref="AF41:AG43"/>
    <mergeCell ref="V41:W43"/>
    <mergeCell ref="X41:Y43"/>
    <mergeCell ref="Z41:AA43"/>
    <mergeCell ref="H41:I43"/>
    <mergeCell ref="J41:K43"/>
    <mergeCell ref="L41:M43"/>
    <mergeCell ref="N41:O43"/>
    <mergeCell ref="P41:Q43"/>
    <mergeCell ref="T14:X16"/>
    <mergeCell ref="A37:G39"/>
    <mergeCell ref="H37:AN39"/>
    <mergeCell ref="Y14:AN16"/>
    <mergeCell ref="T17:X19"/>
    <mergeCell ref="Y17:AN19"/>
    <mergeCell ref="U6:V8"/>
    <mergeCell ref="AM1:AN3"/>
    <mergeCell ref="A27:AN29"/>
    <mergeCell ref="A32:AN33"/>
    <mergeCell ref="A6:T8"/>
    <mergeCell ref="AA1:AB3"/>
    <mergeCell ref="AC1:AD3"/>
    <mergeCell ref="AE1:AF3"/>
    <mergeCell ref="AG1:AH3"/>
    <mergeCell ref="AI1:AJ3"/>
    <mergeCell ref="AK1:AL3"/>
    <mergeCell ref="T21:AN23"/>
    <mergeCell ref="A21:S23"/>
    <mergeCell ref="W6:Z8"/>
    <mergeCell ref="T11:X13"/>
    <mergeCell ref="Y11:AN13"/>
  </mergeCells>
  <phoneticPr fontId="34"/>
  <dataValidations count="2">
    <dataValidation type="list" allowBlank="1" showInputMessage="1" showErrorMessage="1" sqref="A21:S23">
      <formula1>"夜　間　,休　日　,休　日　夜　間　"</formula1>
    </dataValidation>
    <dataValidation imeMode="halfAlpha" allowBlank="1" showInputMessage="1" showErrorMessage="1" sqref="AO19"/>
  </dataValidations>
  <pageMargins left="0.78740157480314965" right="0.78740157480314965" top="0.39370078740157483" bottom="0.39370078740157483" header="0.39370078740157483" footer="0.3937007874015748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AN91"/>
  <sheetViews>
    <sheetView workbookViewId="0"/>
  </sheetViews>
  <sheetFormatPr defaultColWidth="8.75" defaultRowHeight="13.5"/>
  <cols>
    <col min="1" max="55" width="2.25" style="1151" customWidth="1"/>
    <col min="56" max="16384" width="8.75" style="1151"/>
  </cols>
  <sheetData>
    <row r="1" spans="1:40" ht="12.6" customHeight="1">
      <c r="A1" s="1150"/>
      <c r="B1" s="1150"/>
      <c r="C1" s="1150"/>
      <c r="D1" s="1150"/>
      <c r="E1" s="1150"/>
      <c r="F1" s="1150"/>
      <c r="G1" s="1150"/>
      <c r="H1" s="1150"/>
      <c r="I1" s="1150"/>
      <c r="J1" s="1150"/>
      <c r="K1" s="1150"/>
      <c r="L1" s="1150"/>
      <c r="M1" s="1150"/>
      <c r="N1" s="1150"/>
      <c r="O1" s="1150"/>
      <c r="P1" s="1150"/>
      <c r="Q1" s="1150"/>
      <c r="R1" s="1150"/>
      <c r="S1" s="1150"/>
      <c r="T1" s="1150"/>
      <c r="U1" s="1150"/>
      <c r="V1" s="1150"/>
      <c r="W1" s="1150"/>
      <c r="X1" s="1150"/>
      <c r="Y1" s="1150"/>
      <c r="Z1" s="1150"/>
      <c r="AA1" s="1150"/>
      <c r="AB1" s="1150"/>
      <c r="AC1" s="1150"/>
      <c r="AD1" s="1150"/>
      <c r="AE1" s="1150"/>
      <c r="AF1" s="1150"/>
      <c r="AG1" s="1150"/>
      <c r="AH1" s="1150"/>
      <c r="AI1" s="1150"/>
      <c r="AJ1" s="1150"/>
      <c r="AK1" s="1150"/>
      <c r="AL1" s="1150"/>
      <c r="AM1" s="1150"/>
      <c r="AN1" s="1150"/>
    </row>
    <row r="2" spans="1:40" ht="12.6" customHeight="1">
      <c r="A2" s="1150"/>
      <c r="B2" s="1150"/>
      <c r="C2" s="1150"/>
      <c r="D2" s="1150"/>
      <c r="E2" s="1150"/>
      <c r="F2" s="1150"/>
      <c r="G2" s="1150"/>
      <c r="H2" s="1150"/>
      <c r="I2" s="1150"/>
      <c r="J2" s="1150"/>
      <c r="K2" s="1150"/>
      <c r="L2" s="1150"/>
      <c r="M2" s="1150"/>
      <c r="N2" s="1150"/>
      <c r="O2" s="1150"/>
      <c r="P2" s="1150"/>
      <c r="Q2" s="1150"/>
      <c r="R2" s="1150"/>
      <c r="S2" s="1150"/>
      <c r="T2" s="1150"/>
      <c r="U2" s="1150"/>
      <c r="V2" s="1150"/>
      <c r="W2" s="1150"/>
      <c r="X2" s="1150"/>
      <c r="Y2" s="1150"/>
      <c r="Z2" s="1150"/>
      <c r="AA2" s="3610" t="s">
        <v>2275</v>
      </c>
      <c r="AB2" s="3610"/>
      <c r="AC2" s="3610"/>
      <c r="AD2" s="3610"/>
      <c r="AE2" s="3610" t="s">
        <v>258</v>
      </c>
      <c r="AF2" s="3610"/>
      <c r="AG2" s="3610"/>
      <c r="AH2" s="3610"/>
      <c r="AI2" s="3610" t="s">
        <v>2103</v>
      </c>
      <c r="AJ2" s="3610"/>
      <c r="AK2" s="3610"/>
      <c r="AL2" s="3610"/>
      <c r="AM2" s="3610" t="s">
        <v>260</v>
      </c>
      <c r="AN2" s="3610"/>
    </row>
    <row r="3" spans="1:40" ht="12.6" customHeight="1">
      <c r="A3" s="1150"/>
      <c r="B3" s="1150"/>
      <c r="C3" s="1150"/>
      <c r="D3" s="1150"/>
      <c r="E3" s="1150"/>
      <c r="F3" s="1150"/>
      <c r="G3" s="1150"/>
      <c r="H3" s="1150"/>
      <c r="I3" s="1150"/>
      <c r="J3" s="1150"/>
      <c r="K3" s="1150"/>
      <c r="L3" s="1150"/>
      <c r="M3" s="1150"/>
      <c r="N3" s="1150"/>
      <c r="O3" s="1150"/>
      <c r="P3" s="1150"/>
      <c r="Q3" s="1150"/>
      <c r="R3" s="1150"/>
      <c r="S3" s="1150"/>
      <c r="T3" s="1150"/>
      <c r="U3" s="1150"/>
      <c r="V3" s="1150"/>
      <c r="W3" s="1150"/>
      <c r="X3" s="1150"/>
      <c r="Y3" s="1150"/>
      <c r="Z3" s="1150"/>
      <c r="AA3" s="3610"/>
      <c r="AB3" s="3610"/>
      <c r="AC3" s="3610"/>
      <c r="AD3" s="3610"/>
      <c r="AE3" s="3610"/>
      <c r="AF3" s="3610"/>
      <c r="AG3" s="3610"/>
      <c r="AH3" s="3610"/>
      <c r="AI3" s="3610"/>
      <c r="AJ3" s="3610"/>
      <c r="AK3" s="3610"/>
      <c r="AL3" s="3610"/>
      <c r="AM3" s="3610"/>
      <c r="AN3" s="3610"/>
    </row>
    <row r="4" spans="1:40" ht="12.6" customHeight="1">
      <c r="A4" s="1150"/>
      <c r="B4" s="1150"/>
      <c r="C4" s="1150"/>
      <c r="D4" s="1150"/>
      <c r="E4" s="1150"/>
      <c r="F4" s="1150"/>
      <c r="G4" s="1150"/>
      <c r="H4" s="1150"/>
      <c r="I4" s="1150"/>
      <c r="J4" s="1150"/>
      <c r="K4" s="1150"/>
      <c r="L4" s="1150"/>
      <c r="M4" s="1150"/>
      <c r="N4" s="1150"/>
      <c r="O4" s="1150"/>
      <c r="P4" s="1150"/>
      <c r="Q4" s="1150"/>
      <c r="R4" s="1150"/>
      <c r="S4" s="1150"/>
      <c r="T4" s="1150"/>
      <c r="U4" s="1150"/>
      <c r="V4" s="1150"/>
      <c r="W4" s="1150"/>
      <c r="X4" s="1150"/>
      <c r="Y4" s="1150"/>
      <c r="Z4" s="1150"/>
      <c r="AA4" s="3610"/>
      <c r="AB4" s="3610"/>
      <c r="AC4" s="3610"/>
      <c r="AD4" s="3610"/>
      <c r="AE4" s="3610"/>
      <c r="AF4" s="3610"/>
      <c r="AG4" s="3610"/>
      <c r="AH4" s="3610"/>
      <c r="AI4" s="3610"/>
      <c r="AJ4" s="3610"/>
      <c r="AK4" s="3610"/>
      <c r="AL4" s="3610"/>
      <c r="AM4" s="3610"/>
      <c r="AN4" s="3610"/>
    </row>
    <row r="5" spans="1:40" ht="12.6" customHeight="1">
      <c r="A5" s="1150"/>
      <c r="B5" s="1150"/>
      <c r="C5" s="1150"/>
      <c r="D5" s="1150"/>
      <c r="E5" s="1150"/>
      <c r="F5" s="1150"/>
      <c r="G5" s="1150"/>
      <c r="H5" s="1150"/>
      <c r="I5" s="1150"/>
      <c r="J5" s="1150"/>
      <c r="K5" s="1150"/>
      <c r="L5" s="1150"/>
      <c r="M5" s="1150"/>
      <c r="N5" s="1150"/>
      <c r="O5" s="1150"/>
      <c r="P5" s="1150"/>
      <c r="Q5" s="1150"/>
      <c r="R5" s="1150"/>
      <c r="S5" s="1150"/>
      <c r="T5" s="1150"/>
      <c r="U5" s="1150"/>
      <c r="V5" s="1150"/>
      <c r="W5" s="1150"/>
      <c r="X5" s="1150"/>
      <c r="Y5" s="1150"/>
      <c r="Z5" s="1150"/>
      <c r="AA5" s="1150"/>
      <c r="AB5" s="1150"/>
      <c r="AC5" s="1150"/>
      <c r="AD5" s="1150"/>
      <c r="AE5" s="1150"/>
      <c r="AF5" s="1150"/>
      <c r="AG5" s="1150"/>
      <c r="AH5" s="1150"/>
      <c r="AI5" s="1150"/>
      <c r="AJ5" s="1150"/>
      <c r="AK5" s="1150"/>
      <c r="AL5" s="1150"/>
      <c r="AM5" s="1150"/>
      <c r="AN5" s="1150"/>
    </row>
    <row r="6" spans="1:40" ht="12.6" customHeight="1">
      <c r="A6" s="1152"/>
      <c r="B6" s="3654" t="s">
        <v>2538</v>
      </c>
      <c r="C6" s="3654"/>
      <c r="D6" s="3654"/>
      <c r="E6" s="3654"/>
      <c r="F6" s="3654"/>
      <c r="G6" s="3654"/>
      <c r="H6" s="3654"/>
      <c r="I6" s="3654"/>
      <c r="J6" s="3654"/>
      <c r="K6" s="3654"/>
      <c r="L6" s="3654"/>
      <c r="M6" s="3654"/>
      <c r="N6" s="3654"/>
      <c r="O6" s="3654"/>
      <c r="P6" s="3654"/>
      <c r="Q6" s="3654"/>
      <c r="R6" s="3654"/>
      <c r="S6" s="3655" t="s">
        <v>2539</v>
      </c>
      <c r="T6" s="3655"/>
      <c r="U6" s="3655" t="s">
        <v>2540</v>
      </c>
      <c r="V6" s="3655"/>
      <c r="W6" s="3655"/>
      <c r="X6" s="3655"/>
      <c r="Y6" s="1150"/>
      <c r="Z6" s="1150"/>
      <c r="AA6" s="1150"/>
      <c r="AB6" s="1150"/>
      <c r="AC6" s="1150"/>
      <c r="AD6" s="1150"/>
      <c r="AE6" s="1150"/>
      <c r="AF6" s="1150"/>
      <c r="AG6" s="1150"/>
      <c r="AH6" s="1150"/>
      <c r="AI6" s="1150"/>
      <c r="AJ6" s="1150"/>
      <c r="AK6" s="1150"/>
      <c r="AL6" s="1150"/>
      <c r="AM6" s="1150"/>
      <c r="AN6" s="1150"/>
    </row>
    <row r="7" spans="1:40" ht="12.6" customHeight="1">
      <c r="A7" s="1152"/>
      <c r="B7" s="3654"/>
      <c r="C7" s="3654"/>
      <c r="D7" s="3654"/>
      <c r="E7" s="3654"/>
      <c r="F7" s="3654"/>
      <c r="G7" s="3654"/>
      <c r="H7" s="3654"/>
      <c r="I7" s="3654"/>
      <c r="J7" s="3654"/>
      <c r="K7" s="3654"/>
      <c r="L7" s="3654"/>
      <c r="M7" s="3654"/>
      <c r="N7" s="3654"/>
      <c r="O7" s="3654"/>
      <c r="P7" s="3654"/>
      <c r="Q7" s="3654"/>
      <c r="R7" s="3654"/>
      <c r="S7" s="3655"/>
      <c r="T7" s="3655"/>
      <c r="U7" s="3655"/>
      <c r="V7" s="3655"/>
      <c r="W7" s="3655"/>
      <c r="X7" s="3655"/>
      <c r="Y7" s="1150"/>
      <c r="Z7" s="1150"/>
      <c r="AA7" s="1150"/>
      <c r="AB7" s="1150"/>
      <c r="AC7" s="1150"/>
      <c r="AD7" s="1150"/>
      <c r="AE7" s="1150"/>
      <c r="AF7" s="1150"/>
      <c r="AG7" s="1150"/>
      <c r="AH7" s="1150"/>
      <c r="AI7" s="1150"/>
      <c r="AJ7" s="1150"/>
      <c r="AK7" s="1150"/>
      <c r="AL7" s="1150"/>
      <c r="AM7" s="1150"/>
      <c r="AN7" s="1150"/>
    </row>
    <row r="8" spans="1:40" ht="12.6" customHeight="1">
      <c r="A8" s="1152"/>
      <c r="B8" s="3654"/>
      <c r="C8" s="3654"/>
      <c r="D8" s="3654"/>
      <c r="E8" s="3654"/>
      <c r="F8" s="3654"/>
      <c r="G8" s="3654"/>
      <c r="H8" s="3654"/>
      <c r="I8" s="3654"/>
      <c r="J8" s="3654"/>
      <c r="K8" s="3654"/>
      <c r="L8" s="3654"/>
      <c r="M8" s="3654"/>
      <c r="N8" s="3654"/>
      <c r="O8" s="3654"/>
      <c r="P8" s="3654"/>
      <c r="Q8" s="3654"/>
      <c r="R8" s="3654"/>
      <c r="S8" s="3655"/>
      <c r="T8" s="3655"/>
      <c r="U8" s="3655"/>
      <c r="V8" s="3655"/>
      <c r="W8" s="3655"/>
      <c r="X8" s="3655"/>
      <c r="Y8" s="1150"/>
      <c r="Z8" s="1150"/>
      <c r="AA8" s="1150"/>
      <c r="AB8" s="1150"/>
      <c r="AC8" s="1150"/>
      <c r="AD8" s="1150"/>
      <c r="AE8" s="1150"/>
      <c r="AF8" s="1150"/>
      <c r="AG8" s="1150"/>
      <c r="AH8" s="1150"/>
      <c r="AI8" s="1150"/>
      <c r="AJ8" s="1150"/>
      <c r="AK8" s="1150"/>
      <c r="AL8" s="1150"/>
      <c r="AM8" s="1150"/>
      <c r="AN8" s="1150"/>
    </row>
    <row r="9" spans="1:40" ht="12.6" customHeight="1">
      <c r="A9" s="1150"/>
      <c r="B9" s="1150"/>
      <c r="C9" s="1150"/>
      <c r="D9" s="1150"/>
      <c r="E9" s="1150"/>
      <c r="F9" s="1150"/>
      <c r="G9" s="1150"/>
      <c r="H9" s="1150"/>
      <c r="I9" s="1150"/>
      <c r="J9" s="1150"/>
      <c r="K9" s="1150"/>
      <c r="L9" s="1150"/>
      <c r="M9" s="1150"/>
      <c r="N9" s="1150"/>
      <c r="O9" s="1150"/>
      <c r="P9" s="1150"/>
      <c r="Q9" s="1150"/>
      <c r="R9" s="1150"/>
      <c r="S9" s="1150"/>
      <c r="T9" s="1150"/>
      <c r="U9" s="1150"/>
      <c r="V9" s="1150"/>
      <c r="W9" s="1150"/>
      <c r="X9" s="1150"/>
      <c r="Y9" s="1150"/>
      <c r="Z9" s="1150"/>
      <c r="AA9" s="1150"/>
      <c r="AB9" s="1150"/>
      <c r="AC9" s="1150"/>
      <c r="AD9" s="1150"/>
      <c r="AE9" s="1150"/>
      <c r="AF9" s="1150"/>
      <c r="AG9" s="1150"/>
      <c r="AH9" s="1150"/>
      <c r="AI9" s="1150"/>
      <c r="AJ9" s="1150"/>
      <c r="AK9" s="1150"/>
      <c r="AL9" s="1150"/>
      <c r="AM9" s="1150"/>
      <c r="AN9" s="1150"/>
    </row>
    <row r="10" spans="1:40" ht="12.6" customHeight="1">
      <c r="A10" s="1153"/>
      <c r="B10" s="1152"/>
      <c r="C10" s="1152"/>
      <c r="D10" s="1152"/>
      <c r="E10" s="1152"/>
      <c r="F10" s="1152"/>
      <c r="G10" s="1152"/>
      <c r="H10" s="1152"/>
      <c r="I10" s="1152"/>
      <c r="J10" s="1152"/>
      <c r="K10" s="1152"/>
      <c r="L10" s="1150"/>
      <c r="M10" s="1150"/>
      <c r="N10" s="1150"/>
      <c r="O10" s="1150"/>
      <c r="P10" s="1150"/>
      <c r="Q10" s="1150"/>
      <c r="R10" s="1150"/>
      <c r="S10" s="1150"/>
      <c r="T10" s="3650" t="s">
        <v>2</v>
      </c>
      <c r="U10" s="3650"/>
      <c r="V10" s="3650"/>
      <c r="W10" s="3650"/>
      <c r="X10" s="3650"/>
      <c r="Y10" s="3623">
        <f>一括入力シート!B45</f>
        <v>0</v>
      </c>
      <c r="Z10" s="3623"/>
      <c r="AA10" s="3623"/>
      <c r="AB10" s="3623"/>
      <c r="AC10" s="3623"/>
      <c r="AD10" s="3623"/>
      <c r="AE10" s="3623"/>
      <c r="AF10" s="3623"/>
      <c r="AG10" s="3623"/>
      <c r="AH10" s="3623"/>
      <c r="AI10" s="3623"/>
      <c r="AJ10" s="3623"/>
      <c r="AK10" s="3623"/>
      <c r="AL10" s="3623"/>
      <c r="AM10" s="3623"/>
      <c r="AN10" s="3623"/>
    </row>
    <row r="11" spans="1:40" ht="12.6" customHeight="1">
      <c r="A11" s="1153"/>
      <c r="B11" s="1152"/>
      <c r="C11" s="1152"/>
      <c r="D11" s="1152"/>
      <c r="E11" s="1152"/>
      <c r="F11" s="1152"/>
      <c r="G11" s="1152"/>
      <c r="H11" s="1152"/>
      <c r="I11" s="1152"/>
      <c r="J11" s="1152"/>
      <c r="K11" s="1152"/>
      <c r="L11" s="1150"/>
      <c r="M11" s="1150"/>
      <c r="N11" s="1150"/>
      <c r="O11" s="1152"/>
      <c r="P11" s="1152"/>
      <c r="Q11" s="1152"/>
      <c r="R11" s="1152"/>
      <c r="S11" s="1152"/>
      <c r="T11" s="3650"/>
      <c r="U11" s="3650"/>
      <c r="V11" s="3650"/>
      <c r="W11" s="3650"/>
      <c r="X11" s="3650"/>
      <c r="Y11" s="3623"/>
      <c r="Z11" s="3623"/>
      <c r="AA11" s="3623"/>
      <c r="AB11" s="3623"/>
      <c r="AC11" s="3623"/>
      <c r="AD11" s="3623"/>
      <c r="AE11" s="3623"/>
      <c r="AF11" s="3623"/>
      <c r="AG11" s="3623"/>
      <c r="AH11" s="3623"/>
      <c r="AI11" s="3623"/>
      <c r="AJ11" s="3623"/>
      <c r="AK11" s="3623"/>
      <c r="AL11" s="3623"/>
      <c r="AM11" s="3623"/>
      <c r="AN11" s="3623"/>
    </row>
    <row r="12" spans="1:40" ht="12.6" customHeight="1">
      <c r="A12" s="1154"/>
      <c r="B12" s="1150"/>
      <c r="C12" s="1150"/>
      <c r="D12" s="1150"/>
      <c r="E12" s="1150"/>
      <c r="F12" s="1150"/>
      <c r="G12" s="1150"/>
      <c r="H12" s="1150"/>
      <c r="I12" s="1150"/>
      <c r="J12" s="1150"/>
      <c r="K12" s="1150"/>
      <c r="L12" s="1150"/>
      <c r="M12" s="1150"/>
      <c r="N12" s="1150"/>
      <c r="O12" s="1152"/>
      <c r="P12" s="1152"/>
      <c r="Q12" s="1152"/>
      <c r="R12" s="1152"/>
      <c r="S12" s="1152"/>
      <c r="T12" s="3650"/>
      <c r="U12" s="3650"/>
      <c r="V12" s="3650"/>
      <c r="W12" s="3650"/>
      <c r="X12" s="3650"/>
      <c r="Y12" s="3625"/>
      <c r="Z12" s="3625"/>
      <c r="AA12" s="3625"/>
      <c r="AB12" s="3625"/>
      <c r="AC12" s="3625"/>
      <c r="AD12" s="3625"/>
      <c r="AE12" s="3625"/>
      <c r="AF12" s="3625"/>
      <c r="AG12" s="3625"/>
      <c r="AH12" s="3625"/>
      <c r="AI12" s="3625"/>
      <c r="AJ12" s="3625"/>
      <c r="AK12" s="3625"/>
      <c r="AL12" s="3625"/>
      <c r="AM12" s="3625"/>
      <c r="AN12" s="3625"/>
    </row>
    <row r="13" spans="1:40" ht="12.6" customHeight="1">
      <c r="A13" s="1153"/>
      <c r="B13" s="1150"/>
      <c r="C13" s="1150"/>
      <c r="D13" s="1150"/>
      <c r="E13" s="1150"/>
      <c r="F13" s="1150"/>
      <c r="G13" s="1150"/>
      <c r="H13" s="1150"/>
      <c r="I13" s="1150"/>
      <c r="J13" s="1150"/>
      <c r="K13" s="1150"/>
      <c r="L13" s="1150"/>
      <c r="M13" s="1150"/>
      <c r="N13" s="1150"/>
      <c r="O13" s="1152"/>
      <c r="P13" s="1152"/>
      <c r="Q13" s="1152"/>
      <c r="R13" s="1152"/>
      <c r="S13" s="1152"/>
      <c r="T13" s="3650" t="s">
        <v>390</v>
      </c>
      <c r="U13" s="3650"/>
      <c r="V13" s="3650"/>
      <c r="W13" s="3650"/>
      <c r="X13" s="3650"/>
      <c r="Y13" s="3651">
        <f>一括入力シート!B54</f>
        <v>0</v>
      </c>
      <c r="Z13" s="3651"/>
      <c r="AA13" s="3651"/>
      <c r="AB13" s="3651"/>
      <c r="AC13" s="3651"/>
      <c r="AD13" s="3651"/>
      <c r="AE13" s="3651"/>
      <c r="AF13" s="3651"/>
      <c r="AG13" s="3651"/>
      <c r="AH13" s="3651"/>
      <c r="AI13" s="3651"/>
      <c r="AJ13" s="3651"/>
      <c r="AK13" s="3651"/>
      <c r="AL13" s="3651"/>
      <c r="AM13" s="3651"/>
      <c r="AN13" s="3651"/>
    </row>
    <row r="14" spans="1:40" ht="12.6" customHeight="1">
      <c r="A14" s="1153"/>
      <c r="B14" s="1150"/>
      <c r="C14" s="1150"/>
      <c r="D14" s="1150"/>
      <c r="E14" s="1150"/>
      <c r="F14" s="1150"/>
      <c r="G14" s="1150"/>
      <c r="H14" s="1150"/>
      <c r="I14" s="1150"/>
      <c r="J14" s="1150"/>
      <c r="K14" s="1150"/>
      <c r="L14" s="1150"/>
      <c r="M14" s="1150"/>
      <c r="N14" s="1150"/>
      <c r="O14" s="1150"/>
      <c r="P14" s="1150"/>
      <c r="Q14" s="1150"/>
      <c r="R14" s="1150"/>
      <c r="S14" s="1150"/>
      <c r="T14" s="3650"/>
      <c r="U14" s="3650"/>
      <c r="V14" s="3650"/>
      <c r="W14" s="3650"/>
      <c r="X14" s="3650"/>
      <c r="Y14" s="3652"/>
      <c r="Z14" s="3652"/>
      <c r="AA14" s="3652"/>
      <c r="AB14" s="3652"/>
      <c r="AC14" s="3652"/>
      <c r="AD14" s="3652"/>
      <c r="AE14" s="3652"/>
      <c r="AF14" s="3652"/>
      <c r="AG14" s="3652"/>
      <c r="AH14" s="3652"/>
      <c r="AI14" s="3652"/>
      <c r="AJ14" s="3652"/>
      <c r="AK14" s="3652"/>
      <c r="AL14" s="3652"/>
      <c r="AM14" s="3652"/>
      <c r="AN14" s="3652"/>
    </row>
    <row r="15" spans="1:40" ht="12.6" customHeight="1">
      <c r="A15" s="1153"/>
      <c r="B15" s="1152"/>
      <c r="C15" s="1152"/>
      <c r="D15" s="1152"/>
      <c r="E15" s="1152"/>
      <c r="F15" s="1152"/>
      <c r="G15" s="1152"/>
      <c r="H15" s="1152"/>
      <c r="I15" s="1152"/>
      <c r="J15" s="1152"/>
      <c r="K15" s="1152"/>
      <c r="L15" s="1150"/>
      <c r="M15" s="1150"/>
      <c r="N15" s="1150"/>
      <c r="O15" s="1150"/>
      <c r="P15" s="1150"/>
      <c r="Q15" s="1150"/>
      <c r="R15" s="1150"/>
      <c r="S15" s="1150"/>
      <c r="T15" s="3650"/>
      <c r="U15" s="3650"/>
      <c r="V15" s="3650"/>
      <c r="W15" s="3650"/>
      <c r="X15" s="3650"/>
      <c r="Y15" s="3653"/>
      <c r="Z15" s="3653"/>
      <c r="AA15" s="3653"/>
      <c r="AB15" s="3653"/>
      <c r="AC15" s="3653"/>
      <c r="AD15" s="3653"/>
      <c r="AE15" s="3653"/>
      <c r="AF15" s="3653"/>
      <c r="AG15" s="3653"/>
      <c r="AH15" s="3653"/>
      <c r="AI15" s="3653"/>
      <c r="AJ15" s="3653"/>
      <c r="AK15" s="3653"/>
      <c r="AL15" s="3653"/>
      <c r="AM15" s="3653"/>
      <c r="AN15" s="3653"/>
    </row>
    <row r="16" spans="1:40" ht="12.6" customHeight="1">
      <c r="A16" s="1153"/>
      <c r="B16" s="1152"/>
      <c r="C16" s="1152"/>
      <c r="D16" s="1152"/>
      <c r="E16" s="1152"/>
      <c r="F16" s="1152"/>
      <c r="G16" s="1152"/>
      <c r="H16" s="1152"/>
      <c r="I16" s="1152"/>
      <c r="J16" s="1152"/>
      <c r="K16" s="1152"/>
      <c r="L16" s="1150"/>
      <c r="M16" s="1150"/>
      <c r="N16" s="1150"/>
      <c r="O16" s="1150"/>
      <c r="P16" s="1150"/>
      <c r="Q16" s="1150"/>
      <c r="R16" s="1150"/>
      <c r="S16" s="1150"/>
      <c r="T16" s="3650" t="s">
        <v>2380</v>
      </c>
      <c r="U16" s="3650"/>
      <c r="V16" s="3650"/>
      <c r="W16" s="3650"/>
      <c r="X16" s="3650"/>
      <c r="Y16" s="2567" t="str">
        <f>CONCATENATE(一括入力シート!F54," - ",一括入力シート!G54," - ",一括入力シート!H54)</f>
        <v xml:space="preserve"> -  - </v>
      </c>
      <c r="Z16" s="2567"/>
      <c r="AA16" s="2567"/>
      <c r="AB16" s="2567"/>
      <c r="AC16" s="2567"/>
      <c r="AD16" s="2567"/>
      <c r="AE16" s="2567"/>
      <c r="AF16" s="2567"/>
      <c r="AG16" s="2567"/>
      <c r="AH16" s="2567"/>
      <c r="AI16" s="2567"/>
      <c r="AJ16" s="2567"/>
      <c r="AK16" s="2567"/>
      <c r="AL16" s="2567"/>
      <c r="AM16" s="2567"/>
      <c r="AN16" s="2567"/>
    </row>
    <row r="17" spans="1:40" ht="12.6" customHeight="1">
      <c r="A17" s="1153"/>
      <c r="B17" s="1152"/>
      <c r="C17" s="1152"/>
      <c r="D17" s="1152"/>
      <c r="E17" s="1152"/>
      <c r="F17" s="1152"/>
      <c r="G17" s="1152"/>
      <c r="H17" s="1152"/>
      <c r="I17" s="1152"/>
      <c r="J17" s="1152"/>
      <c r="K17" s="1152"/>
      <c r="L17" s="1150"/>
      <c r="M17" s="1150"/>
      <c r="N17" s="1150"/>
      <c r="O17" s="1150"/>
      <c r="P17" s="1150"/>
      <c r="Q17" s="1150"/>
      <c r="R17" s="1150"/>
      <c r="S17" s="1150"/>
      <c r="T17" s="3650"/>
      <c r="U17" s="3650"/>
      <c r="V17" s="3650"/>
      <c r="W17" s="3650"/>
      <c r="X17" s="3650"/>
      <c r="Y17" s="2028"/>
      <c r="Z17" s="2028"/>
      <c r="AA17" s="2028"/>
      <c r="AB17" s="2028"/>
      <c r="AC17" s="2028"/>
      <c r="AD17" s="2028"/>
      <c r="AE17" s="2028"/>
      <c r="AF17" s="2028"/>
      <c r="AG17" s="2028"/>
      <c r="AH17" s="2028"/>
      <c r="AI17" s="2028"/>
      <c r="AJ17" s="2028"/>
      <c r="AK17" s="2028"/>
      <c r="AL17" s="2028"/>
      <c r="AM17" s="2028"/>
      <c r="AN17" s="2028"/>
    </row>
    <row r="18" spans="1:40" ht="12.6" customHeight="1">
      <c r="A18" s="1153"/>
      <c r="B18" s="1152"/>
      <c r="C18" s="1152"/>
      <c r="D18" s="1152"/>
      <c r="E18" s="1152"/>
      <c r="F18" s="1152"/>
      <c r="G18" s="1152"/>
      <c r="H18" s="1152"/>
      <c r="I18" s="1152"/>
      <c r="J18" s="1152"/>
      <c r="K18" s="1152"/>
      <c r="L18" s="1150"/>
      <c r="M18" s="1150"/>
      <c r="N18" s="1150"/>
      <c r="O18" s="1150"/>
      <c r="P18" s="1150"/>
      <c r="Q18" s="1150"/>
      <c r="R18" s="1150"/>
      <c r="S18" s="1150"/>
      <c r="T18" s="3650"/>
      <c r="U18" s="3650"/>
      <c r="V18" s="3650"/>
      <c r="W18" s="3650"/>
      <c r="X18" s="3650"/>
      <c r="Y18" s="2030"/>
      <c r="Z18" s="2030"/>
      <c r="AA18" s="2030"/>
      <c r="AB18" s="2030"/>
      <c r="AC18" s="2030"/>
      <c r="AD18" s="2030"/>
      <c r="AE18" s="2030"/>
      <c r="AF18" s="2030"/>
      <c r="AG18" s="2030"/>
      <c r="AH18" s="2030"/>
      <c r="AI18" s="2030"/>
      <c r="AJ18" s="2030"/>
      <c r="AK18" s="2030"/>
      <c r="AL18" s="2030"/>
      <c r="AM18" s="2030"/>
      <c r="AN18" s="2030"/>
    </row>
    <row r="19" spans="1:40" ht="12.6" customHeight="1">
      <c r="A19" s="1155"/>
      <c r="B19" s="1150"/>
      <c r="C19" s="1150"/>
      <c r="D19" s="1150"/>
      <c r="E19" s="1150"/>
      <c r="F19" s="1150"/>
      <c r="G19" s="1150"/>
      <c r="H19" s="1150"/>
      <c r="I19" s="1150"/>
      <c r="J19" s="1150"/>
      <c r="K19" s="1150"/>
      <c r="L19" s="1150"/>
      <c r="M19" s="1150"/>
      <c r="N19" s="1150"/>
      <c r="O19" s="1150"/>
      <c r="P19" s="1150"/>
      <c r="Q19" s="1150"/>
      <c r="R19" s="1150"/>
      <c r="S19" s="1150"/>
      <c r="T19" s="1150"/>
      <c r="U19" s="1150"/>
      <c r="V19" s="1150"/>
      <c r="W19" s="1150"/>
      <c r="X19" s="1150"/>
      <c r="Y19" s="1150"/>
      <c r="Z19" s="1150"/>
      <c r="AA19" s="1150"/>
      <c r="AB19" s="1150"/>
      <c r="AC19" s="1150"/>
      <c r="AD19" s="1150"/>
      <c r="AE19" s="1150"/>
      <c r="AF19" s="1150"/>
      <c r="AG19" s="1150"/>
      <c r="AH19" s="1150"/>
      <c r="AI19" s="1150"/>
      <c r="AJ19" s="1150"/>
      <c r="AK19" s="1150"/>
      <c r="AL19" s="1150"/>
      <c r="AM19" s="1150"/>
      <c r="AN19" s="1150"/>
    </row>
    <row r="20" spans="1:40" ht="12.6" customHeight="1">
      <c r="A20" s="3632" t="s">
        <v>2541</v>
      </c>
      <c r="B20" s="3632"/>
      <c r="C20" s="3632"/>
      <c r="D20" s="3632"/>
      <c r="E20" s="3632"/>
      <c r="F20" s="3632"/>
      <c r="G20" s="3632"/>
      <c r="H20" s="3632"/>
      <c r="I20" s="3632"/>
      <c r="J20" s="3632"/>
      <c r="K20" s="3632"/>
      <c r="L20" s="3632"/>
      <c r="M20" s="3632"/>
      <c r="N20" s="3632"/>
      <c r="O20" s="3632"/>
      <c r="P20" s="3632"/>
      <c r="Q20" s="3632"/>
      <c r="R20" s="3632"/>
      <c r="S20" s="3632"/>
      <c r="T20" s="3632"/>
      <c r="U20" s="3632"/>
      <c r="V20" s="3632"/>
      <c r="W20" s="3632"/>
      <c r="X20" s="3632"/>
      <c r="Y20" s="3632"/>
      <c r="Z20" s="3632"/>
      <c r="AA20" s="3632"/>
      <c r="AB20" s="3632"/>
      <c r="AC20" s="3632"/>
      <c r="AD20" s="3632"/>
      <c r="AE20" s="3632"/>
      <c r="AF20" s="3632"/>
      <c r="AG20" s="3632"/>
      <c r="AH20" s="3632"/>
      <c r="AI20" s="3632"/>
      <c r="AJ20" s="3632"/>
      <c r="AK20" s="3632"/>
      <c r="AL20" s="3632"/>
      <c r="AM20" s="3632"/>
      <c r="AN20" s="3632"/>
    </row>
    <row r="21" spans="1:40" ht="12.6" customHeight="1">
      <c r="A21" s="3632"/>
      <c r="B21" s="3632"/>
      <c r="C21" s="3632"/>
      <c r="D21" s="3632"/>
      <c r="E21" s="3632"/>
      <c r="F21" s="3632"/>
      <c r="G21" s="3632"/>
      <c r="H21" s="3632"/>
      <c r="I21" s="3632"/>
      <c r="J21" s="3632"/>
      <c r="K21" s="3632"/>
      <c r="L21" s="3632"/>
      <c r="M21" s="3632"/>
      <c r="N21" s="3632"/>
      <c r="O21" s="3632"/>
      <c r="P21" s="3632"/>
      <c r="Q21" s="3632"/>
      <c r="R21" s="3632"/>
      <c r="S21" s="3632"/>
      <c r="T21" s="3632"/>
      <c r="U21" s="3632"/>
      <c r="V21" s="3632"/>
      <c r="W21" s="3632"/>
      <c r="X21" s="3632"/>
      <c r="Y21" s="3632"/>
      <c r="Z21" s="3632"/>
      <c r="AA21" s="3632"/>
      <c r="AB21" s="3632"/>
      <c r="AC21" s="3632"/>
      <c r="AD21" s="3632"/>
      <c r="AE21" s="3632"/>
      <c r="AF21" s="3632"/>
      <c r="AG21" s="3632"/>
      <c r="AH21" s="3632"/>
      <c r="AI21" s="3632"/>
      <c r="AJ21" s="3632"/>
      <c r="AK21" s="3632"/>
      <c r="AL21" s="3632"/>
      <c r="AM21" s="3632"/>
      <c r="AN21" s="3632"/>
    </row>
    <row r="22" spans="1:40" ht="12.6" customHeight="1">
      <c r="A22" s="3632"/>
      <c r="B22" s="3632"/>
      <c r="C22" s="3632"/>
      <c r="D22" s="3632"/>
      <c r="E22" s="3632"/>
      <c r="F22" s="3632"/>
      <c r="G22" s="3632"/>
      <c r="H22" s="3632"/>
      <c r="I22" s="3632"/>
      <c r="J22" s="3632"/>
      <c r="K22" s="3632"/>
      <c r="L22" s="3632"/>
      <c r="M22" s="3632"/>
      <c r="N22" s="3632"/>
      <c r="O22" s="3632"/>
      <c r="P22" s="3632"/>
      <c r="Q22" s="3632"/>
      <c r="R22" s="3632"/>
      <c r="S22" s="3632"/>
      <c r="T22" s="3632"/>
      <c r="U22" s="3632"/>
      <c r="V22" s="3632"/>
      <c r="W22" s="3632"/>
      <c r="X22" s="3632"/>
      <c r="Y22" s="3632"/>
      <c r="Z22" s="3632"/>
      <c r="AA22" s="3632"/>
      <c r="AB22" s="3632"/>
      <c r="AC22" s="3632"/>
      <c r="AD22" s="3632"/>
      <c r="AE22" s="3632"/>
      <c r="AF22" s="3632"/>
      <c r="AG22" s="3632"/>
      <c r="AH22" s="3632"/>
      <c r="AI22" s="3632"/>
      <c r="AJ22" s="3632"/>
      <c r="AK22" s="3632"/>
      <c r="AL22" s="3632"/>
      <c r="AM22" s="3632"/>
      <c r="AN22" s="3632"/>
    </row>
    <row r="23" spans="1:40" ht="12.6" customHeight="1">
      <c r="A23" s="3632"/>
      <c r="B23" s="3632"/>
      <c r="C23" s="3632"/>
      <c r="D23" s="3632"/>
      <c r="E23" s="3632"/>
      <c r="F23" s="3632"/>
      <c r="G23" s="3632"/>
      <c r="H23" s="3632"/>
      <c r="I23" s="3632"/>
      <c r="J23" s="3632"/>
      <c r="K23" s="3632"/>
      <c r="L23" s="3632"/>
      <c r="M23" s="3632"/>
      <c r="N23" s="3632"/>
      <c r="O23" s="3632"/>
      <c r="P23" s="3632"/>
      <c r="Q23" s="3632"/>
      <c r="R23" s="3632"/>
      <c r="S23" s="3632"/>
      <c r="T23" s="3632"/>
      <c r="U23" s="3632"/>
      <c r="V23" s="3632"/>
      <c r="W23" s="3632"/>
      <c r="X23" s="3632"/>
      <c r="Y23" s="3632"/>
      <c r="Z23" s="3632"/>
      <c r="AA23" s="3632"/>
      <c r="AB23" s="3632"/>
      <c r="AC23" s="3632"/>
      <c r="AD23" s="3632"/>
      <c r="AE23" s="3632"/>
      <c r="AF23" s="3632"/>
      <c r="AG23" s="3632"/>
      <c r="AH23" s="3632"/>
      <c r="AI23" s="3632"/>
      <c r="AJ23" s="3632"/>
      <c r="AK23" s="3632"/>
      <c r="AL23" s="3632"/>
      <c r="AM23" s="3632"/>
      <c r="AN23" s="3632"/>
    </row>
    <row r="24" spans="1:40" ht="12.6" customHeight="1">
      <c r="A24" s="3632"/>
      <c r="B24" s="3632"/>
      <c r="C24" s="3632"/>
      <c r="D24" s="3632"/>
      <c r="E24" s="3632"/>
      <c r="F24" s="3632"/>
      <c r="G24" s="3632"/>
      <c r="H24" s="3632"/>
      <c r="I24" s="3632"/>
      <c r="J24" s="3632"/>
      <c r="K24" s="3632"/>
      <c r="L24" s="3632"/>
      <c r="M24" s="3632"/>
      <c r="N24" s="3632"/>
      <c r="O24" s="3632"/>
      <c r="P24" s="3632"/>
      <c r="Q24" s="3632"/>
      <c r="R24" s="3632"/>
      <c r="S24" s="3632"/>
      <c r="T24" s="3632"/>
      <c r="U24" s="3632"/>
      <c r="V24" s="3632"/>
      <c r="W24" s="3632"/>
      <c r="X24" s="3632"/>
      <c r="Y24" s="3632"/>
      <c r="Z24" s="3632"/>
      <c r="AA24" s="3632"/>
      <c r="AB24" s="3632"/>
      <c r="AC24" s="3632"/>
      <c r="AD24" s="3632"/>
      <c r="AE24" s="3632"/>
      <c r="AF24" s="3632"/>
      <c r="AG24" s="3632"/>
      <c r="AH24" s="3632"/>
      <c r="AI24" s="3632"/>
      <c r="AJ24" s="3632"/>
      <c r="AK24" s="3632"/>
      <c r="AL24" s="3632"/>
      <c r="AM24" s="3632"/>
      <c r="AN24" s="3632"/>
    </row>
    <row r="25" spans="1:40" ht="12.6" customHeight="1">
      <c r="A25" s="1156"/>
      <c r="B25" s="1152"/>
      <c r="C25" s="1150"/>
      <c r="D25" s="1150"/>
      <c r="E25" s="1150"/>
      <c r="F25" s="1150"/>
      <c r="G25" s="1150"/>
      <c r="H25" s="1150"/>
      <c r="I25" s="1150"/>
      <c r="J25" s="1150"/>
      <c r="K25" s="1150"/>
      <c r="L25" s="1150"/>
      <c r="M25" s="1150"/>
      <c r="N25" s="1150"/>
      <c r="O25" s="1150"/>
      <c r="P25" s="1150"/>
      <c r="Q25" s="1150"/>
      <c r="R25" s="1150"/>
      <c r="S25" s="1150"/>
      <c r="T25" s="1150"/>
      <c r="U25" s="1150"/>
      <c r="V25" s="1150"/>
      <c r="W25" s="1150"/>
      <c r="X25" s="1150"/>
      <c r="Y25" s="1150"/>
      <c r="Z25" s="1150"/>
      <c r="AA25" s="1150"/>
      <c r="AB25" s="1150"/>
      <c r="AC25" s="1150"/>
      <c r="AD25" s="1150"/>
      <c r="AE25" s="1150"/>
      <c r="AF25" s="1150"/>
      <c r="AG25" s="1150"/>
      <c r="AH25" s="1150"/>
      <c r="AI25" s="1150"/>
      <c r="AJ25" s="1150"/>
      <c r="AK25" s="1150"/>
      <c r="AL25" s="1150"/>
      <c r="AM25" s="1150"/>
      <c r="AN25" s="1150"/>
    </row>
    <row r="26" spans="1:40" ht="12.6" customHeight="1">
      <c r="A26" s="1157"/>
      <c r="B26" s="1150"/>
      <c r="C26" s="1150"/>
      <c r="D26" s="1150"/>
      <c r="E26" s="1150"/>
      <c r="F26" s="1150"/>
      <c r="G26" s="1150"/>
      <c r="H26" s="1150"/>
      <c r="I26" s="1150"/>
      <c r="J26" s="1150"/>
      <c r="K26" s="1150"/>
      <c r="L26" s="1150"/>
      <c r="M26" s="1150"/>
      <c r="N26" s="1150"/>
      <c r="O26" s="1150"/>
      <c r="P26" s="1150"/>
      <c r="Q26" s="1150"/>
      <c r="R26" s="1150"/>
      <c r="S26" s="1150"/>
      <c r="T26" s="1150"/>
      <c r="U26" s="1150"/>
      <c r="V26" s="1150"/>
      <c r="W26" s="1150"/>
      <c r="X26" s="1150"/>
      <c r="Y26" s="1150"/>
      <c r="Z26" s="1150"/>
      <c r="AA26" s="1150"/>
      <c r="AB26" s="1150"/>
      <c r="AC26" s="1150"/>
      <c r="AD26" s="1150"/>
      <c r="AE26" s="1150"/>
      <c r="AF26" s="1150"/>
      <c r="AG26" s="1150"/>
      <c r="AH26" s="1150"/>
      <c r="AI26" s="1150"/>
      <c r="AJ26" s="1150"/>
      <c r="AK26" s="1150"/>
      <c r="AL26" s="1150"/>
      <c r="AM26" s="1150"/>
      <c r="AN26" s="1150"/>
    </row>
    <row r="27" spans="1:40" ht="12.6" customHeight="1">
      <c r="A27" s="1156" t="s">
        <v>386</v>
      </c>
      <c r="B27" s="1152"/>
      <c r="C27" s="1150"/>
      <c r="D27" s="1150"/>
      <c r="E27" s="1150"/>
      <c r="F27" s="1150"/>
      <c r="G27" s="1150"/>
      <c r="H27" s="1150"/>
      <c r="I27" s="1150"/>
      <c r="J27" s="1150"/>
      <c r="K27" s="1150"/>
      <c r="L27" s="1150"/>
      <c r="M27" s="1150"/>
      <c r="N27" s="1150"/>
      <c r="O27" s="1150"/>
      <c r="P27" s="1150"/>
      <c r="Q27" s="1150"/>
      <c r="R27" s="1150"/>
      <c r="S27" s="1150"/>
      <c r="T27" s="1150"/>
      <c r="U27" s="1150"/>
      <c r="V27" s="1150"/>
      <c r="W27" s="1150"/>
      <c r="X27" s="1150"/>
      <c r="Y27" s="1150"/>
      <c r="Z27" s="1150"/>
      <c r="AA27" s="1150"/>
      <c r="AB27" s="1150"/>
      <c r="AC27" s="1150"/>
      <c r="AD27" s="1150"/>
      <c r="AE27" s="1150"/>
      <c r="AF27" s="1150"/>
      <c r="AG27" s="1150"/>
      <c r="AH27" s="1150"/>
      <c r="AI27" s="1150"/>
      <c r="AJ27" s="1150"/>
      <c r="AK27" s="1150"/>
      <c r="AL27" s="1150"/>
      <c r="AM27" s="1150"/>
      <c r="AN27" s="1150"/>
    </row>
    <row r="28" spans="1:40" ht="12.6" customHeight="1">
      <c r="A28" s="3633" t="s">
        <v>2542</v>
      </c>
      <c r="B28" s="3633"/>
      <c r="C28" s="3633"/>
      <c r="D28" s="3633"/>
      <c r="E28" s="3633"/>
      <c r="F28" s="3633"/>
      <c r="G28" s="3633"/>
      <c r="H28" s="3633"/>
      <c r="I28" s="3633"/>
      <c r="J28" s="3633"/>
      <c r="K28" s="3633"/>
      <c r="L28" s="3633"/>
      <c r="M28" s="3633"/>
      <c r="N28" s="3633"/>
      <c r="O28" s="3633"/>
      <c r="P28" s="3633"/>
      <c r="Q28" s="3633"/>
      <c r="R28" s="3633"/>
      <c r="S28" s="3633"/>
      <c r="T28" s="3633"/>
      <c r="U28" s="3633"/>
      <c r="V28" s="3633"/>
      <c r="W28" s="3633"/>
      <c r="X28" s="3633"/>
      <c r="Y28" s="3633"/>
      <c r="Z28" s="3633"/>
      <c r="AA28" s="3633"/>
      <c r="AB28" s="3633"/>
      <c r="AC28" s="3633"/>
      <c r="AD28" s="3633"/>
      <c r="AE28" s="3633"/>
      <c r="AF28" s="3633"/>
      <c r="AG28" s="3633"/>
      <c r="AH28" s="3633"/>
      <c r="AI28" s="3633"/>
      <c r="AJ28" s="3633"/>
      <c r="AK28" s="3633"/>
      <c r="AL28" s="3633"/>
      <c r="AM28" s="3633"/>
      <c r="AN28" s="3633"/>
    </row>
    <row r="29" spans="1:40" ht="12.6" customHeight="1">
      <c r="A29" s="3633"/>
      <c r="B29" s="3633"/>
      <c r="C29" s="3633"/>
      <c r="D29" s="3633"/>
      <c r="E29" s="3633"/>
      <c r="F29" s="3633"/>
      <c r="G29" s="3633"/>
      <c r="H29" s="3633"/>
      <c r="I29" s="3633"/>
      <c r="J29" s="3633"/>
      <c r="K29" s="3633"/>
      <c r="L29" s="3633"/>
      <c r="M29" s="3633"/>
      <c r="N29" s="3633"/>
      <c r="O29" s="3633"/>
      <c r="P29" s="3633"/>
      <c r="Q29" s="3633"/>
      <c r="R29" s="3633"/>
      <c r="S29" s="3633"/>
      <c r="T29" s="3633"/>
      <c r="U29" s="3633"/>
      <c r="V29" s="3633"/>
      <c r="W29" s="3633"/>
      <c r="X29" s="3633"/>
      <c r="Y29" s="3633"/>
      <c r="Z29" s="3633"/>
      <c r="AA29" s="3633"/>
      <c r="AB29" s="3633"/>
      <c r="AC29" s="3633"/>
      <c r="AD29" s="3633"/>
      <c r="AE29" s="3633"/>
      <c r="AF29" s="3633"/>
      <c r="AG29" s="3633"/>
      <c r="AH29" s="3633"/>
      <c r="AI29" s="3633"/>
      <c r="AJ29" s="3633"/>
      <c r="AK29" s="3633"/>
      <c r="AL29" s="3633"/>
      <c r="AM29" s="3633"/>
      <c r="AN29" s="3633"/>
    </row>
    <row r="30" spans="1:40" ht="12.6" customHeight="1">
      <c r="A30" s="3633"/>
      <c r="B30" s="3633"/>
      <c r="C30" s="3633"/>
      <c r="D30" s="3633"/>
      <c r="E30" s="3633"/>
      <c r="F30" s="3633"/>
      <c r="G30" s="3633"/>
      <c r="H30" s="3633"/>
      <c r="I30" s="3633"/>
      <c r="J30" s="3633"/>
      <c r="K30" s="3633"/>
      <c r="L30" s="3633"/>
      <c r="M30" s="3633"/>
      <c r="N30" s="3633"/>
      <c r="O30" s="3633"/>
      <c r="P30" s="3633"/>
      <c r="Q30" s="3633"/>
      <c r="R30" s="3633"/>
      <c r="S30" s="3633"/>
      <c r="T30" s="3633"/>
      <c r="U30" s="3633"/>
      <c r="V30" s="3633"/>
      <c r="W30" s="3633"/>
      <c r="X30" s="3633"/>
      <c r="Y30" s="3633"/>
      <c r="Z30" s="3633"/>
      <c r="AA30" s="3633"/>
      <c r="AB30" s="3633"/>
      <c r="AC30" s="3633"/>
      <c r="AD30" s="3633"/>
      <c r="AE30" s="3633"/>
      <c r="AF30" s="3633"/>
      <c r="AG30" s="3633"/>
      <c r="AH30" s="3633"/>
      <c r="AI30" s="3633"/>
      <c r="AJ30" s="3633"/>
      <c r="AK30" s="3633"/>
      <c r="AL30" s="3633"/>
      <c r="AM30" s="3633"/>
      <c r="AN30" s="3633"/>
    </row>
    <row r="31" spans="1:40" ht="12.6" customHeight="1">
      <c r="A31" s="3633"/>
      <c r="B31" s="3633"/>
      <c r="C31" s="3633"/>
      <c r="D31" s="3633"/>
      <c r="E31" s="3633"/>
      <c r="F31" s="3633"/>
      <c r="G31" s="3633"/>
      <c r="H31" s="3633"/>
      <c r="I31" s="3633"/>
      <c r="J31" s="3633"/>
      <c r="K31" s="3633"/>
      <c r="L31" s="3633"/>
      <c r="M31" s="3633"/>
      <c r="N31" s="3633"/>
      <c r="O31" s="3633"/>
      <c r="P31" s="3633"/>
      <c r="Q31" s="3633"/>
      <c r="R31" s="3633"/>
      <c r="S31" s="3633"/>
      <c r="T31" s="3633"/>
      <c r="U31" s="3633"/>
      <c r="V31" s="3633"/>
      <c r="W31" s="3633"/>
      <c r="X31" s="3633"/>
      <c r="Y31" s="3633"/>
      <c r="Z31" s="3633"/>
      <c r="AA31" s="3633"/>
      <c r="AB31" s="3633"/>
      <c r="AC31" s="3633"/>
      <c r="AD31" s="3633"/>
      <c r="AE31" s="3633"/>
      <c r="AF31" s="3633"/>
      <c r="AG31" s="3633"/>
      <c r="AH31" s="3633"/>
      <c r="AI31" s="3633"/>
      <c r="AJ31" s="3633"/>
      <c r="AK31" s="3633"/>
      <c r="AL31" s="3633"/>
      <c r="AM31" s="3633"/>
      <c r="AN31" s="3633"/>
    </row>
    <row r="32" spans="1:40" ht="12.6" customHeight="1">
      <c r="A32" s="3633"/>
      <c r="B32" s="3633"/>
      <c r="C32" s="3633"/>
      <c r="D32" s="3633"/>
      <c r="E32" s="3633"/>
      <c r="F32" s="3633"/>
      <c r="G32" s="3633"/>
      <c r="H32" s="3633"/>
      <c r="I32" s="3633"/>
      <c r="J32" s="3633"/>
      <c r="K32" s="3633"/>
      <c r="L32" s="3633"/>
      <c r="M32" s="3633"/>
      <c r="N32" s="3633"/>
      <c r="O32" s="3633"/>
      <c r="P32" s="3633"/>
      <c r="Q32" s="3633"/>
      <c r="R32" s="3633"/>
      <c r="S32" s="3633"/>
      <c r="T32" s="3633"/>
      <c r="U32" s="3633"/>
      <c r="V32" s="3633"/>
      <c r="W32" s="3633"/>
      <c r="X32" s="3633"/>
      <c r="Y32" s="3633"/>
      <c r="Z32" s="3633"/>
      <c r="AA32" s="3633"/>
      <c r="AB32" s="3633"/>
      <c r="AC32" s="3633"/>
      <c r="AD32" s="3633"/>
      <c r="AE32" s="3633"/>
      <c r="AF32" s="3633"/>
      <c r="AG32" s="3633"/>
      <c r="AH32" s="3633"/>
      <c r="AI32" s="3633"/>
      <c r="AJ32" s="3633"/>
      <c r="AK32" s="3633"/>
      <c r="AL32" s="3633"/>
      <c r="AM32" s="3633"/>
      <c r="AN32" s="3633"/>
    </row>
    <row r="33" spans="1:40" ht="12.6" customHeight="1">
      <c r="A33" s="1158"/>
      <c r="B33" s="1152"/>
      <c r="C33" s="1150"/>
      <c r="D33" s="1150"/>
      <c r="E33" s="1150"/>
      <c r="F33" s="1150"/>
      <c r="G33" s="1150"/>
      <c r="H33" s="1150"/>
      <c r="I33" s="1150"/>
      <c r="J33" s="1150"/>
      <c r="K33" s="1150"/>
      <c r="L33" s="1150"/>
      <c r="M33" s="1150"/>
      <c r="N33" s="1150"/>
      <c r="O33" s="1150"/>
      <c r="P33" s="1150"/>
      <c r="Q33" s="1150"/>
      <c r="R33" s="1150"/>
      <c r="S33" s="1150"/>
      <c r="T33" s="1150"/>
      <c r="U33" s="1150"/>
      <c r="V33" s="1150"/>
      <c r="W33" s="1150"/>
      <c r="X33" s="1150"/>
      <c r="Y33" s="1150"/>
      <c r="Z33" s="1150"/>
      <c r="AA33" s="1150"/>
      <c r="AB33" s="1150"/>
      <c r="AC33" s="1150"/>
      <c r="AD33" s="1150"/>
      <c r="AE33" s="1150"/>
      <c r="AF33" s="1150"/>
      <c r="AG33" s="1150"/>
      <c r="AH33" s="1150"/>
      <c r="AI33" s="1150"/>
      <c r="AJ33" s="1150"/>
      <c r="AK33" s="1150"/>
      <c r="AL33" s="1150"/>
      <c r="AM33" s="1150"/>
      <c r="AN33" s="1150"/>
    </row>
    <row r="34" spans="1:40" ht="12.6" customHeight="1">
      <c r="A34" s="1158"/>
      <c r="B34" s="1152"/>
      <c r="C34" s="1150"/>
      <c r="D34" s="1150"/>
      <c r="E34" s="1150"/>
      <c r="F34" s="1150"/>
      <c r="G34" s="1150"/>
      <c r="H34" s="1150"/>
      <c r="I34" s="1150"/>
      <c r="J34" s="1150"/>
      <c r="K34" s="1150"/>
      <c r="L34" s="1150"/>
      <c r="M34" s="1150"/>
      <c r="N34" s="1150"/>
      <c r="O34" s="1150"/>
      <c r="P34" s="1150"/>
      <c r="Q34" s="1150"/>
      <c r="R34" s="1150"/>
      <c r="S34" s="1150"/>
      <c r="T34" s="1150"/>
      <c r="U34" s="1150"/>
      <c r="V34" s="1150"/>
      <c r="W34" s="1150"/>
      <c r="X34" s="1150"/>
      <c r="Y34" s="1150"/>
      <c r="Z34" s="1150"/>
      <c r="AA34" s="1150"/>
      <c r="AB34" s="1150"/>
      <c r="AC34" s="1150"/>
      <c r="AD34" s="1150"/>
      <c r="AE34" s="1150"/>
      <c r="AF34" s="1150"/>
      <c r="AG34" s="1150"/>
      <c r="AH34" s="1150"/>
      <c r="AI34" s="1150"/>
      <c r="AJ34" s="1150"/>
      <c r="AK34" s="1150"/>
      <c r="AL34" s="1150"/>
      <c r="AM34" s="1150"/>
      <c r="AN34" s="1150"/>
    </row>
    <row r="35" spans="1:40" ht="12.6" customHeight="1">
      <c r="A35" s="3634" t="s">
        <v>2543</v>
      </c>
      <c r="B35" s="3634"/>
      <c r="C35" s="3634"/>
      <c r="D35" s="3634"/>
      <c r="E35" s="3634"/>
      <c r="F35" s="3634"/>
      <c r="G35" s="3634"/>
      <c r="H35" s="3634"/>
      <c r="I35" s="3634"/>
      <c r="J35" s="3634"/>
      <c r="K35" s="3634"/>
      <c r="L35" s="3634"/>
      <c r="M35" s="3634"/>
      <c r="N35" s="3634"/>
      <c r="O35" s="3634"/>
      <c r="P35" s="3634"/>
      <c r="Q35" s="3634"/>
      <c r="R35" s="3634"/>
      <c r="S35" s="3634"/>
      <c r="T35" s="3634"/>
      <c r="U35" s="3634"/>
      <c r="V35" s="3634"/>
      <c r="W35" s="3634"/>
      <c r="X35" s="3634"/>
      <c r="Y35" s="3634"/>
      <c r="Z35" s="3634"/>
      <c r="AA35" s="3634"/>
      <c r="AB35" s="3634"/>
      <c r="AC35" s="3634"/>
      <c r="AD35" s="3634"/>
      <c r="AE35" s="3634"/>
      <c r="AF35" s="3634"/>
      <c r="AG35" s="3634"/>
      <c r="AH35" s="3634"/>
      <c r="AI35" s="3634"/>
      <c r="AJ35" s="3634"/>
      <c r="AK35" s="3634"/>
      <c r="AL35" s="3634"/>
      <c r="AM35" s="3634"/>
      <c r="AN35" s="3634"/>
    </row>
    <row r="36" spans="1:40" ht="12.6" customHeight="1">
      <c r="A36" s="3634"/>
      <c r="B36" s="3634"/>
      <c r="C36" s="3634"/>
      <c r="D36" s="3634"/>
      <c r="E36" s="3634"/>
      <c r="F36" s="3634"/>
      <c r="G36" s="3634"/>
      <c r="H36" s="3634"/>
      <c r="I36" s="3634"/>
      <c r="J36" s="3634"/>
      <c r="K36" s="3634"/>
      <c r="L36" s="3634"/>
      <c r="M36" s="3634"/>
      <c r="N36" s="3634"/>
      <c r="O36" s="3634"/>
      <c r="P36" s="3634"/>
      <c r="Q36" s="3634"/>
      <c r="R36" s="3634"/>
      <c r="S36" s="3634"/>
      <c r="T36" s="3634"/>
      <c r="U36" s="3634"/>
      <c r="V36" s="3634"/>
      <c r="W36" s="3634"/>
      <c r="X36" s="3634"/>
      <c r="Y36" s="3634"/>
      <c r="Z36" s="3634"/>
      <c r="AA36" s="3634"/>
      <c r="AB36" s="3634"/>
      <c r="AC36" s="3634"/>
      <c r="AD36" s="3634"/>
      <c r="AE36" s="3634"/>
      <c r="AF36" s="3634"/>
      <c r="AG36" s="3634"/>
      <c r="AH36" s="3634"/>
      <c r="AI36" s="3634"/>
      <c r="AJ36" s="3634"/>
      <c r="AK36" s="3634"/>
      <c r="AL36" s="3634"/>
      <c r="AM36" s="3634"/>
      <c r="AN36" s="3634"/>
    </row>
    <row r="37" spans="1:40" ht="12.6" customHeight="1">
      <c r="A37" s="1156"/>
      <c r="B37" s="1152"/>
      <c r="C37" s="1150"/>
      <c r="D37" s="1150"/>
      <c r="E37" s="1150"/>
      <c r="F37" s="1150"/>
      <c r="G37" s="1150"/>
      <c r="H37" s="1150"/>
      <c r="I37" s="1150"/>
      <c r="J37" s="1150"/>
      <c r="K37" s="1150"/>
      <c r="L37" s="1150"/>
      <c r="M37" s="1150"/>
      <c r="N37" s="1150"/>
      <c r="O37" s="1150"/>
      <c r="P37" s="1150"/>
      <c r="Q37" s="1150"/>
      <c r="R37" s="1150"/>
      <c r="S37" s="1150"/>
      <c r="T37" s="1150"/>
      <c r="U37" s="1150"/>
      <c r="V37" s="1150"/>
      <c r="W37" s="1150"/>
      <c r="X37" s="1150"/>
      <c r="Y37" s="1150"/>
      <c r="Z37" s="1150"/>
      <c r="AA37" s="1150"/>
      <c r="AB37" s="1150"/>
      <c r="AC37" s="1150"/>
      <c r="AD37" s="1150"/>
      <c r="AE37" s="1150"/>
      <c r="AF37" s="1150"/>
      <c r="AG37" s="1150"/>
      <c r="AH37" s="1150"/>
      <c r="AI37" s="1150"/>
      <c r="AJ37" s="1150"/>
      <c r="AK37" s="1150"/>
      <c r="AL37" s="1150"/>
      <c r="AM37" s="1150"/>
      <c r="AN37" s="1150"/>
    </row>
    <row r="38" spans="1:40" ht="12.6" customHeight="1">
      <c r="A38" s="1159"/>
      <c r="B38" s="1150"/>
      <c r="C38" s="1150"/>
      <c r="D38" s="1150"/>
      <c r="E38" s="1150"/>
      <c r="F38" s="1150"/>
      <c r="G38" s="1150"/>
      <c r="H38" s="1150"/>
      <c r="I38" s="1150"/>
      <c r="J38" s="1150"/>
      <c r="K38" s="1150"/>
      <c r="L38" s="1150"/>
      <c r="M38" s="1150"/>
      <c r="N38" s="1150"/>
      <c r="O38" s="1150"/>
      <c r="P38" s="1150"/>
      <c r="Q38" s="1150"/>
      <c r="R38" s="1150"/>
      <c r="S38" s="1150"/>
      <c r="T38" s="1150"/>
      <c r="U38" s="1150"/>
      <c r="V38" s="1150"/>
      <c r="W38" s="1150"/>
      <c r="X38" s="1150"/>
      <c r="Y38" s="1150"/>
      <c r="Z38" s="1150"/>
      <c r="AA38" s="1150"/>
      <c r="AB38" s="1150"/>
      <c r="AC38" s="1150"/>
      <c r="AD38" s="1150"/>
      <c r="AE38" s="1150"/>
      <c r="AF38" s="1150"/>
      <c r="AG38" s="1150"/>
      <c r="AH38" s="1150"/>
      <c r="AI38" s="1150"/>
      <c r="AJ38" s="1150"/>
      <c r="AK38" s="1150"/>
      <c r="AL38" s="1150"/>
      <c r="AM38" s="1150"/>
      <c r="AN38" s="1150"/>
    </row>
    <row r="39" spans="1:40" ht="12.6" customHeight="1">
      <c r="A39" s="3635" t="s">
        <v>2544</v>
      </c>
      <c r="B39" s="3636"/>
      <c r="C39" s="3636"/>
      <c r="D39" s="3636"/>
      <c r="E39" s="3636"/>
      <c r="F39" s="3636"/>
      <c r="G39" s="3637"/>
      <c r="H39" s="3635" t="s">
        <v>2545</v>
      </c>
      <c r="I39" s="3636"/>
      <c r="J39" s="3636"/>
      <c r="K39" s="3636"/>
      <c r="L39" s="3636"/>
      <c r="M39" s="3636"/>
      <c r="N39" s="3636"/>
      <c r="O39" s="3636"/>
      <c r="P39" s="3636"/>
      <c r="Q39" s="3636"/>
      <c r="R39" s="3636"/>
      <c r="S39" s="3636"/>
      <c r="T39" s="3636"/>
      <c r="U39" s="3636"/>
      <c r="V39" s="3636"/>
      <c r="W39" s="3636"/>
      <c r="X39" s="3636"/>
      <c r="Y39" s="3636"/>
      <c r="Z39" s="3644"/>
      <c r="AA39" s="3644"/>
      <c r="AB39" s="3644"/>
      <c r="AC39" s="3644"/>
      <c r="AD39" s="3644"/>
      <c r="AE39" s="3644"/>
      <c r="AF39" s="3644"/>
      <c r="AG39" s="3644"/>
      <c r="AH39" s="3644"/>
      <c r="AI39" s="3644"/>
      <c r="AJ39" s="3644"/>
      <c r="AK39" s="3644"/>
      <c r="AL39" s="3644"/>
      <c r="AM39" s="3644"/>
      <c r="AN39" s="3645"/>
    </row>
    <row r="40" spans="1:40" ht="12.6" customHeight="1">
      <c r="A40" s="3638"/>
      <c r="B40" s="3639"/>
      <c r="C40" s="3639"/>
      <c r="D40" s="3639"/>
      <c r="E40" s="3639"/>
      <c r="F40" s="3639"/>
      <c r="G40" s="3640"/>
      <c r="H40" s="3638"/>
      <c r="I40" s="3639"/>
      <c r="J40" s="3639"/>
      <c r="K40" s="3639"/>
      <c r="L40" s="3639"/>
      <c r="M40" s="3639"/>
      <c r="N40" s="3639"/>
      <c r="O40" s="3639"/>
      <c r="P40" s="3639"/>
      <c r="Q40" s="3639"/>
      <c r="R40" s="3639"/>
      <c r="S40" s="3639"/>
      <c r="T40" s="3639"/>
      <c r="U40" s="3639"/>
      <c r="V40" s="3639"/>
      <c r="W40" s="3639"/>
      <c r="X40" s="3639"/>
      <c r="Y40" s="3639"/>
      <c r="Z40" s="3646"/>
      <c r="AA40" s="3646"/>
      <c r="AB40" s="3646"/>
      <c r="AC40" s="3646"/>
      <c r="AD40" s="3646"/>
      <c r="AE40" s="3646"/>
      <c r="AF40" s="3646"/>
      <c r="AG40" s="3646"/>
      <c r="AH40" s="3646"/>
      <c r="AI40" s="3646"/>
      <c r="AJ40" s="3646"/>
      <c r="AK40" s="3646"/>
      <c r="AL40" s="3646"/>
      <c r="AM40" s="3646"/>
      <c r="AN40" s="3647"/>
    </row>
    <row r="41" spans="1:40" ht="12.6" customHeight="1">
      <c r="A41" s="3641"/>
      <c r="B41" s="3642"/>
      <c r="C41" s="3642"/>
      <c r="D41" s="3642"/>
      <c r="E41" s="3642"/>
      <c r="F41" s="3642"/>
      <c r="G41" s="3643"/>
      <c r="H41" s="3641"/>
      <c r="I41" s="3642"/>
      <c r="J41" s="3642"/>
      <c r="K41" s="3642"/>
      <c r="L41" s="3642"/>
      <c r="M41" s="3642"/>
      <c r="N41" s="3642"/>
      <c r="O41" s="3642"/>
      <c r="P41" s="3642"/>
      <c r="Q41" s="3642"/>
      <c r="R41" s="3642"/>
      <c r="S41" s="3642"/>
      <c r="T41" s="3642"/>
      <c r="U41" s="3642"/>
      <c r="V41" s="3642"/>
      <c r="W41" s="3642"/>
      <c r="X41" s="3642"/>
      <c r="Y41" s="3642"/>
      <c r="Z41" s="3648"/>
      <c r="AA41" s="3648"/>
      <c r="AB41" s="3648"/>
      <c r="AC41" s="3648"/>
      <c r="AD41" s="3648"/>
      <c r="AE41" s="3648"/>
      <c r="AF41" s="3648"/>
      <c r="AG41" s="3648"/>
      <c r="AH41" s="3648"/>
      <c r="AI41" s="3648"/>
      <c r="AJ41" s="3648"/>
      <c r="AK41" s="3648"/>
      <c r="AL41" s="3648"/>
      <c r="AM41" s="3648"/>
      <c r="AN41" s="3649"/>
    </row>
    <row r="42" spans="1:40" ht="12.6" customHeight="1">
      <c r="A42" s="3605" t="s">
        <v>2546</v>
      </c>
      <c r="B42" s="3605"/>
      <c r="C42" s="3605"/>
      <c r="D42" s="3605"/>
      <c r="E42" s="3605"/>
      <c r="F42" s="3605"/>
      <c r="G42" s="3605"/>
      <c r="H42" s="3627">
        <f>一括入力シート!B6</f>
        <v>0</v>
      </c>
      <c r="I42" s="3617"/>
      <c r="J42" s="3617"/>
      <c r="K42" s="3617"/>
      <c r="L42" s="3617"/>
      <c r="M42" s="3617"/>
      <c r="N42" s="3617"/>
      <c r="O42" s="3617"/>
      <c r="P42" s="3617"/>
      <c r="Q42" s="3617"/>
      <c r="R42" s="3617"/>
      <c r="S42" s="3617"/>
      <c r="T42" s="3617"/>
      <c r="U42" s="3617"/>
      <c r="V42" s="3617"/>
      <c r="W42" s="3617"/>
      <c r="X42" s="3617"/>
      <c r="Y42" s="3617"/>
      <c r="Z42" s="3617"/>
      <c r="AA42" s="3617"/>
      <c r="AB42" s="3617"/>
      <c r="AC42" s="3617"/>
      <c r="AD42" s="3617"/>
      <c r="AE42" s="3617"/>
      <c r="AF42" s="3617"/>
      <c r="AG42" s="3617"/>
      <c r="AH42" s="3617"/>
      <c r="AI42" s="3617"/>
      <c r="AJ42" s="3617"/>
      <c r="AK42" s="3617"/>
      <c r="AL42" s="3617"/>
      <c r="AM42" s="3617"/>
      <c r="AN42" s="3618"/>
    </row>
    <row r="43" spans="1:40" ht="12.6" customHeight="1">
      <c r="A43" s="3605"/>
      <c r="B43" s="3605"/>
      <c r="C43" s="3605"/>
      <c r="D43" s="3605"/>
      <c r="E43" s="3605"/>
      <c r="F43" s="3605"/>
      <c r="G43" s="3605"/>
      <c r="H43" s="3628"/>
      <c r="I43" s="3619"/>
      <c r="J43" s="3619"/>
      <c r="K43" s="3619"/>
      <c r="L43" s="3619"/>
      <c r="M43" s="3619"/>
      <c r="N43" s="3619"/>
      <c r="O43" s="3619"/>
      <c r="P43" s="3619"/>
      <c r="Q43" s="3619"/>
      <c r="R43" s="3619"/>
      <c r="S43" s="3619"/>
      <c r="T43" s="3619"/>
      <c r="U43" s="3619"/>
      <c r="V43" s="3619"/>
      <c r="W43" s="3619"/>
      <c r="X43" s="3619"/>
      <c r="Y43" s="3619"/>
      <c r="Z43" s="3619"/>
      <c r="AA43" s="3619"/>
      <c r="AB43" s="3619"/>
      <c r="AC43" s="3619"/>
      <c r="AD43" s="3619"/>
      <c r="AE43" s="3619"/>
      <c r="AF43" s="3619"/>
      <c r="AG43" s="3619"/>
      <c r="AH43" s="3619"/>
      <c r="AI43" s="3619"/>
      <c r="AJ43" s="3619"/>
      <c r="AK43" s="3619"/>
      <c r="AL43" s="3619"/>
      <c r="AM43" s="3619"/>
      <c r="AN43" s="3620"/>
    </row>
    <row r="44" spans="1:40" ht="12.6" customHeight="1">
      <c r="A44" s="3605"/>
      <c r="B44" s="3605"/>
      <c r="C44" s="3605"/>
      <c r="D44" s="3605"/>
      <c r="E44" s="3605"/>
      <c r="F44" s="3605"/>
      <c r="G44" s="3605"/>
      <c r="H44" s="3629"/>
      <c r="I44" s="3621"/>
      <c r="J44" s="3621"/>
      <c r="K44" s="3621"/>
      <c r="L44" s="3621"/>
      <c r="M44" s="3621"/>
      <c r="N44" s="3621"/>
      <c r="O44" s="3621"/>
      <c r="P44" s="3621"/>
      <c r="Q44" s="3621"/>
      <c r="R44" s="3621"/>
      <c r="S44" s="3621"/>
      <c r="T44" s="3621"/>
      <c r="U44" s="3621"/>
      <c r="V44" s="3621"/>
      <c r="W44" s="3621"/>
      <c r="X44" s="3621"/>
      <c r="Y44" s="3621"/>
      <c r="Z44" s="3621"/>
      <c r="AA44" s="3621"/>
      <c r="AB44" s="3621"/>
      <c r="AC44" s="3621"/>
      <c r="AD44" s="3621"/>
      <c r="AE44" s="3621"/>
      <c r="AF44" s="3621"/>
      <c r="AG44" s="3621"/>
      <c r="AH44" s="3621"/>
      <c r="AI44" s="3621"/>
      <c r="AJ44" s="3621"/>
      <c r="AK44" s="3621"/>
      <c r="AL44" s="3621"/>
      <c r="AM44" s="3621"/>
      <c r="AN44" s="3622"/>
    </row>
    <row r="45" spans="1:40" ht="12.6" customHeight="1">
      <c r="A45" s="3605" t="s">
        <v>2547</v>
      </c>
      <c r="B45" s="3605"/>
      <c r="C45" s="3605"/>
      <c r="D45" s="3605"/>
      <c r="E45" s="3605"/>
      <c r="F45" s="3605"/>
      <c r="G45" s="3605"/>
      <c r="H45" s="3630" t="s">
        <v>2275</v>
      </c>
      <c r="I45" s="3609"/>
      <c r="J45" s="3609"/>
      <c r="K45" s="3609"/>
      <c r="L45" s="3607"/>
      <c r="M45" s="3607"/>
      <c r="N45" s="3607"/>
      <c r="O45" s="3609" t="s">
        <v>258</v>
      </c>
      <c r="P45" s="3609"/>
      <c r="Q45" s="3609"/>
      <c r="R45" s="3607"/>
      <c r="S45" s="3607"/>
      <c r="T45" s="3607"/>
      <c r="U45" s="3609" t="s">
        <v>2103</v>
      </c>
      <c r="V45" s="3609"/>
      <c r="W45" s="3609"/>
      <c r="X45" s="3607"/>
      <c r="Y45" s="3607"/>
      <c r="Z45" s="3607"/>
      <c r="AA45" s="3609" t="s">
        <v>260</v>
      </c>
      <c r="AB45" s="3609"/>
      <c r="AC45" s="3609"/>
      <c r="AD45" s="3607"/>
      <c r="AE45" s="3607"/>
      <c r="AF45" s="3607"/>
      <c r="AG45" s="3609" t="s">
        <v>2548</v>
      </c>
      <c r="AH45" s="3609"/>
      <c r="AI45" s="3609"/>
      <c r="AJ45" s="3609"/>
      <c r="AK45" s="1160"/>
      <c r="AL45" s="1160"/>
      <c r="AM45" s="1160"/>
      <c r="AN45" s="1161"/>
    </row>
    <row r="46" spans="1:40" ht="12.6" customHeight="1">
      <c r="A46" s="3605"/>
      <c r="B46" s="3605"/>
      <c r="C46" s="3605"/>
      <c r="D46" s="3605"/>
      <c r="E46" s="3605"/>
      <c r="F46" s="3605"/>
      <c r="G46" s="3605"/>
      <c r="H46" s="3631"/>
      <c r="I46" s="3610"/>
      <c r="J46" s="3610"/>
      <c r="K46" s="3610"/>
      <c r="L46" s="3608"/>
      <c r="M46" s="3608"/>
      <c r="N46" s="3608"/>
      <c r="O46" s="3610"/>
      <c r="P46" s="3610"/>
      <c r="Q46" s="3610"/>
      <c r="R46" s="3608"/>
      <c r="S46" s="3608"/>
      <c r="T46" s="3608"/>
      <c r="U46" s="3610"/>
      <c r="V46" s="3610"/>
      <c r="W46" s="3610"/>
      <c r="X46" s="3608"/>
      <c r="Y46" s="3608"/>
      <c r="Z46" s="3608"/>
      <c r="AA46" s="3610"/>
      <c r="AB46" s="3610"/>
      <c r="AC46" s="3610"/>
      <c r="AD46" s="3608"/>
      <c r="AE46" s="3608"/>
      <c r="AF46" s="3608"/>
      <c r="AG46" s="3610"/>
      <c r="AH46" s="3610"/>
      <c r="AI46" s="3610"/>
      <c r="AJ46" s="3610"/>
      <c r="AK46" s="1162"/>
      <c r="AL46" s="1162"/>
      <c r="AM46" s="1162"/>
      <c r="AN46" s="1163"/>
    </row>
    <row r="47" spans="1:40" ht="12.6" customHeight="1">
      <c r="A47" s="3605"/>
      <c r="B47" s="3605"/>
      <c r="C47" s="3605"/>
      <c r="D47" s="3605"/>
      <c r="E47" s="3605"/>
      <c r="F47" s="3605"/>
      <c r="G47" s="3605"/>
      <c r="H47" s="3631"/>
      <c r="I47" s="3610"/>
      <c r="J47" s="3610"/>
      <c r="K47" s="3610"/>
      <c r="L47" s="3608"/>
      <c r="M47" s="3608"/>
      <c r="N47" s="3608"/>
      <c r="O47" s="3610"/>
      <c r="P47" s="3610"/>
      <c r="Q47" s="3610"/>
      <c r="R47" s="3608"/>
      <c r="S47" s="3608"/>
      <c r="T47" s="3608"/>
      <c r="U47" s="3610"/>
      <c r="V47" s="3610"/>
      <c r="W47" s="3610"/>
      <c r="X47" s="3608"/>
      <c r="Y47" s="3608"/>
      <c r="Z47" s="3608"/>
      <c r="AA47" s="3610"/>
      <c r="AB47" s="3610"/>
      <c r="AC47" s="3610"/>
      <c r="AD47" s="3608"/>
      <c r="AE47" s="3608"/>
      <c r="AF47" s="3608"/>
      <c r="AG47" s="3610"/>
      <c r="AH47" s="3610"/>
      <c r="AI47" s="3610"/>
      <c r="AJ47" s="3610"/>
      <c r="AK47" s="1162"/>
      <c r="AL47" s="1162"/>
      <c r="AM47" s="1162"/>
      <c r="AN47" s="1163"/>
    </row>
    <row r="48" spans="1:40" ht="12.6" customHeight="1">
      <c r="A48" s="3605" t="s">
        <v>2549</v>
      </c>
      <c r="B48" s="3605"/>
      <c r="C48" s="3605"/>
      <c r="D48" s="3605"/>
      <c r="E48" s="3605"/>
      <c r="F48" s="3605"/>
      <c r="G48" s="3605"/>
      <c r="H48" s="3611" t="s">
        <v>387</v>
      </c>
      <c r="I48" s="3612"/>
      <c r="J48" s="3612"/>
      <c r="K48" s="3612"/>
      <c r="L48" s="3617"/>
      <c r="M48" s="3617"/>
      <c r="N48" s="3617"/>
      <c r="O48" s="3617"/>
      <c r="P48" s="3617"/>
      <c r="Q48" s="3617"/>
      <c r="R48" s="3617"/>
      <c r="S48" s="3617"/>
      <c r="T48" s="3617"/>
      <c r="U48" s="3617"/>
      <c r="V48" s="3617"/>
      <c r="W48" s="3617"/>
      <c r="X48" s="3617"/>
      <c r="Y48" s="3617"/>
      <c r="Z48" s="3617"/>
      <c r="AA48" s="3617"/>
      <c r="AB48" s="3617"/>
      <c r="AC48" s="3617"/>
      <c r="AD48" s="3617"/>
      <c r="AE48" s="3617"/>
      <c r="AF48" s="3617"/>
      <c r="AG48" s="3617"/>
      <c r="AH48" s="3617"/>
      <c r="AI48" s="3617"/>
      <c r="AJ48" s="3617"/>
      <c r="AK48" s="3617"/>
      <c r="AL48" s="3617"/>
      <c r="AM48" s="3617"/>
      <c r="AN48" s="3618"/>
    </row>
    <row r="49" spans="1:40" ht="12.6" customHeight="1">
      <c r="A49" s="3605"/>
      <c r="B49" s="3605"/>
      <c r="C49" s="3605"/>
      <c r="D49" s="3605"/>
      <c r="E49" s="3605"/>
      <c r="F49" s="3605"/>
      <c r="G49" s="3605"/>
      <c r="H49" s="3613"/>
      <c r="I49" s="3614"/>
      <c r="J49" s="3614"/>
      <c r="K49" s="3614"/>
      <c r="L49" s="3619"/>
      <c r="M49" s="3619"/>
      <c r="N49" s="3619"/>
      <c r="O49" s="3619"/>
      <c r="P49" s="3619"/>
      <c r="Q49" s="3619"/>
      <c r="R49" s="3619"/>
      <c r="S49" s="3619"/>
      <c r="T49" s="3619"/>
      <c r="U49" s="3619"/>
      <c r="V49" s="3619"/>
      <c r="W49" s="3619"/>
      <c r="X49" s="3619"/>
      <c r="Y49" s="3619"/>
      <c r="Z49" s="3619"/>
      <c r="AA49" s="3619"/>
      <c r="AB49" s="3619"/>
      <c r="AC49" s="3619"/>
      <c r="AD49" s="3619"/>
      <c r="AE49" s="3619"/>
      <c r="AF49" s="3619"/>
      <c r="AG49" s="3619"/>
      <c r="AH49" s="3619"/>
      <c r="AI49" s="3619"/>
      <c r="AJ49" s="3619"/>
      <c r="AK49" s="3619"/>
      <c r="AL49" s="3619"/>
      <c r="AM49" s="3619"/>
      <c r="AN49" s="3620"/>
    </row>
    <row r="50" spans="1:40" ht="12.6" customHeight="1">
      <c r="A50" s="3605"/>
      <c r="B50" s="3605"/>
      <c r="C50" s="3605"/>
      <c r="D50" s="3605"/>
      <c r="E50" s="3605"/>
      <c r="F50" s="3605"/>
      <c r="G50" s="3605"/>
      <c r="H50" s="3615"/>
      <c r="I50" s="3616"/>
      <c r="J50" s="3616"/>
      <c r="K50" s="3616"/>
      <c r="L50" s="3621"/>
      <c r="M50" s="3621"/>
      <c r="N50" s="3621"/>
      <c r="O50" s="3621"/>
      <c r="P50" s="3621"/>
      <c r="Q50" s="3621"/>
      <c r="R50" s="3621"/>
      <c r="S50" s="3621"/>
      <c r="T50" s="3621"/>
      <c r="U50" s="3621"/>
      <c r="V50" s="3621"/>
      <c r="W50" s="3621"/>
      <c r="X50" s="3621"/>
      <c r="Y50" s="3621"/>
      <c r="Z50" s="3621"/>
      <c r="AA50" s="3621"/>
      <c r="AB50" s="3621"/>
      <c r="AC50" s="3621"/>
      <c r="AD50" s="3621"/>
      <c r="AE50" s="3621"/>
      <c r="AF50" s="3621"/>
      <c r="AG50" s="3621"/>
      <c r="AH50" s="3621"/>
      <c r="AI50" s="3621"/>
      <c r="AJ50" s="3621"/>
      <c r="AK50" s="3621"/>
      <c r="AL50" s="3621"/>
      <c r="AM50" s="3621"/>
      <c r="AN50" s="3622"/>
    </row>
    <row r="51" spans="1:40" ht="12.6" customHeight="1">
      <c r="A51" s="3605"/>
      <c r="B51" s="3605"/>
      <c r="C51" s="3605"/>
      <c r="D51" s="3605"/>
      <c r="E51" s="3605"/>
      <c r="F51" s="3605"/>
      <c r="G51" s="3605"/>
      <c r="H51" s="3613" t="s">
        <v>388</v>
      </c>
      <c r="I51" s="3614"/>
      <c r="J51" s="3614"/>
      <c r="K51" s="3614"/>
      <c r="L51" s="3623"/>
      <c r="M51" s="3623"/>
      <c r="N51" s="3623"/>
      <c r="O51" s="3623"/>
      <c r="P51" s="3623"/>
      <c r="Q51" s="3623"/>
      <c r="R51" s="3623"/>
      <c r="S51" s="3623"/>
      <c r="T51" s="3623"/>
      <c r="U51" s="3623"/>
      <c r="V51" s="3623"/>
      <c r="W51" s="3623"/>
      <c r="X51" s="3623"/>
      <c r="Y51" s="3623"/>
      <c r="Z51" s="3623"/>
      <c r="AA51" s="3623"/>
      <c r="AB51" s="3623"/>
      <c r="AC51" s="3623"/>
      <c r="AD51" s="3623"/>
      <c r="AE51" s="3623"/>
      <c r="AF51" s="3623"/>
      <c r="AG51" s="3623"/>
      <c r="AH51" s="3623"/>
      <c r="AI51" s="3623"/>
      <c r="AJ51" s="3623"/>
      <c r="AK51" s="3623"/>
      <c r="AL51" s="3623"/>
      <c r="AM51" s="3623"/>
      <c r="AN51" s="3624"/>
    </row>
    <row r="52" spans="1:40" ht="12.6" customHeight="1">
      <c r="A52" s="3605"/>
      <c r="B52" s="3605"/>
      <c r="C52" s="3605"/>
      <c r="D52" s="3605"/>
      <c r="E52" s="3605"/>
      <c r="F52" s="3605"/>
      <c r="G52" s="3605"/>
      <c r="H52" s="3613"/>
      <c r="I52" s="3614"/>
      <c r="J52" s="3614"/>
      <c r="K52" s="3614"/>
      <c r="L52" s="3623"/>
      <c r="M52" s="3623"/>
      <c r="N52" s="3623"/>
      <c r="O52" s="3623"/>
      <c r="P52" s="3623"/>
      <c r="Q52" s="3623"/>
      <c r="R52" s="3623"/>
      <c r="S52" s="3623"/>
      <c r="T52" s="3623"/>
      <c r="U52" s="3623"/>
      <c r="V52" s="3623"/>
      <c r="W52" s="3623"/>
      <c r="X52" s="3623"/>
      <c r="Y52" s="3623"/>
      <c r="Z52" s="3623"/>
      <c r="AA52" s="3623"/>
      <c r="AB52" s="3623"/>
      <c r="AC52" s="3623"/>
      <c r="AD52" s="3623"/>
      <c r="AE52" s="3623"/>
      <c r="AF52" s="3623"/>
      <c r="AG52" s="3623"/>
      <c r="AH52" s="3623"/>
      <c r="AI52" s="3623"/>
      <c r="AJ52" s="3623"/>
      <c r="AK52" s="3623"/>
      <c r="AL52" s="3623"/>
      <c r="AM52" s="3623"/>
      <c r="AN52" s="3624"/>
    </row>
    <row r="53" spans="1:40" ht="12.6" customHeight="1">
      <c r="A53" s="3605"/>
      <c r="B53" s="3605"/>
      <c r="C53" s="3605"/>
      <c r="D53" s="3605"/>
      <c r="E53" s="3605"/>
      <c r="F53" s="3605"/>
      <c r="G53" s="3605"/>
      <c r="H53" s="3615"/>
      <c r="I53" s="3616"/>
      <c r="J53" s="3616"/>
      <c r="K53" s="3616"/>
      <c r="L53" s="3625"/>
      <c r="M53" s="3625"/>
      <c r="N53" s="3625"/>
      <c r="O53" s="3625"/>
      <c r="P53" s="3625"/>
      <c r="Q53" s="3625"/>
      <c r="R53" s="3625"/>
      <c r="S53" s="3625"/>
      <c r="T53" s="3625"/>
      <c r="U53" s="3625"/>
      <c r="V53" s="3625"/>
      <c r="W53" s="3625"/>
      <c r="X53" s="3625"/>
      <c r="Y53" s="3625"/>
      <c r="Z53" s="3625"/>
      <c r="AA53" s="3625"/>
      <c r="AB53" s="3625"/>
      <c r="AC53" s="3625"/>
      <c r="AD53" s="3625"/>
      <c r="AE53" s="3625"/>
      <c r="AF53" s="3625"/>
      <c r="AG53" s="3625"/>
      <c r="AH53" s="3625"/>
      <c r="AI53" s="3625"/>
      <c r="AJ53" s="3625"/>
      <c r="AK53" s="3625"/>
      <c r="AL53" s="3625"/>
      <c r="AM53" s="3625"/>
      <c r="AN53" s="3626"/>
    </row>
    <row r="54" spans="1:40" ht="12.6" customHeight="1">
      <c r="A54" s="3605" t="s">
        <v>2550</v>
      </c>
      <c r="B54" s="3605"/>
      <c r="C54" s="3605"/>
      <c r="D54" s="3605"/>
      <c r="E54" s="3605"/>
      <c r="F54" s="3605"/>
      <c r="G54" s="3605"/>
      <c r="H54" s="3606"/>
      <c r="I54" s="3606"/>
      <c r="J54" s="3606"/>
      <c r="K54" s="3606"/>
      <c r="L54" s="3606"/>
      <c r="M54" s="3606"/>
      <c r="N54" s="3606"/>
      <c r="O54" s="3606"/>
      <c r="P54" s="3606"/>
      <c r="Q54" s="3606"/>
      <c r="R54" s="3606"/>
      <c r="S54" s="3606"/>
      <c r="T54" s="3606"/>
      <c r="U54" s="3606"/>
      <c r="V54" s="3606"/>
      <c r="W54" s="3606"/>
      <c r="X54" s="3606"/>
      <c r="Y54" s="3606"/>
      <c r="Z54" s="3606"/>
      <c r="AA54" s="3606"/>
      <c r="AB54" s="3606"/>
      <c r="AC54" s="3606"/>
      <c r="AD54" s="3606"/>
      <c r="AE54" s="3606"/>
      <c r="AF54" s="3606"/>
      <c r="AG54" s="3606"/>
      <c r="AH54" s="3606"/>
      <c r="AI54" s="3606"/>
      <c r="AJ54" s="3606"/>
      <c r="AK54" s="3606"/>
      <c r="AL54" s="3606"/>
      <c r="AM54" s="3606"/>
      <c r="AN54" s="3606"/>
    </row>
    <row r="55" spans="1:40" ht="12.6" customHeight="1">
      <c r="A55" s="3605"/>
      <c r="B55" s="3605"/>
      <c r="C55" s="3605"/>
      <c r="D55" s="3605"/>
      <c r="E55" s="3605"/>
      <c r="F55" s="3605"/>
      <c r="G55" s="3605"/>
      <c r="H55" s="3606"/>
      <c r="I55" s="3606"/>
      <c r="J55" s="3606"/>
      <c r="K55" s="3606"/>
      <c r="L55" s="3606"/>
      <c r="M55" s="3606"/>
      <c r="N55" s="3606"/>
      <c r="O55" s="3606"/>
      <c r="P55" s="3606"/>
      <c r="Q55" s="3606"/>
      <c r="R55" s="3606"/>
      <c r="S55" s="3606"/>
      <c r="T55" s="3606"/>
      <c r="U55" s="3606"/>
      <c r="V55" s="3606"/>
      <c r="W55" s="3606"/>
      <c r="X55" s="3606"/>
      <c r="Y55" s="3606"/>
      <c r="Z55" s="3606"/>
      <c r="AA55" s="3606"/>
      <c r="AB55" s="3606"/>
      <c r="AC55" s="3606"/>
      <c r="AD55" s="3606"/>
      <c r="AE55" s="3606"/>
      <c r="AF55" s="3606"/>
      <c r="AG55" s="3606"/>
      <c r="AH55" s="3606"/>
      <c r="AI55" s="3606"/>
      <c r="AJ55" s="3606"/>
      <c r="AK55" s="3606"/>
      <c r="AL55" s="3606"/>
      <c r="AM55" s="3606"/>
      <c r="AN55" s="3606"/>
    </row>
    <row r="56" spans="1:40" ht="12.6" customHeight="1">
      <c r="A56" s="3605"/>
      <c r="B56" s="3605"/>
      <c r="C56" s="3605"/>
      <c r="D56" s="3605"/>
      <c r="E56" s="3605"/>
      <c r="F56" s="3605"/>
      <c r="G56" s="3605"/>
      <c r="H56" s="3606"/>
      <c r="I56" s="3606"/>
      <c r="J56" s="3606"/>
      <c r="K56" s="3606"/>
      <c r="L56" s="3606"/>
      <c r="M56" s="3606"/>
      <c r="N56" s="3606"/>
      <c r="O56" s="3606"/>
      <c r="P56" s="3606"/>
      <c r="Q56" s="3606"/>
      <c r="R56" s="3606"/>
      <c r="S56" s="3606"/>
      <c r="T56" s="3606"/>
      <c r="U56" s="3606"/>
      <c r="V56" s="3606"/>
      <c r="W56" s="3606"/>
      <c r="X56" s="3606"/>
      <c r="Y56" s="3606"/>
      <c r="Z56" s="3606"/>
      <c r="AA56" s="3606"/>
      <c r="AB56" s="3606"/>
      <c r="AC56" s="3606"/>
      <c r="AD56" s="3606"/>
      <c r="AE56" s="3606"/>
      <c r="AF56" s="3606"/>
      <c r="AG56" s="3606"/>
      <c r="AH56" s="3606"/>
      <c r="AI56" s="3606"/>
      <c r="AJ56" s="3606"/>
      <c r="AK56" s="3606"/>
      <c r="AL56" s="3606"/>
      <c r="AM56" s="3606"/>
      <c r="AN56" s="3606"/>
    </row>
    <row r="57" spans="1:40" ht="12.6" customHeight="1">
      <c r="A57" s="3605"/>
      <c r="B57" s="3605"/>
      <c r="C57" s="3605"/>
      <c r="D57" s="3605"/>
      <c r="E57" s="3605"/>
      <c r="F57" s="3605"/>
      <c r="G57" s="3605"/>
      <c r="H57" s="3606"/>
      <c r="I57" s="3606"/>
      <c r="J57" s="3606"/>
      <c r="K57" s="3606"/>
      <c r="L57" s="3606"/>
      <c r="M57" s="3606"/>
      <c r="N57" s="3606"/>
      <c r="O57" s="3606"/>
      <c r="P57" s="3606"/>
      <c r="Q57" s="3606"/>
      <c r="R57" s="3606"/>
      <c r="S57" s="3606"/>
      <c r="T57" s="3606"/>
      <c r="U57" s="3606"/>
      <c r="V57" s="3606"/>
      <c r="W57" s="3606"/>
      <c r="X57" s="3606"/>
      <c r="Y57" s="3606"/>
      <c r="Z57" s="3606"/>
      <c r="AA57" s="3606"/>
      <c r="AB57" s="3606"/>
      <c r="AC57" s="3606"/>
      <c r="AD57" s="3606"/>
      <c r="AE57" s="3606"/>
      <c r="AF57" s="3606"/>
      <c r="AG57" s="3606"/>
      <c r="AH57" s="3606"/>
      <c r="AI57" s="3606"/>
      <c r="AJ57" s="3606"/>
      <c r="AK57" s="3606"/>
      <c r="AL57" s="3606"/>
      <c r="AM57" s="3606"/>
      <c r="AN57" s="3606"/>
    </row>
    <row r="58" spans="1:40" ht="12.6" customHeight="1">
      <c r="A58" s="3605"/>
      <c r="B58" s="3605"/>
      <c r="C58" s="3605"/>
      <c r="D58" s="3605"/>
      <c r="E58" s="3605"/>
      <c r="F58" s="3605"/>
      <c r="G58" s="3605"/>
      <c r="H58" s="3606"/>
      <c r="I58" s="3606"/>
      <c r="J58" s="3606"/>
      <c r="K58" s="3606"/>
      <c r="L58" s="3606"/>
      <c r="M58" s="3606"/>
      <c r="N58" s="3606"/>
      <c r="O58" s="3606"/>
      <c r="P58" s="3606"/>
      <c r="Q58" s="3606"/>
      <c r="R58" s="3606"/>
      <c r="S58" s="3606"/>
      <c r="T58" s="3606"/>
      <c r="U58" s="3606"/>
      <c r="V58" s="3606"/>
      <c r="W58" s="3606"/>
      <c r="X58" s="3606"/>
      <c r="Y58" s="3606"/>
      <c r="Z58" s="3606"/>
      <c r="AA58" s="3606"/>
      <c r="AB58" s="3606"/>
      <c r="AC58" s="3606"/>
      <c r="AD58" s="3606"/>
      <c r="AE58" s="3606"/>
      <c r="AF58" s="3606"/>
      <c r="AG58" s="3606"/>
      <c r="AH58" s="3606"/>
      <c r="AI58" s="3606"/>
      <c r="AJ58" s="3606"/>
      <c r="AK58" s="3606"/>
      <c r="AL58" s="3606"/>
      <c r="AM58" s="3606"/>
      <c r="AN58" s="3606"/>
    </row>
    <row r="59" spans="1:40" ht="12.6" customHeight="1">
      <c r="A59" s="3605" t="s">
        <v>2551</v>
      </c>
      <c r="B59" s="3605"/>
      <c r="C59" s="3605"/>
      <c r="D59" s="3605"/>
      <c r="E59" s="3605"/>
      <c r="F59" s="3605"/>
      <c r="G59" s="3605"/>
      <c r="H59" s="3606"/>
      <c r="I59" s="3606"/>
      <c r="J59" s="3606"/>
      <c r="K59" s="3606"/>
      <c r="L59" s="3606"/>
      <c r="M59" s="3606"/>
      <c r="N59" s="3606"/>
      <c r="O59" s="3606"/>
      <c r="P59" s="3606"/>
      <c r="Q59" s="3606"/>
      <c r="R59" s="3606"/>
      <c r="S59" s="3606"/>
      <c r="T59" s="3606"/>
      <c r="U59" s="3606"/>
      <c r="V59" s="3606"/>
      <c r="W59" s="3606"/>
      <c r="X59" s="3606"/>
      <c r="Y59" s="3606"/>
      <c r="Z59" s="3606"/>
      <c r="AA59" s="3606"/>
      <c r="AB59" s="3606"/>
      <c r="AC59" s="3606"/>
      <c r="AD59" s="3606"/>
      <c r="AE59" s="3606"/>
      <c r="AF59" s="3606"/>
      <c r="AG59" s="3606"/>
      <c r="AH59" s="3606"/>
      <c r="AI59" s="3606"/>
      <c r="AJ59" s="3606"/>
      <c r="AK59" s="3606"/>
      <c r="AL59" s="3606"/>
      <c r="AM59" s="3606"/>
      <c r="AN59" s="3606"/>
    </row>
    <row r="60" spans="1:40" ht="12.6" customHeight="1">
      <c r="A60" s="3605"/>
      <c r="B60" s="3605"/>
      <c r="C60" s="3605"/>
      <c r="D60" s="3605"/>
      <c r="E60" s="3605"/>
      <c r="F60" s="3605"/>
      <c r="G60" s="3605"/>
      <c r="H60" s="3606"/>
      <c r="I60" s="3606"/>
      <c r="J60" s="3606"/>
      <c r="K60" s="3606"/>
      <c r="L60" s="3606"/>
      <c r="M60" s="3606"/>
      <c r="N60" s="3606"/>
      <c r="O60" s="3606"/>
      <c r="P60" s="3606"/>
      <c r="Q60" s="3606"/>
      <c r="R60" s="3606"/>
      <c r="S60" s="3606"/>
      <c r="T60" s="3606"/>
      <c r="U60" s="3606"/>
      <c r="V60" s="3606"/>
      <c r="W60" s="3606"/>
      <c r="X60" s="3606"/>
      <c r="Y60" s="3606"/>
      <c r="Z60" s="3606"/>
      <c r="AA60" s="3606"/>
      <c r="AB60" s="3606"/>
      <c r="AC60" s="3606"/>
      <c r="AD60" s="3606"/>
      <c r="AE60" s="3606"/>
      <c r="AF60" s="3606"/>
      <c r="AG60" s="3606"/>
      <c r="AH60" s="3606"/>
      <c r="AI60" s="3606"/>
      <c r="AJ60" s="3606"/>
      <c r="AK60" s="3606"/>
      <c r="AL60" s="3606"/>
      <c r="AM60" s="3606"/>
      <c r="AN60" s="3606"/>
    </row>
    <row r="61" spans="1:40" ht="12.6" customHeight="1">
      <c r="A61" s="3605"/>
      <c r="B61" s="3605"/>
      <c r="C61" s="3605"/>
      <c r="D61" s="3605"/>
      <c r="E61" s="3605"/>
      <c r="F61" s="3605"/>
      <c r="G61" s="3605"/>
      <c r="H61" s="3606"/>
      <c r="I61" s="3606"/>
      <c r="J61" s="3606"/>
      <c r="K61" s="3606"/>
      <c r="L61" s="3606"/>
      <c r="M61" s="3606"/>
      <c r="N61" s="3606"/>
      <c r="O61" s="3606"/>
      <c r="P61" s="3606"/>
      <c r="Q61" s="3606"/>
      <c r="R61" s="3606"/>
      <c r="S61" s="3606"/>
      <c r="T61" s="3606"/>
      <c r="U61" s="3606"/>
      <c r="V61" s="3606"/>
      <c r="W61" s="3606"/>
      <c r="X61" s="3606"/>
      <c r="Y61" s="3606"/>
      <c r="Z61" s="3606"/>
      <c r="AA61" s="3606"/>
      <c r="AB61" s="3606"/>
      <c r="AC61" s="3606"/>
      <c r="AD61" s="3606"/>
      <c r="AE61" s="3606"/>
      <c r="AF61" s="3606"/>
      <c r="AG61" s="3606"/>
      <c r="AH61" s="3606"/>
      <c r="AI61" s="3606"/>
      <c r="AJ61" s="3606"/>
      <c r="AK61" s="3606"/>
      <c r="AL61" s="3606"/>
      <c r="AM61" s="3606"/>
      <c r="AN61" s="3606"/>
    </row>
    <row r="62" spans="1:40" ht="12.6" customHeight="1">
      <c r="A62" s="3605"/>
      <c r="B62" s="3605"/>
      <c r="C62" s="3605"/>
      <c r="D62" s="3605"/>
      <c r="E62" s="3605"/>
      <c r="F62" s="3605"/>
      <c r="G62" s="3605"/>
      <c r="H62" s="3606"/>
      <c r="I62" s="3606"/>
      <c r="J62" s="3606"/>
      <c r="K62" s="3606"/>
      <c r="L62" s="3606"/>
      <c r="M62" s="3606"/>
      <c r="N62" s="3606"/>
      <c r="O62" s="3606"/>
      <c r="P62" s="3606"/>
      <c r="Q62" s="3606"/>
      <c r="R62" s="3606"/>
      <c r="S62" s="3606"/>
      <c r="T62" s="3606"/>
      <c r="U62" s="3606"/>
      <c r="V62" s="3606"/>
      <c r="W62" s="3606"/>
      <c r="X62" s="3606"/>
      <c r="Y62" s="3606"/>
      <c r="Z62" s="3606"/>
      <c r="AA62" s="3606"/>
      <c r="AB62" s="3606"/>
      <c r="AC62" s="3606"/>
      <c r="AD62" s="3606"/>
      <c r="AE62" s="3606"/>
      <c r="AF62" s="3606"/>
      <c r="AG62" s="3606"/>
      <c r="AH62" s="3606"/>
      <c r="AI62" s="3606"/>
      <c r="AJ62" s="3606"/>
      <c r="AK62" s="3606"/>
      <c r="AL62" s="3606"/>
      <c r="AM62" s="3606"/>
      <c r="AN62" s="3606"/>
    </row>
    <row r="63" spans="1:40" ht="12.6" customHeight="1">
      <c r="A63" s="3605"/>
      <c r="B63" s="3605"/>
      <c r="C63" s="3605"/>
      <c r="D63" s="3605"/>
      <c r="E63" s="3605"/>
      <c r="F63" s="3605"/>
      <c r="G63" s="3605"/>
      <c r="H63" s="3606"/>
      <c r="I63" s="3606"/>
      <c r="J63" s="3606"/>
      <c r="K63" s="3606"/>
      <c r="L63" s="3606"/>
      <c r="M63" s="3606"/>
      <c r="N63" s="3606"/>
      <c r="O63" s="3606"/>
      <c r="P63" s="3606"/>
      <c r="Q63" s="3606"/>
      <c r="R63" s="3606"/>
      <c r="S63" s="3606"/>
      <c r="T63" s="3606"/>
      <c r="U63" s="3606"/>
      <c r="V63" s="3606"/>
      <c r="W63" s="3606"/>
      <c r="X63" s="3606"/>
      <c r="Y63" s="3606"/>
      <c r="Z63" s="3606"/>
      <c r="AA63" s="3606"/>
      <c r="AB63" s="3606"/>
      <c r="AC63" s="3606"/>
      <c r="AD63" s="3606"/>
      <c r="AE63" s="3606"/>
      <c r="AF63" s="3606"/>
      <c r="AG63" s="3606"/>
      <c r="AH63" s="3606"/>
      <c r="AI63" s="3606"/>
      <c r="AJ63" s="3606"/>
      <c r="AK63" s="3606"/>
      <c r="AL63" s="3606"/>
      <c r="AM63" s="3606"/>
      <c r="AN63" s="3606"/>
    </row>
    <row r="64" spans="1:40" ht="12.6" customHeight="1">
      <c r="A64" s="3605"/>
      <c r="B64" s="3605"/>
      <c r="C64" s="3605"/>
      <c r="D64" s="3605"/>
      <c r="E64" s="3605"/>
      <c r="F64" s="3605"/>
      <c r="G64" s="3605"/>
      <c r="H64" s="3606"/>
      <c r="I64" s="3606"/>
      <c r="J64" s="3606"/>
      <c r="K64" s="3606"/>
      <c r="L64" s="3606"/>
      <c r="M64" s="3606"/>
      <c r="N64" s="3606"/>
      <c r="O64" s="3606"/>
      <c r="P64" s="3606"/>
      <c r="Q64" s="3606"/>
      <c r="R64" s="3606"/>
      <c r="S64" s="3606"/>
      <c r="T64" s="3606"/>
      <c r="U64" s="3606"/>
      <c r="V64" s="3606"/>
      <c r="W64" s="3606"/>
      <c r="X64" s="3606"/>
      <c r="Y64" s="3606"/>
      <c r="Z64" s="3606"/>
      <c r="AA64" s="3606"/>
      <c r="AB64" s="3606"/>
      <c r="AC64" s="3606"/>
      <c r="AD64" s="3606"/>
      <c r="AE64" s="3606"/>
      <c r="AF64" s="3606"/>
      <c r="AG64" s="3606"/>
      <c r="AH64" s="3606"/>
      <c r="AI64" s="3606"/>
      <c r="AJ64" s="3606"/>
      <c r="AK64" s="3606"/>
      <c r="AL64" s="3606"/>
      <c r="AM64" s="3606"/>
      <c r="AN64" s="3606"/>
    </row>
    <row r="65" ht="12.6" customHeight="1"/>
    <row r="66" ht="12.6" customHeight="1"/>
    <row r="67" ht="12.6" customHeight="1"/>
    <row r="68" ht="12.6" customHeight="1"/>
    <row r="69" ht="12.6" customHeight="1"/>
    <row r="70" ht="12.6" customHeight="1"/>
    <row r="71" ht="12.6" customHeight="1"/>
    <row r="72" ht="12.6" customHeight="1"/>
    <row r="73" ht="12.6" customHeight="1"/>
    <row r="74" ht="12.6" customHeight="1"/>
    <row r="75" ht="12.6" customHeight="1"/>
    <row r="76" ht="12.6" customHeight="1"/>
    <row r="77" ht="12.6" customHeight="1"/>
    <row r="78" ht="12.6" customHeight="1"/>
    <row r="79" ht="12.6" customHeight="1"/>
    <row r="80" ht="12.6" customHeight="1"/>
    <row r="81" ht="12.6" customHeight="1"/>
    <row r="82" ht="12.6" customHeight="1"/>
    <row r="83" ht="12.6" customHeight="1"/>
    <row r="84" ht="12.6" customHeight="1"/>
    <row r="85" ht="12.6" customHeight="1"/>
    <row r="86" ht="12.6" customHeight="1"/>
    <row r="87" ht="12.6" customHeight="1"/>
    <row r="88" ht="12.6" customHeight="1"/>
    <row r="89" ht="12.6" customHeight="1"/>
    <row r="90" ht="12.6" customHeight="1"/>
    <row r="91" ht="12.6" customHeight="1"/>
  </sheetData>
  <mergeCells count="43">
    <mergeCell ref="T13:X15"/>
    <mergeCell ref="Y13:AN15"/>
    <mergeCell ref="T16:X18"/>
    <mergeCell ref="AM2:AN4"/>
    <mergeCell ref="B6:R8"/>
    <mergeCell ref="S6:T8"/>
    <mergeCell ref="U6:X8"/>
    <mergeCell ref="T10:X12"/>
    <mergeCell ref="Y10:AN12"/>
    <mergeCell ref="AA2:AB4"/>
    <mergeCell ref="AC2:AD4"/>
    <mergeCell ref="AE2:AF4"/>
    <mergeCell ref="AG2:AH4"/>
    <mergeCell ref="AI2:AJ4"/>
    <mergeCell ref="AK2:AL4"/>
    <mergeCell ref="AA45:AC47"/>
    <mergeCell ref="A20:AN24"/>
    <mergeCell ref="A28:AN32"/>
    <mergeCell ref="A35:AN36"/>
    <mergeCell ref="A39:G41"/>
    <mergeCell ref="H39:Y41"/>
    <mergeCell ref="Z39:AN41"/>
    <mergeCell ref="L45:N47"/>
    <mergeCell ref="O45:Q47"/>
    <mergeCell ref="R45:T47"/>
    <mergeCell ref="U45:W47"/>
    <mergeCell ref="X45:Z47"/>
    <mergeCell ref="A54:G58"/>
    <mergeCell ref="H54:AN58"/>
    <mergeCell ref="A59:G64"/>
    <mergeCell ref="H59:AN64"/>
    <mergeCell ref="Y16:AN18"/>
    <mergeCell ref="AD45:AF47"/>
    <mergeCell ref="AG45:AJ47"/>
    <mergeCell ref="A48:G53"/>
    <mergeCell ref="H48:K50"/>
    <mergeCell ref="L48:AN50"/>
    <mergeCell ref="H51:K53"/>
    <mergeCell ref="L51:AN53"/>
    <mergeCell ref="A42:G44"/>
    <mergeCell ref="H42:AN44"/>
    <mergeCell ref="A45:G47"/>
    <mergeCell ref="H45:K47"/>
  </mergeCells>
  <phoneticPr fontId="71"/>
  <dataValidations disablePrompts="1" count="1">
    <dataValidation imeMode="halfAlpha" allowBlank="1" showInputMessage="1" showErrorMessage="1" sqref="AD45:AF47 X45:Z47 R45:T47 L45:N47"/>
  </dataValidations>
  <pageMargins left="0.78740157480314965" right="0.78740157480314965" top="0.39370078740157483" bottom="0.39370078740157483" header="0.39370078740157483" footer="0.39370078740157483"/>
  <pageSetup paperSize="9" scale="9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BI69"/>
  <sheetViews>
    <sheetView workbookViewId="0"/>
  </sheetViews>
  <sheetFormatPr defaultColWidth="2.125" defaultRowHeight="12.6" customHeight="1"/>
  <cols>
    <col min="1" max="2" width="2.125" style="224" customWidth="1"/>
    <col min="3" max="16384" width="2.125" style="216"/>
  </cols>
  <sheetData>
    <row r="1" spans="1:61" ht="12.6" customHeight="1">
      <c r="A1" s="215"/>
      <c r="B1" s="215"/>
      <c r="C1" s="215"/>
      <c r="D1" s="215"/>
      <c r="E1" s="215"/>
      <c r="F1" s="215"/>
      <c r="G1" s="215"/>
      <c r="H1" s="215"/>
      <c r="I1" s="215"/>
      <c r="J1" s="215"/>
      <c r="K1" s="215"/>
      <c r="L1" s="215"/>
      <c r="M1" s="215"/>
      <c r="N1" s="215"/>
      <c r="O1" s="215"/>
      <c r="P1" s="215"/>
      <c r="Q1" s="215"/>
      <c r="R1" s="215"/>
      <c r="S1" s="215"/>
      <c r="T1" s="215"/>
      <c r="U1" s="215"/>
      <c r="V1" s="215"/>
      <c r="W1" s="2122" t="s">
        <v>2274</v>
      </c>
      <c r="X1" s="2122"/>
      <c r="Y1" s="2122"/>
      <c r="Z1" s="2301"/>
      <c r="AA1" s="2301"/>
      <c r="AB1" s="2301"/>
      <c r="AC1" s="2122" t="s">
        <v>85</v>
      </c>
      <c r="AD1" s="2122"/>
      <c r="AE1" s="2301"/>
      <c r="AF1" s="2301"/>
      <c r="AG1" s="2301"/>
      <c r="AH1" s="2122" t="s">
        <v>84</v>
      </c>
      <c r="AI1" s="2122"/>
      <c r="AJ1" s="2301"/>
      <c r="AK1" s="2301"/>
      <c r="AL1" s="2301"/>
      <c r="AM1" s="2122" t="s">
        <v>83</v>
      </c>
      <c r="AN1" s="2122"/>
    </row>
    <row r="2" spans="1:61" ht="12.6" customHeight="1">
      <c r="A2" s="215"/>
      <c r="B2" s="215"/>
      <c r="C2" s="215"/>
      <c r="D2" s="215"/>
      <c r="E2" s="215"/>
      <c r="F2" s="215"/>
      <c r="G2" s="215"/>
      <c r="H2" s="215"/>
      <c r="I2" s="215"/>
      <c r="J2" s="215"/>
      <c r="K2" s="215"/>
      <c r="L2" s="215"/>
      <c r="M2" s="215"/>
      <c r="N2" s="215"/>
      <c r="O2" s="215"/>
      <c r="P2" s="215"/>
      <c r="Q2" s="215"/>
      <c r="R2" s="215"/>
      <c r="S2" s="215"/>
      <c r="T2" s="215"/>
      <c r="U2" s="215"/>
      <c r="V2" s="215"/>
      <c r="W2" s="2122"/>
      <c r="X2" s="2122"/>
      <c r="Y2" s="2122"/>
      <c r="Z2" s="2301"/>
      <c r="AA2" s="2301"/>
      <c r="AB2" s="2301"/>
      <c r="AC2" s="2122"/>
      <c r="AD2" s="2122"/>
      <c r="AE2" s="2301"/>
      <c r="AF2" s="2301"/>
      <c r="AG2" s="2301"/>
      <c r="AH2" s="2122"/>
      <c r="AI2" s="2122"/>
      <c r="AJ2" s="2301"/>
      <c r="AK2" s="2301"/>
      <c r="AL2" s="2301"/>
      <c r="AM2" s="2122"/>
      <c r="AN2" s="2122"/>
    </row>
    <row r="3" spans="1:61" ht="12.6" customHeight="1">
      <c r="A3" s="215"/>
      <c r="B3" s="215"/>
      <c r="C3" s="215"/>
      <c r="D3" s="215"/>
      <c r="E3" s="215"/>
      <c r="F3" s="215"/>
      <c r="G3" s="215"/>
      <c r="H3" s="215"/>
      <c r="I3" s="215"/>
      <c r="J3" s="215"/>
      <c r="K3" s="215"/>
      <c r="L3" s="215"/>
      <c r="M3" s="215"/>
      <c r="N3" s="215"/>
      <c r="O3" s="215"/>
      <c r="P3" s="215"/>
      <c r="Q3" s="215"/>
      <c r="R3" s="215"/>
      <c r="S3" s="215"/>
      <c r="T3" s="215"/>
      <c r="U3" s="215"/>
      <c r="V3" s="215"/>
      <c r="W3" s="2122"/>
      <c r="X3" s="2122"/>
      <c r="Y3" s="2122"/>
      <c r="Z3" s="2301"/>
      <c r="AA3" s="2301"/>
      <c r="AB3" s="2301"/>
      <c r="AC3" s="2122"/>
      <c r="AD3" s="2122"/>
      <c r="AE3" s="2301"/>
      <c r="AF3" s="2301"/>
      <c r="AG3" s="2301"/>
      <c r="AH3" s="2122"/>
      <c r="AI3" s="2122"/>
      <c r="AJ3" s="2301"/>
      <c r="AK3" s="2301"/>
      <c r="AL3" s="2301"/>
      <c r="AM3" s="2122"/>
      <c r="AN3" s="2122"/>
    </row>
    <row r="4" spans="1:61" ht="12.6" customHeight="1">
      <c r="A4" s="2947"/>
      <c r="B4" s="2947"/>
      <c r="C4" s="2947"/>
      <c r="D4" s="2947"/>
      <c r="E4" s="2947"/>
      <c r="F4" s="2947"/>
      <c r="G4" s="2947"/>
      <c r="H4" s="2947"/>
      <c r="I4" s="2947"/>
      <c r="J4" s="2947"/>
      <c r="K4" s="2947"/>
      <c r="L4" s="2947"/>
      <c r="M4" s="2947"/>
      <c r="N4" s="2947"/>
      <c r="O4" s="2947"/>
      <c r="P4" s="2947"/>
      <c r="Q4" s="2947"/>
      <c r="R4" s="2947"/>
      <c r="S4" s="2947"/>
      <c r="T4" s="2947"/>
      <c r="U4" s="2947"/>
      <c r="V4" s="2947"/>
      <c r="W4" s="2947"/>
      <c r="X4" s="2947"/>
      <c r="Y4" s="2947"/>
      <c r="Z4" s="2947"/>
      <c r="AA4" s="2947"/>
      <c r="AB4" s="2947"/>
      <c r="AC4" s="2947"/>
      <c r="AD4" s="2947"/>
      <c r="AE4" s="2947"/>
      <c r="AF4" s="2947"/>
      <c r="AG4" s="2947"/>
      <c r="AH4" s="2947"/>
      <c r="AI4" s="2947"/>
      <c r="AJ4" s="2947"/>
      <c r="AK4" s="2947"/>
      <c r="AL4" s="2947"/>
      <c r="AM4" s="2947"/>
      <c r="AN4" s="2947"/>
      <c r="AR4" s="55"/>
      <c r="AS4" s="55"/>
      <c r="AT4" s="55"/>
      <c r="AU4" s="55"/>
      <c r="AV4" s="55"/>
      <c r="AW4" s="55"/>
      <c r="AX4" s="55"/>
      <c r="AY4" s="55"/>
      <c r="AZ4" s="55"/>
      <c r="BA4" s="55"/>
      <c r="BB4" s="55"/>
      <c r="BC4" s="55"/>
      <c r="BD4" s="55"/>
      <c r="BE4" s="55"/>
      <c r="BF4" s="55"/>
      <c r="BG4" s="55"/>
      <c r="BH4" s="55"/>
      <c r="BI4" s="55"/>
    </row>
    <row r="5" spans="1:61" ht="12.6" customHeight="1">
      <c r="A5" s="3679" t="s">
        <v>389</v>
      </c>
      <c r="B5" s="3679"/>
      <c r="C5" s="3679"/>
      <c r="D5" s="3679"/>
      <c r="E5" s="3679"/>
      <c r="F5" s="3679"/>
      <c r="G5" s="3679"/>
      <c r="H5" s="3679"/>
      <c r="I5" s="3679"/>
      <c r="J5" s="3679"/>
      <c r="K5" s="3679"/>
      <c r="L5" s="3679"/>
      <c r="M5" s="3679"/>
      <c r="N5" s="3679"/>
      <c r="O5" s="3679"/>
      <c r="P5" s="3679"/>
      <c r="Q5" s="3679"/>
      <c r="R5" s="3679"/>
      <c r="S5" s="3679"/>
      <c r="T5" s="3679"/>
      <c r="U5" s="3679"/>
      <c r="V5" s="3679"/>
      <c r="W5" s="3679"/>
      <c r="X5" s="3679"/>
      <c r="Y5" s="3679"/>
      <c r="Z5" s="3679"/>
      <c r="AA5" s="3679"/>
      <c r="AB5" s="3679"/>
      <c r="AC5" s="3679"/>
      <c r="AD5" s="3679"/>
      <c r="AE5" s="3679"/>
      <c r="AF5" s="3679"/>
      <c r="AG5" s="3679"/>
      <c r="AH5" s="3679"/>
      <c r="AI5" s="3679"/>
      <c r="AJ5" s="3679"/>
      <c r="AK5" s="3679"/>
      <c r="AL5" s="3679"/>
      <c r="AM5" s="3679"/>
      <c r="AN5" s="3679"/>
      <c r="AR5" s="55"/>
      <c r="AS5" s="55"/>
      <c r="AT5" s="55"/>
      <c r="AU5" s="55"/>
      <c r="AV5" s="55"/>
      <c r="AW5" s="55"/>
      <c r="AX5" s="55"/>
      <c r="AY5" s="55"/>
      <c r="AZ5" s="55"/>
      <c r="BA5" s="55"/>
      <c r="BB5" s="55"/>
      <c r="BC5" s="55"/>
      <c r="BD5" s="55"/>
      <c r="BE5" s="55"/>
      <c r="BF5" s="55"/>
      <c r="BG5" s="55"/>
      <c r="BH5" s="55"/>
      <c r="BI5" s="55"/>
    </row>
    <row r="6" spans="1:61" ht="12.6" customHeight="1">
      <c r="A6" s="3679"/>
      <c r="B6" s="3679"/>
      <c r="C6" s="3679"/>
      <c r="D6" s="3679"/>
      <c r="E6" s="3679"/>
      <c r="F6" s="3679"/>
      <c r="G6" s="3679"/>
      <c r="H6" s="3679"/>
      <c r="I6" s="3679"/>
      <c r="J6" s="3679"/>
      <c r="K6" s="3679"/>
      <c r="L6" s="3679"/>
      <c r="M6" s="3679"/>
      <c r="N6" s="3679"/>
      <c r="O6" s="3679"/>
      <c r="P6" s="3679"/>
      <c r="Q6" s="3679"/>
      <c r="R6" s="3679"/>
      <c r="S6" s="3679"/>
      <c r="T6" s="3679"/>
      <c r="U6" s="3679"/>
      <c r="V6" s="3679"/>
      <c r="W6" s="3679"/>
      <c r="X6" s="3679"/>
      <c r="Y6" s="3679"/>
      <c r="Z6" s="3679"/>
      <c r="AA6" s="3679"/>
      <c r="AB6" s="3679"/>
      <c r="AC6" s="3679"/>
      <c r="AD6" s="3679"/>
      <c r="AE6" s="3679"/>
      <c r="AF6" s="3679"/>
      <c r="AG6" s="3679"/>
      <c r="AH6" s="3679"/>
      <c r="AI6" s="3679"/>
      <c r="AJ6" s="3679"/>
      <c r="AK6" s="3679"/>
      <c r="AL6" s="3679"/>
      <c r="AM6" s="3679"/>
      <c r="AN6" s="3679"/>
      <c r="AR6" s="55"/>
      <c r="AS6" s="55"/>
      <c r="AT6" s="55"/>
      <c r="AU6" s="55"/>
      <c r="AV6" s="55"/>
      <c r="AW6" s="55"/>
      <c r="AX6" s="55"/>
      <c r="AY6" s="55"/>
      <c r="AZ6" s="55"/>
      <c r="BA6" s="55"/>
      <c r="BB6" s="55"/>
      <c r="BC6" s="55"/>
      <c r="BD6" s="55"/>
      <c r="BE6" s="55"/>
      <c r="BF6" s="55"/>
      <c r="BG6" s="55"/>
      <c r="BH6" s="55"/>
      <c r="BI6" s="55"/>
    </row>
    <row r="7" spans="1:61" ht="12.6" customHeight="1">
      <c r="A7" s="3679"/>
      <c r="B7" s="3679"/>
      <c r="C7" s="3679"/>
      <c r="D7" s="3679"/>
      <c r="E7" s="3679"/>
      <c r="F7" s="3679"/>
      <c r="G7" s="3679"/>
      <c r="H7" s="3679"/>
      <c r="I7" s="3679"/>
      <c r="J7" s="3679"/>
      <c r="K7" s="3679"/>
      <c r="L7" s="3679"/>
      <c r="M7" s="3679"/>
      <c r="N7" s="3679"/>
      <c r="O7" s="3679"/>
      <c r="P7" s="3679"/>
      <c r="Q7" s="3679"/>
      <c r="R7" s="3679"/>
      <c r="S7" s="3679"/>
      <c r="T7" s="3679"/>
      <c r="U7" s="3679"/>
      <c r="V7" s="3679"/>
      <c r="W7" s="3679"/>
      <c r="X7" s="3679"/>
      <c r="Y7" s="3679"/>
      <c r="Z7" s="3679"/>
      <c r="AA7" s="3679"/>
      <c r="AB7" s="3679"/>
      <c r="AC7" s="3679"/>
      <c r="AD7" s="3679"/>
      <c r="AE7" s="3679"/>
      <c r="AF7" s="3679"/>
      <c r="AG7" s="3679"/>
      <c r="AH7" s="3679"/>
      <c r="AI7" s="3679"/>
      <c r="AJ7" s="3679"/>
      <c r="AK7" s="3679"/>
      <c r="AL7" s="3679"/>
      <c r="AM7" s="3679"/>
      <c r="AN7" s="3679"/>
    </row>
    <row r="8" spans="1:61" ht="12.6" customHeight="1">
      <c r="A8" s="2947"/>
      <c r="B8" s="2947"/>
      <c r="C8" s="2947"/>
      <c r="D8" s="2947"/>
      <c r="E8" s="2947"/>
      <c r="F8" s="2947"/>
      <c r="G8" s="2947"/>
      <c r="H8" s="2947"/>
      <c r="I8" s="2947"/>
      <c r="J8" s="2947"/>
      <c r="K8" s="2947"/>
      <c r="L8" s="2947"/>
      <c r="M8" s="2947"/>
      <c r="N8" s="2947"/>
      <c r="O8" s="2947"/>
      <c r="P8" s="2947"/>
      <c r="Q8" s="2947"/>
      <c r="R8" s="2947"/>
      <c r="S8" s="2947"/>
      <c r="T8" s="2947"/>
      <c r="U8" s="2947"/>
      <c r="V8" s="2947"/>
      <c r="W8" s="2947"/>
      <c r="X8" s="2947"/>
      <c r="Y8" s="2947"/>
      <c r="Z8" s="2947"/>
      <c r="AA8" s="2947"/>
      <c r="AB8" s="2947"/>
      <c r="AC8" s="2947"/>
      <c r="AD8" s="2947"/>
      <c r="AE8" s="2947"/>
      <c r="AF8" s="2947"/>
      <c r="AG8" s="2947"/>
      <c r="AH8" s="2947"/>
      <c r="AI8" s="2947"/>
      <c r="AJ8" s="2947"/>
      <c r="AK8" s="2947"/>
      <c r="AL8" s="2947"/>
      <c r="AM8" s="2947"/>
      <c r="AN8" s="2947"/>
    </row>
    <row r="9" spans="1:61" ht="12.6" customHeight="1">
      <c r="A9" s="3663" t="str">
        <f>CONCATENATE(一括入力シート!B15,一括入力シート!C15,一括入力シート!D15)</f>
        <v/>
      </c>
      <c r="B9" s="3663"/>
      <c r="C9" s="3663"/>
      <c r="D9" s="3663"/>
      <c r="E9" s="3663"/>
      <c r="F9" s="3663"/>
      <c r="G9" s="3663"/>
      <c r="H9" s="3663"/>
      <c r="I9" s="3663"/>
      <c r="J9" s="3663"/>
      <c r="K9" s="3663"/>
      <c r="L9" s="3663"/>
      <c r="M9" s="3663"/>
      <c r="N9" s="3663"/>
      <c r="O9" s="3663"/>
      <c r="P9" s="3656" t="s">
        <v>1782</v>
      </c>
      <c r="Q9" s="3656"/>
      <c r="R9" s="3656"/>
      <c r="S9" s="3656"/>
      <c r="T9" s="3656"/>
      <c r="U9" s="3656"/>
      <c r="V9" s="3656"/>
      <c r="W9" s="3656"/>
      <c r="X9" s="3656"/>
      <c r="Y9" s="3656"/>
      <c r="Z9" s="3656"/>
      <c r="AA9" s="3656"/>
      <c r="AB9" s="3656"/>
      <c r="AC9" s="3656"/>
      <c r="AD9" s="3656"/>
      <c r="AE9" s="3656"/>
      <c r="AF9" s="3656"/>
      <c r="AG9" s="3656"/>
      <c r="AH9" s="3656"/>
      <c r="AI9" s="3656"/>
      <c r="AJ9" s="3656"/>
      <c r="AK9" s="3656"/>
      <c r="AL9" s="3656"/>
      <c r="AM9" s="3656"/>
      <c r="AN9" s="3656"/>
    </row>
    <row r="10" spans="1:61" ht="12.6" customHeight="1">
      <c r="A10" s="3663"/>
      <c r="B10" s="3663"/>
      <c r="C10" s="3663"/>
      <c r="D10" s="3663"/>
      <c r="E10" s="3663"/>
      <c r="F10" s="3663"/>
      <c r="G10" s="3663"/>
      <c r="H10" s="3663"/>
      <c r="I10" s="3663"/>
      <c r="J10" s="3663"/>
      <c r="K10" s="3663"/>
      <c r="L10" s="3663"/>
      <c r="M10" s="3663"/>
      <c r="N10" s="3663"/>
      <c r="O10" s="3663"/>
      <c r="P10" s="3656"/>
      <c r="Q10" s="3656"/>
      <c r="R10" s="3656"/>
      <c r="S10" s="3656"/>
      <c r="T10" s="3656"/>
      <c r="U10" s="3656"/>
      <c r="V10" s="3656"/>
      <c r="W10" s="3656"/>
      <c r="X10" s="3656"/>
      <c r="Y10" s="3656"/>
      <c r="Z10" s="3656"/>
      <c r="AA10" s="3656"/>
      <c r="AB10" s="3656"/>
      <c r="AC10" s="3656"/>
      <c r="AD10" s="3656"/>
      <c r="AE10" s="3656"/>
      <c r="AF10" s="3656"/>
      <c r="AG10" s="3656"/>
      <c r="AH10" s="3656"/>
      <c r="AI10" s="3656"/>
      <c r="AJ10" s="3656"/>
      <c r="AK10" s="3656"/>
      <c r="AL10" s="3656"/>
      <c r="AM10" s="3656"/>
      <c r="AN10" s="3656"/>
    </row>
    <row r="11" spans="1:61" ht="12.6" customHeight="1">
      <c r="A11" s="218"/>
      <c r="B11" s="218"/>
      <c r="C11" s="218"/>
      <c r="D11" s="218"/>
      <c r="E11" s="218"/>
      <c r="F11" s="218"/>
      <c r="G11" s="218"/>
      <c r="H11" s="218"/>
      <c r="I11" s="218"/>
      <c r="J11" s="218"/>
      <c r="K11" s="218"/>
      <c r="L11" s="218"/>
      <c r="M11" s="218"/>
      <c r="N11" s="218"/>
      <c r="O11" s="218"/>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row>
    <row r="12" spans="1:61" ht="12.6" customHeight="1">
      <c r="A12" s="2947"/>
      <c r="B12" s="2947"/>
      <c r="C12" s="2947"/>
      <c r="D12" s="2947"/>
      <c r="E12" s="2947"/>
      <c r="F12" s="2947"/>
      <c r="G12" s="2947"/>
      <c r="H12" s="2947"/>
      <c r="I12" s="2947"/>
      <c r="J12" s="2947"/>
      <c r="K12" s="2947"/>
      <c r="L12" s="2947"/>
      <c r="M12" s="2947"/>
      <c r="N12" s="2947"/>
      <c r="O12" s="2947"/>
      <c r="P12" s="2947"/>
      <c r="Q12" s="2947"/>
      <c r="R12" s="2947"/>
      <c r="S12" s="2947"/>
      <c r="T12" s="2947" t="s">
        <v>20</v>
      </c>
      <c r="U12" s="2947"/>
      <c r="V12" s="2947"/>
      <c r="W12" s="2947"/>
      <c r="X12" s="2947"/>
      <c r="Y12" s="2947"/>
      <c r="Z12" s="3664">
        <f>一括入力シート!B45</f>
        <v>0</v>
      </c>
      <c r="AA12" s="3664"/>
      <c r="AB12" s="3664"/>
      <c r="AC12" s="3664"/>
      <c r="AD12" s="3664"/>
      <c r="AE12" s="3664"/>
      <c r="AF12" s="3664"/>
      <c r="AG12" s="3664"/>
      <c r="AH12" s="3664"/>
      <c r="AI12" s="3664"/>
      <c r="AJ12" s="3664"/>
      <c r="AK12" s="3664"/>
      <c r="AL12" s="3664"/>
      <c r="AM12" s="3664"/>
      <c r="AN12" s="3664"/>
    </row>
    <row r="13" spans="1:61" ht="12.6" customHeight="1">
      <c r="A13" s="2947"/>
      <c r="B13" s="2947"/>
      <c r="C13" s="2947"/>
      <c r="D13" s="2947"/>
      <c r="E13" s="2947"/>
      <c r="F13" s="2947"/>
      <c r="G13" s="2947"/>
      <c r="H13" s="2947"/>
      <c r="I13" s="2947"/>
      <c r="J13" s="2947"/>
      <c r="K13" s="2947"/>
      <c r="L13" s="2947"/>
      <c r="M13" s="2947"/>
      <c r="N13" s="2947"/>
      <c r="O13" s="2947"/>
      <c r="P13" s="2947"/>
      <c r="Q13" s="2947"/>
      <c r="R13" s="2947"/>
      <c r="S13" s="2947"/>
      <c r="T13" s="3659"/>
      <c r="U13" s="3659"/>
      <c r="V13" s="3659"/>
      <c r="W13" s="3659"/>
      <c r="X13" s="3659"/>
      <c r="Y13" s="3659"/>
      <c r="Z13" s="3665"/>
      <c r="AA13" s="3665"/>
      <c r="AB13" s="3665"/>
      <c r="AC13" s="3665"/>
      <c r="AD13" s="3665"/>
      <c r="AE13" s="3665"/>
      <c r="AF13" s="3665"/>
      <c r="AG13" s="3665"/>
      <c r="AH13" s="3665"/>
      <c r="AI13" s="3665"/>
      <c r="AJ13" s="3665"/>
      <c r="AK13" s="3665"/>
      <c r="AL13" s="3665"/>
      <c r="AM13" s="3665"/>
      <c r="AN13" s="3665"/>
    </row>
    <row r="14" spans="1:61" ht="12.6" customHeight="1">
      <c r="A14" s="2947"/>
      <c r="B14" s="2947"/>
      <c r="C14" s="2947"/>
      <c r="D14" s="2947"/>
      <c r="E14" s="2947"/>
      <c r="F14" s="2947"/>
      <c r="G14" s="2947"/>
      <c r="H14" s="2947"/>
      <c r="I14" s="2947"/>
      <c r="J14" s="2947"/>
      <c r="K14" s="2947"/>
      <c r="L14" s="2947"/>
      <c r="M14" s="2947"/>
      <c r="N14" s="2947"/>
      <c r="O14" s="2947"/>
      <c r="P14" s="2947"/>
      <c r="Q14" s="2947"/>
      <c r="R14" s="2947"/>
      <c r="S14" s="2947"/>
      <c r="T14" s="3658" t="s">
        <v>390</v>
      </c>
      <c r="U14" s="3658"/>
      <c r="V14" s="3658"/>
      <c r="W14" s="3658"/>
      <c r="X14" s="3658"/>
      <c r="Y14" s="3658"/>
      <c r="Z14" s="3686">
        <f>一括入力シート!B54</f>
        <v>0</v>
      </c>
      <c r="AA14" s="3686"/>
      <c r="AB14" s="3686"/>
      <c r="AC14" s="3686"/>
      <c r="AD14" s="3686"/>
      <c r="AE14" s="3686"/>
      <c r="AF14" s="3686"/>
      <c r="AG14" s="3686"/>
      <c r="AH14" s="3686"/>
      <c r="AI14" s="3686"/>
      <c r="AJ14" s="3686"/>
      <c r="AK14" s="3686"/>
      <c r="AL14" s="3686"/>
      <c r="AM14" s="3686"/>
      <c r="AN14" s="3686"/>
    </row>
    <row r="15" spans="1:61" ht="12.6" customHeight="1">
      <c r="A15" s="2947"/>
      <c r="B15" s="2947"/>
      <c r="C15" s="2947"/>
      <c r="D15" s="2947"/>
      <c r="E15" s="2947"/>
      <c r="F15" s="2947"/>
      <c r="G15" s="2947"/>
      <c r="H15" s="2947"/>
      <c r="I15" s="2947"/>
      <c r="J15" s="2947"/>
      <c r="K15" s="2947"/>
      <c r="L15" s="2947"/>
      <c r="M15" s="2947"/>
      <c r="N15" s="2947"/>
      <c r="O15" s="2947"/>
      <c r="P15" s="2947"/>
      <c r="Q15" s="2947"/>
      <c r="R15" s="2947"/>
      <c r="S15" s="2947"/>
      <c r="T15" s="3659"/>
      <c r="U15" s="3659"/>
      <c r="V15" s="3659"/>
      <c r="W15" s="3659"/>
      <c r="X15" s="3659"/>
      <c r="Y15" s="3659"/>
      <c r="Z15" s="3665"/>
      <c r="AA15" s="3665"/>
      <c r="AB15" s="3665"/>
      <c r="AC15" s="3665"/>
      <c r="AD15" s="3665"/>
      <c r="AE15" s="3665"/>
      <c r="AF15" s="3665"/>
      <c r="AG15" s="3665"/>
      <c r="AH15" s="3665"/>
      <c r="AI15" s="3665"/>
      <c r="AJ15" s="3665"/>
      <c r="AK15" s="3665"/>
      <c r="AL15" s="3665"/>
      <c r="AM15" s="3665"/>
      <c r="AN15" s="3665"/>
    </row>
    <row r="16" spans="1:61" ht="12.6" customHeight="1">
      <c r="A16" s="2947"/>
      <c r="B16" s="2947"/>
      <c r="C16" s="2947"/>
      <c r="D16" s="2947"/>
      <c r="E16" s="2947"/>
      <c r="F16" s="2947"/>
      <c r="G16" s="2947"/>
      <c r="H16" s="2947"/>
      <c r="I16" s="2947"/>
      <c r="J16" s="2947"/>
      <c r="K16" s="2947"/>
      <c r="L16" s="2947"/>
      <c r="M16" s="2947"/>
      <c r="N16" s="2947"/>
      <c r="O16" s="2947"/>
      <c r="P16" s="2947"/>
      <c r="Q16" s="2947"/>
      <c r="R16" s="2947"/>
      <c r="S16" s="2947"/>
      <c r="T16" s="3658" t="s">
        <v>2417</v>
      </c>
      <c r="U16" s="3658"/>
      <c r="V16" s="3658"/>
      <c r="W16" s="3658"/>
      <c r="X16" s="3658"/>
      <c r="Y16" s="3658"/>
      <c r="Z16" s="3686" t="str">
        <f>CONCATENATE(一括入力シート!F54," - ",一括入力シート!G54," - ",一括入力シート!H54)</f>
        <v xml:space="preserve"> -  - </v>
      </c>
      <c r="AA16" s="3686"/>
      <c r="AB16" s="3686"/>
      <c r="AC16" s="3686"/>
      <c r="AD16" s="3686"/>
      <c r="AE16" s="3686"/>
      <c r="AF16" s="3686"/>
      <c r="AG16" s="3686"/>
      <c r="AH16" s="3686"/>
      <c r="AI16" s="3686"/>
      <c r="AJ16" s="3686"/>
      <c r="AK16" s="3686"/>
      <c r="AL16" s="3686"/>
      <c r="AM16" s="3686"/>
      <c r="AN16" s="3686"/>
    </row>
    <row r="17" spans="1:41" ht="12.6" customHeight="1">
      <c r="A17" s="2947"/>
      <c r="B17" s="2947"/>
      <c r="C17" s="2947"/>
      <c r="D17" s="2947"/>
      <c r="E17" s="2947"/>
      <c r="F17" s="2947"/>
      <c r="G17" s="2947"/>
      <c r="H17" s="2947"/>
      <c r="I17" s="2947"/>
      <c r="J17" s="2947"/>
      <c r="K17" s="2947"/>
      <c r="L17" s="2947"/>
      <c r="M17" s="2947"/>
      <c r="N17" s="2947"/>
      <c r="O17" s="2947"/>
      <c r="P17" s="2947"/>
      <c r="Q17" s="2947"/>
      <c r="R17" s="2947"/>
      <c r="S17" s="2947"/>
      <c r="T17" s="3659"/>
      <c r="U17" s="3659"/>
      <c r="V17" s="3659"/>
      <c r="W17" s="3659"/>
      <c r="X17" s="3659"/>
      <c r="Y17" s="3659"/>
      <c r="Z17" s="3665"/>
      <c r="AA17" s="3665"/>
      <c r="AB17" s="3665"/>
      <c r="AC17" s="3665"/>
      <c r="AD17" s="3665"/>
      <c r="AE17" s="3665"/>
      <c r="AF17" s="3665"/>
      <c r="AG17" s="3665"/>
      <c r="AH17" s="3665"/>
      <c r="AI17" s="3665"/>
      <c r="AJ17" s="3665"/>
      <c r="AK17" s="3665"/>
      <c r="AL17" s="3665"/>
      <c r="AM17" s="3665"/>
      <c r="AN17" s="3665"/>
      <c r="AO17" s="435" t="s">
        <v>2440</v>
      </c>
    </row>
    <row r="18" spans="1:41" ht="12.6" customHeight="1">
      <c r="A18" s="2947"/>
      <c r="B18" s="2947"/>
      <c r="C18" s="2947"/>
      <c r="D18" s="2947"/>
      <c r="E18" s="2947"/>
      <c r="F18" s="2947"/>
      <c r="G18" s="2947"/>
      <c r="H18" s="2947"/>
      <c r="I18" s="2947"/>
      <c r="J18" s="2947"/>
      <c r="K18" s="2947"/>
      <c r="L18" s="2947"/>
      <c r="M18" s="2947"/>
      <c r="N18" s="2947"/>
      <c r="O18" s="2947"/>
      <c r="P18" s="2947"/>
      <c r="Q18" s="2947"/>
      <c r="R18" s="2947"/>
      <c r="S18" s="2947"/>
      <c r="T18" s="2947"/>
      <c r="U18" s="2947"/>
      <c r="V18" s="2947"/>
      <c r="W18" s="2947"/>
      <c r="X18" s="2947"/>
      <c r="Y18" s="2947"/>
      <c r="Z18" s="2947"/>
      <c r="AA18" s="2947"/>
      <c r="AB18" s="2947"/>
      <c r="AC18" s="2947"/>
      <c r="AD18" s="2947"/>
      <c r="AE18" s="2947"/>
      <c r="AF18" s="2947"/>
      <c r="AG18" s="2947"/>
      <c r="AH18" s="2947"/>
      <c r="AI18" s="2947"/>
      <c r="AJ18" s="2947"/>
      <c r="AK18" s="2947"/>
      <c r="AL18" s="2947"/>
      <c r="AM18" s="2947"/>
      <c r="AN18" s="2947"/>
    </row>
    <row r="19" spans="1:41" ht="12.6" customHeight="1">
      <c r="A19" s="2947"/>
      <c r="B19" s="2947"/>
      <c r="C19" s="2947"/>
      <c r="D19" s="2947"/>
      <c r="E19" s="2947"/>
      <c r="F19" s="2947"/>
      <c r="G19" s="2947"/>
      <c r="H19" s="2947"/>
      <c r="I19" s="3666">
        <f>一括入力シート!B6</f>
        <v>0</v>
      </c>
      <c r="J19" s="3666"/>
      <c r="K19" s="3666"/>
      <c r="L19" s="3666"/>
      <c r="M19" s="3666"/>
      <c r="N19" s="3666"/>
      <c r="O19" s="3666"/>
      <c r="P19" s="3666"/>
      <c r="Q19" s="3666"/>
      <c r="R19" s="3666"/>
      <c r="S19" s="3666"/>
      <c r="T19" s="3666"/>
      <c r="U19" s="3666"/>
      <c r="V19" s="3666"/>
      <c r="W19" s="3666"/>
      <c r="X19" s="3666"/>
      <c r="Y19" s="3666"/>
      <c r="Z19" s="3666"/>
      <c r="AA19" s="3666"/>
      <c r="AB19" s="3666"/>
      <c r="AC19" s="3666"/>
      <c r="AD19" s="3666"/>
      <c r="AE19" s="3666"/>
      <c r="AF19" s="3666"/>
      <c r="AG19" s="3666"/>
      <c r="AH19" s="3666"/>
      <c r="AI19" s="3666"/>
      <c r="AJ19" s="3666"/>
      <c r="AK19" s="3666"/>
      <c r="AL19" s="3666"/>
      <c r="AM19" s="3666"/>
      <c r="AN19" s="3666"/>
    </row>
    <row r="20" spans="1:41" ht="12.6" customHeight="1">
      <c r="A20" s="3668" t="s">
        <v>391</v>
      </c>
      <c r="B20" s="3668"/>
      <c r="C20" s="3657" t="s">
        <v>392</v>
      </c>
      <c r="D20" s="3657"/>
      <c r="E20" s="3657"/>
      <c r="F20" s="3657"/>
      <c r="G20" s="3657"/>
      <c r="H20" s="3657"/>
      <c r="I20" s="3666"/>
      <c r="J20" s="3666"/>
      <c r="K20" s="3666"/>
      <c r="L20" s="3666"/>
      <c r="M20" s="3666"/>
      <c r="N20" s="3666"/>
      <c r="O20" s="3666"/>
      <c r="P20" s="3666"/>
      <c r="Q20" s="3666"/>
      <c r="R20" s="3666"/>
      <c r="S20" s="3666"/>
      <c r="T20" s="3666"/>
      <c r="U20" s="3666"/>
      <c r="V20" s="3666"/>
      <c r="W20" s="3666"/>
      <c r="X20" s="3666"/>
      <c r="Y20" s="3666"/>
      <c r="Z20" s="3666"/>
      <c r="AA20" s="3666"/>
      <c r="AB20" s="3666"/>
      <c r="AC20" s="3666"/>
      <c r="AD20" s="3666"/>
      <c r="AE20" s="3666"/>
      <c r="AF20" s="3666"/>
      <c r="AG20" s="3666"/>
      <c r="AH20" s="3666"/>
      <c r="AI20" s="3666"/>
      <c r="AJ20" s="3666"/>
      <c r="AK20" s="3666"/>
      <c r="AL20" s="3666"/>
      <c r="AM20" s="3666"/>
      <c r="AN20" s="3666"/>
    </row>
    <row r="21" spans="1:41" ht="12.6" customHeight="1">
      <c r="A21" s="3660"/>
      <c r="B21" s="3660"/>
      <c r="C21" s="3660"/>
      <c r="D21" s="3660"/>
      <c r="E21" s="3660"/>
      <c r="F21" s="3660"/>
      <c r="G21" s="3660"/>
      <c r="H21" s="3660"/>
      <c r="I21" s="3667"/>
      <c r="J21" s="3667"/>
      <c r="K21" s="3667"/>
      <c r="L21" s="3667"/>
      <c r="M21" s="3667"/>
      <c r="N21" s="3667"/>
      <c r="O21" s="3667"/>
      <c r="P21" s="3667"/>
      <c r="Q21" s="3667"/>
      <c r="R21" s="3667"/>
      <c r="S21" s="3667"/>
      <c r="T21" s="3667"/>
      <c r="U21" s="3667"/>
      <c r="V21" s="3667"/>
      <c r="W21" s="3667"/>
      <c r="X21" s="3667"/>
      <c r="Y21" s="3667"/>
      <c r="Z21" s="3667"/>
      <c r="AA21" s="3667"/>
      <c r="AB21" s="3667"/>
      <c r="AC21" s="3667"/>
      <c r="AD21" s="3667"/>
      <c r="AE21" s="3667"/>
      <c r="AF21" s="3667"/>
      <c r="AG21" s="3667"/>
      <c r="AH21" s="3667"/>
      <c r="AI21" s="3667"/>
      <c r="AJ21" s="3667"/>
      <c r="AK21" s="3667"/>
      <c r="AL21" s="3667"/>
      <c r="AM21" s="3667"/>
      <c r="AN21" s="3667"/>
    </row>
    <row r="22" spans="1:41" ht="12.6" customHeight="1">
      <c r="A22" s="221"/>
      <c r="B22" s="221"/>
      <c r="C22" s="221"/>
      <c r="D22" s="221"/>
      <c r="E22" s="221"/>
      <c r="F22" s="221"/>
      <c r="G22" s="221"/>
      <c r="H22" s="221"/>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row>
    <row r="23" spans="1:41" ht="12.6" customHeight="1">
      <c r="A23" s="3660"/>
      <c r="B23" s="3660"/>
      <c r="C23" s="3660"/>
      <c r="D23" s="3660"/>
      <c r="E23" s="3660"/>
      <c r="F23" s="3660"/>
      <c r="G23" s="3660"/>
      <c r="H23" s="3660"/>
      <c r="I23" s="3681" t="str">
        <f>一括入力シート!B8&amp;IF(一括入力シート!B9="","",CHAR(10)&amp;一括入力シート!B9)</f>
        <v/>
      </c>
      <c r="J23" s="3681"/>
      <c r="K23" s="3681"/>
      <c r="L23" s="3681"/>
      <c r="M23" s="3681"/>
      <c r="N23" s="3681"/>
      <c r="O23" s="3681"/>
      <c r="P23" s="3681"/>
      <c r="Q23" s="3681"/>
      <c r="R23" s="3681"/>
      <c r="S23" s="3681"/>
      <c r="T23" s="3681"/>
      <c r="U23" s="3681"/>
      <c r="V23" s="3681"/>
      <c r="W23" s="3681"/>
      <c r="X23" s="3681"/>
      <c r="Y23" s="3681"/>
      <c r="Z23" s="3681"/>
      <c r="AA23" s="3681"/>
      <c r="AB23" s="3681"/>
      <c r="AC23" s="3681"/>
      <c r="AD23" s="3681"/>
      <c r="AE23" s="3681"/>
      <c r="AF23" s="3681"/>
      <c r="AG23" s="3681"/>
      <c r="AH23" s="3681"/>
      <c r="AI23" s="3681"/>
      <c r="AJ23" s="3681"/>
      <c r="AK23" s="3681"/>
      <c r="AL23" s="3681"/>
      <c r="AM23" s="3681"/>
      <c r="AN23" s="3681"/>
    </row>
    <row r="24" spans="1:41" ht="12.6" customHeight="1">
      <c r="A24" s="3668" t="s">
        <v>393</v>
      </c>
      <c r="B24" s="3668"/>
      <c r="C24" s="3657" t="s">
        <v>1</v>
      </c>
      <c r="D24" s="3657"/>
      <c r="E24" s="3657"/>
      <c r="F24" s="3657"/>
      <c r="G24" s="3657"/>
      <c r="H24" s="3657"/>
      <c r="I24" s="3681"/>
      <c r="J24" s="3681"/>
      <c r="K24" s="3681"/>
      <c r="L24" s="3681"/>
      <c r="M24" s="3681"/>
      <c r="N24" s="3681"/>
      <c r="O24" s="3681"/>
      <c r="P24" s="3681"/>
      <c r="Q24" s="3681"/>
      <c r="R24" s="3681"/>
      <c r="S24" s="3681"/>
      <c r="T24" s="3681"/>
      <c r="U24" s="3681"/>
      <c r="V24" s="3681"/>
      <c r="W24" s="3681"/>
      <c r="X24" s="3681"/>
      <c r="Y24" s="3681"/>
      <c r="Z24" s="3681"/>
      <c r="AA24" s="3681"/>
      <c r="AB24" s="3681"/>
      <c r="AC24" s="3681"/>
      <c r="AD24" s="3681"/>
      <c r="AE24" s="3681"/>
      <c r="AF24" s="3681"/>
      <c r="AG24" s="3681"/>
      <c r="AH24" s="3681"/>
      <c r="AI24" s="3681"/>
      <c r="AJ24" s="3681"/>
      <c r="AK24" s="3681"/>
      <c r="AL24" s="3681"/>
      <c r="AM24" s="3681"/>
      <c r="AN24" s="3681"/>
    </row>
    <row r="25" spans="1:41" ht="12.6" customHeight="1">
      <c r="A25" s="3660"/>
      <c r="B25" s="3660"/>
      <c r="C25" s="3660"/>
      <c r="D25" s="3660"/>
      <c r="E25" s="3660"/>
      <c r="F25" s="3660"/>
      <c r="G25" s="3660"/>
      <c r="H25" s="3660"/>
      <c r="I25" s="3682"/>
      <c r="J25" s="3682"/>
      <c r="K25" s="3682"/>
      <c r="L25" s="3682"/>
      <c r="M25" s="3682"/>
      <c r="N25" s="3682"/>
      <c r="O25" s="3682"/>
      <c r="P25" s="3682"/>
      <c r="Q25" s="3682"/>
      <c r="R25" s="3682"/>
      <c r="S25" s="3682"/>
      <c r="T25" s="3682"/>
      <c r="U25" s="3682"/>
      <c r="V25" s="3682"/>
      <c r="W25" s="3682"/>
      <c r="X25" s="3682"/>
      <c r="Y25" s="3682"/>
      <c r="Z25" s="3682"/>
      <c r="AA25" s="3682"/>
      <c r="AB25" s="3682"/>
      <c r="AC25" s="3682"/>
      <c r="AD25" s="3682"/>
      <c r="AE25" s="3682"/>
      <c r="AF25" s="3682"/>
      <c r="AG25" s="3682"/>
      <c r="AH25" s="3682"/>
      <c r="AI25" s="3682"/>
      <c r="AJ25" s="3682"/>
      <c r="AK25" s="3682"/>
      <c r="AL25" s="3682"/>
      <c r="AM25" s="3682"/>
      <c r="AN25" s="3682"/>
    </row>
    <row r="26" spans="1:41" ht="12.6" customHeight="1">
      <c r="A26" s="3660"/>
      <c r="B26" s="3660"/>
      <c r="C26" s="3660"/>
      <c r="D26" s="3660"/>
      <c r="E26" s="3660"/>
      <c r="F26" s="3660"/>
      <c r="G26" s="3660"/>
      <c r="H26" s="3660"/>
      <c r="I26" s="3026"/>
      <c r="J26" s="3026"/>
      <c r="K26" s="3026"/>
      <c r="L26" s="3026"/>
      <c r="M26" s="3026"/>
      <c r="N26" s="3026"/>
      <c r="O26" s="3026"/>
      <c r="P26" s="3026"/>
      <c r="Q26" s="3026"/>
      <c r="R26" s="3026"/>
      <c r="S26" s="3026"/>
      <c r="T26" s="3026"/>
      <c r="U26" s="3026"/>
      <c r="V26" s="3026"/>
      <c r="W26" s="3026"/>
      <c r="X26" s="3026"/>
      <c r="Y26" s="3026"/>
      <c r="Z26" s="3026"/>
      <c r="AA26" s="3026"/>
      <c r="AB26" s="3026"/>
      <c r="AC26" s="3026"/>
      <c r="AD26" s="3026"/>
      <c r="AE26" s="3026"/>
      <c r="AF26" s="3026"/>
      <c r="AG26" s="3026"/>
      <c r="AH26" s="3026"/>
      <c r="AI26" s="3026"/>
      <c r="AJ26" s="3026"/>
      <c r="AK26" s="3026"/>
      <c r="AL26" s="3026"/>
      <c r="AM26" s="3026"/>
      <c r="AN26" s="3026"/>
    </row>
    <row r="27" spans="1:41" ht="12.6" customHeight="1">
      <c r="A27" s="221"/>
      <c r="B27" s="221"/>
      <c r="C27" s="221"/>
      <c r="D27" s="221"/>
      <c r="E27" s="221"/>
      <c r="F27" s="221"/>
      <c r="G27" s="221"/>
      <c r="H27" s="221"/>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c r="AJ27" s="222"/>
      <c r="AK27" s="222"/>
      <c r="AL27" s="222"/>
      <c r="AM27" s="222"/>
      <c r="AN27" s="222"/>
    </row>
    <row r="28" spans="1:41" ht="12.6" customHeight="1">
      <c r="A28" s="3668" t="s">
        <v>394</v>
      </c>
      <c r="B28" s="3668"/>
      <c r="C28" s="3657" t="s">
        <v>395</v>
      </c>
      <c r="D28" s="3657"/>
      <c r="E28" s="3657"/>
      <c r="F28" s="3657"/>
      <c r="G28" s="3657"/>
      <c r="H28" s="3657"/>
      <c r="I28" s="217" t="s">
        <v>72</v>
      </c>
      <c r="J28" s="3657" t="s">
        <v>422</v>
      </c>
      <c r="K28" s="3657"/>
      <c r="L28" s="3657"/>
      <c r="M28" s="3657"/>
      <c r="N28" s="3657"/>
      <c r="O28" s="3657"/>
      <c r="P28" s="3657"/>
      <c r="Q28" s="3657"/>
      <c r="R28" s="3657"/>
      <c r="S28" s="3657"/>
      <c r="T28" s="3657"/>
      <c r="U28" s="3657"/>
      <c r="V28" s="3657"/>
      <c r="W28" s="3657"/>
      <c r="X28" s="3657"/>
      <c r="Y28" s="3657"/>
      <c r="Z28" s="2947" t="s">
        <v>423</v>
      </c>
      <c r="AA28" s="2947"/>
      <c r="AB28" s="226" t="s">
        <v>424</v>
      </c>
      <c r="AC28" s="3680"/>
      <c r="AD28" s="3680"/>
      <c r="AE28" s="3680"/>
      <c r="AF28" s="226" t="s">
        <v>425</v>
      </c>
      <c r="AG28" s="3680"/>
      <c r="AH28" s="3680"/>
      <c r="AI28" s="3680"/>
      <c r="AJ28" s="226" t="s">
        <v>426</v>
      </c>
      <c r="AK28" s="3680"/>
      <c r="AL28" s="3680"/>
      <c r="AM28" s="3680"/>
      <c r="AN28" s="3680"/>
    </row>
    <row r="29" spans="1:41" ht="12.6" customHeight="1">
      <c r="A29" s="3660"/>
      <c r="B29" s="3660"/>
      <c r="C29" s="3660"/>
      <c r="D29" s="3660"/>
      <c r="E29" s="3660"/>
      <c r="F29" s="3660"/>
      <c r="G29" s="3660"/>
      <c r="H29" s="3660"/>
      <c r="I29" s="2947"/>
      <c r="J29" s="2947"/>
      <c r="K29" s="2947"/>
      <c r="L29" s="2947"/>
      <c r="M29" s="2947"/>
      <c r="N29" s="2947"/>
      <c r="O29" s="2947"/>
      <c r="P29" s="2947"/>
      <c r="Q29" s="2947"/>
      <c r="R29" s="2947"/>
      <c r="S29" s="2947"/>
      <c r="T29" s="2947"/>
      <c r="U29" s="2947"/>
      <c r="V29" s="2947"/>
      <c r="W29" s="2947"/>
      <c r="X29" s="2947"/>
      <c r="Y29" s="2947"/>
      <c r="Z29" s="2947"/>
      <c r="AA29" s="2947"/>
      <c r="AB29" s="2947"/>
      <c r="AC29" s="2947"/>
      <c r="AD29" s="2947"/>
      <c r="AE29" s="2947"/>
      <c r="AF29" s="2947"/>
      <c r="AG29" s="2947"/>
      <c r="AH29" s="2947"/>
      <c r="AI29" s="2947"/>
      <c r="AJ29" s="2947"/>
      <c r="AK29" s="2947"/>
      <c r="AL29" s="2947"/>
      <c r="AM29" s="2947"/>
      <c r="AN29" s="2947"/>
    </row>
    <row r="30" spans="1:41" ht="12.6" customHeight="1">
      <c r="A30" s="3660"/>
      <c r="B30" s="3660"/>
      <c r="C30" s="3660"/>
      <c r="D30" s="3660"/>
      <c r="E30" s="3660"/>
      <c r="F30" s="3660"/>
      <c r="G30" s="3660"/>
      <c r="H30" s="3660"/>
      <c r="I30" s="217" t="s">
        <v>72</v>
      </c>
      <c r="J30" s="3657" t="s">
        <v>421</v>
      </c>
      <c r="K30" s="3657"/>
      <c r="L30" s="3657"/>
      <c r="M30" s="3657"/>
      <c r="N30" s="3657"/>
      <c r="O30" s="3657"/>
      <c r="P30" s="3657"/>
      <c r="Q30" s="3657"/>
      <c r="R30" s="3657"/>
      <c r="S30" s="3657"/>
      <c r="T30" s="3657"/>
      <c r="U30" s="3657"/>
      <c r="V30" s="3657"/>
      <c r="W30" s="3657"/>
      <c r="X30" s="3657"/>
      <c r="Y30" s="3657"/>
      <c r="Z30" s="2947" t="s">
        <v>423</v>
      </c>
      <c r="AA30" s="2947"/>
      <c r="AB30" s="226" t="s">
        <v>424</v>
      </c>
      <c r="AC30" s="3680"/>
      <c r="AD30" s="3680"/>
      <c r="AE30" s="3680"/>
      <c r="AF30" s="226" t="s">
        <v>425</v>
      </c>
      <c r="AG30" s="3680"/>
      <c r="AH30" s="3680"/>
      <c r="AI30" s="3680"/>
      <c r="AJ30" s="226" t="s">
        <v>426</v>
      </c>
      <c r="AK30" s="3680"/>
      <c r="AL30" s="3680"/>
      <c r="AM30" s="3680"/>
      <c r="AN30" s="3680"/>
    </row>
    <row r="31" spans="1:41" ht="12.6" customHeight="1">
      <c r="A31" s="3660"/>
      <c r="B31" s="3660"/>
      <c r="C31" s="3660"/>
      <c r="D31" s="3660"/>
      <c r="E31" s="3660"/>
      <c r="F31" s="3660"/>
      <c r="G31" s="3660"/>
      <c r="H31" s="3660"/>
      <c r="I31" s="3029"/>
      <c r="J31" s="3029"/>
      <c r="K31" s="3029"/>
      <c r="L31" s="3029"/>
      <c r="M31" s="3029"/>
      <c r="N31" s="3029"/>
      <c r="O31" s="3029"/>
      <c r="P31" s="3029"/>
      <c r="Q31" s="3029"/>
      <c r="R31" s="3029"/>
      <c r="S31" s="3029"/>
      <c r="T31" s="3029"/>
      <c r="U31" s="3029"/>
      <c r="V31" s="3029"/>
      <c r="W31" s="3029"/>
      <c r="X31" s="3029"/>
      <c r="Y31" s="3029"/>
      <c r="Z31" s="3029"/>
      <c r="AA31" s="3029"/>
      <c r="AB31" s="3029"/>
      <c r="AC31" s="3029"/>
      <c r="AD31" s="3029"/>
      <c r="AE31" s="3029"/>
      <c r="AF31" s="3029"/>
      <c r="AG31" s="3029"/>
      <c r="AH31" s="3029"/>
      <c r="AI31" s="3029"/>
      <c r="AJ31" s="3029"/>
      <c r="AK31" s="3029"/>
      <c r="AL31" s="3029"/>
      <c r="AM31" s="3029"/>
      <c r="AN31" s="3029"/>
    </row>
    <row r="32" spans="1:41" ht="12.6" customHeight="1">
      <c r="A32" s="221"/>
      <c r="B32" s="221"/>
      <c r="C32" s="221"/>
      <c r="D32" s="221"/>
      <c r="E32" s="221"/>
      <c r="F32" s="221"/>
      <c r="G32" s="221"/>
      <c r="H32" s="221"/>
      <c r="I32" s="3026"/>
      <c r="J32" s="3026"/>
      <c r="K32" s="3026"/>
      <c r="L32" s="3026"/>
      <c r="M32" s="3026"/>
      <c r="N32" s="3026"/>
      <c r="O32" s="3026"/>
      <c r="P32" s="3026"/>
      <c r="Q32" s="3026"/>
      <c r="R32" s="3026"/>
      <c r="S32" s="3026"/>
      <c r="T32" s="3026"/>
      <c r="U32" s="3026"/>
      <c r="V32" s="3026"/>
      <c r="W32" s="3026"/>
      <c r="X32" s="3026"/>
      <c r="Y32" s="3026"/>
      <c r="Z32" s="3026"/>
      <c r="AA32" s="3026"/>
      <c r="AB32" s="3026"/>
      <c r="AC32" s="3026"/>
      <c r="AD32" s="3026"/>
      <c r="AE32" s="3026"/>
      <c r="AF32" s="3026"/>
      <c r="AG32" s="3026"/>
      <c r="AH32" s="3026"/>
      <c r="AI32" s="3026"/>
      <c r="AJ32" s="3026"/>
      <c r="AK32" s="3026"/>
      <c r="AL32" s="3026"/>
      <c r="AM32" s="3026"/>
      <c r="AN32" s="3026"/>
    </row>
    <row r="33" spans="1:40" ht="12.6" customHeight="1">
      <c r="A33" s="3660"/>
      <c r="B33" s="3660"/>
      <c r="C33" s="3660"/>
      <c r="D33" s="3660"/>
      <c r="E33" s="3660"/>
      <c r="F33" s="3660"/>
      <c r="G33" s="3660"/>
      <c r="H33" s="3660"/>
      <c r="I33" s="2122" t="s">
        <v>2261</v>
      </c>
      <c r="J33" s="2122"/>
      <c r="K33" s="2301"/>
      <c r="L33" s="2301"/>
      <c r="M33" s="2122" t="s">
        <v>85</v>
      </c>
      <c r="N33" s="2122"/>
      <c r="O33" s="2301"/>
      <c r="P33" s="2301"/>
      <c r="Q33" s="2122" t="s">
        <v>84</v>
      </c>
      <c r="R33" s="2122"/>
      <c r="S33" s="2301"/>
      <c r="T33" s="2301"/>
      <c r="U33" s="2122" t="s">
        <v>83</v>
      </c>
      <c r="V33" s="2122"/>
      <c r="W33" s="3029" t="s">
        <v>432</v>
      </c>
      <c r="X33" s="3029"/>
      <c r="Y33" s="2122" t="s">
        <v>2261</v>
      </c>
      <c r="Z33" s="2122"/>
      <c r="AA33" s="2301"/>
      <c r="AB33" s="2301"/>
      <c r="AC33" s="2122" t="s">
        <v>85</v>
      </c>
      <c r="AD33" s="2122"/>
      <c r="AE33" s="2301"/>
      <c r="AF33" s="2301"/>
      <c r="AG33" s="2122" t="s">
        <v>84</v>
      </c>
      <c r="AH33" s="2122"/>
      <c r="AI33" s="2301"/>
      <c r="AJ33" s="2301"/>
      <c r="AK33" s="2122" t="s">
        <v>83</v>
      </c>
      <c r="AL33" s="2122"/>
      <c r="AM33" s="3029"/>
      <c r="AN33" s="3029"/>
    </row>
    <row r="34" spans="1:40" ht="12.6" customHeight="1">
      <c r="A34" s="3668" t="s">
        <v>396</v>
      </c>
      <c r="B34" s="3668"/>
      <c r="C34" s="3657" t="s">
        <v>397</v>
      </c>
      <c r="D34" s="3657"/>
      <c r="E34" s="3657"/>
      <c r="F34" s="3657"/>
      <c r="G34" s="3657"/>
      <c r="H34" s="3657"/>
      <c r="I34" s="2122"/>
      <c r="J34" s="2122"/>
      <c r="K34" s="2301"/>
      <c r="L34" s="2301"/>
      <c r="M34" s="2122"/>
      <c r="N34" s="2122"/>
      <c r="O34" s="2301"/>
      <c r="P34" s="2301"/>
      <c r="Q34" s="2122"/>
      <c r="R34" s="2122"/>
      <c r="S34" s="2301"/>
      <c r="T34" s="2301"/>
      <c r="U34" s="2122"/>
      <c r="V34" s="2122"/>
      <c r="W34" s="3029"/>
      <c r="X34" s="3029"/>
      <c r="Y34" s="2122"/>
      <c r="Z34" s="2122"/>
      <c r="AA34" s="2301"/>
      <c r="AB34" s="2301"/>
      <c r="AC34" s="2122"/>
      <c r="AD34" s="2122"/>
      <c r="AE34" s="2301"/>
      <c r="AF34" s="2301"/>
      <c r="AG34" s="2122"/>
      <c r="AH34" s="2122"/>
      <c r="AI34" s="2301"/>
      <c r="AJ34" s="2301"/>
      <c r="AK34" s="2122"/>
      <c r="AL34" s="2122"/>
      <c r="AM34" s="3029"/>
      <c r="AN34" s="3029"/>
    </row>
    <row r="35" spans="1:40" ht="12.6" customHeight="1">
      <c r="A35" s="3660"/>
      <c r="B35" s="3660"/>
      <c r="C35" s="3660"/>
      <c r="D35" s="3660"/>
      <c r="E35" s="3660"/>
      <c r="F35" s="3660"/>
      <c r="G35" s="3660"/>
      <c r="H35" s="3660"/>
      <c r="I35" s="2438"/>
      <c r="J35" s="2438"/>
      <c r="K35" s="2445"/>
      <c r="L35" s="2445"/>
      <c r="M35" s="2438"/>
      <c r="N35" s="2438"/>
      <c r="O35" s="2445"/>
      <c r="P35" s="2445"/>
      <c r="Q35" s="2438"/>
      <c r="R35" s="2438"/>
      <c r="S35" s="2445"/>
      <c r="T35" s="2445"/>
      <c r="U35" s="2438"/>
      <c r="V35" s="2438"/>
      <c r="W35" s="2991"/>
      <c r="X35" s="2991"/>
      <c r="Y35" s="2438"/>
      <c r="Z35" s="2438"/>
      <c r="AA35" s="2445"/>
      <c r="AB35" s="2445"/>
      <c r="AC35" s="2438"/>
      <c r="AD35" s="2438"/>
      <c r="AE35" s="2445"/>
      <c r="AF35" s="2445"/>
      <c r="AG35" s="2438"/>
      <c r="AH35" s="2438"/>
      <c r="AI35" s="2445"/>
      <c r="AJ35" s="2445"/>
      <c r="AK35" s="2438"/>
      <c r="AL35" s="2438"/>
      <c r="AM35" s="2991"/>
      <c r="AN35" s="2991"/>
    </row>
    <row r="36" spans="1:40" ht="12.6" customHeight="1">
      <c r="A36" s="3660"/>
      <c r="B36" s="3660"/>
      <c r="C36" s="3660"/>
      <c r="D36" s="3660"/>
      <c r="E36" s="3660"/>
      <c r="F36" s="3660"/>
      <c r="G36" s="3660"/>
      <c r="H36" s="3660"/>
      <c r="I36" s="3029"/>
      <c r="J36" s="3029"/>
      <c r="K36" s="3029"/>
      <c r="L36" s="3029"/>
      <c r="M36" s="3029"/>
      <c r="N36" s="3029"/>
      <c r="O36" s="3029"/>
      <c r="P36" s="3029"/>
      <c r="Q36" s="3029"/>
      <c r="R36" s="3029"/>
      <c r="S36" s="3029"/>
      <c r="T36" s="3029"/>
      <c r="U36" s="3029"/>
      <c r="V36" s="3029"/>
      <c r="W36" s="3029"/>
      <c r="X36" s="3029"/>
      <c r="Y36" s="3029"/>
      <c r="Z36" s="3029"/>
      <c r="AA36" s="3029"/>
      <c r="AB36" s="3029"/>
      <c r="AC36" s="3029"/>
      <c r="AD36" s="3029"/>
      <c r="AE36" s="3029"/>
      <c r="AF36" s="3029"/>
      <c r="AG36" s="3029"/>
      <c r="AH36" s="3029"/>
      <c r="AI36" s="3029"/>
      <c r="AJ36" s="3029"/>
      <c r="AK36" s="3029"/>
      <c r="AL36" s="3029"/>
      <c r="AM36" s="3029"/>
      <c r="AN36" s="3029"/>
    </row>
    <row r="37" spans="1:40" ht="12.6" customHeight="1">
      <c r="A37" s="221"/>
      <c r="B37" s="221"/>
      <c r="C37" s="221"/>
      <c r="D37" s="221"/>
      <c r="E37" s="221"/>
      <c r="F37" s="221"/>
      <c r="G37" s="221"/>
      <c r="H37" s="221"/>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row>
    <row r="38" spans="1:40" ht="12.6" customHeight="1">
      <c r="A38" s="3668" t="s">
        <v>398</v>
      </c>
      <c r="B38" s="3668"/>
      <c r="C38" s="3657" t="s">
        <v>399</v>
      </c>
      <c r="D38" s="3657"/>
      <c r="E38" s="3657"/>
      <c r="F38" s="3657"/>
      <c r="G38" s="3657"/>
      <c r="H38" s="3657"/>
      <c r="I38" s="2947"/>
      <c r="J38" s="2947"/>
      <c r="K38" s="2947"/>
      <c r="L38" s="2947"/>
      <c r="M38" s="2947"/>
      <c r="N38" s="2947"/>
      <c r="O38" s="2947"/>
      <c r="P38" s="2947"/>
      <c r="Q38" s="2947"/>
      <c r="R38" s="2947"/>
      <c r="S38" s="2947"/>
      <c r="T38" s="2947"/>
      <c r="U38" s="2947"/>
      <c r="V38" s="2947"/>
      <c r="W38" s="2947"/>
      <c r="X38" s="2947"/>
      <c r="Y38" s="2947"/>
      <c r="Z38" s="2947"/>
      <c r="AA38" s="2947"/>
      <c r="AB38" s="2947"/>
      <c r="AC38" s="2947"/>
      <c r="AD38" s="2947"/>
      <c r="AE38" s="2947"/>
      <c r="AF38" s="2947"/>
      <c r="AG38" s="2947"/>
      <c r="AH38" s="2947"/>
      <c r="AI38" s="2947"/>
      <c r="AJ38" s="2947"/>
      <c r="AK38" s="2947"/>
      <c r="AL38" s="2947"/>
      <c r="AM38" s="2947"/>
      <c r="AN38" s="2947"/>
    </row>
    <row r="39" spans="1:40" ht="12.6" customHeight="1">
      <c r="A39" s="3660"/>
      <c r="B39" s="3660"/>
      <c r="C39" s="3660"/>
      <c r="D39" s="3660"/>
      <c r="E39" s="3660"/>
      <c r="F39" s="3660"/>
      <c r="G39" s="3660"/>
      <c r="H39" s="3660"/>
      <c r="I39" s="3660"/>
      <c r="J39" s="3660"/>
      <c r="K39" s="3660"/>
      <c r="L39" s="3660"/>
      <c r="M39" s="3660"/>
      <c r="N39" s="3660"/>
      <c r="O39" s="3660"/>
      <c r="P39" s="3660"/>
      <c r="Q39" s="3660"/>
      <c r="R39" s="3660"/>
      <c r="S39" s="3660"/>
      <c r="T39" s="3660"/>
      <c r="U39" s="3660"/>
      <c r="V39" s="3660"/>
      <c r="W39" s="3660"/>
      <c r="X39" s="3660"/>
      <c r="Y39" s="3660"/>
      <c r="Z39" s="3660"/>
      <c r="AA39" s="3660"/>
      <c r="AB39" s="3660"/>
      <c r="AC39" s="3660"/>
      <c r="AD39" s="3660"/>
      <c r="AE39" s="3660"/>
      <c r="AF39" s="3660"/>
      <c r="AG39" s="3660"/>
      <c r="AH39" s="3660"/>
      <c r="AI39" s="3660"/>
      <c r="AJ39" s="3660"/>
      <c r="AK39" s="3660"/>
      <c r="AL39" s="3660"/>
      <c r="AM39" s="3660"/>
      <c r="AN39" s="3660"/>
    </row>
    <row r="40" spans="1:40" ht="12.6" customHeight="1">
      <c r="A40" s="3660"/>
      <c r="B40" s="3660"/>
      <c r="C40" s="217" t="s">
        <v>72</v>
      </c>
      <c r="D40" s="3669" t="s">
        <v>428</v>
      </c>
      <c r="E40" s="3669"/>
      <c r="F40" s="3669"/>
      <c r="G40" s="3669"/>
      <c r="H40" s="3669"/>
      <c r="I40" s="3669"/>
      <c r="J40" s="2947" t="s">
        <v>423</v>
      </c>
      <c r="K40" s="2947"/>
      <c r="L40" s="226" t="s">
        <v>424</v>
      </c>
      <c r="M40" s="3680"/>
      <c r="N40" s="3680"/>
      <c r="O40" s="3680"/>
      <c r="P40" s="226" t="s">
        <v>425</v>
      </c>
      <c r="Q40" s="3680"/>
      <c r="R40" s="3680"/>
      <c r="S40" s="3680"/>
      <c r="T40" s="226" t="s">
        <v>426</v>
      </c>
      <c r="U40" s="3680"/>
      <c r="V40" s="3680"/>
      <c r="W40" s="3680"/>
      <c r="X40" s="3680"/>
      <c r="Y40" s="2947"/>
      <c r="Z40" s="2947"/>
      <c r="AA40" s="2947"/>
      <c r="AB40" s="2947"/>
      <c r="AC40" s="2947"/>
      <c r="AD40" s="2947"/>
      <c r="AE40" s="2947"/>
      <c r="AF40" s="2947"/>
      <c r="AG40" s="2947"/>
      <c r="AH40" s="2947"/>
      <c r="AI40" s="2947"/>
      <c r="AJ40" s="2947"/>
      <c r="AK40" s="2947"/>
      <c r="AL40" s="2947"/>
      <c r="AM40" s="2947"/>
      <c r="AN40" s="2947"/>
    </row>
    <row r="41" spans="1:40" ht="12.6" customHeight="1">
      <c r="A41" s="3660"/>
      <c r="B41" s="3660"/>
      <c r="C41" s="3659"/>
      <c r="D41" s="3659"/>
      <c r="E41" s="3659"/>
      <c r="F41" s="3659"/>
      <c r="G41" s="3659"/>
      <c r="H41" s="3659"/>
      <c r="I41" s="3659"/>
      <c r="J41" s="3659"/>
      <c r="K41" s="3659"/>
      <c r="L41" s="3659"/>
      <c r="M41" s="3659"/>
      <c r="N41" s="3659"/>
      <c r="O41" s="3659"/>
      <c r="P41" s="3659"/>
      <c r="Q41" s="3659"/>
      <c r="R41" s="3659"/>
      <c r="S41" s="3659"/>
      <c r="T41" s="3659"/>
      <c r="U41" s="3659"/>
      <c r="V41" s="3659"/>
      <c r="W41" s="3659"/>
      <c r="X41" s="3659"/>
      <c r="Y41" s="3659"/>
      <c r="Z41" s="3659"/>
      <c r="AA41" s="3659"/>
      <c r="AB41" s="3659"/>
      <c r="AC41" s="3659"/>
      <c r="AD41" s="3659"/>
      <c r="AE41" s="3659"/>
      <c r="AF41" s="3659"/>
      <c r="AG41" s="3659"/>
      <c r="AH41" s="3659"/>
      <c r="AI41" s="3659"/>
      <c r="AJ41" s="3659"/>
      <c r="AK41" s="3659"/>
      <c r="AL41" s="3659"/>
      <c r="AM41" s="3659"/>
      <c r="AN41" s="3659"/>
    </row>
    <row r="42" spans="1:40" ht="12.6" customHeight="1">
      <c r="A42" s="3660"/>
      <c r="B42" s="3660"/>
      <c r="C42" s="217" t="s">
        <v>72</v>
      </c>
      <c r="D42" s="3658" t="s">
        <v>400</v>
      </c>
      <c r="E42" s="3658"/>
      <c r="F42" s="3658"/>
      <c r="G42" s="3658"/>
      <c r="H42" s="3658"/>
      <c r="I42" s="3658"/>
      <c r="J42" s="3658"/>
      <c r="K42" s="3673">
        <f>一括入力シート!B54</f>
        <v>0</v>
      </c>
      <c r="L42" s="3673"/>
      <c r="M42" s="3673"/>
      <c r="N42" s="3673"/>
      <c r="O42" s="3673"/>
      <c r="P42" s="3673"/>
      <c r="Q42" s="3673"/>
      <c r="R42" s="3673"/>
      <c r="S42" s="3673"/>
      <c r="T42" s="3673"/>
      <c r="U42" s="3673"/>
      <c r="V42" s="3673"/>
      <c r="W42" s="3658" t="s">
        <v>429</v>
      </c>
      <c r="X42" s="3658"/>
      <c r="Y42" s="3658"/>
      <c r="Z42" s="3658" t="s">
        <v>423</v>
      </c>
      <c r="AA42" s="3658"/>
      <c r="AB42" s="227" t="s">
        <v>424</v>
      </c>
      <c r="AC42" s="3675"/>
      <c r="AD42" s="3675"/>
      <c r="AE42" s="3675"/>
      <c r="AF42" s="227" t="s">
        <v>425</v>
      </c>
      <c r="AG42" s="3675"/>
      <c r="AH42" s="3675"/>
      <c r="AI42" s="3675"/>
      <c r="AJ42" s="227" t="s">
        <v>426</v>
      </c>
      <c r="AK42" s="3675"/>
      <c r="AL42" s="3675"/>
      <c r="AM42" s="3675"/>
      <c r="AN42" s="3675"/>
    </row>
    <row r="43" spans="1:40" ht="12.6" customHeight="1">
      <c r="A43" s="3660"/>
      <c r="B43" s="3660"/>
      <c r="C43" s="3659"/>
      <c r="D43" s="3659"/>
      <c r="E43" s="3659"/>
      <c r="F43" s="3659"/>
      <c r="G43" s="3659"/>
      <c r="H43" s="3659"/>
      <c r="I43" s="3659"/>
      <c r="J43" s="3659"/>
      <c r="K43" s="3674"/>
      <c r="L43" s="3674"/>
      <c r="M43" s="3674"/>
      <c r="N43" s="3674"/>
      <c r="O43" s="3674"/>
      <c r="P43" s="3674"/>
      <c r="Q43" s="3674"/>
      <c r="R43" s="3674"/>
      <c r="S43" s="3674"/>
      <c r="T43" s="3674"/>
      <c r="U43" s="3674"/>
      <c r="V43" s="3674"/>
      <c r="W43" s="3659" t="s">
        <v>430</v>
      </c>
      <c r="X43" s="3659"/>
      <c r="Y43" s="3659"/>
      <c r="Z43" s="3659" t="s">
        <v>423</v>
      </c>
      <c r="AA43" s="3659"/>
      <c r="AB43" s="228" t="s">
        <v>424</v>
      </c>
      <c r="AC43" s="3676"/>
      <c r="AD43" s="3676"/>
      <c r="AE43" s="3676"/>
      <c r="AF43" s="228" t="s">
        <v>425</v>
      </c>
      <c r="AG43" s="3676"/>
      <c r="AH43" s="3676"/>
      <c r="AI43" s="3676"/>
      <c r="AJ43" s="228" t="s">
        <v>426</v>
      </c>
      <c r="AK43" s="3676"/>
      <c r="AL43" s="3676"/>
      <c r="AM43" s="3676"/>
      <c r="AN43" s="3676"/>
    </row>
    <row r="44" spans="1:40" ht="12.6" customHeight="1">
      <c r="A44" s="3660"/>
      <c r="B44" s="3660"/>
      <c r="C44" s="217" t="s">
        <v>72</v>
      </c>
      <c r="D44" s="3671" t="s">
        <v>401</v>
      </c>
      <c r="E44" s="3671"/>
      <c r="F44" s="3671"/>
      <c r="G44" s="3671"/>
      <c r="H44" s="3671"/>
      <c r="I44" s="3671"/>
      <c r="J44" s="3671"/>
      <c r="K44" s="3673"/>
      <c r="L44" s="3673"/>
      <c r="M44" s="3673"/>
      <c r="N44" s="3673"/>
      <c r="O44" s="3673"/>
      <c r="P44" s="3673"/>
      <c r="Q44" s="3673"/>
      <c r="R44" s="3673"/>
      <c r="S44" s="3673"/>
      <c r="T44" s="3673"/>
      <c r="U44" s="3673"/>
      <c r="V44" s="3673"/>
      <c r="W44" s="3658" t="s">
        <v>429</v>
      </c>
      <c r="X44" s="3658"/>
      <c r="Y44" s="3658"/>
      <c r="Z44" s="3658" t="s">
        <v>423</v>
      </c>
      <c r="AA44" s="3658"/>
      <c r="AB44" s="227" t="s">
        <v>424</v>
      </c>
      <c r="AC44" s="3675"/>
      <c r="AD44" s="3675"/>
      <c r="AE44" s="3675"/>
      <c r="AF44" s="227" t="s">
        <v>425</v>
      </c>
      <c r="AG44" s="3675"/>
      <c r="AH44" s="3675"/>
      <c r="AI44" s="3675"/>
      <c r="AJ44" s="227" t="s">
        <v>426</v>
      </c>
      <c r="AK44" s="3675"/>
      <c r="AL44" s="3675"/>
      <c r="AM44" s="3675"/>
      <c r="AN44" s="3675"/>
    </row>
    <row r="45" spans="1:40" ht="12.6" customHeight="1">
      <c r="A45" s="3660"/>
      <c r="B45" s="3660"/>
      <c r="C45" s="3659"/>
      <c r="D45" s="3659"/>
      <c r="E45" s="3659"/>
      <c r="F45" s="3659"/>
      <c r="G45" s="3659"/>
      <c r="H45" s="3659"/>
      <c r="I45" s="3659"/>
      <c r="J45" s="3659"/>
      <c r="K45" s="3674"/>
      <c r="L45" s="3674"/>
      <c r="M45" s="3674"/>
      <c r="N45" s="3674"/>
      <c r="O45" s="3674"/>
      <c r="P45" s="3674"/>
      <c r="Q45" s="3674"/>
      <c r="R45" s="3674"/>
      <c r="S45" s="3674"/>
      <c r="T45" s="3674"/>
      <c r="U45" s="3674"/>
      <c r="V45" s="3674"/>
      <c r="W45" s="3659" t="s">
        <v>430</v>
      </c>
      <c r="X45" s="3659"/>
      <c r="Y45" s="3659"/>
      <c r="Z45" s="3659" t="s">
        <v>423</v>
      </c>
      <c r="AA45" s="3659"/>
      <c r="AB45" s="228" t="s">
        <v>424</v>
      </c>
      <c r="AC45" s="3676"/>
      <c r="AD45" s="3676"/>
      <c r="AE45" s="3676"/>
      <c r="AF45" s="228" t="s">
        <v>425</v>
      </c>
      <c r="AG45" s="3676"/>
      <c r="AH45" s="3676"/>
      <c r="AI45" s="3676"/>
      <c r="AJ45" s="228" t="s">
        <v>426</v>
      </c>
      <c r="AK45" s="3676"/>
      <c r="AL45" s="3676"/>
      <c r="AM45" s="3676"/>
      <c r="AN45" s="3676"/>
    </row>
    <row r="46" spans="1:40" ht="12.6" customHeight="1">
      <c r="A46" s="3660"/>
      <c r="B46" s="3660"/>
      <c r="C46" s="217" t="s">
        <v>72</v>
      </c>
      <c r="D46" s="3671" t="s">
        <v>402</v>
      </c>
      <c r="E46" s="3671"/>
      <c r="F46" s="3671"/>
      <c r="G46" s="3671"/>
      <c r="H46" s="3671"/>
      <c r="I46" s="3671"/>
      <c r="J46" s="3671"/>
      <c r="K46" s="3673"/>
      <c r="L46" s="3673"/>
      <c r="M46" s="3673"/>
      <c r="N46" s="3673"/>
      <c r="O46" s="3673"/>
      <c r="P46" s="3673"/>
      <c r="Q46" s="3673"/>
      <c r="R46" s="3673"/>
      <c r="S46" s="3673"/>
      <c r="T46" s="3673"/>
      <c r="U46" s="3673"/>
      <c r="V46" s="3673"/>
      <c r="W46" s="3658" t="s">
        <v>431</v>
      </c>
      <c r="X46" s="3658"/>
      <c r="Y46" s="3658"/>
      <c r="Z46" s="3658" t="s">
        <v>423</v>
      </c>
      <c r="AA46" s="3658"/>
      <c r="AB46" s="227" t="s">
        <v>424</v>
      </c>
      <c r="AC46" s="3675"/>
      <c r="AD46" s="3675"/>
      <c r="AE46" s="3675"/>
      <c r="AF46" s="227" t="s">
        <v>425</v>
      </c>
      <c r="AG46" s="3675"/>
      <c r="AH46" s="3675"/>
      <c r="AI46" s="3675"/>
      <c r="AJ46" s="227" t="s">
        <v>426</v>
      </c>
      <c r="AK46" s="3675"/>
      <c r="AL46" s="3675"/>
      <c r="AM46" s="3675"/>
      <c r="AN46" s="3675"/>
    </row>
    <row r="47" spans="1:40" ht="12.6" customHeight="1">
      <c r="A47" s="3660"/>
      <c r="B47" s="3660"/>
      <c r="C47" s="3659"/>
      <c r="D47" s="3659"/>
      <c r="E47" s="3659"/>
      <c r="F47" s="3659"/>
      <c r="G47" s="3659"/>
      <c r="H47" s="3659"/>
      <c r="I47" s="3659"/>
      <c r="J47" s="3659"/>
      <c r="K47" s="3674"/>
      <c r="L47" s="3674"/>
      <c r="M47" s="3674"/>
      <c r="N47" s="3674"/>
      <c r="O47" s="3674"/>
      <c r="P47" s="3674"/>
      <c r="Q47" s="3674"/>
      <c r="R47" s="3674"/>
      <c r="S47" s="3674"/>
      <c r="T47" s="3674"/>
      <c r="U47" s="3674"/>
      <c r="V47" s="3674"/>
      <c r="W47" s="3659"/>
      <c r="X47" s="3659"/>
      <c r="Y47" s="3659"/>
      <c r="Z47" s="3659"/>
      <c r="AA47" s="3659"/>
      <c r="AB47" s="3659"/>
      <c r="AC47" s="3659"/>
      <c r="AD47" s="3659"/>
      <c r="AE47" s="3659"/>
      <c r="AF47" s="3659"/>
      <c r="AG47" s="3659"/>
      <c r="AH47" s="3659"/>
      <c r="AI47" s="3659"/>
      <c r="AJ47" s="3659"/>
      <c r="AK47" s="3659"/>
      <c r="AL47" s="3659"/>
      <c r="AM47" s="3659"/>
      <c r="AN47" s="3659"/>
    </row>
    <row r="48" spans="1:40" ht="12.6" customHeight="1">
      <c r="A48" s="3660"/>
      <c r="B48" s="3660"/>
      <c r="C48" s="3660"/>
      <c r="D48" s="3660"/>
      <c r="E48" s="3660"/>
      <c r="F48" s="3660"/>
      <c r="G48" s="3660"/>
      <c r="H48" s="3660"/>
      <c r="I48" s="3660"/>
      <c r="J48" s="3660"/>
      <c r="K48" s="3660"/>
      <c r="L48" s="3660"/>
      <c r="M48" s="3660"/>
      <c r="N48" s="3660"/>
      <c r="O48" s="3660"/>
      <c r="P48" s="3660"/>
      <c r="Q48" s="3660"/>
      <c r="R48" s="3660"/>
      <c r="S48" s="3660"/>
      <c r="T48" s="3660"/>
      <c r="U48" s="3660"/>
      <c r="V48" s="3660"/>
      <c r="W48" s="3660"/>
      <c r="X48" s="3660"/>
      <c r="Y48" s="3660"/>
      <c r="Z48" s="3660"/>
      <c r="AA48" s="3660"/>
      <c r="AB48" s="3660"/>
      <c r="AC48" s="3660"/>
      <c r="AD48" s="3660"/>
      <c r="AE48" s="3660"/>
      <c r="AF48" s="3660"/>
      <c r="AG48" s="3660"/>
      <c r="AH48" s="3660"/>
      <c r="AI48" s="3660"/>
      <c r="AJ48" s="3660"/>
      <c r="AK48" s="3660"/>
      <c r="AL48" s="3660"/>
      <c r="AM48" s="3660"/>
      <c r="AN48" s="3660"/>
    </row>
    <row r="49" spans="1:40" ht="12.6" customHeight="1">
      <c r="A49" s="221"/>
      <c r="B49" s="221"/>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row>
    <row r="50" spans="1:40" ht="12.6" customHeight="1">
      <c r="A50" s="3668" t="s">
        <v>403</v>
      </c>
      <c r="B50" s="3668"/>
      <c r="C50" s="3669" t="s">
        <v>404</v>
      </c>
      <c r="D50" s="3669"/>
      <c r="E50" s="3669"/>
      <c r="F50" s="3669"/>
      <c r="G50" s="3669"/>
      <c r="I50" s="2947"/>
      <c r="J50" s="2947"/>
      <c r="K50" s="2947"/>
      <c r="L50" s="2947"/>
      <c r="M50" s="2947"/>
      <c r="N50" s="2947"/>
      <c r="O50" s="2947"/>
      <c r="P50" s="2947"/>
      <c r="Q50" s="2947"/>
      <c r="R50" s="2947"/>
      <c r="S50" s="2947"/>
      <c r="T50" s="2947"/>
      <c r="U50" s="2947"/>
      <c r="V50" s="2947"/>
      <c r="W50" s="2947"/>
      <c r="X50" s="2947"/>
      <c r="Y50" s="2947"/>
      <c r="Z50" s="2947"/>
      <c r="AA50" s="2947"/>
      <c r="AB50" s="2947"/>
      <c r="AC50" s="2947"/>
      <c r="AD50" s="2947"/>
      <c r="AE50" s="2947"/>
      <c r="AF50" s="2947"/>
      <c r="AG50" s="2947"/>
      <c r="AH50" s="2947"/>
      <c r="AI50" s="2947"/>
      <c r="AJ50" s="2947"/>
      <c r="AK50" s="2947"/>
      <c r="AL50" s="2947"/>
      <c r="AM50" s="2947"/>
      <c r="AN50" s="2947"/>
    </row>
    <row r="51" spans="1:40" ht="12.6" customHeight="1">
      <c r="A51" s="3660"/>
      <c r="B51" s="3660"/>
      <c r="C51" s="3660"/>
      <c r="D51" s="3660"/>
      <c r="E51" s="3660"/>
      <c r="F51" s="3660"/>
      <c r="G51" s="3660"/>
      <c r="H51" s="3660"/>
      <c r="I51" s="3660"/>
      <c r="J51" s="3660"/>
      <c r="K51" s="3660"/>
      <c r="L51" s="3660"/>
      <c r="M51" s="3660"/>
      <c r="N51" s="3660"/>
      <c r="O51" s="3660"/>
      <c r="P51" s="3660"/>
      <c r="Q51" s="3660"/>
      <c r="R51" s="3660"/>
      <c r="S51" s="3660"/>
      <c r="T51" s="3660"/>
      <c r="U51" s="3660"/>
      <c r="V51" s="3660"/>
      <c r="W51" s="3660"/>
      <c r="X51" s="3660"/>
      <c r="Y51" s="3660"/>
      <c r="Z51" s="3660"/>
      <c r="AA51" s="3660"/>
      <c r="AB51" s="3660"/>
      <c r="AC51" s="3660"/>
      <c r="AD51" s="3660"/>
      <c r="AE51" s="3660"/>
      <c r="AF51" s="3660"/>
      <c r="AG51" s="3660"/>
      <c r="AH51" s="3660"/>
      <c r="AI51" s="3660"/>
      <c r="AJ51" s="3660"/>
      <c r="AK51" s="3660"/>
      <c r="AL51" s="3660"/>
      <c r="AM51" s="3660"/>
      <c r="AN51" s="3660"/>
    </row>
    <row r="52" spans="1:40" ht="12.6" customHeight="1">
      <c r="A52" s="3660"/>
      <c r="B52" s="3660"/>
      <c r="C52" s="217" t="s">
        <v>72</v>
      </c>
      <c r="D52" s="3657" t="s">
        <v>405</v>
      </c>
      <c r="E52" s="3657"/>
      <c r="F52" s="3657"/>
      <c r="G52" s="3657"/>
      <c r="H52" s="3657"/>
      <c r="I52" s="2947" t="s">
        <v>406</v>
      </c>
      <c r="J52" s="2947"/>
      <c r="K52" s="2947"/>
      <c r="L52" s="217" t="s">
        <v>72</v>
      </c>
      <c r="M52" s="3657" t="s">
        <v>407</v>
      </c>
      <c r="N52" s="3657"/>
      <c r="O52" s="3657"/>
      <c r="P52" s="3657"/>
      <c r="Q52" s="2947"/>
      <c r="R52" s="2947"/>
      <c r="S52" s="2947"/>
      <c r="T52" s="2947"/>
      <c r="U52" s="2947"/>
      <c r="V52" s="2947"/>
      <c r="W52" s="2947"/>
      <c r="X52" s="2947"/>
      <c r="Y52" s="2947"/>
      <c r="Z52" s="2947"/>
      <c r="AA52" s="2947"/>
      <c r="AB52" s="2947"/>
      <c r="AC52" s="2947"/>
      <c r="AD52" s="2947"/>
      <c r="AE52" s="2947"/>
      <c r="AF52" s="2947"/>
      <c r="AG52" s="2947"/>
      <c r="AH52" s="2947"/>
      <c r="AI52" s="2947"/>
      <c r="AJ52" s="2947"/>
      <c r="AK52" s="2947"/>
      <c r="AL52" s="2947"/>
      <c r="AM52" s="2947"/>
      <c r="AN52" s="2947"/>
    </row>
    <row r="53" spans="1:40" ht="12.6" customHeight="1">
      <c r="A53" s="3660"/>
      <c r="B53" s="3660"/>
      <c r="C53" s="3677"/>
      <c r="D53" s="3677"/>
      <c r="E53" s="3677"/>
      <c r="F53" s="3677"/>
      <c r="G53" s="3677"/>
      <c r="H53" s="3677"/>
      <c r="I53" s="3677"/>
      <c r="J53" s="3677"/>
      <c r="K53" s="3677"/>
      <c r="L53" s="225" t="s">
        <v>72</v>
      </c>
      <c r="M53" s="3678" t="s">
        <v>408</v>
      </c>
      <c r="N53" s="3678"/>
      <c r="O53" s="3678"/>
      <c r="P53" s="3678"/>
      <c r="Q53" s="3662"/>
      <c r="R53" s="3662"/>
      <c r="S53" s="3662"/>
      <c r="T53" s="3661" t="s">
        <v>409</v>
      </c>
      <c r="U53" s="3661"/>
      <c r="V53" s="3661"/>
      <c r="W53" s="3661"/>
      <c r="X53" s="3661"/>
      <c r="Y53" s="3661"/>
      <c r="Z53" s="3661"/>
      <c r="AA53" s="3661"/>
      <c r="AB53" s="3661"/>
      <c r="AC53" s="3661"/>
      <c r="AD53" s="3661"/>
      <c r="AE53" s="3661"/>
      <c r="AF53" s="3661"/>
      <c r="AG53" s="3661"/>
      <c r="AH53" s="3661"/>
      <c r="AI53" s="3661"/>
      <c r="AJ53" s="3661"/>
      <c r="AK53" s="3661"/>
      <c r="AL53" s="3661"/>
      <c r="AM53" s="3661"/>
      <c r="AN53" s="3661"/>
    </row>
    <row r="54" spans="1:40" ht="12.6" customHeight="1">
      <c r="A54" s="3660"/>
      <c r="B54" s="3660"/>
      <c r="C54" s="217" t="s">
        <v>72</v>
      </c>
      <c r="D54" s="2487" t="s">
        <v>410</v>
      </c>
      <c r="E54" s="2487"/>
      <c r="F54" s="2487"/>
      <c r="G54" s="2487"/>
      <c r="H54" s="2487"/>
      <c r="I54" s="2947" t="s">
        <v>406</v>
      </c>
      <c r="J54" s="2947"/>
      <c r="K54" s="2947"/>
      <c r="L54" s="217" t="s">
        <v>72</v>
      </c>
      <c r="M54" s="3657" t="s">
        <v>407</v>
      </c>
      <c r="N54" s="3657"/>
      <c r="O54" s="3657"/>
      <c r="P54" s="3657"/>
      <c r="Q54" s="3658"/>
      <c r="R54" s="3658"/>
      <c r="S54" s="3658"/>
      <c r="T54" s="3658"/>
      <c r="U54" s="3658"/>
      <c r="V54" s="3658"/>
      <c r="W54" s="3658"/>
      <c r="X54" s="3658"/>
      <c r="Y54" s="3658"/>
      <c r="Z54" s="3658"/>
      <c r="AA54" s="3658"/>
      <c r="AB54" s="3658"/>
      <c r="AC54" s="3658"/>
      <c r="AD54" s="3658"/>
      <c r="AE54" s="3658"/>
      <c r="AF54" s="3658"/>
      <c r="AG54" s="3658"/>
      <c r="AH54" s="3658"/>
      <c r="AI54" s="3658"/>
      <c r="AJ54" s="3658"/>
      <c r="AK54" s="3658"/>
      <c r="AL54" s="3658"/>
      <c r="AM54" s="3658"/>
      <c r="AN54" s="3658"/>
    </row>
    <row r="55" spans="1:40" ht="12.6" customHeight="1">
      <c r="A55" s="3660"/>
      <c r="B55" s="3660"/>
      <c r="C55" s="3677"/>
      <c r="D55" s="3677"/>
      <c r="E55" s="3677"/>
      <c r="F55" s="3677"/>
      <c r="G55" s="3677"/>
      <c r="H55" s="3677"/>
      <c r="I55" s="3677"/>
      <c r="J55" s="3677"/>
      <c r="K55" s="3677"/>
      <c r="L55" s="529" t="s">
        <v>72</v>
      </c>
      <c r="M55" s="3661" t="s">
        <v>408</v>
      </c>
      <c r="N55" s="3661"/>
      <c r="O55" s="3661"/>
      <c r="P55" s="3661"/>
      <c r="Q55" s="3662"/>
      <c r="R55" s="3662"/>
      <c r="S55" s="3662"/>
      <c r="T55" s="3661" t="s">
        <v>409</v>
      </c>
      <c r="U55" s="3661"/>
      <c r="V55" s="3661"/>
      <c r="W55" s="3661"/>
      <c r="X55" s="3661"/>
      <c r="Y55" s="3661"/>
      <c r="Z55" s="3661"/>
      <c r="AA55" s="3661"/>
      <c r="AB55" s="3661"/>
      <c r="AC55" s="3661"/>
      <c r="AD55" s="3661"/>
      <c r="AE55" s="3661"/>
      <c r="AF55" s="3661"/>
      <c r="AG55" s="3661"/>
      <c r="AH55" s="3661"/>
      <c r="AI55" s="3661"/>
      <c r="AJ55" s="3661"/>
      <c r="AK55" s="3661"/>
      <c r="AL55" s="3661"/>
      <c r="AM55" s="3661"/>
      <c r="AN55" s="3661"/>
    </row>
    <row r="56" spans="1:40" ht="12.6" customHeight="1">
      <c r="A56" s="3660"/>
      <c r="B56" s="3660"/>
      <c r="C56" s="217" t="s">
        <v>72</v>
      </c>
      <c r="D56" s="2487" t="s">
        <v>411</v>
      </c>
      <c r="E56" s="2487"/>
      <c r="F56" s="2487"/>
      <c r="G56" s="2487"/>
      <c r="H56" s="2487"/>
      <c r="I56" s="2947" t="s">
        <v>406</v>
      </c>
      <c r="J56" s="2947"/>
      <c r="K56" s="2947"/>
      <c r="L56" s="217" t="s">
        <v>72</v>
      </c>
      <c r="M56" s="3671" t="s">
        <v>412</v>
      </c>
      <c r="N56" s="3671"/>
      <c r="O56" s="3671"/>
      <c r="P56" s="3671"/>
      <c r="Q56" s="3671"/>
      <c r="R56" s="3671"/>
      <c r="S56" s="3671"/>
      <c r="T56" s="3671"/>
      <c r="U56" s="3671"/>
      <c r="V56" s="3671"/>
      <c r="W56" s="3671"/>
      <c r="X56" s="3671"/>
      <c r="Y56" s="3658"/>
      <c r="Z56" s="3658"/>
      <c r="AA56" s="3658"/>
      <c r="AB56" s="3658"/>
      <c r="AC56" s="3658"/>
      <c r="AD56" s="3658"/>
      <c r="AE56" s="3658"/>
      <c r="AF56" s="3658"/>
      <c r="AG56" s="3658"/>
      <c r="AH56" s="3658"/>
      <c r="AI56" s="3658"/>
      <c r="AJ56" s="3658"/>
      <c r="AK56" s="3658"/>
      <c r="AL56" s="3658"/>
      <c r="AM56" s="3658"/>
      <c r="AN56" s="3658"/>
    </row>
    <row r="57" spans="1:40" ht="12.6" customHeight="1">
      <c r="A57" s="3660"/>
      <c r="B57" s="3660"/>
      <c r="C57" s="3677"/>
      <c r="D57" s="3677"/>
      <c r="E57" s="3677"/>
      <c r="F57" s="3677"/>
      <c r="G57" s="3677"/>
      <c r="H57" s="3677"/>
      <c r="I57" s="3677"/>
      <c r="J57" s="3677"/>
      <c r="K57" s="3677"/>
      <c r="L57" s="529" t="s">
        <v>72</v>
      </c>
      <c r="M57" s="3661" t="s">
        <v>413</v>
      </c>
      <c r="N57" s="3661"/>
      <c r="O57" s="3661"/>
      <c r="P57" s="3661"/>
      <c r="Q57" s="3661"/>
      <c r="R57" s="3661"/>
      <c r="S57" s="3661"/>
      <c r="T57" s="3661"/>
      <c r="U57" s="3661"/>
      <c r="V57" s="3661"/>
      <c r="W57" s="3661"/>
      <c r="X57" s="3661"/>
      <c r="Y57" s="3659"/>
      <c r="Z57" s="3659"/>
      <c r="AA57" s="3659"/>
      <c r="AB57" s="3659"/>
      <c r="AC57" s="3659"/>
      <c r="AD57" s="3659"/>
      <c r="AE57" s="3659"/>
      <c r="AF57" s="3659"/>
      <c r="AG57" s="3659"/>
      <c r="AH57" s="3659"/>
      <c r="AI57" s="3659"/>
      <c r="AJ57" s="3659"/>
      <c r="AK57" s="3659"/>
      <c r="AL57" s="3659"/>
      <c r="AM57" s="3659"/>
      <c r="AN57" s="3659"/>
    </row>
    <row r="58" spans="1:40" ht="12.6" customHeight="1">
      <c r="A58" s="3660"/>
      <c r="B58" s="3660"/>
      <c r="C58" s="217" t="s">
        <v>72</v>
      </c>
      <c r="D58" s="2487" t="s">
        <v>414</v>
      </c>
      <c r="E58" s="2487"/>
      <c r="F58" s="2487"/>
      <c r="G58" s="2487"/>
      <c r="H58" s="2487"/>
      <c r="I58" s="2947" t="s">
        <v>406</v>
      </c>
      <c r="J58" s="2947"/>
      <c r="K58" s="2947"/>
      <c r="L58" s="217" t="s">
        <v>415</v>
      </c>
      <c r="M58" s="3671" t="s">
        <v>416</v>
      </c>
      <c r="N58" s="3671"/>
      <c r="O58" s="3671"/>
      <c r="P58" s="3671"/>
      <c r="Q58" s="3658"/>
      <c r="R58" s="3658"/>
      <c r="S58" s="3658"/>
      <c r="T58" s="3658"/>
      <c r="U58" s="3658"/>
      <c r="V58" s="3658"/>
      <c r="W58" s="3658"/>
      <c r="X58" s="3658"/>
      <c r="Y58" s="3658"/>
      <c r="Z58" s="3658"/>
      <c r="AA58" s="3658"/>
      <c r="AB58" s="3658"/>
      <c r="AC58" s="3658"/>
      <c r="AD58" s="3658"/>
      <c r="AE58" s="3658"/>
      <c r="AF58" s="3658"/>
      <c r="AG58" s="3658"/>
      <c r="AH58" s="3658"/>
      <c r="AI58" s="3658"/>
      <c r="AJ58" s="3658"/>
      <c r="AK58" s="3658"/>
      <c r="AL58" s="3658"/>
      <c r="AM58" s="3658"/>
      <c r="AN58" s="3658"/>
    </row>
    <row r="59" spans="1:40" ht="12.6" customHeight="1">
      <c r="A59" s="3660"/>
      <c r="B59" s="3660"/>
      <c r="C59" s="3677"/>
      <c r="D59" s="3677"/>
      <c r="E59" s="3677"/>
      <c r="F59" s="3677"/>
      <c r="G59" s="3677"/>
      <c r="H59" s="3677"/>
      <c r="I59" s="3677"/>
      <c r="J59" s="3677"/>
      <c r="K59" s="3677"/>
      <c r="L59" s="529" t="s">
        <v>72</v>
      </c>
      <c r="M59" s="3672"/>
      <c r="N59" s="3672"/>
      <c r="O59" s="3672"/>
      <c r="P59" s="3672"/>
      <c r="Q59" s="3672"/>
      <c r="R59" s="3672"/>
      <c r="S59" s="3672"/>
      <c r="T59" s="3672"/>
      <c r="U59" s="3672"/>
      <c r="V59" s="3672"/>
      <c r="W59" s="3672"/>
      <c r="X59" s="3672"/>
      <c r="Y59" s="3672"/>
      <c r="Z59" s="3672"/>
      <c r="AA59" s="3672"/>
      <c r="AB59" s="3672"/>
      <c r="AC59" s="3672"/>
      <c r="AD59" s="3672"/>
      <c r="AE59" s="3672"/>
      <c r="AF59" s="3672"/>
      <c r="AG59" s="3672"/>
      <c r="AH59" s="3672"/>
      <c r="AI59" s="3672"/>
      <c r="AJ59" s="3672"/>
      <c r="AK59" s="3672"/>
      <c r="AL59" s="3672"/>
      <c r="AM59" s="3672"/>
      <c r="AN59" s="3672"/>
    </row>
    <row r="60" spans="1:40" ht="12.6" customHeight="1">
      <c r="A60" s="3660"/>
      <c r="B60" s="3660"/>
      <c r="C60" s="217" t="s">
        <v>72</v>
      </c>
      <c r="D60" s="2487" t="s">
        <v>417</v>
      </c>
      <c r="E60" s="2487"/>
      <c r="F60" s="2487"/>
      <c r="G60" s="2487"/>
      <c r="H60" s="2487"/>
      <c r="I60" s="2947" t="s">
        <v>406</v>
      </c>
      <c r="J60" s="2947"/>
      <c r="K60" s="2947"/>
      <c r="L60" s="217" t="s">
        <v>415</v>
      </c>
      <c r="M60" s="3671" t="s">
        <v>416</v>
      </c>
      <c r="N60" s="3671"/>
      <c r="O60" s="3671"/>
      <c r="P60" s="3671"/>
      <c r="Q60" s="3658"/>
      <c r="R60" s="3658"/>
      <c r="S60" s="3658"/>
      <c r="T60" s="3658"/>
      <c r="U60" s="3658"/>
      <c r="V60" s="3658"/>
      <c r="W60" s="3658"/>
      <c r="X60" s="3658"/>
      <c r="Y60" s="3658"/>
      <c r="Z60" s="3658"/>
      <c r="AA60" s="3658"/>
      <c r="AB60" s="3658"/>
      <c r="AC60" s="3658"/>
      <c r="AD60" s="3658"/>
      <c r="AE60" s="3658"/>
      <c r="AF60" s="3658"/>
      <c r="AG60" s="3658"/>
      <c r="AH60" s="3658"/>
      <c r="AI60" s="3658"/>
      <c r="AJ60" s="3658"/>
      <c r="AK60" s="3658"/>
      <c r="AL60" s="3658"/>
      <c r="AM60" s="3658"/>
      <c r="AN60" s="3658"/>
    </row>
    <row r="61" spans="1:40" ht="12.6" customHeight="1">
      <c r="A61" s="3660"/>
      <c r="B61" s="3660"/>
      <c r="C61" s="3677"/>
      <c r="D61" s="3677"/>
      <c r="E61" s="3677"/>
      <c r="F61" s="3677"/>
      <c r="G61" s="3677"/>
      <c r="H61" s="3677"/>
      <c r="I61" s="3677"/>
      <c r="J61" s="3677"/>
      <c r="K61" s="3677"/>
      <c r="L61" s="529" t="s">
        <v>72</v>
      </c>
      <c r="M61" s="3672"/>
      <c r="N61" s="3672"/>
      <c r="O61" s="3672"/>
      <c r="P61" s="3672"/>
      <c r="Q61" s="3672"/>
      <c r="R61" s="3672"/>
      <c r="S61" s="3672"/>
      <c r="T61" s="3672"/>
      <c r="U61" s="3672"/>
      <c r="V61" s="3672"/>
      <c r="W61" s="3672"/>
      <c r="X61" s="3672"/>
      <c r="Y61" s="3672"/>
      <c r="Z61" s="3672"/>
      <c r="AA61" s="3672"/>
      <c r="AB61" s="3672"/>
      <c r="AC61" s="3672"/>
      <c r="AD61" s="3672"/>
      <c r="AE61" s="3672"/>
      <c r="AF61" s="3672"/>
      <c r="AG61" s="3672"/>
      <c r="AH61" s="3672"/>
      <c r="AI61" s="3672"/>
      <c r="AJ61" s="3672"/>
      <c r="AK61" s="3672"/>
      <c r="AL61" s="3672"/>
      <c r="AM61" s="3672"/>
      <c r="AN61" s="3672"/>
    </row>
    <row r="62" spans="1:40" ht="12.6" customHeight="1">
      <c r="A62" s="3660"/>
      <c r="B62" s="3660"/>
      <c r="C62" s="217" t="s">
        <v>72</v>
      </c>
      <c r="D62" s="2487" t="s">
        <v>418</v>
      </c>
      <c r="E62" s="2487"/>
      <c r="F62" s="2487"/>
      <c r="G62" s="2487"/>
      <c r="H62" s="2487"/>
      <c r="I62" s="2947" t="s">
        <v>406</v>
      </c>
      <c r="J62" s="2947"/>
      <c r="K62" s="2947"/>
      <c r="L62" s="217" t="s">
        <v>72</v>
      </c>
      <c r="M62" s="3670"/>
      <c r="N62" s="3670"/>
      <c r="O62" s="3670"/>
      <c r="P62" s="3670"/>
      <c r="Q62" s="3670"/>
      <c r="R62" s="3670"/>
      <c r="S62" s="3670"/>
      <c r="T62" s="3670"/>
      <c r="U62" s="3670"/>
      <c r="V62" s="3670"/>
      <c r="W62" s="3670"/>
      <c r="X62" s="3670"/>
      <c r="Y62" s="3670"/>
      <c r="Z62" s="3670"/>
      <c r="AA62" s="3670"/>
      <c r="AB62" s="3670"/>
      <c r="AC62" s="3670"/>
      <c r="AD62" s="3670"/>
      <c r="AE62" s="3670"/>
      <c r="AF62" s="3670"/>
      <c r="AG62" s="3670"/>
      <c r="AH62" s="3670"/>
      <c r="AI62" s="3670"/>
      <c r="AJ62" s="3670"/>
      <c r="AK62" s="3670"/>
      <c r="AL62" s="3670"/>
      <c r="AM62" s="3670"/>
      <c r="AN62" s="3670"/>
    </row>
    <row r="63" spans="1:40" ht="12.6" customHeight="1">
      <c r="A63" s="3660"/>
      <c r="B63" s="3660"/>
      <c r="C63" s="3677"/>
      <c r="D63" s="3677"/>
      <c r="E63" s="3677"/>
      <c r="F63" s="3677"/>
      <c r="G63" s="3677"/>
      <c r="H63" s="3677"/>
      <c r="I63" s="3677"/>
      <c r="J63" s="3677"/>
      <c r="K63" s="3677"/>
      <c r="L63" s="220"/>
      <c r="M63" s="3672"/>
      <c r="N63" s="3672"/>
      <c r="O63" s="3672"/>
      <c r="P63" s="3672"/>
      <c r="Q63" s="3672"/>
      <c r="R63" s="3672"/>
      <c r="S63" s="3672"/>
      <c r="T63" s="3672"/>
      <c r="U63" s="3672"/>
      <c r="V63" s="3672"/>
      <c r="W63" s="3672"/>
      <c r="X63" s="3672"/>
      <c r="Y63" s="3672"/>
      <c r="Z63" s="3672"/>
      <c r="AA63" s="3672"/>
      <c r="AB63" s="3672"/>
      <c r="AC63" s="3672"/>
      <c r="AD63" s="3672"/>
      <c r="AE63" s="3672"/>
      <c r="AF63" s="3672"/>
      <c r="AG63" s="3672"/>
      <c r="AH63" s="3672"/>
      <c r="AI63" s="3672"/>
      <c r="AJ63" s="3672"/>
      <c r="AK63" s="3672"/>
      <c r="AL63" s="3672"/>
      <c r="AM63" s="3672"/>
      <c r="AN63" s="3672"/>
    </row>
    <row r="64" spans="1:40" ht="12.6" customHeight="1">
      <c r="A64" s="3660"/>
      <c r="B64" s="3660"/>
      <c r="C64" s="3660"/>
      <c r="D64" s="3660"/>
      <c r="E64" s="3660"/>
      <c r="F64" s="3660"/>
      <c r="G64" s="3660"/>
      <c r="H64" s="3660"/>
      <c r="I64" s="3660"/>
      <c r="J64" s="3660"/>
      <c r="K64" s="3660"/>
      <c r="L64" s="3660"/>
      <c r="M64" s="3660"/>
      <c r="N64" s="3660"/>
      <c r="O64" s="3660"/>
      <c r="P64" s="3660"/>
      <c r="Q64" s="3660"/>
      <c r="R64" s="3660"/>
      <c r="S64" s="3660"/>
      <c r="T64" s="3660"/>
      <c r="U64" s="3660"/>
      <c r="V64" s="3660"/>
      <c r="W64" s="3660"/>
      <c r="X64" s="3660"/>
      <c r="Y64" s="3660"/>
      <c r="Z64" s="3660"/>
      <c r="AA64" s="3660"/>
      <c r="AB64" s="3660"/>
      <c r="AC64" s="3660"/>
      <c r="AD64" s="3660"/>
      <c r="AE64" s="3660"/>
      <c r="AF64" s="3660"/>
      <c r="AG64" s="3660"/>
      <c r="AH64" s="3660"/>
      <c r="AI64" s="3660"/>
      <c r="AJ64" s="3660"/>
      <c r="AK64" s="3660"/>
      <c r="AL64" s="3660"/>
      <c r="AM64" s="3660"/>
      <c r="AN64" s="3660"/>
    </row>
    <row r="65" spans="1:40" ht="12.6" customHeight="1">
      <c r="A65" s="221"/>
      <c r="B65" s="221"/>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1"/>
      <c r="AH65" s="221"/>
      <c r="AI65" s="221"/>
      <c r="AJ65" s="221"/>
      <c r="AK65" s="221"/>
      <c r="AL65" s="221"/>
      <c r="AM65" s="221"/>
      <c r="AN65" s="221"/>
    </row>
    <row r="66" spans="1:40" ht="12.6" customHeight="1">
      <c r="A66" s="3668" t="s">
        <v>419</v>
      </c>
      <c r="B66" s="3668"/>
      <c r="C66" s="2487" t="s">
        <v>420</v>
      </c>
      <c r="D66" s="2487"/>
      <c r="E66" s="2487"/>
      <c r="F66" s="2487"/>
      <c r="G66" s="2487"/>
      <c r="H66" s="2487"/>
      <c r="I66" s="2487"/>
      <c r="J66" s="2487"/>
      <c r="K66" s="2487"/>
      <c r="L66" s="2487"/>
      <c r="M66" s="2487"/>
      <c r="N66" s="2487"/>
      <c r="O66" s="2487"/>
      <c r="P66" s="2487"/>
      <c r="R66" s="3685"/>
      <c r="S66" s="3685"/>
      <c r="T66" s="3685"/>
      <c r="U66" s="3685"/>
      <c r="V66" s="3684" t="s">
        <v>434</v>
      </c>
      <c r="W66" s="3684"/>
      <c r="X66" s="3684"/>
      <c r="Y66" s="3685"/>
      <c r="Z66" s="3685"/>
      <c r="AA66" s="3685"/>
      <c r="AB66" s="3685"/>
      <c r="AC66" s="229" t="s">
        <v>433</v>
      </c>
    </row>
    <row r="67" spans="1:40" ht="12.6" customHeight="1">
      <c r="A67" s="3660"/>
      <c r="B67" s="3660"/>
      <c r="C67" s="3660"/>
      <c r="D67" s="3660"/>
      <c r="E67" s="3660"/>
      <c r="F67" s="3660"/>
      <c r="G67" s="3660"/>
      <c r="H67" s="3660"/>
      <c r="I67" s="3660"/>
      <c r="J67" s="3660"/>
      <c r="K67" s="3660"/>
      <c r="L67" s="3660"/>
      <c r="M67" s="3660"/>
      <c r="N67" s="3660"/>
      <c r="O67" s="3660"/>
      <c r="P67" s="3660"/>
      <c r="Q67" s="3660"/>
      <c r="R67" s="3660"/>
      <c r="S67" s="3660"/>
      <c r="T67" s="3660"/>
      <c r="U67" s="3660"/>
      <c r="V67" s="3660"/>
      <c r="W67" s="3660"/>
      <c r="X67" s="3660"/>
      <c r="Y67" s="3660"/>
      <c r="Z67" s="3660"/>
      <c r="AA67" s="3660"/>
      <c r="AB67" s="3660"/>
      <c r="AC67" s="3660"/>
      <c r="AD67" s="3660"/>
      <c r="AE67" s="3660"/>
      <c r="AF67" s="3660"/>
      <c r="AG67" s="3660"/>
      <c r="AH67" s="3660"/>
      <c r="AI67" s="3660"/>
      <c r="AJ67" s="3660"/>
      <c r="AK67" s="3660"/>
      <c r="AL67" s="3660"/>
      <c r="AM67" s="3660"/>
      <c r="AN67" s="3660"/>
    </row>
    <row r="68" spans="1:40" ht="12.6" customHeight="1">
      <c r="A68" s="3660"/>
      <c r="B68" s="3660"/>
      <c r="C68" s="3660"/>
      <c r="D68" s="3660"/>
      <c r="E68" s="3660"/>
      <c r="F68" s="3660"/>
      <c r="G68" s="3660"/>
      <c r="H68" s="3660"/>
      <c r="I68" s="3660"/>
      <c r="J68" s="3660"/>
      <c r="K68" s="3660"/>
      <c r="L68" s="3660"/>
      <c r="M68" s="3660"/>
      <c r="N68" s="3660"/>
      <c r="O68" s="3660"/>
      <c r="P68" s="3660"/>
      <c r="Q68" s="3660"/>
      <c r="R68" s="3660"/>
      <c r="S68" s="3660"/>
      <c r="T68" s="3660"/>
      <c r="U68" s="3660"/>
      <c r="V68" s="3660"/>
      <c r="W68" s="3660"/>
      <c r="X68" s="3660"/>
      <c r="Y68" s="3660"/>
      <c r="Z68" s="3660"/>
      <c r="AA68" s="3660"/>
      <c r="AB68" s="3660"/>
      <c r="AC68" s="3660"/>
      <c r="AD68" s="3660"/>
      <c r="AE68" s="3660"/>
      <c r="AF68" s="3660"/>
      <c r="AG68" s="3660"/>
      <c r="AH68" s="3660"/>
      <c r="AI68" s="3660"/>
      <c r="AJ68" s="3660"/>
      <c r="AK68" s="3660"/>
      <c r="AL68" s="3660"/>
      <c r="AM68" s="3660"/>
      <c r="AN68" s="3660"/>
    </row>
    <row r="69" spans="1:40" ht="12.6" customHeight="1">
      <c r="A69" s="3683"/>
      <c r="B69" s="3683"/>
      <c r="C69" s="3683"/>
      <c r="D69" s="3683"/>
      <c r="E69" s="3683"/>
      <c r="F69" s="3683"/>
      <c r="G69" s="3683"/>
      <c r="H69" s="3683"/>
      <c r="I69" s="3683"/>
      <c r="J69" s="3683"/>
      <c r="K69" s="3683"/>
      <c r="L69" s="3683"/>
      <c r="M69" s="3683"/>
      <c r="N69" s="3683"/>
      <c r="O69" s="3683"/>
      <c r="P69" s="3683"/>
      <c r="Q69" s="3683"/>
      <c r="R69" s="3683"/>
      <c r="S69" s="3683"/>
      <c r="T69" s="3683"/>
      <c r="U69" s="3683"/>
      <c r="V69" s="3683"/>
      <c r="W69" s="3683"/>
      <c r="X69" s="3683"/>
      <c r="Y69" s="3683"/>
      <c r="Z69" s="3683"/>
      <c r="AA69" s="3683"/>
      <c r="AB69" s="3683"/>
      <c r="AC69" s="3683"/>
      <c r="AD69" s="3683"/>
      <c r="AE69" s="3683"/>
      <c r="AF69" s="3683"/>
      <c r="AG69" s="3683"/>
      <c r="AH69" s="3683"/>
      <c r="AI69" s="3683"/>
      <c r="AJ69" s="3683"/>
      <c r="AK69" s="3683"/>
      <c r="AL69" s="3683"/>
      <c r="AM69" s="3683"/>
      <c r="AN69" s="3683"/>
    </row>
  </sheetData>
  <mergeCells count="170">
    <mergeCell ref="Z16:AN17"/>
    <mergeCell ref="A12:S17"/>
    <mergeCell ref="A67:AN68"/>
    <mergeCell ref="D58:H58"/>
    <mergeCell ref="D62:H62"/>
    <mergeCell ref="D60:H60"/>
    <mergeCell ref="D56:H56"/>
    <mergeCell ref="C55:K55"/>
    <mergeCell ref="U33:V35"/>
    <mergeCell ref="Y33:Z35"/>
    <mergeCell ref="J40:K40"/>
    <mergeCell ref="M40:O40"/>
    <mergeCell ref="Q40:S40"/>
    <mergeCell ref="W33:X35"/>
    <mergeCell ref="I33:J35"/>
    <mergeCell ref="K33:L35"/>
    <mergeCell ref="M33:N35"/>
    <mergeCell ref="O33:P35"/>
    <mergeCell ref="Q33:R35"/>
    <mergeCell ref="S33:T35"/>
    <mergeCell ref="A39:AN39"/>
    <mergeCell ref="Z44:AA44"/>
    <mergeCell ref="W44:Y44"/>
    <mergeCell ref="AG42:AI42"/>
    <mergeCell ref="A69:AN69"/>
    <mergeCell ref="A8:AN8"/>
    <mergeCell ref="A18:AN18"/>
    <mergeCell ref="I26:AN26"/>
    <mergeCell ref="T12:Y13"/>
    <mergeCell ref="C63:K63"/>
    <mergeCell ref="V66:X66"/>
    <mergeCell ref="Y66:AB66"/>
    <mergeCell ref="R66:U66"/>
    <mergeCell ref="AM33:AN35"/>
    <mergeCell ref="I31:AN31"/>
    <mergeCell ref="W47:AN47"/>
    <mergeCell ref="A48:AN48"/>
    <mergeCell ref="I50:AN50"/>
    <mergeCell ref="A51:AN51"/>
    <mergeCell ref="C28:H28"/>
    <mergeCell ref="Y40:AN40"/>
    <mergeCell ref="AA33:AB35"/>
    <mergeCell ref="AC33:AD35"/>
    <mergeCell ref="AE33:AF35"/>
    <mergeCell ref="Z14:AN15"/>
    <mergeCell ref="T16:Y17"/>
    <mergeCell ref="AC28:AE28"/>
    <mergeCell ref="AG28:AI28"/>
    <mergeCell ref="AK28:AN28"/>
    <mergeCell ref="AK42:AN42"/>
    <mergeCell ref="Z43:AA43"/>
    <mergeCell ref="AC43:AE43"/>
    <mergeCell ref="AG43:AI43"/>
    <mergeCell ref="AK43:AN43"/>
    <mergeCell ref="Z42:AA42"/>
    <mergeCell ref="AC30:AE30"/>
    <mergeCell ref="I29:AN29"/>
    <mergeCell ref="AC42:AE42"/>
    <mergeCell ref="W43:Y43"/>
    <mergeCell ref="K42:V43"/>
    <mergeCell ref="C41:AN41"/>
    <mergeCell ref="U40:X40"/>
    <mergeCell ref="AG33:AH35"/>
    <mergeCell ref="C34:H34"/>
    <mergeCell ref="I32:AN32"/>
    <mergeCell ref="C38:H38"/>
    <mergeCell ref="W42:Y42"/>
    <mergeCell ref="D42:J42"/>
    <mergeCell ref="C43:J43"/>
    <mergeCell ref="A24:B24"/>
    <mergeCell ref="A25:H25"/>
    <mergeCell ref="A19:H19"/>
    <mergeCell ref="A20:B20"/>
    <mergeCell ref="A21:H21"/>
    <mergeCell ref="A36:H36"/>
    <mergeCell ref="A38:B38"/>
    <mergeCell ref="I38:AN38"/>
    <mergeCell ref="I36:AN36"/>
    <mergeCell ref="AG30:AI30"/>
    <mergeCell ref="AK30:AN30"/>
    <mergeCell ref="AK33:AL35"/>
    <mergeCell ref="AI33:AJ35"/>
    <mergeCell ref="I23:AN25"/>
    <mergeCell ref="A34:B34"/>
    <mergeCell ref="A33:H33"/>
    <mergeCell ref="A35:H35"/>
    <mergeCell ref="A26:H26"/>
    <mergeCell ref="A28:B28"/>
    <mergeCell ref="Z28:AA28"/>
    <mergeCell ref="A29:H31"/>
    <mergeCell ref="Z30:AA30"/>
    <mergeCell ref="J30:Y30"/>
    <mergeCell ref="J28:Y28"/>
    <mergeCell ref="W1:Y3"/>
    <mergeCell ref="Z1:AB3"/>
    <mergeCell ref="AC1:AD3"/>
    <mergeCell ref="AE1:AG3"/>
    <mergeCell ref="AH1:AI3"/>
    <mergeCell ref="AJ1:AL3"/>
    <mergeCell ref="AM1:AN3"/>
    <mergeCell ref="A4:AN4"/>
    <mergeCell ref="A5:AN7"/>
    <mergeCell ref="M63:AN63"/>
    <mergeCell ref="A66:B66"/>
    <mergeCell ref="C57:K57"/>
    <mergeCell ref="C59:K59"/>
    <mergeCell ref="C61:K61"/>
    <mergeCell ref="I60:K60"/>
    <mergeCell ref="M60:P60"/>
    <mergeCell ref="Q60:AN60"/>
    <mergeCell ref="M61:AN61"/>
    <mergeCell ref="I58:K58"/>
    <mergeCell ref="A52:B63"/>
    <mergeCell ref="I52:K52"/>
    <mergeCell ref="M52:P52"/>
    <mergeCell ref="Q52:AN52"/>
    <mergeCell ref="M53:P53"/>
    <mergeCell ref="Q53:S53"/>
    <mergeCell ref="T53:AN53"/>
    <mergeCell ref="M56:X56"/>
    <mergeCell ref="D54:H54"/>
    <mergeCell ref="D52:H52"/>
    <mergeCell ref="C53:K53"/>
    <mergeCell ref="C66:P66"/>
    <mergeCell ref="A64:AN64"/>
    <mergeCell ref="I62:K62"/>
    <mergeCell ref="M62:AN62"/>
    <mergeCell ref="M58:P58"/>
    <mergeCell ref="Q58:AN58"/>
    <mergeCell ref="M59:AN59"/>
    <mergeCell ref="I56:K56"/>
    <mergeCell ref="K44:V45"/>
    <mergeCell ref="K46:V47"/>
    <mergeCell ref="D46:J46"/>
    <mergeCell ref="D44:J44"/>
    <mergeCell ref="AK44:AN44"/>
    <mergeCell ref="Z45:AA45"/>
    <mergeCell ref="AC45:AE45"/>
    <mergeCell ref="AG45:AI45"/>
    <mergeCell ref="AK45:AN45"/>
    <mergeCell ref="Z46:AA46"/>
    <mergeCell ref="AC46:AE46"/>
    <mergeCell ref="AG46:AI46"/>
    <mergeCell ref="AK46:AN46"/>
    <mergeCell ref="AC44:AE44"/>
    <mergeCell ref="AG44:AI44"/>
    <mergeCell ref="P9:AN10"/>
    <mergeCell ref="C20:H20"/>
    <mergeCell ref="C24:H24"/>
    <mergeCell ref="T14:Y15"/>
    <mergeCell ref="A23:H23"/>
    <mergeCell ref="Y56:AN57"/>
    <mergeCell ref="M57:X57"/>
    <mergeCell ref="I54:K54"/>
    <mergeCell ref="M54:P54"/>
    <mergeCell ref="Q54:AN54"/>
    <mergeCell ref="M55:P55"/>
    <mergeCell ref="Q55:S55"/>
    <mergeCell ref="T55:AN55"/>
    <mergeCell ref="A9:O10"/>
    <mergeCell ref="Z12:AN13"/>
    <mergeCell ref="I19:AN21"/>
    <mergeCell ref="A50:B50"/>
    <mergeCell ref="C50:G50"/>
    <mergeCell ref="C45:J45"/>
    <mergeCell ref="W45:Y45"/>
    <mergeCell ref="W46:Y46"/>
    <mergeCell ref="C47:J47"/>
    <mergeCell ref="A40:B47"/>
    <mergeCell ref="D40:I40"/>
  </mergeCells>
  <phoneticPr fontId="36"/>
  <dataValidations count="2">
    <dataValidation type="list" allowBlank="1" showInputMessage="1" showErrorMessage="1" sqref="I28 I30 C40 C42 C44 C46 C52 C54 C56 C58 C60 C62 L61:L62 L59 L52:L57">
      <formula1>"□,■"</formula1>
    </dataValidation>
    <dataValidation imeMode="halfAlpha" allowBlank="1" showInputMessage="1" showErrorMessage="1" sqref="Z1:AB3 AE1:AG3 AJ1:AL3 AC28:AE28 AC30:AE30 AG28:AI28 AG30:AI30 AK28:AN28 AK30:AN30 AC42:AE46 AG42:AI46 AK42:AN46 K33:L35 O33:P35 S33:T35 AA33:AB35 AE33:AF35 AI33:AJ35 M40:O40 Q40:S40 U40:X40 AO17"/>
  </dataValidations>
  <pageMargins left="0.78740157480314965" right="0.78740157480314965" top="0.39370078740157483" bottom="0.39370078740157483" header="0.39370078740157483" footer="0.39370078740157483"/>
  <pageSetup paperSize="9" scale="95"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BQ63"/>
  <sheetViews>
    <sheetView workbookViewId="0">
      <selection sqref="A1:L2"/>
    </sheetView>
  </sheetViews>
  <sheetFormatPr defaultColWidth="2.125" defaultRowHeight="12.6" customHeight="1"/>
  <cols>
    <col min="1" max="16384" width="2.125" style="212"/>
  </cols>
  <sheetData>
    <row r="1" spans="1:69" ht="12.6" customHeight="1">
      <c r="A1" s="3687" t="str">
        <f>CONCATENATE(一括入力シート!B15,一括入力シート!C15,一括入力シート!D15)</f>
        <v/>
      </c>
      <c r="B1" s="3687"/>
      <c r="C1" s="3687"/>
      <c r="D1" s="3687"/>
      <c r="E1" s="3687"/>
      <c r="F1" s="3687"/>
      <c r="G1" s="3687"/>
      <c r="H1" s="3687"/>
      <c r="I1" s="3687"/>
      <c r="J1" s="3687"/>
      <c r="K1" s="3687"/>
      <c r="L1" s="3687"/>
      <c r="M1" s="3717" t="s">
        <v>1777</v>
      </c>
      <c r="N1" s="3717"/>
      <c r="O1" s="3717"/>
      <c r="P1" s="3717"/>
      <c r="Q1" s="3687">
        <f>一括入力シート!B16</f>
        <v>0</v>
      </c>
      <c r="R1" s="3687"/>
      <c r="S1" s="3687"/>
      <c r="T1" s="3687"/>
      <c r="U1" s="3687"/>
      <c r="V1" s="3687"/>
      <c r="W1" s="3688" t="s">
        <v>1778</v>
      </c>
      <c r="X1" s="3688"/>
      <c r="Y1" s="3688"/>
      <c r="Z1" s="2460"/>
      <c r="AA1" s="2460" t="s">
        <v>436</v>
      </c>
      <c r="AB1" s="2460"/>
      <c r="AC1" s="2460"/>
      <c r="AD1" s="3689">
        <f>一括入力シート!B20</f>
        <v>0</v>
      </c>
      <c r="AE1" s="3690"/>
      <c r="AF1" s="2460" t="s">
        <v>437</v>
      </c>
      <c r="AG1" s="3689">
        <f>一括入力シート!C20</f>
        <v>0</v>
      </c>
      <c r="AH1" s="3690"/>
      <c r="AI1" s="3690"/>
      <c r="AJ1" s="2460" t="s">
        <v>437</v>
      </c>
      <c r="AK1" s="3691">
        <f>一括入力シート!D20</f>
        <v>0</v>
      </c>
      <c r="AL1" s="3692"/>
      <c r="AM1" s="3692"/>
      <c r="AN1" s="3692"/>
    </row>
    <row r="2" spans="1:69" ht="12.6" customHeight="1">
      <c r="A2" s="3687"/>
      <c r="B2" s="3687"/>
      <c r="C2" s="3687"/>
      <c r="D2" s="3687"/>
      <c r="E2" s="3687"/>
      <c r="F2" s="3687"/>
      <c r="G2" s="3687"/>
      <c r="H2" s="3687"/>
      <c r="I2" s="3687"/>
      <c r="J2" s="3687"/>
      <c r="K2" s="3687"/>
      <c r="L2" s="3687"/>
      <c r="M2" s="3717"/>
      <c r="N2" s="3717"/>
      <c r="O2" s="3717"/>
      <c r="P2" s="3717"/>
      <c r="Q2" s="3687"/>
      <c r="R2" s="3687"/>
      <c r="S2" s="3687"/>
      <c r="T2" s="3687"/>
      <c r="U2" s="3687"/>
      <c r="V2" s="3687"/>
      <c r="W2" s="3688"/>
      <c r="X2" s="3688"/>
      <c r="Y2" s="3688"/>
      <c r="Z2" s="2460"/>
      <c r="AA2" s="2460"/>
      <c r="AB2" s="2460"/>
      <c r="AC2" s="2460"/>
      <c r="AD2" s="3690"/>
      <c r="AE2" s="3690"/>
      <c r="AF2" s="2460"/>
      <c r="AG2" s="3690"/>
      <c r="AH2" s="3690"/>
      <c r="AI2" s="3690"/>
      <c r="AJ2" s="2460"/>
      <c r="AK2" s="3692"/>
      <c r="AL2" s="3692"/>
      <c r="AM2" s="3692"/>
      <c r="AN2" s="3692"/>
    </row>
    <row r="3" spans="1:69" ht="12.6" customHeight="1">
      <c r="A3" s="3708"/>
      <c r="B3" s="3708"/>
      <c r="C3" s="3708"/>
      <c r="D3" s="3708"/>
      <c r="E3" s="3708"/>
      <c r="F3" s="3708"/>
      <c r="G3" s="3708"/>
      <c r="H3" s="3708"/>
      <c r="I3" s="3708"/>
      <c r="J3" s="3708"/>
      <c r="K3" s="3708"/>
      <c r="L3" s="3708"/>
      <c r="M3" s="3708"/>
      <c r="N3" s="3708"/>
      <c r="O3" s="3708"/>
      <c r="P3" s="3708"/>
      <c r="Q3" s="3708"/>
      <c r="R3" s="3708"/>
      <c r="S3" s="3708"/>
      <c r="T3" s="3708"/>
      <c r="U3" s="3708"/>
      <c r="V3" s="3708"/>
      <c r="W3" s="3708"/>
      <c r="X3" s="3708"/>
      <c r="Y3" s="3708"/>
      <c r="Z3" s="2460"/>
      <c r="AA3" s="2460" t="s">
        <v>439</v>
      </c>
      <c r="AB3" s="2460"/>
      <c r="AC3" s="2460"/>
      <c r="AD3" s="3689">
        <f>一括入力シート!B22</f>
        <v>0</v>
      </c>
      <c r="AE3" s="3690"/>
      <c r="AF3" s="2460" t="s">
        <v>437</v>
      </c>
      <c r="AG3" s="3689">
        <f>一括入力シート!C22</f>
        <v>0</v>
      </c>
      <c r="AH3" s="3690"/>
      <c r="AI3" s="3690"/>
      <c r="AJ3" s="2460" t="s">
        <v>437</v>
      </c>
      <c r="AK3" s="3689">
        <f>一括入力シート!D22</f>
        <v>0</v>
      </c>
      <c r="AL3" s="3690"/>
      <c r="AM3" s="3690"/>
      <c r="AN3" s="3690"/>
    </row>
    <row r="4" spans="1:69" ht="12.6" customHeight="1">
      <c r="A4" s="3710"/>
      <c r="B4" s="3710"/>
      <c r="C4" s="3710"/>
      <c r="D4" s="3710"/>
      <c r="E4" s="3710"/>
      <c r="F4" s="3710"/>
      <c r="G4" s="3710"/>
      <c r="H4" s="3710"/>
      <c r="I4" s="3710"/>
      <c r="J4" s="3710"/>
      <c r="K4" s="3710"/>
      <c r="L4" s="3710"/>
      <c r="M4" s="3710"/>
      <c r="N4" s="3710"/>
      <c r="O4" s="3710"/>
      <c r="P4" s="3710"/>
      <c r="Q4" s="3710"/>
      <c r="R4" s="3710"/>
      <c r="S4" s="3710"/>
      <c r="T4" s="3710"/>
      <c r="U4" s="3710"/>
      <c r="V4" s="3710"/>
      <c r="W4" s="3710"/>
      <c r="X4" s="3710"/>
      <c r="Y4" s="3710"/>
      <c r="Z4" s="2463"/>
      <c r="AA4" s="2463"/>
      <c r="AB4" s="2463"/>
      <c r="AC4" s="2463"/>
      <c r="AD4" s="3713"/>
      <c r="AE4" s="3713"/>
      <c r="AF4" s="2463"/>
      <c r="AG4" s="3713"/>
      <c r="AH4" s="3713"/>
      <c r="AI4" s="3713"/>
      <c r="AJ4" s="2463"/>
      <c r="AK4" s="3713"/>
      <c r="AL4" s="3713"/>
      <c r="AM4" s="3713"/>
      <c r="AN4" s="3713"/>
    </row>
    <row r="5" spans="1:69" ht="12.6" customHeight="1">
      <c r="A5" s="3783" t="s">
        <v>441</v>
      </c>
      <c r="B5" s="3784"/>
      <c r="C5" s="3784"/>
      <c r="D5" s="3784"/>
      <c r="E5" s="3784"/>
      <c r="F5" s="3784"/>
      <c r="G5" s="3784"/>
      <c r="H5" s="3784"/>
      <c r="I5" s="3784"/>
      <c r="J5" s="3784"/>
      <c r="K5" s="3784"/>
      <c r="L5" s="3784"/>
      <c r="M5" s="3784"/>
      <c r="N5" s="3784"/>
      <c r="O5" s="3784"/>
      <c r="P5" s="3784"/>
      <c r="Q5" s="3784"/>
      <c r="R5" s="3784"/>
      <c r="S5" s="3784"/>
      <c r="T5" s="3784"/>
      <c r="U5" s="3784"/>
      <c r="V5" s="3784"/>
      <c r="W5" s="3784"/>
      <c r="X5" s="3785"/>
      <c r="Y5" s="3704" t="s">
        <v>442</v>
      </c>
      <c r="Z5" s="3705"/>
      <c r="AA5" s="3705"/>
      <c r="AB5" s="3706"/>
      <c r="AC5" s="3704" t="s">
        <v>2275</v>
      </c>
      <c r="AD5" s="3705"/>
      <c r="AE5" s="3705"/>
      <c r="AF5" s="3711"/>
      <c r="AG5" s="3711"/>
      <c r="AH5" s="3705" t="s">
        <v>468</v>
      </c>
      <c r="AI5" s="3711"/>
      <c r="AJ5" s="3711"/>
      <c r="AK5" s="3705" t="s">
        <v>469</v>
      </c>
      <c r="AL5" s="3711"/>
      <c r="AM5" s="3711"/>
      <c r="AN5" s="3706" t="s">
        <v>470</v>
      </c>
      <c r="AO5" s="396" t="s">
        <v>1780</v>
      </c>
      <c r="AP5" s="396"/>
    </row>
    <row r="6" spans="1:69" ht="12.6" customHeight="1">
      <c r="A6" s="3786"/>
      <c r="B6" s="3787"/>
      <c r="C6" s="3787"/>
      <c r="D6" s="3787"/>
      <c r="E6" s="3787"/>
      <c r="F6" s="3787"/>
      <c r="G6" s="3787"/>
      <c r="H6" s="3787"/>
      <c r="I6" s="3787"/>
      <c r="J6" s="3787"/>
      <c r="K6" s="3787"/>
      <c r="L6" s="3787"/>
      <c r="M6" s="3787"/>
      <c r="N6" s="3787"/>
      <c r="O6" s="3787"/>
      <c r="P6" s="3787"/>
      <c r="Q6" s="3787"/>
      <c r="R6" s="3787"/>
      <c r="S6" s="3787"/>
      <c r="T6" s="3787"/>
      <c r="U6" s="3787"/>
      <c r="V6" s="3787"/>
      <c r="W6" s="3787"/>
      <c r="X6" s="3788"/>
      <c r="Y6" s="3707"/>
      <c r="Z6" s="3708"/>
      <c r="AA6" s="3708"/>
      <c r="AB6" s="3693"/>
      <c r="AC6" s="3707"/>
      <c r="AD6" s="3708"/>
      <c r="AE6" s="3708"/>
      <c r="AF6" s="3712"/>
      <c r="AG6" s="3712"/>
      <c r="AH6" s="3708"/>
      <c r="AI6" s="3712"/>
      <c r="AJ6" s="3712"/>
      <c r="AK6" s="3708"/>
      <c r="AL6" s="3712"/>
      <c r="AM6" s="3712"/>
      <c r="AN6" s="3693"/>
      <c r="AO6" s="396"/>
      <c r="AP6" s="396"/>
    </row>
    <row r="7" spans="1:69" ht="12.6" customHeight="1">
      <c r="A7" s="3786"/>
      <c r="B7" s="3787"/>
      <c r="C7" s="3787"/>
      <c r="D7" s="3787"/>
      <c r="E7" s="3787"/>
      <c r="F7" s="3787"/>
      <c r="G7" s="3787"/>
      <c r="H7" s="3787"/>
      <c r="I7" s="3787"/>
      <c r="J7" s="3787"/>
      <c r="K7" s="3787"/>
      <c r="L7" s="3787"/>
      <c r="M7" s="3787"/>
      <c r="N7" s="3787"/>
      <c r="O7" s="3787"/>
      <c r="P7" s="3787"/>
      <c r="Q7" s="3787"/>
      <c r="R7" s="3787"/>
      <c r="S7" s="3787"/>
      <c r="T7" s="3787"/>
      <c r="U7" s="3787"/>
      <c r="V7" s="3787"/>
      <c r="W7" s="3787"/>
      <c r="X7" s="3788"/>
      <c r="Y7" s="3707"/>
      <c r="Z7" s="3708"/>
      <c r="AA7" s="3708"/>
      <c r="AB7" s="3693"/>
      <c r="AC7" s="3707"/>
      <c r="AD7" s="3708"/>
      <c r="AE7" s="3708"/>
      <c r="AF7" s="3712"/>
      <c r="AG7" s="3712"/>
      <c r="AH7" s="3708"/>
      <c r="AI7" s="3712"/>
      <c r="AJ7" s="3712"/>
      <c r="AK7" s="3708"/>
      <c r="AL7" s="3712"/>
      <c r="AM7" s="3712"/>
      <c r="AN7" s="3693"/>
      <c r="AO7" s="396"/>
      <c r="AP7" s="396"/>
    </row>
    <row r="8" spans="1:69" ht="12.6" customHeight="1">
      <c r="A8" s="3786"/>
      <c r="B8" s="3787"/>
      <c r="C8" s="3787"/>
      <c r="D8" s="3787"/>
      <c r="E8" s="3787"/>
      <c r="F8" s="3787"/>
      <c r="G8" s="3787"/>
      <c r="H8" s="3787"/>
      <c r="I8" s="3787"/>
      <c r="J8" s="3787"/>
      <c r="K8" s="3787"/>
      <c r="L8" s="3787"/>
      <c r="M8" s="3787"/>
      <c r="N8" s="3787"/>
      <c r="O8" s="3787"/>
      <c r="P8" s="3787"/>
      <c r="Q8" s="3787"/>
      <c r="R8" s="3787"/>
      <c r="S8" s="3787"/>
      <c r="T8" s="3787"/>
      <c r="U8" s="3787"/>
      <c r="V8" s="3787"/>
      <c r="W8" s="3787"/>
      <c r="X8" s="3788"/>
      <c r="Y8" s="3707"/>
      <c r="Z8" s="3708"/>
      <c r="AA8" s="3708"/>
      <c r="AB8" s="3693"/>
      <c r="AC8" s="571"/>
      <c r="AD8" s="530"/>
      <c r="AE8" s="530"/>
      <c r="AF8" s="530"/>
      <c r="AG8" s="572"/>
      <c r="AH8" s="572"/>
      <c r="AI8" s="3712"/>
      <c r="AJ8" s="3712"/>
      <c r="AK8" s="3708" t="s">
        <v>443</v>
      </c>
      <c r="AL8" s="3712"/>
      <c r="AM8" s="3712"/>
      <c r="AN8" s="3693" t="s">
        <v>444</v>
      </c>
      <c r="AO8" s="396" t="s">
        <v>1779</v>
      </c>
      <c r="AP8" s="396"/>
    </row>
    <row r="9" spans="1:69" ht="12.6" customHeight="1">
      <c r="A9" s="3789"/>
      <c r="B9" s="3790"/>
      <c r="C9" s="3790"/>
      <c r="D9" s="3790"/>
      <c r="E9" s="3790"/>
      <c r="F9" s="3790"/>
      <c r="G9" s="3790"/>
      <c r="H9" s="3790"/>
      <c r="I9" s="3790"/>
      <c r="J9" s="3790"/>
      <c r="K9" s="3790"/>
      <c r="L9" s="3790"/>
      <c r="M9" s="3790"/>
      <c r="N9" s="3790"/>
      <c r="O9" s="3790"/>
      <c r="P9" s="3790"/>
      <c r="Q9" s="3790"/>
      <c r="R9" s="3790"/>
      <c r="S9" s="3790"/>
      <c r="T9" s="3790"/>
      <c r="U9" s="3790"/>
      <c r="V9" s="3790"/>
      <c r="W9" s="3790"/>
      <c r="X9" s="3791"/>
      <c r="Y9" s="3709"/>
      <c r="Z9" s="3710"/>
      <c r="AA9" s="3710"/>
      <c r="AB9" s="3694"/>
      <c r="AC9" s="573"/>
      <c r="AD9" s="574"/>
      <c r="AE9" s="574"/>
      <c r="AF9" s="574"/>
      <c r="AG9" s="566"/>
      <c r="AH9" s="566"/>
      <c r="AI9" s="3745"/>
      <c r="AJ9" s="3745"/>
      <c r="AK9" s="3710"/>
      <c r="AL9" s="3745"/>
      <c r="AM9" s="3745"/>
      <c r="AN9" s="3694"/>
      <c r="AO9" s="396"/>
      <c r="AP9" s="396"/>
    </row>
    <row r="10" spans="1:69" ht="12.6" customHeight="1">
      <c r="A10" s="3704" t="s">
        <v>445</v>
      </c>
      <c r="B10" s="3705"/>
      <c r="C10" s="3705"/>
      <c r="D10" s="3706"/>
      <c r="E10" s="3730">
        <f>一括入力シート!B6</f>
        <v>0</v>
      </c>
      <c r="F10" s="3731"/>
      <c r="G10" s="3731"/>
      <c r="H10" s="3731"/>
      <c r="I10" s="3731"/>
      <c r="J10" s="3731"/>
      <c r="K10" s="3731"/>
      <c r="L10" s="3731"/>
      <c r="M10" s="3731"/>
      <c r="N10" s="3731"/>
      <c r="O10" s="3731"/>
      <c r="P10" s="3731"/>
      <c r="Q10" s="3731"/>
      <c r="R10" s="3731"/>
      <c r="S10" s="3732"/>
      <c r="T10" s="3704" t="s">
        <v>446</v>
      </c>
      <c r="U10" s="3705"/>
      <c r="V10" s="3705"/>
      <c r="W10" s="3705"/>
      <c r="X10" s="3706"/>
      <c r="Y10" s="3695">
        <f>一括入力シート!B45</f>
        <v>0</v>
      </c>
      <c r="Z10" s="3696"/>
      <c r="AA10" s="3696"/>
      <c r="AB10" s="3696"/>
      <c r="AC10" s="3696"/>
      <c r="AD10" s="3696"/>
      <c r="AE10" s="3696"/>
      <c r="AF10" s="3696"/>
      <c r="AG10" s="3696"/>
      <c r="AH10" s="3696"/>
      <c r="AI10" s="3696"/>
      <c r="AJ10" s="3696"/>
      <c r="AK10" s="3696"/>
      <c r="AL10" s="3696"/>
      <c r="AM10" s="3696"/>
      <c r="AN10" s="3697"/>
      <c r="AO10" s="396"/>
      <c r="AP10" s="396"/>
    </row>
    <row r="11" spans="1:69" ht="12.6" customHeight="1">
      <c r="A11" s="3707"/>
      <c r="B11" s="3708"/>
      <c r="C11" s="3708"/>
      <c r="D11" s="3693"/>
      <c r="E11" s="3733"/>
      <c r="F11" s="3734"/>
      <c r="G11" s="3734"/>
      <c r="H11" s="3734"/>
      <c r="I11" s="3734"/>
      <c r="J11" s="3734"/>
      <c r="K11" s="3734"/>
      <c r="L11" s="3734"/>
      <c r="M11" s="3734"/>
      <c r="N11" s="3734"/>
      <c r="O11" s="3734"/>
      <c r="P11" s="3734"/>
      <c r="Q11" s="3734"/>
      <c r="R11" s="3734"/>
      <c r="S11" s="3735"/>
      <c r="T11" s="3707"/>
      <c r="U11" s="3708"/>
      <c r="V11" s="3708"/>
      <c r="W11" s="3708"/>
      <c r="X11" s="3693"/>
      <c r="Y11" s="3698"/>
      <c r="Z11" s="3699"/>
      <c r="AA11" s="3699"/>
      <c r="AB11" s="3699"/>
      <c r="AC11" s="3699"/>
      <c r="AD11" s="3699"/>
      <c r="AE11" s="3699"/>
      <c r="AF11" s="3699"/>
      <c r="AG11" s="3699"/>
      <c r="AH11" s="3699"/>
      <c r="AI11" s="3699"/>
      <c r="AJ11" s="3699"/>
      <c r="AK11" s="3699"/>
      <c r="AL11" s="3699"/>
      <c r="AM11" s="3699"/>
      <c r="AN11" s="3700"/>
      <c r="AO11" s="396"/>
      <c r="AP11" s="396"/>
    </row>
    <row r="12" spans="1:69" ht="12.6" customHeight="1">
      <c r="A12" s="3707"/>
      <c r="B12" s="3708"/>
      <c r="C12" s="3708"/>
      <c r="D12" s="3693"/>
      <c r="E12" s="3733"/>
      <c r="F12" s="3734"/>
      <c r="G12" s="3734"/>
      <c r="H12" s="3734"/>
      <c r="I12" s="3734"/>
      <c r="J12" s="3734"/>
      <c r="K12" s="3734"/>
      <c r="L12" s="3734"/>
      <c r="M12" s="3734"/>
      <c r="N12" s="3734"/>
      <c r="O12" s="3734"/>
      <c r="P12" s="3734"/>
      <c r="Q12" s="3734"/>
      <c r="R12" s="3734"/>
      <c r="S12" s="3735"/>
      <c r="T12" s="3707"/>
      <c r="U12" s="3708"/>
      <c r="V12" s="3708"/>
      <c r="W12" s="3708"/>
      <c r="X12" s="3693"/>
      <c r="Y12" s="3698"/>
      <c r="Z12" s="3699"/>
      <c r="AA12" s="3699"/>
      <c r="AB12" s="3699"/>
      <c r="AC12" s="3699"/>
      <c r="AD12" s="3699"/>
      <c r="AE12" s="3699"/>
      <c r="AF12" s="3699"/>
      <c r="AG12" s="3699"/>
      <c r="AH12" s="3699"/>
      <c r="AI12" s="3699"/>
      <c r="AJ12" s="3699"/>
      <c r="AK12" s="3699"/>
      <c r="AL12" s="3699"/>
      <c r="AM12" s="3699"/>
      <c r="AN12" s="3700"/>
      <c r="AO12" s="396"/>
      <c r="AP12" s="396"/>
    </row>
    <row r="13" spans="1:69" ht="12.6" customHeight="1">
      <c r="A13" s="3709"/>
      <c r="B13" s="3710"/>
      <c r="C13" s="3710"/>
      <c r="D13" s="3694"/>
      <c r="E13" s="3736"/>
      <c r="F13" s="3737"/>
      <c r="G13" s="3737"/>
      <c r="H13" s="3737"/>
      <c r="I13" s="3737"/>
      <c r="J13" s="3737"/>
      <c r="K13" s="3737"/>
      <c r="L13" s="3737"/>
      <c r="M13" s="3737"/>
      <c r="N13" s="3737"/>
      <c r="O13" s="3737"/>
      <c r="P13" s="3737"/>
      <c r="Q13" s="3737"/>
      <c r="R13" s="3737"/>
      <c r="S13" s="3738"/>
      <c r="T13" s="3709"/>
      <c r="U13" s="3710"/>
      <c r="V13" s="3710"/>
      <c r="W13" s="3710"/>
      <c r="X13" s="3694"/>
      <c r="Y13" s="3701"/>
      <c r="Z13" s="3702"/>
      <c r="AA13" s="3702"/>
      <c r="AB13" s="3702"/>
      <c r="AC13" s="3702"/>
      <c r="AD13" s="3702"/>
      <c r="AE13" s="3702"/>
      <c r="AF13" s="3702"/>
      <c r="AG13" s="3702"/>
      <c r="AH13" s="3702"/>
      <c r="AI13" s="3702"/>
      <c r="AJ13" s="3702"/>
      <c r="AK13" s="3702"/>
      <c r="AL13" s="3702"/>
      <c r="AM13" s="3702"/>
      <c r="AN13" s="3703"/>
      <c r="AO13" s="396"/>
      <c r="AP13" s="396"/>
    </row>
    <row r="14" spans="1:69" ht="12.6" customHeight="1">
      <c r="A14" s="3704" t="s">
        <v>1</v>
      </c>
      <c r="B14" s="3705"/>
      <c r="C14" s="3705"/>
      <c r="D14" s="3706"/>
      <c r="E14" s="3730" t="str">
        <f>一括入力シート!B8&amp;IF(一括入力シート!B9="","",CHAR(10)&amp;一括入力シート!B9)</f>
        <v/>
      </c>
      <c r="F14" s="3731"/>
      <c r="G14" s="3731"/>
      <c r="H14" s="3731"/>
      <c r="I14" s="3731"/>
      <c r="J14" s="3731"/>
      <c r="K14" s="3731"/>
      <c r="L14" s="3731"/>
      <c r="M14" s="3731"/>
      <c r="N14" s="3731"/>
      <c r="O14" s="3731"/>
      <c r="P14" s="3731"/>
      <c r="Q14" s="3731"/>
      <c r="R14" s="3731"/>
      <c r="S14" s="3732"/>
      <c r="T14" s="3739" t="s">
        <v>399</v>
      </c>
      <c r="U14" s="3740"/>
      <c r="V14" s="3740"/>
      <c r="W14" s="3740"/>
      <c r="X14" s="3741"/>
      <c r="Y14" s="3724">
        <f>一括入力シート!B54</f>
        <v>0</v>
      </c>
      <c r="Z14" s="3725"/>
      <c r="AA14" s="3725"/>
      <c r="AB14" s="3725"/>
      <c r="AC14" s="3725"/>
      <c r="AD14" s="3725"/>
      <c r="AE14" s="3725"/>
      <c r="AF14" s="3725"/>
      <c r="AG14" s="3725"/>
      <c r="AH14" s="3725"/>
      <c r="AI14" s="3725"/>
      <c r="AJ14" s="3725"/>
      <c r="AK14" s="3725"/>
      <c r="AL14" s="3725"/>
      <c r="AM14" s="3725"/>
      <c r="AN14" s="3726"/>
      <c r="AO14" s="396"/>
      <c r="AP14" s="396"/>
    </row>
    <row r="15" spans="1:69" ht="12.6" customHeight="1">
      <c r="A15" s="3707"/>
      <c r="B15" s="3708"/>
      <c r="C15" s="3708"/>
      <c r="D15" s="3693"/>
      <c r="E15" s="3733"/>
      <c r="F15" s="3734"/>
      <c r="G15" s="3734"/>
      <c r="H15" s="3734"/>
      <c r="I15" s="3734"/>
      <c r="J15" s="3734"/>
      <c r="K15" s="3734"/>
      <c r="L15" s="3734"/>
      <c r="M15" s="3734"/>
      <c r="N15" s="3734"/>
      <c r="O15" s="3734"/>
      <c r="P15" s="3734"/>
      <c r="Q15" s="3734"/>
      <c r="R15" s="3734"/>
      <c r="S15" s="3735"/>
      <c r="T15" s="3742"/>
      <c r="U15" s="3743"/>
      <c r="V15" s="3743"/>
      <c r="W15" s="3743"/>
      <c r="X15" s="3744"/>
      <c r="Y15" s="3727"/>
      <c r="Z15" s="3728"/>
      <c r="AA15" s="3728"/>
      <c r="AB15" s="3728"/>
      <c r="AC15" s="3728"/>
      <c r="AD15" s="3728"/>
      <c r="AE15" s="3728"/>
      <c r="AF15" s="3728"/>
      <c r="AG15" s="3728"/>
      <c r="AH15" s="3728"/>
      <c r="AI15" s="3728"/>
      <c r="AJ15" s="3728"/>
      <c r="AK15" s="3728"/>
      <c r="AL15" s="3728"/>
      <c r="AM15" s="3728"/>
      <c r="AN15" s="3729"/>
      <c r="AO15" s="396"/>
      <c r="AP15" s="396"/>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1:69" ht="12.6" customHeight="1">
      <c r="A16" s="3707"/>
      <c r="B16" s="3708"/>
      <c r="C16" s="3708"/>
      <c r="D16" s="3693"/>
      <c r="E16" s="3733"/>
      <c r="F16" s="3734"/>
      <c r="G16" s="3734"/>
      <c r="H16" s="3734"/>
      <c r="I16" s="3734"/>
      <c r="J16" s="3734"/>
      <c r="K16" s="3734"/>
      <c r="L16" s="3734"/>
      <c r="M16" s="3734"/>
      <c r="N16" s="3734"/>
      <c r="O16" s="3734"/>
      <c r="P16" s="3734"/>
      <c r="Q16" s="3734"/>
      <c r="R16" s="3734"/>
      <c r="S16" s="3735"/>
      <c r="T16" s="3718" t="s">
        <v>447</v>
      </c>
      <c r="U16" s="3719"/>
      <c r="V16" s="3719"/>
      <c r="W16" s="3719"/>
      <c r="X16" s="3720"/>
      <c r="Y16" s="3707" t="s">
        <v>448</v>
      </c>
      <c r="Z16" s="3708"/>
      <c r="AA16" s="3708"/>
      <c r="AB16" s="2948" t="s">
        <v>424</v>
      </c>
      <c r="AC16" s="2952"/>
      <c r="AD16" s="2952"/>
      <c r="AE16" s="2952"/>
      <c r="AF16" s="2948" t="s">
        <v>425</v>
      </c>
      <c r="AG16" s="2952"/>
      <c r="AH16" s="2952"/>
      <c r="AI16" s="2952"/>
      <c r="AJ16" s="2948" t="s">
        <v>426</v>
      </c>
      <c r="AK16" s="2952"/>
      <c r="AL16" s="2952"/>
      <c r="AM16" s="2952"/>
      <c r="AN16" s="3714"/>
      <c r="AO16" s="396" t="s">
        <v>1781</v>
      </c>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1:69" ht="12.6" customHeight="1">
      <c r="A17" s="3709"/>
      <c r="B17" s="3710"/>
      <c r="C17" s="3710"/>
      <c r="D17" s="3694"/>
      <c r="E17" s="3736"/>
      <c r="F17" s="3737"/>
      <c r="G17" s="3737"/>
      <c r="H17" s="3737"/>
      <c r="I17" s="3737"/>
      <c r="J17" s="3737"/>
      <c r="K17" s="3737"/>
      <c r="L17" s="3737"/>
      <c r="M17" s="3737"/>
      <c r="N17" s="3737"/>
      <c r="O17" s="3737"/>
      <c r="P17" s="3737"/>
      <c r="Q17" s="3737"/>
      <c r="R17" s="3737"/>
      <c r="S17" s="3738"/>
      <c r="T17" s="3721"/>
      <c r="U17" s="3722"/>
      <c r="V17" s="3722"/>
      <c r="W17" s="3722"/>
      <c r="X17" s="3723"/>
      <c r="Y17" s="3709"/>
      <c r="Z17" s="3710"/>
      <c r="AA17" s="3710"/>
      <c r="AB17" s="2948"/>
      <c r="AC17" s="2952"/>
      <c r="AD17" s="2952"/>
      <c r="AE17" s="2952"/>
      <c r="AF17" s="2948"/>
      <c r="AG17" s="2952"/>
      <c r="AH17" s="2952"/>
      <c r="AI17" s="2952"/>
      <c r="AJ17" s="2948"/>
      <c r="AK17" s="3715"/>
      <c r="AL17" s="3715"/>
      <c r="AM17" s="3715"/>
      <c r="AN17" s="3716"/>
      <c r="AQ17" s="213"/>
      <c r="AR17" s="213"/>
      <c r="AS17" s="213"/>
      <c r="AT17" s="213"/>
      <c r="AU17" s="213"/>
      <c r="AV17" s="213"/>
      <c r="AW17" s="231"/>
      <c r="AX17" s="231"/>
      <c r="AY17" s="231"/>
      <c r="AZ17" s="231"/>
      <c r="BA17" s="231"/>
      <c r="BB17" s="231"/>
      <c r="BC17" s="231"/>
      <c r="BD17" s="231"/>
      <c r="BE17" s="231"/>
      <c r="BF17" s="231"/>
      <c r="BG17" s="231"/>
      <c r="BH17" s="231"/>
      <c r="BI17" s="231"/>
      <c r="BJ17" s="213"/>
      <c r="BK17" s="213"/>
      <c r="BL17" s="213"/>
      <c r="BM17" s="213"/>
      <c r="BN17" s="213"/>
      <c r="BO17" s="213"/>
      <c r="BP17" s="213"/>
      <c r="BQ17" s="213"/>
    </row>
    <row r="18" spans="1:69" ht="12.6" customHeight="1">
      <c r="A18" s="3780" t="s">
        <v>449</v>
      </c>
      <c r="B18" s="3780"/>
      <c r="C18" s="3780"/>
      <c r="D18" s="3780"/>
      <c r="E18" s="3780"/>
      <c r="F18" s="3780"/>
      <c r="G18" s="3780"/>
      <c r="H18" s="3780"/>
      <c r="I18" s="3780"/>
      <c r="J18" s="3780"/>
      <c r="K18" s="3780"/>
      <c r="L18" s="3780"/>
      <c r="M18" s="3780"/>
      <c r="N18" s="3780"/>
      <c r="O18" s="3780"/>
      <c r="P18" s="3780"/>
      <c r="Q18" s="3780"/>
      <c r="R18" s="3780"/>
      <c r="S18" s="3780"/>
      <c r="T18" s="3780"/>
      <c r="U18" s="3780"/>
      <c r="V18" s="3780"/>
      <c r="W18" s="3780"/>
      <c r="X18" s="3780"/>
      <c r="Y18" s="3780"/>
      <c r="Z18" s="3780"/>
      <c r="AA18" s="3780"/>
      <c r="AB18" s="3780"/>
      <c r="AC18" s="3780"/>
      <c r="AD18" s="3780"/>
      <c r="AE18" s="3780"/>
      <c r="AF18" s="3780"/>
      <c r="AG18" s="3780"/>
      <c r="AH18" s="3780"/>
      <c r="AI18" s="3780"/>
      <c r="AJ18" s="3780"/>
      <c r="AK18" s="3780"/>
      <c r="AL18" s="3780"/>
      <c r="AM18" s="3780"/>
      <c r="AN18" s="3780"/>
      <c r="AQ18" s="213"/>
      <c r="AR18" s="213"/>
      <c r="AS18" s="213"/>
      <c r="AT18" s="213"/>
      <c r="AU18" s="213"/>
      <c r="AV18" s="213"/>
      <c r="AW18" s="231"/>
      <c r="AX18" s="231"/>
      <c r="AY18" s="231"/>
      <c r="AZ18" s="231"/>
      <c r="BA18" s="231"/>
      <c r="BB18" s="231"/>
      <c r="BC18" s="231"/>
      <c r="BD18" s="231"/>
      <c r="BE18" s="231"/>
      <c r="BF18" s="231"/>
      <c r="BG18" s="231"/>
      <c r="BH18" s="231"/>
      <c r="BI18" s="231"/>
      <c r="BJ18" s="213"/>
      <c r="BK18" s="213"/>
      <c r="BL18" s="213"/>
      <c r="BM18" s="213"/>
      <c r="BN18" s="213"/>
      <c r="BO18" s="213"/>
      <c r="BP18" s="213"/>
      <c r="BQ18" s="213"/>
    </row>
    <row r="19" spans="1:69" ht="12.6" customHeight="1">
      <c r="A19" s="3781"/>
      <c r="B19" s="3781"/>
      <c r="C19" s="3781"/>
      <c r="D19" s="3781"/>
      <c r="E19" s="3781"/>
      <c r="F19" s="3781"/>
      <c r="G19" s="3781"/>
      <c r="H19" s="3781"/>
      <c r="I19" s="3781"/>
      <c r="J19" s="3781"/>
      <c r="K19" s="3781"/>
      <c r="L19" s="3781"/>
      <c r="M19" s="3781"/>
      <c r="N19" s="3781"/>
      <c r="O19" s="3781"/>
      <c r="P19" s="3781"/>
      <c r="Q19" s="3781"/>
      <c r="R19" s="3781"/>
      <c r="S19" s="3781"/>
      <c r="T19" s="3781"/>
      <c r="U19" s="3781"/>
      <c r="V19" s="3781"/>
      <c r="W19" s="3781"/>
      <c r="X19" s="3781"/>
      <c r="Y19" s="3781"/>
      <c r="Z19" s="3781"/>
      <c r="AA19" s="3781"/>
      <c r="AB19" s="3781"/>
      <c r="AC19" s="3781"/>
      <c r="AD19" s="3781"/>
      <c r="AE19" s="3781"/>
      <c r="AF19" s="3781"/>
      <c r="AG19" s="3781"/>
      <c r="AH19" s="3781"/>
      <c r="AI19" s="3781"/>
      <c r="AJ19" s="3781"/>
      <c r="AK19" s="3781"/>
      <c r="AL19" s="3781"/>
      <c r="AM19" s="3781"/>
      <c r="AN19" s="3781"/>
      <c r="AQ19" s="213"/>
      <c r="AR19" s="213"/>
      <c r="AS19" s="213"/>
      <c r="AT19" s="213"/>
      <c r="AU19" s="213"/>
      <c r="AV19" s="213"/>
      <c r="AW19" s="231"/>
      <c r="AX19" s="231"/>
      <c r="AY19" s="231"/>
      <c r="AZ19" s="231"/>
      <c r="BA19" s="231"/>
      <c r="BB19" s="231"/>
      <c r="BC19" s="231"/>
      <c r="BD19" s="231"/>
      <c r="BE19" s="231"/>
      <c r="BF19" s="231"/>
      <c r="BG19" s="231"/>
      <c r="BH19" s="231"/>
      <c r="BI19" s="231"/>
      <c r="BJ19" s="213"/>
      <c r="BK19" s="213"/>
      <c r="BL19" s="213"/>
      <c r="BM19" s="213"/>
      <c r="BN19" s="213"/>
      <c r="BO19" s="213"/>
      <c r="BP19" s="213"/>
      <c r="BQ19" s="213"/>
    </row>
    <row r="20" spans="1:69" ht="12.6" customHeight="1">
      <c r="A20" s="3782"/>
      <c r="B20" s="3782"/>
      <c r="C20" s="3782"/>
      <c r="D20" s="3782"/>
      <c r="E20" s="3782"/>
      <c r="F20" s="3782"/>
      <c r="G20" s="3782"/>
      <c r="H20" s="3782"/>
      <c r="I20" s="3782"/>
      <c r="J20" s="3782"/>
      <c r="K20" s="3782"/>
      <c r="L20" s="3782"/>
      <c r="M20" s="3782"/>
      <c r="N20" s="3782"/>
      <c r="O20" s="3782"/>
      <c r="P20" s="3782"/>
      <c r="Q20" s="3782"/>
      <c r="R20" s="3782"/>
      <c r="S20" s="3782"/>
      <c r="T20" s="3782"/>
      <c r="U20" s="3782"/>
      <c r="V20" s="3782"/>
      <c r="W20" s="3782"/>
      <c r="X20" s="3782"/>
      <c r="Y20" s="3782"/>
      <c r="Z20" s="3782"/>
      <c r="AA20" s="3782"/>
      <c r="AB20" s="3782"/>
      <c r="AC20" s="3782"/>
      <c r="AD20" s="3782"/>
      <c r="AE20" s="3782"/>
      <c r="AF20" s="3782"/>
      <c r="AG20" s="3782"/>
      <c r="AH20" s="3782"/>
      <c r="AI20" s="3782"/>
      <c r="AJ20" s="3782"/>
      <c r="AK20" s="3782"/>
      <c r="AL20" s="3782"/>
      <c r="AM20" s="3782"/>
      <c r="AN20" s="3782"/>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1:69" ht="12.6" customHeight="1">
      <c r="A21" s="3704" t="s">
        <v>450</v>
      </c>
      <c r="B21" s="3705"/>
      <c r="C21" s="3705"/>
      <c r="D21" s="3706"/>
      <c r="E21" s="3704" t="s">
        <v>451</v>
      </c>
      <c r="F21" s="3705"/>
      <c r="G21" s="3705"/>
      <c r="H21" s="3705"/>
      <c r="I21" s="3705"/>
      <c r="J21" s="3705"/>
      <c r="K21" s="3705"/>
      <c r="L21" s="3705"/>
      <c r="M21" s="3706"/>
      <c r="N21" s="3704" t="s">
        <v>452</v>
      </c>
      <c r="O21" s="3705"/>
      <c r="P21" s="3705"/>
      <c r="Q21" s="3705"/>
      <c r="R21" s="3705"/>
      <c r="S21" s="3705"/>
      <c r="T21" s="3705"/>
      <c r="U21" s="3705"/>
      <c r="V21" s="3705"/>
      <c r="W21" s="3705"/>
      <c r="X21" s="3705"/>
      <c r="Y21" s="3705"/>
      <c r="Z21" s="3705"/>
      <c r="AA21" s="3705"/>
      <c r="AB21" s="3705"/>
      <c r="AC21" s="3705"/>
      <c r="AD21" s="3705"/>
      <c r="AE21" s="3705"/>
      <c r="AF21" s="3705"/>
      <c r="AG21" s="3705"/>
      <c r="AH21" s="3705"/>
      <c r="AI21" s="3705"/>
      <c r="AJ21" s="3705"/>
      <c r="AK21" s="3705"/>
      <c r="AL21" s="3705"/>
      <c r="AM21" s="3705"/>
      <c r="AN21" s="3706"/>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1:69" ht="12.6" customHeight="1">
      <c r="A22" s="3709"/>
      <c r="B22" s="3710"/>
      <c r="C22" s="3710"/>
      <c r="D22" s="3694"/>
      <c r="E22" s="3709"/>
      <c r="F22" s="3710"/>
      <c r="G22" s="3710"/>
      <c r="H22" s="3710"/>
      <c r="I22" s="3710"/>
      <c r="J22" s="3710"/>
      <c r="K22" s="3710"/>
      <c r="L22" s="3710"/>
      <c r="M22" s="3694"/>
      <c r="N22" s="3709"/>
      <c r="O22" s="3710"/>
      <c r="P22" s="3710"/>
      <c r="Q22" s="3710"/>
      <c r="R22" s="3710"/>
      <c r="S22" s="3710"/>
      <c r="T22" s="3710"/>
      <c r="U22" s="3710"/>
      <c r="V22" s="3710"/>
      <c r="W22" s="3710"/>
      <c r="X22" s="3710"/>
      <c r="Y22" s="3710"/>
      <c r="Z22" s="3710"/>
      <c r="AA22" s="3710"/>
      <c r="AB22" s="3710"/>
      <c r="AC22" s="3710"/>
      <c r="AD22" s="3710"/>
      <c r="AE22" s="3710"/>
      <c r="AF22" s="3710"/>
      <c r="AG22" s="3710"/>
      <c r="AH22" s="3710"/>
      <c r="AI22" s="3710"/>
      <c r="AJ22" s="3710"/>
      <c r="AK22" s="3710"/>
      <c r="AL22" s="3710"/>
      <c r="AM22" s="3710"/>
      <c r="AN22" s="3694"/>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1:69" ht="12.6" customHeight="1">
      <c r="A23" s="3762" t="s">
        <v>453</v>
      </c>
      <c r="B23" s="3763"/>
      <c r="C23" s="3763"/>
      <c r="D23" s="3764"/>
      <c r="E23" s="3762"/>
      <c r="F23" s="3763"/>
      <c r="G23" s="3763"/>
      <c r="H23" s="3763"/>
      <c r="I23" s="3763"/>
      <c r="J23" s="3763"/>
      <c r="K23" s="3763"/>
      <c r="L23" s="3763"/>
      <c r="M23" s="3764"/>
      <c r="N23" s="3770"/>
      <c r="O23" s="3771"/>
      <c r="P23" s="3771"/>
      <c r="Q23" s="3771"/>
      <c r="R23" s="3771"/>
      <c r="S23" s="3771"/>
      <c r="T23" s="3771"/>
      <c r="U23" s="3771"/>
      <c r="V23" s="3771"/>
      <c r="W23" s="3771"/>
      <c r="X23" s="3771"/>
      <c r="Y23" s="3771"/>
      <c r="Z23" s="3771"/>
      <c r="AA23" s="3771"/>
      <c r="AB23" s="3771"/>
      <c r="AC23" s="3771"/>
      <c r="AD23" s="3771"/>
      <c r="AE23" s="3771"/>
      <c r="AF23" s="3771"/>
      <c r="AG23" s="3771"/>
      <c r="AH23" s="3771"/>
      <c r="AI23" s="3771"/>
      <c r="AJ23" s="3771"/>
      <c r="AK23" s="3771"/>
      <c r="AL23" s="3771"/>
      <c r="AM23" s="3771"/>
      <c r="AN23" s="3772"/>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1:69" ht="12.6" customHeight="1">
      <c r="A24" s="3746"/>
      <c r="B24" s="3747"/>
      <c r="C24" s="3747"/>
      <c r="D24" s="3748"/>
      <c r="E24" s="217" t="s">
        <v>427</v>
      </c>
      <c r="F24" s="3747" t="s">
        <v>454</v>
      </c>
      <c r="G24" s="3747"/>
      <c r="H24" s="3747"/>
      <c r="I24" s="3747"/>
      <c r="J24" s="3747"/>
      <c r="K24" s="3747"/>
      <c r="L24" s="3747"/>
      <c r="M24" s="3748"/>
      <c r="N24" s="232"/>
      <c r="O24" s="3747" t="s">
        <v>2252</v>
      </c>
      <c r="P24" s="3747"/>
      <c r="Q24" s="3758"/>
      <c r="R24" s="3758"/>
      <c r="S24" s="213" t="s">
        <v>468</v>
      </c>
      <c r="T24" s="3758"/>
      <c r="U24" s="3758"/>
      <c r="V24" s="213" t="s">
        <v>469</v>
      </c>
      <c r="W24" s="3758"/>
      <c r="X24" s="3758"/>
      <c r="Y24" s="213" t="s">
        <v>470</v>
      </c>
      <c r="Z24" s="213"/>
      <c r="AA24" s="3708" t="s">
        <v>476</v>
      </c>
      <c r="AB24" s="3708"/>
      <c r="AC24" s="3708"/>
      <c r="AD24" s="3708"/>
      <c r="AE24" s="3708"/>
      <c r="AF24" s="3758"/>
      <c r="AG24" s="3758"/>
      <c r="AH24" s="213" t="s">
        <v>477</v>
      </c>
      <c r="AI24" s="3758"/>
      <c r="AJ24" s="3758"/>
      <c r="AK24" s="3747" t="s">
        <v>478</v>
      </c>
      <c r="AL24" s="3747"/>
      <c r="AM24" s="3747"/>
      <c r="AN24" s="3748"/>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1:69" ht="12.6" customHeight="1">
      <c r="A25" s="3707"/>
      <c r="B25" s="3708"/>
      <c r="C25" s="3708"/>
      <c r="D25" s="3693"/>
      <c r="E25" s="3746"/>
      <c r="F25" s="3747"/>
      <c r="G25" s="3747"/>
      <c r="H25" s="3747"/>
      <c r="I25" s="3747"/>
      <c r="J25" s="3747"/>
      <c r="K25" s="3747"/>
      <c r="L25" s="3747"/>
      <c r="M25" s="3748"/>
      <c r="N25" s="3749"/>
      <c r="O25" s="3750"/>
      <c r="P25" s="3750"/>
      <c r="Q25" s="3750"/>
      <c r="R25" s="3750"/>
      <c r="S25" s="3750"/>
      <c r="T25" s="3750"/>
      <c r="U25" s="3750"/>
      <c r="V25" s="3750"/>
      <c r="W25" s="3750"/>
      <c r="X25" s="3750"/>
      <c r="Y25" s="3750"/>
      <c r="Z25" s="3750"/>
      <c r="AA25" s="3750"/>
      <c r="AB25" s="3750"/>
      <c r="AC25" s="3750"/>
      <c r="AD25" s="3750"/>
      <c r="AE25" s="3750"/>
      <c r="AF25" s="3750"/>
      <c r="AG25" s="3750"/>
      <c r="AH25" s="3750"/>
      <c r="AI25" s="3750"/>
      <c r="AJ25" s="3750"/>
      <c r="AK25" s="3750"/>
      <c r="AL25" s="3750"/>
      <c r="AM25" s="3750"/>
      <c r="AN25" s="3751"/>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row>
    <row r="26" spans="1:69" ht="12.6" customHeight="1">
      <c r="A26" s="3707"/>
      <c r="B26" s="3708"/>
      <c r="C26" s="3708"/>
      <c r="D26" s="3693"/>
      <c r="E26" s="217" t="s">
        <v>427</v>
      </c>
      <c r="F26" s="3747" t="s">
        <v>455</v>
      </c>
      <c r="G26" s="3747"/>
      <c r="H26" s="3747"/>
      <c r="I26" s="3747"/>
      <c r="J26" s="3747"/>
      <c r="K26" s="3747"/>
      <c r="L26" s="3747"/>
      <c r="M26" s="3748"/>
      <c r="N26" s="3746" t="s">
        <v>471</v>
      </c>
      <c r="O26" s="3747"/>
      <c r="P26" s="3747"/>
      <c r="Q26" s="3747"/>
      <c r="R26" s="3747"/>
      <c r="S26" s="3747"/>
      <c r="T26" s="3747" t="s">
        <v>472</v>
      </c>
      <c r="U26" s="3747"/>
      <c r="V26" s="3747"/>
      <c r="W26" s="3747"/>
      <c r="X26" s="3758"/>
      <c r="Y26" s="3758"/>
      <c r="Z26" s="3708" t="s">
        <v>473</v>
      </c>
      <c r="AA26" s="3708"/>
      <c r="AB26" s="3747" t="s">
        <v>474</v>
      </c>
      <c r="AC26" s="3747"/>
      <c r="AD26" s="3747"/>
      <c r="AE26" s="3747"/>
      <c r="AF26" s="3747"/>
      <c r="AG26" s="3747"/>
      <c r="AH26" s="3759" t="s">
        <v>475</v>
      </c>
      <c r="AI26" s="3759"/>
      <c r="AJ26" s="3759"/>
      <c r="AK26" s="3759"/>
      <c r="AL26" s="3759"/>
      <c r="AM26" s="3759"/>
      <c r="AN26" s="3760"/>
      <c r="AQ26" s="214"/>
      <c r="AR26" s="214"/>
      <c r="AS26" s="214"/>
      <c r="AT26" s="214"/>
      <c r="AU26" s="213"/>
      <c r="AV26" s="214"/>
      <c r="AW26" s="214"/>
      <c r="AX26" s="213"/>
      <c r="AY26" s="214"/>
      <c r="AZ26" s="214"/>
      <c r="BA26" s="213"/>
      <c r="BB26" s="213"/>
      <c r="BC26" s="214"/>
      <c r="BD26" s="214"/>
      <c r="BE26" s="214"/>
      <c r="BF26" s="214"/>
      <c r="BG26" s="214"/>
      <c r="BH26" s="214"/>
      <c r="BI26" s="214"/>
      <c r="BJ26" s="213"/>
      <c r="BK26" s="214"/>
      <c r="BL26" s="214"/>
      <c r="BM26" s="214"/>
      <c r="BN26" s="214"/>
      <c r="BO26" s="214"/>
      <c r="BP26" s="214"/>
      <c r="BQ26" s="213"/>
    </row>
    <row r="27" spans="1:69" ht="12.6" customHeight="1">
      <c r="A27" s="3707"/>
      <c r="B27" s="3708"/>
      <c r="C27" s="3708"/>
      <c r="D27" s="3693"/>
      <c r="E27" s="3746"/>
      <c r="F27" s="3747"/>
      <c r="G27" s="3747"/>
      <c r="H27" s="3747"/>
      <c r="I27" s="3747"/>
      <c r="J27" s="3747"/>
      <c r="K27" s="3747"/>
      <c r="L27" s="3747"/>
      <c r="M27" s="3748"/>
      <c r="N27" s="233" t="s">
        <v>456</v>
      </c>
      <c r="O27" s="3761"/>
      <c r="P27" s="3761"/>
      <c r="Q27" s="3761"/>
      <c r="R27" s="3761"/>
      <c r="S27" s="3761"/>
      <c r="T27" s="3761"/>
      <c r="U27" s="3761"/>
      <c r="V27" s="3761"/>
      <c r="W27" s="3761"/>
      <c r="X27" s="3761"/>
      <c r="Y27" s="3761"/>
      <c r="Z27" s="3761"/>
      <c r="AA27" s="3761"/>
      <c r="AB27" s="3761"/>
      <c r="AC27" s="3761"/>
      <c r="AD27" s="3761"/>
      <c r="AE27" s="3761"/>
      <c r="AF27" s="3761"/>
      <c r="AG27" s="3761"/>
      <c r="AH27" s="3761"/>
      <c r="AI27" s="3761"/>
      <c r="AJ27" s="3761"/>
      <c r="AK27" s="3761"/>
      <c r="AL27" s="3761"/>
      <c r="AM27" s="780" t="s">
        <v>2086</v>
      </c>
      <c r="AN27" s="779"/>
      <c r="AO27" s="232"/>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1:69" ht="12.6" customHeight="1">
      <c r="A28" s="3707"/>
      <c r="B28" s="3708"/>
      <c r="C28" s="3708"/>
      <c r="D28" s="3693"/>
      <c r="E28" s="217" t="s">
        <v>72</v>
      </c>
      <c r="F28" s="3747"/>
      <c r="G28" s="3747"/>
      <c r="H28" s="3747"/>
      <c r="I28" s="3747"/>
      <c r="J28" s="3747"/>
      <c r="K28" s="3747"/>
      <c r="L28" s="3747"/>
      <c r="M28" s="3748"/>
      <c r="N28" s="3749"/>
      <c r="O28" s="3750"/>
      <c r="P28" s="3750"/>
      <c r="Q28" s="3750"/>
      <c r="R28" s="3750"/>
      <c r="S28" s="3750"/>
      <c r="T28" s="3750"/>
      <c r="U28" s="3750"/>
      <c r="V28" s="3750"/>
      <c r="W28" s="3750"/>
      <c r="X28" s="3750"/>
      <c r="Y28" s="3750"/>
      <c r="Z28" s="3750"/>
      <c r="AA28" s="3750"/>
      <c r="AB28" s="3750"/>
      <c r="AC28" s="3750"/>
      <c r="AD28" s="3750"/>
      <c r="AE28" s="3750"/>
      <c r="AF28" s="3750"/>
      <c r="AG28" s="3750"/>
      <c r="AH28" s="3750"/>
      <c r="AI28" s="3750"/>
      <c r="AJ28" s="3750"/>
      <c r="AK28" s="3750"/>
      <c r="AL28" s="3750"/>
      <c r="AM28" s="3750"/>
      <c r="AN28" s="3751"/>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1:69" ht="12.6" customHeight="1">
      <c r="A29" s="3709"/>
      <c r="B29" s="3710"/>
      <c r="C29" s="3710"/>
      <c r="D29" s="3694"/>
      <c r="E29" s="3752"/>
      <c r="F29" s="3753"/>
      <c r="G29" s="3753"/>
      <c r="H29" s="3753"/>
      <c r="I29" s="3753"/>
      <c r="J29" s="3753"/>
      <c r="K29" s="3753"/>
      <c r="L29" s="3753"/>
      <c r="M29" s="3754"/>
      <c r="N29" s="3755"/>
      <c r="O29" s="3756"/>
      <c r="P29" s="3756"/>
      <c r="Q29" s="3756"/>
      <c r="R29" s="3756"/>
      <c r="S29" s="3756"/>
      <c r="T29" s="3756"/>
      <c r="U29" s="3756"/>
      <c r="V29" s="3756"/>
      <c r="W29" s="3756"/>
      <c r="X29" s="3756"/>
      <c r="Y29" s="3756"/>
      <c r="Z29" s="3756"/>
      <c r="AA29" s="3756"/>
      <c r="AB29" s="3756"/>
      <c r="AC29" s="3756"/>
      <c r="AD29" s="3756"/>
      <c r="AE29" s="3756"/>
      <c r="AF29" s="3756"/>
      <c r="AG29" s="3756"/>
      <c r="AH29" s="3756"/>
      <c r="AI29" s="3756"/>
      <c r="AJ29" s="3756"/>
      <c r="AK29" s="3756"/>
      <c r="AL29" s="3756"/>
      <c r="AM29" s="3756"/>
      <c r="AN29" s="3757"/>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1:69" ht="12.6" customHeight="1">
      <c r="A30" s="3762" t="s">
        <v>457</v>
      </c>
      <c r="B30" s="3763"/>
      <c r="C30" s="3763"/>
      <c r="D30" s="3764"/>
      <c r="E30" s="3762"/>
      <c r="F30" s="3763"/>
      <c r="G30" s="3763"/>
      <c r="H30" s="3763"/>
      <c r="I30" s="3763"/>
      <c r="J30" s="3763"/>
      <c r="K30" s="3763"/>
      <c r="L30" s="3763"/>
      <c r="M30" s="3764"/>
      <c r="N30" s="3765"/>
      <c r="O30" s="3766"/>
      <c r="P30" s="3766"/>
      <c r="Q30" s="3766"/>
      <c r="R30" s="3766"/>
      <c r="S30" s="3766"/>
      <c r="T30" s="3766"/>
      <c r="U30" s="3766"/>
      <c r="V30" s="3766"/>
      <c r="W30" s="3766"/>
      <c r="X30" s="3766"/>
      <c r="Y30" s="3766"/>
      <c r="Z30" s="3766"/>
      <c r="AA30" s="3766"/>
      <c r="AB30" s="3766"/>
      <c r="AC30" s="3766"/>
      <c r="AD30" s="3766"/>
      <c r="AE30" s="3766"/>
      <c r="AF30" s="3766"/>
      <c r="AG30" s="3766"/>
      <c r="AH30" s="3766"/>
      <c r="AI30" s="3766"/>
      <c r="AJ30" s="3766"/>
      <c r="AK30" s="3766"/>
      <c r="AL30" s="3766"/>
      <c r="AM30" s="3766"/>
      <c r="AN30" s="3767"/>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1:69" ht="12.6" customHeight="1">
      <c r="A31" s="3746"/>
      <c r="B31" s="3747"/>
      <c r="C31" s="3747"/>
      <c r="D31" s="3748"/>
      <c r="E31" s="217" t="s">
        <v>72</v>
      </c>
      <c r="F31" s="3747" t="s">
        <v>458</v>
      </c>
      <c r="G31" s="3747"/>
      <c r="H31" s="3747"/>
      <c r="I31" s="3747"/>
      <c r="J31" s="3747"/>
      <c r="K31" s="3747"/>
      <c r="L31" s="3747"/>
      <c r="M31" s="3748"/>
      <c r="N31" s="230" t="s">
        <v>459</v>
      </c>
      <c r="O31" s="3768"/>
      <c r="P31" s="3768"/>
      <c r="Q31" s="3768"/>
      <c r="R31" s="3768"/>
      <c r="S31" s="3768"/>
      <c r="T31" s="3768"/>
      <c r="U31" s="3768"/>
      <c r="V31" s="3768"/>
      <c r="W31" s="3768"/>
      <c r="X31" s="3768"/>
      <c r="Y31" s="3768"/>
      <c r="Z31" s="3768"/>
      <c r="AA31" s="3768"/>
      <c r="AB31" s="3768"/>
      <c r="AC31" s="3768"/>
      <c r="AD31" s="3768"/>
      <c r="AE31" s="3768"/>
      <c r="AF31" s="3768"/>
      <c r="AG31" s="3768"/>
      <c r="AH31" s="3768"/>
      <c r="AI31" s="3768"/>
      <c r="AJ31" s="3768"/>
      <c r="AK31" s="3768"/>
      <c r="AL31" s="3768"/>
      <c r="AM31" s="3768"/>
      <c r="AN31" s="3769"/>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1:69" ht="12.6" customHeight="1">
      <c r="A32" s="3707"/>
      <c r="B32" s="3708"/>
      <c r="C32" s="3708"/>
      <c r="D32" s="3693"/>
      <c r="E32" s="3746"/>
      <c r="F32" s="3747"/>
      <c r="G32" s="3747"/>
      <c r="H32" s="3747"/>
      <c r="I32" s="3747"/>
      <c r="J32" s="3747"/>
      <c r="K32" s="3747"/>
      <c r="L32" s="3747"/>
      <c r="M32" s="3748"/>
      <c r="N32" s="3773"/>
      <c r="O32" s="3774"/>
      <c r="P32" s="3774"/>
      <c r="Q32" s="3774"/>
      <c r="R32" s="3774"/>
      <c r="S32" s="3774"/>
      <c r="T32" s="3774"/>
      <c r="U32" s="3774"/>
      <c r="V32" s="3774"/>
      <c r="W32" s="3774"/>
      <c r="X32" s="3774"/>
      <c r="Y32" s="3774"/>
      <c r="Z32" s="3774"/>
      <c r="AA32" s="3774"/>
      <c r="AB32" s="3774"/>
      <c r="AC32" s="3774"/>
      <c r="AD32" s="3774"/>
      <c r="AE32" s="3774"/>
      <c r="AF32" s="3774"/>
      <c r="AG32" s="3774"/>
      <c r="AH32" s="3774"/>
      <c r="AI32" s="3774"/>
      <c r="AJ32" s="3774"/>
      <c r="AK32" s="3774"/>
      <c r="AL32" s="3774"/>
      <c r="AM32" s="3774"/>
      <c r="AN32" s="3775"/>
    </row>
    <row r="33" spans="1:40" ht="12.6" customHeight="1">
      <c r="A33" s="3707"/>
      <c r="B33" s="3708"/>
      <c r="C33" s="3708"/>
      <c r="D33" s="3693"/>
      <c r="E33" s="217" t="s">
        <v>72</v>
      </c>
      <c r="F33" s="3747" t="s">
        <v>460</v>
      </c>
      <c r="G33" s="3747"/>
      <c r="H33" s="3747"/>
      <c r="I33" s="3747"/>
      <c r="J33" s="3747"/>
      <c r="K33" s="3747"/>
      <c r="L33" s="3747"/>
      <c r="M33" s="3748"/>
      <c r="N33" s="230" t="s">
        <v>459</v>
      </c>
      <c r="O33" s="3768"/>
      <c r="P33" s="3768"/>
      <c r="Q33" s="3768"/>
      <c r="R33" s="3768"/>
      <c r="S33" s="3768"/>
      <c r="T33" s="3768"/>
      <c r="U33" s="3768"/>
      <c r="V33" s="3768"/>
      <c r="W33" s="3768"/>
      <c r="X33" s="3768"/>
      <c r="Y33" s="3768"/>
      <c r="Z33" s="3768"/>
      <c r="AA33" s="3768"/>
      <c r="AB33" s="3768"/>
      <c r="AC33" s="3768"/>
      <c r="AD33" s="3768"/>
      <c r="AE33" s="3768"/>
      <c r="AF33" s="3768"/>
      <c r="AG33" s="3768"/>
      <c r="AH33" s="3768"/>
      <c r="AI33" s="3768"/>
      <c r="AJ33" s="3768"/>
      <c r="AK33" s="3768"/>
      <c r="AL33" s="3768"/>
      <c r="AM33" s="3768"/>
      <c r="AN33" s="3769"/>
    </row>
    <row r="34" spans="1:40" ht="12.6" customHeight="1">
      <c r="A34" s="3707"/>
      <c r="B34" s="3708"/>
      <c r="C34" s="3708"/>
      <c r="D34" s="3693"/>
      <c r="E34" s="3746"/>
      <c r="F34" s="3747"/>
      <c r="G34" s="3747"/>
      <c r="H34" s="3747"/>
      <c r="I34" s="3747"/>
      <c r="J34" s="3747"/>
      <c r="K34" s="3747"/>
      <c r="L34" s="3747"/>
      <c r="M34" s="3748"/>
      <c r="N34" s="3773"/>
      <c r="O34" s="3774"/>
      <c r="P34" s="3774"/>
      <c r="Q34" s="3774"/>
      <c r="R34" s="3774"/>
      <c r="S34" s="3774"/>
      <c r="T34" s="3774"/>
      <c r="U34" s="3774"/>
      <c r="V34" s="3774"/>
      <c r="W34" s="3774"/>
      <c r="X34" s="3774"/>
      <c r="Y34" s="3774"/>
      <c r="Z34" s="3774"/>
      <c r="AA34" s="3774"/>
      <c r="AB34" s="3774"/>
      <c r="AC34" s="3774"/>
      <c r="AD34" s="3774"/>
      <c r="AE34" s="3774"/>
      <c r="AF34" s="3774"/>
      <c r="AG34" s="3774"/>
      <c r="AH34" s="3774"/>
      <c r="AI34" s="3774"/>
      <c r="AJ34" s="3774"/>
      <c r="AK34" s="3774"/>
      <c r="AL34" s="3774"/>
      <c r="AM34" s="3774"/>
      <c r="AN34" s="3775"/>
    </row>
    <row r="35" spans="1:40" ht="12.6" customHeight="1">
      <c r="A35" s="3707"/>
      <c r="B35" s="3708"/>
      <c r="C35" s="3708"/>
      <c r="D35" s="3693"/>
      <c r="E35" s="217" t="s">
        <v>72</v>
      </c>
      <c r="F35" s="3761"/>
      <c r="G35" s="3761"/>
      <c r="H35" s="3761"/>
      <c r="I35" s="3761"/>
      <c r="J35" s="3761"/>
      <c r="K35" s="3761"/>
      <c r="L35" s="3761"/>
      <c r="M35" s="3776"/>
      <c r="N35" s="230" t="s">
        <v>459</v>
      </c>
      <c r="O35" s="3768"/>
      <c r="P35" s="3768"/>
      <c r="Q35" s="3768"/>
      <c r="R35" s="3768"/>
      <c r="S35" s="3768"/>
      <c r="T35" s="3768"/>
      <c r="U35" s="3768"/>
      <c r="V35" s="3768"/>
      <c r="W35" s="3768"/>
      <c r="X35" s="3768"/>
      <c r="Y35" s="3768"/>
      <c r="Z35" s="3768"/>
      <c r="AA35" s="3768"/>
      <c r="AB35" s="3768"/>
      <c r="AC35" s="3768"/>
      <c r="AD35" s="3768"/>
      <c r="AE35" s="3768"/>
      <c r="AF35" s="3768"/>
      <c r="AG35" s="3768"/>
      <c r="AH35" s="3768"/>
      <c r="AI35" s="3768"/>
      <c r="AJ35" s="3768"/>
      <c r="AK35" s="3768"/>
      <c r="AL35" s="3768"/>
      <c r="AM35" s="3768"/>
      <c r="AN35" s="3769"/>
    </row>
    <row r="36" spans="1:40" ht="12.6" customHeight="1">
      <c r="A36" s="3707"/>
      <c r="B36" s="3708"/>
      <c r="C36" s="3708"/>
      <c r="D36" s="3693"/>
      <c r="E36" s="3746"/>
      <c r="F36" s="3747"/>
      <c r="G36" s="3747"/>
      <c r="H36" s="3747"/>
      <c r="I36" s="3747"/>
      <c r="J36" s="3747"/>
      <c r="K36" s="3747"/>
      <c r="L36" s="3747"/>
      <c r="M36" s="3748"/>
      <c r="N36" s="3773"/>
      <c r="O36" s="3774"/>
      <c r="P36" s="3774"/>
      <c r="Q36" s="3774"/>
      <c r="R36" s="3774"/>
      <c r="S36" s="3774"/>
      <c r="T36" s="3774"/>
      <c r="U36" s="3774"/>
      <c r="V36" s="3774"/>
      <c r="W36" s="3774"/>
      <c r="X36" s="3774"/>
      <c r="Y36" s="3774"/>
      <c r="Z36" s="3774"/>
      <c r="AA36" s="3774"/>
      <c r="AB36" s="3774"/>
      <c r="AC36" s="3774"/>
      <c r="AD36" s="3774"/>
      <c r="AE36" s="3774"/>
      <c r="AF36" s="3774"/>
      <c r="AG36" s="3774"/>
      <c r="AH36" s="3774"/>
      <c r="AI36" s="3774"/>
      <c r="AJ36" s="3774"/>
      <c r="AK36" s="3774"/>
      <c r="AL36" s="3774"/>
      <c r="AM36" s="3774"/>
      <c r="AN36" s="3775"/>
    </row>
    <row r="37" spans="1:40" ht="12.6" customHeight="1">
      <c r="A37" s="3707"/>
      <c r="B37" s="3708"/>
      <c r="C37" s="3708"/>
      <c r="D37" s="3693"/>
      <c r="E37" s="217" t="s">
        <v>72</v>
      </c>
      <c r="F37" s="3761"/>
      <c r="G37" s="3761"/>
      <c r="H37" s="3761"/>
      <c r="I37" s="3761"/>
      <c r="J37" s="3761"/>
      <c r="K37" s="3761"/>
      <c r="L37" s="3761"/>
      <c r="M37" s="3776"/>
      <c r="N37" s="230" t="s">
        <v>459</v>
      </c>
      <c r="O37" s="3768"/>
      <c r="P37" s="3768"/>
      <c r="Q37" s="3768"/>
      <c r="R37" s="3768"/>
      <c r="S37" s="3768"/>
      <c r="T37" s="3768"/>
      <c r="U37" s="3768"/>
      <c r="V37" s="3768"/>
      <c r="W37" s="3768"/>
      <c r="X37" s="3768"/>
      <c r="Y37" s="3768"/>
      <c r="Z37" s="3768"/>
      <c r="AA37" s="3768"/>
      <c r="AB37" s="3768"/>
      <c r="AC37" s="3768"/>
      <c r="AD37" s="3768"/>
      <c r="AE37" s="3768"/>
      <c r="AF37" s="3768"/>
      <c r="AG37" s="3768"/>
      <c r="AH37" s="3768"/>
      <c r="AI37" s="3768"/>
      <c r="AJ37" s="3768"/>
      <c r="AK37" s="3768"/>
      <c r="AL37" s="3768"/>
      <c r="AM37" s="3768"/>
      <c r="AN37" s="3769"/>
    </row>
    <row r="38" spans="1:40" ht="12.6" customHeight="1">
      <c r="A38" s="3707"/>
      <c r="B38" s="3708"/>
      <c r="C38" s="3708"/>
      <c r="D38" s="3693"/>
      <c r="E38" s="3746"/>
      <c r="F38" s="3747"/>
      <c r="G38" s="3747"/>
      <c r="H38" s="3747"/>
      <c r="I38" s="3747"/>
      <c r="J38" s="3747"/>
      <c r="K38" s="3747"/>
      <c r="L38" s="3747"/>
      <c r="M38" s="3748"/>
      <c r="N38" s="3773"/>
      <c r="O38" s="3774"/>
      <c r="P38" s="3774"/>
      <c r="Q38" s="3774"/>
      <c r="R38" s="3774"/>
      <c r="S38" s="3774"/>
      <c r="T38" s="3774"/>
      <c r="U38" s="3774"/>
      <c r="V38" s="3774"/>
      <c r="W38" s="3774"/>
      <c r="X38" s="3774"/>
      <c r="Y38" s="3774"/>
      <c r="Z38" s="3774"/>
      <c r="AA38" s="3774"/>
      <c r="AB38" s="3774"/>
      <c r="AC38" s="3774"/>
      <c r="AD38" s="3774"/>
      <c r="AE38" s="3774"/>
      <c r="AF38" s="3774"/>
      <c r="AG38" s="3774"/>
      <c r="AH38" s="3774"/>
      <c r="AI38" s="3774"/>
      <c r="AJ38" s="3774"/>
      <c r="AK38" s="3774"/>
      <c r="AL38" s="3774"/>
      <c r="AM38" s="3774"/>
      <c r="AN38" s="3775"/>
    </row>
    <row r="39" spans="1:40" ht="12.6" customHeight="1">
      <c r="A39" s="3707"/>
      <c r="B39" s="3708"/>
      <c r="C39" s="3708"/>
      <c r="D39" s="3693"/>
      <c r="E39" s="217" t="s">
        <v>72</v>
      </c>
      <c r="F39" s="3761"/>
      <c r="G39" s="3761"/>
      <c r="H39" s="3761"/>
      <c r="I39" s="3761"/>
      <c r="J39" s="3761"/>
      <c r="K39" s="3761"/>
      <c r="L39" s="3761"/>
      <c r="M39" s="3776"/>
      <c r="N39" s="230" t="s">
        <v>459</v>
      </c>
      <c r="O39" s="3768"/>
      <c r="P39" s="3768"/>
      <c r="Q39" s="3768"/>
      <c r="R39" s="3768"/>
      <c r="S39" s="3768"/>
      <c r="T39" s="3768"/>
      <c r="U39" s="3768"/>
      <c r="V39" s="3768"/>
      <c r="W39" s="3768"/>
      <c r="X39" s="3768"/>
      <c r="Y39" s="3768"/>
      <c r="Z39" s="3768"/>
      <c r="AA39" s="3768"/>
      <c r="AB39" s="3768"/>
      <c r="AC39" s="3768"/>
      <c r="AD39" s="3768"/>
      <c r="AE39" s="3768"/>
      <c r="AF39" s="3768"/>
      <c r="AG39" s="3768"/>
      <c r="AH39" s="3768"/>
      <c r="AI39" s="3768"/>
      <c r="AJ39" s="3768"/>
      <c r="AK39" s="3768"/>
      <c r="AL39" s="3768"/>
      <c r="AM39" s="3768"/>
      <c r="AN39" s="3769"/>
    </row>
    <row r="40" spans="1:40" s="213" customFormat="1" ht="12.6" customHeight="1">
      <c r="A40" s="3709"/>
      <c r="B40" s="3710"/>
      <c r="C40" s="3710"/>
      <c r="D40" s="3694"/>
      <c r="E40" s="3752"/>
      <c r="F40" s="3753"/>
      <c r="G40" s="3753"/>
      <c r="H40" s="3753"/>
      <c r="I40" s="3753"/>
      <c r="J40" s="3753"/>
      <c r="K40" s="3753"/>
      <c r="L40" s="3753"/>
      <c r="M40" s="3754"/>
      <c r="N40" s="3777"/>
      <c r="O40" s="3778"/>
      <c r="P40" s="3778"/>
      <c r="Q40" s="3778"/>
      <c r="R40" s="3778"/>
      <c r="S40" s="3778"/>
      <c r="T40" s="3778"/>
      <c r="U40" s="3778"/>
      <c r="V40" s="3778"/>
      <c r="W40" s="3778"/>
      <c r="X40" s="3778"/>
      <c r="Y40" s="3778"/>
      <c r="Z40" s="3778"/>
      <c r="AA40" s="3778"/>
      <c r="AB40" s="3778"/>
      <c r="AC40" s="3778"/>
      <c r="AD40" s="3778"/>
      <c r="AE40" s="3778"/>
      <c r="AF40" s="3778"/>
      <c r="AG40" s="3778"/>
      <c r="AH40" s="3778"/>
      <c r="AI40" s="3778"/>
      <c r="AJ40" s="3778"/>
      <c r="AK40" s="3778"/>
      <c r="AL40" s="3778"/>
      <c r="AM40" s="3778"/>
      <c r="AN40" s="3779"/>
    </row>
    <row r="41" spans="1:40" ht="12.6" customHeight="1">
      <c r="A41" s="3762" t="s">
        <v>461</v>
      </c>
      <c r="B41" s="3763"/>
      <c r="C41" s="3763"/>
      <c r="D41" s="3764"/>
      <c r="E41" s="3762"/>
      <c r="F41" s="3763"/>
      <c r="G41" s="3763"/>
      <c r="H41" s="3763"/>
      <c r="I41" s="3763"/>
      <c r="J41" s="3763"/>
      <c r="K41" s="3763"/>
      <c r="L41" s="3763"/>
      <c r="M41" s="3764"/>
      <c r="N41" s="3765"/>
      <c r="O41" s="3766"/>
      <c r="P41" s="3766"/>
      <c r="Q41" s="3766"/>
      <c r="R41" s="3766"/>
      <c r="S41" s="3766"/>
      <c r="T41" s="3766"/>
      <c r="U41" s="3766"/>
      <c r="V41" s="3766"/>
      <c r="W41" s="3766"/>
      <c r="X41" s="3766"/>
      <c r="Y41" s="3766"/>
      <c r="Z41" s="3766"/>
      <c r="AA41" s="3766"/>
      <c r="AB41" s="3766"/>
      <c r="AC41" s="3766"/>
      <c r="AD41" s="3766"/>
      <c r="AE41" s="3766"/>
      <c r="AF41" s="3766"/>
      <c r="AG41" s="3766"/>
      <c r="AH41" s="3766"/>
      <c r="AI41" s="3766"/>
      <c r="AJ41" s="3766"/>
      <c r="AK41" s="3766"/>
      <c r="AL41" s="3766"/>
      <c r="AM41" s="3766"/>
      <c r="AN41" s="3767"/>
    </row>
    <row r="42" spans="1:40" ht="12.6" customHeight="1">
      <c r="A42" s="3746"/>
      <c r="B42" s="3747"/>
      <c r="C42" s="3747"/>
      <c r="D42" s="3748"/>
      <c r="E42" s="217" t="s">
        <v>72</v>
      </c>
      <c r="F42" s="3747" t="s">
        <v>460</v>
      </c>
      <c r="G42" s="3747"/>
      <c r="H42" s="3747"/>
      <c r="I42" s="3747"/>
      <c r="J42" s="3747"/>
      <c r="K42" s="3747"/>
      <c r="L42" s="3747"/>
      <c r="M42" s="3748"/>
      <c r="N42" s="230" t="s">
        <v>462</v>
      </c>
      <c r="O42" s="3768"/>
      <c r="P42" s="3768"/>
      <c r="Q42" s="3768"/>
      <c r="R42" s="3768"/>
      <c r="S42" s="3768"/>
      <c r="T42" s="3768"/>
      <c r="U42" s="3768"/>
      <c r="V42" s="3768"/>
      <c r="W42" s="3768"/>
      <c r="X42" s="3768"/>
      <c r="Y42" s="3768"/>
      <c r="Z42" s="3768"/>
      <c r="AA42" s="3768"/>
      <c r="AB42" s="3768"/>
      <c r="AC42" s="3768"/>
      <c r="AD42" s="3768"/>
      <c r="AE42" s="3768"/>
      <c r="AF42" s="3768"/>
      <c r="AG42" s="3768"/>
      <c r="AH42" s="3768"/>
      <c r="AI42" s="3768"/>
      <c r="AJ42" s="3768"/>
      <c r="AK42" s="3768"/>
      <c r="AL42" s="3768"/>
      <c r="AM42" s="3768"/>
      <c r="AN42" s="3769"/>
    </row>
    <row r="43" spans="1:40" ht="12.6" customHeight="1">
      <c r="A43" s="3707"/>
      <c r="B43" s="3708"/>
      <c r="C43" s="3708"/>
      <c r="D43" s="3693"/>
      <c r="E43" s="3746"/>
      <c r="F43" s="3747"/>
      <c r="G43" s="3747"/>
      <c r="H43" s="3747"/>
      <c r="I43" s="3747"/>
      <c r="J43" s="3747"/>
      <c r="K43" s="3747"/>
      <c r="L43" s="3747"/>
      <c r="M43" s="3748"/>
      <c r="N43" s="3773"/>
      <c r="O43" s="3774"/>
      <c r="P43" s="3774"/>
      <c r="Q43" s="3774"/>
      <c r="R43" s="3774"/>
      <c r="S43" s="3774"/>
      <c r="T43" s="3774"/>
      <c r="U43" s="3774"/>
      <c r="V43" s="3774"/>
      <c r="W43" s="3774"/>
      <c r="X43" s="3774"/>
      <c r="Y43" s="3774"/>
      <c r="Z43" s="3774"/>
      <c r="AA43" s="3774"/>
      <c r="AB43" s="3774"/>
      <c r="AC43" s="3774"/>
      <c r="AD43" s="3774"/>
      <c r="AE43" s="3774"/>
      <c r="AF43" s="3774"/>
      <c r="AG43" s="3774"/>
      <c r="AH43" s="3774"/>
      <c r="AI43" s="3774"/>
      <c r="AJ43" s="3774"/>
      <c r="AK43" s="3774"/>
      <c r="AL43" s="3774"/>
      <c r="AM43" s="3774"/>
      <c r="AN43" s="3775"/>
    </row>
    <row r="44" spans="1:40" ht="12.6" customHeight="1">
      <c r="A44" s="3707"/>
      <c r="B44" s="3708"/>
      <c r="C44" s="3708"/>
      <c r="D44" s="3693"/>
      <c r="E44" s="217" t="s">
        <v>72</v>
      </c>
      <c r="F44" s="3747" t="s">
        <v>463</v>
      </c>
      <c r="G44" s="3747"/>
      <c r="H44" s="3747"/>
      <c r="I44" s="3747"/>
      <c r="J44" s="3747"/>
      <c r="K44" s="3747"/>
      <c r="L44" s="3747"/>
      <c r="M44" s="3748"/>
      <c r="N44" s="230" t="s">
        <v>462</v>
      </c>
      <c r="O44" s="3768"/>
      <c r="P44" s="3768"/>
      <c r="Q44" s="3768"/>
      <c r="R44" s="3768"/>
      <c r="S44" s="3768"/>
      <c r="T44" s="3768"/>
      <c r="U44" s="3768"/>
      <c r="V44" s="3768"/>
      <c r="W44" s="3768"/>
      <c r="X44" s="3768"/>
      <c r="Y44" s="3768"/>
      <c r="Z44" s="3768"/>
      <c r="AA44" s="3768"/>
      <c r="AB44" s="3768"/>
      <c r="AC44" s="3768"/>
      <c r="AD44" s="3768"/>
      <c r="AE44" s="3768"/>
      <c r="AF44" s="3768"/>
      <c r="AG44" s="3768"/>
      <c r="AH44" s="3768"/>
      <c r="AI44" s="3768"/>
      <c r="AJ44" s="3768"/>
      <c r="AK44" s="3768"/>
      <c r="AL44" s="3768"/>
      <c r="AM44" s="3768"/>
      <c r="AN44" s="3769"/>
    </row>
    <row r="45" spans="1:40" ht="12.6" customHeight="1">
      <c r="A45" s="3707"/>
      <c r="B45" s="3708"/>
      <c r="C45" s="3708"/>
      <c r="D45" s="3693"/>
      <c r="E45" s="3746"/>
      <c r="F45" s="3747"/>
      <c r="G45" s="3747"/>
      <c r="H45" s="3747"/>
      <c r="I45" s="3747"/>
      <c r="J45" s="3747"/>
      <c r="K45" s="3747"/>
      <c r="L45" s="3747"/>
      <c r="M45" s="3748"/>
      <c r="N45" s="3773"/>
      <c r="O45" s="3774"/>
      <c r="P45" s="3774"/>
      <c r="Q45" s="3774"/>
      <c r="R45" s="3774"/>
      <c r="S45" s="3774"/>
      <c r="T45" s="3774"/>
      <c r="U45" s="3774"/>
      <c r="V45" s="3774"/>
      <c r="W45" s="3774"/>
      <c r="X45" s="3774"/>
      <c r="Y45" s="3774"/>
      <c r="Z45" s="3774"/>
      <c r="AA45" s="3774"/>
      <c r="AB45" s="3774"/>
      <c r="AC45" s="3774"/>
      <c r="AD45" s="3774"/>
      <c r="AE45" s="3774"/>
      <c r="AF45" s="3774"/>
      <c r="AG45" s="3774"/>
      <c r="AH45" s="3774"/>
      <c r="AI45" s="3774"/>
      <c r="AJ45" s="3774"/>
      <c r="AK45" s="3774"/>
      <c r="AL45" s="3774"/>
      <c r="AM45" s="3774"/>
      <c r="AN45" s="3775"/>
    </row>
    <row r="46" spans="1:40" ht="12.6" customHeight="1">
      <c r="A46" s="3707"/>
      <c r="B46" s="3708"/>
      <c r="C46" s="3708"/>
      <c r="D46" s="3693"/>
      <c r="E46" s="217" t="s">
        <v>72</v>
      </c>
      <c r="F46" s="3747" t="s">
        <v>464</v>
      </c>
      <c r="G46" s="3747"/>
      <c r="H46" s="3747"/>
      <c r="I46" s="3747"/>
      <c r="J46" s="3747"/>
      <c r="K46" s="3747"/>
      <c r="L46" s="3747"/>
      <c r="M46" s="3748"/>
      <c r="N46" s="230" t="s">
        <v>462</v>
      </c>
      <c r="O46" s="3768"/>
      <c r="P46" s="3768"/>
      <c r="Q46" s="3768"/>
      <c r="R46" s="3768"/>
      <c r="S46" s="3768"/>
      <c r="T46" s="3768"/>
      <c r="U46" s="3768"/>
      <c r="V46" s="3768"/>
      <c r="W46" s="3768"/>
      <c r="X46" s="3768"/>
      <c r="Y46" s="3768"/>
      <c r="Z46" s="3768"/>
      <c r="AA46" s="3768"/>
      <c r="AB46" s="3768"/>
      <c r="AC46" s="3768"/>
      <c r="AD46" s="3768"/>
      <c r="AE46" s="3768"/>
      <c r="AF46" s="3768"/>
      <c r="AG46" s="3768"/>
      <c r="AH46" s="3768"/>
      <c r="AI46" s="3768"/>
      <c r="AJ46" s="3768"/>
      <c r="AK46" s="3768"/>
      <c r="AL46" s="3768"/>
      <c r="AM46" s="3768"/>
      <c r="AN46" s="3769"/>
    </row>
    <row r="47" spans="1:40" ht="12.6" customHeight="1">
      <c r="A47" s="3707"/>
      <c r="B47" s="3708"/>
      <c r="C47" s="3708"/>
      <c r="D47" s="3693"/>
      <c r="E47" s="3746"/>
      <c r="F47" s="3747"/>
      <c r="G47" s="3747"/>
      <c r="H47" s="3747"/>
      <c r="I47" s="3747"/>
      <c r="J47" s="3747"/>
      <c r="K47" s="3747"/>
      <c r="L47" s="3747"/>
      <c r="M47" s="3748"/>
      <c r="N47" s="3773"/>
      <c r="O47" s="3774"/>
      <c r="P47" s="3774"/>
      <c r="Q47" s="3774"/>
      <c r="R47" s="3774"/>
      <c r="S47" s="3774"/>
      <c r="T47" s="3774"/>
      <c r="U47" s="3774"/>
      <c r="V47" s="3774"/>
      <c r="W47" s="3774"/>
      <c r="X47" s="3774"/>
      <c r="Y47" s="3774"/>
      <c r="Z47" s="3774"/>
      <c r="AA47" s="3774"/>
      <c r="AB47" s="3774"/>
      <c r="AC47" s="3774"/>
      <c r="AD47" s="3774"/>
      <c r="AE47" s="3774"/>
      <c r="AF47" s="3774"/>
      <c r="AG47" s="3774"/>
      <c r="AH47" s="3774"/>
      <c r="AI47" s="3774"/>
      <c r="AJ47" s="3774"/>
      <c r="AK47" s="3774"/>
      <c r="AL47" s="3774"/>
      <c r="AM47" s="3774"/>
      <c r="AN47" s="3775"/>
    </row>
    <row r="48" spans="1:40" ht="12.6" customHeight="1">
      <c r="A48" s="3707"/>
      <c r="B48" s="3708"/>
      <c r="C48" s="3708"/>
      <c r="D48" s="3693"/>
      <c r="E48" s="217" t="s">
        <v>72</v>
      </c>
      <c r="F48" s="3761"/>
      <c r="G48" s="3761"/>
      <c r="H48" s="3761"/>
      <c r="I48" s="3761"/>
      <c r="J48" s="3761"/>
      <c r="K48" s="3761"/>
      <c r="L48" s="3761"/>
      <c r="M48" s="3776"/>
      <c r="N48" s="230" t="s">
        <v>462</v>
      </c>
      <c r="O48" s="3768"/>
      <c r="P48" s="3768"/>
      <c r="Q48" s="3768"/>
      <c r="R48" s="3768"/>
      <c r="S48" s="3768"/>
      <c r="T48" s="3768"/>
      <c r="U48" s="3768"/>
      <c r="V48" s="3768"/>
      <c r="W48" s="3768"/>
      <c r="X48" s="3768"/>
      <c r="Y48" s="3768"/>
      <c r="Z48" s="3768"/>
      <c r="AA48" s="3768"/>
      <c r="AB48" s="3768"/>
      <c r="AC48" s="3768"/>
      <c r="AD48" s="3768"/>
      <c r="AE48" s="3768"/>
      <c r="AF48" s="3768"/>
      <c r="AG48" s="3768"/>
      <c r="AH48" s="3768"/>
      <c r="AI48" s="3768"/>
      <c r="AJ48" s="3768"/>
      <c r="AK48" s="3768"/>
      <c r="AL48" s="3768"/>
      <c r="AM48" s="3768"/>
      <c r="AN48" s="3769"/>
    </row>
    <row r="49" spans="1:40" ht="12.6" customHeight="1">
      <c r="A49" s="3707"/>
      <c r="B49" s="3708"/>
      <c r="C49" s="3708"/>
      <c r="D49" s="3693"/>
      <c r="E49" s="3746"/>
      <c r="F49" s="3747"/>
      <c r="G49" s="3747"/>
      <c r="H49" s="3747"/>
      <c r="I49" s="3747"/>
      <c r="J49" s="3747"/>
      <c r="K49" s="3747"/>
      <c r="L49" s="3747"/>
      <c r="M49" s="3748"/>
      <c r="N49" s="3773"/>
      <c r="O49" s="3774"/>
      <c r="P49" s="3774"/>
      <c r="Q49" s="3774"/>
      <c r="R49" s="3774"/>
      <c r="S49" s="3774"/>
      <c r="T49" s="3774"/>
      <c r="U49" s="3774"/>
      <c r="V49" s="3774"/>
      <c r="W49" s="3774"/>
      <c r="X49" s="3774"/>
      <c r="Y49" s="3774"/>
      <c r="Z49" s="3774"/>
      <c r="AA49" s="3774"/>
      <c r="AB49" s="3774"/>
      <c r="AC49" s="3774"/>
      <c r="AD49" s="3774"/>
      <c r="AE49" s="3774"/>
      <c r="AF49" s="3774"/>
      <c r="AG49" s="3774"/>
      <c r="AH49" s="3774"/>
      <c r="AI49" s="3774"/>
      <c r="AJ49" s="3774"/>
      <c r="AK49" s="3774"/>
      <c r="AL49" s="3774"/>
      <c r="AM49" s="3774"/>
      <c r="AN49" s="3775"/>
    </row>
    <row r="50" spans="1:40" ht="12.6" customHeight="1">
      <c r="A50" s="3707"/>
      <c r="B50" s="3708"/>
      <c r="C50" s="3708"/>
      <c r="D50" s="3693"/>
      <c r="E50" s="217" t="s">
        <v>72</v>
      </c>
      <c r="F50" s="3761"/>
      <c r="G50" s="3761"/>
      <c r="H50" s="3761"/>
      <c r="I50" s="3761"/>
      <c r="J50" s="3761"/>
      <c r="K50" s="3761"/>
      <c r="L50" s="3761"/>
      <c r="M50" s="3776"/>
      <c r="N50" s="230" t="s">
        <v>462</v>
      </c>
      <c r="O50" s="3768"/>
      <c r="P50" s="3768"/>
      <c r="Q50" s="3768"/>
      <c r="R50" s="3768"/>
      <c r="S50" s="3768"/>
      <c r="T50" s="3768"/>
      <c r="U50" s="3768"/>
      <c r="V50" s="3768"/>
      <c r="W50" s="3768"/>
      <c r="X50" s="3768"/>
      <c r="Y50" s="3768"/>
      <c r="Z50" s="3768"/>
      <c r="AA50" s="3768"/>
      <c r="AB50" s="3768"/>
      <c r="AC50" s="3768"/>
      <c r="AD50" s="3768"/>
      <c r="AE50" s="3768"/>
      <c r="AF50" s="3768"/>
      <c r="AG50" s="3768"/>
      <c r="AH50" s="3768"/>
      <c r="AI50" s="3768"/>
      <c r="AJ50" s="3768"/>
      <c r="AK50" s="3768"/>
      <c r="AL50" s="3768"/>
      <c r="AM50" s="3768"/>
      <c r="AN50" s="3769"/>
    </row>
    <row r="51" spans="1:40" ht="12.6" customHeight="1">
      <c r="A51" s="3709"/>
      <c r="B51" s="3710"/>
      <c r="C51" s="3710"/>
      <c r="D51" s="3694"/>
      <c r="E51" s="3752"/>
      <c r="F51" s="3753"/>
      <c r="G51" s="3753"/>
      <c r="H51" s="3753"/>
      <c r="I51" s="3753"/>
      <c r="J51" s="3753"/>
      <c r="K51" s="3753"/>
      <c r="L51" s="3753"/>
      <c r="M51" s="3754"/>
      <c r="N51" s="3777"/>
      <c r="O51" s="3778"/>
      <c r="P51" s="3778"/>
      <c r="Q51" s="3778"/>
      <c r="R51" s="3778"/>
      <c r="S51" s="3778"/>
      <c r="T51" s="3778"/>
      <c r="U51" s="3778"/>
      <c r="V51" s="3778"/>
      <c r="W51" s="3778"/>
      <c r="X51" s="3778"/>
      <c r="Y51" s="3778"/>
      <c r="Z51" s="3778"/>
      <c r="AA51" s="3778"/>
      <c r="AB51" s="3778"/>
      <c r="AC51" s="3778"/>
      <c r="AD51" s="3778"/>
      <c r="AE51" s="3778"/>
      <c r="AF51" s="3778"/>
      <c r="AG51" s="3778"/>
      <c r="AH51" s="3778"/>
      <c r="AI51" s="3778"/>
      <c r="AJ51" s="3778"/>
      <c r="AK51" s="3778"/>
      <c r="AL51" s="3778"/>
      <c r="AM51" s="3778"/>
      <c r="AN51" s="3779"/>
    </row>
    <row r="52" spans="1:40" ht="12.6" customHeight="1">
      <c r="A52" s="3762" t="s">
        <v>418</v>
      </c>
      <c r="B52" s="3763"/>
      <c r="C52" s="3763"/>
      <c r="D52" s="3764"/>
      <c r="E52" s="3762"/>
      <c r="F52" s="3763"/>
      <c r="G52" s="3763"/>
      <c r="H52" s="3763"/>
      <c r="I52" s="3763"/>
      <c r="J52" s="3763"/>
      <c r="K52" s="3763"/>
      <c r="L52" s="3763"/>
      <c r="M52" s="3764"/>
      <c r="N52" s="3765"/>
      <c r="O52" s="3766"/>
      <c r="P52" s="3766"/>
      <c r="Q52" s="3766"/>
      <c r="R52" s="3766"/>
      <c r="S52" s="3766"/>
      <c r="T52" s="3766"/>
      <c r="U52" s="3766"/>
      <c r="V52" s="3766"/>
      <c r="W52" s="3766"/>
      <c r="X52" s="3766"/>
      <c r="Y52" s="3766"/>
      <c r="Z52" s="3766"/>
      <c r="AA52" s="3766"/>
      <c r="AB52" s="3766"/>
      <c r="AC52" s="3766"/>
      <c r="AD52" s="3766"/>
      <c r="AE52" s="3766"/>
      <c r="AF52" s="3766"/>
      <c r="AG52" s="3766"/>
      <c r="AH52" s="3766"/>
      <c r="AI52" s="3766"/>
      <c r="AJ52" s="3766"/>
      <c r="AK52" s="3766"/>
      <c r="AL52" s="3766"/>
      <c r="AM52" s="3766"/>
      <c r="AN52" s="3767"/>
    </row>
    <row r="53" spans="1:40" ht="12.6" customHeight="1">
      <c r="A53" s="3746"/>
      <c r="B53" s="3747"/>
      <c r="C53" s="3747"/>
      <c r="D53" s="3748"/>
      <c r="E53" s="217" t="s">
        <v>72</v>
      </c>
      <c r="F53" s="3747" t="s">
        <v>465</v>
      </c>
      <c r="G53" s="3747"/>
      <c r="H53" s="3747"/>
      <c r="I53" s="3747"/>
      <c r="J53" s="3747"/>
      <c r="K53" s="3747"/>
      <c r="L53" s="3747"/>
      <c r="M53" s="3748"/>
      <c r="N53" s="230" t="s">
        <v>462</v>
      </c>
      <c r="O53" s="3768"/>
      <c r="P53" s="3768"/>
      <c r="Q53" s="3768"/>
      <c r="R53" s="3768"/>
      <c r="S53" s="3768"/>
      <c r="T53" s="3768"/>
      <c r="U53" s="3768"/>
      <c r="V53" s="3768"/>
      <c r="W53" s="3768"/>
      <c r="X53" s="3768"/>
      <c r="Y53" s="3768"/>
      <c r="Z53" s="3768"/>
      <c r="AA53" s="3768"/>
      <c r="AB53" s="3768"/>
      <c r="AC53" s="3768"/>
      <c r="AD53" s="3768"/>
      <c r="AE53" s="3768"/>
      <c r="AF53" s="3768"/>
      <c r="AG53" s="3768"/>
      <c r="AH53" s="3768"/>
      <c r="AI53" s="3768"/>
      <c r="AJ53" s="3768"/>
      <c r="AK53" s="3768"/>
      <c r="AL53" s="3768"/>
      <c r="AM53" s="3768"/>
      <c r="AN53" s="3769"/>
    </row>
    <row r="54" spans="1:40" ht="12.6" customHeight="1">
      <c r="A54" s="3707"/>
      <c r="B54" s="3708"/>
      <c r="C54" s="3708"/>
      <c r="D54" s="3693"/>
      <c r="E54" s="3746"/>
      <c r="F54" s="3747"/>
      <c r="G54" s="3747"/>
      <c r="H54" s="3747"/>
      <c r="I54" s="3747"/>
      <c r="J54" s="3747"/>
      <c r="K54" s="3747"/>
      <c r="L54" s="3747"/>
      <c r="M54" s="3748"/>
      <c r="N54" s="3773"/>
      <c r="O54" s="3774"/>
      <c r="P54" s="3774"/>
      <c r="Q54" s="3774"/>
      <c r="R54" s="3774"/>
      <c r="S54" s="3774"/>
      <c r="T54" s="3774"/>
      <c r="U54" s="3774"/>
      <c r="V54" s="3774"/>
      <c r="W54" s="3774"/>
      <c r="X54" s="3774"/>
      <c r="Y54" s="3774"/>
      <c r="Z54" s="3774"/>
      <c r="AA54" s="3774"/>
      <c r="AB54" s="3774"/>
      <c r="AC54" s="3774"/>
      <c r="AD54" s="3774"/>
      <c r="AE54" s="3774"/>
      <c r="AF54" s="3774"/>
      <c r="AG54" s="3774"/>
      <c r="AH54" s="3774"/>
      <c r="AI54" s="3774"/>
      <c r="AJ54" s="3774"/>
      <c r="AK54" s="3774"/>
      <c r="AL54" s="3774"/>
      <c r="AM54" s="3774"/>
      <c r="AN54" s="3775"/>
    </row>
    <row r="55" spans="1:40" ht="12.6" customHeight="1">
      <c r="A55" s="3707"/>
      <c r="B55" s="3708"/>
      <c r="C55" s="3708"/>
      <c r="D55" s="3693"/>
      <c r="E55" s="217" t="s">
        <v>72</v>
      </c>
      <c r="F55" s="3747" t="s">
        <v>466</v>
      </c>
      <c r="G55" s="3747"/>
      <c r="H55" s="3747"/>
      <c r="I55" s="3747"/>
      <c r="J55" s="3747"/>
      <c r="K55" s="3747"/>
      <c r="L55" s="3747"/>
      <c r="M55" s="3748"/>
      <c r="N55" s="230" t="s">
        <v>462</v>
      </c>
      <c r="O55" s="3768"/>
      <c r="P55" s="3768"/>
      <c r="Q55" s="3768"/>
      <c r="R55" s="3768"/>
      <c r="S55" s="3768"/>
      <c r="T55" s="3768"/>
      <c r="U55" s="3768"/>
      <c r="V55" s="3768"/>
      <c r="W55" s="3768"/>
      <c r="X55" s="3768"/>
      <c r="Y55" s="3768"/>
      <c r="Z55" s="3768"/>
      <c r="AA55" s="3768"/>
      <c r="AB55" s="3768"/>
      <c r="AC55" s="3768"/>
      <c r="AD55" s="3768"/>
      <c r="AE55" s="3768"/>
      <c r="AF55" s="3768"/>
      <c r="AG55" s="3768"/>
      <c r="AH55" s="3768"/>
      <c r="AI55" s="3768"/>
      <c r="AJ55" s="3768"/>
      <c r="AK55" s="3768"/>
      <c r="AL55" s="3768"/>
      <c r="AM55" s="3768"/>
      <c r="AN55" s="3769"/>
    </row>
    <row r="56" spans="1:40" ht="12.6" customHeight="1">
      <c r="A56" s="3707"/>
      <c r="B56" s="3708"/>
      <c r="C56" s="3708"/>
      <c r="D56" s="3693"/>
      <c r="E56" s="3746"/>
      <c r="F56" s="3747"/>
      <c r="G56" s="3747"/>
      <c r="H56" s="3747"/>
      <c r="I56" s="3747"/>
      <c r="J56" s="3747"/>
      <c r="K56" s="3747"/>
      <c r="L56" s="3747"/>
      <c r="M56" s="3748"/>
      <c r="N56" s="3773"/>
      <c r="O56" s="3774"/>
      <c r="P56" s="3774"/>
      <c r="Q56" s="3774"/>
      <c r="R56" s="3774"/>
      <c r="S56" s="3774"/>
      <c r="T56" s="3774"/>
      <c r="U56" s="3774"/>
      <c r="V56" s="3774"/>
      <c r="W56" s="3774"/>
      <c r="X56" s="3774"/>
      <c r="Y56" s="3774"/>
      <c r="Z56" s="3774"/>
      <c r="AA56" s="3774"/>
      <c r="AB56" s="3774"/>
      <c r="AC56" s="3774"/>
      <c r="AD56" s="3774"/>
      <c r="AE56" s="3774"/>
      <c r="AF56" s="3774"/>
      <c r="AG56" s="3774"/>
      <c r="AH56" s="3774"/>
      <c r="AI56" s="3774"/>
      <c r="AJ56" s="3774"/>
      <c r="AK56" s="3774"/>
      <c r="AL56" s="3774"/>
      <c r="AM56" s="3774"/>
      <c r="AN56" s="3775"/>
    </row>
    <row r="57" spans="1:40" ht="12.6" customHeight="1">
      <c r="A57" s="3707"/>
      <c r="B57" s="3708"/>
      <c r="C57" s="3708"/>
      <c r="D57" s="3693"/>
      <c r="E57" s="217" t="s">
        <v>72</v>
      </c>
      <c r="F57" s="3747" t="s">
        <v>467</v>
      </c>
      <c r="G57" s="3747"/>
      <c r="H57" s="3747"/>
      <c r="I57" s="3747"/>
      <c r="J57" s="3747"/>
      <c r="K57" s="3747"/>
      <c r="L57" s="3747"/>
      <c r="M57" s="3748"/>
      <c r="N57" s="230" t="s">
        <v>462</v>
      </c>
      <c r="O57" s="3768"/>
      <c r="P57" s="3768"/>
      <c r="Q57" s="3768"/>
      <c r="R57" s="3768"/>
      <c r="S57" s="3768"/>
      <c r="T57" s="3768"/>
      <c r="U57" s="3768"/>
      <c r="V57" s="3768"/>
      <c r="W57" s="3768"/>
      <c r="X57" s="3768"/>
      <c r="Y57" s="3768"/>
      <c r="Z57" s="3768"/>
      <c r="AA57" s="3768"/>
      <c r="AB57" s="3768"/>
      <c r="AC57" s="3768"/>
      <c r="AD57" s="3768"/>
      <c r="AE57" s="3768"/>
      <c r="AF57" s="3768"/>
      <c r="AG57" s="3768"/>
      <c r="AH57" s="3768"/>
      <c r="AI57" s="3768"/>
      <c r="AJ57" s="3768"/>
      <c r="AK57" s="3768"/>
      <c r="AL57" s="3768"/>
      <c r="AM57" s="3768"/>
      <c r="AN57" s="3769"/>
    </row>
    <row r="58" spans="1:40" ht="12.6" customHeight="1">
      <c r="A58" s="3707"/>
      <c r="B58" s="3708"/>
      <c r="C58" s="3708"/>
      <c r="D58" s="3693"/>
      <c r="E58" s="3746"/>
      <c r="F58" s="3747"/>
      <c r="G58" s="3747"/>
      <c r="H58" s="3747"/>
      <c r="I58" s="3747"/>
      <c r="J58" s="3747"/>
      <c r="K58" s="3747"/>
      <c r="L58" s="3747"/>
      <c r="M58" s="3748"/>
      <c r="N58" s="3773"/>
      <c r="O58" s="3774"/>
      <c r="P58" s="3774"/>
      <c r="Q58" s="3774"/>
      <c r="R58" s="3774"/>
      <c r="S58" s="3774"/>
      <c r="T58" s="3774"/>
      <c r="U58" s="3774"/>
      <c r="V58" s="3774"/>
      <c r="W58" s="3774"/>
      <c r="X58" s="3774"/>
      <c r="Y58" s="3774"/>
      <c r="Z58" s="3774"/>
      <c r="AA58" s="3774"/>
      <c r="AB58" s="3774"/>
      <c r="AC58" s="3774"/>
      <c r="AD58" s="3774"/>
      <c r="AE58" s="3774"/>
      <c r="AF58" s="3774"/>
      <c r="AG58" s="3774"/>
      <c r="AH58" s="3774"/>
      <c r="AI58" s="3774"/>
      <c r="AJ58" s="3774"/>
      <c r="AK58" s="3774"/>
      <c r="AL58" s="3774"/>
      <c r="AM58" s="3774"/>
      <c r="AN58" s="3775"/>
    </row>
    <row r="59" spans="1:40" ht="12.6" customHeight="1">
      <c r="A59" s="3707"/>
      <c r="B59" s="3708"/>
      <c r="C59" s="3708"/>
      <c r="D59" s="3693"/>
      <c r="E59" s="217" t="s">
        <v>72</v>
      </c>
      <c r="F59" s="3761"/>
      <c r="G59" s="3761"/>
      <c r="H59" s="3761"/>
      <c r="I59" s="3761"/>
      <c r="J59" s="3761"/>
      <c r="K59" s="3761"/>
      <c r="L59" s="3761"/>
      <c r="M59" s="3776"/>
      <c r="N59" s="230" t="s">
        <v>462</v>
      </c>
      <c r="O59" s="3768"/>
      <c r="P59" s="3768"/>
      <c r="Q59" s="3768"/>
      <c r="R59" s="3768"/>
      <c r="S59" s="3768"/>
      <c r="T59" s="3768"/>
      <c r="U59" s="3768"/>
      <c r="V59" s="3768"/>
      <c r="W59" s="3768"/>
      <c r="X59" s="3768"/>
      <c r="Y59" s="3768"/>
      <c r="Z59" s="3768"/>
      <c r="AA59" s="3768"/>
      <c r="AB59" s="3768"/>
      <c r="AC59" s="3768"/>
      <c r="AD59" s="3768"/>
      <c r="AE59" s="3768"/>
      <c r="AF59" s="3768"/>
      <c r="AG59" s="3768"/>
      <c r="AH59" s="3768"/>
      <c r="AI59" s="3768"/>
      <c r="AJ59" s="3768"/>
      <c r="AK59" s="3768"/>
      <c r="AL59" s="3768"/>
      <c r="AM59" s="3768"/>
      <c r="AN59" s="3769"/>
    </row>
    <row r="60" spans="1:40" ht="12.6" customHeight="1">
      <c r="A60" s="3707"/>
      <c r="B60" s="3708"/>
      <c r="C60" s="3708"/>
      <c r="D60" s="3693"/>
      <c r="E60" s="3746"/>
      <c r="F60" s="3747"/>
      <c r="G60" s="3747"/>
      <c r="H60" s="3747"/>
      <c r="I60" s="3747"/>
      <c r="J60" s="3747"/>
      <c r="K60" s="3747"/>
      <c r="L60" s="3747"/>
      <c r="M60" s="3748"/>
      <c r="N60" s="3773"/>
      <c r="O60" s="3774"/>
      <c r="P60" s="3774"/>
      <c r="Q60" s="3774"/>
      <c r="R60" s="3774"/>
      <c r="S60" s="3774"/>
      <c r="T60" s="3774"/>
      <c r="U60" s="3774"/>
      <c r="V60" s="3774"/>
      <c r="W60" s="3774"/>
      <c r="X60" s="3774"/>
      <c r="Y60" s="3774"/>
      <c r="Z60" s="3774"/>
      <c r="AA60" s="3774"/>
      <c r="AB60" s="3774"/>
      <c r="AC60" s="3774"/>
      <c r="AD60" s="3774"/>
      <c r="AE60" s="3774"/>
      <c r="AF60" s="3774"/>
      <c r="AG60" s="3774"/>
      <c r="AH60" s="3774"/>
      <c r="AI60" s="3774"/>
      <c r="AJ60" s="3774"/>
      <c r="AK60" s="3774"/>
      <c r="AL60" s="3774"/>
      <c r="AM60" s="3774"/>
      <c r="AN60" s="3775"/>
    </row>
    <row r="61" spans="1:40" ht="12.6" customHeight="1">
      <c r="A61" s="3707"/>
      <c r="B61" s="3708"/>
      <c r="C61" s="3708"/>
      <c r="D61" s="3693"/>
      <c r="E61" s="217" t="s">
        <v>72</v>
      </c>
      <c r="F61" s="3761"/>
      <c r="G61" s="3761"/>
      <c r="H61" s="3761"/>
      <c r="I61" s="3761"/>
      <c r="J61" s="3761"/>
      <c r="K61" s="3761"/>
      <c r="L61" s="3761"/>
      <c r="M61" s="3776"/>
      <c r="N61" s="230" t="s">
        <v>462</v>
      </c>
      <c r="O61" s="3768"/>
      <c r="P61" s="3768"/>
      <c r="Q61" s="3768"/>
      <c r="R61" s="3768"/>
      <c r="S61" s="3768"/>
      <c r="T61" s="3768"/>
      <c r="U61" s="3768"/>
      <c r="V61" s="3768"/>
      <c r="W61" s="3768"/>
      <c r="X61" s="3768"/>
      <c r="Y61" s="3768"/>
      <c r="Z61" s="3768"/>
      <c r="AA61" s="3768"/>
      <c r="AB61" s="3768"/>
      <c r="AC61" s="3768"/>
      <c r="AD61" s="3768"/>
      <c r="AE61" s="3768"/>
      <c r="AF61" s="3768"/>
      <c r="AG61" s="3768"/>
      <c r="AH61" s="3768"/>
      <c r="AI61" s="3768"/>
      <c r="AJ61" s="3768"/>
      <c r="AK61" s="3768"/>
      <c r="AL61" s="3768"/>
      <c r="AM61" s="3768"/>
      <c r="AN61" s="3769"/>
    </row>
    <row r="62" spans="1:40" ht="12.6" customHeight="1">
      <c r="A62" s="3709"/>
      <c r="B62" s="3710"/>
      <c r="C62" s="3710"/>
      <c r="D62" s="3694"/>
      <c r="E62" s="3752"/>
      <c r="F62" s="3753"/>
      <c r="G62" s="3753"/>
      <c r="H62" s="3753"/>
      <c r="I62" s="3753"/>
      <c r="J62" s="3753"/>
      <c r="K62" s="3753"/>
      <c r="L62" s="3753"/>
      <c r="M62" s="3754"/>
      <c r="N62" s="3777"/>
      <c r="O62" s="3778"/>
      <c r="P62" s="3778"/>
      <c r="Q62" s="3778"/>
      <c r="R62" s="3778"/>
      <c r="S62" s="3778"/>
      <c r="T62" s="3778"/>
      <c r="U62" s="3778"/>
      <c r="V62" s="3778"/>
      <c r="W62" s="3778"/>
      <c r="X62" s="3778"/>
      <c r="Y62" s="3778"/>
      <c r="Z62" s="3778"/>
      <c r="AA62" s="3778"/>
      <c r="AB62" s="3778"/>
      <c r="AC62" s="3778"/>
      <c r="AD62" s="3778"/>
      <c r="AE62" s="3778"/>
      <c r="AF62" s="3778"/>
      <c r="AG62" s="3778"/>
      <c r="AH62" s="3778"/>
      <c r="AI62" s="3778"/>
      <c r="AJ62" s="3778"/>
      <c r="AK62" s="3778"/>
      <c r="AL62" s="3778"/>
      <c r="AM62" s="3778"/>
      <c r="AN62" s="3779"/>
    </row>
    <row r="63" spans="1:40" ht="12.6" customHeight="1">
      <c r="A63" s="3763"/>
      <c r="B63" s="3763"/>
      <c r="C63" s="3763"/>
      <c r="D63" s="3763"/>
      <c r="E63" s="3763"/>
      <c r="F63" s="3763"/>
      <c r="G63" s="3763"/>
      <c r="H63" s="3763"/>
      <c r="I63" s="3763"/>
      <c r="J63" s="3763"/>
      <c r="K63" s="3763"/>
      <c r="L63" s="3763"/>
      <c r="M63" s="3763"/>
      <c r="N63" s="3763"/>
      <c r="O63" s="3763"/>
      <c r="P63" s="3763"/>
      <c r="Q63" s="3763"/>
      <c r="R63" s="3763"/>
      <c r="S63" s="3763"/>
      <c r="T63" s="3763"/>
      <c r="U63" s="3763"/>
      <c r="V63" s="3763"/>
      <c r="W63" s="3763"/>
      <c r="X63" s="3763"/>
      <c r="Y63" s="3763"/>
      <c r="Z63" s="3763"/>
      <c r="AA63" s="3763"/>
      <c r="AB63" s="3763"/>
      <c r="AC63" s="3763"/>
      <c r="AD63" s="3763"/>
      <c r="AE63" s="3763"/>
      <c r="AF63" s="3763"/>
      <c r="AG63" s="3763"/>
      <c r="AH63" s="3763"/>
      <c r="AI63" s="3763"/>
      <c r="AJ63" s="3763"/>
      <c r="AK63" s="3763"/>
      <c r="AL63" s="3763"/>
      <c r="AM63" s="3763"/>
      <c r="AN63" s="3763"/>
    </row>
  </sheetData>
  <mergeCells count="153">
    <mergeCell ref="A18:AN20"/>
    <mergeCell ref="O24:P24"/>
    <mergeCell ref="A5:X9"/>
    <mergeCell ref="A10:D13"/>
    <mergeCell ref="E10:S13"/>
    <mergeCell ref="A14:D17"/>
    <mergeCell ref="A63:AN63"/>
    <mergeCell ref="F61:M61"/>
    <mergeCell ref="E62:M62"/>
    <mergeCell ref="N62:AN62"/>
    <mergeCell ref="O61:AN61"/>
    <mergeCell ref="A54:D62"/>
    <mergeCell ref="E60:M60"/>
    <mergeCell ref="N60:AN60"/>
    <mergeCell ref="O59:AN59"/>
    <mergeCell ref="O55:AN55"/>
    <mergeCell ref="F57:M57"/>
    <mergeCell ref="E58:M58"/>
    <mergeCell ref="N58:AN58"/>
    <mergeCell ref="O57:AN57"/>
    <mergeCell ref="E54:M54"/>
    <mergeCell ref="N54:AN54"/>
    <mergeCell ref="F55:M55"/>
    <mergeCell ref="E56:M56"/>
    <mergeCell ref="N56:AN56"/>
    <mergeCell ref="F59:M59"/>
    <mergeCell ref="A52:D53"/>
    <mergeCell ref="E52:M52"/>
    <mergeCell ref="N52:AN52"/>
    <mergeCell ref="F53:M53"/>
    <mergeCell ref="F50:M50"/>
    <mergeCell ref="E51:M51"/>
    <mergeCell ref="N51:AN51"/>
    <mergeCell ref="A43:D51"/>
    <mergeCell ref="E43:M43"/>
    <mergeCell ref="N43:AN43"/>
    <mergeCell ref="O48:AN48"/>
    <mergeCell ref="O50:AN50"/>
    <mergeCell ref="O53:AN53"/>
    <mergeCell ref="O44:AN44"/>
    <mergeCell ref="O46:AN46"/>
    <mergeCell ref="F48:M48"/>
    <mergeCell ref="E49:M49"/>
    <mergeCell ref="N49:AN49"/>
    <mergeCell ref="F46:M46"/>
    <mergeCell ref="E47:M47"/>
    <mergeCell ref="N47:AN47"/>
    <mergeCell ref="F44:M44"/>
    <mergeCell ref="E45:M45"/>
    <mergeCell ref="N45:AN45"/>
    <mergeCell ref="A41:D42"/>
    <mergeCell ref="E41:M41"/>
    <mergeCell ref="N41:AN41"/>
    <mergeCell ref="F42:M42"/>
    <mergeCell ref="F39:M39"/>
    <mergeCell ref="E40:M40"/>
    <mergeCell ref="N40:AN40"/>
    <mergeCell ref="O37:AN37"/>
    <mergeCell ref="O39:AN39"/>
    <mergeCell ref="O42:AN42"/>
    <mergeCell ref="A32:D40"/>
    <mergeCell ref="E32:M32"/>
    <mergeCell ref="N32:AN32"/>
    <mergeCell ref="F33:M33"/>
    <mergeCell ref="E34:M34"/>
    <mergeCell ref="F37:M37"/>
    <mergeCell ref="E38:M38"/>
    <mergeCell ref="N38:AN38"/>
    <mergeCell ref="F35:M35"/>
    <mergeCell ref="E36:M36"/>
    <mergeCell ref="N36:AN36"/>
    <mergeCell ref="N34:AN34"/>
    <mergeCell ref="O33:AN33"/>
    <mergeCell ref="O35:AN35"/>
    <mergeCell ref="AK24:AN24"/>
    <mergeCell ref="AB26:AG26"/>
    <mergeCell ref="AH26:AN26"/>
    <mergeCell ref="A21:D22"/>
    <mergeCell ref="O27:AL27"/>
    <mergeCell ref="A30:D31"/>
    <mergeCell ref="E30:M30"/>
    <mergeCell ref="N30:AN30"/>
    <mergeCell ref="F31:M31"/>
    <mergeCell ref="O31:AN31"/>
    <mergeCell ref="E21:M22"/>
    <mergeCell ref="N21:AN22"/>
    <mergeCell ref="A23:D24"/>
    <mergeCell ref="E23:M23"/>
    <mergeCell ref="F24:M24"/>
    <mergeCell ref="Q24:R24"/>
    <mergeCell ref="T24:U24"/>
    <mergeCell ref="W24:X24"/>
    <mergeCell ref="AA24:AE24"/>
    <mergeCell ref="N23:AN23"/>
    <mergeCell ref="AF24:AG24"/>
    <mergeCell ref="AI24:AJ24"/>
    <mergeCell ref="F28:M28"/>
    <mergeCell ref="N28:AN28"/>
    <mergeCell ref="A25:D29"/>
    <mergeCell ref="E25:M25"/>
    <mergeCell ref="N25:AN25"/>
    <mergeCell ref="F26:M26"/>
    <mergeCell ref="E27:M27"/>
    <mergeCell ref="E29:M29"/>
    <mergeCell ref="N29:AN29"/>
    <mergeCell ref="N26:S26"/>
    <mergeCell ref="T26:W26"/>
    <mergeCell ref="X26:Y26"/>
    <mergeCell ref="Z26:AA26"/>
    <mergeCell ref="A1:L2"/>
    <mergeCell ref="AF16:AF17"/>
    <mergeCell ref="AG16:AI17"/>
    <mergeCell ref="AJ16:AJ17"/>
    <mergeCell ref="AK16:AN17"/>
    <mergeCell ref="Y16:AA17"/>
    <mergeCell ref="M1:P2"/>
    <mergeCell ref="AK5:AK7"/>
    <mergeCell ref="AL5:AM7"/>
    <mergeCell ref="AN5:AN7"/>
    <mergeCell ref="T10:X13"/>
    <mergeCell ref="T16:X17"/>
    <mergeCell ref="AB16:AB17"/>
    <mergeCell ref="AC16:AE17"/>
    <mergeCell ref="Y14:AN15"/>
    <mergeCell ref="E14:S17"/>
    <mergeCell ref="T14:X15"/>
    <mergeCell ref="A3:Y4"/>
    <mergeCell ref="Z3:Z4"/>
    <mergeCell ref="AA3:AC4"/>
    <mergeCell ref="AD3:AE4"/>
    <mergeCell ref="AI8:AJ9"/>
    <mergeCell ref="AK8:AK9"/>
    <mergeCell ref="AL8:AM9"/>
    <mergeCell ref="AN8:AN9"/>
    <mergeCell ref="Y10:AN13"/>
    <mergeCell ref="Y5:AB9"/>
    <mergeCell ref="AC5:AE7"/>
    <mergeCell ref="AF5:AG7"/>
    <mergeCell ref="AH5:AH7"/>
    <mergeCell ref="AI5:AJ7"/>
    <mergeCell ref="AF3:AF4"/>
    <mergeCell ref="AG3:AI4"/>
    <mergeCell ref="AJ3:AJ4"/>
    <mergeCell ref="AK3:AN4"/>
    <mergeCell ref="Q1:V2"/>
    <mergeCell ref="W1:Y2"/>
    <mergeCell ref="Z1:Z2"/>
    <mergeCell ref="AA1:AC2"/>
    <mergeCell ref="AD1:AE2"/>
    <mergeCell ref="AF1:AF2"/>
    <mergeCell ref="AG1:AI2"/>
    <mergeCell ref="AJ1:AJ2"/>
    <mergeCell ref="AK1:AN2"/>
  </mergeCells>
  <phoneticPr fontId="36"/>
  <dataValidations count="3">
    <dataValidation type="list" allowBlank="1" showInputMessage="1" showErrorMessage="1" sqref="E24 E26 E28 E31 E33 E35 E37 E39 E42 E44 E46 E48 E50 E53 E55 E57 E59 E61">
      <formula1>"□,■"</formula1>
    </dataValidation>
    <dataValidation imeMode="halfAlpha" allowBlank="1" showInputMessage="1" showErrorMessage="1" sqref="Q24:R24 T24:U24 W24:X24 AF24:AG24 AI24:AJ24 AF5:AG7 AI5:AJ7 AL5:AM7 AI8:AJ9 AL8:AM9 AC16:AE17 AG16:AI17 AK16:AN17"/>
    <dataValidation imeMode="hiragana" allowBlank="1" showInputMessage="1" showErrorMessage="1" sqref="N30:AN40 N41:AN62"/>
  </dataValidations>
  <pageMargins left="0.78740157480314965" right="0.78740157480314965" top="0.39370078740157483" bottom="0.39370078740157483" header="0.39370078740157483" footer="0.3937007874015748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B1:P802"/>
  <sheetViews>
    <sheetView workbookViewId="0">
      <selection activeCell="K2" sqref="K2:L2"/>
    </sheetView>
  </sheetViews>
  <sheetFormatPr defaultColWidth="9" defaultRowHeight="18" customHeight="1"/>
  <cols>
    <col min="1" max="1" width="2.625" style="1173" customWidth="1"/>
    <col min="2" max="3" width="3" style="1173" customWidth="1"/>
    <col min="4" max="4" width="12.875" style="1326" customWidth="1"/>
    <col min="5" max="5" width="39.75" style="1173" customWidth="1"/>
    <col min="6" max="6" width="11.375" style="1173" customWidth="1"/>
    <col min="7" max="7" width="10.5" style="1174" customWidth="1"/>
    <col min="8" max="9" width="3" style="1175" customWidth="1"/>
    <col min="10" max="10" width="3" style="1174" customWidth="1"/>
    <col min="11" max="11" width="19.625" style="1173" customWidth="1"/>
    <col min="12" max="12" width="6" style="1173" customWidth="1"/>
    <col min="13" max="16" width="3" style="1173" customWidth="1"/>
    <col min="17" max="257" width="9" style="1173"/>
    <col min="258" max="258" width="2.625" style="1173" customWidth="1"/>
    <col min="259" max="260" width="3" style="1173" customWidth="1"/>
    <col min="261" max="261" width="52.5" style="1173" customWidth="1"/>
    <col min="262" max="262" width="11.375" style="1173" customWidth="1"/>
    <col min="263" max="263" width="10.5" style="1173" customWidth="1"/>
    <col min="264" max="266" width="3" style="1173" customWidth="1"/>
    <col min="267" max="267" width="19.625" style="1173" customWidth="1"/>
    <col min="268" max="268" width="6" style="1173" customWidth="1"/>
    <col min="269" max="272" width="3" style="1173" customWidth="1"/>
    <col min="273" max="513" width="9" style="1173"/>
    <col min="514" max="514" width="2.625" style="1173" customWidth="1"/>
    <col min="515" max="516" width="3" style="1173" customWidth="1"/>
    <col min="517" max="517" width="52.5" style="1173" customWidth="1"/>
    <col min="518" max="518" width="11.375" style="1173" customWidth="1"/>
    <col min="519" max="519" width="10.5" style="1173" customWidth="1"/>
    <col min="520" max="522" width="3" style="1173" customWidth="1"/>
    <col min="523" max="523" width="19.625" style="1173" customWidth="1"/>
    <col min="524" max="524" width="6" style="1173" customWidth="1"/>
    <col min="525" max="528" width="3" style="1173" customWidth="1"/>
    <col min="529" max="769" width="9" style="1173"/>
    <col min="770" max="770" width="2.625" style="1173" customWidth="1"/>
    <col min="771" max="772" width="3" style="1173" customWidth="1"/>
    <col min="773" max="773" width="52.5" style="1173" customWidth="1"/>
    <col min="774" max="774" width="11.375" style="1173" customWidth="1"/>
    <col min="775" max="775" width="10.5" style="1173" customWidth="1"/>
    <col min="776" max="778" width="3" style="1173" customWidth="1"/>
    <col min="779" max="779" width="19.625" style="1173" customWidth="1"/>
    <col min="780" max="780" width="6" style="1173" customWidth="1"/>
    <col min="781" max="784" width="3" style="1173" customWidth="1"/>
    <col min="785" max="1025" width="9" style="1173"/>
    <col min="1026" max="1026" width="2.625" style="1173" customWidth="1"/>
    <col min="1027" max="1028" width="3" style="1173" customWidth="1"/>
    <col min="1029" max="1029" width="52.5" style="1173" customWidth="1"/>
    <col min="1030" max="1030" width="11.375" style="1173" customWidth="1"/>
    <col min="1031" max="1031" width="10.5" style="1173" customWidth="1"/>
    <col min="1032" max="1034" width="3" style="1173" customWidth="1"/>
    <col min="1035" max="1035" width="19.625" style="1173" customWidth="1"/>
    <col min="1036" max="1036" width="6" style="1173" customWidth="1"/>
    <col min="1037" max="1040" width="3" style="1173" customWidth="1"/>
    <col min="1041" max="1281" width="9" style="1173"/>
    <col min="1282" max="1282" width="2.625" style="1173" customWidth="1"/>
    <col min="1283" max="1284" width="3" style="1173" customWidth="1"/>
    <col min="1285" max="1285" width="52.5" style="1173" customWidth="1"/>
    <col min="1286" max="1286" width="11.375" style="1173" customWidth="1"/>
    <col min="1287" max="1287" width="10.5" style="1173" customWidth="1"/>
    <col min="1288" max="1290" width="3" style="1173" customWidth="1"/>
    <col min="1291" max="1291" width="19.625" style="1173" customWidth="1"/>
    <col min="1292" max="1292" width="6" style="1173" customWidth="1"/>
    <col min="1293" max="1296" width="3" style="1173" customWidth="1"/>
    <col min="1297" max="1537" width="9" style="1173"/>
    <col min="1538" max="1538" width="2.625" style="1173" customWidth="1"/>
    <col min="1539" max="1540" width="3" style="1173" customWidth="1"/>
    <col min="1541" max="1541" width="52.5" style="1173" customWidth="1"/>
    <col min="1542" max="1542" width="11.375" style="1173" customWidth="1"/>
    <col min="1543" max="1543" width="10.5" style="1173" customWidth="1"/>
    <col min="1544" max="1546" width="3" style="1173" customWidth="1"/>
    <col min="1547" max="1547" width="19.625" style="1173" customWidth="1"/>
    <col min="1548" max="1548" width="6" style="1173" customWidth="1"/>
    <col min="1549" max="1552" width="3" style="1173" customWidth="1"/>
    <col min="1553" max="1793" width="9" style="1173"/>
    <col min="1794" max="1794" width="2.625" style="1173" customWidth="1"/>
    <col min="1795" max="1796" width="3" style="1173" customWidth="1"/>
    <col min="1797" max="1797" width="52.5" style="1173" customWidth="1"/>
    <col min="1798" max="1798" width="11.375" style="1173" customWidth="1"/>
    <col min="1799" max="1799" width="10.5" style="1173" customWidth="1"/>
    <col min="1800" max="1802" width="3" style="1173" customWidth="1"/>
    <col min="1803" max="1803" width="19.625" style="1173" customWidth="1"/>
    <col min="1804" max="1804" width="6" style="1173" customWidth="1"/>
    <col min="1805" max="1808" width="3" style="1173" customWidth="1"/>
    <col min="1809" max="2049" width="9" style="1173"/>
    <col min="2050" max="2050" width="2.625" style="1173" customWidth="1"/>
    <col min="2051" max="2052" width="3" style="1173" customWidth="1"/>
    <col min="2053" max="2053" width="52.5" style="1173" customWidth="1"/>
    <col min="2054" max="2054" width="11.375" style="1173" customWidth="1"/>
    <col min="2055" max="2055" width="10.5" style="1173" customWidth="1"/>
    <col min="2056" max="2058" width="3" style="1173" customWidth="1"/>
    <col min="2059" max="2059" width="19.625" style="1173" customWidth="1"/>
    <col min="2060" max="2060" width="6" style="1173" customWidth="1"/>
    <col min="2061" max="2064" width="3" style="1173" customWidth="1"/>
    <col min="2065" max="2305" width="9" style="1173"/>
    <col min="2306" max="2306" width="2.625" style="1173" customWidth="1"/>
    <col min="2307" max="2308" width="3" style="1173" customWidth="1"/>
    <col min="2309" max="2309" width="52.5" style="1173" customWidth="1"/>
    <col min="2310" max="2310" width="11.375" style="1173" customWidth="1"/>
    <col min="2311" max="2311" width="10.5" style="1173" customWidth="1"/>
    <col min="2312" max="2314" width="3" style="1173" customWidth="1"/>
    <col min="2315" max="2315" width="19.625" style="1173" customWidth="1"/>
    <col min="2316" max="2316" width="6" style="1173" customWidth="1"/>
    <col min="2317" max="2320" width="3" style="1173" customWidth="1"/>
    <col min="2321" max="2561" width="9" style="1173"/>
    <col min="2562" max="2562" width="2.625" style="1173" customWidth="1"/>
    <col min="2563" max="2564" width="3" style="1173" customWidth="1"/>
    <col min="2565" max="2565" width="52.5" style="1173" customWidth="1"/>
    <col min="2566" max="2566" width="11.375" style="1173" customWidth="1"/>
    <col min="2567" max="2567" width="10.5" style="1173" customWidth="1"/>
    <col min="2568" max="2570" width="3" style="1173" customWidth="1"/>
    <col min="2571" max="2571" width="19.625" style="1173" customWidth="1"/>
    <col min="2572" max="2572" width="6" style="1173" customWidth="1"/>
    <col min="2573" max="2576" width="3" style="1173" customWidth="1"/>
    <col min="2577" max="2817" width="9" style="1173"/>
    <col min="2818" max="2818" width="2.625" style="1173" customWidth="1"/>
    <col min="2819" max="2820" width="3" style="1173" customWidth="1"/>
    <col min="2821" max="2821" width="52.5" style="1173" customWidth="1"/>
    <col min="2822" max="2822" width="11.375" style="1173" customWidth="1"/>
    <col min="2823" max="2823" width="10.5" style="1173" customWidth="1"/>
    <col min="2824" max="2826" width="3" style="1173" customWidth="1"/>
    <col min="2827" max="2827" width="19.625" style="1173" customWidth="1"/>
    <col min="2828" max="2828" width="6" style="1173" customWidth="1"/>
    <col min="2829" max="2832" width="3" style="1173" customWidth="1"/>
    <col min="2833" max="3073" width="9" style="1173"/>
    <col min="3074" max="3074" width="2.625" style="1173" customWidth="1"/>
    <col min="3075" max="3076" width="3" style="1173" customWidth="1"/>
    <col min="3077" max="3077" width="52.5" style="1173" customWidth="1"/>
    <col min="3078" max="3078" width="11.375" style="1173" customWidth="1"/>
    <col min="3079" max="3079" width="10.5" style="1173" customWidth="1"/>
    <col min="3080" max="3082" width="3" style="1173" customWidth="1"/>
    <col min="3083" max="3083" width="19.625" style="1173" customWidth="1"/>
    <col min="3084" max="3084" width="6" style="1173" customWidth="1"/>
    <col min="3085" max="3088" width="3" style="1173" customWidth="1"/>
    <col min="3089" max="3329" width="9" style="1173"/>
    <col min="3330" max="3330" width="2.625" style="1173" customWidth="1"/>
    <col min="3331" max="3332" width="3" style="1173" customWidth="1"/>
    <col min="3333" max="3333" width="52.5" style="1173" customWidth="1"/>
    <col min="3334" max="3334" width="11.375" style="1173" customWidth="1"/>
    <col min="3335" max="3335" width="10.5" style="1173" customWidth="1"/>
    <col min="3336" max="3338" width="3" style="1173" customWidth="1"/>
    <col min="3339" max="3339" width="19.625" style="1173" customWidth="1"/>
    <col min="3340" max="3340" width="6" style="1173" customWidth="1"/>
    <col min="3341" max="3344" width="3" style="1173" customWidth="1"/>
    <col min="3345" max="3585" width="9" style="1173"/>
    <col min="3586" max="3586" width="2.625" style="1173" customWidth="1"/>
    <col min="3587" max="3588" width="3" style="1173" customWidth="1"/>
    <col min="3589" max="3589" width="52.5" style="1173" customWidth="1"/>
    <col min="3590" max="3590" width="11.375" style="1173" customWidth="1"/>
    <col min="3591" max="3591" width="10.5" style="1173" customWidth="1"/>
    <col min="3592" max="3594" width="3" style="1173" customWidth="1"/>
    <col min="3595" max="3595" width="19.625" style="1173" customWidth="1"/>
    <col min="3596" max="3596" width="6" style="1173" customWidth="1"/>
    <col min="3597" max="3600" width="3" style="1173" customWidth="1"/>
    <col min="3601" max="3841" width="9" style="1173"/>
    <col min="3842" max="3842" width="2.625" style="1173" customWidth="1"/>
    <col min="3843" max="3844" width="3" style="1173" customWidth="1"/>
    <col min="3845" max="3845" width="52.5" style="1173" customWidth="1"/>
    <col min="3846" max="3846" width="11.375" style="1173" customWidth="1"/>
    <col min="3847" max="3847" width="10.5" style="1173" customWidth="1"/>
    <col min="3848" max="3850" width="3" style="1173" customWidth="1"/>
    <col min="3851" max="3851" width="19.625" style="1173" customWidth="1"/>
    <col min="3852" max="3852" width="6" style="1173" customWidth="1"/>
    <col min="3853" max="3856" width="3" style="1173" customWidth="1"/>
    <col min="3857" max="4097" width="9" style="1173"/>
    <col min="4098" max="4098" width="2.625" style="1173" customWidth="1"/>
    <col min="4099" max="4100" width="3" style="1173" customWidth="1"/>
    <col min="4101" max="4101" width="52.5" style="1173" customWidth="1"/>
    <col min="4102" max="4102" width="11.375" style="1173" customWidth="1"/>
    <col min="4103" max="4103" width="10.5" style="1173" customWidth="1"/>
    <col min="4104" max="4106" width="3" style="1173" customWidth="1"/>
    <col min="4107" max="4107" width="19.625" style="1173" customWidth="1"/>
    <col min="4108" max="4108" width="6" style="1173" customWidth="1"/>
    <col min="4109" max="4112" width="3" style="1173" customWidth="1"/>
    <col min="4113" max="4353" width="9" style="1173"/>
    <col min="4354" max="4354" width="2.625" style="1173" customWidth="1"/>
    <col min="4355" max="4356" width="3" style="1173" customWidth="1"/>
    <col min="4357" max="4357" width="52.5" style="1173" customWidth="1"/>
    <col min="4358" max="4358" width="11.375" style="1173" customWidth="1"/>
    <col min="4359" max="4359" width="10.5" style="1173" customWidth="1"/>
    <col min="4360" max="4362" width="3" style="1173" customWidth="1"/>
    <col min="4363" max="4363" width="19.625" style="1173" customWidth="1"/>
    <col min="4364" max="4364" width="6" style="1173" customWidth="1"/>
    <col min="4365" max="4368" width="3" style="1173" customWidth="1"/>
    <col min="4369" max="4609" width="9" style="1173"/>
    <col min="4610" max="4610" width="2.625" style="1173" customWidth="1"/>
    <col min="4611" max="4612" width="3" style="1173" customWidth="1"/>
    <col min="4613" max="4613" width="52.5" style="1173" customWidth="1"/>
    <col min="4614" max="4614" width="11.375" style="1173" customWidth="1"/>
    <col min="4615" max="4615" width="10.5" style="1173" customWidth="1"/>
    <col min="4616" max="4618" width="3" style="1173" customWidth="1"/>
    <col min="4619" max="4619" width="19.625" style="1173" customWidth="1"/>
    <col min="4620" max="4620" width="6" style="1173" customWidth="1"/>
    <col min="4621" max="4624" width="3" style="1173" customWidth="1"/>
    <col min="4625" max="4865" width="9" style="1173"/>
    <col min="4866" max="4866" width="2.625" style="1173" customWidth="1"/>
    <col min="4867" max="4868" width="3" style="1173" customWidth="1"/>
    <col min="4869" max="4869" width="52.5" style="1173" customWidth="1"/>
    <col min="4870" max="4870" width="11.375" style="1173" customWidth="1"/>
    <col min="4871" max="4871" width="10.5" style="1173" customWidth="1"/>
    <col min="4872" max="4874" width="3" style="1173" customWidth="1"/>
    <col min="4875" max="4875" width="19.625" style="1173" customWidth="1"/>
    <col min="4876" max="4876" width="6" style="1173" customWidth="1"/>
    <col min="4877" max="4880" width="3" style="1173" customWidth="1"/>
    <col min="4881" max="5121" width="9" style="1173"/>
    <col min="5122" max="5122" width="2.625" style="1173" customWidth="1"/>
    <col min="5123" max="5124" width="3" style="1173" customWidth="1"/>
    <col min="5125" max="5125" width="52.5" style="1173" customWidth="1"/>
    <col min="5126" max="5126" width="11.375" style="1173" customWidth="1"/>
    <col min="5127" max="5127" width="10.5" style="1173" customWidth="1"/>
    <col min="5128" max="5130" width="3" style="1173" customWidth="1"/>
    <col min="5131" max="5131" width="19.625" style="1173" customWidth="1"/>
    <col min="5132" max="5132" width="6" style="1173" customWidth="1"/>
    <col min="5133" max="5136" width="3" style="1173" customWidth="1"/>
    <col min="5137" max="5377" width="9" style="1173"/>
    <col min="5378" max="5378" width="2.625" style="1173" customWidth="1"/>
    <col min="5379" max="5380" width="3" style="1173" customWidth="1"/>
    <col min="5381" max="5381" width="52.5" style="1173" customWidth="1"/>
    <col min="5382" max="5382" width="11.375" style="1173" customWidth="1"/>
    <col min="5383" max="5383" width="10.5" style="1173" customWidth="1"/>
    <col min="5384" max="5386" width="3" style="1173" customWidth="1"/>
    <col min="5387" max="5387" width="19.625" style="1173" customWidth="1"/>
    <col min="5388" max="5388" width="6" style="1173" customWidth="1"/>
    <col min="5389" max="5392" width="3" style="1173" customWidth="1"/>
    <col min="5393" max="5633" width="9" style="1173"/>
    <col min="5634" max="5634" width="2.625" style="1173" customWidth="1"/>
    <col min="5635" max="5636" width="3" style="1173" customWidth="1"/>
    <col min="5637" max="5637" width="52.5" style="1173" customWidth="1"/>
    <col min="5638" max="5638" width="11.375" style="1173" customWidth="1"/>
    <col min="5639" max="5639" width="10.5" style="1173" customWidth="1"/>
    <col min="5640" max="5642" width="3" style="1173" customWidth="1"/>
    <col min="5643" max="5643" width="19.625" style="1173" customWidth="1"/>
    <col min="5644" max="5644" width="6" style="1173" customWidth="1"/>
    <col min="5645" max="5648" width="3" style="1173" customWidth="1"/>
    <col min="5649" max="5889" width="9" style="1173"/>
    <col min="5890" max="5890" width="2.625" style="1173" customWidth="1"/>
    <col min="5891" max="5892" width="3" style="1173" customWidth="1"/>
    <col min="5893" max="5893" width="52.5" style="1173" customWidth="1"/>
    <col min="5894" max="5894" width="11.375" style="1173" customWidth="1"/>
    <col min="5895" max="5895" width="10.5" style="1173" customWidth="1"/>
    <col min="5896" max="5898" width="3" style="1173" customWidth="1"/>
    <col min="5899" max="5899" width="19.625" style="1173" customWidth="1"/>
    <col min="5900" max="5900" width="6" style="1173" customWidth="1"/>
    <col min="5901" max="5904" width="3" style="1173" customWidth="1"/>
    <col min="5905" max="6145" width="9" style="1173"/>
    <col min="6146" max="6146" width="2.625" style="1173" customWidth="1"/>
    <col min="6147" max="6148" width="3" style="1173" customWidth="1"/>
    <col min="6149" max="6149" width="52.5" style="1173" customWidth="1"/>
    <col min="6150" max="6150" width="11.375" style="1173" customWidth="1"/>
    <col min="6151" max="6151" width="10.5" style="1173" customWidth="1"/>
    <col min="6152" max="6154" width="3" style="1173" customWidth="1"/>
    <col min="6155" max="6155" width="19.625" style="1173" customWidth="1"/>
    <col min="6156" max="6156" width="6" style="1173" customWidth="1"/>
    <col min="6157" max="6160" width="3" style="1173" customWidth="1"/>
    <col min="6161" max="6401" width="9" style="1173"/>
    <col min="6402" max="6402" width="2.625" style="1173" customWidth="1"/>
    <col min="6403" max="6404" width="3" style="1173" customWidth="1"/>
    <col min="6405" max="6405" width="52.5" style="1173" customWidth="1"/>
    <col min="6406" max="6406" width="11.375" style="1173" customWidth="1"/>
    <col min="6407" max="6407" width="10.5" style="1173" customWidth="1"/>
    <col min="6408" max="6410" width="3" style="1173" customWidth="1"/>
    <col min="6411" max="6411" width="19.625" style="1173" customWidth="1"/>
    <col min="6412" max="6412" width="6" style="1173" customWidth="1"/>
    <col min="6413" max="6416" width="3" style="1173" customWidth="1"/>
    <col min="6417" max="6657" width="9" style="1173"/>
    <col min="6658" max="6658" width="2.625" style="1173" customWidth="1"/>
    <col min="6659" max="6660" width="3" style="1173" customWidth="1"/>
    <col min="6661" max="6661" width="52.5" style="1173" customWidth="1"/>
    <col min="6662" max="6662" width="11.375" style="1173" customWidth="1"/>
    <col min="6663" max="6663" width="10.5" style="1173" customWidth="1"/>
    <col min="6664" max="6666" width="3" style="1173" customWidth="1"/>
    <col min="6667" max="6667" width="19.625" style="1173" customWidth="1"/>
    <col min="6668" max="6668" width="6" style="1173" customWidth="1"/>
    <col min="6669" max="6672" width="3" style="1173" customWidth="1"/>
    <col min="6673" max="6913" width="9" style="1173"/>
    <col min="6914" max="6914" width="2.625" style="1173" customWidth="1"/>
    <col min="6915" max="6916" width="3" style="1173" customWidth="1"/>
    <col min="6917" max="6917" width="52.5" style="1173" customWidth="1"/>
    <col min="6918" max="6918" width="11.375" style="1173" customWidth="1"/>
    <col min="6919" max="6919" width="10.5" style="1173" customWidth="1"/>
    <col min="6920" max="6922" width="3" style="1173" customWidth="1"/>
    <col min="6923" max="6923" width="19.625" style="1173" customWidth="1"/>
    <col min="6924" max="6924" width="6" style="1173" customWidth="1"/>
    <col min="6925" max="6928" width="3" style="1173" customWidth="1"/>
    <col min="6929" max="7169" width="9" style="1173"/>
    <col min="7170" max="7170" width="2.625" style="1173" customWidth="1"/>
    <col min="7171" max="7172" width="3" style="1173" customWidth="1"/>
    <col min="7173" max="7173" width="52.5" style="1173" customWidth="1"/>
    <col min="7174" max="7174" width="11.375" style="1173" customWidth="1"/>
    <col min="7175" max="7175" width="10.5" style="1173" customWidth="1"/>
    <col min="7176" max="7178" width="3" style="1173" customWidth="1"/>
    <col min="7179" max="7179" width="19.625" style="1173" customWidth="1"/>
    <col min="7180" max="7180" width="6" style="1173" customWidth="1"/>
    <col min="7181" max="7184" width="3" style="1173" customWidth="1"/>
    <col min="7185" max="7425" width="9" style="1173"/>
    <col min="7426" max="7426" width="2.625" style="1173" customWidth="1"/>
    <col min="7427" max="7428" width="3" style="1173" customWidth="1"/>
    <col min="7429" max="7429" width="52.5" style="1173" customWidth="1"/>
    <col min="7430" max="7430" width="11.375" style="1173" customWidth="1"/>
    <col min="7431" max="7431" width="10.5" style="1173" customWidth="1"/>
    <col min="7432" max="7434" width="3" style="1173" customWidth="1"/>
    <col min="7435" max="7435" width="19.625" style="1173" customWidth="1"/>
    <col min="7436" max="7436" width="6" style="1173" customWidth="1"/>
    <col min="7437" max="7440" width="3" style="1173" customWidth="1"/>
    <col min="7441" max="7681" width="9" style="1173"/>
    <col min="7682" max="7682" width="2.625" style="1173" customWidth="1"/>
    <col min="7683" max="7684" width="3" style="1173" customWidth="1"/>
    <col min="7685" max="7685" width="52.5" style="1173" customWidth="1"/>
    <col min="7686" max="7686" width="11.375" style="1173" customWidth="1"/>
    <col min="7687" max="7687" width="10.5" style="1173" customWidth="1"/>
    <col min="7688" max="7690" width="3" style="1173" customWidth="1"/>
    <col min="7691" max="7691" width="19.625" style="1173" customWidth="1"/>
    <col min="7692" max="7692" width="6" style="1173" customWidth="1"/>
    <col min="7693" max="7696" width="3" style="1173" customWidth="1"/>
    <col min="7697" max="7937" width="9" style="1173"/>
    <col min="7938" max="7938" width="2.625" style="1173" customWidth="1"/>
    <col min="7939" max="7940" width="3" style="1173" customWidth="1"/>
    <col min="7941" max="7941" width="52.5" style="1173" customWidth="1"/>
    <col min="7942" max="7942" width="11.375" style="1173" customWidth="1"/>
    <col min="7943" max="7943" width="10.5" style="1173" customWidth="1"/>
    <col min="7944" max="7946" width="3" style="1173" customWidth="1"/>
    <col min="7947" max="7947" width="19.625" style="1173" customWidth="1"/>
    <col min="7948" max="7948" width="6" style="1173" customWidth="1"/>
    <col min="7949" max="7952" width="3" style="1173" customWidth="1"/>
    <col min="7953" max="8193" width="9" style="1173"/>
    <col min="8194" max="8194" width="2.625" style="1173" customWidth="1"/>
    <col min="8195" max="8196" width="3" style="1173" customWidth="1"/>
    <col min="8197" max="8197" width="52.5" style="1173" customWidth="1"/>
    <col min="8198" max="8198" width="11.375" style="1173" customWidth="1"/>
    <col min="8199" max="8199" width="10.5" style="1173" customWidth="1"/>
    <col min="8200" max="8202" width="3" style="1173" customWidth="1"/>
    <col min="8203" max="8203" width="19.625" style="1173" customWidth="1"/>
    <col min="8204" max="8204" width="6" style="1173" customWidth="1"/>
    <col min="8205" max="8208" width="3" style="1173" customWidth="1"/>
    <col min="8209" max="8449" width="9" style="1173"/>
    <col min="8450" max="8450" width="2.625" style="1173" customWidth="1"/>
    <col min="8451" max="8452" width="3" style="1173" customWidth="1"/>
    <col min="8453" max="8453" width="52.5" style="1173" customWidth="1"/>
    <col min="8454" max="8454" width="11.375" style="1173" customWidth="1"/>
    <col min="8455" max="8455" width="10.5" style="1173" customWidth="1"/>
    <col min="8456" max="8458" width="3" style="1173" customWidth="1"/>
    <col min="8459" max="8459" width="19.625" style="1173" customWidth="1"/>
    <col min="8460" max="8460" width="6" style="1173" customWidth="1"/>
    <col min="8461" max="8464" width="3" style="1173" customWidth="1"/>
    <col min="8465" max="8705" width="9" style="1173"/>
    <col min="8706" max="8706" width="2.625" style="1173" customWidth="1"/>
    <col min="8707" max="8708" width="3" style="1173" customWidth="1"/>
    <col min="8709" max="8709" width="52.5" style="1173" customWidth="1"/>
    <col min="8710" max="8710" width="11.375" style="1173" customWidth="1"/>
    <col min="8711" max="8711" width="10.5" style="1173" customWidth="1"/>
    <col min="8712" max="8714" width="3" style="1173" customWidth="1"/>
    <col min="8715" max="8715" width="19.625" style="1173" customWidth="1"/>
    <col min="8716" max="8716" width="6" style="1173" customWidth="1"/>
    <col min="8717" max="8720" width="3" style="1173" customWidth="1"/>
    <col min="8721" max="8961" width="9" style="1173"/>
    <col min="8962" max="8962" width="2.625" style="1173" customWidth="1"/>
    <col min="8963" max="8964" width="3" style="1173" customWidth="1"/>
    <col min="8965" max="8965" width="52.5" style="1173" customWidth="1"/>
    <col min="8966" max="8966" width="11.375" style="1173" customWidth="1"/>
    <col min="8967" max="8967" width="10.5" style="1173" customWidth="1"/>
    <col min="8968" max="8970" width="3" style="1173" customWidth="1"/>
    <col min="8971" max="8971" width="19.625" style="1173" customWidth="1"/>
    <col min="8972" max="8972" width="6" style="1173" customWidth="1"/>
    <col min="8973" max="8976" width="3" style="1173" customWidth="1"/>
    <col min="8977" max="9217" width="9" style="1173"/>
    <col min="9218" max="9218" width="2.625" style="1173" customWidth="1"/>
    <col min="9219" max="9220" width="3" style="1173" customWidth="1"/>
    <col min="9221" max="9221" width="52.5" style="1173" customWidth="1"/>
    <col min="9222" max="9222" width="11.375" style="1173" customWidth="1"/>
    <col min="9223" max="9223" width="10.5" style="1173" customWidth="1"/>
    <col min="9224" max="9226" width="3" style="1173" customWidth="1"/>
    <col min="9227" max="9227" width="19.625" style="1173" customWidth="1"/>
    <col min="9228" max="9228" width="6" style="1173" customWidth="1"/>
    <col min="9229" max="9232" width="3" style="1173" customWidth="1"/>
    <col min="9233" max="9473" width="9" style="1173"/>
    <col min="9474" max="9474" width="2.625" style="1173" customWidth="1"/>
    <col min="9475" max="9476" width="3" style="1173" customWidth="1"/>
    <col min="9477" max="9477" width="52.5" style="1173" customWidth="1"/>
    <col min="9478" max="9478" width="11.375" style="1173" customWidth="1"/>
    <col min="9479" max="9479" width="10.5" style="1173" customWidth="1"/>
    <col min="9480" max="9482" width="3" style="1173" customWidth="1"/>
    <col min="9483" max="9483" width="19.625" style="1173" customWidth="1"/>
    <col min="9484" max="9484" width="6" style="1173" customWidth="1"/>
    <col min="9485" max="9488" width="3" style="1173" customWidth="1"/>
    <col min="9489" max="9729" width="9" style="1173"/>
    <col min="9730" max="9730" width="2.625" style="1173" customWidth="1"/>
    <col min="9731" max="9732" width="3" style="1173" customWidth="1"/>
    <col min="9733" max="9733" width="52.5" style="1173" customWidth="1"/>
    <col min="9734" max="9734" width="11.375" style="1173" customWidth="1"/>
    <col min="9735" max="9735" width="10.5" style="1173" customWidth="1"/>
    <col min="9736" max="9738" width="3" style="1173" customWidth="1"/>
    <col min="9739" max="9739" width="19.625" style="1173" customWidth="1"/>
    <col min="9740" max="9740" width="6" style="1173" customWidth="1"/>
    <col min="9741" max="9744" width="3" style="1173" customWidth="1"/>
    <col min="9745" max="9985" width="9" style="1173"/>
    <col min="9986" max="9986" width="2.625" style="1173" customWidth="1"/>
    <col min="9987" max="9988" width="3" style="1173" customWidth="1"/>
    <col min="9989" max="9989" width="52.5" style="1173" customWidth="1"/>
    <col min="9990" max="9990" width="11.375" style="1173" customWidth="1"/>
    <col min="9991" max="9991" width="10.5" style="1173" customWidth="1"/>
    <col min="9992" max="9994" width="3" style="1173" customWidth="1"/>
    <col min="9995" max="9995" width="19.625" style="1173" customWidth="1"/>
    <col min="9996" max="9996" width="6" style="1173" customWidth="1"/>
    <col min="9997" max="10000" width="3" style="1173" customWidth="1"/>
    <col min="10001" max="10241" width="9" style="1173"/>
    <col min="10242" max="10242" width="2.625" style="1173" customWidth="1"/>
    <col min="10243" max="10244" width="3" style="1173" customWidth="1"/>
    <col min="10245" max="10245" width="52.5" style="1173" customWidth="1"/>
    <col min="10246" max="10246" width="11.375" style="1173" customWidth="1"/>
    <col min="10247" max="10247" width="10.5" style="1173" customWidth="1"/>
    <col min="10248" max="10250" width="3" style="1173" customWidth="1"/>
    <col min="10251" max="10251" width="19.625" style="1173" customWidth="1"/>
    <col min="10252" max="10252" width="6" style="1173" customWidth="1"/>
    <col min="10253" max="10256" width="3" style="1173" customWidth="1"/>
    <col min="10257" max="10497" width="9" style="1173"/>
    <col min="10498" max="10498" width="2.625" style="1173" customWidth="1"/>
    <col min="10499" max="10500" width="3" style="1173" customWidth="1"/>
    <col min="10501" max="10501" width="52.5" style="1173" customWidth="1"/>
    <col min="10502" max="10502" width="11.375" style="1173" customWidth="1"/>
    <col min="10503" max="10503" width="10.5" style="1173" customWidth="1"/>
    <col min="10504" max="10506" width="3" style="1173" customWidth="1"/>
    <col min="10507" max="10507" width="19.625" style="1173" customWidth="1"/>
    <col min="10508" max="10508" width="6" style="1173" customWidth="1"/>
    <col min="10509" max="10512" width="3" style="1173" customWidth="1"/>
    <col min="10513" max="10753" width="9" style="1173"/>
    <col min="10754" max="10754" width="2.625" style="1173" customWidth="1"/>
    <col min="10755" max="10756" width="3" style="1173" customWidth="1"/>
    <col min="10757" max="10757" width="52.5" style="1173" customWidth="1"/>
    <col min="10758" max="10758" width="11.375" style="1173" customWidth="1"/>
    <col min="10759" max="10759" width="10.5" style="1173" customWidth="1"/>
    <col min="10760" max="10762" width="3" style="1173" customWidth="1"/>
    <col min="10763" max="10763" width="19.625" style="1173" customWidth="1"/>
    <col min="10764" max="10764" width="6" style="1173" customWidth="1"/>
    <col min="10765" max="10768" width="3" style="1173" customWidth="1"/>
    <col min="10769" max="11009" width="9" style="1173"/>
    <col min="11010" max="11010" width="2.625" style="1173" customWidth="1"/>
    <col min="11011" max="11012" width="3" style="1173" customWidth="1"/>
    <col min="11013" max="11013" width="52.5" style="1173" customWidth="1"/>
    <col min="11014" max="11014" width="11.375" style="1173" customWidth="1"/>
    <col min="11015" max="11015" width="10.5" style="1173" customWidth="1"/>
    <col min="11016" max="11018" width="3" style="1173" customWidth="1"/>
    <col min="11019" max="11019" width="19.625" style="1173" customWidth="1"/>
    <col min="11020" max="11020" width="6" style="1173" customWidth="1"/>
    <col min="11021" max="11024" width="3" style="1173" customWidth="1"/>
    <col min="11025" max="11265" width="9" style="1173"/>
    <col min="11266" max="11266" width="2.625" style="1173" customWidth="1"/>
    <col min="11267" max="11268" width="3" style="1173" customWidth="1"/>
    <col min="11269" max="11269" width="52.5" style="1173" customWidth="1"/>
    <col min="11270" max="11270" width="11.375" style="1173" customWidth="1"/>
    <col min="11271" max="11271" width="10.5" style="1173" customWidth="1"/>
    <col min="11272" max="11274" width="3" style="1173" customWidth="1"/>
    <col min="11275" max="11275" width="19.625" style="1173" customWidth="1"/>
    <col min="11276" max="11276" width="6" style="1173" customWidth="1"/>
    <col min="11277" max="11280" width="3" style="1173" customWidth="1"/>
    <col min="11281" max="11521" width="9" style="1173"/>
    <col min="11522" max="11522" width="2.625" style="1173" customWidth="1"/>
    <col min="11523" max="11524" width="3" style="1173" customWidth="1"/>
    <col min="11525" max="11525" width="52.5" style="1173" customWidth="1"/>
    <col min="11526" max="11526" width="11.375" style="1173" customWidth="1"/>
    <col min="11527" max="11527" width="10.5" style="1173" customWidth="1"/>
    <col min="11528" max="11530" width="3" style="1173" customWidth="1"/>
    <col min="11531" max="11531" width="19.625" style="1173" customWidth="1"/>
    <col min="11532" max="11532" width="6" style="1173" customWidth="1"/>
    <col min="11533" max="11536" width="3" style="1173" customWidth="1"/>
    <col min="11537" max="11777" width="9" style="1173"/>
    <col min="11778" max="11778" width="2.625" style="1173" customWidth="1"/>
    <col min="11779" max="11780" width="3" style="1173" customWidth="1"/>
    <col min="11781" max="11781" width="52.5" style="1173" customWidth="1"/>
    <col min="11782" max="11782" width="11.375" style="1173" customWidth="1"/>
    <col min="11783" max="11783" width="10.5" style="1173" customWidth="1"/>
    <col min="11784" max="11786" width="3" style="1173" customWidth="1"/>
    <col min="11787" max="11787" width="19.625" style="1173" customWidth="1"/>
    <col min="11788" max="11788" width="6" style="1173" customWidth="1"/>
    <col min="11789" max="11792" width="3" style="1173" customWidth="1"/>
    <col min="11793" max="12033" width="9" style="1173"/>
    <col min="12034" max="12034" width="2.625" style="1173" customWidth="1"/>
    <col min="12035" max="12036" width="3" style="1173" customWidth="1"/>
    <col min="12037" max="12037" width="52.5" style="1173" customWidth="1"/>
    <col min="12038" max="12038" width="11.375" style="1173" customWidth="1"/>
    <col min="12039" max="12039" width="10.5" style="1173" customWidth="1"/>
    <col min="12040" max="12042" width="3" style="1173" customWidth="1"/>
    <col min="12043" max="12043" width="19.625" style="1173" customWidth="1"/>
    <col min="12044" max="12044" width="6" style="1173" customWidth="1"/>
    <col min="12045" max="12048" width="3" style="1173" customWidth="1"/>
    <col min="12049" max="12289" width="9" style="1173"/>
    <col min="12290" max="12290" width="2.625" style="1173" customWidth="1"/>
    <col min="12291" max="12292" width="3" style="1173" customWidth="1"/>
    <col min="12293" max="12293" width="52.5" style="1173" customWidth="1"/>
    <col min="12294" max="12294" width="11.375" style="1173" customWidth="1"/>
    <col min="12295" max="12295" width="10.5" style="1173" customWidth="1"/>
    <col min="12296" max="12298" width="3" style="1173" customWidth="1"/>
    <col min="12299" max="12299" width="19.625" style="1173" customWidth="1"/>
    <col min="12300" max="12300" width="6" style="1173" customWidth="1"/>
    <col min="12301" max="12304" width="3" style="1173" customWidth="1"/>
    <col min="12305" max="12545" width="9" style="1173"/>
    <col min="12546" max="12546" width="2.625" style="1173" customWidth="1"/>
    <col min="12547" max="12548" width="3" style="1173" customWidth="1"/>
    <col min="12549" max="12549" width="52.5" style="1173" customWidth="1"/>
    <col min="12550" max="12550" width="11.375" style="1173" customWidth="1"/>
    <col min="12551" max="12551" width="10.5" style="1173" customWidth="1"/>
    <col min="12552" max="12554" width="3" style="1173" customWidth="1"/>
    <col min="12555" max="12555" width="19.625" style="1173" customWidth="1"/>
    <col min="12556" max="12556" width="6" style="1173" customWidth="1"/>
    <col min="12557" max="12560" width="3" style="1173" customWidth="1"/>
    <col min="12561" max="12801" width="9" style="1173"/>
    <col min="12802" max="12802" width="2.625" style="1173" customWidth="1"/>
    <col min="12803" max="12804" width="3" style="1173" customWidth="1"/>
    <col min="12805" max="12805" width="52.5" style="1173" customWidth="1"/>
    <col min="12806" max="12806" width="11.375" style="1173" customWidth="1"/>
    <col min="12807" max="12807" width="10.5" style="1173" customWidth="1"/>
    <col min="12808" max="12810" width="3" style="1173" customWidth="1"/>
    <col min="12811" max="12811" width="19.625" style="1173" customWidth="1"/>
    <col min="12812" max="12812" width="6" style="1173" customWidth="1"/>
    <col min="12813" max="12816" width="3" style="1173" customWidth="1"/>
    <col min="12817" max="13057" width="9" style="1173"/>
    <col min="13058" max="13058" width="2.625" style="1173" customWidth="1"/>
    <col min="13059" max="13060" width="3" style="1173" customWidth="1"/>
    <col min="13061" max="13061" width="52.5" style="1173" customWidth="1"/>
    <col min="13062" max="13062" width="11.375" style="1173" customWidth="1"/>
    <col min="13063" max="13063" width="10.5" style="1173" customWidth="1"/>
    <col min="13064" max="13066" width="3" style="1173" customWidth="1"/>
    <col min="13067" max="13067" width="19.625" style="1173" customWidth="1"/>
    <col min="13068" max="13068" width="6" style="1173" customWidth="1"/>
    <col min="13069" max="13072" width="3" style="1173" customWidth="1"/>
    <col min="13073" max="13313" width="9" style="1173"/>
    <col min="13314" max="13314" width="2.625" style="1173" customWidth="1"/>
    <col min="13315" max="13316" width="3" style="1173" customWidth="1"/>
    <col min="13317" max="13317" width="52.5" style="1173" customWidth="1"/>
    <col min="13318" max="13318" width="11.375" style="1173" customWidth="1"/>
    <col min="13319" max="13319" width="10.5" style="1173" customWidth="1"/>
    <col min="13320" max="13322" width="3" style="1173" customWidth="1"/>
    <col min="13323" max="13323" width="19.625" style="1173" customWidth="1"/>
    <col min="13324" max="13324" width="6" style="1173" customWidth="1"/>
    <col min="13325" max="13328" width="3" style="1173" customWidth="1"/>
    <col min="13329" max="13569" width="9" style="1173"/>
    <col min="13570" max="13570" width="2.625" style="1173" customWidth="1"/>
    <col min="13571" max="13572" width="3" style="1173" customWidth="1"/>
    <col min="13573" max="13573" width="52.5" style="1173" customWidth="1"/>
    <col min="13574" max="13574" width="11.375" style="1173" customWidth="1"/>
    <col min="13575" max="13575" width="10.5" style="1173" customWidth="1"/>
    <col min="13576" max="13578" width="3" style="1173" customWidth="1"/>
    <col min="13579" max="13579" width="19.625" style="1173" customWidth="1"/>
    <col min="13580" max="13580" width="6" style="1173" customWidth="1"/>
    <col min="13581" max="13584" width="3" style="1173" customWidth="1"/>
    <col min="13585" max="13825" width="9" style="1173"/>
    <col min="13826" max="13826" width="2.625" style="1173" customWidth="1"/>
    <col min="13827" max="13828" width="3" style="1173" customWidth="1"/>
    <col min="13829" max="13829" width="52.5" style="1173" customWidth="1"/>
    <col min="13830" max="13830" width="11.375" style="1173" customWidth="1"/>
    <col min="13831" max="13831" width="10.5" style="1173" customWidth="1"/>
    <col min="13832" max="13834" width="3" style="1173" customWidth="1"/>
    <col min="13835" max="13835" width="19.625" style="1173" customWidth="1"/>
    <col min="13836" max="13836" width="6" style="1173" customWidth="1"/>
    <col min="13837" max="13840" width="3" style="1173" customWidth="1"/>
    <col min="13841" max="14081" width="9" style="1173"/>
    <col min="14082" max="14082" width="2.625" style="1173" customWidth="1"/>
    <col min="14083" max="14084" width="3" style="1173" customWidth="1"/>
    <col min="14085" max="14085" width="52.5" style="1173" customWidth="1"/>
    <col min="14086" max="14086" width="11.375" style="1173" customWidth="1"/>
    <col min="14087" max="14087" width="10.5" style="1173" customWidth="1"/>
    <col min="14088" max="14090" width="3" style="1173" customWidth="1"/>
    <col min="14091" max="14091" width="19.625" style="1173" customWidth="1"/>
    <col min="14092" max="14092" width="6" style="1173" customWidth="1"/>
    <col min="14093" max="14096" width="3" style="1173" customWidth="1"/>
    <col min="14097" max="14337" width="9" style="1173"/>
    <col min="14338" max="14338" width="2.625" style="1173" customWidth="1"/>
    <col min="14339" max="14340" width="3" style="1173" customWidth="1"/>
    <col min="14341" max="14341" width="52.5" style="1173" customWidth="1"/>
    <col min="14342" max="14342" width="11.375" style="1173" customWidth="1"/>
    <col min="14343" max="14343" width="10.5" style="1173" customWidth="1"/>
    <col min="14344" max="14346" width="3" style="1173" customWidth="1"/>
    <col min="14347" max="14347" width="19.625" style="1173" customWidth="1"/>
    <col min="14348" max="14348" width="6" style="1173" customWidth="1"/>
    <col min="14349" max="14352" width="3" style="1173" customWidth="1"/>
    <col min="14353" max="14593" width="9" style="1173"/>
    <col min="14594" max="14594" width="2.625" style="1173" customWidth="1"/>
    <col min="14595" max="14596" width="3" style="1173" customWidth="1"/>
    <col min="14597" max="14597" width="52.5" style="1173" customWidth="1"/>
    <col min="14598" max="14598" width="11.375" style="1173" customWidth="1"/>
    <col min="14599" max="14599" width="10.5" style="1173" customWidth="1"/>
    <col min="14600" max="14602" width="3" style="1173" customWidth="1"/>
    <col min="14603" max="14603" width="19.625" style="1173" customWidth="1"/>
    <col min="14604" max="14604" width="6" style="1173" customWidth="1"/>
    <col min="14605" max="14608" width="3" style="1173" customWidth="1"/>
    <col min="14609" max="14849" width="9" style="1173"/>
    <col min="14850" max="14850" width="2.625" style="1173" customWidth="1"/>
    <col min="14851" max="14852" width="3" style="1173" customWidth="1"/>
    <col min="14853" max="14853" width="52.5" style="1173" customWidth="1"/>
    <col min="14854" max="14854" width="11.375" style="1173" customWidth="1"/>
    <col min="14855" max="14855" width="10.5" style="1173" customWidth="1"/>
    <col min="14856" max="14858" width="3" style="1173" customWidth="1"/>
    <col min="14859" max="14859" width="19.625" style="1173" customWidth="1"/>
    <col min="14860" max="14860" width="6" style="1173" customWidth="1"/>
    <col min="14861" max="14864" width="3" style="1173" customWidth="1"/>
    <col min="14865" max="15105" width="9" style="1173"/>
    <col min="15106" max="15106" width="2.625" style="1173" customWidth="1"/>
    <col min="15107" max="15108" width="3" style="1173" customWidth="1"/>
    <col min="15109" max="15109" width="52.5" style="1173" customWidth="1"/>
    <col min="15110" max="15110" width="11.375" style="1173" customWidth="1"/>
    <col min="15111" max="15111" width="10.5" style="1173" customWidth="1"/>
    <col min="15112" max="15114" width="3" style="1173" customWidth="1"/>
    <col min="15115" max="15115" width="19.625" style="1173" customWidth="1"/>
    <col min="15116" max="15116" width="6" style="1173" customWidth="1"/>
    <col min="15117" max="15120" width="3" style="1173" customWidth="1"/>
    <col min="15121" max="15361" width="9" style="1173"/>
    <col min="15362" max="15362" width="2.625" style="1173" customWidth="1"/>
    <col min="15363" max="15364" width="3" style="1173" customWidth="1"/>
    <col min="15365" max="15365" width="52.5" style="1173" customWidth="1"/>
    <col min="15366" max="15366" width="11.375" style="1173" customWidth="1"/>
    <col min="15367" max="15367" width="10.5" style="1173" customWidth="1"/>
    <col min="15368" max="15370" width="3" style="1173" customWidth="1"/>
    <col min="15371" max="15371" width="19.625" style="1173" customWidth="1"/>
    <col min="15372" max="15372" width="6" style="1173" customWidth="1"/>
    <col min="15373" max="15376" width="3" style="1173" customWidth="1"/>
    <col min="15377" max="15617" width="9" style="1173"/>
    <col min="15618" max="15618" width="2.625" style="1173" customWidth="1"/>
    <col min="15619" max="15620" width="3" style="1173" customWidth="1"/>
    <col min="15621" max="15621" width="52.5" style="1173" customWidth="1"/>
    <col min="15622" max="15622" width="11.375" style="1173" customWidth="1"/>
    <col min="15623" max="15623" width="10.5" style="1173" customWidth="1"/>
    <col min="15624" max="15626" width="3" style="1173" customWidth="1"/>
    <col min="15627" max="15627" width="19.625" style="1173" customWidth="1"/>
    <col min="15628" max="15628" width="6" style="1173" customWidth="1"/>
    <col min="15629" max="15632" width="3" style="1173" customWidth="1"/>
    <col min="15633" max="15873" width="9" style="1173"/>
    <col min="15874" max="15874" width="2.625" style="1173" customWidth="1"/>
    <col min="15875" max="15876" width="3" style="1173" customWidth="1"/>
    <col min="15877" max="15877" width="52.5" style="1173" customWidth="1"/>
    <col min="15878" max="15878" width="11.375" style="1173" customWidth="1"/>
    <col min="15879" max="15879" width="10.5" style="1173" customWidth="1"/>
    <col min="15880" max="15882" width="3" style="1173" customWidth="1"/>
    <col min="15883" max="15883" width="19.625" style="1173" customWidth="1"/>
    <col min="15884" max="15884" width="6" style="1173" customWidth="1"/>
    <col min="15885" max="15888" width="3" style="1173" customWidth="1"/>
    <col min="15889" max="16129" width="9" style="1173"/>
    <col min="16130" max="16130" width="2.625" style="1173" customWidth="1"/>
    <col min="16131" max="16132" width="3" style="1173" customWidth="1"/>
    <col min="16133" max="16133" width="52.5" style="1173" customWidth="1"/>
    <col min="16134" max="16134" width="11.375" style="1173" customWidth="1"/>
    <col min="16135" max="16135" width="10.5" style="1173" customWidth="1"/>
    <col min="16136" max="16138" width="3" style="1173" customWidth="1"/>
    <col min="16139" max="16139" width="19.625" style="1173" customWidth="1"/>
    <col min="16140" max="16140" width="6" style="1173" customWidth="1"/>
    <col min="16141" max="16144" width="3" style="1173" customWidth="1"/>
    <col min="16145" max="16384" width="9" style="1173"/>
  </cols>
  <sheetData>
    <row r="1" spans="2:16" ht="36" customHeight="1">
      <c r="K1" s="3792" t="s">
        <v>3367</v>
      </c>
      <c r="L1" s="3792"/>
    </row>
    <row r="2" spans="2:16" ht="14.25">
      <c r="K2" s="3793" t="s">
        <v>3368</v>
      </c>
      <c r="L2" s="3793"/>
    </row>
    <row r="3" spans="2:16" ht="27" customHeight="1">
      <c r="B3" s="3794" t="s">
        <v>2559</v>
      </c>
      <c r="C3" s="3794"/>
      <c r="D3" s="3794"/>
      <c r="E3" s="3794"/>
      <c r="F3" s="3794"/>
      <c r="G3" s="3794"/>
      <c r="H3" s="3794"/>
      <c r="I3" s="3794"/>
      <c r="J3" s="3794"/>
      <c r="K3" s="3794"/>
      <c r="L3" s="3794"/>
      <c r="N3" s="1176"/>
    </row>
    <row r="4" spans="2:16" ht="27" customHeight="1">
      <c r="B4" s="1177"/>
      <c r="C4" s="1177"/>
      <c r="D4" s="1177"/>
      <c r="E4" s="1177"/>
      <c r="F4" s="1177"/>
      <c r="G4" s="1178"/>
      <c r="H4" s="1177"/>
      <c r="I4" s="1177"/>
      <c r="J4" s="1178"/>
      <c r="K4" s="1177"/>
      <c r="L4" s="1177"/>
      <c r="N4" s="1176"/>
    </row>
    <row r="5" spans="2:16" ht="21" customHeight="1">
      <c r="C5" s="1179" t="s">
        <v>2560</v>
      </c>
      <c r="D5" s="1180"/>
      <c r="E5" s="1323">
        <f>一括入力シート!B6</f>
        <v>0</v>
      </c>
      <c r="F5" s="1181" t="s">
        <v>549</v>
      </c>
      <c r="G5" s="1182"/>
      <c r="H5" s="1183"/>
      <c r="I5" s="1183"/>
      <c r="J5" s="1184"/>
      <c r="K5" s="1185"/>
      <c r="L5" s="1186"/>
    </row>
    <row r="6" spans="2:16" ht="21" customHeight="1">
      <c r="C6" s="1179" t="s">
        <v>2561</v>
      </c>
      <c r="D6" s="1180"/>
      <c r="E6" s="1325">
        <f>一括入力シート!B45</f>
        <v>0</v>
      </c>
      <c r="F6" s="1187" t="s">
        <v>2562</v>
      </c>
      <c r="G6" s="1188"/>
      <c r="H6" s="1189"/>
      <c r="I6" s="1189"/>
      <c r="J6" s="1190"/>
      <c r="K6" s="1191"/>
      <c r="L6" s="1192"/>
    </row>
    <row r="7" spans="2:16" ht="21" customHeight="1">
      <c r="C7" s="1179" t="s">
        <v>2563</v>
      </c>
      <c r="D7" s="1180"/>
      <c r="E7" s="1325">
        <f>一括入力シート!B54</f>
        <v>0</v>
      </c>
      <c r="F7" s="1187" t="s">
        <v>2564</v>
      </c>
      <c r="G7" s="1193"/>
      <c r="H7" s="1189"/>
      <c r="I7" s="1189"/>
      <c r="J7" s="1190"/>
      <c r="K7" s="1191"/>
      <c r="L7" s="1192"/>
    </row>
    <row r="8" spans="2:16" ht="21" customHeight="1">
      <c r="C8" s="1179" t="s">
        <v>2565</v>
      </c>
      <c r="D8" s="1180"/>
      <c r="E8" s="1324"/>
      <c r="F8" s="1194" t="s">
        <v>2566</v>
      </c>
      <c r="G8" s="1195"/>
      <c r="H8" s="1196"/>
      <c r="I8" s="1196"/>
      <c r="J8" s="1197"/>
      <c r="K8" s="1198"/>
      <c r="L8" s="1199"/>
    </row>
    <row r="9" spans="2:16" ht="17.25" customHeight="1">
      <c r="C9" s="1179"/>
      <c r="D9" s="1180"/>
      <c r="E9" s="1180"/>
      <c r="F9" s="1200" t="s">
        <v>583</v>
      </c>
      <c r="G9" s="1184"/>
      <c r="H9" s="1183"/>
      <c r="I9" s="1183"/>
      <c r="J9" s="1184"/>
      <c r="K9" s="1185"/>
      <c r="L9" s="1185"/>
    </row>
    <row r="10" spans="2:16" ht="17.25" customHeight="1">
      <c r="C10" s="1179"/>
      <c r="D10" s="1180"/>
      <c r="E10" s="1180"/>
      <c r="F10" s="1180"/>
      <c r="G10" s="1201"/>
      <c r="H10" s="1202"/>
      <c r="I10" s="1202"/>
      <c r="J10" s="1201"/>
    </row>
    <row r="11" spans="2:16" ht="27" customHeight="1">
      <c r="B11" s="3795" t="s">
        <v>550</v>
      </c>
      <c r="C11" s="3796"/>
      <c r="D11" s="3796"/>
      <c r="E11" s="3796"/>
      <c r="F11" s="3796"/>
      <c r="G11" s="3796"/>
      <c r="H11" s="3796"/>
      <c r="I11" s="3796"/>
      <c r="J11" s="3796"/>
      <c r="K11" s="3796"/>
      <c r="L11" s="3797"/>
    </row>
    <row r="12" spans="2:16" ht="17.25" customHeight="1">
      <c r="B12" s="3798" t="s">
        <v>551</v>
      </c>
      <c r="C12" s="3799"/>
      <c r="D12" s="3799"/>
      <c r="E12" s="3799"/>
      <c r="F12" s="3800"/>
      <c r="G12" s="3804" t="s">
        <v>2567</v>
      </c>
      <c r="H12" s="3806" t="s">
        <v>2568</v>
      </c>
      <c r="I12" s="3807"/>
      <c r="J12" s="3807"/>
      <c r="K12" s="3808" t="s">
        <v>2569</v>
      </c>
      <c r="L12" s="3810" t="s">
        <v>552</v>
      </c>
      <c r="P12" s="1203"/>
    </row>
    <row r="13" spans="2:16" ht="23.25" customHeight="1">
      <c r="B13" s="3801"/>
      <c r="C13" s="3802"/>
      <c r="D13" s="3802"/>
      <c r="E13" s="3802"/>
      <c r="F13" s="3803"/>
      <c r="G13" s="3805"/>
      <c r="H13" s="1204" t="s">
        <v>553</v>
      </c>
      <c r="I13" s="1205" t="s">
        <v>554</v>
      </c>
      <c r="J13" s="1206" t="s">
        <v>2570</v>
      </c>
      <c r="K13" s="3809"/>
      <c r="L13" s="3811"/>
      <c r="P13" s="1207"/>
    </row>
    <row r="14" spans="2:16" ht="21" customHeight="1">
      <c r="B14" s="1208" t="s">
        <v>555</v>
      </c>
      <c r="C14" s="1191"/>
      <c r="D14" s="1283"/>
      <c r="E14" s="1191"/>
      <c r="F14" s="1191"/>
      <c r="G14" s="1209"/>
      <c r="H14" s="1210" t="s">
        <v>11</v>
      </c>
      <c r="I14" s="1211" t="s">
        <v>11</v>
      </c>
      <c r="J14" s="1188" t="s">
        <v>11</v>
      </c>
      <c r="K14" s="1212"/>
      <c r="L14" s="1192"/>
    </row>
    <row r="15" spans="2:16" ht="21" customHeight="1">
      <c r="B15" s="1213" t="s">
        <v>556</v>
      </c>
      <c r="C15" s="1214"/>
      <c r="D15" s="1293"/>
      <c r="E15" s="1214"/>
      <c r="F15" s="1214"/>
      <c r="G15" s="1215"/>
      <c r="H15" s="1216" t="s">
        <v>11</v>
      </c>
      <c r="I15" s="1217" t="s">
        <v>11</v>
      </c>
      <c r="J15" s="1218" t="s">
        <v>11</v>
      </c>
      <c r="K15" s="1219"/>
      <c r="L15" s="1220"/>
    </row>
    <row r="16" spans="2:16" ht="21" customHeight="1">
      <c r="B16" s="1221"/>
      <c r="C16" s="3815" t="s">
        <v>557</v>
      </c>
      <c r="D16" s="1327" t="s">
        <v>558</v>
      </c>
      <c r="E16" s="1227"/>
      <c r="F16" s="1223"/>
      <c r="G16" s="1209"/>
      <c r="H16" s="1210" t="s">
        <v>11</v>
      </c>
      <c r="I16" s="1211" t="s">
        <v>11</v>
      </c>
      <c r="J16" s="1188" t="s">
        <v>11</v>
      </c>
      <c r="K16" s="1212"/>
      <c r="L16" s="1192"/>
    </row>
    <row r="17" spans="2:12" ht="21" customHeight="1">
      <c r="B17" s="1208"/>
      <c r="C17" s="3816"/>
      <c r="D17" s="1292" t="s">
        <v>559</v>
      </c>
      <c r="E17" s="1214"/>
      <c r="F17" s="1220"/>
      <c r="G17" s="1215"/>
      <c r="H17" s="1216" t="s">
        <v>11</v>
      </c>
      <c r="I17" s="1217" t="s">
        <v>11</v>
      </c>
      <c r="J17" s="1218" t="s">
        <v>11</v>
      </c>
      <c r="K17" s="1219"/>
      <c r="L17" s="1220"/>
    </row>
    <row r="18" spans="2:12" ht="21" customHeight="1">
      <c r="B18" s="1208"/>
      <c r="C18" s="3816"/>
      <c r="D18" s="1292" t="s">
        <v>584</v>
      </c>
      <c r="E18" s="1214"/>
      <c r="F18" s="1220"/>
      <c r="G18" s="1215"/>
      <c r="H18" s="1216" t="s">
        <v>11</v>
      </c>
      <c r="I18" s="1217" t="s">
        <v>11</v>
      </c>
      <c r="J18" s="1218" t="s">
        <v>11</v>
      </c>
      <c r="K18" s="1219"/>
      <c r="L18" s="1220"/>
    </row>
    <row r="19" spans="2:12" ht="21" customHeight="1">
      <c r="B19" s="1208"/>
      <c r="C19" s="3816"/>
      <c r="D19" s="1292" t="s">
        <v>560</v>
      </c>
      <c r="E19" s="1214"/>
      <c r="F19" s="1220"/>
      <c r="G19" s="1215" t="s">
        <v>561</v>
      </c>
      <c r="H19" s="1216" t="s">
        <v>11</v>
      </c>
      <c r="I19" s="1217" t="s">
        <v>11</v>
      </c>
      <c r="J19" s="1218" t="s">
        <v>11</v>
      </c>
      <c r="K19" s="1219"/>
      <c r="L19" s="1220"/>
    </row>
    <row r="20" spans="2:12" ht="21" customHeight="1">
      <c r="B20" s="1208"/>
      <c r="C20" s="3816"/>
      <c r="D20" s="1292" t="s">
        <v>562</v>
      </c>
      <c r="E20" s="1214"/>
      <c r="F20" s="1220"/>
      <c r="G20" s="1215"/>
      <c r="H20" s="1216" t="s">
        <v>11</v>
      </c>
      <c r="I20" s="1217" t="s">
        <v>11</v>
      </c>
      <c r="J20" s="1218" t="s">
        <v>11</v>
      </c>
      <c r="K20" s="1219"/>
      <c r="L20" s="1220"/>
    </row>
    <row r="21" spans="2:12" ht="21" customHeight="1">
      <c r="B21" s="1208"/>
      <c r="C21" s="3816"/>
      <c r="D21" s="1292" t="s">
        <v>563</v>
      </c>
      <c r="E21" s="1214"/>
      <c r="F21" s="1220"/>
      <c r="G21" s="1215"/>
      <c r="H21" s="1216" t="s">
        <v>11</v>
      </c>
      <c r="I21" s="1217" t="s">
        <v>11</v>
      </c>
      <c r="J21" s="1218" t="s">
        <v>11</v>
      </c>
      <c r="K21" s="1219"/>
      <c r="L21" s="1220"/>
    </row>
    <row r="22" spans="2:12" ht="21" customHeight="1">
      <c r="B22" s="1208"/>
      <c r="C22" s="3816"/>
      <c r="D22" s="3857" t="s">
        <v>564</v>
      </c>
      <c r="E22" s="3858"/>
      <c r="F22" s="3859"/>
      <c r="G22" s="1215" t="s">
        <v>565</v>
      </c>
      <c r="H22" s="1216" t="s">
        <v>11</v>
      </c>
      <c r="I22" s="1217" t="s">
        <v>11</v>
      </c>
      <c r="J22" s="1218" t="s">
        <v>11</v>
      </c>
      <c r="K22" s="1219"/>
      <c r="L22" s="1220"/>
    </row>
    <row r="23" spans="2:12" ht="21" customHeight="1">
      <c r="B23" s="1208"/>
      <c r="C23" s="3816"/>
      <c r="D23" s="1292" t="s">
        <v>585</v>
      </c>
      <c r="E23" s="1214"/>
      <c r="F23" s="1220"/>
      <c r="G23" s="1215"/>
      <c r="H23" s="1216" t="s">
        <v>11</v>
      </c>
      <c r="I23" s="1217" t="s">
        <v>11</v>
      </c>
      <c r="J23" s="1218" t="s">
        <v>11</v>
      </c>
      <c r="K23" s="1219"/>
      <c r="L23" s="1220"/>
    </row>
    <row r="24" spans="2:12" ht="21" customHeight="1">
      <c r="B24" s="1208"/>
      <c r="C24" s="3816"/>
      <c r="D24" s="1292" t="s">
        <v>586</v>
      </c>
      <c r="E24" s="1214"/>
      <c r="F24" s="1220"/>
      <c r="G24" s="1215"/>
      <c r="H24" s="1216" t="s">
        <v>11</v>
      </c>
      <c r="I24" s="1217" t="s">
        <v>11</v>
      </c>
      <c r="J24" s="1218" t="s">
        <v>11</v>
      </c>
      <c r="K24" s="1219"/>
      <c r="L24" s="1220"/>
    </row>
    <row r="25" spans="2:12" ht="21" customHeight="1">
      <c r="B25" s="1208"/>
      <c r="C25" s="3816"/>
      <c r="D25" s="1292"/>
      <c r="E25" s="1214"/>
      <c r="F25" s="1220"/>
      <c r="G25" s="1215"/>
      <c r="H25" s="1216" t="s">
        <v>11</v>
      </c>
      <c r="I25" s="1217" t="s">
        <v>11</v>
      </c>
      <c r="J25" s="1218" t="s">
        <v>11</v>
      </c>
      <c r="K25" s="1219"/>
      <c r="L25" s="1220"/>
    </row>
    <row r="26" spans="2:12" ht="21" customHeight="1">
      <c r="B26" s="1208"/>
      <c r="C26" s="3815" t="s">
        <v>2571</v>
      </c>
      <c r="D26" s="1292" t="s">
        <v>2572</v>
      </c>
      <c r="E26" s="1214"/>
      <c r="F26" s="1220"/>
      <c r="G26" s="1215"/>
      <c r="H26" s="1216" t="s">
        <v>11</v>
      </c>
      <c r="I26" s="1217" t="s">
        <v>11</v>
      </c>
      <c r="J26" s="1218" t="s">
        <v>11</v>
      </c>
      <c r="K26" s="1219"/>
      <c r="L26" s="1220"/>
    </row>
    <row r="27" spans="2:12" ht="21" customHeight="1">
      <c r="B27" s="1208"/>
      <c r="C27" s="3816"/>
      <c r="D27" s="1292" t="s">
        <v>2573</v>
      </c>
      <c r="E27" s="1214"/>
      <c r="F27" s="1220"/>
      <c r="G27" s="1215"/>
      <c r="H27" s="1216" t="s">
        <v>11</v>
      </c>
      <c r="I27" s="1217" t="s">
        <v>11</v>
      </c>
      <c r="J27" s="1218" t="s">
        <v>11</v>
      </c>
      <c r="K27" s="1219"/>
      <c r="L27" s="1220"/>
    </row>
    <row r="28" spans="2:12" ht="21" customHeight="1">
      <c r="B28" s="1208"/>
      <c r="C28" s="3816"/>
      <c r="D28" s="1292" t="s">
        <v>2574</v>
      </c>
      <c r="E28" s="1214"/>
      <c r="F28" s="1220"/>
      <c r="G28" s="1215"/>
      <c r="H28" s="1216" t="s">
        <v>11</v>
      </c>
      <c r="I28" s="1217" t="s">
        <v>11</v>
      </c>
      <c r="J28" s="1218" t="s">
        <v>11</v>
      </c>
      <c r="K28" s="1219"/>
      <c r="L28" s="1220"/>
    </row>
    <row r="29" spans="2:12" ht="21" customHeight="1">
      <c r="B29" s="1208"/>
      <c r="C29" s="3816"/>
      <c r="D29" s="3857" t="s">
        <v>2575</v>
      </c>
      <c r="E29" s="3858"/>
      <c r="F29" s="3859"/>
      <c r="G29" s="1215" t="s">
        <v>566</v>
      </c>
      <c r="H29" s="1216" t="s">
        <v>11</v>
      </c>
      <c r="I29" s="1217" t="s">
        <v>11</v>
      </c>
      <c r="J29" s="1218" t="s">
        <v>11</v>
      </c>
      <c r="K29" s="1219"/>
      <c r="L29" s="1220"/>
    </row>
    <row r="30" spans="2:12" ht="21" customHeight="1">
      <c r="B30" s="1208"/>
      <c r="C30" s="3817"/>
      <c r="D30" s="1292"/>
      <c r="E30" s="1214"/>
      <c r="F30" s="1220"/>
      <c r="G30" s="1215"/>
      <c r="H30" s="1216" t="s">
        <v>11</v>
      </c>
      <c r="I30" s="1217" t="s">
        <v>11</v>
      </c>
      <c r="J30" s="1218" t="s">
        <v>11</v>
      </c>
      <c r="K30" s="1219"/>
      <c r="L30" s="1220"/>
    </row>
    <row r="31" spans="2:12" ht="21" customHeight="1">
      <c r="B31" s="1208"/>
      <c r="C31" s="3815" t="s">
        <v>2576</v>
      </c>
      <c r="D31" s="1292" t="s">
        <v>2577</v>
      </c>
      <c r="E31" s="1214"/>
      <c r="F31" s="1220"/>
      <c r="G31" s="1215"/>
      <c r="H31" s="1216" t="s">
        <v>11</v>
      </c>
      <c r="I31" s="1217" t="s">
        <v>11</v>
      </c>
      <c r="J31" s="1218" t="s">
        <v>11</v>
      </c>
      <c r="K31" s="1219"/>
      <c r="L31" s="1220"/>
    </row>
    <row r="32" spans="2:12" ht="21" customHeight="1">
      <c r="B32" s="1208"/>
      <c r="C32" s="3817"/>
      <c r="D32" s="1292"/>
      <c r="E32" s="1214"/>
      <c r="F32" s="1220"/>
      <c r="G32" s="1215"/>
      <c r="H32" s="1216" t="s">
        <v>11</v>
      </c>
      <c r="I32" s="1217" t="s">
        <v>11</v>
      </c>
      <c r="J32" s="1218" t="s">
        <v>11</v>
      </c>
      <c r="K32" s="1219"/>
      <c r="L32" s="1220"/>
    </row>
    <row r="33" spans="2:16" ht="21" customHeight="1">
      <c r="B33" s="1208"/>
      <c r="C33" s="3815" t="s">
        <v>2578</v>
      </c>
      <c r="D33" s="1292" t="s">
        <v>587</v>
      </c>
      <c r="E33" s="1214"/>
      <c r="F33" s="1220"/>
      <c r="G33" s="1215"/>
      <c r="H33" s="1216" t="s">
        <v>11</v>
      </c>
      <c r="I33" s="1217" t="s">
        <v>11</v>
      </c>
      <c r="J33" s="1218" t="s">
        <v>11</v>
      </c>
      <c r="K33" s="1219"/>
      <c r="L33" s="1220"/>
    </row>
    <row r="34" spans="2:16" ht="21" customHeight="1">
      <c r="B34" s="1208"/>
      <c r="C34" s="3817"/>
      <c r="D34" s="1292"/>
      <c r="E34" s="1214"/>
      <c r="F34" s="1220"/>
      <c r="G34" s="1215"/>
      <c r="H34" s="1216" t="s">
        <v>11</v>
      </c>
      <c r="I34" s="1217" t="s">
        <v>11</v>
      </c>
      <c r="J34" s="1218" t="s">
        <v>11</v>
      </c>
      <c r="K34" s="1219"/>
      <c r="L34" s="1220"/>
    </row>
    <row r="35" spans="2:16" ht="21" customHeight="1">
      <c r="B35" s="1225" t="s">
        <v>567</v>
      </c>
      <c r="C35" s="1226"/>
      <c r="D35" s="1293"/>
      <c r="E35" s="1214"/>
      <c r="F35" s="1214"/>
      <c r="G35" s="1215" t="s">
        <v>568</v>
      </c>
      <c r="H35" s="1216" t="s">
        <v>11</v>
      </c>
      <c r="I35" s="1217" t="s">
        <v>11</v>
      </c>
      <c r="J35" s="1218" t="s">
        <v>11</v>
      </c>
      <c r="K35" s="1219"/>
      <c r="L35" s="1220"/>
    </row>
    <row r="36" spans="2:16" ht="21" customHeight="1">
      <c r="B36" s="1225" t="s">
        <v>569</v>
      </c>
      <c r="C36" s="1226"/>
      <c r="D36" s="1293"/>
      <c r="E36" s="1214"/>
      <c r="F36" s="1214"/>
      <c r="G36" s="1215" t="s">
        <v>570</v>
      </c>
      <c r="H36" s="1216" t="s">
        <v>11</v>
      </c>
      <c r="I36" s="1217" t="s">
        <v>11</v>
      </c>
      <c r="J36" s="1218" t="s">
        <v>11</v>
      </c>
      <c r="K36" s="1219"/>
      <c r="L36" s="1220"/>
    </row>
    <row r="37" spans="2:16" ht="21" customHeight="1">
      <c r="B37" s="1225" t="s">
        <v>571</v>
      </c>
      <c r="C37" s="1226"/>
      <c r="D37" s="1293"/>
      <c r="E37" s="1214"/>
      <c r="F37" s="1214"/>
      <c r="G37" s="1215" t="s">
        <v>572</v>
      </c>
      <c r="H37" s="1216" t="s">
        <v>11</v>
      </c>
      <c r="I37" s="1217" t="s">
        <v>11</v>
      </c>
      <c r="J37" s="1218" t="s">
        <v>11</v>
      </c>
      <c r="K37" s="1219"/>
      <c r="L37" s="1220"/>
    </row>
    <row r="38" spans="2:16" ht="21" customHeight="1">
      <c r="B38" s="1225" t="s">
        <v>573</v>
      </c>
      <c r="C38" s="1214"/>
      <c r="D38" s="1293"/>
      <c r="E38" s="1214"/>
      <c r="F38" s="1214"/>
      <c r="G38" s="1215"/>
      <c r="H38" s="1216" t="s">
        <v>11</v>
      </c>
      <c r="I38" s="1217" t="s">
        <v>11</v>
      </c>
      <c r="J38" s="1218" t="s">
        <v>11</v>
      </c>
      <c r="K38" s="1219"/>
      <c r="L38" s="1220"/>
    </row>
    <row r="39" spans="2:16" ht="21" customHeight="1">
      <c r="B39" s="1225" t="s">
        <v>574</v>
      </c>
      <c r="C39" s="1214"/>
      <c r="D39" s="1293"/>
      <c r="E39" s="1214"/>
      <c r="F39" s="1214"/>
      <c r="G39" s="1215"/>
      <c r="H39" s="1216" t="s">
        <v>11</v>
      </c>
      <c r="I39" s="1217" t="s">
        <v>11</v>
      </c>
      <c r="J39" s="1218" t="s">
        <v>11</v>
      </c>
      <c r="K39" s="1219"/>
      <c r="L39" s="1220"/>
    </row>
    <row r="40" spans="2:16" ht="21" customHeight="1">
      <c r="B40" s="1213"/>
      <c r="C40" s="1227"/>
      <c r="D40" s="1282"/>
      <c r="E40" s="1227"/>
      <c r="F40" s="1227"/>
      <c r="G40" s="1228"/>
      <c r="H40" s="1229" t="s">
        <v>11</v>
      </c>
      <c r="I40" s="1230" t="s">
        <v>11</v>
      </c>
      <c r="J40" s="1231" t="s">
        <v>11</v>
      </c>
      <c r="K40" s="1232"/>
      <c r="L40" s="1223"/>
    </row>
    <row r="41" spans="2:16" ht="27.75" customHeight="1" collapsed="1">
      <c r="B41" s="3795" t="s">
        <v>575</v>
      </c>
      <c r="C41" s="3796"/>
      <c r="D41" s="3796"/>
      <c r="E41" s="3796"/>
      <c r="F41" s="3796"/>
      <c r="G41" s="3796"/>
      <c r="H41" s="3796"/>
      <c r="I41" s="3796"/>
      <c r="J41" s="3796"/>
      <c r="K41" s="3796"/>
      <c r="L41" s="3797"/>
    </row>
    <row r="42" spans="2:16" ht="17.25" customHeight="1">
      <c r="B42" s="3798" t="s">
        <v>551</v>
      </c>
      <c r="C42" s="3799"/>
      <c r="D42" s="3799"/>
      <c r="E42" s="3799"/>
      <c r="F42" s="3800"/>
      <c r="G42" s="3804" t="s">
        <v>2567</v>
      </c>
      <c r="H42" s="3806" t="s">
        <v>2568</v>
      </c>
      <c r="I42" s="3807"/>
      <c r="J42" s="3807"/>
      <c r="K42" s="3808" t="s">
        <v>2569</v>
      </c>
      <c r="L42" s="3810" t="s">
        <v>552</v>
      </c>
      <c r="P42" s="1203"/>
    </row>
    <row r="43" spans="2:16" ht="23.25" customHeight="1">
      <c r="B43" s="3801"/>
      <c r="C43" s="3802"/>
      <c r="D43" s="3802"/>
      <c r="E43" s="3802"/>
      <c r="F43" s="3803"/>
      <c r="G43" s="3805"/>
      <c r="H43" s="1233" t="s">
        <v>553</v>
      </c>
      <c r="I43" s="1205" t="s">
        <v>554</v>
      </c>
      <c r="J43" s="1234" t="s">
        <v>2570</v>
      </c>
      <c r="K43" s="3809"/>
      <c r="L43" s="3811"/>
      <c r="P43" s="1207"/>
    </row>
    <row r="44" spans="2:16" ht="21" customHeight="1">
      <c r="B44" s="1208" t="s">
        <v>576</v>
      </c>
      <c r="C44" s="1191"/>
      <c r="D44" s="1283"/>
      <c r="E44" s="1191"/>
      <c r="F44" s="1191"/>
      <c r="G44" s="1209"/>
      <c r="H44" s="1235" t="s">
        <v>11</v>
      </c>
      <c r="I44" s="1211" t="s">
        <v>11</v>
      </c>
      <c r="J44" s="1236" t="s">
        <v>11</v>
      </c>
      <c r="K44" s="1212"/>
      <c r="L44" s="1192"/>
    </row>
    <row r="45" spans="2:16" ht="21" customHeight="1">
      <c r="B45" s="1221"/>
      <c r="C45" s="1237" t="s">
        <v>577</v>
      </c>
      <c r="D45" s="1292"/>
      <c r="E45" s="1214"/>
      <c r="F45" s="1214"/>
      <c r="G45" s="1215"/>
      <c r="H45" s="1238" t="s">
        <v>11</v>
      </c>
      <c r="I45" s="1217" t="s">
        <v>11</v>
      </c>
      <c r="J45" s="1239" t="s">
        <v>11</v>
      </c>
      <c r="K45" s="1219" t="s">
        <v>2579</v>
      </c>
      <c r="L45" s="1220"/>
    </row>
    <row r="46" spans="2:16" ht="21" customHeight="1">
      <c r="B46" s="1208"/>
      <c r="C46" s="1237" t="s">
        <v>578</v>
      </c>
      <c r="D46" s="1292"/>
      <c r="E46" s="1214"/>
      <c r="F46" s="1214"/>
      <c r="G46" s="1215"/>
      <c r="H46" s="1238" t="s">
        <v>11</v>
      </c>
      <c r="I46" s="1217" t="s">
        <v>11</v>
      </c>
      <c r="J46" s="1239" t="s">
        <v>11</v>
      </c>
      <c r="K46" s="1219" t="s">
        <v>2579</v>
      </c>
      <c r="L46" s="1220"/>
    </row>
    <row r="47" spans="2:16" ht="21" customHeight="1">
      <c r="B47" s="1208"/>
      <c r="C47" s="1237" t="s">
        <v>579</v>
      </c>
      <c r="D47" s="1292"/>
      <c r="E47" s="1214"/>
      <c r="F47" s="1214"/>
      <c r="G47" s="1215"/>
      <c r="H47" s="1238" t="s">
        <v>11</v>
      </c>
      <c r="I47" s="1217" t="s">
        <v>11</v>
      </c>
      <c r="J47" s="1239" t="s">
        <v>11</v>
      </c>
      <c r="K47" s="1219" t="s">
        <v>2579</v>
      </c>
      <c r="L47" s="1220"/>
    </row>
    <row r="48" spans="2:16" ht="21" customHeight="1">
      <c r="B48" s="1208"/>
      <c r="C48" s="1237" t="s">
        <v>580</v>
      </c>
      <c r="D48" s="1292"/>
      <c r="E48" s="1214"/>
      <c r="F48" s="1214"/>
      <c r="G48" s="1215"/>
      <c r="H48" s="1238" t="s">
        <v>11</v>
      </c>
      <c r="I48" s="1217" t="s">
        <v>11</v>
      </c>
      <c r="J48" s="1239" t="s">
        <v>11</v>
      </c>
      <c r="K48" s="1219" t="s">
        <v>2579</v>
      </c>
      <c r="L48" s="1220"/>
    </row>
    <row r="49" spans="2:12" ht="21" customHeight="1">
      <c r="B49" s="1208"/>
      <c r="C49" s="1240" t="s">
        <v>581</v>
      </c>
      <c r="D49" s="1327"/>
      <c r="E49" s="1227"/>
      <c r="F49" s="1227"/>
      <c r="G49" s="1228"/>
      <c r="H49" s="1241" t="s">
        <v>11</v>
      </c>
      <c r="I49" s="1242" t="s">
        <v>11</v>
      </c>
      <c r="J49" s="1243" t="s">
        <v>11</v>
      </c>
      <c r="K49" s="1232" t="s">
        <v>2579</v>
      </c>
      <c r="L49" s="1223"/>
    </row>
    <row r="50" spans="2:12" ht="21" customHeight="1">
      <c r="B50" s="1208"/>
      <c r="C50" s="1224"/>
      <c r="D50" s="1282"/>
      <c r="E50" s="1227"/>
      <c r="F50" s="1227"/>
      <c r="G50" s="1228"/>
      <c r="H50" s="1241" t="s">
        <v>11</v>
      </c>
      <c r="I50" s="1242" t="s">
        <v>11</v>
      </c>
      <c r="J50" s="1243" t="s">
        <v>11</v>
      </c>
      <c r="K50" s="1232" t="s">
        <v>2579</v>
      </c>
      <c r="L50" s="1223"/>
    </row>
    <row r="51" spans="2:12" ht="21" customHeight="1">
      <c r="B51" s="1244"/>
      <c r="C51" s="1245"/>
      <c r="D51" s="1328"/>
      <c r="E51" s="1245"/>
      <c r="F51" s="1245"/>
      <c r="G51" s="1246"/>
      <c r="H51" s="1247" t="s">
        <v>11</v>
      </c>
      <c r="I51" s="1230" t="s">
        <v>11</v>
      </c>
      <c r="J51" s="1248" t="s">
        <v>11</v>
      </c>
      <c r="K51" s="1249"/>
      <c r="L51" s="1250"/>
    </row>
    <row r="52" spans="2:12" ht="18" customHeight="1">
      <c r="B52" s="3812" t="s">
        <v>582</v>
      </c>
      <c r="C52" s="3812"/>
      <c r="D52" s="3812"/>
      <c r="E52" s="3812"/>
      <c r="F52" s="3812"/>
      <c r="G52" s="3812"/>
      <c r="H52" s="3812"/>
      <c r="I52" s="3812"/>
      <c r="J52" s="3812"/>
      <c r="K52" s="3812"/>
      <c r="L52" s="3812"/>
    </row>
    <row r="54" spans="2:12" ht="27.95" customHeight="1">
      <c r="B54" s="3813" t="s">
        <v>594</v>
      </c>
      <c r="C54" s="3814"/>
      <c r="D54" s="3814"/>
      <c r="E54" s="3814"/>
      <c r="F54" s="3814"/>
      <c r="G54" s="3814"/>
      <c r="H54" s="3814"/>
      <c r="I54" s="3814"/>
      <c r="J54" s="3814"/>
      <c r="K54" s="3814"/>
      <c r="L54" s="3814"/>
    </row>
    <row r="55" spans="2:12" ht="18" customHeight="1">
      <c r="B55" s="3798" t="s">
        <v>551</v>
      </c>
      <c r="C55" s="3799"/>
      <c r="D55" s="3799"/>
      <c r="E55" s="3799"/>
      <c r="F55" s="3800"/>
      <c r="G55" s="3804" t="s">
        <v>2567</v>
      </c>
      <c r="H55" s="3806" t="s">
        <v>2568</v>
      </c>
      <c r="I55" s="3807"/>
      <c r="J55" s="3807"/>
      <c r="K55" s="3808" t="s">
        <v>2569</v>
      </c>
      <c r="L55" s="3810" t="s">
        <v>552</v>
      </c>
    </row>
    <row r="56" spans="2:12" ht="18" customHeight="1">
      <c r="B56" s="3801"/>
      <c r="C56" s="3802"/>
      <c r="D56" s="3802"/>
      <c r="E56" s="3802"/>
      <c r="F56" s="3803"/>
      <c r="G56" s="3805"/>
      <c r="H56" s="1204" t="s">
        <v>553</v>
      </c>
      <c r="I56" s="1205" t="s">
        <v>554</v>
      </c>
      <c r="J56" s="1206" t="s">
        <v>2570</v>
      </c>
      <c r="K56" s="3809"/>
      <c r="L56" s="3811"/>
    </row>
    <row r="57" spans="2:12" ht="18" customHeight="1">
      <c r="B57" s="1208" t="s">
        <v>595</v>
      </c>
      <c r="C57" s="1191"/>
      <c r="D57" s="1283"/>
      <c r="E57" s="1191"/>
      <c r="F57" s="1191"/>
      <c r="G57" s="1209"/>
      <c r="H57" s="1210" t="s">
        <v>11</v>
      </c>
      <c r="I57" s="1211" t="s">
        <v>11</v>
      </c>
      <c r="J57" s="1188" t="s">
        <v>11</v>
      </c>
      <c r="K57" s="1212"/>
      <c r="L57" s="1192"/>
    </row>
    <row r="58" spans="2:12" ht="18" customHeight="1">
      <c r="B58" s="1221"/>
      <c r="C58" s="1251" t="s">
        <v>2580</v>
      </c>
      <c r="D58" s="1327"/>
      <c r="E58" s="1227"/>
      <c r="F58" s="1227"/>
      <c r="G58" s="1228"/>
      <c r="H58" s="3819" t="s">
        <v>11</v>
      </c>
      <c r="I58" s="3820" t="s">
        <v>11</v>
      </c>
      <c r="J58" s="3821" t="s">
        <v>11</v>
      </c>
      <c r="K58" s="1232"/>
      <c r="L58" s="1223"/>
    </row>
    <row r="59" spans="2:12" ht="18" customHeight="1">
      <c r="B59" s="1208"/>
      <c r="C59" s="1252" t="s">
        <v>2581</v>
      </c>
      <c r="D59" s="1329"/>
      <c r="E59" s="1254"/>
      <c r="F59" s="1254"/>
      <c r="G59" s="1255"/>
      <c r="H59" s="3819"/>
      <c r="I59" s="3820"/>
      <c r="J59" s="3821"/>
      <c r="K59" s="1256"/>
      <c r="L59" s="1257"/>
    </row>
    <row r="60" spans="2:12" ht="18" customHeight="1">
      <c r="B60" s="1208"/>
      <c r="C60" s="1237" t="s">
        <v>596</v>
      </c>
      <c r="D60" s="1292"/>
      <c r="E60" s="1214"/>
      <c r="F60" s="1214"/>
      <c r="G60" s="1215"/>
      <c r="H60" s="1258" t="s">
        <v>11</v>
      </c>
      <c r="I60" s="1217" t="s">
        <v>11</v>
      </c>
      <c r="J60" s="1259" t="s">
        <v>11</v>
      </c>
      <c r="K60" s="1219"/>
      <c r="L60" s="1220"/>
    </row>
    <row r="61" spans="2:12" ht="18" customHeight="1">
      <c r="B61" s="1208"/>
      <c r="C61" s="1237" t="s">
        <v>597</v>
      </c>
      <c r="D61" s="1292"/>
      <c r="E61" s="1214"/>
      <c r="F61" s="1214"/>
      <c r="G61" s="1215"/>
      <c r="H61" s="1258" t="s">
        <v>11</v>
      </c>
      <c r="I61" s="1217" t="s">
        <v>11</v>
      </c>
      <c r="J61" s="1259" t="s">
        <v>11</v>
      </c>
      <c r="K61" s="1219"/>
      <c r="L61" s="1220"/>
    </row>
    <row r="62" spans="2:12" ht="18" customHeight="1">
      <c r="B62" s="1208"/>
      <c r="C62" s="1237" t="s">
        <v>598</v>
      </c>
      <c r="D62" s="1292"/>
      <c r="E62" s="1214"/>
      <c r="F62" s="1214"/>
      <c r="G62" s="1215"/>
      <c r="H62" s="1258" t="s">
        <v>11</v>
      </c>
      <c r="I62" s="1217" t="s">
        <v>11</v>
      </c>
      <c r="J62" s="1259" t="s">
        <v>11</v>
      </c>
      <c r="K62" s="1219"/>
      <c r="L62" s="1220"/>
    </row>
    <row r="63" spans="2:12" ht="18" customHeight="1">
      <c r="B63" s="1208"/>
      <c r="C63" s="1237" t="s">
        <v>599</v>
      </c>
      <c r="D63" s="1292"/>
      <c r="E63" s="1214"/>
      <c r="F63" s="1214"/>
      <c r="G63" s="1215"/>
      <c r="H63" s="1258" t="s">
        <v>11</v>
      </c>
      <c r="I63" s="1217" t="s">
        <v>11</v>
      </c>
      <c r="J63" s="1259" t="s">
        <v>11</v>
      </c>
      <c r="K63" s="1219"/>
      <c r="L63" s="1220"/>
    </row>
    <row r="64" spans="2:12" ht="18" customHeight="1">
      <c r="B64" s="1225" t="s">
        <v>600</v>
      </c>
      <c r="C64" s="1214"/>
      <c r="D64" s="1293"/>
      <c r="E64" s="1214"/>
      <c r="F64" s="1214"/>
      <c r="G64" s="1215" t="s">
        <v>601</v>
      </c>
      <c r="H64" s="1258" t="s">
        <v>11</v>
      </c>
      <c r="I64" s="1217" t="s">
        <v>11</v>
      </c>
      <c r="J64" s="1259" t="s">
        <v>11</v>
      </c>
      <c r="K64" s="1219"/>
      <c r="L64" s="1220"/>
    </row>
    <row r="65" spans="2:12" ht="18" customHeight="1">
      <c r="B65" s="1225" t="s">
        <v>602</v>
      </c>
      <c r="C65" s="1214"/>
      <c r="D65" s="1293"/>
      <c r="E65" s="1214"/>
      <c r="F65" s="1214"/>
      <c r="G65" s="1215" t="s">
        <v>603</v>
      </c>
      <c r="H65" s="1258" t="s">
        <v>11</v>
      </c>
      <c r="I65" s="1217" t="s">
        <v>11</v>
      </c>
      <c r="J65" s="1259" t="s">
        <v>11</v>
      </c>
      <c r="K65" s="1219"/>
      <c r="L65" s="1220"/>
    </row>
    <row r="66" spans="2:12" ht="18" customHeight="1">
      <c r="B66" s="1225" t="s">
        <v>604</v>
      </c>
      <c r="C66" s="1214"/>
      <c r="D66" s="1293"/>
      <c r="E66" s="1214"/>
      <c r="F66" s="1214"/>
      <c r="G66" s="1215"/>
      <c r="H66" s="1258" t="s">
        <v>11</v>
      </c>
      <c r="I66" s="1217" t="s">
        <v>11</v>
      </c>
      <c r="J66" s="1259" t="s">
        <v>11</v>
      </c>
      <c r="K66" s="1219"/>
      <c r="L66" s="1220"/>
    </row>
    <row r="67" spans="2:12" ht="18" customHeight="1">
      <c r="B67" s="1213" t="s">
        <v>605</v>
      </c>
      <c r="C67" s="1214"/>
      <c r="D67" s="1293"/>
      <c r="E67" s="1214"/>
      <c r="F67" s="1214"/>
      <c r="G67" s="1215"/>
      <c r="H67" s="1258" t="s">
        <v>11</v>
      </c>
      <c r="I67" s="1217" t="s">
        <v>11</v>
      </c>
      <c r="J67" s="1259" t="s">
        <v>11</v>
      </c>
      <c r="K67" s="1219"/>
      <c r="L67" s="1220"/>
    </row>
    <row r="68" spans="2:12" ht="18" customHeight="1">
      <c r="B68" s="1221"/>
      <c r="C68" s="1224" t="s">
        <v>606</v>
      </c>
      <c r="D68" s="1293"/>
      <c r="E68" s="1214"/>
      <c r="F68" s="1214"/>
      <c r="G68" s="1215"/>
      <c r="H68" s="1258" t="s">
        <v>11</v>
      </c>
      <c r="I68" s="1217" t="s">
        <v>11</v>
      </c>
      <c r="J68" s="1259" t="s">
        <v>11</v>
      </c>
      <c r="K68" s="1219"/>
      <c r="L68" s="1220"/>
    </row>
    <row r="69" spans="2:12" ht="18" customHeight="1">
      <c r="B69" s="1221"/>
      <c r="C69" s="1224" t="s">
        <v>607</v>
      </c>
      <c r="D69" s="1293"/>
      <c r="E69" s="1214"/>
      <c r="F69" s="1214"/>
      <c r="G69" s="1215"/>
      <c r="H69" s="1258" t="s">
        <v>11</v>
      </c>
      <c r="I69" s="1217" t="s">
        <v>11</v>
      </c>
      <c r="J69" s="1259" t="s">
        <v>11</v>
      </c>
      <c r="K69" s="1219"/>
      <c r="L69" s="1220"/>
    </row>
    <row r="70" spans="2:12" ht="18" customHeight="1">
      <c r="B70" s="1260"/>
      <c r="C70" s="1224" t="s">
        <v>608</v>
      </c>
      <c r="D70" s="1293"/>
      <c r="E70" s="1214"/>
      <c r="F70" s="1214"/>
      <c r="G70" s="1215"/>
      <c r="H70" s="1258" t="s">
        <v>11</v>
      </c>
      <c r="I70" s="1217" t="s">
        <v>11</v>
      </c>
      <c r="J70" s="1259" t="s">
        <v>11</v>
      </c>
      <c r="K70" s="1219"/>
      <c r="L70" s="1220"/>
    </row>
    <row r="71" spans="2:12" ht="18" customHeight="1">
      <c r="B71" s="3860" t="s">
        <v>609</v>
      </c>
      <c r="C71" s="3858"/>
      <c r="D71" s="3858"/>
      <c r="E71" s="3858"/>
      <c r="F71" s="3859"/>
      <c r="G71" s="1215"/>
      <c r="H71" s="1258" t="s">
        <v>11</v>
      </c>
      <c r="I71" s="1217" t="s">
        <v>11</v>
      </c>
      <c r="J71" s="1259" t="s">
        <v>11</v>
      </c>
      <c r="K71" s="1219"/>
      <c r="L71" s="1220"/>
    </row>
    <row r="72" spans="2:12" ht="18" customHeight="1">
      <c r="B72" s="1225" t="s">
        <v>610</v>
      </c>
      <c r="C72" s="1214"/>
      <c r="D72" s="1293"/>
      <c r="E72" s="1214"/>
      <c r="F72" s="1214"/>
      <c r="G72" s="1215"/>
      <c r="H72" s="1258" t="s">
        <v>11</v>
      </c>
      <c r="I72" s="1217" t="s">
        <v>11</v>
      </c>
      <c r="J72" s="1259" t="s">
        <v>11</v>
      </c>
      <c r="K72" s="1219"/>
      <c r="L72" s="1220"/>
    </row>
    <row r="73" spans="2:12" ht="18" customHeight="1">
      <c r="B73" s="1225" t="s">
        <v>611</v>
      </c>
      <c r="C73" s="1214"/>
      <c r="D73" s="1293"/>
      <c r="E73" s="1214"/>
      <c r="F73" s="1214"/>
      <c r="G73" s="1215"/>
      <c r="H73" s="1258" t="s">
        <v>11</v>
      </c>
      <c r="I73" s="1217" t="s">
        <v>11</v>
      </c>
      <c r="J73" s="1259" t="s">
        <v>11</v>
      </c>
      <c r="K73" s="1219"/>
      <c r="L73" s="1220"/>
    </row>
    <row r="74" spans="2:12" ht="18" customHeight="1">
      <c r="B74" s="1261"/>
      <c r="C74" s="1198"/>
      <c r="D74" s="1330"/>
      <c r="E74" s="1198"/>
      <c r="F74" s="1198"/>
      <c r="G74" s="1262"/>
      <c r="H74" s="1258" t="s">
        <v>11</v>
      </c>
      <c r="I74" s="1217" t="s">
        <v>11</v>
      </c>
      <c r="J74" s="1259" t="s">
        <v>11</v>
      </c>
      <c r="K74" s="1263"/>
      <c r="L74" s="1199"/>
    </row>
    <row r="75" spans="2:12" ht="27.95" customHeight="1">
      <c r="B75" s="3795" t="s">
        <v>612</v>
      </c>
      <c r="C75" s="3796"/>
      <c r="D75" s="3796"/>
      <c r="E75" s="3796"/>
      <c r="F75" s="3796"/>
      <c r="G75" s="3796"/>
      <c r="H75" s="3796"/>
      <c r="I75" s="3796"/>
      <c r="J75" s="3796"/>
      <c r="K75" s="3796"/>
      <c r="L75" s="3796"/>
    </row>
    <row r="76" spans="2:12" ht="18" customHeight="1">
      <c r="B76" s="3798" t="s">
        <v>551</v>
      </c>
      <c r="C76" s="3799"/>
      <c r="D76" s="3799"/>
      <c r="E76" s="3799"/>
      <c r="F76" s="3800"/>
      <c r="G76" s="3804" t="s">
        <v>2567</v>
      </c>
      <c r="H76" s="3806" t="s">
        <v>2568</v>
      </c>
      <c r="I76" s="3807"/>
      <c r="J76" s="3807"/>
      <c r="K76" s="3808" t="s">
        <v>2569</v>
      </c>
      <c r="L76" s="3810" t="s">
        <v>552</v>
      </c>
    </row>
    <row r="77" spans="2:12" ht="18" customHeight="1">
      <c r="B77" s="3801"/>
      <c r="C77" s="3802"/>
      <c r="D77" s="3802"/>
      <c r="E77" s="3802"/>
      <c r="F77" s="3803"/>
      <c r="G77" s="3805"/>
      <c r="H77" s="1204" t="s">
        <v>553</v>
      </c>
      <c r="I77" s="1205" t="s">
        <v>554</v>
      </c>
      <c r="J77" s="1206" t="s">
        <v>2570</v>
      </c>
      <c r="K77" s="3809"/>
      <c r="L77" s="3811"/>
    </row>
    <row r="78" spans="2:12" ht="18" customHeight="1">
      <c r="B78" s="1208" t="s">
        <v>613</v>
      </c>
      <c r="C78" s="1191"/>
      <c r="D78" s="1283"/>
      <c r="E78" s="1191"/>
      <c r="F78" s="1191"/>
      <c r="G78" s="1209"/>
      <c r="H78" s="1258" t="s">
        <v>11</v>
      </c>
      <c r="I78" s="1217" t="s">
        <v>11</v>
      </c>
      <c r="J78" s="1259" t="s">
        <v>11</v>
      </c>
      <c r="K78" s="1212"/>
      <c r="L78" s="1192"/>
    </row>
    <row r="79" spans="2:12" ht="18" customHeight="1">
      <c r="B79" s="1221"/>
      <c r="C79" s="1214" t="s">
        <v>614</v>
      </c>
      <c r="D79" s="1293"/>
      <c r="E79" s="1214"/>
      <c r="F79" s="1214"/>
      <c r="G79" s="1215" t="s">
        <v>601</v>
      </c>
      <c r="H79" s="1258" t="s">
        <v>11</v>
      </c>
      <c r="I79" s="1217" t="s">
        <v>11</v>
      </c>
      <c r="J79" s="1259" t="s">
        <v>11</v>
      </c>
      <c r="K79" s="1219"/>
      <c r="L79" s="1220"/>
    </row>
    <row r="80" spans="2:12" ht="18" customHeight="1">
      <c r="B80" s="1208"/>
      <c r="C80" s="1237" t="s">
        <v>615</v>
      </c>
      <c r="D80" s="1292"/>
      <c r="E80" s="1214"/>
      <c r="F80" s="1214"/>
      <c r="G80" s="1215" t="s">
        <v>616</v>
      </c>
      <c r="H80" s="1258" t="s">
        <v>11</v>
      </c>
      <c r="I80" s="1217" t="s">
        <v>11</v>
      </c>
      <c r="J80" s="1259" t="s">
        <v>11</v>
      </c>
      <c r="K80" s="1219"/>
      <c r="L80" s="1220"/>
    </row>
    <row r="81" spans="2:12" ht="18" customHeight="1">
      <c r="B81" s="1208"/>
      <c r="C81" s="1237" t="s">
        <v>617</v>
      </c>
      <c r="D81" s="1292"/>
      <c r="E81" s="1214"/>
      <c r="F81" s="1214"/>
      <c r="G81" s="1215" t="s">
        <v>618</v>
      </c>
      <c r="H81" s="1258" t="s">
        <v>11</v>
      </c>
      <c r="I81" s="1217" t="s">
        <v>11</v>
      </c>
      <c r="J81" s="1259" t="s">
        <v>11</v>
      </c>
      <c r="K81" s="1219"/>
      <c r="L81" s="1220"/>
    </row>
    <row r="82" spans="2:12" ht="18" customHeight="1">
      <c r="B82" s="1208"/>
      <c r="C82" s="1237" t="s">
        <v>619</v>
      </c>
      <c r="D82" s="1292"/>
      <c r="E82" s="1214"/>
      <c r="F82" s="1214"/>
      <c r="G82" s="1215" t="s">
        <v>620</v>
      </c>
      <c r="H82" s="1258" t="s">
        <v>11</v>
      </c>
      <c r="I82" s="1217" t="s">
        <v>11</v>
      </c>
      <c r="J82" s="1259" t="s">
        <v>11</v>
      </c>
      <c r="K82" s="1219"/>
      <c r="L82" s="1220"/>
    </row>
    <row r="83" spans="2:12" ht="18" customHeight="1">
      <c r="B83" s="1208"/>
      <c r="C83" s="1237" t="s">
        <v>621</v>
      </c>
      <c r="D83" s="1292"/>
      <c r="E83" s="1214"/>
      <c r="F83" s="1214"/>
      <c r="G83" s="1215" t="s">
        <v>622</v>
      </c>
      <c r="H83" s="1258" t="s">
        <v>11</v>
      </c>
      <c r="I83" s="1217" t="s">
        <v>11</v>
      </c>
      <c r="J83" s="1259" t="s">
        <v>11</v>
      </c>
      <c r="K83" s="1219"/>
      <c r="L83" s="1220"/>
    </row>
    <row r="84" spans="2:12" ht="18" customHeight="1">
      <c r="B84" s="1208"/>
      <c r="C84" s="1224" t="s">
        <v>623</v>
      </c>
      <c r="D84" s="1293"/>
      <c r="E84" s="1214"/>
      <c r="F84" s="1214"/>
      <c r="G84" s="1215" t="s">
        <v>618</v>
      </c>
      <c r="H84" s="1258" t="s">
        <v>11</v>
      </c>
      <c r="I84" s="1217" t="s">
        <v>11</v>
      </c>
      <c r="J84" s="1259" t="s">
        <v>11</v>
      </c>
      <c r="K84" s="1219"/>
      <c r="L84" s="1220"/>
    </row>
    <row r="85" spans="2:12" ht="18" customHeight="1">
      <c r="B85" s="1208"/>
      <c r="C85" s="1224" t="s">
        <v>624</v>
      </c>
      <c r="D85" s="1293"/>
      <c r="E85" s="1214"/>
      <c r="F85" s="1214"/>
      <c r="G85" s="1215"/>
      <c r="H85" s="1258" t="s">
        <v>11</v>
      </c>
      <c r="I85" s="1217" t="s">
        <v>11</v>
      </c>
      <c r="J85" s="1259" t="s">
        <v>11</v>
      </c>
      <c r="K85" s="1219"/>
      <c r="L85" s="1220"/>
    </row>
    <row r="86" spans="2:12" ht="18" customHeight="1">
      <c r="B86" s="1208"/>
      <c r="C86" s="3857" t="s">
        <v>625</v>
      </c>
      <c r="D86" s="3858"/>
      <c r="E86" s="3858"/>
      <c r="F86" s="3859"/>
      <c r="G86" s="1215"/>
      <c r="H86" s="1258" t="s">
        <v>11</v>
      </c>
      <c r="I86" s="1217" t="s">
        <v>11</v>
      </c>
      <c r="J86" s="1259" t="s">
        <v>11</v>
      </c>
      <c r="K86" s="1219"/>
      <c r="L86" s="1220"/>
    </row>
    <row r="87" spans="2:12" ht="18" customHeight="1">
      <c r="B87" s="1213" t="s">
        <v>626</v>
      </c>
      <c r="C87" s="1214"/>
      <c r="D87" s="1293"/>
      <c r="E87" s="1214"/>
      <c r="F87" s="1214"/>
      <c r="G87" s="1215"/>
      <c r="H87" s="1258" t="s">
        <v>11</v>
      </c>
      <c r="I87" s="1217" t="s">
        <v>11</v>
      </c>
      <c r="J87" s="1259" t="s">
        <v>11</v>
      </c>
      <c r="K87" s="1219"/>
      <c r="L87" s="1220"/>
    </row>
    <row r="88" spans="2:12" ht="18" customHeight="1">
      <c r="B88" s="1221"/>
      <c r="C88" s="1224" t="s">
        <v>627</v>
      </c>
      <c r="D88" s="1293"/>
      <c r="E88" s="1214"/>
      <c r="F88" s="1214"/>
      <c r="G88" s="1215" t="s">
        <v>601</v>
      </c>
      <c r="H88" s="1258" t="s">
        <v>11</v>
      </c>
      <c r="I88" s="1217" t="s">
        <v>11</v>
      </c>
      <c r="J88" s="1259" t="s">
        <v>11</v>
      </c>
      <c r="K88" s="1219"/>
      <c r="L88" s="1220"/>
    </row>
    <row r="89" spans="2:12" ht="18" customHeight="1">
      <c r="B89" s="1221"/>
      <c r="C89" s="1224" t="s">
        <v>628</v>
      </c>
      <c r="D89" s="1293"/>
      <c r="E89" s="1214"/>
      <c r="F89" s="1214"/>
      <c r="G89" s="1215" t="s">
        <v>616</v>
      </c>
      <c r="H89" s="1258" t="s">
        <v>11</v>
      </c>
      <c r="I89" s="1217" t="s">
        <v>11</v>
      </c>
      <c r="J89" s="1259" t="s">
        <v>11</v>
      </c>
      <c r="K89" s="1219"/>
      <c r="L89" s="1220"/>
    </row>
    <row r="90" spans="2:12" ht="18" customHeight="1">
      <c r="B90" s="1221"/>
      <c r="C90" s="1224" t="s">
        <v>629</v>
      </c>
      <c r="D90" s="1293"/>
      <c r="E90" s="1214"/>
      <c r="F90" s="1214"/>
      <c r="G90" s="1215" t="s">
        <v>618</v>
      </c>
      <c r="H90" s="1258" t="s">
        <v>11</v>
      </c>
      <c r="I90" s="1217" t="s">
        <v>11</v>
      </c>
      <c r="J90" s="1259" t="s">
        <v>11</v>
      </c>
      <c r="K90" s="1219"/>
      <c r="L90" s="1220"/>
    </row>
    <row r="91" spans="2:12" ht="18" customHeight="1">
      <c r="B91" s="1221"/>
      <c r="C91" s="1224" t="s">
        <v>617</v>
      </c>
      <c r="D91" s="1293"/>
      <c r="E91" s="1214"/>
      <c r="F91" s="1214"/>
      <c r="G91" s="1215" t="s">
        <v>618</v>
      </c>
      <c r="H91" s="1258" t="s">
        <v>11</v>
      </c>
      <c r="I91" s="1217" t="s">
        <v>11</v>
      </c>
      <c r="J91" s="1259" t="s">
        <v>11</v>
      </c>
      <c r="K91" s="1219"/>
      <c r="L91" s="1220"/>
    </row>
    <row r="92" spans="2:12" ht="18" customHeight="1">
      <c r="B92" s="1260"/>
      <c r="C92" s="1224" t="s">
        <v>623</v>
      </c>
      <c r="D92" s="1293"/>
      <c r="E92" s="1214"/>
      <c r="F92" s="1214"/>
      <c r="G92" s="1215" t="s">
        <v>618</v>
      </c>
      <c r="H92" s="1258" t="s">
        <v>11</v>
      </c>
      <c r="I92" s="1217" t="s">
        <v>11</v>
      </c>
      <c r="J92" s="1259" t="s">
        <v>11</v>
      </c>
      <c r="K92" s="1219"/>
      <c r="L92" s="1220"/>
    </row>
    <row r="93" spans="2:12" ht="18" customHeight="1">
      <c r="B93" s="1225" t="s">
        <v>630</v>
      </c>
      <c r="C93" s="1214"/>
      <c r="D93" s="1293"/>
      <c r="E93" s="1214"/>
      <c r="F93" s="1214"/>
      <c r="G93" s="1215"/>
      <c r="H93" s="1258" t="s">
        <v>11</v>
      </c>
      <c r="I93" s="1217" t="s">
        <v>11</v>
      </c>
      <c r="J93" s="1259" t="s">
        <v>11</v>
      </c>
      <c r="K93" s="1219"/>
      <c r="L93" s="1220"/>
    </row>
    <row r="94" spans="2:12" ht="18" customHeight="1">
      <c r="B94" s="1225" t="s">
        <v>631</v>
      </c>
      <c r="C94" s="1214"/>
      <c r="D94" s="1293"/>
      <c r="E94" s="1214"/>
      <c r="F94" s="1214"/>
      <c r="G94" s="1215"/>
      <c r="H94" s="1258" t="s">
        <v>11</v>
      </c>
      <c r="I94" s="1217" t="s">
        <v>11</v>
      </c>
      <c r="J94" s="1259" t="s">
        <v>11</v>
      </c>
      <c r="K94" s="1219"/>
      <c r="L94" s="1220"/>
    </row>
    <row r="95" spans="2:12" ht="18" customHeight="1">
      <c r="B95" s="1213" t="s">
        <v>632</v>
      </c>
      <c r="C95" s="1227"/>
      <c r="D95" s="1282"/>
      <c r="E95" s="1227"/>
      <c r="F95" s="1227"/>
      <c r="G95" s="1228"/>
      <c r="H95" s="1258" t="s">
        <v>11</v>
      </c>
      <c r="I95" s="1217" t="s">
        <v>11</v>
      </c>
      <c r="J95" s="1259" t="s">
        <v>11</v>
      </c>
      <c r="K95" s="1232"/>
      <c r="L95" s="1223"/>
    </row>
    <row r="96" spans="2:12" ht="18" customHeight="1">
      <c r="B96" s="1264"/>
      <c r="C96" s="1245"/>
      <c r="D96" s="1328"/>
      <c r="E96" s="1245"/>
      <c r="F96" s="1245"/>
      <c r="G96" s="1246"/>
      <c r="H96" s="1265" t="s">
        <v>11</v>
      </c>
      <c r="I96" s="1230" t="s">
        <v>11</v>
      </c>
      <c r="J96" s="1266" t="s">
        <v>11</v>
      </c>
      <c r="K96" s="1249"/>
      <c r="L96" s="1250"/>
    </row>
    <row r="97" spans="2:12" ht="18" customHeight="1">
      <c r="B97" s="1173" t="s">
        <v>582</v>
      </c>
      <c r="F97" s="1175"/>
      <c r="J97" s="1267"/>
    </row>
    <row r="99" spans="2:12" ht="27.95" customHeight="1">
      <c r="B99" s="3813" t="s">
        <v>633</v>
      </c>
      <c r="C99" s="3814"/>
      <c r="D99" s="3814"/>
      <c r="E99" s="3814"/>
      <c r="F99" s="3814"/>
      <c r="G99" s="3814"/>
      <c r="H99" s="3814"/>
      <c r="I99" s="3814"/>
      <c r="J99" s="3814"/>
      <c r="K99" s="3814"/>
      <c r="L99" s="3814"/>
    </row>
    <row r="100" spans="2:12" ht="18" customHeight="1">
      <c r="B100" s="3798" t="s">
        <v>551</v>
      </c>
      <c r="C100" s="3799"/>
      <c r="D100" s="3799"/>
      <c r="E100" s="3799"/>
      <c r="F100" s="3800"/>
      <c r="G100" s="3804" t="s">
        <v>2567</v>
      </c>
      <c r="H100" s="3806" t="s">
        <v>2568</v>
      </c>
      <c r="I100" s="3818"/>
      <c r="J100" s="3818"/>
      <c r="K100" s="3808" t="s">
        <v>2569</v>
      </c>
      <c r="L100" s="3810" t="s">
        <v>552</v>
      </c>
    </row>
    <row r="101" spans="2:12" ht="18" customHeight="1">
      <c r="B101" s="3801"/>
      <c r="C101" s="3802"/>
      <c r="D101" s="3802"/>
      <c r="E101" s="3802"/>
      <c r="F101" s="3803"/>
      <c r="G101" s="3805"/>
      <c r="H101" s="1204" t="s">
        <v>553</v>
      </c>
      <c r="I101" s="1205" t="s">
        <v>554</v>
      </c>
      <c r="J101" s="1206" t="s">
        <v>2570</v>
      </c>
      <c r="K101" s="3809"/>
      <c r="L101" s="3811"/>
    </row>
    <row r="102" spans="2:12" ht="18" customHeight="1">
      <c r="B102" s="1208" t="s">
        <v>634</v>
      </c>
      <c r="C102" s="1191"/>
      <c r="D102" s="1283"/>
      <c r="E102" s="1191"/>
      <c r="F102" s="1191"/>
      <c r="G102" s="1338"/>
      <c r="H102" s="1210" t="s">
        <v>11</v>
      </c>
      <c r="I102" s="1339" t="s">
        <v>11</v>
      </c>
      <c r="J102" s="1188" t="s">
        <v>11</v>
      </c>
      <c r="K102" s="1212"/>
      <c r="L102" s="1192"/>
    </row>
    <row r="103" spans="2:12" ht="18" customHeight="1">
      <c r="B103" s="1221"/>
      <c r="C103" s="1214" t="s">
        <v>635</v>
      </c>
      <c r="D103" s="1293"/>
      <c r="E103" s="1214"/>
      <c r="F103" s="1214"/>
      <c r="G103" s="1215" t="s">
        <v>636</v>
      </c>
      <c r="H103" s="1334" t="s">
        <v>11</v>
      </c>
      <c r="I103" s="1335" t="s">
        <v>11</v>
      </c>
      <c r="J103" s="1336" t="s">
        <v>11</v>
      </c>
      <c r="K103" s="1219"/>
      <c r="L103" s="1220"/>
    </row>
    <row r="104" spans="2:12" ht="18" customHeight="1">
      <c r="B104" s="1208"/>
      <c r="C104" s="1237" t="s">
        <v>637</v>
      </c>
      <c r="D104" s="1292"/>
      <c r="E104" s="1214"/>
      <c r="F104" s="1214"/>
      <c r="G104" s="1215" t="s">
        <v>638</v>
      </c>
      <c r="H104" s="1334" t="s">
        <v>11</v>
      </c>
      <c r="I104" s="1335" t="s">
        <v>11</v>
      </c>
      <c r="J104" s="1336" t="s">
        <v>11</v>
      </c>
      <c r="K104" s="1219"/>
      <c r="L104" s="1220"/>
    </row>
    <row r="105" spans="2:12" ht="18" customHeight="1">
      <c r="B105" s="1208"/>
      <c r="C105" s="1237" t="s">
        <v>639</v>
      </c>
      <c r="D105" s="1292"/>
      <c r="E105" s="1214"/>
      <c r="F105" s="1214"/>
      <c r="G105" s="1215" t="s">
        <v>640</v>
      </c>
      <c r="H105" s="1334" t="s">
        <v>11</v>
      </c>
      <c r="I105" s="1335" t="s">
        <v>11</v>
      </c>
      <c r="J105" s="1336" t="s">
        <v>11</v>
      </c>
      <c r="K105" s="1219"/>
      <c r="L105" s="1220"/>
    </row>
    <row r="106" spans="2:12" ht="18" customHeight="1">
      <c r="B106" s="1208"/>
      <c r="C106" s="1237" t="s">
        <v>641</v>
      </c>
      <c r="D106" s="1292"/>
      <c r="E106" s="1214"/>
      <c r="F106" s="1214"/>
      <c r="G106" s="1215" t="s">
        <v>640</v>
      </c>
      <c r="H106" s="1334" t="s">
        <v>11</v>
      </c>
      <c r="I106" s="1335" t="s">
        <v>11</v>
      </c>
      <c r="J106" s="1336" t="s">
        <v>11</v>
      </c>
      <c r="K106" s="1219"/>
      <c r="L106" s="1220"/>
    </row>
    <row r="107" spans="2:12" ht="18" customHeight="1">
      <c r="B107" s="1208"/>
      <c r="C107" s="1237" t="s">
        <v>2821</v>
      </c>
      <c r="D107" s="1292"/>
      <c r="E107" s="1214"/>
      <c r="F107" s="1214"/>
      <c r="G107" s="1215" t="s">
        <v>642</v>
      </c>
      <c r="H107" s="1334" t="s">
        <v>11</v>
      </c>
      <c r="I107" s="1335" t="s">
        <v>11</v>
      </c>
      <c r="J107" s="1336" t="s">
        <v>11</v>
      </c>
      <c r="K107" s="1219"/>
      <c r="L107" s="1220"/>
    </row>
    <row r="108" spans="2:12" ht="18" customHeight="1">
      <c r="B108" s="1208"/>
      <c r="C108" s="1268" t="s">
        <v>2582</v>
      </c>
      <c r="D108" s="1282"/>
      <c r="E108" s="1227"/>
      <c r="F108" s="1227"/>
      <c r="G108" s="3822" t="s">
        <v>643</v>
      </c>
      <c r="H108" s="3819" t="s">
        <v>11</v>
      </c>
      <c r="I108" s="3820" t="s">
        <v>11</v>
      </c>
      <c r="J108" s="3821" t="s">
        <v>11</v>
      </c>
      <c r="K108" s="1232"/>
      <c r="L108" s="1223"/>
    </row>
    <row r="109" spans="2:12" ht="18" customHeight="1">
      <c r="B109" s="1260"/>
      <c r="C109" s="1269" t="s">
        <v>2583</v>
      </c>
      <c r="D109" s="1290"/>
      <c r="E109" s="1254"/>
      <c r="F109" s="1254"/>
      <c r="G109" s="3823"/>
      <c r="H109" s="3819"/>
      <c r="I109" s="3820"/>
      <c r="J109" s="3821"/>
      <c r="K109" s="1256"/>
      <c r="L109" s="1257"/>
    </row>
    <row r="110" spans="2:12" ht="18" customHeight="1">
      <c r="B110" s="1270"/>
      <c r="C110" s="1198"/>
      <c r="D110" s="1330"/>
      <c r="E110" s="1198"/>
      <c r="F110" s="1198"/>
      <c r="G110" s="1262"/>
      <c r="H110" s="1247" t="s">
        <v>11</v>
      </c>
      <c r="I110" s="1230" t="s">
        <v>11</v>
      </c>
      <c r="J110" s="1248" t="s">
        <v>11</v>
      </c>
      <c r="K110" s="1263"/>
      <c r="L110" s="1199"/>
    </row>
    <row r="111" spans="2:12" ht="27.95" customHeight="1">
      <c r="B111" s="3795" t="s">
        <v>644</v>
      </c>
      <c r="C111" s="3796"/>
      <c r="D111" s="3796"/>
      <c r="E111" s="3796"/>
      <c r="F111" s="3796"/>
      <c r="G111" s="3796"/>
      <c r="H111" s="3796"/>
      <c r="I111" s="3796"/>
      <c r="J111" s="3796"/>
      <c r="K111" s="3796"/>
      <c r="L111" s="3796"/>
    </row>
    <row r="112" spans="2:12" ht="18" customHeight="1">
      <c r="B112" s="3798" t="s">
        <v>551</v>
      </c>
      <c r="C112" s="3799"/>
      <c r="D112" s="3799"/>
      <c r="E112" s="3799"/>
      <c r="F112" s="3800"/>
      <c r="G112" s="3804" t="s">
        <v>2567</v>
      </c>
      <c r="H112" s="3806" t="s">
        <v>2568</v>
      </c>
      <c r="I112" s="3807"/>
      <c r="J112" s="3807"/>
      <c r="K112" s="3808" t="s">
        <v>2569</v>
      </c>
      <c r="L112" s="3810" t="s">
        <v>552</v>
      </c>
    </row>
    <row r="113" spans="2:12" ht="18" customHeight="1">
      <c r="B113" s="3801"/>
      <c r="C113" s="3802"/>
      <c r="D113" s="3802"/>
      <c r="E113" s="3802"/>
      <c r="F113" s="3803"/>
      <c r="G113" s="3805"/>
      <c r="H113" s="1204" t="s">
        <v>553</v>
      </c>
      <c r="I113" s="1205" t="s">
        <v>554</v>
      </c>
      <c r="J113" s="1206" t="s">
        <v>2570</v>
      </c>
      <c r="K113" s="3809"/>
      <c r="L113" s="3811"/>
    </row>
    <row r="114" spans="2:12" ht="18" customHeight="1">
      <c r="B114" s="1208" t="s">
        <v>645</v>
      </c>
      <c r="C114" s="1191"/>
      <c r="D114" s="1283"/>
      <c r="E114" s="1191"/>
      <c r="F114" s="1191"/>
      <c r="G114" s="1209"/>
      <c r="H114" s="1210" t="s">
        <v>11</v>
      </c>
      <c r="I114" s="1211" t="s">
        <v>11</v>
      </c>
      <c r="J114" s="1188" t="s">
        <v>11</v>
      </c>
      <c r="K114" s="1212"/>
      <c r="L114" s="1192"/>
    </row>
    <row r="115" spans="2:12" ht="18" customHeight="1">
      <c r="B115" s="1221"/>
      <c r="C115" s="1214" t="s">
        <v>646</v>
      </c>
      <c r="D115" s="1293"/>
      <c r="E115" s="1214"/>
      <c r="F115" s="1214"/>
      <c r="G115" s="1215" t="s">
        <v>647</v>
      </c>
      <c r="H115" s="1258" t="s">
        <v>11</v>
      </c>
      <c r="I115" s="1217" t="s">
        <v>11</v>
      </c>
      <c r="J115" s="1259" t="s">
        <v>11</v>
      </c>
      <c r="K115" s="1219"/>
      <c r="L115" s="1220"/>
    </row>
    <row r="116" spans="2:12" ht="18" customHeight="1">
      <c r="B116" s="1208"/>
      <c r="C116" s="1237" t="s">
        <v>648</v>
      </c>
      <c r="D116" s="1292"/>
      <c r="E116" s="1214"/>
      <c r="F116" s="1214"/>
      <c r="G116" s="1215" t="s">
        <v>649</v>
      </c>
      <c r="H116" s="1258" t="s">
        <v>11</v>
      </c>
      <c r="I116" s="1217" t="s">
        <v>11</v>
      </c>
      <c r="J116" s="1259" t="s">
        <v>11</v>
      </c>
      <c r="K116" s="1219"/>
      <c r="L116" s="1220"/>
    </row>
    <row r="117" spans="2:12" ht="18" customHeight="1">
      <c r="B117" s="1208"/>
      <c r="C117" s="1237" t="s">
        <v>650</v>
      </c>
      <c r="D117" s="1292"/>
      <c r="E117" s="1227"/>
      <c r="F117" s="1227"/>
      <c r="G117" s="1228" t="s">
        <v>651</v>
      </c>
      <c r="H117" s="1258" t="s">
        <v>11</v>
      </c>
      <c r="I117" s="1217" t="s">
        <v>11</v>
      </c>
      <c r="J117" s="1259" t="s">
        <v>11</v>
      </c>
      <c r="K117" s="1219"/>
      <c r="L117" s="1220"/>
    </row>
    <row r="118" spans="2:12" ht="18" customHeight="1">
      <c r="B118" s="1208"/>
      <c r="C118" s="1237" t="s">
        <v>652</v>
      </c>
      <c r="D118" s="1292"/>
      <c r="E118" s="1214"/>
      <c r="F118" s="1214"/>
      <c r="G118" s="1215" t="s">
        <v>653</v>
      </c>
      <c r="H118" s="1258" t="s">
        <v>11</v>
      </c>
      <c r="I118" s="1217" t="s">
        <v>11</v>
      </c>
      <c r="J118" s="1259" t="s">
        <v>11</v>
      </c>
      <c r="K118" s="1219"/>
      <c r="L118" s="1220"/>
    </row>
    <row r="119" spans="2:12" ht="18" customHeight="1">
      <c r="B119" s="1208"/>
      <c r="C119" s="1237" t="s">
        <v>654</v>
      </c>
      <c r="D119" s="1292"/>
      <c r="E119" s="1214"/>
      <c r="F119" s="1214"/>
      <c r="G119" s="1215" t="s">
        <v>655</v>
      </c>
      <c r="H119" s="1258" t="s">
        <v>11</v>
      </c>
      <c r="I119" s="1217" t="s">
        <v>11</v>
      </c>
      <c r="J119" s="1259" t="s">
        <v>11</v>
      </c>
      <c r="K119" s="1219"/>
      <c r="L119" s="1220"/>
    </row>
    <row r="120" spans="2:12" ht="18" customHeight="1">
      <c r="B120" s="1208"/>
      <c r="C120" s="1222" t="s">
        <v>656</v>
      </c>
      <c r="D120" s="1282"/>
      <c r="E120" s="1227"/>
      <c r="F120" s="1227"/>
      <c r="G120" s="1228" t="s">
        <v>657</v>
      </c>
      <c r="H120" s="1258" t="s">
        <v>11</v>
      </c>
      <c r="I120" s="1217" t="s">
        <v>11</v>
      </c>
      <c r="J120" s="1259" t="s">
        <v>11</v>
      </c>
      <c r="K120" s="1232"/>
      <c r="L120" s="1223"/>
    </row>
    <row r="121" spans="2:12" ht="18" customHeight="1">
      <c r="B121" s="1208"/>
      <c r="C121" s="1222" t="s">
        <v>658</v>
      </c>
      <c r="D121" s="1282"/>
      <c r="E121" s="1227"/>
      <c r="F121" s="1227"/>
      <c r="G121" s="1228" t="s">
        <v>659</v>
      </c>
      <c r="H121" s="1258" t="s">
        <v>11</v>
      </c>
      <c r="I121" s="1217" t="s">
        <v>11</v>
      </c>
      <c r="J121" s="1259" t="s">
        <v>11</v>
      </c>
      <c r="K121" s="1232"/>
      <c r="L121" s="1223"/>
    </row>
    <row r="122" spans="2:12" ht="18" customHeight="1">
      <c r="B122" s="1208"/>
      <c r="C122" s="1222" t="s">
        <v>660</v>
      </c>
      <c r="D122" s="1282"/>
      <c r="E122" s="1227"/>
      <c r="F122" s="1227"/>
      <c r="G122" s="1228" t="s">
        <v>661</v>
      </c>
      <c r="H122" s="1258" t="s">
        <v>11</v>
      </c>
      <c r="I122" s="1217" t="s">
        <v>11</v>
      </c>
      <c r="J122" s="1259" t="s">
        <v>11</v>
      </c>
      <c r="K122" s="1232"/>
      <c r="L122" s="1223"/>
    </row>
    <row r="123" spans="2:12" ht="18" customHeight="1">
      <c r="B123" s="1208"/>
      <c r="C123" s="1222" t="s">
        <v>662</v>
      </c>
      <c r="D123" s="1282"/>
      <c r="E123" s="1227"/>
      <c r="F123" s="1227"/>
      <c r="G123" s="1228"/>
      <c r="H123" s="1258" t="s">
        <v>11</v>
      </c>
      <c r="I123" s="1217" t="s">
        <v>11</v>
      </c>
      <c r="J123" s="1259" t="s">
        <v>11</v>
      </c>
      <c r="K123" s="1232"/>
      <c r="L123" s="1223"/>
    </row>
    <row r="124" spans="2:12" ht="18" customHeight="1">
      <c r="B124" s="1208"/>
      <c r="C124" s="1222" t="s">
        <v>663</v>
      </c>
      <c r="D124" s="1282"/>
      <c r="E124" s="1227"/>
      <c r="F124" s="1227"/>
      <c r="G124" s="1228" t="s">
        <v>664</v>
      </c>
      <c r="H124" s="1258" t="s">
        <v>11</v>
      </c>
      <c r="I124" s="1217" t="s">
        <v>11</v>
      </c>
      <c r="J124" s="1259" t="s">
        <v>11</v>
      </c>
      <c r="K124" s="1232"/>
      <c r="L124" s="1223"/>
    </row>
    <row r="125" spans="2:12" ht="18" customHeight="1">
      <c r="B125" s="1208"/>
      <c r="C125" s="3861" t="s">
        <v>665</v>
      </c>
      <c r="D125" s="3862"/>
      <c r="E125" s="3862"/>
      <c r="F125" s="3863"/>
      <c r="G125" s="1228"/>
      <c r="H125" s="1258" t="s">
        <v>11</v>
      </c>
      <c r="I125" s="1217" t="s">
        <v>11</v>
      </c>
      <c r="J125" s="1259" t="s">
        <v>11</v>
      </c>
      <c r="K125" s="1232"/>
      <c r="L125" s="1223"/>
    </row>
    <row r="126" spans="2:12" ht="18" customHeight="1">
      <c r="B126" s="1208"/>
      <c r="C126" s="1271"/>
      <c r="D126" s="1327" t="s">
        <v>666</v>
      </c>
      <c r="E126" s="1227"/>
      <c r="F126" s="1223"/>
      <c r="G126" s="1228"/>
      <c r="H126" s="1258" t="s">
        <v>11</v>
      </c>
      <c r="I126" s="1217" t="s">
        <v>11</v>
      </c>
      <c r="J126" s="1259" t="s">
        <v>11</v>
      </c>
      <c r="K126" s="1232"/>
      <c r="L126" s="1223"/>
    </row>
    <row r="127" spans="2:12" ht="18" customHeight="1">
      <c r="B127" s="1208"/>
      <c r="C127" s="1271"/>
      <c r="D127" s="1268" t="s">
        <v>2584</v>
      </c>
      <c r="E127" s="1285"/>
      <c r="F127" s="1272"/>
      <c r="G127" s="1228"/>
      <c r="H127" s="3819" t="s">
        <v>11</v>
      </c>
      <c r="I127" s="3820" t="s">
        <v>11</v>
      </c>
      <c r="J127" s="3821" t="s">
        <v>11</v>
      </c>
      <c r="K127" s="1232"/>
      <c r="L127" s="1223"/>
    </row>
    <row r="128" spans="2:12" ht="18" customHeight="1">
      <c r="B128" s="1221"/>
      <c r="C128" s="1271"/>
      <c r="D128" s="1269" t="s">
        <v>2585</v>
      </c>
      <c r="E128" s="1274"/>
      <c r="F128" s="1273"/>
      <c r="G128" s="1255"/>
      <c r="H128" s="3819"/>
      <c r="I128" s="3820"/>
      <c r="J128" s="3821"/>
      <c r="K128" s="1256"/>
      <c r="L128" s="1257"/>
    </row>
    <row r="129" spans="2:12" ht="18" customHeight="1">
      <c r="B129" s="1221"/>
      <c r="C129" s="1271"/>
      <c r="D129" s="1268" t="s">
        <v>2586</v>
      </c>
      <c r="E129" s="1285"/>
      <c r="F129" s="1272"/>
      <c r="G129" s="1228"/>
      <c r="H129" s="3819" t="s">
        <v>11</v>
      </c>
      <c r="I129" s="3820" t="s">
        <v>11</v>
      </c>
      <c r="J129" s="3821" t="s">
        <v>11</v>
      </c>
      <c r="K129" s="1232"/>
      <c r="L129" s="1223"/>
    </row>
    <row r="130" spans="2:12" ht="18" customHeight="1">
      <c r="B130" s="1221"/>
      <c r="C130" s="1253"/>
      <c r="D130" s="1269" t="s">
        <v>2587</v>
      </c>
      <c r="E130" s="1274"/>
      <c r="F130" s="1273"/>
      <c r="G130" s="1255"/>
      <c r="H130" s="3819"/>
      <c r="I130" s="3820"/>
      <c r="J130" s="3821"/>
      <c r="K130" s="1256"/>
      <c r="L130" s="1257"/>
    </row>
    <row r="131" spans="2:12" ht="18" customHeight="1">
      <c r="B131" s="1221"/>
      <c r="C131" s="1224" t="s">
        <v>667</v>
      </c>
      <c r="D131" s="1274"/>
      <c r="E131" s="1274"/>
      <c r="F131" s="1274"/>
      <c r="G131" s="1255" t="s">
        <v>655</v>
      </c>
      <c r="H131" s="1258" t="s">
        <v>11</v>
      </c>
      <c r="I131" s="1217" t="s">
        <v>11</v>
      </c>
      <c r="J131" s="1259" t="s">
        <v>11</v>
      </c>
      <c r="K131" s="1256"/>
      <c r="L131" s="1257"/>
    </row>
    <row r="132" spans="2:12" ht="18" customHeight="1">
      <c r="B132" s="1260"/>
      <c r="C132" s="1253" t="s">
        <v>668</v>
      </c>
      <c r="D132" s="1274"/>
      <c r="E132" s="1274"/>
      <c r="F132" s="1274"/>
      <c r="G132" s="1255"/>
      <c r="H132" s="1258" t="s">
        <v>11</v>
      </c>
      <c r="I132" s="1217" t="s">
        <v>11</v>
      </c>
      <c r="J132" s="1259" t="s">
        <v>11</v>
      </c>
      <c r="K132" s="1256"/>
      <c r="L132" s="1257"/>
    </row>
    <row r="133" spans="2:12" ht="18" customHeight="1">
      <c r="B133" s="1225" t="s">
        <v>669</v>
      </c>
      <c r="C133" s="1214"/>
      <c r="D133" s="1293"/>
      <c r="E133" s="1214"/>
      <c r="F133" s="1214"/>
      <c r="G133" s="1215"/>
      <c r="H133" s="1258" t="s">
        <v>11</v>
      </c>
      <c r="I133" s="1217" t="s">
        <v>11</v>
      </c>
      <c r="J133" s="1259" t="s">
        <v>11</v>
      </c>
      <c r="K133" s="1219"/>
      <c r="L133" s="1220"/>
    </row>
    <row r="134" spans="2:12" ht="18" customHeight="1">
      <c r="B134" s="1213" t="s">
        <v>670</v>
      </c>
      <c r="C134" s="1227"/>
      <c r="D134" s="1282"/>
      <c r="E134" s="1227"/>
      <c r="F134" s="1227"/>
      <c r="G134" s="1228"/>
      <c r="H134" s="1258" t="s">
        <v>11</v>
      </c>
      <c r="I134" s="1217" t="s">
        <v>11</v>
      </c>
      <c r="J134" s="1259" t="s">
        <v>11</v>
      </c>
      <c r="K134" s="1232"/>
      <c r="L134" s="1223"/>
    </row>
    <row r="135" spans="2:12" ht="18" customHeight="1">
      <c r="B135" s="1275"/>
      <c r="C135" s="1245"/>
      <c r="D135" s="1328"/>
      <c r="E135" s="1245"/>
      <c r="F135" s="1245"/>
      <c r="G135" s="1246"/>
      <c r="H135" s="1210" t="s">
        <v>11</v>
      </c>
      <c r="I135" s="1211" t="s">
        <v>11</v>
      </c>
      <c r="J135" s="1188" t="s">
        <v>11</v>
      </c>
      <c r="K135" s="1249"/>
      <c r="L135" s="1250"/>
    </row>
    <row r="136" spans="2:12" ht="27.95" customHeight="1">
      <c r="B136" s="3795" t="s">
        <v>671</v>
      </c>
      <c r="C136" s="3796"/>
      <c r="D136" s="3796"/>
      <c r="E136" s="3796"/>
      <c r="F136" s="3796"/>
      <c r="G136" s="3796"/>
      <c r="H136" s="3796"/>
      <c r="I136" s="3796"/>
      <c r="J136" s="3796"/>
      <c r="K136" s="3796"/>
      <c r="L136" s="3796"/>
    </row>
    <row r="137" spans="2:12" ht="18" customHeight="1">
      <c r="B137" s="3798" t="s">
        <v>551</v>
      </c>
      <c r="C137" s="3799"/>
      <c r="D137" s="3799"/>
      <c r="E137" s="3799"/>
      <c r="F137" s="3800"/>
      <c r="G137" s="3804" t="s">
        <v>2567</v>
      </c>
      <c r="H137" s="3806" t="s">
        <v>2568</v>
      </c>
      <c r="I137" s="3807"/>
      <c r="J137" s="3807"/>
      <c r="K137" s="3808" t="s">
        <v>2569</v>
      </c>
      <c r="L137" s="3810" t="s">
        <v>552</v>
      </c>
    </row>
    <row r="138" spans="2:12" ht="18" customHeight="1">
      <c r="B138" s="3801"/>
      <c r="C138" s="3802"/>
      <c r="D138" s="3802"/>
      <c r="E138" s="3802"/>
      <c r="F138" s="3803"/>
      <c r="G138" s="3805"/>
      <c r="H138" s="1204" t="s">
        <v>553</v>
      </c>
      <c r="I138" s="1205" t="s">
        <v>554</v>
      </c>
      <c r="J138" s="1206" t="s">
        <v>2570</v>
      </c>
      <c r="K138" s="3809"/>
      <c r="L138" s="3811"/>
    </row>
    <row r="139" spans="2:12" ht="18" customHeight="1">
      <c r="B139" s="1225" t="s">
        <v>672</v>
      </c>
      <c r="C139" s="1214"/>
      <c r="D139" s="1293"/>
      <c r="E139" s="1227"/>
      <c r="F139" s="1227"/>
      <c r="G139" s="1228" t="s">
        <v>673</v>
      </c>
      <c r="H139" s="1210" t="s">
        <v>11</v>
      </c>
      <c r="I139" s="1211" t="s">
        <v>11</v>
      </c>
      <c r="J139" s="1188" t="s">
        <v>11</v>
      </c>
      <c r="K139" s="1219"/>
      <c r="L139" s="1220"/>
    </row>
    <row r="140" spans="2:12" ht="18" customHeight="1">
      <c r="B140" s="1225" t="s">
        <v>674</v>
      </c>
      <c r="C140" s="1214"/>
      <c r="D140" s="1293"/>
      <c r="E140" s="1227"/>
      <c r="F140" s="1227"/>
      <c r="G140" s="1228"/>
      <c r="H140" s="1258" t="s">
        <v>11</v>
      </c>
      <c r="I140" s="1217" t="s">
        <v>11</v>
      </c>
      <c r="J140" s="1259" t="s">
        <v>11</v>
      </c>
      <c r="K140" s="1219"/>
      <c r="L140" s="1220"/>
    </row>
    <row r="141" spans="2:12" ht="18" customHeight="1">
      <c r="B141" s="1276" t="s">
        <v>675</v>
      </c>
      <c r="C141" s="1191"/>
      <c r="D141" s="1283"/>
      <c r="E141" s="1191"/>
      <c r="F141" s="1191"/>
      <c r="G141" s="1228"/>
      <c r="H141" s="1258" t="s">
        <v>11</v>
      </c>
      <c r="I141" s="1217" t="s">
        <v>11</v>
      </c>
      <c r="J141" s="1259" t="s">
        <v>11</v>
      </c>
      <c r="K141" s="1212"/>
      <c r="L141" s="1192"/>
    </row>
    <row r="142" spans="2:12" ht="18" customHeight="1">
      <c r="B142" s="1277" t="s">
        <v>676</v>
      </c>
      <c r="C142" s="1214"/>
      <c r="D142" s="1293"/>
      <c r="E142" s="1214"/>
      <c r="F142" s="1214"/>
      <c r="G142" s="1215"/>
      <c r="H142" s="1258" t="s">
        <v>11</v>
      </c>
      <c r="I142" s="1217" t="s">
        <v>11</v>
      </c>
      <c r="J142" s="1259" t="s">
        <v>11</v>
      </c>
      <c r="K142" s="1219"/>
      <c r="L142" s="1220"/>
    </row>
    <row r="143" spans="2:12" ht="18" customHeight="1">
      <c r="B143" s="1225" t="s">
        <v>677</v>
      </c>
      <c r="C143" s="1214"/>
      <c r="D143" s="1293"/>
      <c r="E143" s="1214"/>
      <c r="F143" s="1214"/>
      <c r="G143" s="1215"/>
      <c r="H143" s="1258" t="s">
        <v>11</v>
      </c>
      <c r="I143" s="1217" t="s">
        <v>11</v>
      </c>
      <c r="J143" s="1259" t="s">
        <v>11</v>
      </c>
      <c r="K143" s="1219"/>
      <c r="L143" s="1220"/>
    </row>
    <row r="144" spans="2:12" ht="18" customHeight="1">
      <c r="B144" s="1225" t="s">
        <v>678</v>
      </c>
      <c r="C144" s="1214"/>
      <c r="D144" s="1293"/>
      <c r="E144" s="1214"/>
      <c r="F144" s="1214"/>
      <c r="G144" s="1215"/>
      <c r="H144" s="1258" t="s">
        <v>11</v>
      </c>
      <c r="I144" s="1217" t="s">
        <v>11</v>
      </c>
      <c r="J144" s="1259" t="s">
        <v>11</v>
      </c>
      <c r="K144" s="1219"/>
      <c r="L144" s="1220"/>
    </row>
    <row r="145" spans="2:12" ht="18" customHeight="1">
      <c r="B145" s="1264"/>
      <c r="C145" s="1245"/>
      <c r="D145" s="1328"/>
      <c r="E145" s="1245"/>
      <c r="F145" s="1245"/>
      <c r="G145" s="1246"/>
      <c r="H145" s="1210" t="s">
        <v>11</v>
      </c>
      <c r="I145" s="1211" t="s">
        <v>11</v>
      </c>
      <c r="J145" s="1188" t="s">
        <v>11</v>
      </c>
      <c r="K145" s="1249"/>
      <c r="L145" s="1250"/>
    </row>
    <row r="146" spans="2:12" ht="18" customHeight="1">
      <c r="B146" s="3812" t="s">
        <v>679</v>
      </c>
      <c r="C146" s="3812"/>
      <c r="D146" s="3812"/>
      <c r="E146" s="3812"/>
      <c r="F146" s="3812"/>
      <c r="G146" s="3812"/>
      <c r="H146" s="3812"/>
      <c r="I146" s="3812"/>
      <c r="J146" s="3812"/>
      <c r="K146" s="3812"/>
    </row>
    <row r="147" spans="2:12" ht="18" customHeight="1">
      <c r="B147" s="1173" t="s">
        <v>680</v>
      </c>
      <c r="F147" s="1175"/>
      <c r="J147" s="1267"/>
    </row>
    <row r="149" spans="2:12" ht="27.95" customHeight="1">
      <c r="B149" s="3813" t="s">
        <v>681</v>
      </c>
      <c r="C149" s="3814"/>
      <c r="D149" s="3814"/>
      <c r="E149" s="3814"/>
      <c r="F149" s="3814"/>
      <c r="G149" s="3814"/>
      <c r="H149" s="3814"/>
      <c r="I149" s="3814"/>
      <c r="J149" s="3814"/>
      <c r="K149" s="3814"/>
      <c r="L149" s="3814"/>
    </row>
    <row r="150" spans="2:12" ht="18" customHeight="1">
      <c r="B150" s="3798" t="s">
        <v>551</v>
      </c>
      <c r="C150" s="3799"/>
      <c r="D150" s="3799"/>
      <c r="E150" s="3799"/>
      <c r="F150" s="3800"/>
      <c r="G150" s="3804" t="s">
        <v>2567</v>
      </c>
      <c r="H150" s="3806" t="s">
        <v>2568</v>
      </c>
      <c r="I150" s="3807"/>
      <c r="J150" s="3807"/>
      <c r="K150" s="3808" t="s">
        <v>2569</v>
      </c>
      <c r="L150" s="3810" t="s">
        <v>552</v>
      </c>
    </row>
    <row r="151" spans="2:12" ht="18" customHeight="1">
      <c r="B151" s="3801"/>
      <c r="C151" s="3802"/>
      <c r="D151" s="3802"/>
      <c r="E151" s="3802"/>
      <c r="F151" s="3803"/>
      <c r="G151" s="3805"/>
      <c r="H151" s="1204" t="s">
        <v>553</v>
      </c>
      <c r="I151" s="1205" t="s">
        <v>554</v>
      </c>
      <c r="J151" s="1206" t="s">
        <v>2570</v>
      </c>
      <c r="K151" s="3809"/>
      <c r="L151" s="3811"/>
    </row>
    <row r="152" spans="2:12" ht="18" customHeight="1">
      <c r="B152" s="1225" t="s">
        <v>682</v>
      </c>
      <c r="C152" s="1214"/>
      <c r="D152" s="1293"/>
      <c r="E152" s="1227"/>
      <c r="F152" s="1227"/>
      <c r="G152" s="1228" t="s">
        <v>683</v>
      </c>
      <c r="H152" s="1258" t="s">
        <v>11</v>
      </c>
      <c r="I152" s="1217" t="s">
        <v>11</v>
      </c>
      <c r="J152" s="1259" t="s">
        <v>11</v>
      </c>
      <c r="K152" s="1219"/>
      <c r="L152" s="1220"/>
    </row>
    <row r="153" spans="2:12" ht="18" customHeight="1">
      <c r="B153" s="1225" t="s">
        <v>684</v>
      </c>
      <c r="C153" s="1214"/>
      <c r="D153" s="1293"/>
      <c r="E153" s="1227"/>
      <c r="F153" s="1227"/>
      <c r="G153" s="1278" t="s">
        <v>714</v>
      </c>
      <c r="H153" s="1258" t="s">
        <v>11</v>
      </c>
      <c r="I153" s="1217" t="s">
        <v>11</v>
      </c>
      <c r="J153" s="1259" t="s">
        <v>11</v>
      </c>
      <c r="K153" s="1219"/>
      <c r="L153" s="1220"/>
    </row>
    <row r="154" spans="2:12" ht="18" customHeight="1">
      <c r="B154" s="1279" t="s">
        <v>2588</v>
      </c>
      <c r="C154" s="1227"/>
      <c r="D154" s="1282"/>
      <c r="E154" s="1227"/>
      <c r="F154" s="1227"/>
      <c r="G154" s="3822" t="s">
        <v>685</v>
      </c>
      <c r="H154" s="3819" t="s">
        <v>11</v>
      </c>
      <c r="I154" s="3820" t="s">
        <v>11</v>
      </c>
      <c r="J154" s="3824" t="s">
        <v>11</v>
      </c>
      <c r="K154" s="1232"/>
      <c r="L154" s="1223"/>
    </row>
    <row r="155" spans="2:12" ht="18" customHeight="1">
      <c r="B155" s="1280" t="s">
        <v>2589</v>
      </c>
      <c r="C155" s="1254"/>
      <c r="D155" s="1290"/>
      <c r="E155" s="1254"/>
      <c r="F155" s="1254"/>
      <c r="G155" s="3823"/>
      <c r="H155" s="3819"/>
      <c r="I155" s="3820"/>
      <c r="J155" s="3824"/>
      <c r="K155" s="1256"/>
      <c r="L155" s="1257"/>
    </row>
    <row r="156" spans="2:12" ht="18" customHeight="1">
      <c r="B156" s="1277"/>
      <c r="C156" s="1214"/>
      <c r="D156" s="1293"/>
      <c r="E156" s="1214"/>
      <c r="F156" s="1214"/>
      <c r="G156" s="1215"/>
      <c r="H156" s="1258" t="s">
        <v>11</v>
      </c>
      <c r="I156" s="1217" t="s">
        <v>11</v>
      </c>
      <c r="J156" s="1259" t="s">
        <v>11</v>
      </c>
      <c r="K156" s="1219"/>
      <c r="L156" s="1220"/>
    </row>
    <row r="157" spans="2:12" ht="27.95" customHeight="1">
      <c r="B157" s="3813" t="s">
        <v>686</v>
      </c>
      <c r="C157" s="3814"/>
      <c r="D157" s="3814"/>
      <c r="E157" s="3814"/>
      <c r="F157" s="3814"/>
      <c r="G157" s="3814"/>
      <c r="H157" s="3814"/>
      <c r="I157" s="3814"/>
      <c r="J157" s="3814"/>
      <c r="K157" s="3814"/>
      <c r="L157" s="3814"/>
    </row>
    <row r="158" spans="2:12" ht="18" customHeight="1">
      <c r="B158" s="3798" t="s">
        <v>551</v>
      </c>
      <c r="C158" s="3799"/>
      <c r="D158" s="3799"/>
      <c r="E158" s="3799"/>
      <c r="F158" s="3800"/>
      <c r="G158" s="3804" t="s">
        <v>2567</v>
      </c>
      <c r="H158" s="3806" t="s">
        <v>2568</v>
      </c>
      <c r="I158" s="3807"/>
      <c r="J158" s="3807"/>
      <c r="K158" s="3808" t="s">
        <v>2569</v>
      </c>
      <c r="L158" s="3810" t="s">
        <v>552</v>
      </c>
    </row>
    <row r="159" spans="2:12" ht="18" customHeight="1">
      <c r="B159" s="3801"/>
      <c r="C159" s="3802"/>
      <c r="D159" s="3802"/>
      <c r="E159" s="3802"/>
      <c r="F159" s="3803"/>
      <c r="G159" s="3805"/>
      <c r="H159" s="1204" t="s">
        <v>553</v>
      </c>
      <c r="I159" s="1205" t="s">
        <v>554</v>
      </c>
      <c r="J159" s="1206" t="s">
        <v>2570</v>
      </c>
      <c r="K159" s="3809"/>
      <c r="L159" s="3811"/>
    </row>
    <row r="160" spans="2:12" ht="18" customHeight="1">
      <c r="B160" s="3831" t="s">
        <v>484</v>
      </c>
      <c r="C160" s="1281" t="s">
        <v>2590</v>
      </c>
      <c r="D160" s="1282"/>
      <c r="E160" s="1283"/>
      <c r="F160" s="1283"/>
      <c r="G160" s="3832"/>
      <c r="H160" s="3819" t="s">
        <v>11</v>
      </c>
      <c r="I160" s="3820" t="s">
        <v>11</v>
      </c>
      <c r="J160" s="3824" t="s">
        <v>11</v>
      </c>
      <c r="K160" s="3830"/>
      <c r="L160" s="3830"/>
    </row>
    <row r="161" spans="2:12" ht="18" customHeight="1">
      <c r="B161" s="3826"/>
      <c r="C161" s="1284" t="s">
        <v>2591</v>
      </c>
      <c r="D161" s="1290"/>
      <c r="E161" s="1254"/>
      <c r="F161" s="1254"/>
      <c r="G161" s="3823"/>
      <c r="H161" s="3819"/>
      <c r="I161" s="3820"/>
      <c r="J161" s="3824"/>
      <c r="K161" s="3829"/>
      <c r="L161" s="3829"/>
    </row>
    <row r="162" spans="2:12" ht="18" customHeight="1">
      <c r="B162" s="3826"/>
      <c r="C162" s="1214" t="s">
        <v>687</v>
      </c>
      <c r="D162" s="1293"/>
      <c r="E162" s="1214"/>
      <c r="F162" s="1214"/>
      <c r="G162" s="1215"/>
      <c r="H162" s="1258" t="s">
        <v>11</v>
      </c>
      <c r="I162" s="1217" t="s">
        <v>11</v>
      </c>
      <c r="J162" s="1259" t="s">
        <v>11</v>
      </c>
      <c r="K162" s="1232"/>
      <c r="L162" s="1223"/>
    </row>
    <row r="163" spans="2:12" ht="18" customHeight="1">
      <c r="B163" s="3826"/>
      <c r="C163" s="1285" t="s">
        <v>2592</v>
      </c>
      <c r="D163" s="1282"/>
      <c r="E163" s="1227"/>
      <c r="F163" s="1227"/>
      <c r="G163" s="1228"/>
      <c r="H163" s="3819" t="s">
        <v>11</v>
      </c>
      <c r="I163" s="3820" t="s">
        <v>11</v>
      </c>
      <c r="J163" s="3824" t="s">
        <v>11</v>
      </c>
      <c r="K163" s="3828"/>
      <c r="L163" s="3828"/>
    </row>
    <row r="164" spans="2:12" ht="18" customHeight="1">
      <c r="B164" s="3826"/>
      <c r="C164" s="1274" t="s">
        <v>2593</v>
      </c>
      <c r="D164" s="1290"/>
      <c r="E164" s="1254"/>
      <c r="F164" s="1254"/>
      <c r="G164" s="1255"/>
      <c r="H164" s="3819"/>
      <c r="I164" s="3820"/>
      <c r="J164" s="3824"/>
      <c r="K164" s="3829"/>
      <c r="L164" s="3829"/>
    </row>
    <row r="165" spans="2:12" ht="18" customHeight="1">
      <c r="B165" s="3827"/>
      <c r="C165" s="1214" t="s">
        <v>703</v>
      </c>
      <c r="D165" s="1293"/>
      <c r="E165" s="1214"/>
      <c r="F165" s="1214"/>
      <c r="G165" s="1215"/>
      <c r="H165" s="1258" t="s">
        <v>11</v>
      </c>
      <c r="I165" s="1217" t="s">
        <v>11</v>
      </c>
      <c r="J165" s="1259" t="s">
        <v>11</v>
      </c>
      <c r="K165" s="1219"/>
      <c r="L165" s="1220"/>
    </row>
    <row r="166" spans="2:12" ht="18" customHeight="1">
      <c r="B166" s="3825" t="s">
        <v>489</v>
      </c>
      <c r="C166" s="1214" t="s">
        <v>704</v>
      </c>
      <c r="D166" s="1293"/>
      <c r="E166" s="1214"/>
      <c r="F166" s="1214"/>
      <c r="G166" s="1215"/>
      <c r="H166" s="1258" t="s">
        <v>11</v>
      </c>
      <c r="I166" s="1217" t="s">
        <v>11</v>
      </c>
      <c r="J166" s="1259" t="s">
        <v>11</v>
      </c>
      <c r="K166" s="1219"/>
      <c r="L166" s="1220"/>
    </row>
    <row r="167" spans="2:12" ht="18" customHeight="1">
      <c r="B167" s="3826"/>
      <c r="C167" s="1285" t="s">
        <v>2594</v>
      </c>
      <c r="D167" s="1282"/>
      <c r="E167" s="1227"/>
      <c r="F167" s="1227"/>
      <c r="G167" s="1228"/>
      <c r="H167" s="3819" t="s">
        <v>11</v>
      </c>
      <c r="I167" s="3820" t="s">
        <v>11</v>
      </c>
      <c r="J167" s="3824" t="s">
        <v>11</v>
      </c>
      <c r="K167" s="3828"/>
      <c r="L167" s="3828"/>
    </row>
    <row r="168" spans="2:12" ht="18" customHeight="1">
      <c r="B168" s="3826"/>
      <c r="C168" s="1274" t="s">
        <v>2595</v>
      </c>
      <c r="D168" s="1290"/>
      <c r="E168" s="1254"/>
      <c r="F168" s="1254"/>
      <c r="G168" s="1255"/>
      <c r="H168" s="3819"/>
      <c r="I168" s="3820"/>
      <c r="J168" s="3824"/>
      <c r="K168" s="3829"/>
      <c r="L168" s="3829"/>
    </row>
    <row r="169" spans="2:12" ht="18" customHeight="1">
      <c r="B169" s="3826"/>
      <c r="C169" s="1214" t="s">
        <v>705</v>
      </c>
      <c r="D169" s="1293"/>
      <c r="E169" s="1214"/>
      <c r="F169" s="1214"/>
      <c r="G169" s="1215"/>
      <c r="H169" s="1258" t="s">
        <v>11</v>
      </c>
      <c r="I169" s="1217" t="s">
        <v>11</v>
      </c>
      <c r="J169" s="1259" t="s">
        <v>11</v>
      </c>
      <c r="K169" s="1219"/>
      <c r="L169" s="1220"/>
    </row>
    <row r="170" spans="2:12" ht="18" customHeight="1">
      <c r="B170" s="3827"/>
      <c r="C170" s="1214" t="s">
        <v>706</v>
      </c>
      <c r="D170" s="1293"/>
      <c r="E170" s="1214"/>
      <c r="F170" s="1214"/>
      <c r="G170" s="1215"/>
      <c r="H170" s="1258" t="s">
        <v>11</v>
      </c>
      <c r="I170" s="1217" t="s">
        <v>11</v>
      </c>
      <c r="J170" s="1259" t="s">
        <v>11</v>
      </c>
      <c r="K170" s="1219"/>
      <c r="L170" s="1220"/>
    </row>
    <row r="171" spans="2:12" ht="18" customHeight="1">
      <c r="B171" s="3825" t="s">
        <v>494</v>
      </c>
      <c r="C171" s="1214" t="s">
        <v>707</v>
      </c>
      <c r="D171" s="1293"/>
      <c r="E171" s="1214"/>
      <c r="F171" s="1214"/>
      <c r="G171" s="1215"/>
      <c r="H171" s="1258" t="s">
        <v>11</v>
      </c>
      <c r="I171" s="1217" t="s">
        <v>11</v>
      </c>
      <c r="J171" s="1259" t="s">
        <v>11</v>
      </c>
      <c r="K171" s="1219"/>
      <c r="L171" s="1220"/>
    </row>
    <row r="172" spans="2:12" ht="18" customHeight="1">
      <c r="B172" s="3826"/>
      <c r="C172" s="1214" t="s">
        <v>708</v>
      </c>
      <c r="D172" s="1293"/>
      <c r="E172" s="1214"/>
      <c r="F172" s="1214"/>
      <c r="G172" s="1215"/>
      <c r="H172" s="1258" t="s">
        <v>11</v>
      </c>
      <c r="I172" s="1217" t="s">
        <v>11</v>
      </c>
      <c r="J172" s="1259" t="s">
        <v>11</v>
      </c>
      <c r="K172" s="1219"/>
      <c r="L172" s="1220"/>
    </row>
    <row r="173" spans="2:12" ht="18" customHeight="1">
      <c r="B173" s="3826"/>
      <c r="C173" s="1214" t="s">
        <v>709</v>
      </c>
      <c r="D173" s="1293"/>
      <c r="E173" s="1214"/>
      <c r="F173" s="1214"/>
      <c r="G173" s="1215"/>
      <c r="H173" s="1258" t="s">
        <v>11</v>
      </c>
      <c r="I173" s="1217" t="s">
        <v>11</v>
      </c>
      <c r="J173" s="1259" t="s">
        <v>11</v>
      </c>
      <c r="K173" s="1219"/>
      <c r="L173" s="1220"/>
    </row>
    <row r="174" spans="2:12" ht="18" customHeight="1">
      <c r="B174" s="3827"/>
      <c r="C174" s="1214" t="s">
        <v>710</v>
      </c>
      <c r="D174" s="1293"/>
      <c r="E174" s="1214"/>
      <c r="F174" s="1214"/>
      <c r="G174" s="1215"/>
      <c r="H174" s="1258" t="s">
        <v>11</v>
      </c>
      <c r="I174" s="1217" t="s">
        <v>11</v>
      </c>
      <c r="J174" s="1259" t="s">
        <v>11</v>
      </c>
      <c r="K174" s="1219"/>
      <c r="L174" s="1220"/>
    </row>
    <row r="175" spans="2:12" ht="18" customHeight="1">
      <c r="B175" s="3833" t="s">
        <v>499</v>
      </c>
      <c r="C175" s="1214" t="s">
        <v>711</v>
      </c>
      <c r="D175" s="1293"/>
      <c r="E175" s="1214"/>
      <c r="F175" s="1214"/>
      <c r="G175" s="1215"/>
      <c r="H175" s="1258" t="s">
        <v>11</v>
      </c>
      <c r="I175" s="1217" t="s">
        <v>11</v>
      </c>
      <c r="J175" s="1259" t="s">
        <v>11</v>
      </c>
      <c r="K175" s="1219"/>
      <c r="L175" s="1220"/>
    </row>
    <row r="176" spans="2:12" ht="18" customHeight="1">
      <c r="B176" s="3834"/>
      <c r="C176" s="1214"/>
      <c r="D176" s="1293"/>
      <c r="E176" s="1214"/>
      <c r="F176" s="1214"/>
      <c r="G176" s="1215"/>
      <c r="H176" s="1258" t="s">
        <v>11</v>
      </c>
      <c r="I176" s="1217" t="s">
        <v>11</v>
      </c>
      <c r="J176" s="1259" t="s">
        <v>11</v>
      </c>
      <c r="K176" s="1219"/>
      <c r="L176" s="1220"/>
    </row>
    <row r="177" spans="2:12" ht="18" customHeight="1">
      <c r="B177" s="3833" t="s">
        <v>501</v>
      </c>
      <c r="C177" s="1214" t="s">
        <v>712</v>
      </c>
      <c r="D177" s="1293"/>
      <c r="E177" s="1214"/>
      <c r="F177" s="1214"/>
      <c r="G177" s="1215"/>
      <c r="H177" s="1258" t="s">
        <v>11</v>
      </c>
      <c r="I177" s="1217" t="s">
        <v>11</v>
      </c>
      <c r="J177" s="1259" t="s">
        <v>11</v>
      </c>
      <c r="K177" s="1219"/>
      <c r="L177" s="1220"/>
    </row>
    <row r="178" spans="2:12" ht="18" customHeight="1">
      <c r="B178" s="3834"/>
      <c r="C178" s="1214" t="s">
        <v>713</v>
      </c>
      <c r="D178" s="1293"/>
      <c r="E178" s="1214"/>
      <c r="F178" s="1214"/>
      <c r="G178" s="1215"/>
      <c r="H178" s="1258" t="s">
        <v>11</v>
      </c>
      <c r="I178" s="1217" t="s">
        <v>11</v>
      </c>
      <c r="J178" s="1259" t="s">
        <v>11</v>
      </c>
      <c r="K178" s="1219"/>
      <c r="L178" s="1220"/>
    </row>
    <row r="179" spans="2:12" ht="18" customHeight="1">
      <c r="B179" s="1225"/>
      <c r="C179" s="1214"/>
      <c r="D179" s="1293"/>
      <c r="E179" s="1214"/>
      <c r="F179" s="1214"/>
      <c r="G179" s="1215"/>
      <c r="H179" s="1258" t="s">
        <v>11</v>
      </c>
      <c r="I179" s="1217" t="s">
        <v>11</v>
      </c>
      <c r="J179" s="1259" t="s">
        <v>11</v>
      </c>
      <c r="K179" s="1219"/>
      <c r="L179" s="1220"/>
    </row>
    <row r="180" spans="2:12" ht="27.95" customHeight="1">
      <c r="B180" s="3813" t="s">
        <v>688</v>
      </c>
      <c r="C180" s="3814"/>
      <c r="D180" s="3814"/>
      <c r="E180" s="3814"/>
      <c r="F180" s="3814"/>
      <c r="G180" s="3814"/>
      <c r="H180" s="3814"/>
      <c r="I180" s="3814"/>
      <c r="J180" s="3814"/>
      <c r="K180" s="3814"/>
      <c r="L180" s="3814"/>
    </row>
    <row r="181" spans="2:12" ht="18" customHeight="1">
      <c r="B181" s="3798" t="s">
        <v>551</v>
      </c>
      <c r="C181" s="3799"/>
      <c r="D181" s="3799"/>
      <c r="E181" s="3799"/>
      <c r="F181" s="3800"/>
      <c r="G181" s="3804" t="s">
        <v>2567</v>
      </c>
      <c r="H181" s="3806" t="s">
        <v>2568</v>
      </c>
      <c r="I181" s="3807"/>
      <c r="J181" s="3807"/>
      <c r="K181" s="3808" t="s">
        <v>2569</v>
      </c>
      <c r="L181" s="3810" t="s">
        <v>552</v>
      </c>
    </row>
    <row r="182" spans="2:12" ht="18" customHeight="1">
      <c r="B182" s="3801"/>
      <c r="C182" s="3802"/>
      <c r="D182" s="3802"/>
      <c r="E182" s="3802"/>
      <c r="F182" s="3803"/>
      <c r="G182" s="3805"/>
      <c r="H182" s="1204" t="s">
        <v>553</v>
      </c>
      <c r="I182" s="1205" t="s">
        <v>554</v>
      </c>
      <c r="J182" s="1206" t="s">
        <v>2570</v>
      </c>
      <c r="K182" s="3809"/>
      <c r="L182" s="3811"/>
    </row>
    <row r="183" spans="2:12" ht="18" customHeight="1">
      <c r="B183" s="1208" t="s">
        <v>2806</v>
      </c>
      <c r="C183" s="1191"/>
      <c r="D183" s="1283"/>
      <c r="E183" s="1191"/>
      <c r="F183" s="1191"/>
      <c r="G183" s="1209"/>
      <c r="H183" s="1258" t="s">
        <v>11</v>
      </c>
      <c r="I183" s="1217" t="s">
        <v>11</v>
      </c>
      <c r="J183" s="1259" t="s">
        <v>11</v>
      </c>
      <c r="K183" s="1212"/>
      <c r="L183" s="1192"/>
    </row>
    <row r="184" spans="2:12" ht="18" customHeight="1">
      <c r="B184" s="1225" t="s">
        <v>689</v>
      </c>
      <c r="C184" s="1214"/>
      <c r="D184" s="1293"/>
      <c r="E184" s="1214"/>
      <c r="F184" s="1214"/>
      <c r="G184" s="1215"/>
      <c r="H184" s="1258" t="s">
        <v>11</v>
      </c>
      <c r="I184" s="1217" t="s">
        <v>11</v>
      </c>
      <c r="J184" s="1259" t="s">
        <v>11</v>
      </c>
      <c r="K184" s="1219"/>
      <c r="L184" s="1220"/>
    </row>
    <row r="185" spans="2:12" ht="18" customHeight="1">
      <c r="B185" s="1225" t="s">
        <v>690</v>
      </c>
      <c r="C185" s="1214"/>
      <c r="D185" s="1293"/>
      <c r="E185" s="1214"/>
      <c r="F185" s="1214"/>
      <c r="G185" s="1215"/>
      <c r="H185" s="1258" t="s">
        <v>11</v>
      </c>
      <c r="I185" s="1217" t="s">
        <v>11</v>
      </c>
      <c r="J185" s="1259" t="s">
        <v>11</v>
      </c>
      <c r="K185" s="1219"/>
      <c r="L185" s="1220"/>
    </row>
    <row r="186" spans="2:12" ht="18" customHeight="1">
      <c r="B186" s="1225" t="s">
        <v>691</v>
      </c>
      <c r="C186" s="1214"/>
      <c r="D186" s="1293"/>
      <c r="E186" s="1214"/>
      <c r="F186" s="1214"/>
      <c r="G186" s="1215"/>
      <c r="H186" s="1258" t="s">
        <v>11</v>
      </c>
      <c r="I186" s="1217" t="s">
        <v>11</v>
      </c>
      <c r="J186" s="1259" t="s">
        <v>11</v>
      </c>
      <c r="K186" s="1219"/>
      <c r="L186" s="1220"/>
    </row>
    <row r="187" spans="2:12" ht="18" customHeight="1">
      <c r="B187" s="1225" t="s">
        <v>692</v>
      </c>
      <c r="C187" s="1214"/>
      <c r="D187" s="1293"/>
      <c r="E187" s="1214"/>
      <c r="F187" s="1214"/>
      <c r="G187" s="1215"/>
      <c r="H187" s="1258" t="s">
        <v>11</v>
      </c>
      <c r="I187" s="1217" t="s">
        <v>11</v>
      </c>
      <c r="J187" s="1259" t="s">
        <v>11</v>
      </c>
      <c r="K187" s="1219"/>
      <c r="L187" s="1220"/>
    </row>
    <row r="188" spans="2:12" ht="18" customHeight="1">
      <c r="B188" s="1225" t="s">
        <v>693</v>
      </c>
      <c r="C188" s="1214"/>
      <c r="D188" s="1293"/>
      <c r="E188" s="1214"/>
      <c r="F188" s="1214"/>
      <c r="G188" s="1215"/>
      <c r="H188" s="1258" t="s">
        <v>11</v>
      </c>
      <c r="I188" s="1217" t="s">
        <v>11</v>
      </c>
      <c r="J188" s="1259" t="s">
        <v>11</v>
      </c>
      <c r="K188" s="1219"/>
      <c r="L188" s="1220"/>
    </row>
    <row r="189" spans="2:12" ht="18" customHeight="1">
      <c r="B189" s="1225" t="s">
        <v>694</v>
      </c>
      <c r="C189" s="1214"/>
      <c r="D189" s="1293"/>
      <c r="E189" s="1214"/>
      <c r="F189" s="1214"/>
      <c r="G189" s="1215"/>
      <c r="H189" s="1258" t="s">
        <v>11</v>
      </c>
      <c r="I189" s="1217" t="s">
        <v>11</v>
      </c>
      <c r="J189" s="1259" t="s">
        <v>11</v>
      </c>
      <c r="K189" s="1219"/>
      <c r="L189" s="1220"/>
    </row>
    <row r="190" spans="2:12" ht="18" customHeight="1">
      <c r="B190" s="1208" t="s">
        <v>695</v>
      </c>
      <c r="C190" s="1191"/>
      <c r="D190" s="1283"/>
      <c r="E190" s="1191"/>
      <c r="F190" s="1191"/>
      <c r="G190" s="1209"/>
      <c r="H190" s="1258" t="s">
        <v>11</v>
      </c>
      <c r="I190" s="1217" t="s">
        <v>11</v>
      </c>
      <c r="J190" s="1259" t="s">
        <v>11</v>
      </c>
      <c r="K190" s="1212"/>
      <c r="L190" s="1192"/>
    </row>
    <row r="191" spans="2:12" ht="18" customHeight="1">
      <c r="B191" s="1221"/>
      <c r="C191" s="1224" t="s">
        <v>696</v>
      </c>
      <c r="D191" s="1293"/>
      <c r="E191" s="1214"/>
      <c r="F191" s="1214"/>
      <c r="G191" s="1215"/>
      <c r="H191" s="1258" t="s">
        <v>11</v>
      </c>
      <c r="I191" s="1217" t="s">
        <v>11</v>
      </c>
      <c r="J191" s="1259" t="s">
        <v>11</v>
      </c>
      <c r="K191" s="1219"/>
      <c r="L191" s="1220"/>
    </row>
    <row r="192" spans="2:12" ht="18" customHeight="1">
      <c r="B192" s="1221"/>
      <c r="C192" s="1224" t="s">
        <v>697</v>
      </c>
      <c r="D192" s="1293"/>
      <c r="E192" s="1214"/>
      <c r="F192" s="1214"/>
      <c r="G192" s="1215"/>
      <c r="H192" s="1258" t="s">
        <v>11</v>
      </c>
      <c r="I192" s="1217" t="s">
        <v>11</v>
      </c>
      <c r="J192" s="1259" t="s">
        <v>11</v>
      </c>
      <c r="K192" s="1219"/>
      <c r="L192" s="1220"/>
    </row>
    <row r="193" spans="2:12" ht="18" customHeight="1">
      <c r="B193" s="1221"/>
      <c r="C193" s="1224" t="s">
        <v>698</v>
      </c>
      <c r="D193" s="1293"/>
      <c r="E193" s="1214"/>
      <c r="F193" s="1214"/>
      <c r="G193" s="1215"/>
      <c r="H193" s="1258" t="s">
        <v>11</v>
      </c>
      <c r="I193" s="1217" t="s">
        <v>11</v>
      </c>
      <c r="J193" s="1259" t="s">
        <v>11</v>
      </c>
      <c r="K193" s="1219"/>
      <c r="L193" s="1220"/>
    </row>
    <row r="194" spans="2:12" ht="18" customHeight="1">
      <c r="B194" s="1221"/>
      <c r="C194" s="1224" t="s">
        <v>699</v>
      </c>
      <c r="D194" s="1293"/>
      <c r="E194" s="1214"/>
      <c r="F194" s="1214"/>
      <c r="G194" s="1215"/>
      <c r="H194" s="1258" t="s">
        <v>11</v>
      </c>
      <c r="I194" s="1217" t="s">
        <v>11</v>
      </c>
      <c r="J194" s="1259" t="s">
        <v>11</v>
      </c>
      <c r="K194" s="1219"/>
      <c r="L194" s="1220"/>
    </row>
    <row r="195" spans="2:12" ht="18" customHeight="1">
      <c r="B195" s="1221"/>
      <c r="C195" s="1224" t="s">
        <v>700</v>
      </c>
      <c r="D195" s="1293"/>
      <c r="E195" s="1214"/>
      <c r="F195" s="1214"/>
      <c r="G195" s="1215"/>
      <c r="H195" s="1258" t="s">
        <v>11</v>
      </c>
      <c r="I195" s="1217" t="s">
        <v>11</v>
      </c>
      <c r="J195" s="1259" t="s">
        <v>11</v>
      </c>
      <c r="K195" s="1219"/>
      <c r="L195" s="1220"/>
    </row>
    <row r="196" spans="2:12" ht="18" customHeight="1">
      <c r="B196" s="1221"/>
      <c r="C196" s="1224" t="s">
        <v>701</v>
      </c>
      <c r="D196" s="1293"/>
      <c r="E196" s="1214"/>
      <c r="F196" s="1214"/>
      <c r="G196" s="1215"/>
      <c r="H196" s="1258" t="s">
        <v>11</v>
      </c>
      <c r="I196" s="1217" t="s">
        <v>11</v>
      </c>
      <c r="J196" s="1259" t="s">
        <v>11</v>
      </c>
      <c r="K196" s="1219"/>
      <c r="L196" s="1220"/>
    </row>
    <row r="197" spans="2:12" ht="18" customHeight="1">
      <c r="B197" s="1221"/>
      <c r="C197" s="1222" t="s">
        <v>702</v>
      </c>
      <c r="D197" s="1282"/>
      <c r="E197" s="1227"/>
      <c r="F197" s="1227"/>
      <c r="G197" s="1228"/>
      <c r="H197" s="1258" t="s">
        <v>11</v>
      </c>
      <c r="I197" s="1217" t="s">
        <v>11</v>
      </c>
      <c r="J197" s="1259" t="s">
        <v>11</v>
      </c>
      <c r="K197" s="1232"/>
      <c r="L197" s="1223"/>
    </row>
    <row r="198" spans="2:12" ht="18" customHeight="1">
      <c r="B198" s="1286"/>
      <c r="C198" s="1245"/>
      <c r="D198" s="1328"/>
      <c r="E198" s="1245"/>
      <c r="F198" s="1245"/>
      <c r="G198" s="1246"/>
      <c r="H198" s="1258" t="s">
        <v>11</v>
      </c>
      <c r="I198" s="1217" t="s">
        <v>11</v>
      </c>
      <c r="J198" s="1259" t="s">
        <v>11</v>
      </c>
      <c r="K198" s="1249"/>
      <c r="L198" s="1250"/>
    </row>
    <row r="199" spans="2:12" ht="18" customHeight="1">
      <c r="B199" s="3812" t="s">
        <v>582</v>
      </c>
      <c r="C199" s="3812"/>
      <c r="D199" s="3812"/>
      <c r="E199" s="3812"/>
      <c r="F199" s="3812"/>
      <c r="G199" s="3812"/>
      <c r="H199" s="3812"/>
      <c r="I199" s="3812"/>
      <c r="J199" s="3812"/>
      <c r="K199" s="3812"/>
    </row>
    <row r="201" spans="2:12" ht="27.95" customHeight="1">
      <c r="B201" s="3813" t="s">
        <v>715</v>
      </c>
      <c r="C201" s="3814"/>
      <c r="D201" s="3814"/>
      <c r="E201" s="3814"/>
      <c r="F201" s="3814"/>
      <c r="G201" s="3814"/>
      <c r="H201" s="3814"/>
      <c r="I201" s="3814"/>
      <c r="J201" s="3814"/>
      <c r="K201" s="3814"/>
      <c r="L201" s="3814"/>
    </row>
    <row r="202" spans="2:12" ht="18" customHeight="1">
      <c r="B202" s="3798" t="s">
        <v>551</v>
      </c>
      <c r="C202" s="3799"/>
      <c r="D202" s="3799"/>
      <c r="E202" s="3799"/>
      <c r="F202" s="3800"/>
      <c r="G202" s="3804" t="s">
        <v>2567</v>
      </c>
      <c r="H202" s="3806" t="s">
        <v>2568</v>
      </c>
      <c r="I202" s="3807"/>
      <c r="J202" s="3807"/>
      <c r="K202" s="3808" t="s">
        <v>2569</v>
      </c>
      <c r="L202" s="3810" t="s">
        <v>552</v>
      </c>
    </row>
    <row r="203" spans="2:12" ht="18" customHeight="1">
      <c r="B203" s="3801"/>
      <c r="C203" s="3802"/>
      <c r="D203" s="3802"/>
      <c r="E203" s="3802"/>
      <c r="F203" s="3803"/>
      <c r="G203" s="3805"/>
      <c r="H203" s="1204" t="s">
        <v>553</v>
      </c>
      <c r="I203" s="1205" t="s">
        <v>554</v>
      </c>
      <c r="J203" s="1206" t="s">
        <v>2570</v>
      </c>
      <c r="K203" s="3809"/>
      <c r="L203" s="3811"/>
    </row>
    <row r="204" spans="2:12" ht="18" customHeight="1">
      <c r="B204" s="3831" t="s">
        <v>716</v>
      </c>
      <c r="C204" s="1191" t="s">
        <v>717</v>
      </c>
      <c r="D204" s="1283"/>
      <c r="E204" s="1191"/>
      <c r="F204" s="1191"/>
      <c r="G204" s="1215" t="s">
        <v>718</v>
      </c>
      <c r="H204" s="1258" t="s">
        <v>11</v>
      </c>
      <c r="I204" s="1217" t="s">
        <v>11</v>
      </c>
      <c r="J204" s="1259" t="s">
        <v>11</v>
      </c>
      <c r="K204" s="1212"/>
      <c r="L204" s="1192"/>
    </row>
    <row r="205" spans="2:12" ht="18" customHeight="1">
      <c r="B205" s="3826"/>
      <c r="C205" s="1214" t="s">
        <v>719</v>
      </c>
      <c r="D205" s="1293"/>
      <c r="E205" s="1214"/>
      <c r="F205" s="1214"/>
      <c r="G205" s="1215" t="s">
        <v>720</v>
      </c>
      <c r="H205" s="1258" t="s">
        <v>11</v>
      </c>
      <c r="I205" s="1217" t="s">
        <v>11</v>
      </c>
      <c r="J205" s="1259" t="s">
        <v>11</v>
      </c>
      <c r="K205" s="1219"/>
      <c r="L205" s="1220"/>
    </row>
    <row r="206" spans="2:12" ht="18" customHeight="1">
      <c r="B206" s="3826"/>
      <c r="C206" s="1287" t="s">
        <v>721</v>
      </c>
      <c r="D206" s="1292"/>
      <c r="E206" s="1214"/>
      <c r="F206" s="1214"/>
      <c r="G206" s="1215" t="s">
        <v>718</v>
      </c>
      <c r="H206" s="1258" t="s">
        <v>11</v>
      </c>
      <c r="I206" s="1217" t="s">
        <v>11</v>
      </c>
      <c r="J206" s="1259" t="s">
        <v>11</v>
      </c>
      <c r="K206" s="1219"/>
      <c r="L206" s="1220"/>
    </row>
    <row r="207" spans="2:12" ht="18" customHeight="1">
      <c r="B207" s="3826"/>
      <c r="C207" s="1287" t="s">
        <v>722</v>
      </c>
      <c r="D207" s="1292"/>
      <c r="E207" s="1214"/>
      <c r="F207" s="1214"/>
      <c r="G207" s="1215" t="s">
        <v>718</v>
      </c>
      <c r="H207" s="1258" t="s">
        <v>11</v>
      </c>
      <c r="I207" s="1217" t="s">
        <v>11</v>
      </c>
      <c r="J207" s="1259" t="s">
        <v>11</v>
      </c>
      <c r="K207" s="1219"/>
      <c r="L207" s="1220"/>
    </row>
    <row r="208" spans="2:12" ht="18" customHeight="1">
      <c r="B208" s="3826"/>
      <c r="C208" s="1287" t="s">
        <v>821</v>
      </c>
      <c r="D208" s="1292"/>
      <c r="E208" s="1214"/>
      <c r="F208" s="1214"/>
      <c r="G208" s="1215" t="s">
        <v>723</v>
      </c>
      <c r="H208" s="1258" t="s">
        <v>11</v>
      </c>
      <c r="I208" s="1217" t="s">
        <v>11</v>
      </c>
      <c r="J208" s="1259" t="s">
        <v>11</v>
      </c>
      <c r="K208" s="1219"/>
      <c r="L208" s="1220"/>
    </row>
    <row r="209" spans="2:12" ht="18" customHeight="1">
      <c r="B209" s="3826"/>
      <c r="C209" s="1287" t="s">
        <v>724</v>
      </c>
      <c r="D209" s="1292"/>
      <c r="E209" s="1214"/>
      <c r="F209" s="1214"/>
      <c r="G209" s="1215" t="s">
        <v>723</v>
      </c>
      <c r="H209" s="1258" t="s">
        <v>11</v>
      </c>
      <c r="I209" s="1217" t="s">
        <v>11</v>
      </c>
      <c r="J209" s="1259" t="s">
        <v>11</v>
      </c>
      <c r="K209" s="1219"/>
      <c r="L209" s="1220"/>
    </row>
    <row r="210" spans="2:12" ht="18" customHeight="1">
      <c r="B210" s="3826"/>
      <c r="C210" s="1287" t="s">
        <v>725</v>
      </c>
      <c r="D210" s="1292"/>
      <c r="E210" s="1214"/>
      <c r="F210" s="1214"/>
      <c r="G210" s="1215" t="s">
        <v>642</v>
      </c>
      <c r="H210" s="1258" t="s">
        <v>11</v>
      </c>
      <c r="I210" s="1217" t="s">
        <v>11</v>
      </c>
      <c r="J210" s="1259" t="s">
        <v>11</v>
      </c>
      <c r="K210" s="1219"/>
      <c r="L210" s="1220"/>
    </row>
    <row r="211" spans="2:12" ht="18" customHeight="1">
      <c r="B211" s="3826"/>
      <c r="C211" s="1287" t="s">
        <v>726</v>
      </c>
      <c r="D211" s="1292"/>
      <c r="E211" s="1214"/>
      <c r="F211" s="1214"/>
      <c r="G211" s="1215" t="s">
        <v>718</v>
      </c>
      <c r="H211" s="1258" t="s">
        <v>11</v>
      </c>
      <c r="I211" s="1217" t="s">
        <v>11</v>
      </c>
      <c r="J211" s="1259" t="s">
        <v>11</v>
      </c>
      <c r="K211" s="1219"/>
      <c r="L211" s="1220"/>
    </row>
    <row r="212" spans="2:12" ht="18" customHeight="1">
      <c r="B212" s="3826"/>
      <c r="C212" s="1287" t="s">
        <v>727</v>
      </c>
      <c r="D212" s="1292"/>
      <c r="E212" s="1214"/>
      <c r="F212" s="1214"/>
      <c r="G212" s="1215" t="s">
        <v>642</v>
      </c>
      <c r="H212" s="1258" t="s">
        <v>11</v>
      </c>
      <c r="I212" s="1217" t="s">
        <v>11</v>
      </c>
      <c r="J212" s="1259" t="s">
        <v>11</v>
      </c>
      <c r="K212" s="1219"/>
      <c r="L212" s="1220"/>
    </row>
    <row r="213" spans="2:12" ht="18" customHeight="1">
      <c r="B213" s="3826"/>
      <c r="C213" s="1287" t="s">
        <v>728</v>
      </c>
      <c r="D213" s="1292"/>
      <c r="E213" s="1214"/>
      <c r="F213" s="1214"/>
      <c r="G213" s="1215" t="s">
        <v>723</v>
      </c>
      <c r="H213" s="1258" t="s">
        <v>11</v>
      </c>
      <c r="I213" s="1217" t="s">
        <v>11</v>
      </c>
      <c r="J213" s="1259" t="s">
        <v>11</v>
      </c>
      <c r="K213" s="1219"/>
      <c r="L213" s="1220"/>
    </row>
    <row r="214" spans="2:12" ht="18" customHeight="1">
      <c r="B214" s="3826"/>
      <c r="C214" s="1287" t="s">
        <v>729</v>
      </c>
      <c r="D214" s="1292"/>
      <c r="E214" s="1214"/>
      <c r="F214" s="1214"/>
      <c r="G214" s="1215" t="s">
        <v>723</v>
      </c>
      <c r="H214" s="1258" t="s">
        <v>11</v>
      </c>
      <c r="I214" s="1217" t="s">
        <v>11</v>
      </c>
      <c r="J214" s="1259" t="s">
        <v>11</v>
      </c>
      <c r="K214" s="1219"/>
      <c r="L214" s="1220"/>
    </row>
    <row r="215" spans="2:12" ht="18" customHeight="1">
      <c r="B215" s="3826"/>
      <c r="C215" s="1224" t="s">
        <v>730</v>
      </c>
      <c r="D215" s="1293"/>
      <c r="E215" s="1214"/>
      <c r="F215" s="1214"/>
      <c r="G215" s="1215" t="s">
        <v>655</v>
      </c>
      <c r="H215" s="1258" t="s">
        <v>11</v>
      </c>
      <c r="I215" s="1217" t="s">
        <v>11</v>
      </c>
      <c r="J215" s="1259" t="s">
        <v>11</v>
      </c>
      <c r="K215" s="1219"/>
      <c r="L215" s="1220"/>
    </row>
    <row r="216" spans="2:12" ht="18" customHeight="1">
      <c r="B216" s="3826"/>
      <c r="C216" s="1268" t="s">
        <v>2596</v>
      </c>
      <c r="D216" s="1282"/>
      <c r="E216" s="1227"/>
      <c r="F216" s="1227"/>
      <c r="G216" s="3822" t="s">
        <v>731</v>
      </c>
      <c r="H216" s="3819" t="s">
        <v>11</v>
      </c>
      <c r="I216" s="3820" t="s">
        <v>11</v>
      </c>
      <c r="J216" s="3824" t="s">
        <v>11</v>
      </c>
      <c r="K216" s="1232"/>
      <c r="L216" s="1223"/>
    </row>
    <row r="217" spans="2:12" ht="18" customHeight="1">
      <c r="B217" s="3826"/>
      <c r="C217" s="1269" t="s">
        <v>2597</v>
      </c>
      <c r="D217" s="1290"/>
      <c r="E217" s="1254"/>
      <c r="F217" s="1254"/>
      <c r="G217" s="3823"/>
      <c r="H217" s="3819"/>
      <c r="I217" s="3820"/>
      <c r="J217" s="3824"/>
      <c r="K217" s="1256"/>
      <c r="L217" s="1257"/>
    </row>
    <row r="218" spans="2:12" ht="18" customHeight="1">
      <c r="B218" s="3826"/>
      <c r="C218" s="1268" t="s">
        <v>2598</v>
      </c>
      <c r="D218" s="1282"/>
      <c r="E218" s="1227"/>
      <c r="F218" s="1227"/>
      <c r="G218" s="3822" t="s">
        <v>732</v>
      </c>
      <c r="H218" s="3836" t="s">
        <v>11</v>
      </c>
      <c r="I218" s="3839" t="s">
        <v>11</v>
      </c>
      <c r="J218" s="3842" t="s">
        <v>11</v>
      </c>
      <c r="K218" s="1232"/>
      <c r="L218" s="1223"/>
    </row>
    <row r="219" spans="2:12" ht="18" customHeight="1">
      <c r="B219" s="3826"/>
      <c r="C219" s="1271" t="s">
        <v>2599</v>
      </c>
      <c r="D219" s="1283"/>
      <c r="E219" s="1191"/>
      <c r="F219" s="1191"/>
      <c r="G219" s="3835"/>
      <c r="H219" s="3837"/>
      <c r="I219" s="3840"/>
      <c r="J219" s="3843"/>
      <c r="K219" s="1212"/>
      <c r="L219" s="1192"/>
    </row>
    <row r="220" spans="2:12" ht="18" customHeight="1">
      <c r="B220" s="3826"/>
      <c r="C220" s="1269" t="s">
        <v>2600</v>
      </c>
      <c r="D220" s="1290"/>
      <c r="E220" s="1254"/>
      <c r="F220" s="1254"/>
      <c r="G220" s="3823"/>
      <c r="H220" s="3838"/>
      <c r="I220" s="3841"/>
      <c r="J220" s="3844"/>
      <c r="K220" s="1256"/>
      <c r="L220" s="1257"/>
    </row>
    <row r="221" spans="2:12" ht="18" customHeight="1">
      <c r="B221" s="3826"/>
      <c r="C221" s="1288" t="s">
        <v>2601</v>
      </c>
      <c r="D221" s="1283"/>
      <c r="E221" s="1191"/>
      <c r="F221" s="1191"/>
      <c r="G221" s="3822" t="s">
        <v>733</v>
      </c>
      <c r="H221" s="3819" t="s">
        <v>11</v>
      </c>
      <c r="I221" s="3820" t="s">
        <v>11</v>
      </c>
      <c r="J221" s="3824" t="s">
        <v>11</v>
      </c>
      <c r="K221" s="1212"/>
      <c r="L221" s="1192"/>
    </row>
    <row r="222" spans="2:12" ht="18" customHeight="1">
      <c r="B222" s="3826"/>
      <c r="C222" s="1269" t="s">
        <v>2602</v>
      </c>
      <c r="D222" s="1290"/>
      <c r="E222" s="1254"/>
      <c r="F222" s="1254"/>
      <c r="G222" s="3823"/>
      <c r="H222" s="3819"/>
      <c r="I222" s="3820"/>
      <c r="J222" s="3824"/>
      <c r="K222" s="1256"/>
      <c r="L222" s="1257"/>
    </row>
    <row r="223" spans="2:12" ht="18" customHeight="1">
      <c r="B223" s="3826"/>
      <c r="C223" s="1268" t="s">
        <v>2603</v>
      </c>
      <c r="D223" s="1283"/>
      <c r="E223" s="1191"/>
      <c r="F223" s="1191"/>
      <c r="G223" s="3822" t="s">
        <v>733</v>
      </c>
      <c r="H223" s="3836" t="s">
        <v>11</v>
      </c>
      <c r="I223" s="3839" t="s">
        <v>11</v>
      </c>
      <c r="J223" s="3842" t="s">
        <v>11</v>
      </c>
      <c r="K223" s="1212"/>
      <c r="L223" s="1192"/>
    </row>
    <row r="224" spans="2:12" ht="18" customHeight="1">
      <c r="B224" s="3826"/>
      <c r="C224" s="1289" t="s">
        <v>2604</v>
      </c>
      <c r="D224" s="1283"/>
      <c r="E224" s="1191"/>
      <c r="F224" s="1191"/>
      <c r="G224" s="3835"/>
      <c r="H224" s="3837"/>
      <c r="I224" s="3840"/>
      <c r="J224" s="3843"/>
      <c r="K224" s="1212"/>
      <c r="L224" s="1192"/>
    </row>
    <row r="225" spans="2:12" ht="18" customHeight="1">
      <c r="B225" s="3826"/>
      <c r="C225" s="1269" t="s">
        <v>2605</v>
      </c>
      <c r="D225" s="1290"/>
      <c r="E225" s="1254"/>
      <c r="F225" s="1254"/>
      <c r="G225" s="3823"/>
      <c r="H225" s="3838"/>
      <c r="I225" s="3841"/>
      <c r="J225" s="3844"/>
      <c r="K225" s="1256"/>
      <c r="L225" s="1257"/>
    </row>
    <row r="226" spans="2:12" ht="18" customHeight="1">
      <c r="B226" s="3827"/>
      <c r="C226" s="1290" t="s">
        <v>734</v>
      </c>
      <c r="D226" s="1290"/>
      <c r="E226" s="1254"/>
      <c r="F226" s="1254"/>
      <c r="G226" s="1215" t="s">
        <v>735</v>
      </c>
      <c r="H226" s="1258" t="s">
        <v>11</v>
      </c>
      <c r="I226" s="1217" t="s">
        <v>11</v>
      </c>
      <c r="J226" s="1259" t="s">
        <v>11</v>
      </c>
      <c r="K226" s="1256"/>
      <c r="L226" s="1257"/>
    </row>
    <row r="227" spans="2:12" ht="18" customHeight="1">
      <c r="B227" s="3825" t="s">
        <v>736</v>
      </c>
      <c r="C227" s="1285" t="s">
        <v>2606</v>
      </c>
      <c r="D227" s="1282"/>
      <c r="E227" s="1227"/>
      <c r="F227" s="1227"/>
      <c r="G227" s="3822" t="s">
        <v>718</v>
      </c>
      <c r="H227" s="3819" t="s">
        <v>11</v>
      </c>
      <c r="I227" s="3820" t="s">
        <v>11</v>
      </c>
      <c r="J227" s="3824" t="s">
        <v>11</v>
      </c>
      <c r="K227" s="1232"/>
      <c r="L227" s="1223"/>
    </row>
    <row r="228" spans="2:12" ht="18" customHeight="1">
      <c r="B228" s="3826"/>
      <c r="C228" s="1274" t="s">
        <v>2607</v>
      </c>
      <c r="D228" s="1290"/>
      <c r="E228" s="1254"/>
      <c r="F228" s="1254"/>
      <c r="G228" s="3823"/>
      <c r="H228" s="3819"/>
      <c r="I228" s="3820"/>
      <c r="J228" s="3824"/>
      <c r="K228" s="1256"/>
      <c r="L228" s="1257"/>
    </row>
    <row r="229" spans="2:12" ht="18" customHeight="1">
      <c r="B229" s="3826"/>
      <c r="C229" s="1285" t="s">
        <v>725</v>
      </c>
      <c r="D229" s="1282"/>
      <c r="E229" s="1227"/>
      <c r="F229" s="1227"/>
      <c r="G229" s="3822" t="s">
        <v>642</v>
      </c>
      <c r="H229" s="3819" t="s">
        <v>11</v>
      </c>
      <c r="I229" s="3820" t="s">
        <v>11</v>
      </c>
      <c r="J229" s="3824" t="s">
        <v>11</v>
      </c>
      <c r="K229" s="1232"/>
      <c r="L229" s="1223"/>
    </row>
    <row r="230" spans="2:12" ht="18" customHeight="1">
      <c r="B230" s="3826"/>
      <c r="C230" s="1274" t="s">
        <v>2608</v>
      </c>
      <c r="D230" s="1290"/>
      <c r="E230" s="1254"/>
      <c r="F230" s="1254"/>
      <c r="G230" s="3823"/>
      <c r="H230" s="3819"/>
      <c r="I230" s="3820"/>
      <c r="J230" s="3824"/>
      <c r="K230" s="1256"/>
      <c r="L230" s="1257"/>
    </row>
    <row r="231" spans="2:12" ht="18" customHeight="1">
      <c r="B231" s="3826"/>
      <c r="C231" s="1268" t="s">
        <v>2603</v>
      </c>
      <c r="D231" s="1283"/>
      <c r="E231" s="1191"/>
      <c r="F231" s="1191"/>
      <c r="G231" s="3822" t="s">
        <v>733</v>
      </c>
      <c r="H231" s="3836" t="s">
        <v>11</v>
      </c>
      <c r="I231" s="3839" t="s">
        <v>11</v>
      </c>
      <c r="J231" s="3842" t="s">
        <v>11</v>
      </c>
      <c r="K231" s="1212"/>
      <c r="L231" s="1192"/>
    </row>
    <row r="232" spans="2:12" ht="18" customHeight="1">
      <c r="B232" s="3826"/>
      <c r="C232" s="1289" t="s">
        <v>2609</v>
      </c>
      <c r="D232" s="1283"/>
      <c r="E232" s="1191"/>
      <c r="F232" s="1191"/>
      <c r="G232" s="3835"/>
      <c r="H232" s="3837"/>
      <c r="I232" s="3840"/>
      <c r="J232" s="3843"/>
      <c r="K232" s="1212"/>
      <c r="L232" s="1192"/>
    </row>
    <row r="233" spans="2:12" ht="18" customHeight="1">
      <c r="B233" s="3826"/>
      <c r="C233" s="1269" t="s">
        <v>2610</v>
      </c>
      <c r="D233" s="1290"/>
      <c r="E233" s="1254"/>
      <c r="F233" s="1254"/>
      <c r="G233" s="3823"/>
      <c r="H233" s="3838"/>
      <c r="I233" s="3841"/>
      <c r="J233" s="3844"/>
      <c r="K233" s="1256"/>
      <c r="L233" s="1257"/>
    </row>
    <row r="234" spans="2:12" ht="18" customHeight="1">
      <c r="B234" s="3826"/>
      <c r="C234" s="1285" t="s">
        <v>2611</v>
      </c>
      <c r="D234" s="1282"/>
      <c r="E234" s="1227"/>
      <c r="F234" s="1227"/>
      <c r="G234" s="3822" t="s">
        <v>731</v>
      </c>
      <c r="H234" s="3819" t="s">
        <v>11</v>
      </c>
      <c r="I234" s="3820" t="s">
        <v>11</v>
      </c>
      <c r="J234" s="3824" t="s">
        <v>11</v>
      </c>
      <c r="K234" s="1232"/>
      <c r="L234" s="1223"/>
    </row>
    <row r="235" spans="2:12" ht="18" customHeight="1">
      <c r="B235" s="3826"/>
      <c r="C235" s="1274" t="s">
        <v>2612</v>
      </c>
      <c r="D235" s="1290"/>
      <c r="E235" s="1254"/>
      <c r="F235" s="1254"/>
      <c r="G235" s="3823"/>
      <c r="H235" s="3819"/>
      <c r="I235" s="3820"/>
      <c r="J235" s="3824"/>
      <c r="K235" s="1256"/>
      <c r="L235" s="1257"/>
    </row>
    <row r="236" spans="2:12" ht="18" customHeight="1">
      <c r="B236" s="3826"/>
      <c r="C236" s="1288" t="s">
        <v>721</v>
      </c>
      <c r="D236" s="1283"/>
      <c r="E236" s="1191"/>
      <c r="F236" s="1191"/>
      <c r="G236" s="3835" t="s">
        <v>718</v>
      </c>
      <c r="H236" s="3819" t="s">
        <v>11</v>
      </c>
      <c r="I236" s="3820" t="s">
        <v>11</v>
      </c>
      <c r="J236" s="3824" t="s">
        <v>11</v>
      </c>
      <c r="K236" s="1212"/>
      <c r="L236" s="1192"/>
    </row>
    <row r="237" spans="2:12" ht="18" customHeight="1">
      <c r="B237" s="3826"/>
      <c r="C237" s="1274" t="s">
        <v>2613</v>
      </c>
      <c r="D237" s="1290"/>
      <c r="E237" s="1254"/>
      <c r="F237" s="1254"/>
      <c r="G237" s="3823"/>
      <c r="H237" s="3819"/>
      <c r="I237" s="3820"/>
      <c r="J237" s="3824"/>
      <c r="K237" s="1256"/>
      <c r="L237" s="1257"/>
    </row>
    <row r="238" spans="2:12" ht="18" customHeight="1">
      <c r="B238" s="3826"/>
      <c r="C238" s="1290" t="s">
        <v>722</v>
      </c>
      <c r="D238" s="1290"/>
      <c r="E238" s="1254"/>
      <c r="F238" s="1254"/>
      <c r="G238" s="1215" t="s">
        <v>718</v>
      </c>
      <c r="H238" s="1258" t="s">
        <v>11</v>
      </c>
      <c r="I238" s="1217" t="s">
        <v>11</v>
      </c>
      <c r="J238" s="1259" t="s">
        <v>11</v>
      </c>
      <c r="K238" s="1256"/>
      <c r="L238" s="1257"/>
    </row>
    <row r="239" spans="2:12" ht="18" customHeight="1">
      <c r="B239" s="3826"/>
      <c r="C239" s="1290" t="s">
        <v>821</v>
      </c>
      <c r="D239" s="1290"/>
      <c r="E239" s="1254"/>
      <c r="F239" s="1254"/>
      <c r="G239" s="1215" t="s">
        <v>723</v>
      </c>
      <c r="H239" s="1258" t="s">
        <v>11</v>
      </c>
      <c r="I239" s="1217" t="s">
        <v>11</v>
      </c>
      <c r="J239" s="1259" t="s">
        <v>11</v>
      </c>
      <c r="K239" s="1256"/>
      <c r="L239" s="1257"/>
    </row>
    <row r="240" spans="2:12" ht="18" customHeight="1">
      <c r="B240" s="3826"/>
      <c r="C240" s="1290" t="s">
        <v>737</v>
      </c>
      <c r="D240" s="1290"/>
      <c r="E240" s="1254"/>
      <c r="F240" s="1254"/>
      <c r="G240" s="1215" t="s">
        <v>718</v>
      </c>
      <c r="H240" s="1258" t="s">
        <v>11</v>
      </c>
      <c r="I240" s="1217" t="s">
        <v>11</v>
      </c>
      <c r="J240" s="1259" t="s">
        <v>11</v>
      </c>
      <c r="K240" s="1256"/>
      <c r="L240" s="1257"/>
    </row>
    <row r="241" spans="2:12" ht="18" customHeight="1">
      <c r="B241" s="3826"/>
      <c r="C241" s="1290" t="s">
        <v>738</v>
      </c>
      <c r="D241" s="1290"/>
      <c r="E241" s="1254"/>
      <c r="F241" s="1254"/>
      <c r="G241" s="1255"/>
      <c r="H241" s="1258" t="s">
        <v>11</v>
      </c>
      <c r="I241" s="1217" t="s">
        <v>11</v>
      </c>
      <c r="J241" s="1259" t="s">
        <v>11</v>
      </c>
      <c r="K241" s="1256"/>
      <c r="L241" s="1257"/>
    </row>
    <row r="242" spans="2:12" ht="18" customHeight="1">
      <c r="B242" s="3826"/>
      <c r="C242" s="1290" t="s">
        <v>719</v>
      </c>
      <c r="D242" s="1290"/>
      <c r="E242" s="1254"/>
      <c r="F242" s="1254"/>
      <c r="G242" s="1215" t="s">
        <v>720</v>
      </c>
      <c r="H242" s="1258" t="s">
        <v>11</v>
      </c>
      <c r="I242" s="1217" t="s">
        <v>11</v>
      </c>
      <c r="J242" s="1259" t="s">
        <v>11</v>
      </c>
      <c r="K242" s="1256"/>
      <c r="L242" s="1257"/>
    </row>
    <row r="243" spans="2:12" ht="18" customHeight="1">
      <c r="B243" s="3826"/>
      <c r="C243" s="1288" t="s">
        <v>730</v>
      </c>
      <c r="D243" s="1283"/>
      <c r="E243" s="1191"/>
      <c r="F243" s="1191"/>
      <c r="G243" s="3822" t="s">
        <v>655</v>
      </c>
      <c r="H243" s="3819" t="s">
        <v>11</v>
      </c>
      <c r="I243" s="3820" t="s">
        <v>11</v>
      </c>
      <c r="J243" s="3824" t="s">
        <v>11</v>
      </c>
      <c r="K243" s="1212"/>
      <c r="L243" s="1192"/>
    </row>
    <row r="244" spans="2:12" ht="18" customHeight="1">
      <c r="B244" s="3826"/>
      <c r="C244" s="1274" t="s">
        <v>2614</v>
      </c>
      <c r="D244" s="1290"/>
      <c r="E244" s="1254"/>
      <c r="F244" s="1254"/>
      <c r="G244" s="3823"/>
      <c r="H244" s="3819"/>
      <c r="I244" s="3820"/>
      <c r="J244" s="3824"/>
      <c r="K244" s="1256"/>
      <c r="L244" s="1257"/>
    </row>
    <row r="245" spans="2:12" ht="18" customHeight="1">
      <c r="B245" s="3826"/>
      <c r="C245" s="1285" t="s">
        <v>2598</v>
      </c>
      <c r="D245" s="1282"/>
      <c r="E245" s="1227"/>
      <c r="F245" s="1227"/>
      <c r="G245" s="3822" t="s">
        <v>732</v>
      </c>
      <c r="H245" s="3836" t="s">
        <v>11</v>
      </c>
      <c r="I245" s="3839" t="s">
        <v>11</v>
      </c>
      <c r="J245" s="3842" t="s">
        <v>11</v>
      </c>
      <c r="K245" s="1232"/>
      <c r="L245" s="1223"/>
    </row>
    <row r="246" spans="2:12" ht="18" customHeight="1">
      <c r="B246" s="3826"/>
      <c r="C246" s="1191" t="s">
        <v>2599</v>
      </c>
      <c r="D246" s="1283"/>
      <c r="E246" s="1191"/>
      <c r="F246" s="1191"/>
      <c r="G246" s="3835"/>
      <c r="H246" s="3837"/>
      <c r="I246" s="3840"/>
      <c r="J246" s="3843"/>
      <c r="K246" s="1212"/>
      <c r="L246" s="1192"/>
    </row>
    <row r="247" spans="2:12" ht="18" customHeight="1">
      <c r="B247" s="3826"/>
      <c r="C247" s="1274" t="s">
        <v>2600</v>
      </c>
      <c r="D247" s="1290"/>
      <c r="E247" s="1254"/>
      <c r="F247" s="1254"/>
      <c r="G247" s="3823"/>
      <c r="H247" s="3838"/>
      <c r="I247" s="3841"/>
      <c r="J247" s="3844"/>
      <c r="K247" s="1256"/>
      <c r="L247" s="1257"/>
    </row>
    <row r="248" spans="2:12" ht="18" customHeight="1">
      <c r="B248" s="3826"/>
      <c r="C248" s="1288" t="s">
        <v>2615</v>
      </c>
      <c r="D248" s="1283"/>
      <c r="E248" s="1191"/>
      <c r="F248" s="1191"/>
      <c r="G248" s="3822" t="s">
        <v>733</v>
      </c>
      <c r="H248" s="3819" t="s">
        <v>11</v>
      </c>
      <c r="I248" s="3820" t="s">
        <v>11</v>
      </c>
      <c r="J248" s="3824" t="s">
        <v>11</v>
      </c>
      <c r="K248" s="1212"/>
      <c r="L248" s="1192"/>
    </row>
    <row r="249" spans="2:12" ht="18" customHeight="1">
      <c r="B249" s="3826"/>
      <c r="C249" s="1274" t="s">
        <v>2616</v>
      </c>
      <c r="D249" s="1290"/>
      <c r="E249" s="1254"/>
      <c r="F249" s="1254"/>
      <c r="G249" s="3823"/>
      <c r="H249" s="3819"/>
      <c r="I249" s="3820"/>
      <c r="J249" s="3824"/>
      <c r="K249" s="1256"/>
      <c r="L249" s="1257"/>
    </row>
    <row r="250" spans="2:12" ht="18" customHeight="1">
      <c r="B250" s="3845"/>
      <c r="C250" s="1198" t="s">
        <v>2617</v>
      </c>
      <c r="D250" s="1330"/>
      <c r="E250" s="1198"/>
      <c r="F250" s="1198"/>
      <c r="G250" s="1262"/>
      <c r="H250" s="1258" t="s">
        <v>11</v>
      </c>
      <c r="I250" s="1335" t="s">
        <v>11</v>
      </c>
      <c r="J250" s="1259" t="s">
        <v>11</v>
      </c>
      <c r="K250" s="1263"/>
      <c r="L250" s="1199"/>
    </row>
    <row r="251" spans="2:12" ht="18" customHeight="1">
      <c r="B251" s="3812" t="s">
        <v>582</v>
      </c>
      <c r="C251" s="3812"/>
      <c r="D251" s="3812"/>
      <c r="E251" s="3812"/>
      <c r="F251" s="3812"/>
      <c r="G251" s="3812"/>
      <c r="H251" s="3812"/>
      <c r="I251" s="3812"/>
      <c r="J251" s="3812"/>
      <c r="K251" s="3812"/>
    </row>
    <row r="252" spans="2:12" ht="27.95" customHeight="1">
      <c r="B252" s="3813" t="s">
        <v>739</v>
      </c>
      <c r="C252" s="3814"/>
      <c r="D252" s="3814"/>
      <c r="E252" s="3814"/>
      <c r="F252" s="3814"/>
      <c r="G252" s="3814"/>
      <c r="H252" s="3814"/>
      <c r="I252" s="3814"/>
      <c r="J252" s="3814"/>
      <c r="K252" s="3814"/>
      <c r="L252" s="3814"/>
    </row>
    <row r="253" spans="2:12" ht="18" customHeight="1">
      <c r="B253" s="3798" t="s">
        <v>551</v>
      </c>
      <c r="C253" s="3799"/>
      <c r="D253" s="3799"/>
      <c r="E253" s="3799"/>
      <c r="F253" s="3800"/>
      <c r="G253" s="3804" t="s">
        <v>2567</v>
      </c>
      <c r="H253" s="3806" t="s">
        <v>2568</v>
      </c>
      <c r="I253" s="3807"/>
      <c r="J253" s="3807"/>
      <c r="K253" s="3808" t="s">
        <v>2569</v>
      </c>
      <c r="L253" s="3810" t="s">
        <v>552</v>
      </c>
    </row>
    <row r="254" spans="2:12" ht="18" customHeight="1">
      <c r="B254" s="3801"/>
      <c r="C254" s="3802"/>
      <c r="D254" s="3802"/>
      <c r="E254" s="3802"/>
      <c r="F254" s="3803"/>
      <c r="G254" s="3805"/>
      <c r="H254" s="1204" t="s">
        <v>553</v>
      </c>
      <c r="I254" s="1205" t="s">
        <v>554</v>
      </c>
      <c r="J254" s="1206" t="s">
        <v>2570</v>
      </c>
      <c r="K254" s="3809"/>
      <c r="L254" s="3811"/>
    </row>
    <row r="255" spans="2:12" ht="18" customHeight="1">
      <c r="B255" s="3831" t="s">
        <v>740</v>
      </c>
      <c r="C255" s="1285" t="s">
        <v>2618</v>
      </c>
      <c r="D255" s="1282"/>
      <c r="E255" s="1227"/>
      <c r="F255" s="1227"/>
      <c r="G255" s="1291" t="s">
        <v>741</v>
      </c>
      <c r="H255" s="3819" t="s">
        <v>11</v>
      </c>
      <c r="I255" s="3820" t="s">
        <v>11</v>
      </c>
      <c r="J255" s="3824" t="s">
        <v>11</v>
      </c>
      <c r="K255" s="1232"/>
      <c r="L255" s="1223"/>
    </row>
    <row r="256" spans="2:12" ht="18" customHeight="1">
      <c r="B256" s="3826"/>
      <c r="C256" s="1274" t="s">
        <v>2619</v>
      </c>
      <c r="D256" s="1290"/>
      <c r="E256" s="1254"/>
      <c r="F256" s="1254"/>
      <c r="G256" s="1255" t="s">
        <v>638</v>
      </c>
      <c r="H256" s="3819"/>
      <c r="I256" s="3820"/>
      <c r="J256" s="3824"/>
      <c r="K256" s="1256"/>
      <c r="L256" s="1257"/>
    </row>
    <row r="257" spans="2:12" ht="18" customHeight="1">
      <c r="B257" s="3826"/>
      <c r="C257" s="1290" t="s">
        <v>742</v>
      </c>
      <c r="D257" s="1290"/>
      <c r="E257" s="1254"/>
      <c r="F257" s="1254"/>
      <c r="G257" s="1255"/>
      <c r="H257" s="1258" t="s">
        <v>11</v>
      </c>
      <c r="I257" s="1217" t="s">
        <v>11</v>
      </c>
      <c r="J257" s="1259" t="s">
        <v>11</v>
      </c>
      <c r="K257" s="1256"/>
      <c r="L257" s="1257"/>
    </row>
    <row r="258" spans="2:12" ht="18" customHeight="1">
      <c r="B258" s="3826"/>
      <c r="C258" s="1283" t="s">
        <v>743</v>
      </c>
      <c r="D258" s="1283"/>
      <c r="E258" s="1191"/>
      <c r="F258" s="1191"/>
      <c r="G258" s="1209"/>
      <c r="H258" s="1258" t="s">
        <v>11</v>
      </c>
      <c r="I258" s="1217" t="s">
        <v>11</v>
      </c>
      <c r="J258" s="1259" t="s">
        <v>11</v>
      </c>
      <c r="K258" s="1212"/>
      <c r="L258" s="1192"/>
    </row>
    <row r="259" spans="2:12" ht="18" customHeight="1">
      <c r="B259" s="3826"/>
      <c r="C259" s="1292" t="s">
        <v>744</v>
      </c>
      <c r="D259" s="1293"/>
      <c r="E259" s="1214"/>
      <c r="F259" s="1214"/>
      <c r="G259" s="1215"/>
      <c r="H259" s="1258" t="s">
        <v>11</v>
      </c>
      <c r="I259" s="1217" t="s">
        <v>11</v>
      </c>
      <c r="J259" s="1259" t="s">
        <v>11</v>
      </c>
      <c r="K259" s="1219"/>
      <c r="L259" s="1220"/>
    </row>
    <row r="260" spans="2:12" ht="18" customHeight="1">
      <c r="B260" s="3826"/>
      <c r="C260" s="1290" t="s">
        <v>745</v>
      </c>
      <c r="D260" s="1290"/>
      <c r="E260" s="1254"/>
      <c r="F260" s="1254"/>
      <c r="G260" s="1255"/>
      <c r="H260" s="1258" t="s">
        <v>11</v>
      </c>
      <c r="I260" s="1217" t="s">
        <v>11</v>
      </c>
      <c r="J260" s="1259" t="s">
        <v>11</v>
      </c>
      <c r="K260" s="1256"/>
      <c r="L260" s="1257"/>
    </row>
    <row r="261" spans="2:12" ht="18" customHeight="1">
      <c r="B261" s="3826"/>
      <c r="C261" s="1288" t="s">
        <v>2620</v>
      </c>
      <c r="D261" s="1283"/>
      <c r="E261" s="1191"/>
      <c r="F261" s="1191"/>
      <c r="G261" s="3835"/>
      <c r="H261" s="3819" t="s">
        <v>11</v>
      </c>
      <c r="I261" s="3820" t="s">
        <v>11</v>
      </c>
      <c r="J261" s="3824" t="s">
        <v>11</v>
      </c>
      <c r="K261" s="1212"/>
      <c r="L261" s="1192"/>
    </row>
    <row r="262" spans="2:12" ht="18" customHeight="1">
      <c r="B262" s="3826"/>
      <c r="C262" s="1274" t="s">
        <v>2621</v>
      </c>
      <c r="D262" s="1290"/>
      <c r="E262" s="1254"/>
      <c r="F262" s="1254"/>
      <c r="G262" s="3823"/>
      <c r="H262" s="3819"/>
      <c r="I262" s="3820"/>
      <c r="J262" s="3824"/>
      <c r="K262" s="1256"/>
      <c r="L262" s="1257"/>
    </row>
    <row r="263" spans="2:12" ht="18" customHeight="1">
      <c r="B263" s="3826"/>
      <c r="C263" s="1285" t="s">
        <v>2622</v>
      </c>
      <c r="D263" s="1282"/>
      <c r="E263" s="1227"/>
      <c r="F263" s="1227"/>
      <c r="G263" s="3822"/>
      <c r="H263" s="3819" t="s">
        <v>11</v>
      </c>
      <c r="I263" s="3820" t="s">
        <v>11</v>
      </c>
      <c r="J263" s="3824" t="s">
        <v>11</v>
      </c>
      <c r="K263" s="1232"/>
      <c r="L263" s="1223"/>
    </row>
    <row r="264" spans="2:12" ht="18" customHeight="1">
      <c r="B264" s="3826"/>
      <c r="C264" s="1274" t="s">
        <v>2623</v>
      </c>
      <c r="D264" s="1290"/>
      <c r="E264" s="1254"/>
      <c r="F264" s="1254"/>
      <c r="G264" s="3823"/>
      <c r="H264" s="3819"/>
      <c r="I264" s="3820"/>
      <c r="J264" s="3824"/>
      <c r="K264" s="1256"/>
      <c r="L264" s="1257"/>
    </row>
    <row r="265" spans="2:12" ht="18" customHeight="1">
      <c r="B265" s="3826"/>
      <c r="C265" s="1290" t="s">
        <v>746</v>
      </c>
      <c r="D265" s="1290"/>
      <c r="E265" s="1254"/>
      <c r="F265" s="1254"/>
      <c r="G265" s="1255"/>
      <c r="H265" s="1258" t="s">
        <v>11</v>
      </c>
      <c r="I265" s="1217" t="s">
        <v>11</v>
      </c>
      <c r="J265" s="1259" t="s">
        <v>11</v>
      </c>
      <c r="K265" s="1256"/>
      <c r="L265" s="1257"/>
    </row>
    <row r="266" spans="2:12" ht="18" customHeight="1">
      <c r="B266" s="3827"/>
      <c r="C266" s="1283" t="s">
        <v>747</v>
      </c>
      <c r="D266" s="1283"/>
      <c r="E266" s="1191"/>
      <c r="F266" s="1191"/>
      <c r="G266" s="1209"/>
      <c r="H266" s="1258" t="s">
        <v>11</v>
      </c>
      <c r="I266" s="1217" t="s">
        <v>11</v>
      </c>
      <c r="J266" s="1259" t="s">
        <v>11</v>
      </c>
      <c r="K266" s="1212"/>
      <c r="L266" s="1192"/>
    </row>
    <row r="267" spans="2:12" ht="18" customHeight="1">
      <c r="B267" s="3825" t="s">
        <v>748</v>
      </c>
      <c r="C267" s="1293" t="s">
        <v>749</v>
      </c>
      <c r="D267" s="1293"/>
      <c r="E267" s="1214"/>
      <c r="F267" s="1214"/>
      <c r="G267" s="1215"/>
      <c r="H267" s="1258" t="s">
        <v>11</v>
      </c>
      <c r="I267" s="1217" t="s">
        <v>11</v>
      </c>
      <c r="J267" s="1259" t="s">
        <v>11</v>
      </c>
      <c r="K267" s="1219"/>
      <c r="L267" s="1220"/>
    </row>
    <row r="268" spans="2:12" ht="18" customHeight="1">
      <c r="B268" s="3826"/>
      <c r="C268" s="1268" t="s">
        <v>2624</v>
      </c>
      <c r="D268" s="1285"/>
      <c r="E268" s="1285"/>
      <c r="F268" s="1285"/>
      <c r="G268" s="3822" t="s">
        <v>750</v>
      </c>
      <c r="H268" s="3819" t="s">
        <v>11</v>
      </c>
      <c r="I268" s="3820" t="s">
        <v>11</v>
      </c>
      <c r="J268" s="3824" t="s">
        <v>11</v>
      </c>
      <c r="K268" s="1232"/>
      <c r="L268" s="1223"/>
    </row>
    <row r="269" spans="2:12" ht="18" customHeight="1">
      <c r="B269" s="3826"/>
      <c r="C269" s="1269" t="s">
        <v>2625</v>
      </c>
      <c r="D269" s="1290"/>
      <c r="E269" s="1254"/>
      <c r="F269" s="1254"/>
      <c r="G269" s="3823"/>
      <c r="H269" s="3819"/>
      <c r="I269" s="3820"/>
      <c r="J269" s="3824"/>
      <c r="K269" s="1256"/>
      <c r="L269" s="1257"/>
    </row>
    <row r="270" spans="2:12" ht="18" customHeight="1">
      <c r="B270" s="3826"/>
      <c r="C270" s="1293" t="s">
        <v>751</v>
      </c>
      <c r="D270" s="1293"/>
      <c r="E270" s="1214"/>
      <c r="F270" s="1214"/>
      <c r="G270" s="1215" t="s">
        <v>750</v>
      </c>
      <c r="H270" s="1258" t="s">
        <v>11</v>
      </c>
      <c r="I270" s="1217" t="s">
        <v>11</v>
      </c>
      <c r="J270" s="1259" t="s">
        <v>11</v>
      </c>
      <c r="K270" s="1219"/>
      <c r="L270" s="1220"/>
    </row>
    <row r="271" spans="2:12" ht="18" customHeight="1">
      <c r="B271" s="3826"/>
      <c r="C271" s="1293" t="s">
        <v>752</v>
      </c>
      <c r="D271" s="1293"/>
      <c r="E271" s="1214"/>
      <c r="F271" s="1214"/>
      <c r="G271" s="1215" t="s">
        <v>750</v>
      </c>
      <c r="H271" s="1258" t="s">
        <v>11</v>
      </c>
      <c r="I271" s="1217" t="s">
        <v>11</v>
      </c>
      <c r="J271" s="1259" t="s">
        <v>11</v>
      </c>
      <c r="K271" s="1219"/>
      <c r="L271" s="1220"/>
    </row>
    <row r="272" spans="2:12" ht="18" customHeight="1">
      <c r="B272" s="3826"/>
      <c r="C272" s="1293" t="s">
        <v>753</v>
      </c>
      <c r="D272" s="1293"/>
      <c r="E272" s="1214"/>
      <c r="F272" s="1214"/>
      <c r="G272" s="1215"/>
      <c r="H272" s="1258" t="s">
        <v>11</v>
      </c>
      <c r="I272" s="1217" t="s">
        <v>11</v>
      </c>
      <c r="J272" s="1259" t="s">
        <v>11</v>
      </c>
      <c r="K272" s="1219"/>
      <c r="L272" s="1220"/>
    </row>
    <row r="273" spans="2:12" ht="18" customHeight="1">
      <c r="B273" s="3826"/>
      <c r="C273" s="1293" t="s">
        <v>754</v>
      </c>
      <c r="D273" s="1293"/>
      <c r="E273" s="1214"/>
      <c r="F273" s="1214"/>
      <c r="G273" s="1215"/>
      <c r="H273" s="1258" t="s">
        <v>11</v>
      </c>
      <c r="I273" s="1217" t="s">
        <v>11</v>
      </c>
      <c r="J273" s="1259" t="s">
        <v>11</v>
      </c>
      <c r="K273" s="1219"/>
      <c r="L273" s="1220"/>
    </row>
    <row r="274" spans="2:12" ht="18" customHeight="1">
      <c r="B274" s="3826"/>
      <c r="C274" s="1285" t="s">
        <v>2626</v>
      </c>
      <c r="D274" s="1282"/>
      <c r="E274" s="1227"/>
      <c r="F274" s="1227"/>
      <c r="G274" s="3822"/>
      <c r="H274" s="3819" t="s">
        <v>11</v>
      </c>
      <c r="I274" s="3820" t="s">
        <v>11</v>
      </c>
      <c r="J274" s="3824" t="s">
        <v>11</v>
      </c>
      <c r="K274" s="1232"/>
      <c r="L274" s="1223"/>
    </row>
    <row r="275" spans="2:12" ht="18" customHeight="1">
      <c r="B275" s="3826"/>
      <c r="C275" s="1269" t="s">
        <v>2627</v>
      </c>
      <c r="D275" s="1290"/>
      <c r="E275" s="1254"/>
      <c r="F275" s="1254"/>
      <c r="G275" s="3823"/>
      <c r="H275" s="3819"/>
      <c r="I275" s="3820"/>
      <c r="J275" s="3824"/>
      <c r="K275" s="1256"/>
      <c r="L275" s="1257"/>
    </row>
    <row r="276" spans="2:12" ht="18" customHeight="1">
      <c r="B276" s="3826"/>
      <c r="C276" s="1290" t="s">
        <v>755</v>
      </c>
      <c r="D276" s="1290"/>
      <c r="E276" s="1254"/>
      <c r="F276" s="1254"/>
      <c r="G276" s="1255"/>
      <c r="H276" s="1258" t="s">
        <v>11</v>
      </c>
      <c r="I276" s="1217" t="s">
        <v>11</v>
      </c>
      <c r="J276" s="1259" t="s">
        <v>11</v>
      </c>
      <c r="K276" s="1256"/>
      <c r="L276" s="1257"/>
    </row>
    <row r="277" spans="2:12" ht="18" customHeight="1">
      <c r="B277" s="3826"/>
      <c r="C277" s="1290" t="s">
        <v>756</v>
      </c>
      <c r="D277" s="1290"/>
      <c r="E277" s="1254"/>
      <c r="F277" s="1254"/>
      <c r="G277" s="1255"/>
      <c r="H277" s="1258" t="s">
        <v>11</v>
      </c>
      <c r="I277" s="1217" t="s">
        <v>11</v>
      </c>
      <c r="J277" s="1259" t="s">
        <v>11</v>
      </c>
      <c r="K277" s="1256"/>
      <c r="L277" s="1257"/>
    </row>
    <row r="278" spans="2:12" ht="18" customHeight="1">
      <c r="B278" s="3826"/>
      <c r="C278" s="1288" t="s">
        <v>2628</v>
      </c>
      <c r="D278" s="1283"/>
      <c r="E278" s="1191"/>
      <c r="F278" s="1191"/>
      <c r="G278" s="3822"/>
      <c r="H278" s="3819" t="s">
        <v>11</v>
      </c>
      <c r="I278" s="3820" t="s">
        <v>11</v>
      </c>
      <c r="J278" s="3824" t="s">
        <v>11</v>
      </c>
      <c r="K278" s="1212"/>
      <c r="L278" s="1192"/>
    </row>
    <row r="279" spans="2:12" ht="18" customHeight="1">
      <c r="B279" s="3826"/>
      <c r="C279" s="1269" t="s">
        <v>2629</v>
      </c>
      <c r="D279" s="1290"/>
      <c r="E279" s="1254"/>
      <c r="F279" s="1254"/>
      <c r="G279" s="3823"/>
      <c r="H279" s="3819"/>
      <c r="I279" s="3820"/>
      <c r="J279" s="3824"/>
      <c r="K279" s="1256"/>
      <c r="L279" s="1257"/>
    </row>
    <row r="280" spans="2:12" ht="18" customHeight="1">
      <c r="B280" s="3826"/>
      <c r="C280" s="1293" t="s">
        <v>757</v>
      </c>
      <c r="D280" s="1293"/>
      <c r="E280" s="1214"/>
      <c r="F280" s="1214"/>
      <c r="G280" s="1215" t="s">
        <v>758</v>
      </c>
      <c r="H280" s="1258" t="s">
        <v>11</v>
      </c>
      <c r="I280" s="1217" t="s">
        <v>11</v>
      </c>
      <c r="J280" s="1259" t="s">
        <v>11</v>
      </c>
      <c r="K280" s="1219"/>
      <c r="L280" s="1220"/>
    </row>
    <row r="281" spans="2:12" ht="18" customHeight="1">
      <c r="B281" s="3826"/>
      <c r="C281" s="1293" t="s">
        <v>759</v>
      </c>
      <c r="D281" s="1293"/>
      <c r="E281" s="1214"/>
      <c r="F281" s="1214"/>
      <c r="G281" s="1215"/>
      <c r="H281" s="1258" t="s">
        <v>11</v>
      </c>
      <c r="I281" s="1217" t="s">
        <v>11</v>
      </c>
      <c r="J281" s="1259" t="s">
        <v>11</v>
      </c>
      <c r="K281" s="1219"/>
      <c r="L281" s="1220"/>
    </row>
    <row r="282" spans="2:12" ht="18" customHeight="1">
      <c r="B282" s="3827"/>
      <c r="C282" s="1293" t="s">
        <v>760</v>
      </c>
      <c r="D282" s="1293"/>
      <c r="E282" s="1214"/>
      <c r="F282" s="1214"/>
      <c r="G282" s="1215"/>
      <c r="H282" s="1258" t="s">
        <v>11</v>
      </c>
      <c r="I282" s="1217" t="s">
        <v>11</v>
      </c>
      <c r="J282" s="1259" t="s">
        <v>11</v>
      </c>
      <c r="K282" s="1219"/>
      <c r="L282" s="1220"/>
    </row>
    <row r="283" spans="2:12" ht="18" customHeight="1">
      <c r="B283" s="3825" t="s">
        <v>761</v>
      </c>
      <c r="C283" s="1290" t="s">
        <v>762</v>
      </c>
      <c r="D283" s="1290"/>
      <c r="E283" s="1254"/>
      <c r="F283" s="1254"/>
      <c r="G283" s="1255" t="s">
        <v>763</v>
      </c>
      <c r="H283" s="1258" t="s">
        <v>11</v>
      </c>
      <c r="I283" s="1217" t="s">
        <v>11</v>
      </c>
      <c r="J283" s="1259" t="s">
        <v>11</v>
      </c>
      <c r="K283" s="1256"/>
      <c r="L283" s="1257"/>
    </row>
    <row r="284" spans="2:12" ht="18" customHeight="1">
      <c r="B284" s="3826"/>
      <c r="C284" s="1290" t="s">
        <v>764</v>
      </c>
      <c r="D284" s="1290"/>
      <c r="E284" s="1254"/>
      <c r="F284" s="1254"/>
      <c r="G284" s="1255" t="s">
        <v>765</v>
      </c>
      <c r="H284" s="1258" t="s">
        <v>11</v>
      </c>
      <c r="I284" s="1217" t="s">
        <v>11</v>
      </c>
      <c r="J284" s="1259" t="s">
        <v>11</v>
      </c>
      <c r="K284" s="1256"/>
      <c r="L284" s="1257"/>
    </row>
    <row r="285" spans="2:12" ht="18" customHeight="1">
      <c r="B285" s="3826"/>
      <c r="C285" s="1290" t="s">
        <v>766</v>
      </c>
      <c r="D285" s="1290"/>
      <c r="E285" s="1254"/>
      <c r="F285" s="1254"/>
      <c r="G285" s="1215" t="s">
        <v>718</v>
      </c>
      <c r="H285" s="1258" t="s">
        <v>11</v>
      </c>
      <c r="I285" s="1217" t="s">
        <v>11</v>
      </c>
      <c r="J285" s="1259" t="s">
        <v>11</v>
      </c>
      <c r="K285" s="1256"/>
      <c r="L285" s="1257"/>
    </row>
    <row r="286" spans="2:12" ht="18" customHeight="1">
      <c r="B286" s="3826"/>
      <c r="C286" s="1290" t="s">
        <v>767</v>
      </c>
      <c r="D286" s="1290"/>
      <c r="E286" s="1254"/>
      <c r="F286" s="1254"/>
      <c r="G286" s="1255" t="s">
        <v>768</v>
      </c>
      <c r="H286" s="1258" t="s">
        <v>11</v>
      </c>
      <c r="I286" s="1217" t="s">
        <v>11</v>
      </c>
      <c r="J286" s="1259" t="s">
        <v>11</v>
      </c>
      <c r="K286" s="1256"/>
      <c r="L286" s="1257"/>
    </row>
    <row r="287" spans="2:12" ht="18" customHeight="1">
      <c r="B287" s="3826"/>
      <c r="C287" s="1290" t="s">
        <v>769</v>
      </c>
      <c r="D287" s="1290"/>
      <c r="E287" s="1254"/>
      <c r="F287" s="1254"/>
      <c r="G287" s="1255" t="s">
        <v>770</v>
      </c>
      <c r="H287" s="1258" t="s">
        <v>11</v>
      </c>
      <c r="I287" s="1217" t="s">
        <v>11</v>
      </c>
      <c r="J287" s="1259" t="s">
        <v>11</v>
      </c>
      <c r="K287" s="1256"/>
      <c r="L287" s="1257"/>
    </row>
    <row r="288" spans="2:12" ht="18" customHeight="1">
      <c r="B288" s="3826"/>
      <c r="C288" s="1290" t="s">
        <v>771</v>
      </c>
      <c r="D288" s="1290"/>
      <c r="E288" s="1254"/>
      <c r="F288" s="1254"/>
      <c r="G288" s="1255" t="s">
        <v>772</v>
      </c>
      <c r="H288" s="1258" t="s">
        <v>11</v>
      </c>
      <c r="I288" s="1217" t="s">
        <v>11</v>
      </c>
      <c r="J288" s="1259" t="s">
        <v>11</v>
      </c>
      <c r="K288" s="1256"/>
      <c r="L288" s="1257"/>
    </row>
    <row r="289" spans="2:12" ht="18" customHeight="1">
      <c r="B289" s="3826"/>
      <c r="C289" s="1288" t="s">
        <v>2630</v>
      </c>
      <c r="D289" s="1283"/>
      <c r="E289" s="1191"/>
      <c r="F289" s="1191"/>
      <c r="G289" s="3822"/>
      <c r="H289" s="3819" t="s">
        <v>11</v>
      </c>
      <c r="I289" s="3820" t="s">
        <v>11</v>
      </c>
      <c r="J289" s="3824" t="s">
        <v>11</v>
      </c>
      <c r="K289" s="1212"/>
      <c r="L289" s="1192"/>
    </row>
    <row r="290" spans="2:12" ht="18" customHeight="1">
      <c r="B290" s="3827"/>
      <c r="C290" s="1269" t="s">
        <v>2631</v>
      </c>
      <c r="D290" s="1290"/>
      <c r="E290" s="1254"/>
      <c r="F290" s="1254"/>
      <c r="G290" s="3823"/>
      <c r="H290" s="3819"/>
      <c r="I290" s="3820"/>
      <c r="J290" s="3824"/>
      <c r="K290" s="1256"/>
      <c r="L290" s="1257"/>
    </row>
    <row r="291" spans="2:12" ht="18" customHeight="1">
      <c r="B291" s="3825" t="s">
        <v>773</v>
      </c>
      <c r="C291" s="1214" t="s">
        <v>774</v>
      </c>
      <c r="D291" s="1293"/>
      <c r="E291" s="1214"/>
      <c r="F291" s="1214"/>
      <c r="G291" s="1215" t="s">
        <v>642</v>
      </c>
      <c r="H291" s="1258" t="s">
        <v>11</v>
      </c>
      <c r="I291" s="1217" t="s">
        <v>11</v>
      </c>
      <c r="J291" s="1259" t="s">
        <v>11</v>
      </c>
      <c r="K291" s="1219"/>
      <c r="L291" s="1220"/>
    </row>
    <row r="292" spans="2:12" ht="18" customHeight="1">
      <c r="B292" s="3826"/>
      <c r="C292" s="1227" t="s">
        <v>775</v>
      </c>
      <c r="D292" s="1282"/>
      <c r="E292" s="1227"/>
      <c r="F292" s="1227"/>
      <c r="G292" s="1215" t="s">
        <v>642</v>
      </c>
      <c r="H292" s="1258" t="s">
        <v>11</v>
      </c>
      <c r="I292" s="1217" t="s">
        <v>11</v>
      </c>
      <c r="J292" s="1259" t="s">
        <v>11</v>
      </c>
      <c r="K292" s="1232"/>
      <c r="L292" s="1223"/>
    </row>
    <row r="293" spans="2:12" ht="18" customHeight="1">
      <c r="B293" s="3826"/>
      <c r="C293" s="1227" t="s">
        <v>776</v>
      </c>
      <c r="D293" s="1282"/>
      <c r="E293" s="1227"/>
      <c r="F293" s="1227"/>
      <c r="G293" s="1215"/>
      <c r="H293" s="1258" t="s">
        <v>11</v>
      </c>
      <c r="I293" s="1217" t="s">
        <v>11</v>
      </c>
      <c r="J293" s="1259" t="s">
        <v>11</v>
      </c>
      <c r="K293" s="1232"/>
      <c r="L293" s="1223"/>
    </row>
    <row r="294" spans="2:12" ht="18" customHeight="1">
      <c r="B294" s="3826"/>
      <c r="C294" s="1214" t="s">
        <v>777</v>
      </c>
      <c r="D294" s="1293"/>
      <c r="E294" s="1214"/>
      <c r="F294" s="1214"/>
      <c r="G294" s="1215" t="s">
        <v>642</v>
      </c>
      <c r="H294" s="1258" t="s">
        <v>11</v>
      </c>
      <c r="I294" s="1217" t="s">
        <v>11</v>
      </c>
      <c r="J294" s="1259" t="s">
        <v>11</v>
      </c>
      <c r="K294" s="1219"/>
      <c r="L294" s="1219"/>
    </row>
    <row r="295" spans="2:12" ht="18" customHeight="1">
      <c r="B295" s="3826"/>
      <c r="C295" s="1227" t="s">
        <v>778</v>
      </c>
      <c r="D295" s="1282"/>
      <c r="E295" s="1227"/>
      <c r="F295" s="1227"/>
      <c r="G295" s="1215" t="s">
        <v>642</v>
      </c>
      <c r="H295" s="1258" t="s">
        <v>11</v>
      </c>
      <c r="I295" s="1217" t="s">
        <v>11</v>
      </c>
      <c r="J295" s="1259" t="s">
        <v>11</v>
      </c>
      <c r="K295" s="1232"/>
      <c r="L295" s="1223"/>
    </row>
    <row r="296" spans="2:12" ht="18" customHeight="1">
      <c r="B296" s="3826"/>
      <c r="C296" s="1214" t="s">
        <v>779</v>
      </c>
      <c r="D296" s="1293"/>
      <c r="E296" s="1214"/>
      <c r="F296" s="1214"/>
      <c r="G296" s="1215"/>
      <c r="H296" s="1258" t="s">
        <v>11</v>
      </c>
      <c r="I296" s="1217" t="s">
        <v>11</v>
      </c>
      <c r="J296" s="1259" t="s">
        <v>11</v>
      </c>
      <c r="K296" s="1219"/>
      <c r="L296" s="1220"/>
    </row>
    <row r="297" spans="2:12" ht="18" customHeight="1">
      <c r="B297" s="3826"/>
      <c r="C297" s="1254" t="s">
        <v>780</v>
      </c>
      <c r="D297" s="1290"/>
      <c r="E297" s="1254"/>
      <c r="F297" s="1254"/>
      <c r="G297" s="1215" t="s">
        <v>642</v>
      </c>
      <c r="H297" s="1258" t="s">
        <v>11</v>
      </c>
      <c r="I297" s="1217" t="s">
        <v>11</v>
      </c>
      <c r="J297" s="1259" t="s">
        <v>11</v>
      </c>
      <c r="K297" s="1256"/>
      <c r="L297" s="1257"/>
    </row>
    <row r="298" spans="2:12" ht="18" customHeight="1">
      <c r="B298" s="3826"/>
      <c r="C298" s="1214" t="s">
        <v>781</v>
      </c>
      <c r="D298" s="1293"/>
      <c r="E298" s="1214"/>
      <c r="F298" s="1214"/>
      <c r="G298" s="1215" t="s">
        <v>782</v>
      </c>
      <c r="H298" s="1258" t="s">
        <v>11</v>
      </c>
      <c r="I298" s="1217" t="s">
        <v>11</v>
      </c>
      <c r="J298" s="1259" t="s">
        <v>11</v>
      </c>
      <c r="K298" s="1219"/>
      <c r="L298" s="1220"/>
    </row>
    <row r="299" spans="2:12" ht="18" customHeight="1">
      <c r="B299" s="3826"/>
      <c r="C299" s="1214" t="s">
        <v>822</v>
      </c>
      <c r="D299" s="1293"/>
      <c r="E299" s="1214"/>
      <c r="F299" s="1214"/>
      <c r="G299" s="1215" t="s">
        <v>782</v>
      </c>
      <c r="H299" s="1258" t="s">
        <v>11</v>
      </c>
      <c r="I299" s="1217" t="s">
        <v>11</v>
      </c>
      <c r="J299" s="1259" t="s">
        <v>11</v>
      </c>
      <c r="K299" s="1219"/>
      <c r="L299" s="1220"/>
    </row>
    <row r="300" spans="2:12" ht="18" customHeight="1">
      <c r="B300" s="3826"/>
      <c r="C300" s="1214" t="s">
        <v>2632</v>
      </c>
      <c r="D300" s="1293"/>
      <c r="E300" s="1214"/>
      <c r="F300" s="1214"/>
      <c r="G300" s="1215"/>
      <c r="H300" s="1258" t="s">
        <v>11</v>
      </c>
      <c r="I300" s="1335" t="s">
        <v>11</v>
      </c>
      <c r="J300" s="1259" t="s">
        <v>11</v>
      </c>
      <c r="K300" s="1219"/>
      <c r="L300" s="1220"/>
    </row>
    <row r="301" spans="2:12" ht="18" customHeight="1">
      <c r="B301" s="3827"/>
      <c r="C301" s="1214" t="s">
        <v>2633</v>
      </c>
      <c r="D301" s="1293"/>
      <c r="E301" s="1214"/>
      <c r="F301" s="1214"/>
      <c r="G301" s="1215"/>
      <c r="H301" s="1258" t="s">
        <v>11</v>
      </c>
      <c r="I301" s="1335" t="s">
        <v>11</v>
      </c>
      <c r="J301" s="1259" t="s">
        <v>11</v>
      </c>
      <c r="K301" s="1219"/>
      <c r="L301" s="1220"/>
    </row>
    <row r="302" spans="2:12" ht="18" customHeight="1">
      <c r="B302" s="1294"/>
      <c r="C302" s="1198"/>
      <c r="D302" s="1330"/>
      <c r="E302" s="1198"/>
      <c r="F302" s="1198"/>
      <c r="G302" s="1262"/>
      <c r="H302" s="1258" t="s">
        <v>11</v>
      </c>
      <c r="I302" s="1217" t="s">
        <v>11</v>
      </c>
      <c r="J302" s="1259" t="s">
        <v>11</v>
      </c>
      <c r="K302" s="1263"/>
      <c r="L302" s="1199"/>
    </row>
    <row r="303" spans="2:12" ht="18" customHeight="1">
      <c r="B303" s="3812" t="s">
        <v>2634</v>
      </c>
      <c r="C303" s="3812"/>
      <c r="D303" s="3812"/>
      <c r="E303" s="3812"/>
      <c r="F303" s="3812"/>
      <c r="G303" s="3812"/>
      <c r="H303" s="3812"/>
      <c r="I303" s="3812"/>
      <c r="J303" s="3812"/>
      <c r="K303" s="3812"/>
    </row>
    <row r="304" spans="2:12" ht="27.95" customHeight="1">
      <c r="B304" s="3813" t="s">
        <v>783</v>
      </c>
      <c r="C304" s="3814"/>
      <c r="D304" s="3814"/>
      <c r="E304" s="3814"/>
      <c r="F304" s="3814"/>
      <c r="G304" s="3814"/>
      <c r="H304" s="3814"/>
      <c r="I304" s="3814"/>
      <c r="J304" s="3814"/>
      <c r="K304" s="3814"/>
      <c r="L304" s="3814"/>
    </row>
    <row r="305" spans="2:12" ht="18" customHeight="1">
      <c r="B305" s="3798" t="s">
        <v>551</v>
      </c>
      <c r="C305" s="3799"/>
      <c r="D305" s="3799"/>
      <c r="E305" s="3799"/>
      <c r="F305" s="3800"/>
      <c r="G305" s="3804" t="s">
        <v>2567</v>
      </c>
      <c r="H305" s="3806" t="s">
        <v>2568</v>
      </c>
      <c r="I305" s="3807"/>
      <c r="J305" s="3807"/>
      <c r="K305" s="3808" t="s">
        <v>2569</v>
      </c>
      <c r="L305" s="3810" t="s">
        <v>552</v>
      </c>
    </row>
    <row r="306" spans="2:12" ht="18" customHeight="1">
      <c r="B306" s="3801"/>
      <c r="C306" s="3802"/>
      <c r="D306" s="3802"/>
      <c r="E306" s="3802"/>
      <c r="F306" s="3803"/>
      <c r="G306" s="3805"/>
      <c r="H306" s="1204" t="s">
        <v>553</v>
      </c>
      <c r="I306" s="1205" t="s">
        <v>554</v>
      </c>
      <c r="J306" s="1206" t="s">
        <v>2570</v>
      </c>
      <c r="K306" s="3809"/>
      <c r="L306" s="3811"/>
    </row>
    <row r="307" spans="2:12" ht="18" customHeight="1">
      <c r="B307" s="3825" t="s">
        <v>784</v>
      </c>
      <c r="C307" s="1287" t="s">
        <v>781</v>
      </c>
      <c r="D307" s="1292"/>
      <c r="E307" s="1214"/>
      <c r="F307" s="1214"/>
      <c r="G307" s="1215" t="s">
        <v>782</v>
      </c>
      <c r="H307" s="1258" t="s">
        <v>11</v>
      </c>
      <c r="I307" s="1217" t="s">
        <v>11</v>
      </c>
      <c r="J307" s="1259" t="s">
        <v>11</v>
      </c>
      <c r="K307" s="1219"/>
      <c r="L307" s="1220"/>
    </row>
    <row r="308" spans="2:12" ht="18" customHeight="1">
      <c r="B308" s="3826"/>
      <c r="C308" s="1287" t="s">
        <v>785</v>
      </c>
      <c r="D308" s="1292"/>
      <c r="E308" s="1214"/>
      <c r="F308" s="1214"/>
      <c r="G308" s="1215"/>
      <c r="H308" s="1258" t="s">
        <v>11</v>
      </c>
      <c r="I308" s="1217" t="s">
        <v>11</v>
      </c>
      <c r="J308" s="1259" t="s">
        <v>11</v>
      </c>
      <c r="K308" s="1219"/>
      <c r="L308" s="1220"/>
    </row>
    <row r="309" spans="2:12" ht="18" customHeight="1">
      <c r="B309" s="3826"/>
      <c r="C309" s="1287" t="s">
        <v>779</v>
      </c>
      <c r="D309" s="1292"/>
      <c r="E309" s="1214"/>
      <c r="F309" s="1214"/>
      <c r="G309" s="1215"/>
      <c r="H309" s="1258" t="s">
        <v>11</v>
      </c>
      <c r="I309" s="1217" t="s">
        <v>11</v>
      </c>
      <c r="J309" s="1259" t="s">
        <v>11</v>
      </c>
      <c r="K309" s="1219"/>
      <c r="L309" s="1220"/>
    </row>
    <row r="310" spans="2:12" ht="18" customHeight="1">
      <c r="B310" s="3826"/>
      <c r="C310" s="1214" t="s">
        <v>786</v>
      </c>
      <c r="D310" s="1293"/>
      <c r="E310" s="1214"/>
      <c r="F310" s="1214"/>
      <c r="G310" s="1215" t="s">
        <v>782</v>
      </c>
      <c r="H310" s="1258" t="s">
        <v>11</v>
      </c>
      <c r="I310" s="1217" t="s">
        <v>11</v>
      </c>
      <c r="J310" s="1259" t="s">
        <v>11</v>
      </c>
      <c r="K310" s="1219"/>
      <c r="L310" s="1220"/>
    </row>
    <row r="311" spans="2:12" ht="18" customHeight="1">
      <c r="B311" s="3826"/>
      <c r="C311" s="1214" t="s">
        <v>823</v>
      </c>
      <c r="D311" s="1293"/>
      <c r="E311" s="1214"/>
      <c r="F311" s="1214"/>
      <c r="G311" s="1215" t="s">
        <v>782</v>
      </c>
      <c r="H311" s="1258" t="s">
        <v>11</v>
      </c>
      <c r="I311" s="1217" t="s">
        <v>11</v>
      </c>
      <c r="J311" s="1259" t="s">
        <v>11</v>
      </c>
      <c r="K311" s="1219"/>
      <c r="L311" s="1220"/>
    </row>
    <row r="312" spans="2:12" ht="18" customHeight="1">
      <c r="B312" s="3827"/>
      <c r="C312" s="1214" t="s">
        <v>2635</v>
      </c>
      <c r="D312" s="1293"/>
      <c r="E312" s="1214"/>
      <c r="F312" s="1214"/>
      <c r="G312" s="1215"/>
      <c r="H312" s="1258" t="s">
        <v>11</v>
      </c>
      <c r="I312" s="1335" t="s">
        <v>11</v>
      </c>
      <c r="J312" s="1259" t="s">
        <v>11</v>
      </c>
      <c r="K312" s="1219"/>
      <c r="L312" s="1220"/>
    </row>
    <row r="313" spans="2:12" ht="18" customHeight="1">
      <c r="B313" s="1286"/>
      <c r="C313" s="1245"/>
      <c r="D313" s="1328"/>
      <c r="E313" s="1245"/>
      <c r="F313" s="1245"/>
      <c r="G313" s="1246"/>
      <c r="H313" s="1258" t="s">
        <v>11</v>
      </c>
      <c r="I313" s="1217" t="s">
        <v>11</v>
      </c>
      <c r="J313" s="1259" t="s">
        <v>11</v>
      </c>
      <c r="K313" s="1249"/>
      <c r="L313" s="1250"/>
    </row>
    <row r="314" spans="2:12" ht="27.95" customHeight="1">
      <c r="B314" s="3795" t="s">
        <v>787</v>
      </c>
      <c r="C314" s="3796"/>
      <c r="D314" s="3796"/>
      <c r="E314" s="3796"/>
      <c r="F314" s="3796"/>
      <c r="G314" s="3796"/>
      <c r="H314" s="3796"/>
      <c r="I314" s="3796"/>
      <c r="J314" s="3796"/>
      <c r="K314" s="3796"/>
      <c r="L314" s="3796"/>
    </row>
    <row r="315" spans="2:12" ht="18" customHeight="1">
      <c r="B315" s="3798" t="s">
        <v>551</v>
      </c>
      <c r="C315" s="3799"/>
      <c r="D315" s="3799"/>
      <c r="E315" s="3799"/>
      <c r="F315" s="3800"/>
      <c r="G315" s="3804" t="s">
        <v>2567</v>
      </c>
      <c r="H315" s="3806" t="s">
        <v>2568</v>
      </c>
      <c r="I315" s="3807"/>
      <c r="J315" s="3807"/>
      <c r="K315" s="3808" t="s">
        <v>2569</v>
      </c>
      <c r="L315" s="3810" t="s">
        <v>552</v>
      </c>
    </row>
    <row r="316" spans="2:12" ht="18" customHeight="1">
      <c r="B316" s="3801"/>
      <c r="C316" s="3802"/>
      <c r="D316" s="3802"/>
      <c r="E316" s="3802"/>
      <c r="F316" s="3803"/>
      <c r="G316" s="3805"/>
      <c r="H316" s="1204" t="s">
        <v>553</v>
      </c>
      <c r="I316" s="1205" t="s">
        <v>554</v>
      </c>
      <c r="J316" s="1206" t="s">
        <v>2570</v>
      </c>
      <c r="K316" s="3809"/>
      <c r="L316" s="3811"/>
    </row>
    <row r="317" spans="2:12" ht="18" customHeight="1">
      <c r="B317" s="3831" t="s">
        <v>788</v>
      </c>
      <c r="C317" s="1191" t="s">
        <v>789</v>
      </c>
      <c r="D317" s="1283"/>
      <c r="E317" s="1191"/>
      <c r="F317" s="1191"/>
      <c r="G317" s="1215" t="s">
        <v>642</v>
      </c>
      <c r="H317" s="1258" t="s">
        <v>11</v>
      </c>
      <c r="I317" s="1217" t="s">
        <v>11</v>
      </c>
      <c r="J317" s="1259" t="s">
        <v>11</v>
      </c>
      <c r="K317" s="1212"/>
      <c r="L317" s="1192"/>
    </row>
    <row r="318" spans="2:12" ht="18" customHeight="1">
      <c r="B318" s="3826"/>
      <c r="C318" s="1214" t="s">
        <v>790</v>
      </c>
      <c r="D318" s="1293"/>
      <c r="E318" s="1214"/>
      <c r="F318" s="1214"/>
      <c r="G318" s="1215"/>
      <c r="H318" s="1258" t="s">
        <v>11</v>
      </c>
      <c r="I318" s="1217" t="s">
        <v>11</v>
      </c>
      <c r="J318" s="1259" t="s">
        <v>11</v>
      </c>
      <c r="K318" s="1219"/>
      <c r="L318" s="1220"/>
    </row>
    <row r="319" spans="2:12" ht="18" customHeight="1">
      <c r="B319" s="3826"/>
      <c r="C319" s="1287" t="s">
        <v>791</v>
      </c>
      <c r="D319" s="1292"/>
      <c r="E319" s="1214"/>
      <c r="F319" s="1214"/>
      <c r="G319" s="1215" t="s">
        <v>642</v>
      </c>
      <c r="H319" s="1258" t="s">
        <v>11</v>
      </c>
      <c r="I319" s="1217" t="s">
        <v>11</v>
      </c>
      <c r="J319" s="1259" t="s">
        <v>11</v>
      </c>
      <c r="K319" s="1219"/>
      <c r="L319" s="1220"/>
    </row>
    <row r="320" spans="2:12" ht="18" customHeight="1">
      <c r="B320" s="3826"/>
      <c r="C320" s="1287" t="s">
        <v>792</v>
      </c>
      <c r="D320" s="1292"/>
      <c r="E320" s="1214"/>
      <c r="F320" s="1214"/>
      <c r="G320" s="1215" t="s">
        <v>642</v>
      </c>
      <c r="H320" s="1258" t="s">
        <v>11</v>
      </c>
      <c r="I320" s="1217" t="s">
        <v>11</v>
      </c>
      <c r="J320" s="1259" t="s">
        <v>11</v>
      </c>
      <c r="K320" s="1219"/>
      <c r="L320" s="1220"/>
    </row>
    <row r="321" spans="2:12" ht="18" customHeight="1">
      <c r="B321" s="3826"/>
      <c r="C321" s="1295" t="s">
        <v>793</v>
      </c>
      <c r="D321" s="1292"/>
      <c r="E321" s="1214"/>
      <c r="F321" s="1214"/>
      <c r="G321" s="1215" t="s">
        <v>642</v>
      </c>
      <c r="H321" s="1258" t="s">
        <v>11</v>
      </c>
      <c r="I321" s="1217" t="s">
        <v>11</v>
      </c>
      <c r="J321" s="1259" t="s">
        <v>11</v>
      </c>
      <c r="K321" s="1219"/>
      <c r="L321" s="1220"/>
    </row>
    <row r="322" spans="2:12" ht="18" customHeight="1">
      <c r="B322" s="3827"/>
      <c r="C322" s="1287" t="s">
        <v>794</v>
      </c>
      <c r="D322" s="1292"/>
      <c r="E322" s="1214"/>
      <c r="F322" s="1214"/>
      <c r="G322" s="1215" t="s">
        <v>642</v>
      </c>
      <c r="H322" s="1258" t="s">
        <v>11</v>
      </c>
      <c r="I322" s="1217" t="s">
        <v>11</v>
      </c>
      <c r="J322" s="1259" t="s">
        <v>11</v>
      </c>
      <c r="K322" s="1219"/>
      <c r="L322" s="1220"/>
    </row>
    <row r="323" spans="2:12" ht="18" customHeight="1">
      <c r="B323" s="1296" t="s">
        <v>2636</v>
      </c>
      <c r="C323" s="1227"/>
      <c r="D323" s="1282"/>
      <c r="E323" s="1227"/>
      <c r="F323" s="1227"/>
      <c r="G323" s="3822" t="s">
        <v>795</v>
      </c>
      <c r="H323" s="3819" t="s">
        <v>11</v>
      </c>
      <c r="I323" s="3820" t="s">
        <v>11</v>
      </c>
      <c r="J323" s="3824" t="s">
        <v>11</v>
      </c>
      <c r="K323" s="1232"/>
      <c r="L323" s="1223"/>
    </row>
    <row r="324" spans="2:12" ht="18" customHeight="1">
      <c r="B324" s="1297" t="s">
        <v>2637</v>
      </c>
      <c r="C324" s="1254"/>
      <c r="D324" s="1290"/>
      <c r="E324" s="1254"/>
      <c r="F324" s="1254"/>
      <c r="G324" s="3823"/>
      <c r="H324" s="3819"/>
      <c r="I324" s="3820"/>
      <c r="J324" s="3824"/>
      <c r="K324" s="1256"/>
      <c r="L324" s="1257"/>
    </row>
    <row r="325" spans="2:12" ht="18" customHeight="1">
      <c r="B325" s="1270" t="s">
        <v>2638</v>
      </c>
      <c r="C325" s="1198"/>
      <c r="D325" s="1330"/>
      <c r="E325" s="1198"/>
      <c r="F325" s="1198"/>
      <c r="G325" s="1262"/>
      <c r="H325" s="1258" t="s">
        <v>11</v>
      </c>
      <c r="I325" s="1335" t="s">
        <v>11</v>
      </c>
      <c r="J325" s="1259" t="s">
        <v>11</v>
      </c>
      <c r="K325" s="1263"/>
      <c r="L325" s="1199"/>
    </row>
    <row r="326" spans="2:12" ht="27.95" customHeight="1">
      <c r="B326" s="3795" t="s">
        <v>796</v>
      </c>
      <c r="C326" s="3796"/>
      <c r="D326" s="3796"/>
      <c r="E326" s="3796"/>
      <c r="F326" s="3796"/>
      <c r="G326" s="3796"/>
      <c r="H326" s="3796"/>
      <c r="I326" s="3796"/>
      <c r="J326" s="3796"/>
      <c r="K326" s="3796"/>
      <c r="L326" s="3796"/>
    </row>
    <row r="327" spans="2:12" ht="18" customHeight="1">
      <c r="B327" s="3798" t="s">
        <v>551</v>
      </c>
      <c r="C327" s="3799"/>
      <c r="D327" s="3799"/>
      <c r="E327" s="3799"/>
      <c r="F327" s="3800"/>
      <c r="G327" s="3804" t="s">
        <v>2567</v>
      </c>
      <c r="H327" s="3806" t="s">
        <v>2568</v>
      </c>
      <c r="I327" s="3807"/>
      <c r="J327" s="3807"/>
      <c r="K327" s="3808" t="s">
        <v>2569</v>
      </c>
      <c r="L327" s="3810" t="s">
        <v>552</v>
      </c>
    </row>
    <row r="328" spans="2:12" ht="18" customHeight="1">
      <c r="B328" s="3801"/>
      <c r="C328" s="3802"/>
      <c r="D328" s="3802"/>
      <c r="E328" s="3802"/>
      <c r="F328" s="3803"/>
      <c r="G328" s="3805"/>
      <c r="H328" s="1204" t="s">
        <v>553</v>
      </c>
      <c r="I328" s="1205" t="s">
        <v>554</v>
      </c>
      <c r="J328" s="1206" t="s">
        <v>2570</v>
      </c>
      <c r="K328" s="3809"/>
      <c r="L328" s="3811"/>
    </row>
    <row r="329" spans="2:12" ht="18" customHeight="1">
      <c r="B329" s="3831" t="s">
        <v>797</v>
      </c>
      <c r="C329" s="1191" t="s">
        <v>798</v>
      </c>
      <c r="D329" s="1283"/>
      <c r="E329" s="1191"/>
      <c r="F329" s="1191"/>
      <c r="G329" s="1215" t="s">
        <v>799</v>
      </c>
      <c r="H329" s="1258" t="s">
        <v>11</v>
      </c>
      <c r="I329" s="1217" t="s">
        <v>11</v>
      </c>
      <c r="J329" s="1259" t="s">
        <v>11</v>
      </c>
      <c r="K329" s="1212"/>
      <c r="L329" s="1192"/>
    </row>
    <row r="330" spans="2:12" ht="18" customHeight="1">
      <c r="B330" s="3826"/>
      <c r="C330" s="1214" t="s">
        <v>800</v>
      </c>
      <c r="D330" s="1293"/>
      <c r="E330" s="1214"/>
      <c r="F330" s="1214"/>
      <c r="G330" s="1215" t="s">
        <v>799</v>
      </c>
      <c r="H330" s="1258" t="s">
        <v>11</v>
      </c>
      <c r="I330" s="1217" t="s">
        <v>11</v>
      </c>
      <c r="J330" s="1259" t="s">
        <v>11</v>
      </c>
      <c r="K330" s="1219"/>
      <c r="L330" s="1220"/>
    </row>
    <row r="331" spans="2:12" ht="18" customHeight="1">
      <c r="B331" s="3826"/>
      <c r="C331" s="1287" t="s">
        <v>801</v>
      </c>
      <c r="D331" s="1292"/>
      <c r="E331" s="1214"/>
      <c r="F331" s="1214"/>
      <c r="G331" s="1215" t="s">
        <v>799</v>
      </c>
      <c r="H331" s="1258" t="s">
        <v>11</v>
      </c>
      <c r="I331" s="1217" t="s">
        <v>11</v>
      </c>
      <c r="J331" s="1259" t="s">
        <v>11</v>
      </c>
      <c r="K331" s="1219"/>
      <c r="L331" s="1220"/>
    </row>
    <row r="332" spans="2:12" ht="18" customHeight="1">
      <c r="B332" s="3826"/>
      <c r="C332" s="1287" t="s">
        <v>802</v>
      </c>
      <c r="D332" s="1292"/>
      <c r="E332" s="1214"/>
      <c r="F332" s="1214"/>
      <c r="G332" s="1215" t="s">
        <v>799</v>
      </c>
      <c r="H332" s="1258" t="s">
        <v>11</v>
      </c>
      <c r="I332" s="1217" t="s">
        <v>11</v>
      </c>
      <c r="J332" s="1259" t="s">
        <v>11</v>
      </c>
      <c r="K332" s="1219"/>
      <c r="L332" s="1220"/>
    </row>
    <row r="333" spans="2:12" ht="18" customHeight="1">
      <c r="B333" s="3826"/>
      <c r="C333" s="1287" t="s">
        <v>803</v>
      </c>
      <c r="D333" s="1292"/>
      <c r="E333" s="1214"/>
      <c r="F333" s="1214"/>
      <c r="G333" s="1215" t="s">
        <v>799</v>
      </c>
      <c r="H333" s="1258" t="s">
        <v>11</v>
      </c>
      <c r="I333" s="1217" t="s">
        <v>11</v>
      </c>
      <c r="J333" s="1259" t="s">
        <v>11</v>
      </c>
      <c r="K333" s="1219"/>
      <c r="L333" s="1220"/>
    </row>
    <row r="334" spans="2:12" ht="18" customHeight="1">
      <c r="B334" s="3826"/>
      <c r="C334" s="1287" t="s">
        <v>804</v>
      </c>
      <c r="D334" s="1292"/>
      <c r="E334" s="1214"/>
      <c r="F334" s="1214"/>
      <c r="G334" s="1215"/>
      <c r="H334" s="1258" t="s">
        <v>11</v>
      </c>
      <c r="I334" s="1217" t="s">
        <v>11</v>
      </c>
      <c r="J334" s="1259" t="s">
        <v>11</v>
      </c>
      <c r="K334" s="1219"/>
      <c r="L334" s="1220"/>
    </row>
    <row r="335" spans="2:12" ht="18" customHeight="1">
      <c r="B335" s="3826"/>
      <c r="C335" s="1287" t="s">
        <v>805</v>
      </c>
      <c r="D335" s="1292"/>
      <c r="E335" s="1214"/>
      <c r="F335" s="1214"/>
      <c r="G335" s="1215"/>
      <c r="H335" s="1258" t="s">
        <v>11</v>
      </c>
      <c r="I335" s="1217" t="s">
        <v>11</v>
      </c>
      <c r="J335" s="1259" t="s">
        <v>11</v>
      </c>
      <c r="K335" s="1219"/>
      <c r="L335" s="1220"/>
    </row>
    <row r="336" spans="2:12" ht="18" customHeight="1">
      <c r="B336" s="3826"/>
      <c r="C336" s="1287" t="s">
        <v>806</v>
      </c>
      <c r="D336" s="1292"/>
      <c r="E336" s="1214"/>
      <c r="F336" s="1214"/>
      <c r="G336" s="1215"/>
      <c r="H336" s="1258" t="s">
        <v>11</v>
      </c>
      <c r="I336" s="1217" t="s">
        <v>11</v>
      </c>
      <c r="J336" s="1259" t="s">
        <v>11</v>
      </c>
      <c r="K336" s="1219"/>
      <c r="L336" s="1220"/>
    </row>
    <row r="337" spans="2:12" ht="18" customHeight="1">
      <c r="B337" s="3827"/>
      <c r="C337" s="1287" t="s">
        <v>807</v>
      </c>
      <c r="D337" s="1292"/>
      <c r="E337" s="1214"/>
      <c r="F337" s="1214"/>
      <c r="G337" s="1215" t="s">
        <v>808</v>
      </c>
      <c r="H337" s="1258" t="s">
        <v>11</v>
      </c>
      <c r="I337" s="1217" t="s">
        <v>11</v>
      </c>
      <c r="J337" s="1259" t="s">
        <v>11</v>
      </c>
      <c r="K337" s="1219"/>
      <c r="L337" s="1220"/>
    </row>
    <row r="338" spans="2:12" ht="18" customHeight="1">
      <c r="B338" s="3825" t="s">
        <v>809</v>
      </c>
      <c r="C338" s="1214" t="s">
        <v>810</v>
      </c>
      <c r="D338" s="1293"/>
      <c r="E338" s="1214"/>
      <c r="F338" s="1214"/>
      <c r="G338" s="1215"/>
      <c r="H338" s="1258" t="s">
        <v>11</v>
      </c>
      <c r="I338" s="1217" t="s">
        <v>11</v>
      </c>
      <c r="J338" s="1259" t="s">
        <v>11</v>
      </c>
      <c r="K338" s="1219"/>
      <c r="L338" s="1220"/>
    </row>
    <row r="339" spans="2:12" ht="18" customHeight="1">
      <c r="B339" s="3826"/>
      <c r="C339" s="1214" t="s">
        <v>811</v>
      </c>
      <c r="D339" s="1293"/>
      <c r="E339" s="1214"/>
      <c r="F339" s="1214"/>
      <c r="G339" s="1215"/>
      <c r="H339" s="1258" t="s">
        <v>11</v>
      </c>
      <c r="I339" s="1217" t="s">
        <v>11</v>
      </c>
      <c r="J339" s="1259" t="s">
        <v>11</v>
      </c>
      <c r="K339" s="1219"/>
      <c r="L339" s="1220"/>
    </row>
    <row r="340" spans="2:12" ht="18" customHeight="1">
      <c r="B340" s="3826"/>
      <c r="C340" s="1214" t="s">
        <v>812</v>
      </c>
      <c r="D340" s="1293"/>
      <c r="E340" s="1214"/>
      <c r="F340" s="1214"/>
      <c r="G340" s="1215"/>
      <c r="H340" s="1258" t="s">
        <v>11</v>
      </c>
      <c r="I340" s="1217" t="s">
        <v>11</v>
      </c>
      <c r="J340" s="1259" t="s">
        <v>11</v>
      </c>
      <c r="K340" s="1219"/>
      <c r="L340" s="1220"/>
    </row>
    <row r="341" spans="2:12" ht="18" customHeight="1">
      <c r="B341" s="3826"/>
      <c r="C341" s="1214" t="s">
        <v>813</v>
      </c>
      <c r="D341" s="1293"/>
      <c r="E341" s="1214"/>
      <c r="F341" s="1214"/>
      <c r="G341" s="1215"/>
      <c r="H341" s="1258" t="s">
        <v>11</v>
      </c>
      <c r="I341" s="1217" t="s">
        <v>11</v>
      </c>
      <c r="J341" s="1259" t="s">
        <v>11</v>
      </c>
      <c r="K341" s="1219"/>
      <c r="L341" s="1220"/>
    </row>
    <row r="342" spans="2:12" ht="18" customHeight="1">
      <c r="B342" s="3826"/>
      <c r="C342" s="1214" t="s">
        <v>814</v>
      </c>
      <c r="D342" s="1293"/>
      <c r="E342" s="1214"/>
      <c r="F342" s="1214"/>
      <c r="G342" s="1215"/>
      <c r="H342" s="1258" t="s">
        <v>11</v>
      </c>
      <c r="I342" s="1217" t="s">
        <v>11</v>
      </c>
      <c r="J342" s="1259" t="s">
        <v>11</v>
      </c>
      <c r="K342" s="1219"/>
      <c r="L342" s="1220"/>
    </row>
    <row r="343" spans="2:12" ht="18" customHeight="1">
      <c r="B343" s="3826"/>
      <c r="C343" s="1268" t="s">
        <v>2639</v>
      </c>
      <c r="D343" s="1282"/>
      <c r="E343" s="1227"/>
      <c r="F343" s="1227"/>
      <c r="G343" s="3822" t="s">
        <v>735</v>
      </c>
      <c r="H343" s="3819" t="s">
        <v>11</v>
      </c>
      <c r="I343" s="3820" t="s">
        <v>11</v>
      </c>
      <c r="J343" s="3824" t="s">
        <v>11</v>
      </c>
      <c r="K343" s="1232"/>
      <c r="L343" s="1223"/>
    </row>
    <row r="344" spans="2:12" ht="18" customHeight="1">
      <c r="B344" s="3826"/>
      <c r="C344" s="1269" t="s">
        <v>2640</v>
      </c>
      <c r="D344" s="1290"/>
      <c r="E344" s="1254"/>
      <c r="F344" s="1254"/>
      <c r="G344" s="3823"/>
      <c r="H344" s="3819"/>
      <c r="I344" s="3820"/>
      <c r="J344" s="3824"/>
      <c r="K344" s="1256"/>
      <c r="L344" s="1256"/>
    </row>
    <row r="345" spans="2:12" ht="18" customHeight="1">
      <c r="B345" s="3826"/>
      <c r="C345" s="1227" t="s">
        <v>813</v>
      </c>
      <c r="D345" s="1282"/>
      <c r="E345" s="1227"/>
      <c r="F345" s="1227"/>
      <c r="G345" s="1228"/>
      <c r="H345" s="1258" t="s">
        <v>11</v>
      </c>
      <c r="I345" s="1217" t="s">
        <v>11</v>
      </c>
      <c r="J345" s="1259" t="s">
        <v>11</v>
      </c>
      <c r="K345" s="1232"/>
      <c r="L345" s="1223"/>
    </row>
    <row r="346" spans="2:12" ht="18" customHeight="1">
      <c r="B346" s="3825" t="s">
        <v>815</v>
      </c>
      <c r="C346" s="1227" t="s">
        <v>810</v>
      </c>
      <c r="D346" s="1282"/>
      <c r="E346" s="1227"/>
      <c r="F346" s="1227"/>
      <c r="G346" s="1215" t="s">
        <v>622</v>
      </c>
      <c r="H346" s="1258" t="s">
        <v>11</v>
      </c>
      <c r="I346" s="1217" t="s">
        <v>11</v>
      </c>
      <c r="J346" s="1259" t="s">
        <v>11</v>
      </c>
      <c r="K346" s="1232"/>
      <c r="L346" s="1223"/>
    </row>
    <row r="347" spans="2:12" ht="18" customHeight="1">
      <c r="B347" s="3826"/>
      <c r="C347" s="1227" t="s">
        <v>816</v>
      </c>
      <c r="D347" s="1282"/>
      <c r="E347" s="1227"/>
      <c r="F347" s="1227"/>
      <c r="G347" s="1215" t="s">
        <v>622</v>
      </c>
      <c r="H347" s="1258" t="s">
        <v>11</v>
      </c>
      <c r="I347" s="1217" t="s">
        <v>11</v>
      </c>
      <c r="J347" s="1259" t="s">
        <v>11</v>
      </c>
      <c r="K347" s="1232"/>
      <c r="L347" s="1223"/>
    </row>
    <row r="348" spans="2:12" ht="18" customHeight="1">
      <c r="B348" s="3826"/>
      <c r="C348" s="1227" t="s">
        <v>817</v>
      </c>
      <c r="D348" s="1282"/>
      <c r="E348" s="1227"/>
      <c r="F348" s="1227"/>
      <c r="G348" s="1215" t="s">
        <v>622</v>
      </c>
      <c r="H348" s="1258" t="s">
        <v>11</v>
      </c>
      <c r="I348" s="1217" t="s">
        <v>11</v>
      </c>
      <c r="J348" s="1259" t="s">
        <v>11</v>
      </c>
      <c r="K348" s="1232"/>
      <c r="L348" s="1223"/>
    </row>
    <row r="349" spans="2:12" ht="18" customHeight="1">
      <c r="B349" s="3826"/>
      <c r="C349" s="1227" t="s">
        <v>818</v>
      </c>
      <c r="D349" s="1282"/>
      <c r="E349" s="1227"/>
      <c r="F349" s="1227"/>
      <c r="G349" s="1228"/>
      <c r="H349" s="1258" t="s">
        <v>11</v>
      </c>
      <c r="I349" s="1217" t="s">
        <v>11</v>
      </c>
      <c r="J349" s="1259" t="s">
        <v>11</v>
      </c>
      <c r="K349" s="1232"/>
      <c r="L349" s="1223"/>
    </row>
    <row r="350" spans="2:12" ht="18" customHeight="1">
      <c r="B350" s="3827"/>
      <c r="C350" s="1227" t="s">
        <v>819</v>
      </c>
      <c r="D350" s="1282"/>
      <c r="E350" s="1227"/>
      <c r="F350" s="1227"/>
      <c r="G350" s="1228"/>
      <c r="H350" s="1258" t="s">
        <v>11</v>
      </c>
      <c r="I350" s="1217" t="s">
        <v>11</v>
      </c>
      <c r="J350" s="1259" t="s">
        <v>11</v>
      </c>
      <c r="K350" s="1232"/>
      <c r="L350" s="1223"/>
    </row>
    <row r="351" spans="2:12" ht="18" customHeight="1">
      <c r="B351" s="1298" t="s">
        <v>820</v>
      </c>
      <c r="C351" s="1285"/>
      <c r="D351" s="1285"/>
      <c r="E351" s="1285"/>
      <c r="F351" s="1285"/>
      <c r="G351" s="1299"/>
      <c r="H351" s="1258" t="s">
        <v>11</v>
      </c>
      <c r="I351" s="1217" t="s">
        <v>11</v>
      </c>
      <c r="J351" s="1259" t="s">
        <v>11</v>
      </c>
      <c r="K351" s="1232"/>
      <c r="L351" s="1223"/>
    </row>
    <row r="352" spans="2:12" ht="18" customHeight="1">
      <c r="B352" s="1264"/>
      <c r="C352" s="1245"/>
      <c r="D352" s="1328"/>
      <c r="E352" s="1245"/>
      <c r="F352" s="1245"/>
      <c r="G352" s="1246"/>
      <c r="H352" s="1258" t="s">
        <v>11</v>
      </c>
      <c r="I352" s="1217" t="s">
        <v>11</v>
      </c>
      <c r="J352" s="1259" t="s">
        <v>11</v>
      </c>
      <c r="K352" s="1249"/>
      <c r="L352" s="1250"/>
    </row>
    <row r="353" spans="2:12" ht="18" customHeight="1">
      <c r="B353" s="3812" t="s">
        <v>582</v>
      </c>
      <c r="C353" s="3812"/>
      <c r="D353" s="3812"/>
      <c r="E353" s="3812"/>
      <c r="F353" s="3812"/>
      <c r="G353" s="3812"/>
      <c r="H353" s="3812"/>
      <c r="I353" s="3812"/>
      <c r="J353" s="3812"/>
      <c r="K353" s="3812"/>
    </row>
    <row r="355" spans="2:12" ht="27.95" customHeight="1">
      <c r="B355" s="3813" t="s">
        <v>824</v>
      </c>
      <c r="C355" s="3814"/>
      <c r="D355" s="3814"/>
      <c r="E355" s="3814"/>
      <c r="F355" s="3814"/>
      <c r="G355" s="3814"/>
      <c r="H355" s="3814"/>
      <c r="I355" s="3814"/>
      <c r="J355" s="3814"/>
      <c r="K355" s="3814"/>
      <c r="L355" s="3814"/>
    </row>
    <row r="356" spans="2:12" ht="18" customHeight="1">
      <c r="B356" s="3798" t="s">
        <v>551</v>
      </c>
      <c r="C356" s="3799"/>
      <c r="D356" s="3799"/>
      <c r="E356" s="3799"/>
      <c r="F356" s="3800"/>
      <c r="G356" s="3804" t="s">
        <v>2567</v>
      </c>
      <c r="H356" s="3806" t="s">
        <v>2568</v>
      </c>
      <c r="I356" s="3807"/>
      <c r="J356" s="3807"/>
      <c r="K356" s="3808" t="s">
        <v>2569</v>
      </c>
      <c r="L356" s="3810" t="s">
        <v>552</v>
      </c>
    </row>
    <row r="357" spans="2:12" ht="18" customHeight="1">
      <c r="B357" s="3801"/>
      <c r="C357" s="3802"/>
      <c r="D357" s="3802"/>
      <c r="E357" s="3802"/>
      <c r="F357" s="3803"/>
      <c r="G357" s="3805"/>
      <c r="H357" s="1204" t="s">
        <v>553</v>
      </c>
      <c r="I357" s="1205" t="s">
        <v>554</v>
      </c>
      <c r="J357" s="1206" t="s">
        <v>2570</v>
      </c>
      <c r="K357" s="3809"/>
      <c r="L357" s="3811"/>
    </row>
    <row r="358" spans="2:12" ht="18" customHeight="1">
      <c r="B358" s="3831" t="s">
        <v>825</v>
      </c>
      <c r="C358" s="1191" t="s">
        <v>826</v>
      </c>
      <c r="D358" s="1283"/>
      <c r="E358" s="1191"/>
      <c r="F358" s="1186"/>
      <c r="G358" s="1215" t="s">
        <v>638</v>
      </c>
      <c r="H358" s="1258" t="s">
        <v>11</v>
      </c>
      <c r="I358" s="1217" t="s">
        <v>11</v>
      </c>
      <c r="J358" s="1259" t="s">
        <v>11</v>
      </c>
      <c r="K358" s="1212"/>
      <c r="L358" s="1192"/>
    </row>
    <row r="359" spans="2:12" ht="18" customHeight="1">
      <c r="B359" s="3826"/>
      <c r="C359" s="1214" t="s">
        <v>827</v>
      </c>
      <c r="D359" s="1293"/>
      <c r="E359" s="1214"/>
      <c r="F359" s="1220"/>
      <c r="G359" s="1215" t="s">
        <v>638</v>
      </c>
      <c r="H359" s="1258" t="s">
        <v>11</v>
      </c>
      <c r="I359" s="1217" t="s">
        <v>11</v>
      </c>
      <c r="J359" s="1259" t="s">
        <v>11</v>
      </c>
      <c r="K359" s="1219"/>
      <c r="L359" s="1220"/>
    </row>
    <row r="360" spans="2:12" ht="18" customHeight="1">
      <c r="B360" s="3826"/>
      <c r="C360" s="1287" t="s">
        <v>828</v>
      </c>
      <c r="D360" s="1292"/>
      <c r="E360" s="1214"/>
      <c r="F360" s="1220"/>
      <c r="G360" s="1215"/>
      <c r="H360" s="1258" t="s">
        <v>11</v>
      </c>
      <c r="I360" s="1217" t="s">
        <v>11</v>
      </c>
      <c r="J360" s="1259" t="s">
        <v>11</v>
      </c>
      <c r="K360" s="1219"/>
      <c r="L360" s="1220"/>
    </row>
    <row r="361" spans="2:12" ht="18" customHeight="1">
      <c r="B361" s="3826"/>
      <c r="C361" s="1287" t="s">
        <v>829</v>
      </c>
      <c r="D361" s="1292"/>
      <c r="E361" s="1214"/>
      <c r="F361" s="1220"/>
      <c r="G361" s="1215" t="s">
        <v>642</v>
      </c>
      <c r="H361" s="1258" t="s">
        <v>11</v>
      </c>
      <c r="I361" s="1217" t="s">
        <v>11</v>
      </c>
      <c r="J361" s="1259" t="s">
        <v>11</v>
      </c>
      <c r="K361" s="1219"/>
      <c r="L361" s="1220"/>
    </row>
    <row r="362" spans="2:12" ht="18" customHeight="1">
      <c r="B362" s="3826"/>
      <c r="C362" s="1300" t="s">
        <v>830</v>
      </c>
      <c r="D362" s="1292"/>
      <c r="E362" s="1214"/>
      <c r="F362" s="1220"/>
      <c r="G362" s="1215"/>
      <c r="H362" s="1258" t="s">
        <v>11</v>
      </c>
      <c r="I362" s="1217" t="s">
        <v>11</v>
      </c>
      <c r="J362" s="1259" t="s">
        <v>11</v>
      </c>
      <c r="K362" s="1219"/>
      <c r="L362" s="1220"/>
    </row>
    <row r="363" spans="2:12" ht="18" customHeight="1">
      <c r="B363" s="3826"/>
      <c r="C363" s="1271"/>
      <c r="D363" s="1292" t="s">
        <v>831</v>
      </c>
      <c r="E363" s="1214"/>
      <c r="F363" s="1220"/>
      <c r="G363" s="1215"/>
      <c r="H363" s="1258" t="s">
        <v>11</v>
      </c>
      <c r="I363" s="1217" t="s">
        <v>11</v>
      </c>
      <c r="J363" s="1259" t="s">
        <v>11</v>
      </c>
      <c r="K363" s="1219"/>
      <c r="L363" s="1220"/>
    </row>
    <row r="364" spans="2:12" ht="18" customHeight="1">
      <c r="B364" s="3826"/>
      <c r="C364" s="1253"/>
      <c r="D364" s="1292" t="s">
        <v>832</v>
      </c>
      <c r="E364" s="1214"/>
      <c r="F364" s="1220"/>
      <c r="G364" s="1215"/>
      <c r="H364" s="1258" t="s">
        <v>11</v>
      </c>
      <c r="I364" s="1217" t="s">
        <v>11</v>
      </c>
      <c r="J364" s="1259" t="s">
        <v>11</v>
      </c>
      <c r="K364" s="1219"/>
      <c r="L364" s="1220"/>
    </row>
    <row r="365" spans="2:12" ht="18" customHeight="1">
      <c r="B365" s="3826"/>
      <c r="C365" s="1227" t="s">
        <v>833</v>
      </c>
      <c r="D365" s="1293"/>
      <c r="E365" s="1214"/>
      <c r="F365" s="1220"/>
      <c r="G365" s="1215"/>
      <c r="H365" s="1258" t="s">
        <v>11</v>
      </c>
      <c r="I365" s="1217" t="s">
        <v>11</v>
      </c>
      <c r="J365" s="1259" t="s">
        <v>11</v>
      </c>
      <c r="K365" s="1219"/>
      <c r="L365" s="1220"/>
    </row>
    <row r="366" spans="2:12" ht="18" customHeight="1">
      <c r="B366" s="3826"/>
      <c r="C366" s="1301"/>
      <c r="D366" s="1293" t="s">
        <v>834</v>
      </c>
      <c r="E366" s="1214"/>
      <c r="F366" s="1220"/>
      <c r="G366" s="1215"/>
      <c r="H366" s="1258" t="s">
        <v>11</v>
      </c>
      <c r="I366" s="1217" t="s">
        <v>11</v>
      </c>
      <c r="J366" s="1259" t="s">
        <v>11</v>
      </c>
      <c r="K366" s="1219"/>
      <c r="L366" s="1220"/>
    </row>
    <row r="367" spans="2:12" ht="18" customHeight="1">
      <c r="B367" s="3826"/>
      <c r="C367" s="1301"/>
      <c r="D367" s="1293" t="s">
        <v>835</v>
      </c>
      <c r="E367" s="1214"/>
      <c r="F367" s="1220"/>
      <c r="G367" s="1215"/>
      <c r="H367" s="1258" t="s">
        <v>11</v>
      </c>
      <c r="I367" s="1217" t="s">
        <v>11</v>
      </c>
      <c r="J367" s="1259" t="s">
        <v>11</v>
      </c>
      <c r="K367" s="1219"/>
      <c r="L367" s="1220"/>
    </row>
    <row r="368" spans="2:12" ht="18" customHeight="1">
      <c r="B368" s="3826"/>
      <c r="C368" s="1301"/>
      <c r="D368" s="1293" t="s">
        <v>836</v>
      </c>
      <c r="E368" s="1214"/>
      <c r="F368" s="1220"/>
      <c r="G368" s="1215"/>
      <c r="H368" s="1258" t="s">
        <v>11</v>
      </c>
      <c r="I368" s="1217" t="s">
        <v>11</v>
      </c>
      <c r="J368" s="1259" t="s">
        <v>11</v>
      </c>
      <c r="K368" s="1219"/>
      <c r="L368" s="1220"/>
    </row>
    <row r="369" spans="2:12" ht="18" customHeight="1">
      <c r="B369" s="3826"/>
      <c r="C369" s="1302"/>
      <c r="D369" s="1293" t="s">
        <v>837</v>
      </c>
      <c r="E369" s="1214"/>
      <c r="F369" s="1220"/>
      <c r="G369" s="1215"/>
      <c r="H369" s="1258" t="s">
        <v>11</v>
      </c>
      <c r="I369" s="1217" t="s">
        <v>11</v>
      </c>
      <c r="J369" s="1259" t="s">
        <v>11</v>
      </c>
      <c r="K369" s="1219"/>
      <c r="L369" s="1220"/>
    </row>
    <row r="370" spans="2:12" ht="18" customHeight="1">
      <c r="B370" s="3825" t="s">
        <v>838</v>
      </c>
      <c r="C370" s="1214" t="s">
        <v>839</v>
      </c>
      <c r="D370" s="1293"/>
      <c r="E370" s="1214"/>
      <c r="F370" s="1220"/>
      <c r="G370" s="1303" t="s">
        <v>741</v>
      </c>
      <c r="H370" s="1258" t="s">
        <v>11</v>
      </c>
      <c r="I370" s="1217" t="s">
        <v>11</v>
      </c>
      <c r="J370" s="1259" t="s">
        <v>11</v>
      </c>
      <c r="K370" s="1219"/>
      <c r="L370" s="1220"/>
    </row>
    <row r="371" spans="2:12" ht="18" customHeight="1">
      <c r="B371" s="3826"/>
      <c r="C371" s="1285" t="s">
        <v>2641</v>
      </c>
      <c r="D371" s="1282"/>
      <c r="E371" s="1227"/>
      <c r="F371" s="1223"/>
      <c r="G371" s="3822" t="s">
        <v>642</v>
      </c>
      <c r="H371" s="3819" t="s">
        <v>11</v>
      </c>
      <c r="I371" s="3820" t="s">
        <v>11</v>
      </c>
      <c r="J371" s="3824" t="s">
        <v>11</v>
      </c>
      <c r="K371" s="1232"/>
      <c r="L371" s="1223"/>
    </row>
    <row r="372" spans="2:12" ht="18" customHeight="1">
      <c r="B372" s="3826"/>
      <c r="C372" s="1269" t="s">
        <v>2642</v>
      </c>
      <c r="D372" s="1290"/>
      <c r="E372" s="1254"/>
      <c r="F372" s="1257"/>
      <c r="G372" s="3823"/>
      <c r="H372" s="3819"/>
      <c r="I372" s="3820"/>
      <c r="J372" s="3824"/>
      <c r="K372" s="1256"/>
      <c r="L372" s="1257"/>
    </row>
    <row r="373" spans="2:12" ht="18" customHeight="1">
      <c r="B373" s="3827"/>
      <c r="C373" s="1214" t="s">
        <v>840</v>
      </c>
      <c r="D373" s="1293"/>
      <c r="E373" s="1214"/>
      <c r="F373" s="1220"/>
      <c r="G373" s="1303" t="s">
        <v>741</v>
      </c>
      <c r="H373" s="1258" t="s">
        <v>11</v>
      </c>
      <c r="I373" s="1217" t="s">
        <v>11</v>
      </c>
      <c r="J373" s="1259" t="s">
        <v>11</v>
      </c>
      <c r="K373" s="1219"/>
      <c r="L373" s="1220"/>
    </row>
    <row r="374" spans="2:12" ht="18" customHeight="1">
      <c r="B374" s="1298" t="s">
        <v>841</v>
      </c>
      <c r="C374" s="1214"/>
      <c r="D374" s="1293"/>
      <c r="E374" s="1214"/>
      <c r="F374" s="1220"/>
      <c r="G374" s="1215"/>
      <c r="H374" s="1258" t="s">
        <v>11</v>
      </c>
      <c r="I374" s="1217" t="s">
        <v>11</v>
      </c>
      <c r="J374" s="1259" t="s">
        <v>11</v>
      </c>
      <c r="K374" s="1219"/>
      <c r="L374" s="1220"/>
    </row>
    <row r="375" spans="2:12" ht="18" customHeight="1">
      <c r="B375" s="1304"/>
      <c r="C375" s="1214" t="s">
        <v>842</v>
      </c>
      <c r="D375" s="1293"/>
      <c r="E375" s="1214"/>
      <c r="F375" s="1220"/>
      <c r="G375" s="1215"/>
      <c r="H375" s="1258" t="s">
        <v>11</v>
      </c>
      <c r="I375" s="1217" t="s">
        <v>11</v>
      </c>
      <c r="J375" s="1259" t="s">
        <v>11</v>
      </c>
      <c r="K375" s="1219"/>
      <c r="L375" s="1220"/>
    </row>
    <row r="376" spans="2:12" ht="18" customHeight="1">
      <c r="B376" s="1304"/>
      <c r="C376" s="1214" t="s">
        <v>843</v>
      </c>
      <c r="D376" s="1293"/>
      <c r="E376" s="1214"/>
      <c r="F376" s="1220"/>
      <c r="G376" s="1215"/>
      <c r="H376" s="1258" t="s">
        <v>11</v>
      </c>
      <c r="I376" s="1217" t="s">
        <v>11</v>
      </c>
      <c r="J376" s="1259" t="s">
        <v>11</v>
      </c>
      <c r="K376" s="1219"/>
      <c r="L376" s="1220"/>
    </row>
    <row r="377" spans="2:12" ht="18" customHeight="1">
      <c r="B377" s="1305"/>
      <c r="C377" s="1214" t="s">
        <v>844</v>
      </c>
      <c r="D377" s="1283"/>
      <c r="E377" s="1191"/>
      <c r="F377" s="1192"/>
      <c r="G377" s="1209"/>
      <c r="H377" s="1258" t="s">
        <v>11</v>
      </c>
      <c r="I377" s="1217" t="s">
        <v>11</v>
      </c>
      <c r="J377" s="1259" t="s">
        <v>11</v>
      </c>
      <c r="K377" s="1212"/>
      <c r="L377" s="1192"/>
    </row>
    <row r="378" spans="2:12" ht="18" customHeight="1">
      <c r="B378" s="1306" t="s">
        <v>845</v>
      </c>
      <c r="C378" s="1214"/>
      <c r="D378" s="1293"/>
      <c r="E378" s="1214"/>
      <c r="F378" s="1220"/>
      <c r="G378" s="1215"/>
      <c r="H378" s="1258" t="s">
        <v>11</v>
      </c>
      <c r="I378" s="1217" t="s">
        <v>11</v>
      </c>
      <c r="J378" s="1259" t="s">
        <v>11</v>
      </c>
      <c r="K378" s="1219"/>
      <c r="L378" s="1220"/>
    </row>
    <row r="379" spans="2:12" ht="18" customHeight="1">
      <c r="B379" s="1270"/>
      <c r="C379" s="1198"/>
      <c r="D379" s="1330"/>
      <c r="E379" s="1198"/>
      <c r="F379" s="1199"/>
      <c r="G379" s="1262"/>
      <c r="H379" s="1258" t="s">
        <v>11</v>
      </c>
      <c r="I379" s="1217" t="s">
        <v>11</v>
      </c>
      <c r="J379" s="1259" t="s">
        <v>11</v>
      </c>
      <c r="K379" s="1263"/>
      <c r="L379" s="1199"/>
    </row>
    <row r="380" spans="2:12" ht="27.95" customHeight="1">
      <c r="B380" s="3795" t="s">
        <v>846</v>
      </c>
      <c r="C380" s="3796"/>
      <c r="D380" s="3796"/>
      <c r="E380" s="3796"/>
      <c r="F380" s="3796"/>
      <c r="G380" s="3796"/>
      <c r="H380" s="3796"/>
      <c r="I380" s="3796"/>
      <c r="J380" s="3796"/>
      <c r="K380" s="3796"/>
      <c r="L380" s="3796"/>
    </row>
    <row r="381" spans="2:12" ht="18" customHeight="1">
      <c r="B381" s="3798" t="s">
        <v>551</v>
      </c>
      <c r="C381" s="3799"/>
      <c r="D381" s="3799"/>
      <c r="E381" s="3799"/>
      <c r="F381" s="3800"/>
      <c r="G381" s="3804" t="s">
        <v>2567</v>
      </c>
      <c r="H381" s="3806" t="s">
        <v>2568</v>
      </c>
      <c r="I381" s="3807"/>
      <c r="J381" s="3807"/>
      <c r="K381" s="3808" t="s">
        <v>2569</v>
      </c>
      <c r="L381" s="3810" t="s">
        <v>552</v>
      </c>
    </row>
    <row r="382" spans="2:12" ht="18" customHeight="1">
      <c r="B382" s="3801"/>
      <c r="C382" s="3802"/>
      <c r="D382" s="3802"/>
      <c r="E382" s="3802"/>
      <c r="F382" s="3803"/>
      <c r="G382" s="3805"/>
      <c r="H382" s="1204" t="s">
        <v>553</v>
      </c>
      <c r="I382" s="1205" t="s">
        <v>554</v>
      </c>
      <c r="J382" s="1206" t="s">
        <v>2570</v>
      </c>
      <c r="K382" s="3809"/>
      <c r="L382" s="3811"/>
    </row>
    <row r="383" spans="2:12" ht="18" customHeight="1">
      <c r="B383" s="1276" t="s">
        <v>2643</v>
      </c>
      <c r="C383" s="1191"/>
      <c r="D383" s="1283"/>
      <c r="E383" s="1191"/>
      <c r="F383" s="1191"/>
      <c r="G383" s="1209"/>
      <c r="H383" s="1258" t="s">
        <v>11</v>
      </c>
      <c r="I383" s="1217" t="s">
        <v>11</v>
      </c>
      <c r="J383" s="1259" t="s">
        <v>11</v>
      </c>
      <c r="K383" s="1212"/>
      <c r="L383" s="1192"/>
    </row>
    <row r="384" spans="2:12" ht="18" customHeight="1">
      <c r="B384" s="1225" t="s">
        <v>874</v>
      </c>
      <c r="C384" s="1214"/>
      <c r="D384" s="1293"/>
      <c r="E384" s="1214"/>
      <c r="F384" s="1214"/>
      <c r="G384" s="1215"/>
      <c r="H384" s="1258" t="s">
        <v>11</v>
      </c>
      <c r="I384" s="1217" t="s">
        <v>11</v>
      </c>
      <c r="J384" s="1259" t="s">
        <v>11</v>
      </c>
      <c r="K384" s="1219"/>
      <c r="L384" s="1220"/>
    </row>
    <row r="385" spans="2:12" ht="18" customHeight="1">
      <c r="B385" s="1225" t="s">
        <v>875</v>
      </c>
      <c r="C385" s="1214"/>
      <c r="D385" s="1293"/>
      <c r="E385" s="1214"/>
      <c r="F385" s="1214"/>
      <c r="G385" s="1215"/>
      <c r="H385" s="1258" t="s">
        <v>11</v>
      </c>
      <c r="I385" s="1217" t="s">
        <v>11</v>
      </c>
      <c r="J385" s="1259" t="s">
        <v>11</v>
      </c>
      <c r="K385" s="1219"/>
      <c r="L385" s="1220"/>
    </row>
    <row r="386" spans="2:12" ht="18" customHeight="1">
      <c r="B386" s="1225" t="s">
        <v>2644</v>
      </c>
      <c r="C386" s="1214"/>
      <c r="D386" s="1293"/>
      <c r="E386" s="1214"/>
      <c r="F386" s="1214"/>
      <c r="G386" s="1215"/>
      <c r="H386" s="1258" t="s">
        <v>11</v>
      </c>
      <c r="I386" s="1217" t="s">
        <v>11</v>
      </c>
      <c r="J386" s="1259" t="s">
        <v>11</v>
      </c>
      <c r="K386" s="1219"/>
      <c r="L386" s="1220"/>
    </row>
    <row r="387" spans="2:12" ht="18" customHeight="1">
      <c r="B387" s="1213" t="s">
        <v>2645</v>
      </c>
      <c r="C387" s="1214"/>
      <c r="D387" s="1293"/>
      <c r="E387" s="1214"/>
      <c r="F387" s="1214"/>
      <c r="G387" s="1215"/>
      <c r="H387" s="1258" t="s">
        <v>11</v>
      </c>
      <c r="I387" s="1217" t="s">
        <v>11</v>
      </c>
      <c r="J387" s="1259" t="s">
        <v>11</v>
      </c>
      <c r="K387" s="1219"/>
      <c r="L387" s="1220"/>
    </row>
    <row r="388" spans="2:12" ht="18" customHeight="1">
      <c r="B388" s="1221"/>
      <c r="C388" s="1214" t="s">
        <v>847</v>
      </c>
      <c r="D388" s="1293"/>
      <c r="E388" s="1214"/>
      <c r="F388" s="1214"/>
      <c r="G388" s="1215"/>
      <c r="H388" s="1258" t="s">
        <v>11</v>
      </c>
      <c r="I388" s="1217" t="s">
        <v>11</v>
      </c>
      <c r="J388" s="1259" t="s">
        <v>11</v>
      </c>
      <c r="K388" s="1219"/>
      <c r="L388" s="1220"/>
    </row>
    <row r="389" spans="2:12" ht="18" customHeight="1">
      <c r="B389" s="1221"/>
      <c r="C389" s="1214" t="s">
        <v>848</v>
      </c>
      <c r="D389" s="1293"/>
      <c r="E389" s="1214"/>
      <c r="F389" s="1214"/>
      <c r="G389" s="1215"/>
      <c r="H389" s="1258" t="s">
        <v>11</v>
      </c>
      <c r="I389" s="1217" t="s">
        <v>11</v>
      </c>
      <c r="J389" s="1259" t="s">
        <v>11</v>
      </c>
      <c r="K389" s="1219"/>
      <c r="L389" s="1220"/>
    </row>
    <row r="390" spans="2:12" ht="18" customHeight="1">
      <c r="B390" s="1221"/>
      <c r="C390" s="1214" t="s">
        <v>849</v>
      </c>
      <c r="D390" s="1293"/>
      <c r="E390" s="1214"/>
      <c r="F390" s="1214"/>
      <c r="G390" s="1215"/>
      <c r="H390" s="1258" t="s">
        <v>11</v>
      </c>
      <c r="I390" s="1217" t="s">
        <v>11</v>
      </c>
      <c r="J390" s="1259" t="s">
        <v>11</v>
      </c>
      <c r="K390" s="1219"/>
      <c r="L390" s="1220"/>
    </row>
    <row r="391" spans="2:12" ht="18" customHeight="1">
      <c r="B391" s="1260"/>
      <c r="C391" s="1214" t="s">
        <v>850</v>
      </c>
      <c r="D391" s="1293"/>
      <c r="E391" s="1214"/>
      <c r="F391" s="1214"/>
      <c r="G391" s="1215"/>
      <c r="H391" s="1258" t="s">
        <v>11</v>
      </c>
      <c r="I391" s="1217" t="s">
        <v>11</v>
      </c>
      <c r="J391" s="1259" t="s">
        <v>11</v>
      </c>
      <c r="K391" s="1219"/>
      <c r="L391" s="1220"/>
    </row>
    <row r="392" spans="2:12" ht="18" customHeight="1">
      <c r="B392" s="1225" t="s">
        <v>2646</v>
      </c>
      <c r="C392" s="1214"/>
      <c r="D392" s="1293"/>
      <c r="E392" s="1214"/>
      <c r="F392" s="1214"/>
      <c r="G392" s="1215"/>
      <c r="H392" s="1258" t="s">
        <v>11</v>
      </c>
      <c r="I392" s="1217" t="s">
        <v>11</v>
      </c>
      <c r="J392" s="1259" t="s">
        <v>11</v>
      </c>
      <c r="K392" s="1219"/>
      <c r="L392" s="1220"/>
    </row>
    <row r="393" spans="2:12" ht="18" customHeight="1">
      <c r="B393" s="1261"/>
      <c r="C393" s="1198"/>
      <c r="D393" s="1330"/>
      <c r="E393" s="1198"/>
      <c r="F393" s="1198"/>
      <c r="G393" s="1262"/>
      <c r="H393" s="1258" t="s">
        <v>11</v>
      </c>
      <c r="I393" s="1217" t="s">
        <v>11</v>
      </c>
      <c r="J393" s="1259" t="s">
        <v>11</v>
      </c>
      <c r="K393" s="1263"/>
      <c r="L393" s="1199"/>
    </row>
    <row r="394" spans="2:12" ht="18" customHeight="1">
      <c r="B394" s="3812" t="s">
        <v>582</v>
      </c>
      <c r="C394" s="3812"/>
      <c r="D394" s="3812"/>
      <c r="E394" s="3812"/>
      <c r="F394" s="3812"/>
      <c r="G394" s="3812"/>
      <c r="H394" s="3812"/>
      <c r="I394" s="3812"/>
      <c r="J394" s="3812"/>
      <c r="K394" s="3812"/>
    </row>
    <row r="396" spans="2:12" ht="27.95" customHeight="1">
      <c r="B396" s="3813" t="s">
        <v>851</v>
      </c>
      <c r="C396" s="3814"/>
      <c r="D396" s="3814"/>
      <c r="E396" s="3814"/>
      <c r="F396" s="3814"/>
      <c r="G396" s="3814"/>
      <c r="H396" s="3814"/>
      <c r="I396" s="3814"/>
      <c r="J396" s="3814"/>
      <c r="K396" s="3814"/>
      <c r="L396" s="3814"/>
    </row>
    <row r="397" spans="2:12" ht="18" customHeight="1">
      <c r="B397" s="3798" t="s">
        <v>551</v>
      </c>
      <c r="C397" s="3799"/>
      <c r="D397" s="3799"/>
      <c r="E397" s="3799"/>
      <c r="F397" s="3800"/>
      <c r="G397" s="3804" t="s">
        <v>2567</v>
      </c>
      <c r="H397" s="3806" t="s">
        <v>2568</v>
      </c>
      <c r="I397" s="3807"/>
      <c r="J397" s="3807"/>
      <c r="K397" s="3808" t="s">
        <v>2569</v>
      </c>
      <c r="L397" s="3810" t="s">
        <v>552</v>
      </c>
    </row>
    <row r="398" spans="2:12" ht="18" customHeight="1">
      <c r="B398" s="3801"/>
      <c r="C398" s="3802"/>
      <c r="D398" s="3802"/>
      <c r="E398" s="3802"/>
      <c r="F398" s="3803"/>
      <c r="G398" s="3805"/>
      <c r="H398" s="1204" t="s">
        <v>553</v>
      </c>
      <c r="I398" s="1205" t="s">
        <v>554</v>
      </c>
      <c r="J398" s="1206" t="s">
        <v>2570</v>
      </c>
      <c r="K398" s="3809"/>
      <c r="L398" s="3811"/>
    </row>
    <row r="399" spans="2:12" ht="18" customHeight="1">
      <c r="B399" s="3831" t="s">
        <v>461</v>
      </c>
      <c r="C399" s="1191" t="s">
        <v>852</v>
      </c>
      <c r="D399" s="1283"/>
      <c r="E399" s="1191"/>
      <c r="F399" s="1191"/>
      <c r="G399" s="1215"/>
      <c r="H399" s="1258" t="s">
        <v>11</v>
      </c>
      <c r="I399" s="1217" t="s">
        <v>11</v>
      </c>
      <c r="J399" s="1259" t="s">
        <v>11</v>
      </c>
      <c r="K399" s="1212"/>
      <c r="L399" s="1192"/>
    </row>
    <row r="400" spans="2:12" ht="18" customHeight="1">
      <c r="B400" s="3826"/>
      <c r="C400" s="1214" t="s">
        <v>867</v>
      </c>
      <c r="D400" s="1293"/>
      <c r="E400" s="1214"/>
      <c r="F400" s="1214"/>
      <c r="G400" s="1215"/>
      <c r="H400" s="1258" t="s">
        <v>11</v>
      </c>
      <c r="I400" s="1217" t="s">
        <v>11</v>
      </c>
      <c r="J400" s="1259" t="s">
        <v>11</v>
      </c>
      <c r="K400" s="1219"/>
      <c r="L400" s="1220"/>
    </row>
    <row r="401" spans="2:12" ht="18" customHeight="1">
      <c r="B401" s="3826"/>
      <c r="C401" s="1287" t="s">
        <v>868</v>
      </c>
      <c r="D401" s="1292"/>
      <c r="E401" s="1214"/>
      <c r="F401" s="1214"/>
      <c r="G401" s="1215"/>
      <c r="H401" s="1258" t="s">
        <v>11</v>
      </c>
      <c r="I401" s="1217" t="s">
        <v>11</v>
      </c>
      <c r="J401" s="1259" t="s">
        <v>11</v>
      </c>
      <c r="K401" s="1219"/>
      <c r="L401" s="1220"/>
    </row>
    <row r="402" spans="2:12" ht="18" customHeight="1">
      <c r="B402" s="3826"/>
      <c r="C402" s="1287" t="s">
        <v>869</v>
      </c>
      <c r="D402" s="1292"/>
      <c r="E402" s="1214"/>
      <c r="F402" s="1214"/>
      <c r="G402" s="1215"/>
      <c r="H402" s="1258" t="s">
        <v>11</v>
      </c>
      <c r="I402" s="1217" t="s">
        <v>11</v>
      </c>
      <c r="J402" s="1259" t="s">
        <v>11</v>
      </c>
      <c r="K402" s="1219"/>
      <c r="L402" s="1220"/>
    </row>
    <row r="403" spans="2:12" ht="18" customHeight="1">
      <c r="B403" s="3846"/>
      <c r="C403" s="1295" t="s">
        <v>853</v>
      </c>
      <c r="D403" s="1292"/>
      <c r="E403" s="1214"/>
      <c r="F403" s="1214"/>
      <c r="G403" s="1215"/>
      <c r="H403" s="1258" t="s">
        <v>11</v>
      </c>
      <c r="I403" s="1217" t="s">
        <v>11</v>
      </c>
      <c r="J403" s="1259" t="s">
        <v>11</v>
      </c>
      <c r="K403" s="1219"/>
      <c r="L403" s="1220"/>
    </row>
    <row r="404" spans="2:12" ht="18" customHeight="1">
      <c r="B404" s="3826"/>
      <c r="C404" s="1307" t="s">
        <v>854</v>
      </c>
      <c r="D404" s="1293"/>
      <c r="E404" s="1214"/>
      <c r="F404" s="1214"/>
      <c r="G404" s="1215"/>
      <c r="H404" s="1258" t="s">
        <v>11</v>
      </c>
      <c r="I404" s="1217" t="s">
        <v>11</v>
      </c>
      <c r="J404" s="1259" t="s">
        <v>11</v>
      </c>
      <c r="K404" s="1219"/>
      <c r="L404" s="1220"/>
    </row>
    <row r="405" spans="2:12" ht="18" customHeight="1">
      <c r="B405" s="3826"/>
      <c r="C405" s="1308" t="s">
        <v>855</v>
      </c>
      <c r="D405" s="1293"/>
      <c r="E405" s="1214"/>
      <c r="F405" s="1214"/>
      <c r="G405" s="1215"/>
      <c r="H405" s="1258" t="s">
        <v>11</v>
      </c>
      <c r="I405" s="1217" t="s">
        <v>11</v>
      </c>
      <c r="J405" s="1259" t="s">
        <v>11</v>
      </c>
      <c r="K405" s="1219"/>
      <c r="L405" s="1220"/>
    </row>
    <row r="406" spans="2:12" ht="18" customHeight="1">
      <c r="B406" s="3826"/>
      <c r="C406" s="1227" t="s">
        <v>856</v>
      </c>
      <c r="D406" s="1282"/>
      <c r="E406" s="1227"/>
      <c r="F406" s="1227"/>
      <c r="G406" s="1228"/>
      <c r="H406" s="1258" t="s">
        <v>11</v>
      </c>
      <c r="I406" s="1217" t="s">
        <v>11</v>
      </c>
      <c r="J406" s="1259" t="s">
        <v>11</v>
      </c>
      <c r="K406" s="1232"/>
      <c r="L406" s="1223"/>
    </row>
    <row r="407" spans="2:12" ht="18" customHeight="1">
      <c r="B407" s="1264"/>
      <c r="C407" s="1245"/>
      <c r="D407" s="1328"/>
      <c r="E407" s="1245"/>
      <c r="F407" s="1245"/>
      <c r="G407" s="1246"/>
      <c r="H407" s="1258" t="s">
        <v>11</v>
      </c>
      <c r="I407" s="1217" t="s">
        <v>11</v>
      </c>
      <c r="J407" s="1259" t="s">
        <v>11</v>
      </c>
      <c r="K407" s="1249"/>
      <c r="L407" s="1250"/>
    </row>
    <row r="408" spans="2:12" ht="27.95" customHeight="1">
      <c r="B408" s="3795" t="s">
        <v>857</v>
      </c>
      <c r="C408" s="3796"/>
      <c r="D408" s="3796"/>
      <c r="E408" s="3796"/>
      <c r="F408" s="3796"/>
      <c r="G408" s="3796"/>
      <c r="H408" s="3796"/>
      <c r="I408" s="3796"/>
      <c r="J408" s="3796"/>
      <c r="K408" s="3796"/>
      <c r="L408" s="3796"/>
    </row>
    <row r="409" spans="2:12" ht="18" customHeight="1">
      <c r="B409" s="3798" t="s">
        <v>551</v>
      </c>
      <c r="C409" s="3799"/>
      <c r="D409" s="3799"/>
      <c r="E409" s="3799"/>
      <c r="F409" s="3800"/>
      <c r="G409" s="3804" t="s">
        <v>2567</v>
      </c>
      <c r="H409" s="3806" t="s">
        <v>2568</v>
      </c>
      <c r="I409" s="3807"/>
      <c r="J409" s="3807"/>
      <c r="K409" s="3808" t="s">
        <v>2569</v>
      </c>
      <c r="L409" s="3810" t="s">
        <v>552</v>
      </c>
    </row>
    <row r="410" spans="2:12" ht="18" customHeight="1">
      <c r="B410" s="3801"/>
      <c r="C410" s="3802"/>
      <c r="D410" s="3802"/>
      <c r="E410" s="3802"/>
      <c r="F410" s="3803"/>
      <c r="G410" s="3805"/>
      <c r="H410" s="1204" t="s">
        <v>553</v>
      </c>
      <c r="I410" s="1205" t="s">
        <v>554</v>
      </c>
      <c r="J410" s="1206" t="s">
        <v>2570</v>
      </c>
      <c r="K410" s="3809"/>
      <c r="L410" s="3811"/>
    </row>
    <row r="411" spans="2:12" ht="18" customHeight="1">
      <c r="B411" s="1309" t="s">
        <v>2647</v>
      </c>
      <c r="C411" s="1310"/>
      <c r="D411" s="1310"/>
      <c r="E411" s="1310"/>
      <c r="F411" s="1310"/>
      <c r="G411" s="1311"/>
      <c r="H411" s="3819" t="s">
        <v>72</v>
      </c>
      <c r="I411" s="3820" t="s">
        <v>11</v>
      </c>
      <c r="J411" s="3824" t="s">
        <v>11</v>
      </c>
      <c r="K411" s="1312"/>
      <c r="L411" s="1313"/>
    </row>
    <row r="412" spans="2:12" ht="18" customHeight="1">
      <c r="B412" s="1314" t="s">
        <v>2648</v>
      </c>
      <c r="C412" s="1310"/>
      <c r="D412" s="1310"/>
      <c r="E412" s="1310"/>
      <c r="F412" s="1310"/>
      <c r="G412" s="1311"/>
      <c r="H412" s="3819"/>
      <c r="I412" s="3820"/>
      <c r="J412" s="3824"/>
      <c r="K412" s="1312"/>
      <c r="L412" s="1313"/>
    </row>
    <row r="413" spans="2:12" ht="18" customHeight="1">
      <c r="B413" s="1277" t="s">
        <v>858</v>
      </c>
      <c r="C413" s="1214"/>
      <c r="D413" s="1293"/>
      <c r="E413" s="1214"/>
      <c r="F413" s="1214"/>
      <c r="G413" s="1215"/>
      <c r="H413" s="1258" t="s">
        <v>11</v>
      </c>
      <c r="I413" s="1217" t="s">
        <v>11</v>
      </c>
      <c r="J413" s="1259" t="s">
        <v>11</v>
      </c>
      <c r="K413" s="1219"/>
      <c r="L413" s="1220"/>
    </row>
    <row r="414" spans="2:12" ht="18" customHeight="1">
      <c r="B414" s="1225" t="s">
        <v>859</v>
      </c>
      <c r="C414" s="1214"/>
      <c r="D414" s="1293"/>
      <c r="E414" s="1214"/>
      <c r="F414" s="1214"/>
      <c r="G414" s="1215"/>
      <c r="H414" s="1258" t="s">
        <v>11</v>
      </c>
      <c r="I414" s="1217" t="s">
        <v>11</v>
      </c>
      <c r="J414" s="1259" t="s">
        <v>11</v>
      </c>
      <c r="K414" s="1219"/>
      <c r="L414" s="1220"/>
    </row>
    <row r="415" spans="2:12" ht="18" customHeight="1">
      <c r="B415" s="1225" t="s">
        <v>876</v>
      </c>
      <c r="C415" s="1214"/>
      <c r="D415" s="1293"/>
      <c r="E415" s="1214"/>
      <c r="F415" s="1214"/>
      <c r="G415" s="1215"/>
      <c r="H415" s="1258" t="s">
        <v>11</v>
      </c>
      <c r="I415" s="1217" t="s">
        <v>11</v>
      </c>
      <c r="J415" s="1259" t="s">
        <v>11</v>
      </c>
      <c r="K415" s="1219"/>
      <c r="L415" s="1220"/>
    </row>
    <row r="416" spans="2:12" ht="18" customHeight="1">
      <c r="B416" s="1279" t="s">
        <v>2649</v>
      </c>
      <c r="C416" s="1227"/>
      <c r="D416" s="1282"/>
      <c r="E416" s="1227"/>
      <c r="F416" s="1227"/>
      <c r="G416" s="3822" t="s">
        <v>860</v>
      </c>
      <c r="H416" s="3819" t="s">
        <v>11</v>
      </c>
      <c r="I416" s="3820" t="s">
        <v>11</v>
      </c>
      <c r="J416" s="3824" t="s">
        <v>11</v>
      </c>
      <c r="K416" s="1232"/>
      <c r="L416" s="1223"/>
    </row>
    <row r="417" spans="2:12" ht="18" customHeight="1">
      <c r="B417" s="1280" t="s">
        <v>2650</v>
      </c>
      <c r="C417" s="1254"/>
      <c r="D417" s="1290"/>
      <c r="E417" s="1254"/>
      <c r="F417" s="1254"/>
      <c r="G417" s="3823"/>
      <c r="H417" s="3819"/>
      <c r="I417" s="3820"/>
      <c r="J417" s="3824"/>
      <c r="K417" s="1256"/>
      <c r="L417" s="1257"/>
    </row>
    <row r="418" spans="2:12" ht="18" customHeight="1">
      <c r="B418" s="1225" t="s">
        <v>870</v>
      </c>
      <c r="C418" s="1214"/>
      <c r="D418" s="1293"/>
      <c r="E418" s="1214"/>
      <c r="F418" s="1214"/>
      <c r="G418" s="1215" t="s">
        <v>861</v>
      </c>
      <c r="H418" s="1258" t="s">
        <v>11</v>
      </c>
      <c r="I418" s="1217" t="s">
        <v>11</v>
      </c>
      <c r="J418" s="1259" t="s">
        <v>11</v>
      </c>
      <c r="K418" s="1219"/>
      <c r="L418" s="1220"/>
    </row>
    <row r="419" spans="2:12" ht="18" customHeight="1">
      <c r="B419" s="1279" t="s">
        <v>2651</v>
      </c>
      <c r="C419" s="1227"/>
      <c r="D419" s="1282"/>
      <c r="E419" s="1227"/>
      <c r="F419" s="1227"/>
      <c r="G419" s="3822" t="s">
        <v>2652</v>
      </c>
      <c r="H419" s="3819" t="s">
        <v>11</v>
      </c>
      <c r="I419" s="3820" t="s">
        <v>11</v>
      </c>
      <c r="J419" s="3824" t="s">
        <v>11</v>
      </c>
      <c r="K419" s="1232"/>
      <c r="L419" s="1223"/>
    </row>
    <row r="420" spans="2:12" ht="18" customHeight="1">
      <c r="B420" s="1280" t="s">
        <v>2822</v>
      </c>
      <c r="C420" s="1254"/>
      <c r="D420" s="1290"/>
      <c r="E420" s="1254"/>
      <c r="F420" s="1254"/>
      <c r="G420" s="3823"/>
      <c r="H420" s="3819"/>
      <c r="I420" s="3820"/>
      <c r="J420" s="3824"/>
      <c r="K420" s="1256"/>
      <c r="L420" s="1257"/>
    </row>
    <row r="421" spans="2:12" ht="18" customHeight="1">
      <c r="B421" s="1279" t="s">
        <v>2653</v>
      </c>
      <c r="C421" s="1227"/>
      <c r="D421" s="1282"/>
      <c r="E421" s="1227"/>
      <c r="F421" s="1227"/>
      <c r="G421" s="1228"/>
      <c r="H421" s="3819" t="s">
        <v>11</v>
      </c>
      <c r="I421" s="3820" t="s">
        <v>11</v>
      </c>
      <c r="J421" s="3824" t="s">
        <v>11</v>
      </c>
      <c r="K421" s="1232"/>
      <c r="L421" s="1223"/>
    </row>
    <row r="422" spans="2:12" ht="18" customHeight="1">
      <c r="B422" s="1280" t="s">
        <v>2654</v>
      </c>
      <c r="C422" s="1254"/>
      <c r="D422" s="1290"/>
      <c r="E422" s="1254"/>
      <c r="F422" s="1254"/>
      <c r="G422" s="1255"/>
      <c r="H422" s="3819"/>
      <c r="I422" s="3820"/>
      <c r="J422" s="3824"/>
      <c r="K422" s="1256"/>
      <c r="L422" s="1257"/>
    </row>
    <row r="423" spans="2:12" ht="18" customHeight="1">
      <c r="B423" s="1225" t="s">
        <v>862</v>
      </c>
      <c r="C423" s="1214"/>
      <c r="D423" s="1293"/>
      <c r="E423" s="1214"/>
      <c r="F423" s="1214"/>
      <c r="G423" s="1215"/>
      <c r="H423" s="1258" t="s">
        <v>11</v>
      </c>
      <c r="I423" s="1217" t="s">
        <v>11</v>
      </c>
      <c r="J423" s="1259" t="s">
        <v>11</v>
      </c>
      <c r="K423" s="1219"/>
      <c r="L423" s="1220"/>
    </row>
    <row r="424" spans="2:12" ht="18" customHeight="1">
      <c r="B424" s="1225" t="s">
        <v>863</v>
      </c>
      <c r="C424" s="1214"/>
      <c r="D424" s="1293"/>
      <c r="E424" s="1214"/>
      <c r="F424" s="1214"/>
      <c r="G424" s="1215"/>
      <c r="H424" s="1258" t="s">
        <v>11</v>
      </c>
      <c r="I424" s="1217" t="s">
        <v>11</v>
      </c>
      <c r="J424" s="1259" t="s">
        <v>11</v>
      </c>
      <c r="K424" s="1219"/>
      <c r="L424" s="1220"/>
    </row>
    <row r="425" spans="2:12" ht="18" customHeight="1">
      <c r="B425" s="1225" t="s">
        <v>864</v>
      </c>
      <c r="C425" s="1214"/>
      <c r="D425" s="1293"/>
      <c r="E425" s="1214"/>
      <c r="F425" s="1214"/>
      <c r="G425" s="1215"/>
      <c r="H425" s="1258" t="s">
        <v>11</v>
      </c>
      <c r="I425" s="1217" t="s">
        <v>11</v>
      </c>
      <c r="J425" s="1259" t="s">
        <v>11</v>
      </c>
      <c r="K425" s="1219"/>
      <c r="L425" s="1220"/>
    </row>
    <row r="426" spans="2:12" ht="18" customHeight="1">
      <c r="B426" s="1261"/>
      <c r="C426" s="1198"/>
      <c r="D426" s="1330"/>
      <c r="E426" s="1198"/>
      <c r="F426" s="1198"/>
      <c r="G426" s="1262"/>
      <c r="H426" s="1258" t="s">
        <v>11</v>
      </c>
      <c r="I426" s="1217" t="s">
        <v>11</v>
      </c>
      <c r="J426" s="1259" t="s">
        <v>11</v>
      </c>
      <c r="K426" s="1263"/>
      <c r="L426" s="1199"/>
    </row>
    <row r="427" spans="2:12" ht="27.95" customHeight="1">
      <c r="B427" s="3795" t="s">
        <v>2655</v>
      </c>
      <c r="C427" s="3796"/>
      <c r="D427" s="3796"/>
      <c r="E427" s="3796"/>
      <c r="F427" s="3796"/>
      <c r="G427" s="3796"/>
      <c r="H427" s="3796"/>
      <c r="I427" s="3796"/>
      <c r="J427" s="3796"/>
      <c r="K427" s="3796"/>
      <c r="L427" s="3796"/>
    </row>
    <row r="428" spans="2:12" ht="18" customHeight="1">
      <c r="B428" s="3798" t="s">
        <v>551</v>
      </c>
      <c r="C428" s="3799"/>
      <c r="D428" s="3799"/>
      <c r="E428" s="3799"/>
      <c r="F428" s="3800"/>
      <c r="G428" s="3804" t="s">
        <v>2567</v>
      </c>
      <c r="H428" s="3806" t="s">
        <v>2568</v>
      </c>
      <c r="I428" s="3807"/>
      <c r="J428" s="3807"/>
      <c r="K428" s="3808" t="s">
        <v>2569</v>
      </c>
      <c r="L428" s="3810" t="s">
        <v>552</v>
      </c>
    </row>
    <row r="429" spans="2:12" ht="18" customHeight="1">
      <c r="B429" s="3801"/>
      <c r="C429" s="3802"/>
      <c r="D429" s="3802"/>
      <c r="E429" s="3802"/>
      <c r="F429" s="3803"/>
      <c r="G429" s="3805"/>
      <c r="H429" s="1204" t="s">
        <v>553</v>
      </c>
      <c r="I429" s="1205" t="s">
        <v>554</v>
      </c>
      <c r="J429" s="1206" t="s">
        <v>2570</v>
      </c>
      <c r="K429" s="3809"/>
      <c r="L429" s="3811"/>
    </row>
    <row r="430" spans="2:12" ht="18" customHeight="1">
      <c r="B430" s="1276" t="s">
        <v>871</v>
      </c>
      <c r="C430" s="1191"/>
      <c r="D430" s="1283"/>
      <c r="E430" s="1191"/>
      <c r="F430" s="1191"/>
      <c r="G430" s="1228" t="s">
        <v>865</v>
      </c>
      <c r="H430" s="1258" t="s">
        <v>11</v>
      </c>
      <c r="I430" s="1217" t="s">
        <v>11</v>
      </c>
      <c r="J430" s="1259" t="s">
        <v>11</v>
      </c>
      <c r="K430" s="1212"/>
      <c r="L430" s="1192"/>
    </row>
    <row r="431" spans="2:12" ht="18" customHeight="1">
      <c r="B431" s="1225" t="s">
        <v>872</v>
      </c>
      <c r="C431" s="1214"/>
      <c r="D431" s="1293"/>
      <c r="E431" s="1227"/>
      <c r="F431" s="1227"/>
      <c r="G431" s="1228" t="s">
        <v>865</v>
      </c>
      <c r="H431" s="1258" t="s">
        <v>11</v>
      </c>
      <c r="I431" s="1217" t="s">
        <v>11</v>
      </c>
      <c r="J431" s="1259" t="s">
        <v>11</v>
      </c>
      <c r="K431" s="1219"/>
      <c r="L431" s="1220"/>
    </row>
    <row r="432" spans="2:12" ht="18" customHeight="1">
      <c r="B432" s="1277" t="s">
        <v>873</v>
      </c>
      <c r="C432" s="1214"/>
      <c r="D432" s="1293"/>
      <c r="E432" s="1214"/>
      <c r="F432" s="1214"/>
      <c r="G432" s="1215" t="s">
        <v>866</v>
      </c>
      <c r="H432" s="1258" t="s">
        <v>11</v>
      </c>
      <c r="I432" s="1217" t="s">
        <v>11</v>
      </c>
      <c r="J432" s="1259" t="s">
        <v>11</v>
      </c>
      <c r="K432" s="1219"/>
      <c r="L432" s="1220"/>
    </row>
    <row r="433" spans="2:12" ht="18" customHeight="1">
      <c r="B433" s="1261" t="s">
        <v>2656</v>
      </c>
      <c r="C433" s="1198"/>
      <c r="D433" s="1330"/>
      <c r="E433" s="1198"/>
      <c r="F433" s="1198"/>
      <c r="G433" s="1262"/>
      <c r="H433" s="1258" t="s">
        <v>11</v>
      </c>
      <c r="I433" s="1335" t="s">
        <v>11</v>
      </c>
      <c r="J433" s="1259" t="s">
        <v>11</v>
      </c>
      <c r="K433" s="1263"/>
      <c r="L433" s="1199"/>
    </row>
    <row r="434" spans="2:12" ht="18" customHeight="1">
      <c r="B434" s="3812" t="s">
        <v>582</v>
      </c>
      <c r="C434" s="3812"/>
      <c r="D434" s="3812"/>
      <c r="E434" s="3812"/>
      <c r="F434" s="3812"/>
      <c r="G434" s="3812"/>
      <c r="H434" s="3812"/>
      <c r="I434" s="3812"/>
      <c r="J434" s="3812"/>
      <c r="K434" s="3812"/>
    </row>
    <row r="436" spans="2:12" ht="27.95" customHeight="1">
      <c r="B436" s="3813" t="s">
        <v>877</v>
      </c>
      <c r="C436" s="3814"/>
      <c r="D436" s="3814"/>
      <c r="E436" s="3814"/>
      <c r="F436" s="3814"/>
      <c r="G436" s="3814"/>
      <c r="H436" s="3814"/>
      <c r="I436" s="3814"/>
      <c r="J436" s="3814"/>
      <c r="K436" s="3814"/>
      <c r="L436" s="3814"/>
    </row>
    <row r="437" spans="2:12" ht="18" customHeight="1">
      <c r="B437" s="3798" t="s">
        <v>551</v>
      </c>
      <c r="C437" s="3799"/>
      <c r="D437" s="3799"/>
      <c r="E437" s="3799"/>
      <c r="F437" s="3800"/>
      <c r="G437" s="3804" t="s">
        <v>2567</v>
      </c>
      <c r="H437" s="3806" t="s">
        <v>2568</v>
      </c>
      <c r="I437" s="3807"/>
      <c r="J437" s="3807"/>
      <c r="K437" s="3808" t="s">
        <v>2569</v>
      </c>
      <c r="L437" s="3810" t="s">
        <v>552</v>
      </c>
    </row>
    <row r="438" spans="2:12" ht="18" customHeight="1">
      <c r="B438" s="3801"/>
      <c r="C438" s="3802"/>
      <c r="D438" s="3802"/>
      <c r="E438" s="3802"/>
      <c r="F438" s="3803"/>
      <c r="G438" s="3805"/>
      <c r="H438" s="1204" t="s">
        <v>553</v>
      </c>
      <c r="I438" s="1205" t="s">
        <v>554</v>
      </c>
      <c r="J438" s="1206" t="s">
        <v>2570</v>
      </c>
      <c r="K438" s="3809"/>
      <c r="L438" s="3811"/>
    </row>
    <row r="439" spans="2:12" ht="18" customHeight="1">
      <c r="B439" s="3831" t="s">
        <v>878</v>
      </c>
      <c r="C439" s="1191" t="s">
        <v>879</v>
      </c>
      <c r="D439" s="1283"/>
      <c r="E439" s="1191"/>
      <c r="F439" s="1191"/>
      <c r="G439" s="1215" t="s">
        <v>880</v>
      </c>
      <c r="H439" s="1258" t="s">
        <v>11</v>
      </c>
      <c r="I439" s="1217" t="s">
        <v>11</v>
      </c>
      <c r="J439" s="1259" t="s">
        <v>11</v>
      </c>
      <c r="K439" s="1212"/>
      <c r="L439" s="1192"/>
    </row>
    <row r="440" spans="2:12" ht="18" customHeight="1">
      <c r="B440" s="3826"/>
      <c r="C440" s="1214" t="s">
        <v>881</v>
      </c>
      <c r="D440" s="1293"/>
      <c r="E440" s="1214"/>
      <c r="F440" s="1214"/>
      <c r="G440" s="1215" t="s">
        <v>882</v>
      </c>
      <c r="H440" s="1258" t="s">
        <v>11</v>
      </c>
      <c r="I440" s="1217" t="s">
        <v>11</v>
      </c>
      <c r="J440" s="1259" t="s">
        <v>11</v>
      </c>
      <c r="K440" s="1219"/>
      <c r="L440" s="1220"/>
    </row>
    <row r="441" spans="2:12" ht="18" customHeight="1">
      <c r="B441" s="3826"/>
      <c r="C441" s="1287" t="s">
        <v>883</v>
      </c>
      <c r="D441" s="1292"/>
      <c r="E441" s="1214"/>
      <c r="F441" s="1214"/>
      <c r="G441" s="1215" t="s">
        <v>884</v>
      </c>
      <c r="H441" s="1258" t="s">
        <v>11</v>
      </c>
      <c r="I441" s="1217" t="s">
        <v>11</v>
      </c>
      <c r="J441" s="1259" t="s">
        <v>11</v>
      </c>
      <c r="K441" s="1219"/>
      <c r="L441" s="1220"/>
    </row>
    <row r="442" spans="2:12" ht="18" customHeight="1">
      <c r="B442" s="3826"/>
      <c r="C442" s="1287" t="s">
        <v>2657</v>
      </c>
      <c r="D442" s="1292"/>
      <c r="E442" s="1214"/>
      <c r="F442" s="1214"/>
      <c r="G442" s="1215" t="s">
        <v>884</v>
      </c>
      <c r="H442" s="1258" t="s">
        <v>11</v>
      </c>
      <c r="I442" s="1217" t="s">
        <v>11</v>
      </c>
      <c r="J442" s="1259" t="s">
        <v>11</v>
      </c>
      <c r="K442" s="1219"/>
      <c r="L442" s="1220"/>
    </row>
    <row r="443" spans="2:12" ht="18" customHeight="1">
      <c r="B443" s="3827"/>
      <c r="C443" s="1287" t="s">
        <v>945</v>
      </c>
      <c r="D443" s="1292"/>
      <c r="E443" s="1214"/>
      <c r="F443" s="1214"/>
      <c r="G443" s="1215" t="s">
        <v>885</v>
      </c>
      <c r="H443" s="1258" t="s">
        <v>11</v>
      </c>
      <c r="I443" s="1217" t="s">
        <v>11</v>
      </c>
      <c r="J443" s="1259" t="s">
        <v>11</v>
      </c>
      <c r="K443" s="1219"/>
      <c r="L443" s="1220"/>
    </row>
    <row r="444" spans="2:12" ht="18" customHeight="1">
      <c r="B444" s="3825" t="s">
        <v>886</v>
      </c>
      <c r="C444" s="1287" t="s">
        <v>2658</v>
      </c>
      <c r="D444" s="1292"/>
      <c r="E444" s="1214"/>
      <c r="F444" s="1214"/>
      <c r="G444" s="1215"/>
      <c r="H444" s="1258" t="s">
        <v>11</v>
      </c>
      <c r="I444" s="1217" t="s">
        <v>11</v>
      </c>
      <c r="J444" s="1259" t="s">
        <v>11</v>
      </c>
      <c r="K444" s="1219"/>
      <c r="L444" s="1220"/>
    </row>
    <row r="445" spans="2:12" ht="18" customHeight="1">
      <c r="B445" s="3826"/>
      <c r="C445" s="1287" t="s">
        <v>2659</v>
      </c>
      <c r="D445" s="1292"/>
      <c r="E445" s="1214"/>
      <c r="F445" s="1214"/>
      <c r="G445" s="1215" t="s">
        <v>887</v>
      </c>
      <c r="H445" s="1258" t="s">
        <v>11</v>
      </c>
      <c r="I445" s="1217" t="s">
        <v>11</v>
      </c>
      <c r="J445" s="1259" t="s">
        <v>11</v>
      </c>
      <c r="K445" s="1219"/>
      <c r="L445" s="1220"/>
    </row>
    <row r="446" spans="2:12" ht="18" customHeight="1">
      <c r="B446" s="3826"/>
      <c r="C446" s="1287" t="s">
        <v>946</v>
      </c>
      <c r="D446" s="1292"/>
      <c r="E446" s="1214"/>
      <c r="F446" s="1214"/>
      <c r="G446" s="1215" t="s">
        <v>887</v>
      </c>
      <c r="H446" s="1258" t="s">
        <v>11</v>
      </c>
      <c r="I446" s="1217" t="s">
        <v>11</v>
      </c>
      <c r="J446" s="1259" t="s">
        <v>11</v>
      </c>
      <c r="K446" s="1219"/>
      <c r="L446" s="1220"/>
    </row>
    <row r="447" spans="2:12" ht="18" customHeight="1">
      <c r="B447" s="3826"/>
      <c r="C447" s="1285" t="s">
        <v>2660</v>
      </c>
      <c r="D447" s="1282"/>
      <c r="E447" s="1227"/>
      <c r="F447" s="1227"/>
      <c r="G447" s="3822" t="s">
        <v>887</v>
      </c>
      <c r="H447" s="3819" t="s">
        <v>11</v>
      </c>
      <c r="I447" s="3820" t="s">
        <v>11</v>
      </c>
      <c r="J447" s="3824" t="s">
        <v>11</v>
      </c>
      <c r="K447" s="1232"/>
      <c r="L447" s="1223"/>
    </row>
    <row r="448" spans="2:12" ht="18" customHeight="1">
      <c r="B448" s="3826"/>
      <c r="C448" s="1269" t="s">
        <v>2661</v>
      </c>
      <c r="D448" s="1290"/>
      <c r="E448" s="1254"/>
      <c r="F448" s="1254"/>
      <c r="G448" s="3823"/>
      <c r="H448" s="3819"/>
      <c r="I448" s="3820"/>
      <c r="J448" s="3824"/>
      <c r="K448" s="1256"/>
      <c r="L448" s="1257"/>
    </row>
    <row r="449" spans="2:12" ht="18" customHeight="1">
      <c r="B449" s="3826"/>
      <c r="C449" s="1214" t="s">
        <v>938</v>
      </c>
      <c r="D449" s="1293"/>
      <c r="E449" s="1214"/>
      <c r="F449" s="1214"/>
      <c r="G449" s="1215" t="s">
        <v>887</v>
      </c>
      <c r="H449" s="1258" t="s">
        <v>11</v>
      </c>
      <c r="I449" s="1217" t="s">
        <v>11</v>
      </c>
      <c r="J449" s="1259" t="s">
        <v>11</v>
      </c>
      <c r="K449" s="1219"/>
      <c r="L449" s="1220"/>
    </row>
    <row r="450" spans="2:12" ht="18" customHeight="1">
      <c r="B450" s="3827"/>
      <c r="C450" s="1214" t="s">
        <v>939</v>
      </c>
      <c r="D450" s="1293"/>
      <c r="E450" s="1214"/>
      <c r="F450" s="1214"/>
      <c r="G450" s="1215" t="s">
        <v>887</v>
      </c>
      <c r="H450" s="1258" t="s">
        <v>11</v>
      </c>
      <c r="I450" s="1217" t="s">
        <v>11</v>
      </c>
      <c r="J450" s="1259" t="s">
        <v>11</v>
      </c>
      <c r="K450" s="1219"/>
      <c r="L450" s="1220"/>
    </row>
    <row r="451" spans="2:12" ht="18" customHeight="1">
      <c r="B451" s="3825" t="s">
        <v>888</v>
      </c>
      <c r="C451" s="1214" t="s">
        <v>940</v>
      </c>
      <c r="D451" s="1293"/>
      <c r="E451" s="1214"/>
      <c r="F451" s="1214"/>
      <c r="G451" s="1215" t="s">
        <v>636</v>
      </c>
      <c r="H451" s="1258" t="s">
        <v>11</v>
      </c>
      <c r="I451" s="1217" t="s">
        <v>11</v>
      </c>
      <c r="J451" s="1259" t="s">
        <v>11</v>
      </c>
      <c r="K451" s="1219"/>
      <c r="L451" s="1220"/>
    </row>
    <row r="452" spans="2:12" ht="18" customHeight="1">
      <c r="B452" s="3826"/>
      <c r="C452" s="1227" t="s">
        <v>941</v>
      </c>
      <c r="D452" s="1282"/>
      <c r="E452" s="1227"/>
      <c r="F452" s="1227"/>
      <c r="G452" s="1215" t="s">
        <v>887</v>
      </c>
      <c r="H452" s="1258" t="s">
        <v>11</v>
      </c>
      <c r="I452" s="1217" t="s">
        <v>11</v>
      </c>
      <c r="J452" s="1259" t="s">
        <v>11</v>
      </c>
      <c r="K452" s="1232"/>
      <c r="L452" s="1223"/>
    </row>
    <row r="453" spans="2:12" ht="18" customHeight="1">
      <c r="B453" s="3826"/>
      <c r="C453" s="1224" t="s">
        <v>942</v>
      </c>
      <c r="D453" s="1293"/>
      <c r="E453" s="1214"/>
      <c r="F453" s="1214"/>
      <c r="G453" s="1215" t="s">
        <v>735</v>
      </c>
      <c r="H453" s="1258" t="s">
        <v>11</v>
      </c>
      <c r="I453" s="1217" t="s">
        <v>11</v>
      </c>
      <c r="J453" s="1259" t="s">
        <v>11</v>
      </c>
      <c r="K453" s="1219"/>
      <c r="L453" s="1219"/>
    </row>
    <row r="454" spans="2:12" ht="18" customHeight="1">
      <c r="B454" s="3826"/>
      <c r="C454" s="1227" t="s">
        <v>943</v>
      </c>
      <c r="D454" s="1282"/>
      <c r="E454" s="1227"/>
      <c r="F454" s="1227"/>
      <c r="G454" s="1228"/>
      <c r="H454" s="1258" t="s">
        <v>11</v>
      </c>
      <c r="I454" s="1217" t="s">
        <v>11</v>
      </c>
      <c r="J454" s="1259" t="s">
        <v>11</v>
      </c>
      <c r="K454" s="1232"/>
      <c r="L454" s="1223"/>
    </row>
    <row r="455" spans="2:12" ht="18" customHeight="1">
      <c r="B455" s="3827"/>
      <c r="C455" s="1214" t="s">
        <v>944</v>
      </c>
      <c r="D455" s="1293"/>
      <c r="E455" s="1214"/>
      <c r="F455" s="1214"/>
      <c r="G455" s="1215"/>
      <c r="H455" s="1258" t="s">
        <v>11</v>
      </c>
      <c r="I455" s="1217" t="s">
        <v>11</v>
      </c>
      <c r="J455" s="1259" t="s">
        <v>11</v>
      </c>
      <c r="K455" s="1219"/>
      <c r="L455" s="1220"/>
    </row>
    <row r="456" spans="2:12" ht="18" customHeight="1">
      <c r="B456" s="1261"/>
      <c r="C456" s="1198"/>
      <c r="D456" s="1330"/>
      <c r="E456" s="1198"/>
      <c r="F456" s="1198"/>
      <c r="G456" s="1262"/>
      <c r="H456" s="1258" t="s">
        <v>11</v>
      </c>
      <c r="I456" s="1217" t="s">
        <v>11</v>
      </c>
      <c r="J456" s="1259" t="s">
        <v>11</v>
      </c>
      <c r="K456" s="1263"/>
      <c r="L456" s="1199"/>
    </row>
    <row r="457" spans="2:12" ht="27.95" customHeight="1">
      <c r="B457" s="3795" t="s">
        <v>889</v>
      </c>
      <c r="C457" s="3796"/>
      <c r="D457" s="3796"/>
      <c r="E457" s="3796"/>
      <c r="F457" s="3796"/>
      <c r="G457" s="3796"/>
      <c r="H457" s="3796"/>
      <c r="I457" s="3796"/>
      <c r="J457" s="3796"/>
      <c r="K457" s="3796"/>
      <c r="L457" s="3796"/>
    </row>
    <row r="458" spans="2:12" ht="18" customHeight="1">
      <c r="B458" s="3798" t="s">
        <v>551</v>
      </c>
      <c r="C458" s="3799"/>
      <c r="D458" s="3799"/>
      <c r="E458" s="3799"/>
      <c r="F458" s="3800"/>
      <c r="G458" s="3804" t="s">
        <v>2567</v>
      </c>
      <c r="H458" s="3806" t="s">
        <v>2568</v>
      </c>
      <c r="I458" s="3807"/>
      <c r="J458" s="3807"/>
      <c r="K458" s="3808" t="s">
        <v>2569</v>
      </c>
      <c r="L458" s="3810" t="s">
        <v>552</v>
      </c>
    </row>
    <row r="459" spans="2:12" ht="18" customHeight="1">
      <c r="B459" s="3801"/>
      <c r="C459" s="3802"/>
      <c r="D459" s="3802"/>
      <c r="E459" s="3802"/>
      <c r="F459" s="3803"/>
      <c r="G459" s="3805"/>
      <c r="H459" s="1204" t="s">
        <v>553</v>
      </c>
      <c r="I459" s="1205" t="s">
        <v>554</v>
      </c>
      <c r="J459" s="1206" t="s">
        <v>2570</v>
      </c>
      <c r="K459" s="3809"/>
      <c r="L459" s="3811"/>
    </row>
    <row r="460" spans="2:12" ht="18" customHeight="1">
      <c r="B460" s="1276" t="s">
        <v>879</v>
      </c>
      <c r="C460" s="1191"/>
      <c r="D460" s="1283"/>
      <c r="E460" s="1191"/>
      <c r="F460" s="1191"/>
      <c r="G460" s="1228" t="s">
        <v>890</v>
      </c>
      <c r="H460" s="1258" t="s">
        <v>11</v>
      </c>
      <c r="I460" s="1217" t="s">
        <v>11</v>
      </c>
      <c r="J460" s="1259" t="s">
        <v>11</v>
      </c>
      <c r="K460" s="1212"/>
      <c r="L460" s="1192"/>
    </row>
    <row r="461" spans="2:12" ht="18" customHeight="1">
      <c r="B461" s="1225" t="s">
        <v>881</v>
      </c>
      <c r="C461" s="1214"/>
      <c r="D461" s="1293"/>
      <c r="E461" s="1227"/>
      <c r="F461" s="1227"/>
      <c r="G461" s="1228" t="s">
        <v>891</v>
      </c>
      <c r="H461" s="1258" t="s">
        <v>11</v>
      </c>
      <c r="I461" s="1217" t="s">
        <v>11</v>
      </c>
      <c r="J461" s="1259" t="s">
        <v>11</v>
      </c>
      <c r="K461" s="1219"/>
      <c r="L461" s="1220"/>
    </row>
    <row r="462" spans="2:12" ht="18" customHeight="1">
      <c r="B462" s="1315" t="s">
        <v>883</v>
      </c>
      <c r="C462" s="1227"/>
      <c r="D462" s="1282"/>
      <c r="E462" s="1227"/>
      <c r="F462" s="1227"/>
      <c r="G462" s="1228" t="s">
        <v>892</v>
      </c>
      <c r="H462" s="1258" t="s">
        <v>11</v>
      </c>
      <c r="I462" s="1217" t="s">
        <v>11</v>
      </c>
      <c r="J462" s="1259" t="s">
        <v>11</v>
      </c>
      <c r="K462" s="1232"/>
      <c r="L462" s="1223"/>
    </row>
    <row r="463" spans="2:12" ht="18" customHeight="1">
      <c r="B463" s="1225" t="s">
        <v>945</v>
      </c>
      <c r="C463" s="1214"/>
      <c r="D463" s="1293"/>
      <c r="E463" s="1227"/>
      <c r="F463" s="1227"/>
      <c r="G463" s="1228" t="s">
        <v>893</v>
      </c>
      <c r="H463" s="1258" t="s">
        <v>11</v>
      </c>
      <c r="I463" s="1217" t="s">
        <v>11</v>
      </c>
      <c r="J463" s="1259" t="s">
        <v>11</v>
      </c>
      <c r="K463" s="1219"/>
      <c r="L463" s="1220"/>
    </row>
    <row r="464" spans="2:12" ht="18" customHeight="1">
      <c r="B464" s="1279" t="s">
        <v>2662</v>
      </c>
      <c r="C464" s="1227"/>
      <c r="D464" s="1282"/>
      <c r="E464" s="1227"/>
      <c r="F464" s="1227"/>
      <c r="G464" s="3822" t="s">
        <v>894</v>
      </c>
      <c r="H464" s="3819" t="s">
        <v>11</v>
      </c>
      <c r="I464" s="3820" t="s">
        <v>11</v>
      </c>
      <c r="J464" s="3824" t="s">
        <v>11</v>
      </c>
      <c r="K464" s="1232"/>
      <c r="L464" s="1223"/>
    </row>
    <row r="465" spans="2:12" ht="18" customHeight="1">
      <c r="B465" s="1280" t="s">
        <v>2663</v>
      </c>
      <c r="C465" s="1254"/>
      <c r="D465" s="1290"/>
      <c r="E465" s="1254"/>
      <c r="F465" s="1254"/>
      <c r="G465" s="3823"/>
      <c r="H465" s="3819"/>
      <c r="I465" s="3820"/>
      <c r="J465" s="3824"/>
      <c r="K465" s="1256"/>
      <c r="L465" s="1257"/>
    </row>
    <row r="466" spans="2:12" ht="18" customHeight="1">
      <c r="B466" s="1225" t="s">
        <v>2664</v>
      </c>
      <c r="C466" s="1214"/>
      <c r="D466" s="1293"/>
      <c r="E466" s="1227"/>
      <c r="F466" s="1227"/>
      <c r="G466" s="1228" t="s">
        <v>735</v>
      </c>
      <c r="H466" s="1258" t="s">
        <v>11</v>
      </c>
      <c r="I466" s="1217" t="s">
        <v>11</v>
      </c>
      <c r="J466" s="1259" t="s">
        <v>11</v>
      </c>
      <c r="K466" s="1219"/>
      <c r="L466" s="1220"/>
    </row>
    <row r="467" spans="2:12" ht="18" customHeight="1">
      <c r="B467" s="1208" t="s">
        <v>895</v>
      </c>
      <c r="C467" s="1191"/>
      <c r="D467" s="1283"/>
      <c r="E467" s="1214"/>
      <c r="F467" s="1220"/>
      <c r="G467" s="1228" t="s">
        <v>638</v>
      </c>
      <c r="H467" s="1258" t="s">
        <v>11</v>
      </c>
      <c r="I467" s="1217" t="s">
        <v>11</v>
      </c>
      <c r="J467" s="1259" t="s">
        <v>11</v>
      </c>
      <c r="K467" s="1212"/>
      <c r="L467" s="1192"/>
    </row>
    <row r="468" spans="2:12" ht="18" customHeight="1">
      <c r="B468" s="1225" t="s">
        <v>947</v>
      </c>
      <c r="C468" s="1214"/>
      <c r="D468" s="1293"/>
      <c r="E468" s="1214"/>
      <c r="F468" s="1214"/>
      <c r="G468" s="1215"/>
      <c r="H468" s="1258" t="s">
        <v>11</v>
      </c>
      <c r="I468" s="1217" t="s">
        <v>11</v>
      </c>
      <c r="J468" s="1259" t="s">
        <v>11</v>
      </c>
      <c r="K468" s="1219"/>
      <c r="L468" s="1220"/>
    </row>
    <row r="469" spans="2:12" ht="18" customHeight="1">
      <c r="B469" s="1225" t="s">
        <v>948</v>
      </c>
      <c r="C469" s="1214"/>
      <c r="D469" s="1293"/>
      <c r="E469" s="1227"/>
      <c r="F469" s="1227"/>
      <c r="G469" s="1228" t="s">
        <v>894</v>
      </c>
      <c r="H469" s="1258" t="s">
        <v>11</v>
      </c>
      <c r="I469" s="1217" t="s">
        <v>11</v>
      </c>
      <c r="J469" s="1259" t="s">
        <v>11</v>
      </c>
      <c r="K469" s="1219"/>
      <c r="L469" s="1220"/>
    </row>
    <row r="470" spans="2:12" ht="18" customHeight="1">
      <c r="B470" s="1225" t="s">
        <v>949</v>
      </c>
      <c r="C470" s="1214"/>
      <c r="D470" s="1293"/>
      <c r="E470" s="1214"/>
      <c r="F470" s="1214"/>
      <c r="G470" s="1215"/>
      <c r="H470" s="1258" t="s">
        <v>11</v>
      </c>
      <c r="I470" s="1217" t="s">
        <v>11</v>
      </c>
      <c r="J470" s="1259" t="s">
        <v>11</v>
      </c>
      <c r="K470" s="1219"/>
      <c r="L470" s="1220"/>
    </row>
    <row r="471" spans="2:12" ht="18" customHeight="1">
      <c r="B471" s="1225" t="s">
        <v>950</v>
      </c>
      <c r="C471" s="1214"/>
      <c r="D471" s="1293"/>
      <c r="E471" s="1227"/>
      <c r="F471" s="1227"/>
      <c r="G471" s="1228" t="s">
        <v>896</v>
      </c>
      <c r="H471" s="1258" t="s">
        <v>11</v>
      </c>
      <c r="I471" s="1217" t="s">
        <v>11</v>
      </c>
      <c r="J471" s="1259" t="s">
        <v>11</v>
      </c>
      <c r="K471" s="1219"/>
      <c r="L471" s="1220"/>
    </row>
    <row r="472" spans="2:12" ht="18" customHeight="1">
      <c r="B472" s="1208" t="s">
        <v>952</v>
      </c>
      <c r="C472" s="1191"/>
      <c r="D472" s="1283"/>
      <c r="E472" s="1214"/>
      <c r="F472" s="1220"/>
      <c r="G472" s="1228" t="s">
        <v>896</v>
      </c>
      <c r="H472" s="1258" t="s">
        <v>11</v>
      </c>
      <c r="I472" s="1217" t="s">
        <v>11</v>
      </c>
      <c r="J472" s="1259" t="s">
        <v>11</v>
      </c>
      <c r="K472" s="1212"/>
      <c r="L472" s="1192"/>
    </row>
    <row r="473" spans="2:12" ht="18" customHeight="1">
      <c r="B473" s="1225" t="s">
        <v>951</v>
      </c>
      <c r="C473" s="1214"/>
      <c r="D473" s="1293"/>
      <c r="E473" s="1227"/>
      <c r="F473" s="1227"/>
      <c r="G473" s="1228" t="s">
        <v>638</v>
      </c>
      <c r="H473" s="1258" t="s">
        <v>11</v>
      </c>
      <c r="I473" s="1217" t="s">
        <v>11</v>
      </c>
      <c r="J473" s="1259" t="s">
        <v>11</v>
      </c>
      <c r="K473" s="1219"/>
      <c r="L473" s="1220"/>
    </row>
    <row r="474" spans="2:12" ht="18" customHeight="1">
      <c r="B474" s="1225" t="s">
        <v>897</v>
      </c>
      <c r="C474" s="1214"/>
      <c r="D474" s="1293"/>
      <c r="E474" s="1214"/>
      <c r="F474" s="1214"/>
      <c r="G474" s="1215"/>
      <c r="H474" s="1258" t="s">
        <v>11</v>
      </c>
      <c r="I474" s="1217" t="s">
        <v>11</v>
      </c>
      <c r="J474" s="1259" t="s">
        <v>11</v>
      </c>
      <c r="K474" s="1219"/>
      <c r="L474" s="1220"/>
    </row>
    <row r="475" spans="2:12" ht="18" customHeight="1">
      <c r="B475" s="1225" t="s">
        <v>898</v>
      </c>
      <c r="C475" s="1214"/>
      <c r="D475" s="1293"/>
      <c r="E475" s="1214"/>
      <c r="F475" s="1214"/>
      <c r="G475" s="1215"/>
      <c r="H475" s="1258" t="s">
        <v>11</v>
      </c>
      <c r="I475" s="1217" t="s">
        <v>11</v>
      </c>
      <c r="J475" s="1259" t="s">
        <v>11</v>
      </c>
      <c r="K475" s="1219"/>
      <c r="L475" s="1220"/>
    </row>
    <row r="476" spans="2:12" ht="18" customHeight="1">
      <c r="B476" s="1225" t="s">
        <v>899</v>
      </c>
      <c r="C476" s="1214"/>
      <c r="D476" s="1293"/>
      <c r="E476" s="1214"/>
      <c r="F476" s="1214"/>
      <c r="G476" s="1215"/>
      <c r="H476" s="1258" t="s">
        <v>11</v>
      </c>
      <c r="I476" s="1217" t="s">
        <v>11</v>
      </c>
      <c r="J476" s="1259" t="s">
        <v>11</v>
      </c>
      <c r="K476" s="1219"/>
      <c r="L476" s="1220"/>
    </row>
    <row r="477" spans="2:12" ht="18" customHeight="1">
      <c r="B477" s="1225" t="s">
        <v>900</v>
      </c>
      <c r="C477" s="1214"/>
      <c r="D477" s="1293"/>
      <c r="E477" s="1214"/>
      <c r="F477" s="1214"/>
      <c r="G477" s="1215"/>
      <c r="H477" s="1258" t="s">
        <v>11</v>
      </c>
      <c r="I477" s="1217" t="s">
        <v>11</v>
      </c>
      <c r="J477" s="1259" t="s">
        <v>11</v>
      </c>
      <c r="K477" s="1219"/>
      <c r="L477" s="1220"/>
    </row>
    <row r="478" spans="2:12" ht="18" customHeight="1">
      <c r="B478" s="1225" t="s">
        <v>901</v>
      </c>
      <c r="C478" s="1214"/>
      <c r="D478" s="1293"/>
      <c r="E478" s="1214"/>
      <c r="F478" s="1214"/>
      <c r="G478" s="1215"/>
      <c r="H478" s="1258" t="s">
        <v>11</v>
      </c>
      <c r="I478" s="1217" t="s">
        <v>11</v>
      </c>
      <c r="J478" s="1259" t="s">
        <v>11</v>
      </c>
      <c r="K478" s="1219"/>
      <c r="L478" s="1220"/>
    </row>
    <row r="479" spans="2:12" ht="18" customHeight="1">
      <c r="B479" s="1264"/>
      <c r="C479" s="1245"/>
      <c r="D479" s="1328"/>
      <c r="E479" s="1245"/>
      <c r="F479" s="1245"/>
      <c r="G479" s="1246"/>
      <c r="H479" s="1258" t="s">
        <v>11</v>
      </c>
      <c r="I479" s="1217" t="s">
        <v>11</v>
      </c>
      <c r="J479" s="1259" t="s">
        <v>11</v>
      </c>
      <c r="K479" s="1249"/>
      <c r="L479" s="1250"/>
    </row>
    <row r="480" spans="2:12" ht="18" customHeight="1">
      <c r="B480" s="3812" t="s">
        <v>582</v>
      </c>
      <c r="C480" s="3812"/>
      <c r="D480" s="3812"/>
      <c r="E480" s="3812"/>
      <c r="F480" s="3812"/>
      <c r="G480" s="3812"/>
      <c r="H480" s="3812"/>
      <c r="I480" s="3812"/>
      <c r="J480" s="3812"/>
      <c r="K480" s="3812"/>
    </row>
    <row r="482" spans="2:12" ht="27.95" customHeight="1">
      <c r="B482" s="3813" t="s">
        <v>902</v>
      </c>
      <c r="C482" s="3814"/>
      <c r="D482" s="3814"/>
      <c r="E482" s="3814"/>
      <c r="F482" s="3814"/>
      <c r="G482" s="3814"/>
      <c r="H482" s="3814"/>
      <c r="I482" s="3814"/>
      <c r="J482" s="3814"/>
      <c r="K482" s="3814"/>
      <c r="L482" s="3814"/>
    </row>
    <row r="483" spans="2:12" ht="18" customHeight="1">
      <c r="B483" s="3798" t="s">
        <v>551</v>
      </c>
      <c r="C483" s="3799"/>
      <c r="D483" s="3799"/>
      <c r="E483" s="3799"/>
      <c r="F483" s="3800"/>
      <c r="G483" s="3804" t="s">
        <v>2567</v>
      </c>
      <c r="H483" s="3806" t="s">
        <v>2568</v>
      </c>
      <c r="I483" s="3807"/>
      <c r="J483" s="3807"/>
      <c r="K483" s="3808" t="s">
        <v>2569</v>
      </c>
      <c r="L483" s="3810" t="s">
        <v>552</v>
      </c>
    </row>
    <row r="484" spans="2:12" ht="18" customHeight="1">
      <c r="B484" s="3801"/>
      <c r="C484" s="3802"/>
      <c r="D484" s="3802"/>
      <c r="E484" s="3802"/>
      <c r="F484" s="3803"/>
      <c r="G484" s="3805"/>
      <c r="H484" s="1204" t="s">
        <v>553</v>
      </c>
      <c r="I484" s="1205" t="s">
        <v>554</v>
      </c>
      <c r="J484" s="1206" t="s">
        <v>2570</v>
      </c>
      <c r="K484" s="3809"/>
      <c r="L484" s="3811"/>
    </row>
    <row r="485" spans="2:12" ht="18" customHeight="1">
      <c r="B485" s="1316" t="s">
        <v>2665</v>
      </c>
      <c r="C485" s="1191"/>
      <c r="D485" s="1283"/>
      <c r="E485" s="1191"/>
      <c r="F485" s="1191"/>
      <c r="G485" s="3832" t="s">
        <v>903</v>
      </c>
      <c r="H485" s="3847" t="s">
        <v>11</v>
      </c>
      <c r="I485" s="3848" t="s">
        <v>11</v>
      </c>
      <c r="J485" s="3849" t="s">
        <v>11</v>
      </c>
      <c r="K485" s="1212"/>
      <c r="L485" s="1192"/>
    </row>
    <row r="486" spans="2:12" ht="18" customHeight="1">
      <c r="B486" s="1208" t="s">
        <v>2666</v>
      </c>
      <c r="C486" s="1191"/>
      <c r="D486" s="1283"/>
      <c r="E486" s="1191"/>
      <c r="F486" s="1191"/>
      <c r="G486" s="3835"/>
      <c r="H486" s="3837"/>
      <c r="I486" s="3840"/>
      <c r="J486" s="3843"/>
      <c r="K486" s="1212"/>
      <c r="L486" s="1192"/>
    </row>
    <row r="487" spans="2:12" ht="18" customHeight="1">
      <c r="B487" s="1280" t="s">
        <v>2667</v>
      </c>
      <c r="C487" s="1254"/>
      <c r="D487" s="1290"/>
      <c r="E487" s="1254"/>
      <c r="F487" s="1254"/>
      <c r="G487" s="3823"/>
      <c r="H487" s="3838"/>
      <c r="I487" s="3841"/>
      <c r="J487" s="3844"/>
      <c r="K487" s="1256"/>
      <c r="L487" s="1257"/>
    </row>
    <row r="488" spans="2:12" ht="18" customHeight="1">
      <c r="B488" s="1225" t="s">
        <v>953</v>
      </c>
      <c r="C488" s="1214"/>
      <c r="D488" s="1293"/>
      <c r="E488" s="1227"/>
      <c r="F488" s="1227"/>
      <c r="G488" s="1228" t="s">
        <v>904</v>
      </c>
      <c r="H488" s="1258" t="s">
        <v>11</v>
      </c>
      <c r="I488" s="1217" t="s">
        <v>11</v>
      </c>
      <c r="J488" s="1259" t="s">
        <v>11</v>
      </c>
      <c r="K488" s="1219"/>
      <c r="L488" s="1220"/>
    </row>
    <row r="489" spans="2:12" ht="18" customHeight="1">
      <c r="B489" s="1279" t="s">
        <v>2668</v>
      </c>
      <c r="C489" s="1227"/>
      <c r="D489" s="1282"/>
      <c r="E489" s="1227"/>
      <c r="F489" s="1227"/>
      <c r="G489" s="3822" t="s">
        <v>905</v>
      </c>
      <c r="H489" s="3819" t="s">
        <v>11</v>
      </c>
      <c r="I489" s="3820" t="s">
        <v>11</v>
      </c>
      <c r="J489" s="3824" t="s">
        <v>11</v>
      </c>
      <c r="K489" s="1232"/>
      <c r="L489" s="1223"/>
    </row>
    <row r="490" spans="2:12" ht="18" customHeight="1">
      <c r="B490" s="1280" t="s">
        <v>2669</v>
      </c>
      <c r="C490" s="1254"/>
      <c r="D490" s="1290"/>
      <c r="E490" s="1254"/>
      <c r="F490" s="1254"/>
      <c r="G490" s="3823"/>
      <c r="H490" s="3819"/>
      <c r="I490" s="3820"/>
      <c r="J490" s="3824"/>
      <c r="K490" s="1256"/>
      <c r="L490" s="1257"/>
    </row>
    <row r="491" spans="2:12" ht="18" customHeight="1">
      <c r="B491" s="1225" t="s">
        <v>958</v>
      </c>
      <c r="C491" s="1214"/>
      <c r="D491" s="1293"/>
      <c r="E491" s="1227"/>
      <c r="F491" s="1227"/>
      <c r="G491" s="1228" t="s">
        <v>906</v>
      </c>
      <c r="H491" s="1258" t="s">
        <v>11</v>
      </c>
      <c r="I491" s="1217" t="s">
        <v>11</v>
      </c>
      <c r="J491" s="1259" t="s">
        <v>11</v>
      </c>
      <c r="K491" s="1219"/>
      <c r="L491" s="1220"/>
    </row>
    <row r="492" spans="2:12" ht="18" customHeight="1">
      <c r="B492" s="1316" t="s">
        <v>2670</v>
      </c>
      <c r="C492" s="1191"/>
      <c r="D492" s="1283"/>
      <c r="E492" s="1227"/>
      <c r="F492" s="1223"/>
      <c r="G492" s="3822" t="s">
        <v>907</v>
      </c>
      <c r="H492" s="3836" t="s">
        <v>11</v>
      </c>
      <c r="I492" s="3839" t="s">
        <v>11</v>
      </c>
      <c r="J492" s="3842" t="s">
        <v>11</v>
      </c>
      <c r="K492" s="1212"/>
      <c r="L492" s="1192"/>
    </row>
    <row r="493" spans="2:12" ht="18" customHeight="1">
      <c r="B493" s="1280" t="s">
        <v>2671</v>
      </c>
      <c r="C493" s="1254"/>
      <c r="D493" s="1290"/>
      <c r="E493" s="1254"/>
      <c r="F493" s="1257"/>
      <c r="G493" s="3823"/>
      <c r="H493" s="3838"/>
      <c r="I493" s="3841"/>
      <c r="J493" s="3844"/>
      <c r="K493" s="1256"/>
      <c r="L493" s="1257"/>
    </row>
    <row r="494" spans="2:12" ht="18" customHeight="1">
      <c r="B494" s="1225" t="s">
        <v>959</v>
      </c>
      <c r="C494" s="1214"/>
      <c r="D494" s="1293"/>
      <c r="E494" s="1227"/>
      <c r="F494" s="1227"/>
      <c r="G494" s="1228" t="s">
        <v>908</v>
      </c>
      <c r="H494" s="1258" t="s">
        <v>11</v>
      </c>
      <c r="I494" s="1217" t="s">
        <v>11</v>
      </c>
      <c r="J494" s="1259" t="s">
        <v>11</v>
      </c>
      <c r="K494" s="1219"/>
      <c r="L494" s="1220"/>
    </row>
    <row r="495" spans="2:12" ht="18" customHeight="1">
      <c r="B495" s="1225" t="s">
        <v>2672</v>
      </c>
      <c r="C495" s="1214"/>
      <c r="D495" s="1293"/>
      <c r="E495" s="1227"/>
      <c r="F495" s="1227"/>
      <c r="G495" s="1228"/>
      <c r="H495" s="1258" t="s">
        <v>11</v>
      </c>
      <c r="I495" s="1217" t="s">
        <v>11</v>
      </c>
      <c r="J495" s="1259" t="s">
        <v>11</v>
      </c>
      <c r="K495" s="1219"/>
      <c r="L495" s="1220"/>
    </row>
    <row r="496" spans="2:12" ht="18" customHeight="1">
      <c r="B496" s="1225" t="s">
        <v>960</v>
      </c>
      <c r="C496" s="1214"/>
      <c r="D496" s="1293"/>
      <c r="E496" s="1214"/>
      <c r="F496" s="1220"/>
      <c r="G496" s="1228" t="s">
        <v>909</v>
      </c>
      <c r="H496" s="1258" t="s">
        <v>11</v>
      </c>
      <c r="I496" s="1217" t="s">
        <v>11</v>
      </c>
      <c r="J496" s="1259" t="s">
        <v>11</v>
      </c>
      <c r="K496" s="1219"/>
      <c r="L496" s="1220"/>
    </row>
    <row r="497" spans="2:12" ht="18" customHeight="1">
      <c r="B497" s="1208" t="s">
        <v>961</v>
      </c>
      <c r="C497" s="1191"/>
      <c r="D497" s="1283"/>
      <c r="E497" s="1191"/>
      <c r="F497" s="1191"/>
      <c r="G497" s="1228" t="s">
        <v>909</v>
      </c>
      <c r="H497" s="1258" t="s">
        <v>11</v>
      </c>
      <c r="I497" s="1217" t="s">
        <v>11</v>
      </c>
      <c r="J497" s="1259" t="s">
        <v>11</v>
      </c>
      <c r="K497" s="1212"/>
      <c r="L497" s="1192"/>
    </row>
    <row r="498" spans="2:12" ht="18" customHeight="1">
      <c r="B498" s="1225" t="s">
        <v>962</v>
      </c>
      <c r="C498" s="1214"/>
      <c r="D498" s="1293"/>
      <c r="E498" s="1227"/>
      <c r="F498" s="1227"/>
      <c r="G498" s="1228" t="s">
        <v>909</v>
      </c>
      <c r="H498" s="1258" t="s">
        <v>11</v>
      </c>
      <c r="I498" s="1217" t="s">
        <v>11</v>
      </c>
      <c r="J498" s="1259" t="s">
        <v>11</v>
      </c>
      <c r="K498" s="1219"/>
      <c r="L498" s="1220"/>
    </row>
    <row r="499" spans="2:12" ht="18" customHeight="1">
      <c r="B499" s="1225" t="s">
        <v>963</v>
      </c>
      <c r="C499" s="1214"/>
      <c r="D499" s="1293"/>
      <c r="E499" s="1227"/>
      <c r="F499" s="1227"/>
      <c r="G499" s="1228"/>
      <c r="H499" s="1258" t="s">
        <v>11</v>
      </c>
      <c r="I499" s="1217" t="s">
        <v>11</v>
      </c>
      <c r="J499" s="1259" t="s">
        <v>11</v>
      </c>
      <c r="K499" s="1219"/>
      <c r="L499" s="1220"/>
    </row>
    <row r="500" spans="2:12" ht="18" customHeight="1">
      <c r="B500" s="1225" t="s">
        <v>964</v>
      </c>
      <c r="C500" s="1214"/>
      <c r="D500" s="1293"/>
      <c r="E500" s="1227"/>
      <c r="F500" s="1227"/>
      <c r="G500" s="1228" t="s">
        <v>909</v>
      </c>
      <c r="H500" s="1258" t="s">
        <v>11</v>
      </c>
      <c r="I500" s="1217" t="s">
        <v>11</v>
      </c>
      <c r="J500" s="1259" t="s">
        <v>11</v>
      </c>
      <c r="K500" s="1219"/>
      <c r="L500" s="1220"/>
    </row>
    <row r="501" spans="2:12" ht="18" customHeight="1">
      <c r="B501" s="1261"/>
      <c r="C501" s="1198"/>
      <c r="D501" s="1330"/>
      <c r="E501" s="1245"/>
      <c r="F501" s="1220"/>
      <c r="G501" s="1246"/>
      <c r="H501" s="1258" t="s">
        <v>11</v>
      </c>
      <c r="I501" s="1217" t="s">
        <v>11</v>
      </c>
      <c r="J501" s="1259" t="s">
        <v>11</v>
      </c>
      <c r="K501" s="1263"/>
      <c r="L501" s="1199"/>
    </row>
    <row r="502" spans="2:12" ht="27.95" customHeight="1">
      <c r="B502" s="3795" t="s">
        <v>910</v>
      </c>
      <c r="C502" s="3796"/>
      <c r="D502" s="3796"/>
      <c r="E502" s="3796"/>
      <c r="F502" s="3796"/>
      <c r="G502" s="3796"/>
      <c r="H502" s="3796"/>
      <c r="I502" s="3796"/>
      <c r="J502" s="3796"/>
      <c r="K502" s="3796"/>
      <c r="L502" s="3796"/>
    </row>
    <row r="503" spans="2:12" ht="18" customHeight="1">
      <c r="B503" s="3798" t="s">
        <v>551</v>
      </c>
      <c r="C503" s="3799"/>
      <c r="D503" s="3799"/>
      <c r="E503" s="3799"/>
      <c r="F503" s="3800"/>
      <c r="G503" s="3804" t="s">
        <v>2567</v>
      </c>
      <c r="H503" s="3806" t="s">
        <v>2568</v>
      </c>
      <c r="I503" s="3807"/>
      <c r="J503" s="3807"/>
      <c r="K503" s="3808" t="s">
        <v>2569</v>
      </c>
      <c r="L503" s="3810" t="s">
        <v>552</v>
      </c>
    </row>
    <row r="504" spans="2:12" ht="18" customHeight="1">
      <c r="B504" s="3801"/>
      <c r="C504" s="3802"/>
      <c r="D504" s="3802"/>
      <c r="E504" s="3802"/>
      <c r="F504" s="3803"/>
      <c r="G504" s="3805"/>
      <c r="H504" s="1204" t="s">
        <v>553</v>
      </c>
      <c r="I504" s="1205" t="s">
        <v>554</v>
      </c>
      <c r="J504" s="1206" t="s">
        <v>2570</v>
      </c>
      <c r="K504" s="3809"/>
      <c r="L504" s="3811"/>
    </row>
    <row r="505" spans="2:12" ht="18" customHeight="1">
      <c r="B505" s="1225" t="s">
        <v>954</v>
      </c>
      <c r="C505" s="1214"/>
      <c r="D505" s="1293"/>
      <c r="E505" s="1227"/>
      <c r="F505" s="1227"/>
      <c r="G505" s="1228" t="s">
        <v>911</v>
      </c>
      <c r="H505" s="1258" t="s">
        <v>11</v>
      </c>
      <c r="I505" s="1217" t="s">
        <v>11</v>
      </c>
      <c r="J505" s="1259" t="s">
        <v>11</v>
      </c>
      <c r="K505" s="1219"/>
      <c r="L505" s="1220"/>
    </row>
    <row r="506" spans="2:12" ht="18" customHeight="1">
      <c r="B506" s="1225" t="s">
        <v>965</v>
      </c>
      <c r="C506" s="1214"/>
      <c r="D506" s="1293"/>
      <c r="E506" s="1227"/>
      <c r="F506" s="1227"/>
      <c r="G506" s="1228" t="s">
        <v>912</v>
      </c>
      <c r="H506" s="1258" t="s">
        <v>11</v>
      </c>
      <c r="I506" s="1217" t="s">
        <v>11</v>
      </c>
      <c r="J506" s="1259" t="s">
        <v>11</v>
      </c>
      <c r="K506" s="1219"/>
      <c r="L506" s="1220"/>
    </row>
    <row r="507" spans="2:12" ht="18" customHeight="1">
      <c r="B507" s="1276" t="s">
        <v>966</v>
      </c>
      <c r="C507" s="1191"/>
      <c r="D507" s="1283"/>
      <c r="E507" s="1214"/>
      <c r="F507" s="1227"/>
      <c r="G507" s="1228" t="s">
        <v>913</v>
      </c>
      <c r="H507" s="1258" t="s">
        <v>11</v>
      </c>
      <c r="I507" s="1217" t="s">
        <v>11</v>
      </c>
      <c r="J507" s="1259" t="s">
        <v>11</v>
      </c>
      <c r="K507" s="1212"/>
      <c r="L507" s="1192"/>
    </row>
    <row r="508" spans="2:12" ht="18" customHeight="1">
      <c r="B508" s="1225" t="s">
        <v>967</v>
      </c>
      <c r="C508" s="1214"/>
      <c r="D508" s="1293"/>
      <c r="E508" s="1227"/>
      <c r="F508" s="1227"/>
      <c r="G508" s="1228" t="s">
        <v>914</v>
      </c>
      <c r="H508" s="1258" t="s">
        <v>11</v>
      </c>
      <c r="I508" s="1217" t="s">
        <v>11</v>
      </c>
      <c r="J508" s="1259" t="s">
        <v>11</v>
      </c>
      <c r="K508" s="1219"/>
      <c r="L508" s="1220"/>
    </row>
    <row r="509" spans="2:12" ht="18" customHeight="1">
      <c r="B509" s="1225" t="s">
        <v>968</v>
      </c>
      <c r="C509" s="1214"/>
      <c r="D509" s="1293"/>
      <c r="E509" s="1227"/>
      <c r="F509" s="1227"/>
      <c r="G509" s="1278" t="s">
        <v>915</v>
      </c>
      <c r="H509" s="1258" t="s">
        <v>11</v>
      </c>
      <c r="I509" s="1217" t="s">
        <v>11</v>
      </c>
      <c r="J509" s="1259" t="s">
        <v>11</v>
      </c>
      <c r="K509" s="1219"/>
      <c r="L509" s="1220"/>
    </row>
    <row r="510" spans="2:12" ht="18" customHeight="1">
      <c r="B510" s="1225" t="s">
        <v>2673</v>
      </c>
      <c r="C510" s="1214"/>
      <c r="D510" s="1293"/>
      <c r="E510" s="1227"/>
      <c r="F510" s="1227"/>
      <c r="G510" s="1228" t="s">
        <v>916</v>
      </c>
      <c r="H510" s="1258" t="s">
        <v>11</v>
      </c>
      <c r="I510" s="1217" t="s">
        <v>11</v>
      </c>
      <c r="J510" s="1259" t="s">
        <v>11</v>
      </c>
      <c r="K510" s="1219"/>
      <c r="L510" s="1220"/>
    </row>
    <row r="511" spans="2:12" ht="18" customHeight="1">
      <c r="B511" s="1225"/>
      <c r="C511" s="1214"/>
      <c r="D511" s="1293"/>
      <c r="E511" s="1214"/>
      <c r="F511" s="1214"/>
      <c r="G511" s="1215"/>
      <c r="H511" s="1258" t="s">
        <v>11</v>
      </c>
      <c r="I511" s="1217" t="s">
        <v>11</v>
      </c>
      <c r="J511" s="1259" t="s">
        <v>11</v>
      </c>
      <c r="K511" s="1219"/>
      <c r="L511" s="1220"/>
    </row>
    <row r="512" spans="2:12" ht="27.95" customHeight="1">
      <c r="B512" s="3813" t="s">
        <v>917</v>
      </c>
      <c r="C512" s="3814"/>
      <c r="D512" s="3814"/>
      <c r="E512" s="3814"/>
      <c r="F512" s="3814"/>
      <c r="G512" s="3814"/>
      <c r="H512" s="3814"/>
      <c r="I512" s="3814"/>
      <c r="J512" s="3814"/>
      <c r="K512" s="3814"/>
      <c r="L512" s="3814"/>
    </row>
    <row r="513" spans="2:12" ht="18" customHeight="1">
      <c r="B513" s="3798" t="s">
        <v>551</v>
      </c>
      <c r="C513" s="3799"/>
      <c r="D513" s="3799"/>
      <c r="E513" s="3799"/>
      <c r="F513" s="3800"/>
      <c r="G513" s="3804" t="s">
        <v>2567</v>
      </c>
      <c r="H513" s="3806" t="s">
        <v>2568</v>
      </c>
      <c r="I513" s="3807"/>
      <c r="J513" s="3807"/>
      <c r="K513" s="3808" t="s">
        <v>2569</v>
      </c>
      <c r="L513" s="3810" t="s">
        <v>552</v>
      </c>
    </row>
    <row r="514" spans="2:12" ht="18" customHeight="1">
      <c r="B514" s="3801"/>
      <c r="C514" s="3802"/>
      <c r="D514" s="3802"/>
      <c r="E514" s="3802"/>
      <c r="F514" s="3803"/>
      <c r="G514" s="3805"/>
      <c r="H514" s="1204" t="s">
        <v>553</v>
      </c>
      <c r="I514" s="1205" t="s">
        <v>554</v>
      </c>
      <c r="J514" s="1206" t="s">
        <v>2570</v>
      </c>
      <c r="K514" s="3809"/>
      <c r="L514" s="3811"/>
    </row>
    <row r="515" spans="2:12" ht="18" customHeight="1">
      <c r="B515" s="1225" t="s">
        <v>954</v>
      </c>
      <c r="C515" s="1214"/>
      <c r="D515" s="1293"/>
      <c r="E515" s="1227"/>
      <c r="F515" s="1227"/>
      <c r="G515" s="1228" t="s">
        <v>911</v>
      </c>
      <c r="H515" s="1258" t="s">
        <v>11</v>
      </c>
      <c r="I515" s="1217" t="s">
        <v>11</v>
      </c>
      <c r="J515" s="1259" t="s">
        <v>11</v>
      </c>
      <c r="K515" s="1219"/>
      <c r="L515" s="1220"/>
    </row>
    <row r="516" spans="2:12" ht="18" customHeight="1">
      <c r="B516" s="1225" t="s">
        <v>918</v>
      </c>
      <c r="C516" s="1214"/>
      <c r="D516" s="1293"/>
      <c r="E516" s="1227"/>
      <c r="F516" s="1227"/>
      <c r="G516" s="1228" t="s">
        <v>913</v>
      </c>
      <c r="H516" s="1258" t="s">
        <v>11</v>
      </c>
      <c r="I516" s="1217" t="s">
        <v>11</v>
      </c>
      <c r="J516" s="1259" t="s">
        <v>11</v>
      </c>
      <c r="K516" s="1219"/>
      <c r="L516" s="1220"/>
    </row>
    <row r="517" spans="2:12" ht="18" customHeight="1">
      <c r="B517" s="1276" t="s">
        <v>955</v>
      </c>
      <c r="C517" s="1191"/>
      <c r="D517" s="1283"/>
      <c r="E517" s="1214"/>
      <c r="F517" s="1227"/>
      <c r="G517" s="1228"/>
      <c r="H517" s="1258" t="s">
        <v>11</v>
      </c>
      <c r="I517" s="1217" t="s">
        <v>11</v>
      </c>
      <c r="J517" s="1259" t="s">
        <v>11</v>
      </c>
      <c r="K517" s="1212"/>
      <c r="L517" s="1192"/>
    </row>
    <row r="518" spans="2:12" ht="18" customHeight="1">
      <c r="B518" s="1225" t="s">
        <v>956</v>
      </c>
      <c r="C518" s="1214"/>
      <c r="D518" s="1293"/>
      <c r="E518" s="1227"/>
      <c r="F518" s="1227"/>
      <c r="G518" s="1278" t="s">
        <v>916</v>
      </c>
      <c r="H518" s="1258" t="s">
        <v>11</v>
      </c>
      <c r="I518" s="1217" t="s">
        <v>11</v>
      </c>
      <c r="J518" s="1259" t="s">
        <v>11</v>
      </c>
      <c r="K518" s="1219"/>
      <c r="L518" s="1220"/>
    </row>
    <row r="519" spans="2:12" ht="18" customHeight="1">
      <c r="B519" s="1225" t="s">
        <v>957</v>
      </c>
      <c r="C519" s="1214"/>
      <c r="D519" s="1293"/>
      <c r="E519" s="1227"/>
      <c r="F519" s="1227"/>
      <c r="G519" s="1228" t="s">
        <v>919</v>
      </c>
      <c r="H519" s="1258" t="s">
        <v>11</v>
      </c>
      <c r="I519" s="1217" t="s">
        <v>11</v>
      </c>
      <c r="J519" s="1259" t="s">
        <v>11</v>
      </c>
      <c r="K519" s="1219"/>
      <c r="L519" s="1220"/>
    </row>
    <row r="520" spans="2:12" ht="18" customHeight="1">
      <c r="B520" s="1225" t="s">
        <v>2674</v>
      </c>
      <c r="C520" s="1214"/>
      <c r="D520" s="1293"/>
      <c r="E520" s="1227"/>
      <c r="F520" s="1227"/>
      <c r="G520" s="1228"/>
      <c r="H520" s="1258" t="s">
        <v>11</v>
      </c>
      <c r="I520" s="1217" t="s">
        <v>11</v>
      </c>
      <c r="J520" s="1259" t="s">
        <v>11</v>
      </c>
      <c r="K520" s="1219"/>
      <c r="L520" s="1220"/>
    </row>
    <row r="521" spans="2:12" ht="18" customHeight="1">
      <c r="B521" s="1225" t="s">
        <v>632</v>
      </c>
      <c r="C521" s="1214"/>
      <c r="D521" s="1293"/>
      <c r="E521" s="1214"/>
      <c r="F521" s="1214"/>
      <c r="G521" s="1215"/>
      <c r="H521" s="1258" t="s">
        <v>11</v>
      </c>
      <c r="I521" s="1217" t="s">
        <v>11</v>
      </c>
      <c r="J521" s="1259" t="s">
        <v>11</v>
      </c>
      <c r="K521" s="1219"/>
      <c r="L521" s="1220"/>
    </row>
    <row r="522" spans="2:12" ht="18" customHeight="1">
      <c r="B522" s="1225" t="s">
        <v>920</v>
      </c>
      <c r="C522" s="1214"/>
      <c r="D522" s="1293"/>
      <c r="E522" s="1214"/>
      <c r="F522" s="1214"/>
      <c r="G522" s="1215"/>
      <c r="H522" s="1258" t="s">
        <v>11</v>
      </c>
      <c r="I522" s="1217" t="s">
        <v>11</v>
      </c>
      <c r="J522" s="1259" t="s">
        <v>11</v>
      </c>
      <c r="K522" s="1219"/>
      <c r="L522" s="1220"/>
    </row>
    <row r="523" spans="2:12" ht="18" customHeight="1">
      <c r="B523" s="1225" t="s">
        <v>921</v>
      </c>
      <c r="C523" s="1214"/>
      <c r="D523" s="1293"/>
      <c r="E523" s="1214"/>
      <c r="F523" s="1214"/>
      <c r="G523" s="1215"/>
      <c r="H523" s="1258" t="s">
        <v>11</v>
      </c>
      <c r="I523" s="1217" t="s">
        <v>11</v>
      </c>
      <c r="J523" s="1259" t="s">
        <v>11</v>
      </c>
      <c r="K523" s="1219"/>
      <c r="L523" s="1220"/>
    </row>
    <row r="524" spans="2:12" ht="18" customHeight="1">
      <c r="B524" s="1264"/>
      <c r="C524" s="1245"/>
      <c r="D524" s="1328"/>
      <c r="E524" s="1245"/>
      <c r="F524" s="1245"/>
      <c r="G524" s="1246"/>
      <c r="H524" s="1258" t="s">
        <v>11</v>
      </c>
      <c r="I524" s="1217" t="s">
        <v>11</v>
      </c>
      <c r="J524" s="1259" t="s">
        <v>11</v>
      </c>
      <c r="K524" s="1249"/>
      <c r="L524" s="1250"/>
    </row>
    <row r="525" spans="2:12" ht="18" customHeight="1">
      <c r="B525" s="3812" t="s">
        <v>582</v>
      </c>
      <c r="C525" s="3812"/>
      <c r="D525" s="3812"/>
      <c r="E525" s="3812"/>
      <c r="F525" s="3812"/>
      <c r="G525" s="3812"/>
      <c r="H525" s="3812"/>
      <c r="I525" s="3812"/>
      <c r="J525" s="3812"/>
      <c r="K525" s="3812"/>
    </row>
    <row r="527" spans="2:12" ht="27.95" customHeight="1">
      <c r="B527" s="3813" t="s">
        <v>922</v>
      </c>
      <c r="C527" s="3814"/>
      <c r="D527" s="3814"/>
      <c r="E527" s="3814"/>
      <c r="F527" s="3814"/>
      <c r="G527" s="3814"/>
      <c r="H527" s="3814"/>
      <c r="I527" s="3814"/>
      <c r="J527" s="3814"/>
      <c r="K527" s="3814"/>
      <c r="L527" s="3814"/>
    </row>
    <row r="528" spans="2:12" ht="18" customHeight="1">
      <c r="B528" s="3798" t="s">
        <v>551</v>
      </c>
      <c r="C528" s="3799"/>
      <c r="D528" s="3799"/>
      <c r="E528" s="3799"/>
      <c r="F528" s="3800"/>
      <c r="G528" s="3804" t="s">
        <v>2567</v>
      </c>
      <c r="H528" s="3806" t="s">
        <v>2568</v>
      </c>
      <c r="I528" s="3807"/>
      <c r="J528" s="3807"/>
      <c r="K528" s="3808" t="s">
        <v>2569</v>
      </c>
      <c r="L528" s="3810" t="s">
        <v>552</v>
      </c>
    </row>
    <row r="529" spans="2:12" ht="18" customHeight="1">
      <c r="B529" s="3801"/>
      <c r="C529" s="3802"/>
      <c r="D529" s="3802"/>
      <c r="E529" s="3802"/>
      <c r="F529" s="3803"/>
      <c r="G529" s="3805"/>
      <c r="H529" s="1204" t="s">
        <v>553</v>
      </c>
      <c r="I529" s="1205" t="s">
        <v>554</v>
      </c>
      <c r="J529" s="1206" t="s">
        <v>2570</v>
      </c>
      <c r="K529" s="3809"/>
      <c r="L529" s="3811"/>
    </row>
    <row r="530" spans="2:12" ht="18" customHeight="1">
      <c r="B530" s="1225" t="s">
        <v>969</v>
      </c>
      <c r="C530" s="1214"/>
      <c r="D530" s="1293"/>
      <c r="E530" s="1227"/>
      <c r="F530" s="1227"/>
      <c r="G530" s="1228" t="s">
        <v>911</v>
      </c>
      <c r="H530" s="1258" t="s">
        <v>11</v>
      </c>
      <c r="I530" s="1217" t="s">
        <v>11</v>
      </c>
      <c r="J530" s="1259" t="s">
        <v>11</v>
      </c>
      <c r="K530" s="1219"/>
      <c r="L530" s="1220"/>
    </row>
    <row r="531" spans="2:12" ht="18" customHeight="1">
      <c r="B531" s="1225" t="s">
        <v>970</v>
      </c>
      <c r="C531" s="1214"/>
      <c r="D531" s="1293"/>
      <c r="E531" s="1227"/>
      <c r="F531" s="1227"/>
      <c r="G531" s="1228" t="s">
        <v>923</v>
      </c>
      <c r="H531" s="1258" t="s">
        <v>11</v>
      </c>
      <c r="I531" s="1217" t="s">
        <v>11</v>
      </c>
      <c r="J531" s="1259" t="s">
        <v>11</v>
      </c>
      <c r="K531" s="1219"/>
      <c r="L531" s="1220"/>
    </row>
    <row r="532" spans="2:12" ht="18" customHeight="1">
      <c r="B532" s="1276" t="s">
        <v>2675</v>
      </c>
      <c r="C532" s="1191"/>
      <c r="D532" s="1283"/>
      <c r="E532" s="1214"/>
      <c r="F532" s="1227"/>
      <c r="G532" s="1228" t="s">
        <v>924</v>
      </c>
      <c r="H532" s="1258" t="s">
        <v>11</v>
      </c>
      <c r="I532" s="1217" t="s">
        <v>11</v>
      </c>
      <c r="J532" s="1259" t="s">
        <v>11</v>
      </c>
      <c r="K532" s="1212"/>
      <c r="L532" s="1192"/>
    </row>
    <row r="533" spans="2:12" ht="18" customHeight="1">
      <c r="B533" s="1225" t="s">
        <v>2676</v>
      </c>
      <c r="C533" s="1214"/>
      <c r="D533" s="1293"/>
      <c r="E533" s="1227"/>
      <c r="F533" s="1227"/>
      <c r="G533" s="1228" t="s">
        <v>925</v>
      </c>
      <c r="H533" s="1258" t="s">
        <v>11</v>
      </c>
      <c r="I533" s="1217" t="s">
        <v>11</v>
      </c>
      <c r="J533" s="1259" t="s">
        <v>11</v>
      </c>
      <c r="K533" s="1219"/>
      <c r="L533" s="1220"/>
    </row>
    <row r="534" spans="2:12" ht="18" customHeight="1">
      <c r="B534" s="1225" t="s">
        <v>971</v>
      </c>
      <c r="C534" s="1214"/>
      <c r="D534" s="1293"/>
      <c r="E534" s="1227"/>
      <c r="F534" s="1227"/>
      <c r="G534" s="1228"/>
      <c r="H534" s="1258" t="s">
        <v>11</v>
      </c>
      <c r="I534" s="1217" t="s">
        <v>11</v>
      </c>
      <c r="J534" s="1259" t="s">
        <v>11</v>
      </c>
      <c r="K534" s="1219"/>
      <c r="L534" s="1220"/>
    </row>
    <row r="535" spans="2:12" ht="18" customHeight="1">
      <c r="B535" s="1225" t="s">
        <v>2677</v>
      </c>
      <c r="C535" s="1214"/>
      <c r="D535" s="1293"/>
      <c r="E535" s="1227"/>
      <c r="F535" s="1227"/>
      <c r="G535" s="1228" t="s">
        <v>926</v>
      </c>
      <c r="H535" s="1258" t="s">
        <v>11</v>
      </c>
      <c r="I535" s="1217" t="s">
        <v>11</v>
      </c>
      <c r="J535" s="1259" t="s">
        <v>11</v>
      </c>
      <c r="K535" s="1219"/>
      <c r="L535" s="1220"/>
    </row>
    <row r="536" spans="2:12" ht="18" customHeight="1">
      <c r="B536" s="1225" t="s">
        <v>2678</v>
      </c>
      <c r="C536" s="1214"/>
      <c r="D536" s="1293"/>
      <c r="E536" s="1227"/>
      <c r="F536" s="1227"/>
      <c r="G536" s="1228" t="s">
        <v>927</v>
      </c>
      <c r="H536" s="1258" t="s">
        <v>11</v>
      </c>
      <c r="I536" s="1217" t="s">
        <v>11</v>
      </c>
      <c r="J536" s="1259" t="s">
        <v>11</v>
      </c>
      <c r="K536" s="1219"/>
      <c r="L536" s="1220"/>
    </row>
    <row r="537" spans="2:12" ht="18" customHeight="1">
      <c r="B537" s="1225" t="s">
        <v>2679</v>
      </c>
      <c r="C537" s="1214"/>
      <c r="D537" s="1293"/>
      <c r="E537" s="1227"/>
      <c r="F537" s="1227"/>
      <c r="G537" s="1228" t="s">
        <v>927</v>
      </c>
      <c r="H537" s="1258" t="s">
        <v>11</v>
      </c>
      <c r="I537" s="1217" t="s">
        <v>11</v>
      </c>
      <c r="J537" s="1259" t="s">
        <v>11</v>
      </c>
      <c r="K537" s="1219"/>
      <c r="L537" s="1220"/>
    </row>
    <row r="538" spans="2:12" ht="18" customHeight="1">
      <c r="B538" s="1225" t="s">
        <v>2680</v>
      </c>
      <c r="C538" s="1214"/>
      <c r="D538" s="1293"/>
      <c r="E538" s="1227"/>
      <c r="F538" s="1227"/>
      <c r="G538" s="1228" t="s">
        <v>928</v>
      </c>
      <c r="H538" s="1258" t="s">
        <v>11</v>
      </c>
      <c r="I538" s="1217" t="s">
        <v>11</v>
      </c>
      <c r="J538" s="1259" t="s">
        <v>11</v>
      </c>
      <c r="K538" s="1219"/>
      <c r="L538" s="1220"/>
    </row>
    <row r="539" spans="2:12" ht="18" customHeight="1">
      <c r="B539" s="1261"/>
      <c r="C539" s="1198"/>
      <c r="D539" s="1330"/>
      <c r="E539" s="1245"/>
      <c r="F539" s="1227"/>
      <c r="G539" s="1246"/>
      <c r="H539" s="1258" t="s">
        <v>11</v>
      </c>
      <c r="I539" s="1217" t="s">
        <v>11</v>
      </c>
      <c r="J539" s="1259" t="s">
        <v>11</v>
      </c>
      <c r="K539" s="1263"/>
      <c r="L539" s="1199"/>
    </row>
    <row r="540" spans="2:12" ht="27.95" customHeight="1">
      <c r="B540" s="3795" t="s">
        <v>929</v>
      </c>
      <c r="C540" s="3796"/>
      <c r="D540" s="3796"/>
      <c r="E540" s="3796"/>
      <c r="F540" s="3796"/>
      <c r="G540" s="3796"/>
      <c r="H540" s="3796"/>
      <c r="I540" s="3796"/>
      <c r="J540" s="3796"/>
      <c r="K540" s="3796"/>
      <c r="L540" s="3796"/>
    </row>
    <row r="541" spans="2:12" ht="18" customHeight="1">
      <c r="B541" s="3798" t="s">
        <v>551</v>
      </c>
      <c r="C541" s="3799"/>
      <c r="D541" s="3799"/>
      <c r="E541" s="3799"/>
      <c r="F541" s="3800"/>
      <c r="G541" s="3804" t="s">
        <v>2567</v>
      </c>
      <c r="H541" s="3806" t="s">
        <v>2568</v>
      </c>
      <c r="I541" s="3807"/>
      <c r="J541" s="3807"/>
      <c r="K541" s="3808" t="s">
        <v>2569</v>
      </c>
      <c r="L541" s="3810" t="s">
        <v>552</v>
      </c>
    </row>
    <row r="542" spans="2:12" ht="18" customHeight="1">
      <c r="B542" s="3801"/>
      <c r="C542" s="3802"/>
      <c r="D542" s="3802"/>
      <c r="E542" s="3802"/>
      <c r="F542" s="3803"/>
      <c r="G542" s="3805"/>
      <c r="H542" s="1204" t="s">
        <v>553</v>
      </c>
      <c r="I542" s="1205" t="s">
        <v>554</v>
      </c>
      <c r="J542" s="1206" t="s">
        <v>2570</v>
      </c>
      <c r="K542" s="3809"/>
      <c r="L542" s="3811"/>
    </row>
    <row r="543" spans="2:12" ht="18" customHeight="1">
      <c r="B543" s="1225" t="s">
        <v>969</v>
      </c>
      <c r="C543" s="1214"/>
      <c r="D543" s="1293"/>
      <c r="E543" s="1227"/>
      <c r="F543" s="1227"/>
      <c r="G543" s="1228" t="s">
        <v>911</v>
      </c>
      <c r="H543" s="1258" t="s">
        <v>11</v>
      </c>
      <c r="I543" s="1217" t="s">
        <v>11</v>
      </c>
      <c r="J543" s="1259" t="s">
        <v>11</v>
      </c>
      <c r="K543" s="1219"/>
      <c r="L543" s="1220"/>
    </row>
    <row r="544" spans="2:12" ht="18" customHeight="1">
      <c r="B544" s="1225" t="s">
        <v>930</v>
      </c>
      <c r="C544" s="1214"/>
      <c r="D544" s="1293"/>
      <c r="E544" s="1227"/>
      <c r="F544" s="1227"/>
      <c r="G544" s="1278" t="s">
        <v>931</v>
      </c>
      <c r="H544" s="1258" t="s">
        <v>11</v>
      </c>
      <c r="I544" s="1217" t="s">
        <v>11</v>
      </c>
      <c r="J544" s="1259" t="s">
        <v>11</v>
      </c>
      <c r="K544" s="1219"/>
      <c r="L544" s="1220"/>
    </row>
    <row r="545" spans="2:12" ht="18" customHeight="1">
      <c r="B545" s="1276" t="s">
        <v>2681</v>
      </c>
      <c r="C545" s="1191"/>
      <c r="D545" s="1283"/>
      <c r="E545" s="1214"/>
      <c r="F545" s="1227"/>
      <c r="G545" s="1278"/>
      <c r="H545" s="1258" t="s">
        <v>11</v>
      </c>
      <c r="I545" s="1217" t="s">
        <v>11</v>
      </c>
      <c r="J545" s="1259" t="s">
        <v>11</v>
      </c>
      <c r="K545" s="1212"/>
      <c r="L545" s="1192"/>
    </row>
    <row r="546" spans="2:12" ht="18" customHeight="1">
      <c r="B546" s="1225" t="s">
        <v>2682</v>
      </c>
      <c r="C546" s="1214"/>
      <c r="D546" s="1293"/>
      <c r="E546" s="1227"/>
      <c r="F546" s="1227"/>
      <c r="G546" s="1278" t="s">
        <v>931</v>
      </c>
      <c r="H546" s="1258" t="s">
        <v>11</v>
      </c>
      <c r="I546" s="1217" t="s">
        <v>11</v>
      </c>
      <c r="J546" s="1259" t="s">
        <v>11</v>
      </c>
      <c r="K546" s="1219"/>
      <c r="L546" s="1220"/>
    </row>
    <row r="547" spans="2:12" ht="18" customHeight="1">
      <c r="B547" s="1225" t="s">
        <v>2683</v>
      </c>
      <c r="C547" s="1214"/>
      <c r="D547" s="1293"/>
      <c r="E547" s="1227"/>
      <c r="F547" s="1227"/>
      <c r="G547" s="1228"/>
      <c r="H547" s="1258" t="s">
        <v>11</v>
      </c>
      <c r="I547" s="1217" t="s">
        <v>11</v>
      </c>
      <c r="J547" s="1259" t="s">
        <v>11</v>
      </c>
      <c r="K547" s="1219"/>
      <c r="L547" s="1220"/>
    </row>
    <row r="548" spans="2:12" ht="18" customHeight="1">
      <c r="B548" s="1225" t="s">
        <v>2678</v>
      </c>
      <c r="C548" s="1214"/>
      <c r="D548" s="1293"/>
      <c r="E548" s="1227"/>
      <c r="F548" s="1227"/>
      <c r="G548" s="1228"/>
      <c r="H548" s="1258" t="s">
        <v>11</v>
      </c>
      <c r="I548" s="1217" t="s">
        <v>11</v>
      </c>
      <c r="J548" s="1259" t="s">
        <v>11</v>
      </c>
      <c r="K548" s="1219"/>
      <c r="L548" s="1220"/>
    </row>
    <row r="549" spans="2:12" ht="18" customHeight="1">
      <c r="B549" s="1225" t="s">
        <v>2684</v>
      </c>
      <c r="C549" s="1214"/>
      <c r="D549" s="1293"/>
      <c r="E549" s="1227"/>
      <c r="F549" s="1227"/>
      <c r="G549" s="1228" t="s">
        <v>919</v>
      </c>
      <c r="H549" s="1258" t="s">
        <v>11</v>
      </c>
      <c r="I549" s="1217" t="s">
        <v>11</v>
      </c>
      <c r="J549" s="1259" t="s">
        <v>11</v>
      </c>
      <c r="K549" s="1219"/>
      <c r="L549" s="1220"/>
    </row>
    <row r="550" spans="2:12" ht="18" customHeight="1">
      <c r="B550" s="1225" t="s">
        <v>2685</v>
      </c>
      <c r="C550" s="1214"/>
      <c r="D550" s="1293"/>
      <c r="E550" s="1227"/>
      <c r="F550" s="1227"/>
      <c r="G550" s="1278" t="s">
        <v>931</v>
      </c>
      <c r="H550" s="1258" t="s">
        <v>11</v>
      </c>
      <c r="I550" s="1217" t="s">
        <v>11</v>
      </c>
      <c r="J550" s="1259" t="s">
        <v>11</v>
      </c>
      <c r="K550" s="1219"/>
      <c r="L550" s="1220"/>
    </row>
    <row r="551" spans="2:12" ht="18" customHeight="1">
      <c r="B551" s="1225" t="s">
        <v>932</v>
      </c>
      <c r="C551" s="1214"/>
      <c r="D551" s="1293"/>
      <c r="E551" s="1227"/>
      <c r="F551" s="1227"/>
      <c r="G551" s="1278" t="s">
        <v>933</v>
      </c>
      <c r="H551" s="1258" t="s">
        <v>11</v>
      </c>
      <c r="I551" s="1217" t="s">
        <v>11</v>
      </c>
      <c r="J551" s="1259" t="s">
        <v>11</v>
      </c>
      <c r="K551" s="1219"/>
      <c r="L551" s="1220"/>
    </row>
    <row r="552" spans="2:12" ht="18" customHeight="1">
      <c r="B552" s="1225" t="s">
        <v>934</v>
      </c>
      <c r="C552" s="1214"/>
      <c r="D552" s="1293"/>
      <c r="E552" s="1227"/>
      <c r="F552" s="1227"/>
      <c r="G552" s="1228" t="s">
        <v>570</v>
      </c>
      <c r="H552" s="1258" t="s">
        <v>11</v>
      </c>
      <c r="I552" s="1217" t="s">
        <v>11</v>
      </c>
      <c r="J552" s="1259" t="s">
        <v>11</v>
      </c>
      <c r="K552" s="1219"/>
      <c r="L552" s="1220"/>
    </row>
    <row r="553" spans="2:12" ht="18" customHeight="1">
      <c r="B553" s="1225" t="s">
        <v>935</v>
      </c>
      <c r="C553" s="1214"/>
      <c r="D553" s="1282"/>
      <c r="E553" s="1227"/>
      <c r="F553" s="1227"/>
      <c r="G553" s="1228" t="s">
        <v>636</v>
      </c>
      <c r="H553" s="1258" t="s">
        <v>11</v>
      </c>
      <c r="I553" s="1217" t="s">
        <v>11</v>
      </c>
      <c r="J553" s="1259" t="s">
        <v>11</v>
      </c>
      <c r="K553" s="1232"/>
      <c r="L553" s="1223"/>
    </row>
    <row r="554" spans="2:12" ht="18" customHeight="1">
      <c r="B554" s="1261"/>
      <c r="C554" s="1198"/>
      <c r="D554" s="1328"/>
      <c r="E554" s="1245"/>
      <c r="F554" s="1245"/>
      <c r="G554" s="1246"/>
      <c r="H554" s="1258" t="s">
        <v>11</v>
      </c>
      <c r="I554" s="1217" t="s">
        <v>11</v>
      </c>
      <c r="J554" s="1259" t="s">
        <v>11</v>
      </c>
      <c r="K554" s="1249"/>
      <c r="L554" s="1250"/>
    </row>
    <row r="555" spans="2:12" ht="27.95" customHeight="1">
      <c r="B555" s="3795" t="s">
        <v>936</v>
      </c>
      <c r="C555" s="3796"/>
      <c r="D555" s="3796"/>
      <c r="E555" s="3796"/>
      <c r="F555" s="3796"/>
      <c r="G555" s="3796"/>
      <c r="H555" s="3796"/>
      <c r="I555" s="3796"/>
      <c r="J555" s="3796"/>
      <c r="K555" s="3796"/>
      <c r="L555" s="3796"/>
    </row>
    <row r="556" spans="2:12" ht="18" customHeight="1">
      <c r="B556" s="3798" t="s">
        <v>551</v>
      </c>
      <c r="C556" s="3799"/>
      <c r="D556" s="3799"/>
      <c r="E556" s="3799"/>
      <c r="F556" s="3800"/>
      <c r="G556" s="3804" t="s">
        <v>2567</v>
      </c>
      <c r="H556" s="3806" t="s">
        <v>2568</v>
      </c>
      <c r="I556" s="3807"/>
      <c r="J556" s="3807"/>
      <c r="K556" s="3808" t="s">
        <v>2569</v>
      </c>
      <c r="L556" s="3810" t="s">
        <v>552</v>
      </c>
    </row>
    <row r="557" spans="2:12" ht="18" customHeight="1">
      <c r="B557" s="3801"/>
      <c r="C557" s="3802"/>
      <c r="D557" s="3802"/>
      <c r="E557" s="3802"/>
      <c r="F557" s="3803"/>
      <c r="G557" s="3805"/>
      <c r="H557" s="1204" t="s">
        <v>553</v>
      </c>
      <c r="I557" s="1205" t="s">
        <v>554</v>
      </c>
      <c r="J557" s="1206" t="s">
        <v>2570</v>
      </c>
      <c r="K557" s="3809"/>
      <c r="L557" s="3811"/>
    </row>
    <row r="558" spans="2:12" ht="18" customHeight="1">
      <c r="B558" s="1225" t="s">
        <v>954</v>
      </c>
      <c r="C558" s="1214"/>
      <c r="D558" s="1293"/>
      <c r="E558" s="1227"/>
      <c r="F558" s="1227"/>
      <c r="G558" s="1228" t="s">
        <v>911</v>
      </c>
      <c r="H558" s="1258" t="s">
        <v>11</v>
      </c>
      <c r="I558" s="1217" t="s">
        <v>11</v>
      </c>
      <c r="J558" s="1259" t="s">
        <v>11</v>
      </c>
      <c r="K558" s="1219"/>
      <c r="L558" s="1220"/>
    </row>
    <row r="559" spans="2:12" ht="18" customHeight="1">
      <c r="B559" s="1225" t="s">
        <v>972</v>
      </c>
      <c r="C559" s="1214"/>
      <c r="D559" s="1293"/>
      <c r="E559" s="1227"/>
      <c r="F559" s="1227"/>
      <c r="G559" s="1278" t="s">
        <v>915</v>
      </c>
      <c r="H559" s="1258" t="s">
        <v>11</v>
      </c>
      <c r="I559" s="1217" t="s">
        <v>11</v>
      </c>
      <c r="J559" s="1259" t="s">
        <v>11</v>
      </c>
      <c r="K559" s="1219"/>
      <c r="L559" s="1220"/>
    </row>
    <row r="560" spans="2:12" ht="18" customHeight="1">
      <c r="B560" s="1276" t="s">
        <v>2686</v>
      </c>
      <c r="C560" s="1191"/>
      <c r="D560" s="1283"/>
      <c r="E560" s="1214"/>
      <c r="F560" s="1227"/>
      <c r="G560" s="1228" t="s">
        <v>912</v>
      </c>
      <c r="H560" s="1258" t="s">
        <v>11</v>
      </c>
      <c r="I560" s="1217" t="s">
        <v>11</v>
      </c>
      <c r="J560" s="1259" t="s">
        <v>11</v>
      </c>
      <c r="K560" s="1212"/>
      <c r="L560" s="1192"/>
    </row>
    <row r="561" spans="2:12" ht="18" customHeight="1">
      <c r="B561" s="1225" t="s">
        <v>973</v>
      </c>
      <c r="C561" s="1214"/>
      <c r="D561" s="1293"/>
      <c r="E561" s="1227"/>
      <c r="F561" s="1227"/>
      <c r="G561" s="1228" t="s">
        <v>913</v>
      </c>
      <c r="H561" s="1258" t="s">
        <v>11</v>
      </c>
      <c r="I561" s="1217" t="s">
        <v>11</v>
      </c>
      <c r="J561" s="1259" t="s">
        <v>11</v>
      </c>
      <c r="K561" s="1219"/>
      <c r="L561" s="1220"/>
    </row>
    <row r="562" spans="2:12" ht="18" customHeight="1">
      <c r="B562" s="1225" t="s">
        <v>974</v>
      </c>
      <c r="C562" s="1214"/>
      <c r="D562" s="1293"/>
      <c r="E562" s="1227"/>
      <c r="F562" s="1227"/>
      <c r="G562" s="1228"/>
      <c r="H562" s="1258" t="s">
        <v>11</v>
      </c>
      <c r="I562" s="1217" t="s">
        <v>11</v>
      </c>
      <c r="J562" s="1259" t="s">
        <v>11</v>
      </c>
      <c r="K562" s="1219"/>
      <c r="L562" s="1220"/>
    </row>
    <row r="563" spans="2:12" ht="18" customHeight="1">
      <c r="B563" s="1225" t="s">
        <v>2687</v>
      </c>
      <c r="C563" s="1214"/>
      <c r="D563" s="1293"/>
      <c r="E563" s="1227"/>
      <c r="F563" s="1227"/>
      <c r="G563" s="1278" t="s">
        <v>937</v>
      </c>
      <c r="H563" s="1258" t="s">
        <v>11</v>
      </c>
      <c r="I563" s="1217" t="s">
        <v>11</v>
      </c>
      <c r="J563" s="1259" t="s">
        <v>11</v>
      </c>
      <c r="K563" s="1219"/>
      <c r="L563" s="1220"/>
    </row>
    <row r="564" spans="2:12" ht="18" customHeight="1">
      <c r="B564" s="1225" t="s">
        <v>2657</v>
      </c>
      <c r="C564" s="1214"/>
      <c r="D564" s="1282"/>
      <c r="E564" s="1227"/>
      <c r="F564" s="1227"/>
      <c r="G564" s="1278" t="s">
        <v>937</v>
      </c>
      <c r="H564" s="1258" t="s">
        <v>11</v>
      </c>
      <c r="I564" s="1217" t="s">
        <v>11</v>
      </c>
      <c r="J564" s="1259" t="s">
        <v>11</v>
      </c>
      <c r="K564" s="1232"/>
      <c r="L564" s="1223"/>
    </row>
    <row r="565" spans="2:12" ht="18" customHeight="1">
      <c r="B565" s="1261"/>
      <c r="C565" s="1198"/>
      <c r="D565" s="1328"/>
      <c r="E565" s="1245"/>
      <c r="F565" s="1245"/>
      <c r="G565" s="1246"/>
      <c r="H565" s="1258" t="s">
        <v>11</v>
      </c>
      <c r="I565" s="1217" t="s">
        <v>11</v>
      </c>
      <c r="J565" s="1259" t="s">
        <v>11</v>
      </c>
      <c r="K565" s="1249"/>
      <c r="L565" s="1250"/>
    </row>
    <row r="566" spans="2:12" ht="18" customHeight="1">
      <c r="B566" s="3812" t="s">
        <v>582</v>
      </c>
      <c r="C566" s="3812"/>
      <c r="D566" s="3812"/>
      <c r="E566" s="3812"/>
      <c r="F566" s="3812"/>
      <c r="G566" s="3812"/>
      <c r="H566" s="3812"/>
      <c r="I566" s="3812"/>
      <c r="J566" s="3812"/>
      <c r="K566" s="3812"/>
    </row>
    <row r="568" spans="2:12" ht="27.95" customHeight="1">
      <c r="B568" s="3813" t="s">
        <v>975</v>
      </c>
      <c r="C568" s="3814"/>
      <c r="D568" s="3814"/>
      <c r="E568" s="3814"/>
      <c r="F568" s="3814"/>
      <c r="G568" s="3814"/>
      <c r="H568" s="3814"/>
      <c r="I568" s="3814"/>
      <c r="J568" s="3814"/>
      <c r="K568" s="3814"/>
      <c r="L568" s="3814"/>
    </row>
    <row r="569" spans="2:12" ht="18" customHeight="1">
      <c r="B569" s="3798" t="s">
        <v>551</v>
      </c>
      <c r="C569" s="3799"/>
      <c r="D569" s="3799"/>
      <c r="E569" s="3799"/>
      <c r="F569" s="3800"/>
      <c r="G569" s="3804" t="s">
        <v>2567</v>
      </c>
      <c r="H569" s="3806" t="s">
        <v>2568</v>
      </c>
      <c r="I569" s="3807"/>
      <c r="J569" s="3807"/>
      <c r="K569" s="3808" t="s">
        <v>2569</v>
      </c>
      <c r="L569" s="3810" t="s">
        <v>552</v>
      </c>
    </row>
    <row r="570" spans="2:12" ht="18" customHeight="1">
      <c r="B570" s="3801"/>
      <c r="C570" s="3802"/>
      <c r="D570" s="3802"/>
      <c r="E570" s="3802"/>
      <c r="F570" s="3803"/>
      <c r="G570" s="3805"/>
      <c r="H570" s="1204" t="s">
        <v>553</v>
      </c>
      <c r="I570" s="1205" t="s">
        <v>554</v>
      </c>
      <c r="J570" s="1206" t="s">
        <v>2570</v>
      </c>
      <c r="K570" s="3809"/>
      <c r="L570" s="3811"/>
    </row>
    <row r="571" spans="2:12" ht="18" customHeight="1">
      <c r="B571" s="1225" t="s">
        <v>969</v>
      </c>
      <c r="C571" s="1214"/>
      <c r="D571" s="1293"/>
      <c r="E571" s="1227"/>
      <c r="F571" s="1227"/>
      <c r="G571" s="1228" t="s">
        <v>911</v>
      </c>
      <c r="H571" s="1258" t="s">
        <v>11</v>
      </c>
      <c r="I571" s="1217" t="s">
        <v>11</v>
      </c>
      <c r="J571" s="1259" t="s">
        <v>11</v>
      </c>
      <c r="K571" s="1219"/>
      <c r="L571" s="1220"/>
    </row>
    <row r="572" spans="2:12" ht="18" customHeight="1">
      <c r="B572" s="1225" t="s">
        <v>2688</v>
      </c>
      <c r="C572" s="1214"/>
      <c r="D572" s="1293"/>
      <c r="E572" s="1227"/>
      <c r="F572" s="1227"/>
      <c r="G572" s="1278" t="s">
        <v>976</v>
      </c>
      <c r="H572" s="1258" t="s">
        <v>11</v>
      </c>
      <c r="I572" s="1217" t="s">
        <v>11</v>
      </c>
      <c r="J572" s="1259" t="s">
        <v>11</v>
      </c>
      <c r="K572" s="1219"/>
      <c r="L572" s="1220"/>
    </row>
    <row r="573" spans="2:12" ht="18" customHeight="1">
      <c r="B573" s="1276" t="s">
        <v>2689</v>
      </c>
      <c r="C573" s="1191"/>
      <c r="D573" s="1283"/>
      <c r="E573" s="1214"/>
      <c r="F573" s="1227"/>
      <c r="G573" s="1278"/>
      <c r="H573" s="1258" t="s">
        <v>11</v>
      </c>
      <c r="I573" s="1217" t="s">
        <v>11</v>
      </c>
      <c r="J573" s="1259" t="s">
        <v>11</v>
      </c>
      <c r="K573" s="1212"/>
      <c r="L573" s="1192"/>
    </row>
    <row r="574" spans="2:12" ht="18" customHeight="1">
      <c r="B574" s="1225" t="s">
        <v>2690</v>
      </c>
      <c r="C574" s="1214"/>
      <c r="D574" s="1293"/>
      <c r="E574" s="1227"/>
      <c r="F574" s="1227"/>
      <c r="G574" s="1278" t="s">
        <v>977</v>
      </c>
      <c r="H574" s="1258" t="s">
        <v>11</v>
      </c>
      <c r="I574" s="1217" t="s">
        <v>11</v>
      </c>
      <c r="J574" s="1259" t="s">
        <v>11</v>
      </c>
      <c r="K574" s="1219"/>
      <c r="L574" s="1220"/>
    </row>
    <row r="575" spans="2:12" ht="18" customHeight="1">
      <c r="B575" s="1225" t="s">
        <v>2691</v>
      </c>
      <c r="C575" s="1214"/>
      <c r="D575" s="1293"/>
      <c r="E575" s="1227"/>
      <c r="F575" s="1227"/>
      <c r="G575" s="1228"/>
      <c r="H575" s="1258" t="s">
        <v>11</v>
      </c>
      <c r="I575" s="1217" t="s">
        <v>11</v>
      </c>
      <c r="J575" s="1259" t="s">
        <v>11</v>
      </c>
      <c r="K575" s="1219"/>
      <c r="L575" s="1220"/>
    </row>
    <row r="576" spans="2:12" ht="18" customHeight="1">
      <c r="B576" s="1225" t="s">
        <v>2692</v>
      </c>
      <c r="C576" s="1214"/>
      <c r="D576" s="1293"/>
      <c r="E576" s="1227"/>
      <c r="F576" s="1227"/>
      <c r="G576" s="1278"/>
      <c r="H576" s="1258" t="s">
        <v>11</v>
      </c>
      <c r="I576" s="1217" t="s">
        <v>11</v>
      </c>
      <c r="J576" s="1259" t="s">
        <v>11</v>
      </c>
      <c r="K576" s="1219"/>
      <c r="L576" s="1220"/>
    </row>
    <row r="577" spans="2:12" ht="18" customHeight="1">
      <c r="B577" s="1225" t="s">
        <v>2823</v>
      </c>
      <c r="C577" s="1214"/>
      <c r="D577" s="1293"/>
      <c r="E577" s="1227"/>
      <c r="F577" s="1227"/>
      <c r="G577" s="1340" t="s">
        <v>978</v>
      </c>
      <c r="H577" s="1258" t="s">
        <v>11</v>
      </c>
      <c r="I577" s="1335" t="s">
        <v>11</v>
      </c>
      <c r="J577" s="1259" t="s">
        <v>11</v>
      </c>
      <c r="K577" s="1219"/>
      <c r="L577" s="1220"/>
    </row>
    <row r="578" spans="2:12" ht="18" customHeight="1">
      <c r="B578" s="1225" t="s">
        <v>2693</v>
      </c>
      <c r="C578" s="1214"/>
      <c r="D578" s="1293"/>
      <c r="E578" s="1227"/>
      <c r="F578" s="1227"/>
      <c r="G578" s="1278" t="s">
        <v>979</v>
      </c>
      <c r="H578" s="1258" t="s">
        <v>11</v>
      </c>
      <c r="I578" s="1217" t="s">
        <v>11</v>
      </c>
      <c r="J578" s="1259" t="s">
        <v>11</v>
      </c>
      <c r="K578" s="1219"/>
      <c r="L578" s="1220"/>
    </row>
    <row r="579" spans="2:12" ht="18" customHeight="1">
      <c r="B579" s="1225" t="s">
        <v>2694</v>
      </c>
      <c r="C579" s="1214"/>
      <c r="D579" s="1293"/>
      <c r="E579" s="1227"/>
      <c r="F579" s="1227"/>
      <c r="G579" s="1228"/>
      <c r="H579" s="1258" t="s">
        <v>11</v>
      </c>
      <c r="I579" s="1217" t="s">
        <v>11</v>
      </c>
      <c r="J579" s="1259" t="s">
        <v>11</v>
      </c>
      <c r="K579" s="1219"/>
      <c r="L579" s="1220"/>
    </row>
    <row r="580" spans="2:12" ht="18" customHeight="1">
      <c r="B580" s="1225" t="s">
        <v>2695</v>
      </c>
      <c r="C580" s="1214"/>
      <c r="D580" s="1293"/>
      <c r="E580" s="1227"/>
      <c r="F580" s="1227"/>
      <c r="G580" s="1228"/>
      <c r="H580" s="1258" t="s">
        <v>11</v>
      </c>
      <c r="I580" s="1217" t="s">
        <v>11</v>
      </c>
      <c r="J580" s="1259" t="s">
        <v>11</v>
      </c>
      <c r="K580" s="1219"/>
      <c r="L580" s="1220"/>
    </row>
    <row r="581" spans="2:12" ht="18" customHeight="1">
      <c r="B581" s="1225" t="s">
        <v>2696</v>
      </c>
      <c r="C581" s="1214"/>
      <c r="D581" s="1293"/>
      <c r="E581" s="1227"/>
      <c r="F581" s="1227"/>
      <c r="G581" s="1228"/>
      <c r="H581" s="1258" t="s">
        <v>11</v>
      </c>
      <c r="I581" s="1217" t="s">
        <v>11</v>
      </c>
      <c r="J581" s="1259" t="s">
        <v>11</v>
      </c>
      <c r="K581" s="1219"/>
      <c r="L581" s="1220"/>
    </row>
    <row r="582" spans="2:12" ht="18" customHeight="1">
      <c r="B582" s="1225" t="s">
        <v>2697</v>
      </c>
      <c r="C582" s="1214"/>
      <c r="D582" s="1293"/>
      <c r="E582" s="1227"/>
      <c r="F582" s="1227"/>
      <c r="G582" s="1228"/>
      <c r="H582" s="1258" t="s">
        <v>11</v>
      </c>
      <c r="I582" s="1217" t="s">
        <v>11</v>
      </c>
      <c r="J582" s="1259" t="s">
        <v>11</v>
      </c>
      <c r="K582" s="1219"/>
      <c r="L582" s="1220"/>
    </row>
    <row r="583" spans="2:12" ht="18" customHeight="1">
      <c r="B583" s="1225" t="s">
        <v>2698</v>
      </c>
      <c r="C583" s="1214"/>
      <c r="D583" s="1293"/>
      <c r="E583" s="1227"/>
      <c r="F583" s="1227"/>
      <c r="G583" s="1278" t="s">
        <v>980</v>
      </c>
      <c r="H583" s="1258" t="s">
        <v>11</v>
      </c>
      <c r="I583" s="1217" t="s">
        <v>11</v>
      </c>
      <c r="J583" s="1259" t="s">
        <v>11</v>
      </c>
      <c r="K583" s="1219"/>
      <c r="L583" s="1220"/>
    </row>
    <row r="584" spans="2:12" ht="18" customHeight="1">
      <c r="B584" s="1225" t="s">
        <v>2699</v>
      </c>
      <c r="C584" s="1214"/>
      <c r="D584" s="1293"/>
      <c r="E584" s="1227"/>
      <c r="F584" s="1227"/>
      <c r="G584" s="1278" t="s">
        <v>981</v>
      </c>
      <c r="H584" s="1258" t="s">
        <v>11</v>
      </c>
      <c r="I584" s="1217" t="s">
        <v>11</v>
      </c>
      <c r="J584" s="1259" t="s">
        <v>11</v>
      </c>
      <c r="K584" s="1219"/>
      <c r="L584" s="1220"/>
    </row>
    <row r="585" spans="2:12" ht="18" customHeight="1">
      <c r="B585" s="1225" t="s">
        <v>2700</v>
      </c>
      <c r="C585" s="1214"/>
      <c r="D585" s="1293"/>
      <c r="E585" s="1227"/>
      <c r="F585" s="1227"/>
      <c r="G585" s="1278" t="s">
        <v>982</v>
      </c>
      <c r="H585" s="1258" t="s">
        <v>11</v>
      </c>
      <c r="I585" s="1217" t="s">
        <v>11</v>
      </c>
      <c r="J585" s="1259" t="s">
        <v>11</v>
      </c>
      <c r="K585" s="1219"/>
      <c r="L585" s="1220"/>
    </row>
    <row r="586" spans="2:12" ht="18" customHeight="1">
      <c r="B586" s="1225" t="s">
        <v>1056</v>
      </c>
      <c r="C586" s="1214"/>
      <c r="D586" s="1293"/>
      <c r="E586" s="1227"/>
      <c r="F586" s="1227"/>
      <c r="G586" s="1278" t="s">
        <v>983</v>
      </c>
      <c r="H586" s="1258" t="s">
        <v>11</v>
      </c>
      <c r="I586" s="1217" t="s">
        <v>11</v>
      </c>
      <c r="J586" s="1259" t="s">
        <v>11</v>
      </c>
      <c r="K586" s="1219"/>
      <c r="L586" s="1220"/>
    </row>
    <row r="587" spans="2:12" ht="18" customHeight="1">
      <c r="B587" s="1213" t="s">
        <v>2701</v>
      </c>
      <c r="C587" s="1227"/>
      <c r="D587" s="1282"/>
      <c r="E587" s="1227"/>
      <c r="F587" s="1227"/>
      <c r="G587" s="1278" t="s">
        <v>984</v>
      </c>
      <c r="H587" s="1258" t="s">
        <v>11</v>
      </c>
      <c r="I587" s="1217" t="s">
        <v>11</v>
      </c>
      <c r="J587" s="1259" t="s">
        <v>11</v>
      </c>
      <c r="K587" s="1232"/>
      <c r="L587" s="1223"/>
    </row>
    <row r="588" spans="2:12" ht="18" customHeight="1">
      <c r="B588" s="1264"/>
      <c r="C588" s="1245"/>
      <c r="D588" s="1328"/>
      <c r="E588" s="1245"/>
      <c r="F588" s="1245"/>
      <c r="G588" s="1246"/>
      <c r="H588" s="1258" t="s">
        <v>11</v>
      </c>
      <c r="I588" s="1217" t="s">
        <v>11</v>
      </c>
      <c r="J588" s="1259" t="s">
        <v>11</v>
      </c>
      <c r="K588" s="1249"/>
      <c r="L588" s="1250"/>
    </row>
    <row r="589" spans="2:12" ht="27.95" customHeight="1">
      <c r="B589" s="3795" t="s">
        <v>985</v>
      </c>
      <c r="C589" s="3796"/>
      <c r="D589" s="3796"/>
      <c r="E589" s="3796"/>
      <c r="F589" s="3796"/>
      <c r="G589" s="3796"/>
      <c r="H589" s="3796"/>
      <c r="I589" s="3796"/>
      <c r="J589" s="3796"/>
      <c r="K589" s="3796"/>
      <c r="L589" s="3796"/>
    </row>
    <row r="590" spans="2:12" ht="18" customHeight="1">
      <c r="B590" s="3798" t="s">
        <v>551</v>
      </c>
      <c r="C590" s="3799"/>
      <c r="D590" s="3799"/>
      <c r="E590" s="3799"/>
      <c r="F590" s="3800"/>
      <c r="G590" s="3804" t="s">
        <v>2567</v>
      </c>
      <c r="H590" s="3806" t="s">
        <v>2568</v>
      </c>
      <c r="I590" s="3807"/>
      <c r="J590" s="3807"/>
      <c r="K590" s="3808" t="s">
        <v>2569</v>
      </c>
      <c r="L590" s="3810" t="s">
        <v>552</v>
      </c>
    </row>
    <row r="591" spans="2:12" ht="18" customHeight="1">
      <c r="B591" s="3801"/>
      <c r="C591" s="3802"/>
      <c r="D591" s="3802"/>
      <c r="E591" s="3802"/>
      <c r="F591" s="3803"/>
      <c r="G591" s="3805"/>
      <c r="H591" s="1204" t="s">
        <v>553</v>
      </c>
      <c r="I591" s="1205" t="s">
        <v>554</v>
      </c>
      <c r="J591" s="1206" t="s">
        <v>2570</v>
      </c>
      <c r="K591" s="3809"/>
      <c r="L591" s="3811"/>
    </row>
    <row r="592" spans="2:12" ht="18" customHeight="1">
      <c r="B592" s="1225" t="s">
        <v>2702</v>
      </c>
      <c r="C592" s="1214"/>
      <c r="D592" s="1293"/>
      <c r="E592" s="1227"/>
      <c r="F592" s="1227"/>
      <c r="G592" s="1278" t="s">
        <v>986</v>
      </c>
      <c r="H592" s="1258" t="s">
        <v>11</v>
      </c>
      <c r="I592" s="1217" t="s">
        <v>11</v>
      </c>
      <c r="J592" s="1259" t="s">
        <v>11</v>
      </c>
      <c r="K592" s="1219"/>
      <c r="L592" s="1220"/>
    </row>
    <row r="593" spans="2:12" ht="18" customHeight="1">
      <c r="B593" s="1225" t="s">
        <v>987</v>
      </c>
      <c r="C593" s="1214"/>
      <c r="D593" s="1293"/>
      <c r="E593" s="1227"/>
      <c r="F593" s="1227"/>
      <c r="G593" s="1278"/>
      <c r="H593" s="1258" t="s">
        <v>11</v>
      </c>
      <c r="I593" s="1217" t="s">
        <v>11</v>
      </c>
      <c r="J593" s="1259" t="s">
        <v>11</v>
      </c>
      <c r="K593" s="1219"/>
      <c r="L593" s="1220"/>
    </row>
    <row r="594" spans="2:12" ht="18" customHeight="1">
      <c r="B594" s="1276" t="s">
        <v>2703</v>
      </c>
      <c r="C594" s="1191"/>
      <c r="D594" s="1283"/>
      <c r="E594" s="1214"/>
      <c r="F594" s="1227"/>
      <c r="G594" s="1278"/>
      <c r="H594" s="1258" t="s">
        <v>11</v>
      </c>
      <c r="I594" s="1217" t="s">
        <v>11</v>
      </c>
      <c r="J594" s="1259" t="s">
        <v>11</v>
      </c>
      <c r="K594" s="1212"/>
      <c r="L594" s="1192"/>
    </row>
    <row r="595" spans="2:12" ht="18" customHeight="1">
      <c r="B595" s="1225" t="s">
        <v>2704</v>
      </c>
      <c r="C595" s="1214"/>
      <c r="D595" s="1293"/>
      <c r="E595" s="1227"/>
      <c r="F595" s="1227"/>
      <c r="G595" s="1278"/>
      <c r="H595" s="1258" t="s">
        <v>11</v>
      </c>
      <c r="I595" s="1217" t="s">
        <v>11</v>
      </c>
      <c r="J595" s="1259" t="s">
        <v>11</v>
      </c>
      <c r="K595" s="1219"/>
      <c r="L595" s="1220"/>
    </row>
    <row r="596" spans="2:12" ht="18" customHeight="1">
      <c r="B596" s="1225" t="s">
        <v>2705</v>
      </c>
      <c r="C596" s="1214"/>
      <c r="D596" s="1293"/>
      <c r="E596" s="1227"/>
      <c r="F596" s="1227"/>
      <c r="G596" s="1228"/>
      <c r="H596" s="1258" t="s">
        <v>11</v>
      </c>
      <c r="I596" s="1217" t="s">
        <v>11</v>
      </c>
      <c r="J596" s="1259" t="s">
        <v>11</v>
      </c>
      <c r="K596" s="1219"/>
      <c r="L596" s="1220"/>
    </row>
    <row r="597" spans="2:12" ht="18" customHeight="1">
      <c r="B597" s="1225" t="s">
        <v>2706</v>
      </c>
      <c r="C597" s="1214"/>
      <c r="D597" s="1293"/>
      <c r="E597" s="1227"/>
      <c r="F597" s="1227"/>
      <c r="G597" s="1278" t="s">
        <v>977</v>
      </c>
      <c r="H597" s="1258" t="s">
        <v>11</v>
      </c>
      <c r="I597" s="1217" t="s">
        <v>11</v>
      </c>
      <c r="J597" s="1259" t="s">
        <v>11</v>
      </c>
      <c r="K597" s="1219"/>
      <c r="L597" s="1220"/>
    </row>
    <row r="598" spans="2:12" ht="18" customHeight="1">
      <c r="B598" s="1225" t="s">
        <v>2691</v>
      </c>
      <c r="C598" s="1214"/>
      <c r="D598" s="1293"/>
      <c r="E598" s="1227"/>
      <c r="F598" s="1227"/>
      <c r="G598" s="1278"/>
      <c r="H598" s="1258" t="s">
        <v>11</v>
      </c>
      <c r="I598" s="1217" t="s">
        <v>11</v>
      </c>
      <c r="J598" s="1259" t="s">
        <v>11</v>
      </c>
      <c r="K598" s="1219"/>
      <c r="L598" s="1220"/>
    </row>
    <row r="599" spans="2:12" ht="18" customHeight="1">
      <c r="B599" s="1225" t="s">
        <v>2692</v>
      </c>
      <c r="C599" s="1214"/>
      <c r="D599" s="1293"/>
      <c r="E599" s="1227"/>
      <c r="F599" s="1227"/>
      <c r="G599" s="1278"/>
      <c r="H599" s="1258" t="s">
        <v>11</v>
      </c>
      <c r="I599" s="1217" t="s">
        <v>11</v>
      </c>
      <c r="J599" s="1259" t="s">
        <v>11</v>
      </c>
      <c r="K599" s="1219"/>
      <c r="L599" s="1220"/>
    </row>
    <row r="600" spans="2:12" ht="18" customHeight="1">
      <c r="B600" s="1225" t="s">
        <v>2707</v>
      </c>
      <c r="C600" s="1214"/>
      <c r="D600" s="1293"/>
      <c r="E600" s="1227"/>
      <c r="F600" s="1227"/>
      <c r="G600" s="1228"/>
      <c r="H600" s="1258" t="s">
        <v>11</v>
      </c>
      <c r="I600" s="1217" t="s">
        <v>11</v>
      </c>
      <c r="J600" s="1259" t="s">
        <v>11</v>
      </c>
      <c r="K600" s="1219"/>
      <c r="L600" s="1220"/>
    </row>
    <row r="601" spans="2:12" ht="18" customHeight="1">
      <c r="B601" s="1225" t="s">
        <v>2708</v>
      </c>
      <c r="C601" s="1214"/>
      <c r="D601" s="1293"/>
      <c r="E601" s="1227"/>
      <c r="F601" s="1227"/>
      <c r="G601" s="1278" t="s">
        <v>988</v>
      </c>
      <c r="H601" s="1258" t="s">
        <v>11</v>
      </c>
      <c r="I601" s="1217" t="s">
        <v>11</v>
      </c>
      <c r="J601" s="1259" t="s">
        <v>11</v>
      </c>
      <c r="K601" s="1219"/>
      <c r="L601" s="1220"/>
    </row>
    <row r="602" spans="2:12" ht="18" customHeight="1">
      <c r="B602" s="1225" t="s">
        <v>989</v>
      </c>
      <c r="C602" s="1214"/>
      <c r="D602" s="1293"/>
      <c r="E602" s="1227"/>
      <c r="F602" s="1227"/>
      <c r="G602" s="1228"/>
      <c r="H602" s="1258" t="s">
        <v>11</v>
      </c>
      <c r="I602" s="1217" t="s">
        <v>11</v>
      </c>
      <c r="J602" s="1259" t="s">
        <v>11</v>
      </c>
      <c r="K602" s="1219"/>
      <c r="L602" s="1220"/>
    </row>
    <row r="603" spans="2:12" ht="18" customHeight="1">
      <c r="B603" s="1225" t="s">
        <v>990</v>
      </c>
      <c r="C603" s="1214"/>
      <c r="D603" s="1293"/>
      <c r="E603" s="1227"/>
      <c r="F603" s="1227"/>
      <c r="G603" s="1228"/>
      <c r="H603" s="1258" t="s">
        <v>11</v>
      </c>
      <c r="I603" s="1217" t="s">
        <v>11</v>
      </c>
      <c r="J603" s="1259" t="s">
        <v>11</v>
      </c>
      <c r="K603" s="1219"/>
      <c r="L603" s="1220"/>
    </row>
    <row r="604" spans="2:12" ht="18" customHeight="1">
      <c r="B604" s="1225" t="s">
        <v>991</v>
      </c>
      <c r="C604" s="1214"/>
      <c r="D604" s="1293"/>
      <c r="E604" s="1227"/>
      <c r="F604" s="1227"/>
      <c r="G604" s="1278"/>
      <c r="H604" s="1258" t="s">
        <v>11</v>
      </c>
      <c r="I604" s="1217" t="s">
        <v>11</v>
      </c>
      <c r="J604" s="1259" t="s">
        <v>11</v>
      </c>
      <c r="K604" s="1219"/>
      <c r="L604" s="1220"/>
    </row>
    <row r="605" spans="2:12" ht="18" customHeight="1">
      <c r="B605" s="1225" t="s">
        <v>992</v>
      </c>
      <c r="C605" s="1214"/>
      <c r="D605" s="1293"/>
      <c r="E605" s="1227"/>
      <c r="F605" s="1227"/>
      <c r="G605" s="1278"/>
      <c r="H605" s="1258" t="s">
        <v>11</v>
      </c>
      <c r="I605" s="1217" t="s">
        <v>11</v>
      </c>
      <c r="J605" s="1259" t="s">
        <v>11</v>
      </c>
      <c r="K605" s="1219"/>
      <c r="L605" s="1220"/>
    </row>
    <row r="606" spans="2:12" ht="18" customHeight="1">
      <c r="B606" s="1213" t="s">
        <v>993</v>
      </c>
      <c r="C606" s="1227"/>
      <c r="D606" s="1282"/>
      <c r="E606" s="1227"/>
      <c r="F606" s="1227"/>
      <c r="G606" s="1278"/>
      <c r="H606" s="1258" t="s">
        <v>11</v>
      </c>
      <c r="I606" s="1217" t="s">
        <v>11</v>
      </c>
      <c r="J606" s="1259" t="s">
        <v>11</v>
      </c>
      <c r="K606" s="1232"/>
      <c r="L606" s="1223"/>
    </row>
    <row r="607" spans="2:12" ht="18" customHeight="1">
      <c r="B607" s="1264"/>
      <c r="C607" s="1245"/>
      <c r="D607" s="1328"/>
      <c r="E607" s="1245"/>
      <c r="F607" s="1245"/>
      <c r="G607" s="1246"/>
      <c r="H607" s="1258" t="s">
        <v>11</v>
      </c>
      <c r="I607" s="1217" t="s">
        <v>11</v>
      </c>
      <c r="J607" s="1259" t="s">
        <v>11</v>
      </c>
      <c r="K607" s="1249"/>
      <c r="L607" s="1250"/>
    </row>
    <row r="608" spans="2:12" ht="18" customHeight="1">
      <c r="B608" s="3812" t="s">
        <v>2709</v>
      </c>
      <c r="C608" s="3812"/>
      <c r="D608" s="3812"/>
      <c r="E608" s="3812"/>
      <c r="F608" s="3812"/>
      <c r="G608" s="3812"/>
      <c r="H608" s="3812"/>
      <c r="I608" s="3812"/>
      <c r="J608" s="3812"/>
      <c r="K608" s="3812"/>
    </row>
    <row r="610" spans="2:12" ht="27.95" customHeight="1">
      <c r="B610" s="3813" t="s">
        <v>1039</v>
      </c>
      <c r="C610" s="3814"/>
      <c r="D610" s="3814"/>
      <c r="E610" s="3814"/>
      <c r="F610" s="3814"/>
      <c r="G610" s="3814"/>
      <c r="H610" s="3814"/>
      <c r="I610" s="3814"/>
      <c r="J610" s="3814"/>
      <c r="K610" s="3814"/>
      <c r="L610" s="3814"/>
    </row>
    <row r="611" spans="2:12" ht="18" customHeight="1">
      <c r="B611" s="3798" t="s">
        <v>551</v>
      </c>
      <c r="C611" s="3799"/>
      <c r="D611" s="3799"/>
      <c r="E611" s="3799"/>
      <c r="F611" s="3800"/>
      <c r="G611" s="3804" t="s">
        <v>2567</v>
      </c>
      <c r="H611" s="3806" t="s">
        <v>2568</v>
      </c>
      <c r="I611" s="3807"/>
      <c r="J611" s="3807"/>
      <c r="K611" s="3808" t="s">
        <v>2569</v>
      </c>
      <c r="L611" s="3810" t="s">
        <v>552</v>
      </c>
    </row>
    <row r="612" spans="2:12" ht="18" customHeight="1">
      <c r="B612" s="3801"/>
      <c r="C612" s="3802"/>
      <c r="D612" s="3802"/>
      <c r="E612" s="3802"/>
      <c r="F612" s="3803"/>
      <c r="G612" s="3805"/>
      <c r="H612" s="1204" t="s">
        <v>553</v>
      </c>
      <c r="I612" s="1205" t="s">
        <v>554</v>
      </c>
      <c r="J612" s="1206" t="s">
        <v>2570</v>
      </c>
      <c r="K612" s="3809"/>
      <c r="L612" s="3811"/>
    </row>
    <row r="613" spans="2:12" ht="18" customHeight="1">
      <c r="B613" s="3831" t="s">
        <v>1040</v>
      </c>
      <c r="C613" s="1191" t="s">
        <v>1063</v>
      </c>
      <c r="D613" s="1283"/>
      <c r="E613" s="1191"/>
      <c r="F613" s="1191"/>
      <c r="G613" s="1278" t="s">
        <v>986</v>
      </c>
      <c r="H613" s="1258" t="s">
        <v>11</v>
      </c>
      <c r="I613" s="1217" t="s">
        <v>11</v>
      </c>
      <c r="J613" s="1259" t="s">
        <v>11</v>
      </c>
      <c r="K613" s="1212"/>
      <c r="L613" s="1192"/>
    </row>
    <row r="614" spans="2:12" ht="18" customHeight="1">
      <c r="B614" s="3826"/>
      <c r="C614" s="1214" t="s">
        <v>2710</v>
      </c>
      <c r="D614" s="1293"/>
      <c r="E614" s="1214"/>
      <c r="F614" s="1214"/>
      <c r="G614" s="1317" t="s">
        <v>986</v>
      </c>
      <c r="H614" s="1258" t="s">
        <v>11</v>
      </c>
      <c r="I614" s="1217" t="s">
        <v>11</v>
      </c>
      <c r="J614" s="1259" t="s">
        <v>11</v>
      </c>
      <c r="K614" s="1219"/>
      <c r="L614" s="1220"/>
    </row>
    <row r="615" spans="2:12" ht="18" customHeight="1">
      <c r="B615" s="3826"/>
      <c r="C615" s="1287" t="s">
        <v>1064</v>
      </c>
      <c r="D615" s="1292"/>
      <c r="E615" s="1214"/>
      <c r="F615" s="1214"/>
      <c r="G615" s="1317" t="s">
        <v>986</v>
      </c>
      <c r="H615" s="1258" t="s">
        <v>11</v>
      </c>
      <c r="I615" s="1217" t="s">
        <v>11</v>
      </c>
      <c r="J615" s="1259" t="s">
        <v>11</v>
      </c>
      <c r="K615" s="1219"/>
      <c r="L615" s="1220"/>
    </row>
    <row r="616" spans="2:12" ht="18" customHeight="1">
      <c r="B616" s="3826"/>
      <c r="C616" s="1287" t="s">
        <v>1065</v>
      </c>
      <c r="D616" s="1292"/>
      <c r="E616" s="1214"/>
      <c r="F616" s="1214"/>
      <c r="G616" s="1317" t="s">
        <v>986</v>
      </c>
      <c r="H616" s="1258" t="s">
        <v>11</v>
      </c>
      <c r="I616" s="1217" t="s">
        <v>11</v>
      </c>
      <c r="J616" s="1259" t="s">
        <v>11</v>
      </c>
      <c r="K616" s="1219"/>
      <c r="L616" s="1220"/>
    </row>
    <row r="617" spans="2:12" ht="18" customHeight="1">
      <c r="B617" s="3827"/>
      <c r="C617" s="1287" t="s">
        <v>2711</v>
      </c>
      <c r="D617" s="1292"/>
      <c r="E617" s="1214"/>
      <c r="F617" s="1214"/>
      <c r="G617" s="1317" t="s">
        <v>986</v>
      </c>
      <c r="H617" s="1258" t="s">
        <v>11</v>
      </c>
      <c r="I617" s="1217" t="s">
        <v>11</v>
      </c>
      <c r="J617" s="1259" t="s">
        <v>11</v>
      </c>
      <c r="K617" s="1219"/>
      <c r="L617" s="1220"/>
    </row>
    <row r="618" spans="2:12" ht="18" customHeight="1">
      <c r="B618" s="3850" t="s">
        <v>1041</v>
      </c>
      <c r="C618" s="1287" t="s">
        <v>2712</v>
      </c>
      <c r="D618" s="1292"/>
      <c r="E618" s="1214"/>
      <c r="F618" s="1214"/>
      <c r="G618" s="1317" t="s">
        <v>1042</v>
      </c>
      <c r="H618" s="1258" t="s">
        <v>11</v>
      </c>
      <c r="I618" s="1217" t="s">
        <v>11</v>
      </c>
      <c r="J618" s="1259" t="s">
        <v>11</v>
      </c>
      <c r="K618" s="1219"/>
      <c r="L618" s="1220"/>
    </row>
    <row r="619" spans="2:12" ht="18" customHeight="1">
      <c r="B619" s="3851"/>
      <c r="C619" s="1287" t="s">
        <v>2711</v>
      </c>
      <c r="D619" s="1292"/>
      <c r="E619" s="1214"/>
      <c r="F619" s="1214"/>
      <c r="G619" s="1317" t="s">
        <v>1042</v>
      </c>
      <c r="H619" s="1258" t="s">
        <v>11</v>
      </c>
      <c r="I619" s="1217" t="s">
        <v>11</v>
      </c>
      <c r="J619" s="1259" t="s">
        <v>11</v>
      </c>
      <c r="K619" s="1219"/>
      <c r="L619" s="1220"/>
    </row>
    <row r="620" spans="2:12" ht="18" customHeight="1">
      <c r="B620" s="3852"/>
      <c r="C620" s="1287" t="s">
        <v>2713</v>
      </c>
      <c r="D620" s="1292"/>
      <c r="E620" s="1214"/>
      <c r="F620" s="1214"/>
      <c r="G620" s="1317" t="s">
        <v>1042</v>
      </c>
      <c r="H620" s="1258" t="s">
        <v>11</v>
      </c>
      <c r="I620" s="1217" t="s">
        <v>11</v>
      </c>
      <c r="J620" s="1259" t="s">
        <v>11</v>
      </c>
      <c r="K620" s="1219"/>
      <c r="L620" s="1220"/>
    </row>
    <row r="621" spans="2:12" ht="18" customHeight="1">
      <c r="B621" s="3825" t="s">
        <v>1043</v>
      </c>
      <c r="C621" s="1214" t="s">
        <v>1066</v>
      </c>
      <c r="D621" s="1293"/>
      <c r="E621" s="1214"/>
      <c r="F621" s="1214"/>
      <c r="G621" s="1317" t="s">
        <v>1044</v>
      </c>
      <c r="H621" s="1258" t="s">
        <v>11</v>
      </c>
      <c r="I621" s="1217" t="s">
        <v>11</v>
      </c>
      <c r="J621" s="1259" t="s">
        <v>11</v>
      </c>
      <c r="K621" s="1219"/>
      <c r="L621" s="1220"/>
    </row>
    <row r="622" spans="2:12" ht="18" customHeight="1">
      <c r="B622" s="3826"/>
      <c r="C622" s="1227" t="s">
        <v>1067</v>
      </c>
      <c r="D622" s="1282"/>
      <c r="E622" s="1227"/>
      <c r="F622" s="1227"/>
      <c r="G622" s="1317" t="s">
        <v>1044</v>
      </c>
      <c r="H622" s="1258" t="s">
        <v>11</v>
      </c>
      <c r="I622" s="1217" t="s">
        <v>11</v>
      </c>
      <c r="J622" s="1259" t="s">
        <v>11</v>
      </c>
      <c r="K622" s="1232"/>
      <c r="L622" s="1223"/>
    </row>
    <row r="623" spans="2:12" ht="18" customHeight="1">
      <c r="B623" s="3826"/>
      <c r="C623" s="1224" t="s">
        <v>2714</v>
      </c>
      <c r="D623" s="1293"/>
      <c r="E623" s="1214"/>
      <c r="F623" s="1214"/>
      <c r="G623" s="1317" t="s">
        <v>1044</v>
      </c>
      <c r="H623" s="1258" t="s">
        <v>11</v>
      </c>
      <c r="I623" s="1217" t="s">
        <v>11</v>
      </c>
      <c r="J623" s="1259" t="s">
        <v>11</v>
      </c>
      <c r="K623" s="1219"/>
      <c r="L623" s="1219"/>
    </row>
    <row r="624" spans="2:12" ht="18" customHeight="1">
      <c r="B624" s="3827"/>
      <c r="C624" s="1214" t="s">
        <v>2715</v>
      </c>
      <c r="D624" s="1293"/>
      <c r="E624" s="1214"/>
      <c r="F624" s="1214"/>
      <c r="G624" s="1317" t="s">
        <v>1044</v>
      </c>
      <c r="H624" s="1258" t="s">
        <v>11</v>
      </c>
      <c r="I624" s="1217" t="s">
        <v>11</v>
      </c>
      <c r="J624" s="1259" t="s">
        <v>11</v>
      </c>
      <c r="K624" s="1219"/>
      <c r="L624" s="1220"/>
    </row>
    <row r="625" spans="2:12" ht="18" customHeight="1">
      <c r="B625" s="3833" t="s">
        <v>1045</v>
      </c>
      <c r="C625" s="1288" t="s">
        <v>2716</v>
      </c>
      <c r="D625" s="1283"/>
      <c r="E625" s="1191"/>
      <c r="F625" s="1191"/>
      <c r="G625" s="3855" t="s">
        <v>988</v>
      </c>
      <c r="H625" s="3836" t="s">
        <v>11</v>
      </c>
      <c r="I625" s="3839" t="s">
        <v>11</v>
      </c>
      <c r="J625" s="3842" t="s">
        <v>11</v>
      </c>
      <c r="K625" s="1212"/>
      <c r="L625" s="1192"/>
    </row>
    <row r="626" spans="2:12" ht="18" customHeight="1">
      <c r="B626" s="3853"/>
      <c r="C626" s="1269" t="s">
        <v>2717</v>
      </c>
      <c r="D626" s="1290"/>
      <c r="E626" s="1254"/>
      <c r="F626" s="1254"/>
      <c r="G626" s="3856"/>
      <c r="H626" s="3838"/>
      <c r="I626" s="3841"/>
      <c r="J626" s="3844"/>
      <c r="K626" s="1256"/>
      <c r="L626" s="1257"/>
    </row>
    <row r="627" spans="2:12" ht="18" customHeight="1">
      <c r="B627" s="3853"/>
      <c r="C627" s="1214" t="s">
        <v>2714</v>
      </c>
      <c r="D627" s="1293"/>
      <c r="E627" s="1214"/>
      <c r="F627" s="1214"/>
      <c r="G627" s="1317" t="s">
        <v>988</v>
      </c>
      <c r="H627" s="1258" t="s">
        <v>11</v>
      </c>
      <c r="I627" s="1217" t="s">
        <v>11</v>
      </c>
      <c r="J627" s="1259" t="s">
        <v>11</v>
      </c>
      <c r="K627" s="1219"/>
      <c r="L627" s="1220"/>
    </row>
    <row r="628" spans="2:12" ht="18" customHeight="1">
      <c r="B628" s="3854"/>
      <c r="C628" s="1214" t="s">
        <v>2718</v>
      </c>
      <c r="D628" s="1293"/>
      <c r="E628" s="1214"/>
      <c r="F628" s="1214"/>
      <c r="G628" s="1317" t="s">
        <v>988</v>
      </c>
      <c r="H628" s="1258" t="s">
        <v>11</v>
      </c>
      <c r="I628" s="1217" t="s">
        <v>11</v>
      </c>
      <c r="J628" s="1259" t="s">
        <v>11</v>
      </c>
      <c r="K628" s="1219"/>
      <c r="L628" s="1220"/>
    </row>
    <row r="629" spans="2:12" ht="18" customHeight="1">
      <c r="B629" s="1261"/>
      <c r="C629" s="1198"/>
      <c r="D629" s="1330"/>
      <c r="E629" s="1198"/>
      <c r="F629" s="1198"/>
      <c r="G629" s="1262"/>
      <c r="H629" s="1258" t="s">
        <v>11</v>
      </c>
      <c r="I629" s="1217" t="s">
        <v>11</v>
      </c>
      <c r="J629" s="1259" t="s">
        <v>11</v>
      </c>
      <c r="K629" s="1263"/>
      <c r="L629" s="1199"/>
    </row>
    <row r="630" spans="2:12" ht="27.95" customHeight="1">
      <c r="B630" s="3795" t="s">
        <v>1046</v>
      </c>
      <c r="C630" s="3796"/>
      <c r="D630" s="3796"/>
      <c r="E630" s="3796"/>
      <c r="F630" s="3796"/>
      <c r="G630" s="3796"/>
      <c r="H630" s="3796"/>
      <c r="I630" s="3796"/>
      <c r="J630" s="3796"/>
      <c r="K630" s="3796"/>
      <c r="L630" s="3796"/>
    </row>
    <row r="631" spans="2:12" ht="18" customHeight="1">
      <c r="B631" s="3798" t="s">
        <v>551</v>
      </c>
      <c r="C631" s="3799"/>
      <c r="D631" s="3799"/>
      <c r="E631" s="3799"/>
      <c r="F631" s="3800"/>
      <c r="G631" s="3804" t="s">
        <v>2567</v>
      </c>
      <c r="H631" s="3806" t="s">
        <v>2568</v>
      </c>
      <c r="I631" s="3807"/>
      <c r="J631" s="3807"/>
      <c r="K631" s="3808" t="s">
        <v>2569</v>
      </c>
      <c r="L631" s="3810" t="s">
        <v>552</v>
      </c>
    </row>
    <row r="632" spans="2:12" ht="18" customHeight="1">
      <c r="B632" s="3801"/>
      <c r="C632" s="3802"/>
      <c r="D632" s="3802"/>
      <c r="E632" s="3802"/>
      <c r="F632" s="3803"/>
      <c r="G632" s="3805"/>
      <c r="H632" s="1204" t="s">
        <v>553</v>
      </c>
      <c r="I632" s="1205" t="s">
        <v>554</v>
      </c>
      <c r="J632" s="1206" t="s">
        <v>2570</v>
      </c>
      <c r="K632" s="3809"/>
      <c r="L632" s="3811"/>
    </row>
    <row r="633" spans="2:12" ht="18" customHeight="1">
      <c r="B633" s="1225" t="s">
        <v>2719</v>
      </c>
      <c r="C633" s="1214"/>
      <c r="D633" s="1293"/>
      <c r="E633" s="1227"/>
      <c r="F633" s="1227"/>
      <c r="G633" s="1318"/>
      <c r="H633" s="1258" t="s">
        <v>11</v>
      </c>
      <c r="I633" s="1217" t="s">
        <v>11</v>
      </c>
      <c r="J633" s="1259" t="s">
        <v>11</v>
      </c>
      <c r="K633" s="1219"/>
      <c r="L633" s="1220"/>
    </row>
    <row r="634" spans="2:12" ht="18" customHeight="1">
      <c r="B634" s="1225" t="s">
        <v>2720</v>
      </c>
      <c r="C634" s="1214"/>
      <c r="D634" s="1293"/>
      <c r="E634" s="1227"/>
      <c r="F634" s="1227"/>
      <c r="G634" s="1228" t="s">
        <v>1047</v>
      </c>
      <c r="H634" s="1258" t="s">
        <v>11</v>
      </c>
      <c r="I634" s="1217" t="s">
        <v>11</v>
      </c>
      <c r="J634" s="1259" t="s">
        <v>11</v>
      </c>
      <c r="K634" s="1219"/>
      <c r="L634" s="1220"/>
    </row>
    <row r="635" spans="2:12" ht="18" customHeight="1">
      <c r="B635" s="1276" t="s">
        <v>1057</v>
      </c>
      <c r="C635" s="1191"/>
      <c r="D635" s="1283"/>
      <c r="E635" s="1214"/>
      <c r="F635" s="1227"/>
      <c r="G635" s="1228" t="s">
        <v>1048</v>
      </c>
      <c r="H635" s="1258" t="s">
        <v>11</v>
      </c>
      <c r="I635" s="1217" t="s">
        <v>11</v>
      </c>
      <c r="J635" s="1259" t="s">
        <v>11</v>
      </c>
      <c r="K635" s="1212"/>
      <c r="L635" s="1192"/>
    </row>
    <row r="636" spans="2:12" ht="18" customHeight="1">
      <c r="B636" s="1225" t="s">
        <v>2721</v>
      </c>
      <c r="C636" s="1214"/>
      <c r="D636" s="1293"/>
      <c r="E636" s="1227"/>
      <c r="F636" s="1227"/>
      <c r="G636" s="1228"/>
      <c r="H636" s="1258" t="s">
        <v>11</v>
      </c>
      <c r="I636" s="1217" t="s">
        <v>11</v>
      </c>
      <c r="J636" s="1259" t="s">
        <v>11</v>
      </c>
      <c r="K636" s="1219"/>
      <c r="L636" s="1220"/>
    </row>
    <row r="637" spans="2:12" ht="18" customHeight="1">
      <c r="B637" s="1279" t="s">
        <v>2722</v>
      </c>
      <c r="C637" s="1227"/>
      <c r="D637" s="1282"/>
      <c r="E637" s="1227"/>
      <c r="F637" s="1227"/>
      <c r="G637" s="3855"/>
      <c r="H637" s="3836" t="s">
        <v>11</v>
      </c>
      <c r="I637" s="3839" t="s">
        <v>11</v>
      </c>
      <c r="J637" s="3842" t="s">
        <v>11</v>
      </c>
      <c r="K637" s="1232"/>
      <c r="L637" s="1223"/>
    </row>
    <row r="638" spans="2:12" ht="18" customHeight="1">
      <c r="B638" s="1280" t="s">
        <v>2723</v>
      </c>
      <c r="C638" s="1254"/>
      <c r="D638" s="1290"/>
      <c r="E638" s="1254"/>
      <c r="F638" s="1254"/>
      <c r="G638" s="3856"/>
      <c r="H638" s="3838"/>
      <c r="I638" s="3841"/>
      <c r="J638" s="3844"/>
      <c r="K638" s="1256"/>
      <c r="L638" s="1257"/>
    </row>
    <row r="639" spans="2:12" ht="18" customHeight="1">
      <c r="B639" s="1225" t="s">
        <v>1058</v>
      </c>
      <c r="C639" s="1214"/>
      <c r="D639" s="1293"/>
      <c r="E639" s="1227"/>
      <c r="F639" s="1227"/>
      <c r="G639" s="1228" t="s">
        <v>1049</v>
      </c>
      <c r="H639" s="1258" t="s">
        <v>11</v>
      </c>
      <c r="I639" s="1217" t="s">
        <v>11</v>
      </c>
      <c r="J639" s="1259" t="s">
        <v>11</v>
      </c>
      <c r="K639" s="1219"/>
      <c r="L639" s="1220"/>
    </row>
    <row r="640" spans="2:12" ht="18" customHeight="1">
      <c r="B640" s="1225" t="s">
        <v>1059</v>
      </c>
      <c r="C640" s="1214"/>
      <c r="D640" s="1282"/>
      <c r="E640" s="1227"/>
      <c r="F640" s="1227"/>
      <c r="G640" s="1318"/>
      <c r="H640" s="1258" t="s">
        <v>11</v>
      </c>
      <c r="I640" s="1217" t="s">
        <v>11</v>
      </c>
      <c r="J640" s="1259" t="s">
        <v>11</v>
      </c>
      <c r="K640" s="1232"/>
      <c r="L640" s="1220"/>
    </row>
    <row r="641" spans="2:12" ht="18" customHeight="1">
      <c r="B641" s="1261"/>
      <c r="C641" s="1198"/>
      <c r="D641" s="1328"/>
      <c r="E641" s="1245"/>
      <c r="F641" s="1245"/>
      <c r="G641" s="1246"/>
      <c r="H641" s="1258" t="s">
        <v>11</v>
      </c>
      <c r="I641" s="1217" t="s">
        <v>11</v>
      </c>
      <c r="J641" s="1259" t="s">
        <v>11</v>
      </c>
      <c r="K641" s="1249"/>
      <c r="L641" s="1199"/>
    </row>
    <row r="642" spans="2:12" ht="27.95" customHeight="1">
      <c r="B642" s="3795" t="s">
        <v>1050</v>
      </c>
      <c r="C642" s="3796"/>
      <c r="D642" s="3796"/>
      <c r="E642" s="3796"/>
      <c r="F642" s="3796"/>
      <c r="G642" s="3796"/>
      <c r="H642" s="3796"/>
      <c r="I642" s="3796"/>
      <c r="J642" s="3796"/>
      <c r="K642" s="3796"/>
      <c r="L642" s="3796"/>
    </row>
    <row r="643" spans="2:12" ht="18" customHeight="1">
      <c r="B643" s="3798" t="s">
        <v>551</v>
      </c>
      <c r="C643" s="3799"/>
      <c r="D643" s="3799"/>
      <c r="E643" s="3799"/>
      <c r="F643" s="3800"/>
      <c r="G643" s="3804" t="s">
        <v>2567</v>
      </c>
      <c r="H643" s="3806" t="s">
        <v>2568</v>
      </c>
      <c r="I643" s="3807"/>
      <c r="J643" s="3807"/>
      <c r="K643" s="3808" t="s">
        <v>2569</v>
      </c>
      <c r="L643" s="3810" t="s">
        <v>552</v>
      </c>
    </row>
    <row r="644" spans="2:12" ht="18" customHeight="1">
      <c r="B644" s="3801"/>
      <c r="C644" s="3802"/>
      <c r="D644" s="3802"/>
      <c r="E644" s="3802"/>
      <c r="F644" s="3803"/>
      <c r="G644" s="3805"/>
      <c r="H644" s="1204" t="s">
        <v>553</v>
      </c>
      <c r="I644" s="1205" t="s">
        <v>554</v>
      </c>
      <c r="J644" s="1206" t="s">
        <v>2570</v>
      </c>
      <c r="K644" s="3809"/>
      <c r="L644" s="3811"/>
    </row>
    <row r="645" spans="2:12" ht="18" customHeight="1">
      <c r="B645" s="1225" t="s">
        <v>2724</v>
      </c>
      <c r="C645" s="1214"/>
      <c r="D645" s="1293"/>
      <c r="E645" s="1227"/>
      <c r="F645" s="1227"/>
      <c r="G645" s="1278"/>
      <c r="H645" s="1258" t="s">
        <v>11</v>
      </c>
      <c r="I645" s="1217" t="s">
        <v>11</v>
      </c>
      <c r="J645" s="1259" t="s">
        <v>11</v>
      </c>
      <c r="K645" s="1219"/>
      <c r="L645" s="1220"/>
    </row>
    <row r="646" spans="2:12" ht="18" customHeight="1">
      <c r="B646" s="1225" t="s">
        <v>2725</v>
      </c>
      <c r="C646" s="1214"/>
      <c r="D646" s="1293"/>
      <c r="E646" s="1227"/>
      <c r="F646" s="1227"/>
      <c r="G646" s="1228" t="s">
        <v>1051</v>
      </c>
      <c r="H646" s="1258" t="s">
        <v>11</v>
      </c>
      <c r="I646" s="1217" t="s">
        <v>11</v>
      </c>
      <c r="J646" s="1259" t="s">
        <v>11</v>
      </c>
      <c r="K646" s="1219"/>
      <c r="L646" s="1220"/>
    </row>
    <row r="647" spans="2:12" ht="18" customHeight="1">
      <c r="B647" s="1276" t="s">
        <v>2726</v>
      </c>
      <c r="C647" s="1191"/>
      <c r="D647" s="1283"/>
      <c r="E647" s="1214"/>
      <c r="F647" s="1227"/>
      <c r="G647" s="1319"/>
      <c r="H647" s="1258" t="s">
        <v>11</v>
      </c>
      <c r="I647" s="1217" t="s">
        <v>11</v>
      </c>
      <c r="J647" s="1259" t="s">
        <v>11</v>
      </c>
      <c r="K647" s="1212"/>
      <c r="L647" s="1192"/>
    </row>
    <row r="648" spans="2:12" ht="18" customHeight="1">
      <c r="B648" s="1225" t="s">
        <v>2727</v>
      </c>
      <c r="C648" s="1214"/>
      <c r="D648" s="1293"/>
      <c r="E648" s="1227"/>
      <c r="F648" s="1227"/>
      <c r="G648" s="1228"/>
      <c r="H648" s="1258" t="s">
        <v>11</v>
      </c>
      <c r="I648" s="1217" t="s">
        <v>11</v>
      </c>
      <c r="J648" s="1259" t="s">
        <v>11</v>
      </c>
      <c r="K648" s="1219"/>
      <c r="L648" s="1220"/>
    </row>
    <row r="649" spans="2:12" ht="18" customHeight="1">
      <c r="B649" s="1225" t="s">
        <v>2728</v>
      </c>
      <c r="C649" s="1214"/>
      <c r="D649" s="1293"/>
      <c r="E649" s="1227"/>
      <c r="F649" s="1227"/>
      <c r="G649" s="1228" t="s">
        <v>1036</v>
      </c>
      <c r="H649" s="1258" t="s">
        <v>11</v>
      </c>
      <c r="I649" s="1217" t="s">
        <v>11</v>
      </c>
      <c r="J649" s="1259" t="s">
        <v>11</v>
      </c>
      <c r="K649" s="1219"/>
      <c r="L649" s="1220"/>
    </row>
    <row r="650" spans="2:12" ht="18" customHeight="1">
      <c r="B650" s="1225" t="s">
        <v>1060</v>
      </c>
      <c r="C650" s="1214"/>
      <c r="D650" s="1293"/>
      <c r="E650" s="1227"/>
      <c r="F650" s="1227"/>
      <c r="G650" s="1278" t="s">
        <v>1052</v>
      </c>
      <c r="H650" s="1258" t="s">
        <v>11</v>
      </c>
      <c r="I650" s="1217" t="s">
        <v>11</v>
      </c>
      <c r="J650" s="1259" t="s">
        <v>11</v>
      </c>
      <c r="K650" s="1219"/>
      <c r="L650" s="1220"/>
    </row>
    <row r="651" spans="2:12" ht="18" customHeight="1">
      <c r="B651" s="1225" t="s">
        <v>2729</v>
      </c>
      <c r="C651" s="1214"/>
      <c r="D651" s="1293"/>
      <c r="E651" s="1227"/>
      <c r="F651" s="1227"/>
      <c r="G651" s="1228" t="s">
        <v>1036</v>
      </c>
      <c r="H651" s="1258" t="s">
        <v>11</v>
      </c>
      <c r="I651" s="1217" t="s">
        <v>11</v>
      </c>
      <c r="J651" s="1259" t="s">
        <v>11</v>
      </c>
      <c r="K651" s="1219"/>
      <c r="L651" s="1220"/>
    </row>
    <row r="652" spans="2:12" ht="18" customHeight="1">
      <c r="B652" s="1225" t="s">
        <v>2730</v>
      </c>
      <c r="C652" s="1214"/>
      <c r="D652" s="1293"/>
      <c r="E652" s="1227"/>
      <c r="F652" s="1227"/>
      <c r="G652" s="1278"/>
      <c r="H652" s="1258" t="s">
        <v>11</v>
      </c>
      <c r="I652" s="1217" t="s">
        <v>11</v>
      </c>
      <c r="J652" s="1259" t="s">
        <v>11</v>
      </c>
      <c r="K652" s="1219"/>
      <c r="L652" s="1220"/>
    </row>
    <row r="653" spans="2:12" ht="18" customHeight="1">
      <c r="B653" s="1225" t="s">
        <v>1061</v>
      </c>
      <c r="C653" s="1214"/>
      <c r="D653" s="1293"/>
      <c r="E653" s="1227"/>
      <c r="F653" s="1227"/>
      <c r="G653" s="1228"/>
      <c r="H653" s="1258" t="s">
        <v>11</v>
      </c>
      <c r="I653" s="1217" t="s">
        <v>11</v>
      </c>
      <c r="J653" s="1259" t="s">
        <v>11</v>
      </c>
      <c r="K653" s="1219"/>
      <c r="L653" s="1220"/>
    </row>
    <row r="654" spans="2:12" ht="18" customHeight="1">
      <c r="B654" s="1225" t="s">
        <v>2731</v>
      </c>
      <c r="C654" s="1214"/>
      <c r="D654" s="1293"/>
      <c r="E654" s="1214"/>
      <c r="F654" s="1214"/>
      <c r="G654" s="1215"/>
      <c r="H654" s="1258" t="s">
        <v>11</v>
      </c>
      <c r="I654" s="1217" t="s">
        <v>11</v>
      </c>
      <c r="J654" s="1259" t="s">
        <v>11</v>
      </c>
      <c r="K654" s="1219"/>
      <c r="L654" s="1220"/>
    </row>
    <row r="655" spans="2:12" ht="18" customHeight="1">
      <c r="B655" s="1208" t="s">
        <v>1062</v>
      </c>
      <c r="C655" s="1191"/>
      <c r="D655" s="1283"/>
      <c r="E655" s="1191"/>
      <c r="F655" s="1191"/>
      <c r="G655" s="1278" t="s">
        <v>1053</v>
      </c>
      <c r="H655" s="1258" t="s">
        <v>11</v>
      </c>
      <c r="I655" s="1217" t="s">
        <v>11</v>
      </c>
      <c r="J655" s="1259" t="s">
        <v>11</v>
      </c>
      <c r="K655" s="1212"/>
      <c r="L655" s="1192"/>
    </row>
    <row r="656" spans="2:12" ht="18" customHeight="1">
      <c r="B656" s="1225" t="s">
        <v>1054</v>
      </c>
      <c r="C656" s="1214"/>
      <c r="D656" s="1293"/>
      <c r="E656" s="1214"/>
      <c r="F656" s="1214"/>
      <c r="G656" s="1215"/>
      <c r="H656" s="1258" t="s">
        <v>11</v>
      </c>
      <c r="I656" s="1217" t="s">
        <v>11</v>
      </c>
      <c r="J656" s="1259" t="s">
        <v>11</v>
      </c>
      <c r="K656" s="1219"/>
      <c r="L656" s="1220"/>
    </row>
    <row r="657" spans="2:12" ht="18" customHeight="1">
      <c r="B657" s="1225" t="s">
        <v>1055</v>
      </c>
      <c r="C657" s="1214"/>
      <c r="D657" s="1293"/>
      <c r="E657" s="1214"/>
      <c r="F657" s="1214"/>
      <c r="G657" s="1215"/>
      <c r="H657" s="1258" t="s">
        <v>11</v>
      </c>
      <c r="I657" s="1217" t="s">
        <v>11</v>
      </c>
      <c r="J657" s="1259" t="s">
        <v>11</v>
      </c>
      <c r="K657" s="1219"/>
      <c r="L657" s="1220"/>
    </row>
    <row r="658" spans="2:12" ht="18" customHeight="1">
      <c r="B658" s="1261"/>
      <c r="C658" s="1198"/>
      <c r="D658" s="1330"/>
      <c r="E658" s="1198"/>
      <c r="F658" s="1198"/>
      <c r="G658" s="1262"/>
      <c r="H658" s="1258" t="s">
        <v>11</v>
      </c>
      <c r="I658" s="1217" t="s">
        <v>11</v>
      </c>
      <c r="J658" s="1259" t="s">
        <v>11</v>
      </c>
      <c r="K658" s="1263"/>
      <c r="L658" s="1199"/>
    </row>
    <row r="659" spans="2:12" ht="18" customHeight="1">
      <c r="B659" s="3812" t="s">
        <v>2732</v>
      </c>
      <c r="C659" s="3812"/>
      <c r="D659" s="3812"/>
      <c r="E659" s="3812"/>
      <c r="F659" s="3812"/>
      <c r="G659" s="3812"/>
      <c r="H659" s="3812"/>
      <c r="I659" s="3812"/>
      <c r="J659" s="3812"/>
      <c r="K659" s="3812"/>
    </row>
    <row r="661" spans="2:12" ht="27.95" customHeight="1">
      <c r="B661" s="3813" t="s">
        <v>1026</v>
      </c>
      <c r="C661" s="3814"/>
      <c r="D661" s="3814"/>
      <c r="E661" s="3814"/>
      <c r="F661" s="3814"/>
      <c r="G661" s="3814"/>
      <c r="H661" s="3814"/>
      <c r="I661" s="3814"/>
      <c r="J661" s="3814"/>
      <c r="K661" s="3814"/>
      <c r="L661" s="3814"/>
    </row>
    <row r="662" spans="2:12" ht="18" customHeight="1">
      <c r="B662" s="3798" t="s">
        <v>551</v>
      </c>
      <c r="C662" s="3799"/>
      <c r="D662" s="3799"/>
      <c r="E662" s="3799"/>
      <c r="F662" s="3800"/>
      <c r="G662" s="3804" t="s">
        <v>2567</v>
      </c>
      <c r="H662" s="3806" t="s">
        <v>2568</v>
      </c>
      <c r="I662" s="3807"/>
      <c r="J662" s="3807"/>
      <c r="K662" s="3808" t="s">
        <v>2569</v>
      </c>
      <c r="L662" s="3810" t="s">
        <v>552</v>
      </c>
    </row>
    <row r="663" spans="2:12" ht="18" customHeight="1">
      <c r="B663" s="3801"/>
      <c r="C663" s="3802"/>
      <c r="D663" s="3802"/>
      <c r="E663" s="3802"/>
      <c r="F663" s="3803"/>
      <c r="G663" s="3805"/>
      <c r="H663" s="1204" t="s">
        <v>553</v>
      </c>
      <c r="I663" s="1205" t="s">
        <v>554</v>
      </c>
      <c r="J663" s="1206" t="s">
        <v>2570</v>
      </c>
      <c r="K663" s="3809"/>
      <c r="L663" s="3811"/>
    </row>
    <row r="664" spans="2:12" ht="18" customHeight="1">
      <c r="B664" s="1225" t="s">
        <v>1071</v>
      </c>
      <c r="C664" s="1214"/>
      <c r="D664" s="1293"/>
      <c r="E664" s="1227"/>
      <c r="F664" s="1227"/>
      <c r="G664" s="1228"/>
      <c r="H664" s="1258" t="s">
        <v>11</v>
      </c>
      <c r="I664" s="1217" t="s">
        <v>11</v>
      </c>
      <c r="J664" s="1259" t="s">
        <v>11</v>
      </c>
      <c r="K664" s="1219"/>
      <c r="L664" s="1220"/>
    </row>
    <row r="665" spans="2:12" ht="18" customHeight="1">
      <c r="B665" s="1225" t="s">
        <v>1027</v>
      </c>
      <c r="C665" s="1214"/>
      <c r="D665" s="1293"/>
      <c r="E665" s="1227"/>
      <c r="F665" s="1227"/>
      <c r="G665" s="1228" t="s">
        <v>1028</v>
      </c>
      <c r="H665" s="1258" t="s">
        <v>11</v>
      </c>
      <c r="I665" s="1217" t="s">
        <v>11</v>
      </c>
      <c r="J665" s="1259" t="s">
        <v>11</v>
      </c>
      <c r="K665" s="1219"/>
      <c r="L665" s="1220"/>
    </row>
    <row r="666" spans="2:12" ht="18" customHeight="1">
      <c r="B666" s="1276" t="s">
        <v>2733</v>
      </c>
      <c r="C666" s="1191"/>
      <c r="D666" s="1283"/>
      <c r="E666" s="1214"/>
      <c r="F666" s="1227"/>
      <c r="G666" s="1278" t="s">
        <v>1029</v>
      </c>
      <c r="H666" s="1258" t="s">
        <v>11</v>
      </c>
      <c r="I666" s="1217" t="s">
        <v>11</v>
      </c>
      <c r="J666" s="1259" t="s">
        <v>11</v>
      </c>
      <c r="K666" s="1212"/>
      <c r="L666" s="1192"/>
    </row>
    <row r="667" spans="2:12" ht="18" customHeight="1">
      <c r="B667" s="1225" t="s">
        <v>1075</v>
      </c>
      <c r="C667" s="1214"/>
      <c r="D667" s="1293"/>
      <c r="E667" s="1227"/>
      <c r="F667" s="1227"/>
      <c r="G667" s="1318"/>
      <c r="H667" s="1258" t="s">
        <v>11</v>
      </c>
      <c r="I667" s="1217" t="s">
        <v>11</v>
      </c>
      <c r="J667" s="1259" t="s">
        <v>11</v>
      </c>
      <c r="K667" s="1219"/>
      <c r="L667" s="1220"/>
    </row>
    <row r="668" spans="2:12" ht="18" customHeight="1">
      <c r="B668" s="1225" t="s">
        <v>1072</v>
      </c>
      <c r="C668" s="1214"/>
      <c r="D668" s="1293"/>
      <c r="E668" s="1227"/>
      <c r="F668" s="1227"/>
      <c r="G668" s="1228"/>
      <c r="H668" s="1258" t="s">
        <v>11</v>
      </c>
      <c r="I668" s="1217" t="s">
        <v>11</v>
      </c>
      <c r="J668" s="1259" t="s">
        <v>11</v>
      </c>
      <c r="K668" s="1219"/>
      <c r="L668" s="1220"/>
    </row>
    <row r="669" spans="2:12" ht="18" customHeight="1">
      <c r="B669" s="1279" t="s">
        <v>2734</v>
      </c>
      <c r="C669" s="1227"/>
      <c r="D669" s="1282"/>
      <c r="E669" s="1227"/>
      <c r="F669" s="1227"/>
      <c r="G669" s="3822" t="s">
        <v>1028</v>
      </c>
      <c r="H669" s="3836" t="s">
        <v>11</v>
      </c>
      <c r="I669" s="3839" t="s">
        <v>11</v>
      </c>
      <c r="J669" s="3842" t="s">
        <v>11</v>
      </c>
      <c r="K669" s="1232"/>
      <c r="L669" s="1223"/>
    </row>
    <row r="670" spans="2:12" ht="18" customHeight="1">
      <c r="B670" s="1280" t="s">
        <v>2735</v>
      </c>
      <c r="C670" s="1254"/>
      <c r="D670" s="1290"/>
      <c r="E670" s="1254"/>
      <c r="F670" s="1254"/>
      <c r="G670" s="3823"/>
      <c r="H670" s="3838"/>
      <c r="I670" s="3841"/>
      <c r="J670" s="3844"/>
      <c r="K670" s="1256"/>
      <c r="L670" s="1257"/>
    </row>
    <row r="671" spans="2:12" ht="18" customHeight="1">
      <c r="B671" s="1225" t="s">
        <v>1073</v>
      </c>
      <c r="C671" s="1214"/>
      <c r="D671" s="1293"/>
      <c r="E671" s="1227"/>
      <c r="F671" s="1227"/>
      <c r="G671" s="1228" t="s">
        <v>1030</v>
      </c>
      <c r="H671" s="1258" t="s">
        <v>11</v>
      </c>
      <c r="I671" s="1217" t="s">
        <v>11</v>
      </c>
      <c r="J671" s="1259" t="s">
        <v>11</v>
      </c>
      <c r="K671" s="1219"/>
      <c r="L671" s="1220"/>
    </row>
    <row r="672" spans="2:12" ht="18" customHeight="1">
      <c r="B672" s="1225" t="s">
        <v>2736</v>
      </c>
      <c r="C672" s="1214"/>
      <c r="D672" s="1293"/>
      <c r="E672" s="1227"/>
      <c r="F672" s="1227"/>
      <c r="G672" s="1228"/>
      <c r="H672" s="1258" t="s">
        <v>11</v>
      </c>
      <c r="I672" s="1217" t="s">
        <v>11</v>
      </c>
      <c r="J672" s="1259" t="s">
        <v>11</v>
      </c>
      <c r="K672" s="1219"/>
      <c r="L672" s="1220"/>
    </row>
    <row r="673" spans="2:12" ht="18" customHeight="1">
      <c r="B673" s="1225" t="s">
        <v>2737</v>
      </c>
      <c r="C673" s="1214"/>
      <c r="D673" s="1293"/>
      <c r="E673" s="1227"/>
      <c r="F673" s="1227"/>
      <c r="G673" s="1228" t="s">
        <v>1031</v>
      </c>
      <c r="H673" s="1258" t="s">
        <v>11</v>
      </c>
      <c r="I673" s="1217" t="s">
        <v>11</v>
      </c>
      <c r="J673" s="1259" t="s">
        <v>11</v>
      </c>
      <c r="K673" s="1219"/>
      <c r="L673" s="1220"/>
    </row>
    <row r="674" spans="2:12" ht="18" customHeight="1">
      <c r="B674" s="1261"/>
      <c r="C674" s="1198"/>
      <c r="D674" s="1330"/>
      <c r="E674" s="1245"/>
      <c r="F674" s="1227"/>
      <c r="G674" s="1246"/>
      <c r="H674" s="1258" t="s">
        <v>11</v>
      </c>
      <c r="I674" s="1217" t="s">
        <v>11</v>
      </c>
      <c r="J674" s="1259" t="s">
        <v>11</v>
      </c>
      <c r="K674" s="1263"/>
      <c r="L674" s="1199"/>
    </row>
    <row r="675" spans="2:12" ht="27.95" customHeight="1">
      <c r="B675" s="3795" t="s">
        <v>1032</v>
      </c>
      <c r="C675" s="3796"/>
      <c r="D675" s="3796"/>
      <c r="E675" s="3796"/>
      <c r="F675" s="3796"/>
      <c r="G675" s="3796"/>
      <c r="H675" s="3796"/>
      <c r="I675" s="3796"/>
      <c r="J675" s="3796"/>
      <c r="K675" s="3796"/>
      <c r="L675" s="3796"/>
    </row>
    <row r="676" spans="2:12" ht="18" customHeight="1">
      <c r="B676" s="3798" t="s">
        <v>551</v>
      </c>
      <c r="C676" s="3799"/>
      <c r="D676" s="3799"/>
      <c r="E676" s="3799"/>
      <c r="F676" s="3800"/>
      <c r="G676" s="3804" t="s">
        <v>2567</v>
      </c>
      <c r="H676" s="3806" t="s">
        <v>2568</v>
      </c>
      <c r="I676" s="3807"/>
      <c r="J676" s="3807"/>
      <c r="K676" s="3808" t="s">
        <v>2569</v>
      </c>
      <c r="L676" s="3810" t="s">
        <v>552</v>
      </c>
    </row>
    <row r="677" spans="2:12" ht="18" customHeight="1">
      <c r="B677" s="3801"/>
      <c r="C677" s="3802"/>
      <c r="D677" s="3802"/>
      <c r="E677" s="3802"/>
      <c r="F677" s="3803"/>
      <c r="G677" s="3805"/>
      <c r="H677" s="1204" t="s">
        <v>553</v>
      </c>
      <c r="I677" s="1205" t="s">
        <v>554</v>
      </c>
      <c r="J677" s="1206" t="s">
        <v>2570</v>
      </c>
      <c r="K677" s="3809"/>
      <c r="L677" s="3811"/>
    </row>
    <row r="678" spans="2:12" ht="18" customHeight="1">
      <c r="B678" s="1225" t="s">
        <v>2738</v>
      </c>
      <c r="C678" s="1214"/>
      <c r="D678" s="1293"/>
      <c r="E678" s="1227"/>
      <c r="F678" s="1227"/>
      <c r="G678" s="1228"/>
      <c r="H678" s="1258" t="s">
        <v>11</v>
      </c>
      <c r="I678" s="1217" t="s">
        <v>11</v>
      </c>
      <c r="J678" s="1259" t="s">
        <v>11</v>
      </c>
      <c r="K678" s="1219"/>
      <c r="L678" s="1220"/>
    </row>
    <row r="679" spans="2:12" ht="18" customHeight="1">
      <c r="B679" s="1225" t="s">
        <v>2739</v>
      </c>
      <c r="C679" s="1214"/>
      <c r="D679" s="1293"/>
      <c r="E679" s="1227"/>
      <c r="F679" s="1227"/>
      <c r="G679" s="1228"/>
      <c r="H679" s="1258" t="s">
        <v>11</v>
      </c>
      <c r="I679" s="1217" t="s">
        <v>11</v>
      </c>
      <c r="J679" s="1259" t="s">
        <v>11</v>
      </c>
      <c r="K679" s="1219"/>
      <c r="L679" s="1220"/>
    </row>
    <row r="680" spans="2:12" ht="18" customHeight="1">
      <c r="B680" s="1276" t="s">
        <v>2740</v>
      </c>
      <c r="C680" s="1191"/>
      <c r="D680" s="1283"/>
      <c r="E680" s="1214"/>
      <c r="F680" s="1227"/>
      <c r="G680" s="1278"/>
      <c r="H680" s="1258" t="s">
        <v>11</v>
      </c>
      <c r="I680" s="1217" t="s">
        <v>11</v>
      </c>
      <c r="J680" s="1259" t="s">
        <v>11</v>
      </c>
      <c r="K680" s="1212"/>
      <c r="L680" s="1192"/>
    </row>
    <row r="681" spans="2:12" ht="18" customHeight="1">
      <c r="B681" s="1225" t="s">
        <v>2741</v>
      </c>
      <c r="C681" s="1214"/>
      <c r="D681" s="1293"/>
      <c r="E681" s="1227"/>
      <c r="F681" s="1227"/>
      <c r="G681" s="1318"/>
      <c r="H681" s="1258" t="s">
        <v>11</v>
      </c>
      <c r="I681" s="1217" t="s">
        <v>11</v>
      </c>
      <c r="J681" s="1259" t="s">
        <v>11</v>
      </c>
      <c r="K681" s="1219"/>
      <c r="L681" s="1220"/>
    </row>
    <row r="682" spans="2:12" ht="18" customHeight="1">
      <c r="B682" s="1225" t="s">
        <v>2742</v>
      </c>
      <c r="C682" s="1214"/>
      <c r="D682" s="1293"/>
      <c r="E682" s="1227"/>
      <c r="F682" s="1227"/>
      <c r="G682" s="1228" t="s">
        <v>1033</v>
      </c>
      <c r="H682" s="1258" t="s">
        <v>11</v>
      </c>
      <c r="I682" s="1217" t="s">
        <v>11</v>
      </c>
      <c r="J682" s="1259" t="s">
        <v>11</v>
      </c>
      <c r="K682" s="1219"/>
      <c r="L682" s="1220"/>
    </row>
    <row r="683" spans="2:12" ht="18" customHeight="1">
      <c r="B683" s="1279" t="s">
        <v>2743</v>
      </c>
      <c r="C683" s="1227"/>
      <c r="D683" s="1282"/>
      <c r="E683" s="1227"/>
      <c r="F683" s="1227"/>
      <c r="G683" s="3822"/>
      <c r="H683" s="3836" t="s">
        <v>11</v>
      </c>
      <c r="I683" s="3839" t="s">
        <v>11</v>
      </c>
      <c r="J683" s="3842" t="s">
        <v>11</v>
      </c>
      <c r="K683" s="1232"/>
      <c r="L683" s="1223"/>
    </row>
    <row r="684" spans="2:12" ht="18" customHeight="1">
      <c r="B684" s="1280" t="s">
        <v>2744</v>
      </c>
      <c r="C684" s="1254"/>
      <c r="D684" s="1290"/>
      <c r="E684" s="1254"/>
      <c r="F684" s="1254"/>
      <c r="G684" s="3823"/>
      <c r="H684" s="3838"/>
      <c r="I684" s="3841"/>
      <c r="J684" s="3844"/>
      <c r="K684" s="1256"/>
      <c r="L684" s="1257"/>
    </row>
    <row r="685" spans="2:12" ht="18" customHeight="1">
      <c r="B685" s="1225" t="s">
        <v>2745</v>
      </c>
      <c r="C685" s="1214"/>
      <c r="D685" s="1293"/>
      <c r="E685" s="1227"/>
      <c r="F685" s="1227"/>
      <c r="G685" s="1228"/>
      <c r="H685" s="1258" t="s">
        <v>11</v>
      </c>
      <c r="I685" s="1217" t="s">
        <v>11</v>
      </c>
      <c r="J685" s="1259" t="s">
        <v>11</v>
      </c>
      <c r="K685" s="1232"/>
      <c r="L685" s="1220"/>
    </row>
    <row r="686" spans="2:12" ht="18" customHeight="1">
      <c r="B686" s="1261"/>
      <c r="C686" s="1198"/>
      <c r="D686" s="1330"/>
      <c r="E686" s="1245"/>
      <c r="F686" s="1227"/>
      <c r="G686" s="1246"/>
      <c r="H686" s="1258" t="s">
        <v>11</v>
      </c>
      <c r="I686" s="1217" t="s">
        <v>11</v>
      </c>
      <c r="J686" s="1259" t="s">
        <v>11</v>
      </c>
      <c r="K686" s="1249"/>
      <c r="L686" s="1199"/>
    </row>
    <row r="687" spans="2:12" ht="27.95" customHeight="1">
      <c r="B687" s="3795" t="s">
        <v>1034</v>
      </c>
      <c r="C687" s="3796"/>
      <c r="D687" s="3796"/>
      <c r="E687" s="3796"/>
      <c r="F687" s="3796"/>
      <c r="G687" s="3796"/>
      <c r="H687" s="3796"/>
      <c r="I687" s="3796"/>
      <c r="J687" s="3796"/>
      <c r="K687" s="3796"/>
      <c r="L687" s="3796"/>
    </row>
    <row r="688" spans="2:12" ht="18" customHeight="1">
      <c r="B688" s="3798" t="s">
        <v>551</v>
      </c>
      <c r="C688" s="3799"/>
      <c r="D688" s="3799"/>
      <c r="E688" s="3799"/>
      <c r="F688" s="3800"/>
      <c r="G688" s="3804" t="s">
        <v>2567</v>
      </c>
      <c r="H688" s="3806" t="s">
        <v>2568</v>
      </c>
      <c r="I688" s="3807"/>
      <c r="J688" s="3807"/>
      <c r="K688" s="3808" t="s">
        <v>2569</v>
      </c>
      <c r="L688" s="3810" t="s">
        <v>552</v>
      </c>
    </row>
    <row r="689" spans="2:12" ht="18" customHeight="1">
      <c r="B689" s="3801"/>
      <c r="C689" s="3802"/>
      <c r="D689" s="3802"/>
      <c r="E689" s="3802"/>
      <c r="F689" s="3803"/>
      <c r="G689" s="3805"/>
      <c r="H689" s="1204" t="s">
        <v>553</v>
      </c>
      <c r="I689" s="1205" t="s">
        <v>554</v>
      </c>
      <c r="J689" s="1206" t="s">
        <v>2570</v>
      </c>
      <c r="K689" s="3809"/>
      <c r="L689" s="3811"/>
    </row>
    <row r="690" spans="2:12" ht="18" customHeight="1">
      <c r="B690" s="1225" t="s">
        <v>1035</v>
      </c>
      <c r="C690" s="1214"/>
      <c r="D690" s="1293"/>
      <c r="E690" s="1227"/>
      <c r="F690" s="1227"/>
      <c r="G690" s="1337" t="s">
        <v>2746</v>
      </c>
      <c r="H690" s="1258" t="s">
        <v>11</v>
      </c>
      <c r="I690" s="1335" t="s">
        <v>11</v>
      </c>
      <c r="J690" s="1259" t="s">
        <v>11</v>
      </c>
      <c r="K690" s="1219"/>
      <c r="L690" s="1220"/>
    </row>
    <row r="691" spans="2:12" ht="18" customHeight="1">
      <c r="B691" s="1225" t="s">
        <v>2747</v>
      </c>
      <c r="C691" s="1214"/>
      <c r="D691" s="1293"/>
      <c r="E691" s="1227"/>
      <c r="F691" s="1227"/>
      <c r="G691" s="1228"/>
      <c r="H691" s="1258" t="s">
        <v>11</v>
      </c>
      <c r="I691" s="1217" t="s">
        <v>11</v>
      </c>
      <c r="J691" s="1259" t="s">
        <v>11</v>
      </c>
      <c r="K691" s="1219"/>
      <c r="L691" s="1220"/>
    </row>
    <row r="692" spans="2:12" ht="18" customHeight="1">
      <c r="B692" s="1276" t="s">
        <v>2748</v>
      </c>
      <c r="C692" s="1191"/>
      <c r="D692" s="1283"/>
      <c r="E692" s="1214"/>
      <c r="F692" s="1227"/>
      <c r="G692" s="1228" t="s">
        <v>1031</v>
      </c>
      <c r="H692" s="1258" t="s">
        <v>11</v>
      </c>
      <c r="I692" s="1217" t="s">
        <v>11</v>
      </c>
      <c r="J692" s="1259" t="s">
        <v>11</v>
      </c>
      <c r="K692" s="1212"/>
      <c r="L692" s="1192"/>
    </row>
    <row r="693" spans="2:12" ht="18" customHeight="1">
      <c r="B693" s="1225" t="s">
        <v>2749</v>
      </c>
      <c r="C693" s="1214"/>
      <c r="D693" s="1293"/>
      <c r="E693" s="1227"/>
      <c r="F693" s="1227"/>
      <c r="G693" s="1228" t="s">
        <v>1036</v>
      </c>
      <c r="H693" s="1258" t="s">
        <v>11</v>
      </c>
      <c r="I693" s="1217" t="s">
        <v>11</v>
      </c>
      <c r="J693" s="1259" t="s">
        <v>11</v>
      </c>
      <c r="K693" s="1219"/>
      <c r="L693" s="1220"/>
    </row>
    <row r="694" spans="2:12" ht="18" customHeight="1">
      <c r="B694" s="1225" t="s">
        <v>1068</v>
      </c>
      <c r="C694" s="1214"/>
      <c r="D694" s="1293"/>
      <c r="E694" s="1227"/>
      <c r="F694" s="1227"/>
      <c r="G694" s="1228" t="s">
        <v>570</v>
      </c>
      <c r="H694" s="1258" t="s">
        <v>11</v>
      </c>
      <c r="I694" s="1217" t="s">
        <v>11</v>
      </c>
      <c r="J694" s="1259" t="s">
        <v>11</v>
      </c>
      <c r="K694" s="1219"/>
      <c r="L694" s="1220"/>
    </row>
    <row r="695" spans="2:12" ht="18" customHeight="1">
      <c r="B695" s="1225" t="s">
        <v>2750</v>
      </c>
      <c r="C695" s="1214"/>
      <c r="D695" s="1293"/>
      <c r="E695" s="1227"/>
      <c r="F695" s="1227"/>
      <c r="G695" s="1228" t="s">
        <v>1028</v>
      </c>
      <c r="H695" s="1258" t="s">
        <v>11</v>
      </c>
      <c r="I695" s="1217" t="s">
        <v>11</v>
      </c>
      <c r="J695" s="1259" t="s">
        <v>11</v>
      </c>
      <c r="K695" s="1219"/>
      <c r="L695" s="1220"/>
    </row>
    <row r="696" spans="2:12" ht="18" customHeight="1">
      <c r="B696" s="1225" t="s">
        <v>1069</v>
      </c>
      <c r="C696" s="1214"/>
      <c r="D696" s="1293"/>
      <c r="E696" s="1214"/>
      <c r="F696" s="1214"/>
      <c r="G696" s="1215"/>
      <c r="H696" s="1258" t="s">
        <v>11</v>
      </c>
      <c r="I696" s="1217" t="s">
        <v>11</v>
      </c>
      <c r="J696" s="1259" t="s">
        <v>11</v>
      </c>
      <c r="K696" s="1219"/>
      <c r="L696" s="1220"/>
    </row>
    <row r="697" spans="2:12" ht="18" customHeight="1">
      <c r="B697" s="1225" t="s">
        <v>1070</v>
      </c>
      <c r="C697" s="1214"/>
      <c r="D697" s="1293"/>
      <c r="E697" s="1214"/>
      <c r="F697" s="1214"/>
      <c r="G697" s="1215"/>
      <c r="H697" s="1258" t="s">
        <v>11</v>
      </c>
      <c r="I697" s="1217" t="s">
        <v>11</v>
      </c>
      <c r="J697" s="1259" t="s">
        <v>11</v>
      </c>
      <c r="K697" s="1219"/>
      <c r="L697" s="1220"/>
    </row>
    <row r="698" spans="2:12" ht="18" customHeight="1">
      <c r="B698" s="1225" t="s">
        <v>1070</v>
      </c>
      <c r="C698" s="1214"/>
      <c r="D698" s="1293"/>
      <c r="E698" s="1214"/>
      <c r="F698" s="1214"/>
      <c r="G698" s="1215"/>
      <c r="H698" s="1258" t="s">
        <v>11</v>
      </c>
      <c r="I698" s="1217" t="s">
        <v>11</v>
      </c>
      <c r="J698" s="1259" t="s">
        <v>11</v>
      </c>
      <c r="K698" s="1219"/>
      <c r="L698" s="1220"/>
    </row>
    <row r="699" spans="2:12" ht="18" customHeight="1">
      <c r="B699" s="1225" t="s">
        <v>1074</v>
      </c>
      <c r="C699" s="1214"/>
      <c r="D699" s="1293"/>
      <c r="E699" s="1227"/>
      <c r="F699" s="1227"/>
      <c r="G699" s="1228" t="s">
        <v>1037</v>
      </c>
      <c r="H699" s="1258" t="s">
        <v>11</v>
      </c>
      <c r="I699" s="1217" t="s">
        <v>11</v>
      </c>
      <c r="J699" s="1259" t="s">
        <v>11</v>
      </c>
      <c r="K699" s="1219"/>
      <c r="L699" s="1220"/>
    </row>
    <row r="700" spans="2:12" ht="18" customHeight="1">
      <c r="B700" s="1225" t="s">
        <v>2751</v>
      </c>
      <c r="C700" s="1214"/>
      <c r="D700" s="1293"/>
      <c r="E700" s="1214"/>
      <c r="F700" s="1214"/>
      <c r="G700" s="1215"/>
      <c r="H700" s="1258" t="s">
        <v>11</v>
      </c>
      <c r="I700" s="1217" t="s">
        <v>11</v>
      </c>
      <c r="J700" s="1259" t="s">
        <v>11</v>
      </c>
      <c r="K700" s="1219"/>
      <c r="L700" s="1220"/>
    </row>
    <row r="701" spans="2:12" ht="18" customHeight="1">
      <c r="B701" s="1225" t="s">
        <v>2752</v>
      </c>
      <c r="C701" s="1214"/>
      <c r="D701" s="1293"/>
      <c r="E701" s="1214"/>
      <c r="F701" s="1214"/>
      <c r="G701" s="1215"/>
      <c r="H701" s="1258" t="s">
        <v>11</v>
      </c>
      <c r="I701" s="1217" t="s">
        <v>11</v>
      </c>
      <c r="J701" s="1259" t="s">
        <v>11</v>
      </c>
      <c r="K701" s="1219"/>
      <c r="L701" s="1220"/>
    </row>
    <row r="702" spans="2:12" ht="18" customHeight="1">
      <c r="B702" s="1279" t="s">
        <v>2753</v>
      </c>
      <c r="C702" s="1227"/>
      <c r="D702" s="1282"/>
      <c r="E702" s="1227"/>
      <c r="F702" s="1227"/>
      <c r="G702" s="3822" t="s">
        <v>1038</v>
      </c>
      <c r="H702" s="3836" t="s">
        <v>11</v>
      </c>
      <c r="I702" s="3839" t="s">
        <v>11</v>
      </c>
      <c r="J702" s="3842" t="s">
        <v>11</v>
      </c>
      <c r="K702" s="1232"/>
      <c r="L702" s="1223"/>
    </row>
    <row r="703" spans="2:12" ht="18" customHeight="1">
      <c r="B703" s="1280" t="s">
        <v>2754</v>
      </c>
      <c r="C703" s="1254"/>
      <c r="D703" s="1290"/>
      <c r="E703" s="1254"/>
      <c r="F703" s="1254"/>
      <c r="G703" s="3823"/>
      <c r="H703" s="3838"/>
      <c r="I703" s="3841"/>
      <c r="J703" s="3844"/>
      <c r="K703" s="1256"/>
      <c r="L703" s="1257"/>
    </row>
    <row r="704" spans="2:12" ht="18" customHeight="1">
      <c r="B704" s="1225" t="s">
        <v>2755</v>
      </c>
      <c r="C704" s="1214"/>
      <c r="D704" s="1293"/>
      <c r="E704" s="1227"/>
      <c r="F704" s="1227"/>
      <c r="G704" s="1228" t="s">
        <v>1031</v>
      </c>
      <c r="H704" s="1258" t="s">
        <v>11</v>
      </c>
      <c r="I704" s="1217" t="s">
        <v>11</v>
      </c>
      <c r="J704" s="1259" t="s">
        <v>11</v>
      </c>
      <c r="K704" s="1219"/>
      <c r="L704" s="1220"/>
    </row>
    <row r="705" spans="2:12" ht="18" customHeight="1">
      <c r="B705" s="1261" t="s">
        <v>2756</v>
      </c>
      <c r="C705" s="1198"/>
      <c r="D705" s="1330"/>
      <c r="E705" s="1245"/>
      <c r="F705" s="1227"/>
      <c r="G705" s="1246" t="s">
        <v>2757</v>
      </c>
      <c r="H705" s="1258" t="s">
        <v>11</v>
      </c>
      <c r="I705" s="1335" t="s">
        <v>11</v>
      </c>
      <c r="J705" s="1259" t="s">
        <v>11</v>
      </c>
      <c r="K705" s="1263"/>
      <c r="L705" s="1199"/>
    </row>
    <row r="706" spans="2:12" ht="18" customHeight="1">
      <c r="B706" s="3812" t="s">
        <v>582</v>
      </c>
      <c r="C706" s="3812"/>
      <c r="D706" s="3812"/>
      <c r="E706" s="3812"/>
      <c r="F706" s="3812"/>
      <c r="G706" s="3812"/>
      <c r="H706" s="3812"/>
      <c r="I706" s="3812"/>
      <c r="J706" s="3812"/>
      <c r="K706" s="3812"/>
    </row>
    <row r="708" spans="2:12" ht="27.95" customHeight="1">
      <c r="B708" s="3813" t="s">
        <v>1004</v>
      </c>
      <c r="C708" s="3814"/>
      <c r="D708" s="3814"/>
      <c r="E708" s="3814"/>
      <c r="F708" s="3814"/>
      <c r="G708" s="3814"/>
      <c r="H708" s="3814"/>
      <c r="I708" s="3814"/>
      <c r="J708" s="3814"/>
      <c r="K708" s="3814"/>
      <c r="L708" s="3814"/>
    </row>
    <row r="709" spans="2:12" ht="18" customHeight="1">
      <c r="B709" s="3798" t="s">
        <v>551</v>
      </c>
      <c r="C709" s="3799"/>
      <c r="D709" s="3799"/>
      <c r="E709" s="3799"/>
      <c r="F709" s="3800"/>
      <c r="G709" s="3804" t="s">
        <v>2567</v>
      </c>
      <c r="H709" s="3806" t="s">
        <v>2568</v>
      </c>
      <c r="I709" s="3807"/>
      <c r="J709" s="3807"/>
      <c r="K709" s="3808" t="s">
        <v>2569</v>
      </c>
      <c r="L709" s="3810" t="s">
        <v>552</v>
      </c>
    </row>
    <row r="710" spans="2:12" ht="18" customHeight="1">
      <c r="B710" s="3801"/>
      <c r="C710" s="3802"/>
      <c r="D710" s="3802"/>
      <c r="E710" s="3802"/>
      <c r="F710" s="3803"/>
      <c r="G710" s="3805"/>
      <c r="H710" s="1204" t="s">
        <v>553</v>
      </c>
      <c r="I710" s="1205" t="s">
        <v>554</v>
      </c>
      <c r="J710" s="1206" t="s">
        <v>2570</v>
      </c>
      <c r="K710" s="3809"/>
      <c r="L710" s="3811"/>
    </row>
    <row r="711" spans="2:12" ht="18" customHeight="1">
      <c r="B711" s="1225" t="s">
        <v>2758</v>
      </c>
      <c r="C711" s="1214"/>
      <c r="D711" s="1293"/>
      <c r="E711" s="1227"/>
      <c r="F711" s="1227"/>
      <c r="G711" s="1228" t="s">
        <v>1005</v>
      </c>
      <c r="H711" s="1258" t="s">
        <v>11</v>
      </c>
      <c r="I711" s="1217" t="s">
        <v>11</v>
      </c>
      <c r="J711" s="1259" t="s">
        <v>11</v>
      </c>
      <c r="K711" s="1219"/>
      <c r="L711" s="1220"/>
    </row>
    <row r="712" spans="2:12" ht="18" customHeight="1">
      <c r="B712" s="1225" t="s">
        <v>2759</v>
      </c>
      <c r="C712" s="1214"/>
      <c r="D712" s="1293"/>
      <c r="E712" s="1227"/>
      <c r="F712" s="1227"/>
      <c r="G712" s="1228" t="s">
        <v>1006</v>
      </c>
      <c r="H712" s="1258" t="s">
        <v>11</v>
      </c>
      <c r="I712" s="1217" t="s">
        <v>11</v>
      </c>
      <c r="J712" s="1259" t="s">
        <v>11</v>
      </c>
      <c r="K712" s="1219"/>
      <c r="L712" s="1220"/>
    </row>
    <row r="713" spans="2:12" ht="18" customHeight="1">
      <c r="B713" s="1276" t="s">
        <v>2760</v>
      </c>
      <c r="C713" s="1191"/>
      <c r="D713" s="1283"/>
      <c r="E713" s="1227"/>
      <c r="F713" s="1227"/>
      <c r="G713" s="1228"/>
      <c r="H713" s="1258" t="s">
        <v>11</v>
      </c>
      <c r="I713" s="1217" t="s">
        <v>11</v>
      </c>
      <c r="J713" s="1259" t="s">
        <v>11</v>
      </c>
      <c r="K713" s="1212"/>
      <c r="L713" s="1192"/>
    </row>
    <row r="714" spans="2:12" ht="18" customHeight="1">
      <c r="B714" s="1279" t="s">
        <v>2761</v>
      </c>
      <c r="C714" s="1227"/>
      <c r="D714" s="1282"/>
      <c r="E714" s="1227"/>
      <c r="F714" s="1227"/>
      <c r="G714" s="3822"/>
      <c r="H714" s="3836" t="s">
        <v>11</v>
      </c>
      <c r="I714" s="3839" t="s">
        <v>11</v>
      </c>
      <c r="J714" s="3842" t="s">
        <v>11</v>
      </c>
      <c r="K714" s="1232"/>
      <c r="L714" s="1223"/>
    </row>
    <row r="715" spans="2:12" ht="18" customHeight="1">
      <c r="B715" s="1280" t="s">
        <v>2762</v>
      </c>
      <c r="C715" s="1254"/>
      <c r="D715" s="1290"/>
      <c r="E715" s="1254"/>
      <c r="F715" s="1254"/>
      <c r="G715" s="3823"/>
      <c r="H715" s="3838"/>
      <c r="I715" s="3841"/>
      <c r="J715" s="3844"/>
      <c r="K715" s="1256"/>
      <c r="L715" s="1257"/>
    </row>
    <row r="716" spans="2:12" ht="18" customHeight="1">
      <c r="B716" s="1320" t="s">
        <v>1007</v>
      </c>
      <c r="C716" s="1254"/>
      <c r="D716" s="1290"/>
      <c r="E716" s="1254"/>
      <c r="F716" s="1191"/>
      <c r="G716" s="1228" t="s">
        <v>1008</v>
      </c>
      <c r="H716" s="1258" t="s">
        <v>11</v>
      </c>
      <c r="I716" s="1217" t="s">
        <v>11</v>
      </c>
      <c r="J716" s="1259" t="s">
        <v>11</v>
      </c>
      <c r="K716" s="1256"/>
      <c r="L716" s="1257"/>
    </row>
    <row r="717" spans="2:12" ht="18" customHeight="1">
      <c r="B717" s="1261"/>
      <c r="C717" s="1198"/>
      <c r="D717" s="1330"/>
      <c r="E717" s="1191"/>
      <c r="F717" s="1227"/>
      <c r="G717" s="1246"/>
      <c r="H717" s="1258" t="s">
        <v>11</v>
      </c>
      <c r="I717" s="1217" t="s">
        <v>11</v>
      </c>
      <c r="J717" s="1259" t="s">
        <v>11</v>
      </c>
      <c r="K717" s="1263"/>
      <c r="L717" s="1199"/>
    </row>
    <row r="718" spans="2:12" ht="27.95" customHeight="1">
      <c r="B718" s="3795" t="s">
        <v>1009</v>
      </c>
      <c r="C718" s="3796"/>
      <c r="D718" s="3796"/>
      <c r="E718" s="3796"/>
      <c r="F718" s="3796"/>
      <c r="G718" s="3796"/>
      <c r="H718" s="3796"/>
      <c r="I718" s="3796"/>
      <c r="J718" s="3796"/>
      <c r="K718" s="3796"/>
      <c r="L718" s="3796"/>
    </row>
    <row r="719" spans="2:12" ht="18" customHeight="1">
      <c r="B719" s="3798" t="s">
        <v>551</v>
      </c>
      <c r="C719" s="3799"/>
      <c r="D719" s="3799"/>
      <c r="E719" s="3799"/>
      <c r="F719" s="3800"/>
      <c r="G719" s="3804" t="s">
        <v>2567</v>
      </c>
      <c r="H719" s="3806" t="s">
        <v>2568</v>
      </c>
      <c r="I719" s="3807"/>
      <c r="J719" s="3807"/>
      <c r="K719" s="3808" t="s">
        <v>2569</v>
      </c>
      <c r="L719" s="3810" t="s">
        <v>552</v>
      </c>
    </row>
    <row r="720" spans="2:12" ht="18" customHeight="1">
      <c r="B720" s="3801"/>
      <c r="C720" s="3802"/>
      <c r="D720" s="3802"/>
      <c r="E720" s="3802"/>
      <c r="F720" s="3803"/>
      <c r="G720" s="3805"/>
      <c r="H720" s="1204" t="s">
        <v>553</v>
      </c>
      <c r="I720" s="1205" t="s">
        <v>554</v>
      </c>
      <c r="J720" s="1206" t="s">
        <v>2570</v>
      </c>
      <c r="K720" s="3809"/>
      <c r="L720" s="3811"/>
    </row>
    <row r="721" spans="2:12" ht="18" customHeight="1">
      <c r="B721" s="1225" t="s">
        <v>2763</v>
      </c>
      <c r="C721" s="1214"/>
      <c r="D721" s="1293"/>
      <c r="E721" s="1227"/>
      <c r="F721" s="1227"/>
      <c r="G721" s="1228" t="s">
        <v>1010</v>
      </c>
      <c r="H721" s="1258" t="s">
        <v>11</v>
      </c>
      <c r="I721" s="1217" t="s">
        <v>11</v>
      </c>
      <c r="J721" s="1259" t="s">
        <v>11</v>
      </c>
      <c r="K721" s="1219"/>
      <c r="L721" s="1220"/>
    </row>
    <row r="722" spans="2:12" ht="18" customHeight="1">
      <c r="B722" s="1225" t="s">
        <v>2764</v>
      </c>
      <c r="C722" s="1214"/>
      <c r="D722" s="1293"/>
      <c r="E722" s="1227"/>
      <c r="F722" s="1227"/>
      <c r="G722" s="1228" t="s">
        <v>1011</v>
      </c>
      <c r="H722" s="1258" t="s">
        <v>11</v>
      </c>
      <c r="I722" s="1217" t="s">
        <v>11</v>
      </c>
      <c r="J722" s="1259" t="s">
        <v>11</v>
      </c>
      <c r="K722" s="1219"/>
      <c r="L722" s="1220"/>
    </row>
    <row r="723" spans="2:12" ht="18" customHeight="1">
      <c r="B723" s="1276" t="s">
        <v>1012</v>
      </c>
      <c r="C723" s="1191"/>
      <c r="D723" s="1283"/>
      <c r="E723" s="1214"/>
      <c r="F723" s="1227"/>
      <c r="G723" s="1228" t="s">
        <v>1013</v>
      </c>
      <c r="H723" s="1258" t="s">
        <v>11</v>
      </c>
      <c r="I723" s="1217" t="s">
        <v>11</v>
      </c>
      <c r="J723" s="1259" t="s">
        <v>11</v>
      </c>
      <c r="K723" s="1212"/>
      <c r="L723" s="1192"/>
    </row>
    <row r="724" spans="2:12" ht="18" customHeight="1">
      <c r="B724" s="1277" t="s">
        <v>2765</v>
      </c>
      <c r="C724" s="1214"/>
      <c r="D724" s="1293"/>
      <c r="E724" s="1214"/>
      <c r="F724" s="1214"/>
      <c r="G724" s="1215" t="s">
        <v>1014</v>
      </c>
      <c r="H724" s="1258" t="s">
        <v>11</v>
      </c>
      <c r="I724" s="1217" t="s">
        <v>11</v>
      </c>
      <c r="J724" s="1259" t="s">
        <v>11</v>
      </c>
      <c r="K724" s="1219"/>
      <c r="L724" s="1220"/>
    </row>
    <row r="725" spans="2:12" ht="18" customHeight="1">
      <c r="B725" s="1225" t="s">
        <v>1076</v>
      </c>
      <c r="C725" s="1214"/>
      <c r="D725" s="1293"/>
      <c r="E725" s="1214"/>
      <c r="F725" s="1214"/>
      <c r="G725" s="1215" t="s">
        <v>1015</v>
      </c>
      <c r="H725" s="1258" t="s">
        <v>11</v>
      </c>
      <c r="I725" s="1217" t="s">
        <v>11</v>
      </c>
      <c r="J725" s="1259" t="s">
        <v>11</v>
      </c>
      <c r="K725" s="1219"/>
      <c r="L725" s="1220"/>
    </row>
    <row r="726" spans="2:12" ht="18" customHeight="1">
      <c r="B726" s="1225" t="s">
        <v>1077</v>
      </c>
      <c r="C726" s="1214"/>
      <c r="D726" s="1293"/>
      <c r="E726" s="1214"/>
      <c r="F726" s="1214"/>
      <c r="G726" s="1215" t="s">
        <v>570</v>
      </c>
      <c r="H726" s="1258" t="s">
        <v>11</v>
      </c>
      <c r="I726" s="1217" t="s">
        <v>11</v>
      </c>
      <c r="J726" s="1259" t="s">
        <v>11</v>
      </c>
      <c r="K726" s="1219"/>
      <c r="L726" s="1220"/>
    </row>
    <row r="727" spans="2:12" ht="18" customHeight="1">
      <c r="B727" s="1225"/>
      <c r="C727" s="1214"/>
      <c r="D727" s="1293"/>
      <c r="E727" s="1214"/>
      <c r="F727" s="1214"/>
      <c r="G727" s="1215"/>
      <c r="H727" s="1258" t="s">
        <v>11</v>
      </c>
      <c r="I727" s="1217" t="s">
        <v>11</v>
      </c>
      <c r="J727" s="1259" t="s">
        <v>11</v>
      </c>
      <c r="K727" s="1219"/>
      <c r="L727" s="1220"/>
    </row>
    <row r="728" spans="2:12" ht="27.95" customHeight="1">
      <c r="B728" s="3813" t="s">
        <v>1016</v>
      </c>
      <c r="C728" s="3814"/>
      <c r="D728" s="3814"/>
      <c r="E728" s="3814"/>
      <c r="F728" s="3814"/>
      <c r="G728" s="3814"/>
      <c r="H728" s="3814"/>
      <c r="I728" s="3814"/>
      <c r="J728" s="3814"/>
      <c r="K728" s="3814"/>
      <c r="L728" s="3814"/>
    </row>
    <row r="729" spans="2:12" ht="18" customHeight="1">
      <c r="B729" s="3798" t="s">
        <v>551</v>
      </c>
      <c r="C729" s="3799"/>
      <c r="D729" s="3799"/>
      <c r="E729" s="3799"/>
      <c r="F729" s="3800"/>
      <c r="G729" s="3804" t="s">
        <v>2567</v>
      </c>
      <c r="H729" s="3806" t="s">
        <v>2568</v>
      </c>
      <c r="I729" s="3807"/>
      <c r="J729" s="3807"/>
      <c r="K729" s="3808" t="s">
        <v>2569</v>
      </c>
      <c r="L729" s="3810" t="s">
        <v>552</v>
      </c>
    </row>
    <row r="730" spans="2:12" ht="18" customHeight="1">
      <c r="B730" s="3801"/>
      <c r="C730" s="3802"/>
      <c r="D730" s="3802"/>
      <c r="E730" s="3802"/>
      <c r="F730" s="3803"/>
      <c r="G730" s="3805"/>
      <c r="H730" s="1204" t="s">
        <v>553</v>
      </c>
      <c r="I730" s="1205" t="s">
        <v>554</v>
      </c>
      <c r="J730" s="1206" t="s">
        <v>2570</v>
      </c>
      <c r="K730" s="3809"/>
      <c r="L730" s="3811"/>
    </row>
    <row r="731" spans="2:12" ht="18" customHeight="1">
      <c r="B731" s="1225" t="s">
        <v>2766</v>
      </c>
      <c r="C731" s="1214"/>
      <c r="D731" s="1293"/>
      <c r="E731" s="1227"/>
      <c r="F731" s="1227"/>
      <c r="G731" s="1228"/>
      <c r="H731" s="1258" t="s">
        <v>11</v>
      </c>
      <c r="I731" s="1217" t="s">
        <v>11</v>
      </c>
      <c r="J731" s="1259" t="s">
        <v>11</v>
      </c>
      <c r="K731" s="1219"/>
      <c r="L731" s="1220"/>
    </row>
    <row r="732" spans="2:12" ht="18" customHeight="1">
      <c r="B732" s="1225" t="s">
        <v>2767</v>
      </c>
      <c r="C732" s="1214"/>
      <c r="D732" s="1293"/>
      <c r="E732" s="1227"/>
      <c r="F732" s="1227"/>
      <c r="G732" s="1278" t="s">
        <v>1017</v>
      </c>
      <c r="H732" s="1258" t="s">
        <v>11</v>
      </c>
      <c r="I732" s="1217" t="s">
        <v>11</v>
      </c>
      <c r="J732" s="1259" t="s">
        <v>11</v>
      </c>
      <c r="K732" s="1219"/>
      <c r="L732" s="1220"/>
    </row>
    <row r="733" spans="2:12" ht="18" customHeight="1">
      <c r="B733" s="1316" t="s">
        <v>2768</v>
      </c>
      <c r="C733" s="1191"/>
      <c r="D733" s="1283"/>
      <c r="E733" s="1227"/>
      <c r="F733" s="1227"/>
      <c r="G733" s="3822"/>
      <c r="H733" s="3836" t="s">
        <v>11</v>
      </c>
      <c r="I733" s="3839" t="s">
        <v>11</v>
      </c>
      <c r="J733" s="3842" t="s">
        <v>11</v>
      </c>
      <c r="K733" s="1212"/>
      <c r="L733" s="1192"/>
    </row>
    <row r="734" spans="2:12" ht="18" customHeight="1">
      <c r="B734" s="1280" t="s">
        <v>2769</v>
      </c>
      <c r="C734" s="1254"/>
      <c r="D734" s="1290"/>
      <c r="E734" s="1254"/>
      <c r="F734" s="1254"/>
      <c r="G734" s="3823"/>
      <c r="H734" s="3838"/>
      <c r="I734" s="3841"/>
      <c r="J734" s="3844"/>
      <c r="K734" s="1256"/>
      <c r="L734" s="1257"/>
    </row>
    <row r="735" spans="2:12" ht="18" customHeight="1">
      <c r="B735" s="1225" t="s">
        <v>1018</v>
      </c>
      <c r="C735" s="1214"/>
      <c r="D735" s="1293"/>
      <c r="E735" s="1214"/>
      <c r="F735" s="1214"/>
      <c r="G735" s="1215"/>
      <c r="H735" s="1258" t="s">
        <v>11</v>
      </c>
      <c r="I735" s="1217" t="s">
        <v>11</v>
      </c>
      <c r="J735" s="1259" t="s">
        <v>11</v>
      </c>
      <c r="K735" s="1219"/>
      <c r="L735" s="1220"/>
    </row>
    <row r="736" spans="2:12" ht="18" customHeight="1">
      <c r="B736" s="1264"/>
      <c r="C736" s="1245"/>
      <c r="D736" s="1328"/>
      <c r="E736" s="1245"/>
      <c r="F736" s="1245"/>
      <c r="G736" s="1246"/>
      <c r="H736" s="1258" t="s">
        <v>11</v>
      </c>
      <c r="I736" s="1217" t="s">
        <v>11</v>
      </c>
      <c r="J736" s="1259" t="s">
        <v>11</v>
      </c>
      <c r="K736" s="1249"/>
      <c r="L736" s="1250"/>
    </row>
    <row r="737" spans="2:12" ht="27.95" customHeight="1">
      <c r="B737" s="3795" t="s">
        <v>1019</v>
      </c>
      <c r="C737" s="3796"/>
      <c r="D737" s="3796"/>
      <c r="E737" s="3796"/>
      <c r="F737" s="3796"/>
      <c r="G737" s="3796"/>
      <c r="H737" s="3796"/>
      <c r="I737" s="3796"/>
      <c r="J737" s="3796"/>
      <c r="K737" s="3796"/>
      <c r="L737" s="3796"/>
    </row>
    <row r="738" spans="2:12" ht="18" customHeight="1">
      <c r="B738" s="3798" t="s">
        <v>551</v>
      </c>
      <c r="C738" s="3799"/>
      <c r="D738" s="3799"/>
      <c r="E738" s="3799"/>
      <c r="F738" s="3800"/>
      <c r="G738" s="3804" t="s">
        <v>2567</v>
      </c>
      <c r="H738" s="3806" t="s">
        <v>2568</v>
      </c>
      <c r="I738" s="3807"/>
      <c r="J738" s="3807"/>
      <c r="K738" s="3808" t="s">
        <v>2569</v>
      </c>
      <c r="L738" s="3810" t="s">
        <v>552</v>
      </c>
    </row>
    <row r="739" spans="2:12" ht="18" customHeight="1">
      <c r="B739" s="3801"/>
      <c r="C739" s="3802"/>
      <c r="D739" s="3802"/>
      <c r="E739" s="3802"/>
      <c r="F739" s="3803"/>
      <c r="G739" s="3805"/>
      <c r="H739" s="1204" t="s">
        <v>553</v>
      </c>
      <c r="I739" s="1205" t="s">
        <v>554</v>
      </c>
      <c r="J739" s="1206" t="s">
        <v>2570</v>
      </c>
      <c r="K739" s="3809"/>
      <c r="L739" s="3811"/>
    </row>
    <row r="740" spans="2:12" ht="18" customHeight="1">
      <c r="B740" s="1225" t="s">
        <v>2770</v>
      </c>
      <c r="C740" s="1214"/>
      <c r="D740" s="1293"/>
      <c r="E740" s="1227"/>
      <c r="F740" s="1227"/>
      <c r="G740" s="1228"/>
      <c r="H740" s="1258" t="s">
        <v>11</v>
      </c>
      <c r="I740" s="1217" t="s">
        <v>11</v>
      </c>
      <c r="J740" s="1259" t="s">
        <v>11</v>
      </c>
      <c r="K740" s="1219"/>
      <c r="L740" s="1220"/>
    </row>
    <row r="741" spans="2:12" ht="18" customHeight="1">
      <c r="B741" s="1225" t="s">
        <v>2771</v>
      </c>
      <c r="C741" s="1214"/>
      <c r="D741" s="1293"/>
      <c r="E741" s="1227"/>
      <c r="F741" s="1227"/>
      <c r="G741" s="1278"/>
      <c r="H741" s="1258" t="s">
        <v>11</v>
      </c>
      <c r="I741" s="1217" t="s">
        <v>11</v>
      </c>
      <c r="J741" s="1259" t="s">
        <v>11</v>
      </c>
      <c r="K741" s="1219"/>
      <c r="L741" s="1220"/>
    </row>
    <row r="742" spans="2:12" ht="18" customHeight="1">
      <c r="B742" s="1225" t="s">
        <v>2772</v>
      </c>
      <c r="C742" s="1214"/>
      <c r="D742" s="1293"/>
      <c r="E742" s="1214"/>
      <c r="F742" s="1214"/>
      <c r="G742" s="1215" t="s">
        <v>1020</v>
      </c>
      <c r="H742" s="1258" t="s">
        <v>11</v>
      </c>
      <c r="I742" s="1217" t="s">
        <v>11</v>
      </c>
      <c r="J742" s="1259" t="s">
        <v>11</v>
      </c>
      <c r="K742" s="1219"/>
      <c r="L742" s="1220"/>
    </row>
    <row r="743" spans="2:12" ht="18" customHeight="1">
      <c r="B743" s="1279" t="s">
        <v>2773</v>
      </c>
      <c r="C743" s="1227"/>
      <c r="D743" s="1282"/>
      <c r="E743" s="1227"/>
      <c r="F743" s="1227"/>
      <c r="G743" s="3822" t="s">
        <v>1021</v>
      </c>
      <c r="H743" s="3836" t="s">
        <v>11</v>
      </c>
      <c r="I743" s="3839" t="s">
        <v>11</v>
      </c>
      <c r="J743" s="3842" t="s">
        <v>11</v>
      </c>
      <c r="K743" s="1232"/>
      <c r="L743" s="1223"/>
    </row>
    <row r="744" spans="2:12" ht="18" customHeight="1">
      <c r="B744" s="1280" t="s">
        <v>2774</v>
      </c>
      <c r="C744" s="1254"/>
      <c r="D744" s="1290"/>
      <c r="E744" s="1254"/>
      <c r="F744" s="1254"/>
      <c r="G744" s="3823"/>
      <c r="H744" s="3838"/>
      <c r="I744" s="3841"/>
      <c r="J744" s="3844"/>
      <c r="K744" s="1256"/>
      <c r="L744" s="1257"/>
    </row>
    <row r="745" spans="2:12" ht="18" customHeight="1">
      <c r="B745" s="1279" t="s">
        <v>2775</v>
      </c>
      <c r="C745" s="1227"/>
      <c r="D745" s="1282"/>
      <c r="E745" s="1227"/>
      <c r="F745" s="1227"/>
      <c r="G745" s="3822" t="s">
        <v>1022</v>
      </c>
      <c r="H745" s="3836" t="s">
        <v>11</v>
      </c>
      <c r="I745" s="3839" t="s">
        <v>11</v>
      </c>
      <c r="J745" s="3842" t="s">
        <v>11</v>
      </c>
      <c r="K745" s="1232"/>
      <c r="L745" s="1223"/>
    </row>
    <row r="746" spans="2:12" ht="18" customHeight="1">
      <c r="B746" s="1280" t="s">
        <v>2776</v>
      </c>
      <c r="C746" s="1254"/>
      <c r="D746" s="1290"/>
      <c r="E746" s="1254"/>
      <c r="F746" s="1254"/>
      <c r="G746" s="3823"/>
      <c r="H746" s="3838"/>
      <c r="I746" s="3841"/>
      <c r="J746" s="3844"/>
      <c r="K746" s="1256"/>
      <c r="L746" s="1257"/>
    </row>
    <row r="747" spans="2:12" ht="18" customHeight="1">
      <c r="B747" s="1279" t="s">
        <v>2777</v>
      </c>
      <c r="C747" s="1227"/>
      <c r="D747" s="1282"/>
      <c r="E747" s="1227"/>
      <c r="F747" s="1227"/>
      <c r="G747" s="3822" t="s">
        <v>1023</v>
      </c>
      <c r="H747" s="3836" t="s">
        <v>11</v>
      </c>
      <c r="I747" s="3839" t="s">
        <v>11</v>
      </c>
      <c r="J747" s="3842" t="s">
        <v>11</v>
      </c>
      <c r="K747" s="1232"/>
      <c r="L747" s="1223"/>
    </row>
    <row r="748" spans="2:12" ht="18" customHeight="1">
      <c r="B748" s="1280" t="s">
        <v>2778</v>
      </c>
      <c r="C748" s="1254"/>
      <c r="D748" s="1290"/>
      <c r="E748" s="1254"/>
      <c r="F748" s="1254"/>
      <c r="G748" s="3823"/>
      <c r="H748" s="3838"/>
      <c r="I748" s="3841"/>
      <c r="J748" s="3844"/>
      <c r="K748" s="1256"/>
      <c r="L748" s="1257"/>
    </row>
    <row r="749" spans="2:12" ht="18" customHeight="1">
      <c r="B749" s="1279" t="s">
        <v>2779</v>
      </c>
      <c r="C749" s="1227"/>
      <c r="D749" s="1282"/>
      <c r="E749" s="1227"/>
      <c r="F749" s="1227"/>
      <c r="G749" s="3822"/>
      <c r="H749" s="3836" t="s">
        <v>11</v>
      </c>
      <c r="I749" s="3839" t="s">
        <v>11</v>
      </c>
      <c r="J749" s="3842" t="s">
        <v>11</v>
      </c>
      <c r="K749" s="1232"/>
      <c r="L749" s="1223"/>
    </row>
    <row r="750" spans="2:12" ht="18" customHeight="1">
      <c r="B750" s="1280" t="s">
        <v>2780</v>
      </c>
      <c r="C750" s="1254"/>
      <c r="D750" s="1290"/>
      <c r="E750" s="1254"/>
      <c r="F750" s="1254"/>
      <c r="G750" s="3823"/>
      <c r="H750" s="3838"/>
      <c r="I750" s="3841"/>
      <c r="J750" s="3844"/>
      <c r="K750" s="1256"/>
      <c r="L750" s="1257"/>
    </row>
    <row r="751" spans="2:12" ht="18" customHeight="1">
      <c r="B751" s="1276" t="s">
        <v>1024</v>
      </c>
      <c r="C751" s="1191"/>
      <c r="D751" s="1283"/>
      <c r="E751" s="1191"/>
      <c r="F751" s="1191"/>
      <c r="G751" s="1209"/>
      <c r="H751" s="1258" t="s">
        <v>11</v>
      </c>
      <c r="I751" s="1217" t="s">
        <v>11</v>
      </c>
      <c r="J751" s="1259" t="s">
        <v>11</v>
      </c>
      <c r="K751" s="1212"/>
      <c r="L751" s="1192"/>
    </row>
    <row r="752" spans="2:12" ht="18" customHeight="1">
      <c r="B752" s="1277" t="s">
        <v>1025</v>
      </c>
      <c r="C752" s="1214"/>
      <c r="D752" s="1293"/>
      <c r="E752" s="1214"/>
      <c r="F752" s="1214"/>
      <c r="G752" s="1215"/>
      <c r="H752" s="1258" t="s">
        <v>11</v>
      </c>
      <c r="I752" s="1217" t="s">
        <v>11</v>
      </c>
      <c r="J752" s="1259" t="s">
        <v>11</v>
      </c>
      <c r="K752" s="1219"/>
      <c r="L752" s="1220"/>
    </row>
    <row r="753" spans="2:12" ht="18" customHeight="1">
      <c r="B753" s="1321"/>
      <c r="C753" s="1198"/>
      <c r="D753" s="1330"/>
      <c r="E753" s="1198"/>
      <c r="F753" s="1198"/>
      <c r="G753" s="1262"/>
      <c r="H753" s="1258" t="s">
        <v>11</v>
      </c>
      <c r="I753" s="1217" t="s">
        <v>11</v>
      </c>
      <c r="J753" s="1259" t="s">
        <v>11</v>
      </c>
      <c r="K753" s="1263"/>
      <c r="L753" s="1199"/>
    </row>
    <row r="754" spans="2:12" ht="18" customHeight="1">
      <c r="B754" s="3812" t="s">
        <v>2781</v>
      </c>
      <c r="C754" s="3812"/>
      <c r="D754" s="3812"/>
      <c r="E754" s="3812"/>
      <c r="F754" s="3812"/>
      <c r="G754" s="3812"/>
      <c r="H754" s="3812"/>
      <c r="I754" s="3812"/>
      <c r="J754" s="3812"/>
      <c r="K754" s="3812"/>
    </row>
    <row r="756" spans="2:12" ht="27.95" customHeight="1">
      <c r="B756" s="3813" t="s">
        <v>994</v>
      </c>
      <c r="C756" s="3814"/>
      <c r="D756" s="3814"/>
      <c r="E756" s="3814"/>
      <c r="F756" s="3814"/>
      <c r="G756" s="3814"/>
      <c r="H756" s="3814"/>
      <c r="I756" s="3814"/>
      <c r="J756" s="3814"/>
      <c r="K756" s="3814"/>
      <c r="L756" s="3814"/>
    </row>
    <row r="757" spans="2:12" ht="18" customHeight="1">
      <c r="B757" s="3798" t="s">
        <v>551</v>
      </c>
      <c r="C757" s="3799"/>
      <c r="D757" s="3799"/>
      <c r="E757" s="3799"/>
      <c r="F757" s="3800"/>
      <c r="G757" s="3804" t="s">
        <v>2567</v>
      </c>
      <c r="H757" s="3806" t="s">
        <v>2568</v>
      </c>
      <c r="I757" s="3807"/>
      <c r="J757" s="3807"/>
      <c r="K757" s="3808" t="s">
        <v>2569</v>
      </c>
      <c r="L757" s="3810" t="s">
        <v>552</v>
      </c>
    </row>
    <row r="758" spans="2:12" ht="18" customHeight="1">
      <c r="B758" s="3801"/>
      <c r="C758" s="3802"/>
      <c r="D758" s="3802"/>
      <c r="E758" s="3802"/>
      <c r="F758" s="3803"/>
      <c r="G758" s="3805"/>
      <c r="H758" s="1204" t="s">
        <v>553</v>
      </c>
      <c r="I758" s="1205" t="s">
        <v>554</v>
      </c>
      <c r="J758" s="1206" t="s">
        <v>2570</v>
      </c>
      <c r="K758" s="3809"/>
      <c r="L758" s="3811"/>
    </row>
    <row r="759" spans="2:12" ht="18" customHeight="1">
      <c r="B759" s="1225" t="s">
        <v>2782</v>
      </c>
      <c r="C759" s="1214"/>
      <c r="D759" s="1293"/>
      <c r="E759" s="1227"/>
      <c r="F759" s="1227"/>
      <c r="G759" s="1228" t="s">
        <v>1078</v>
      </c>
      <c r="H759" s="1258" t="s">
        <v>11</v>
      </c>
      <c r="I759" s="1217" t="s">
        <v>11</v>
      </c>
      <c r="J759" s="1259" t="s">
        <v>11</v>
      </c>
      <c r="K759" s="1219"/>
      <c r="L759" s="1220"/>
    </row>
    <row r="760" spans="2:12" ht="18" customHeight="1">
      <c r="B760" s="1225" t="s">
        <v>2783</v>
      </c>
      <c r="C760" s="1214"/>
      <c r="D760" s="1293"/>
      <c r="E760" s="1227"/>
      <c r="F760" s="1227"/>
      <c r="G760" s="1278" t="s">
        <v>1079</v>
      </c>
      <c r="H760" s="1258" t="s">
        <v>11</v>
      </c>
      <c r="I760" s="1217" t="s">
        <v>11</v>
      </c>
      <c r="J760" s="1259" t="s">
        <v>11</v>
      </c>
      <c r="K760" s="1219"/>
      <c r="L760" s="1220"/>
    </row>
    <row r="761" spans="2:12" ht="18" customHeight="1">
      <c r="B761" s="1315" t="s">
        <v>1087</v>
      </c>
      <c r="C761" s="1227"/>
      <c r="D761" s="1282"/>
      <c r="E761" s="1227"/>
      <c r="F761" s="1227"/>
      <c r="G761" s="1228" t="s">
        <v>995</v>
      </c>
      <c r="H761" s="1258" t="s">
        <v>11</v>
      </c>
      <c r="I761" s="1217" t="s">
        <v>11</v>
      </c>
      <c r="J761" s="1259" t="s">
        <v>11</v>
      </c>
      <c r="K761" s="1232"/>
      <c r="L761" s="1223"/>
    </row>
    <row r="762" spans="2:12" ht="18" customHeight="1">
      <c r="B762" s="1277" t="s">
        <v>1088</v>
      </c>
      <c r="C762" s="1214"/>
      <c r="D762" s="1293"/>
      <c r="E762" s="1214"/>
      <c r="F762" s="1214"/>
      <c r="G762" s="1215"/>
      <c r="H762" s="1258" t="s">
        <v>11</v>
      </c>
      <c r="I762" s="1217" t="s">
        <v>11</v>
      </c>
      <c r="J762" s="1259" t="s">
        <v>11</v>
      </c>
      <c r="K762" s="1219"/>
      <c r="L762" s="1220"/>
    </row>
    <row r="763" spans="2:12" ht="18" customHeight="1">
      <c r="B763" s="1277" t="s">
        <v>1089</v>
      </c>
      <c r="C763" s="1214"/>
      <c r="D763" s="1293"/>
      <c r="E763" s="1214"/>
      <c r="F763" s="1214"/>
      <c r="G763" s="1215"/>
      <c r="H763" s="1258" t="s">
        <v>11</v>
      </c>
      <c r="I763" s="1217" t="s">
        <v>11</v>
      </c>
      <c r="J763" s="1259" t="s">
        <v>11</v>
      </c>
      <c r="K763" s="1219"/>
      <c r="L763" s="1220"/>
    </row>
    <row r="764" spans="2:12" ht="18" customHeight="1">
      <c r="B764" s="1277"/>
      <c r="C764" s="1214"/>
      <c r="D764" s="1293"/>
      <c r="E764" s="1214"/>
      <c r="F764" s="1214"/>
      <c r="G764" s="1215"/>
      <c r="H764" s="1258" t="s">
        <v>11</v>
      </c>
      <c r="I764" s="1217" t="s">
        <v>11</v>
      </c>
      <c r="J764" s="1259" t="s">
        <v>11</v>
      </c>
      <c r="K764" s="1219"/>
      <c r="L764" s="1220"/>
    </row>
    <row r="765" spans="2:12" ht="27.95" customHeight="1">
      <c r="B765" s="3813" t="s">
        <v>996</v>
      </c>
      <c r="C765" s="3814"/>
      <c r="D765" s="3814"/>
      <c r="E765" s="3814"/>
      <c r="F765" s="3814"/>
      <c r="G765" s="3814"/>
      <c r="H765" s="3814"/>
      <c r="I765" s="3814"/>
      <c r="J765" s="3814"/>
      <c r="K765" s="3814"/>
      <c r="L765" s="3814"/>
    </row>
    <row r="766" spans="2:12" ht="18" customHeight="1">
      <c r="B766" s="3798" t="s">
        <v>551</v>
      </c>
      <c r="C766" s="3799"/>
      <c r="D766" s="3799"/>
      <c r="E766" s="3799"/>
      <c r="F766" s="3800"/>
      <c r="G766" s="3804" t="s">
        <v>2567</v>
      </c>
      <c r="H766" s="3806" t="s">
        <v>2568</v>
      </c>
      <c r="I766" s="3807"/>
      <c r="J766" s="3807"/>
      <c r="K766" s="3808" t="s">
        <v>2569</v>
      </c>
      <c r="L766" s="3810" t="s">
        <v>552</v>
      </c>
    </row>
    <row r="767" spans="2:12" ht="18" customHeight="1">
      <c r="B767" s="3801"/>
      <c r="C767" s="3802"/>
      <c r="D767" s="3802"/>
      <c r="E767" s="3802"/>
      <c r="F767" s="3803"/>
      <c r="G767" s="3805"/>
      <c r="H767" s="1204" t="s">
        <v>553</v>
      </c>
      <c r="I767" s="1205" t="s">
        <v>554</v>
      </c>
      <c r="J767" s="1206" t="s">
        <v>2570</v>
      </c>
      <c r="K767" s="3809"/>
      <c r="L767" s="3811"/>
    </row>
    <row r="768" spans="2:12" ht="18" customHeight="1">
      <c r="B768" s="1225" t="s">
        <v>2784</v>
      </c>
      <c r="C768" s="1214"/>
      <c r="D768" s="1293"/>
      <c r="E768" s="1227"/>
      <c r="F768" s="1227"/>
      <c r="G768" s="1228" t="s">
        <v>1080</v>
      </c>
      <c r="H768" s="1258" t="s">
        <v>11</v>
      </c>
      <c r="I768" s="1217" t="s">
        <v>11</v>
      </c>
      <c r="J768" s="1259" t="s">
        <v>11</v>
      </c>
      <c r="K768" s="1219"/>
      <c r="L768" s="1220"/>
    </row>
    <row r="769" spans="2:12" ht="18" customHeight="1">
      <c r="B769" s="1225" t="s">
        <v>2785</v>
      </c>
      <c r="C769" s="1214"/>
      <c r="D769" s="1293"/>
      <c r="E769" s="1227"/>
      <c r="F769" s="1227"/>
      <c r="G769" s="1278" t="s">
        <v>1079</v>
      </c>
      <c r="H769" s="1258" t="s">
        <v>11</v>
      </c>
      <c r="I769" s="1217" t="s">
        <v>11</v>
      </c>
      <c r="J769" s="1259" t="s">
        <v>11</v>
      </c>
      <c r="K769" s="1219"/>
      <c r="L769" s="1220"/>
    </row>
    <row r="770" spans="2:12" ht="18" customHeight="1">
      <c r="B770" s="1315" t="s">
        <v>2786</v>
      </c>
      <c r="C770" s="1227"/>
      <c r="D770" s="1282"/>
      <c r="E770" s="1227"/>
      <c r="F770" s="1227"/>
      <c r="G770" s="1278" t="s">
        <v>1081</v>
      </c>
      <c r="H770" s="1258" t="s">
        <v>11</v>
      </c>
      <c r="I770" s="1217" t="s">
        <v>11</v>
      </c>
      <c r="J770" s="1259" t="s">
        <v>11</v>
      </c>
      <c r="K770" s="1232"/>
      <c r="L770" s="1223"/>
    </row>
    <row r="771" spans="2:12" ht="18" customHeight="1">
      <c r="B771" s="1277" t="s">
        <v>2787</v>
      </c>
      <c r="C771" s="1214"/>
      <c r="D771" s="1293"/>
      <c r="E771" s="1214"/>
      <c r="F771" s="1214"/>
      <c r="G771" s="1215"/>
      <c r="H771" s="1258" t="s">
        <v>11</v>
      </c>
      <c r="I771" s="1217" t="s">
        <v>11</v>
      </c>
      <c r="J771" s="1259" t="s">
        <v>11</v>
      </c>
      <c r="K771" s="1219"/>
      <c r="L771" s="1220"/>
    </row>
    <row r="772" spans="2:12" ht="18" customHeight="1">
      <c r="B772" s="1277" t="s">
        <v>997</v>
      </c>
      <c r="C772" s="1214"/>
      <c r="D772" s="1293"/>
      <c r="E772" s="1227"/>
      <c r="F772" s="1227"/>
      <c r="G772" s="1278" t="s">
        <v>998</v>
      </c>
      <c r="H772" s="1258" t="s">
        <v>11</v>
      </c>
      <c r="I772" s="1217" t="s">
        <v>11</v>
      </c>
      <c r="J772" s="1259" t="s">
        <v>11</v>
      </c>
      <c r="K772" s="1219"/>
      <c r="L772" s="1220"/>
    </row>
    <row r="773" spans="2:12" ht="18" customHeight="1">
      <c r="B773" s="1279" t="s">
        <v>2788</v>
      </c>
      <c r="C773" s="1227"/>
      <c r="D773" s="1282"/>
      <c r="E773" s="1227"/>
      <c r="F773" s="1227"/>
      <c r="G773" s="3855" t="s">
        <v>999</v>
      </c>
      <c r="H773" s="3836" t="s">
        <v>11</v>
      </c>
      <c r="I773" s="3839" t="s">
        <v>11</v>
      </c>
      <c r="J773" s="3842" t="s">
        <v>11</v>
      </c>
      <c r="K773" s="1232"/>
      <c r="L773" s="1223"/>
    </row>
    <row r="774" spans="2:12" ht="18" customHeight="1">
      <c r="B774" s="1280" t="s">
        <v>2789</v>
      </c>
      <c r="C774" s="1254"/>
      <c r="D774" s="1290"/>
      <c r="E774" s="1254"/>
      <c r="F774" s="1254"/>
      <c r="G774" s="3856"/>
      <c r="H774" s="3838"/>
      <c r="I774" s="3841"/>
      <c r="J774" s="3844"/>
      <c r="K774" s="1256"/>
      <c r="L774" s="1257"/>
    </row>
    <row r="775" spans="2:12" ht="18" customHeight="1">
      <c r="B775" s="1277" t="s">
        <v>2790</v>
      </c>
      <c r="C775" s="1214"/>
      <c r="D775" s="1293"/>
      <c r="E775" s="1227"/>
      <c r="F775" s="1227"/>
      <c r="G775" s="1278" t="s">
        <v>1082</v>
      </c>
      <c r="H775" s="1258" t="s">
        <v>11</v>
      </c>
      <c r="I775" s="1217" t="s">
        <v>11</v>
      </c>
      <c r="J775" s="1259" t="s">
        <v>11</v>
      </c>
      <c r="K775" s="1219"/>
      <c r="L775" s="1220"/>
    </row>
    <row r="776" spans="2:12" ht="18" customHeight="1">
      <c r="B776" s="1277" t="s">
        <v>2791</v>
      </c>
      <c r="C776" s="1214"/>
      <c r="D776" s="1293"/>
      <c r="E776" s="1227"/>
      <c r="F776" s="1227"/>
      <c r="G776" s="1278" t="s">
        <v>1083</v>
      </c>
      <c r="H776" s="1258" t="s">
        <v>11</v>
      </c>
      <c r="I776" s="1217" t="s">
        <v>11</v>
      </c>
      <c r="J776" s="1259" t="s">
        <v>11</v>
      </c>
      <c r="K776" s="1219"/>
      <c r="L776" s="1220"/>
    </row>
    <row r="777" spans="2:12" ht="18" customHeight="1">
      <c r="B777" s="1277" t="s">
        <v>2792</v>
      </c>
      <c r="C777" s="1214"/>
      <c r="D777" s="1293"/>
      <c r="E777" s="1227"/>
      <c r="F777" s="1227"/>
      <c r="G777" s="1278" t="s">
        <v>1084</v>
      </c>
      <c r="H777" s="1258" t="s">
        <v>11</v>
      </c>
      <c r="I777" s="1217" t="s">
        <v>11</v>
      </c>
      <c r="J777" s="1259" t="s">
        <v>11</v>
      </c>
      <c r="K777" s="1219"/>
      <c r="L777" s="1220"/>
    </row>
    <row r="778" spans="2:12" ht="18" customHeight="1">
      <c r="B778" s="1277" t="s">
        <v>2793</v>
      </c>
      <c r="C778" s="1214"/>
      <c r="D778" s="1293"/>
      <c r="E778" s="1227"/>
      <c r="F778" s="1227"/>
      <c r="G778" s="1278" t="s">
        <v>1085</v>
      </c>
      <c r="H778" s="1258" t="s">
        <v>11</v>
      </c>
      <c r="I778" s="1217" t="s">
        <v>11</v>
      </c>
      <c r="J778" s="1259" t="s">
        <v>11</v>
      </c>
      <c r="K778" s="1219"/>
      <c r="L778" s="1220"/>
    </row>
    <row r="779" spans="2:12" ht="18" customHeight="1">
      <c r="B779" s="1277" t="s">
        <v>2794</v>
      </c>
      <c r="C779" s="1214"/>
      <c r="D779" s="1293"/>
      <c r="E779" s="1227"/>
      <c r="F779" s="1227"/>
      <c r="G779" s="1278" t="s">
        <v>1086</v>
      </c>
      <c r="H779" s="1258" t="s">
        <v>11</v>
      </c>
      <c r="I779" s="1217" t="s">
        <v>11</v>
      </c>
      <c r="J779" s="1259" t="s">
        <v>11</v>
      </c>
      <c r="K779" s="1219"/>
      <c r="L779" s="1220"/>
    </row>
    <row r="780" spans="2:12" ht="18" customHeight="1">
      <c r="B780" s="1316" t="s">
        <v>2795</v>
      </c>
      <c r="C780" s="1191"/>
      <c r="D780" s="1283"/>
      <c r="E780" s="1227"/>
      <c r="F780" s="1227"/>
      <c r="G780" s="3822" t="s">
        <v>995</v>
      </c>
      <c r="H780" s="3836" t="s">
        <v>11</v>
      </c>
      <c r="I780" s="3839" t="s">
        <v>11</v>
      </c>
      <c r="J780" s="3842" t="s">
        <v>11</v>
      </c>
      <c r="K780" s="1212"/>
      <c r="L780" s="1192"/>
    </row>
    <row r="781" spans="2:12" ht="18" customHeight="1">
      <c r="B781" s="1280" t="s">
        <v>2796</v>
      </c>
      <c r="C781" s="1254"/>
      <c r="D781" s="1290"/>
      <c r="E781" s="1254"/>
      <c r="F781" s="1254"/>
      <c r="G781" s="3823"/>
      <c r="H781" s="3838"/>
      <c r="I781" s="3841"/>
      <c r="J781" s="3844"/>
      <c r="K781" s="1256"/>
      <c r="L781" s="1257"/>
    </row>
    <row r="782" spans="2:12" ht="18" customHeight="1">
      <c r="B782" s="1316" t="s">
        <v>2797</v>
      </c>
      <c r="C782" s="1191"/>
      <c r="D782" s="1283"/>
      <c r="E782" s="1191"/>
      <c r="F782" s="1191"/>
      <c r="G782" s="3822" t="s">
        <v>683</v>
      </c>
      <c r="H782" s="3836" t="s">
        <v>11</v>
      </c>
      <c r="I782" s="3839" t="s">
        <v>11</v>
      </c>
      <c r="J782" s="3842" t="s">
        <v>11</v>
      </c>
      <c r="K782" s="1212"/>
      <c r="L782" s="1192"/>
    </row>
    <row r="783" spans="2:12" ht="18" customHeight="1">
      <c r="B783" s="1280" t="s">
        <v>2798</v>
      </c>
      <c r="C783" s="1254"/>
      <c r="D783" s="1290"/>
      <c r="E783" s="1254"/>
      <c r="F783" s="1254"/>
      <c r="G783" s="3823"/>
      <c r="H783" s="3838"/>
      <c r="I783" s="3841"/>
      <c r="J783" s="3844"/>
      <c r="K783" s="1256"/>
      <c r="L783" s="1257"/>
    </row>
    <row r="784" spans="2:12" ht="18" customHeight="1">
      <c r="B784" s="1320" t="s">
        <v>1000</v>
      </c>
      <c r="C784" s="1254"/>
      <c r="D784" s="1290"/>
      <c r="E784" s="1254"/>
      <c r="F784" s="1254"/>
      <c r="G784" s="1255"/>
      <c r="H784" s="1258" t="s">
        <v>11</v>
      </c>
      <c r="I784" s="1217" t="s">
        <v>11</v>
      </c>
      <c r="J784" s="1259" t="s">
        <v>11</v>
      </c>
      <c r="K784" s="1256"/>
      <c r="L784" s="1257"/>
    </row>
    <row r="785" spans="2:12" ht="18" customHeight="1">
      <c r="B785" s="1320" t="s">
        <v>1001</v>
      </c>
      <c r="C785" s="1254"/>
      <c r="D785" s="1290"/>
      <c r="E785" s="1254"/>
      <c r="F785" s="1254"/>
      <c r="G785" s="1255"/>
      <c r="H785" s="1258" t="s">
        <v>11</v>
      </c>
      <c r="I785" s="1217" t="s">
        <v>11</v>
      </c>
      <c r="J785" s="1259" t="s">
        <v>11</v>
      </c>
      <c r="K785" s="1256"/>
      <c r="L785" s="1257"/>
    </row>
    <row r="786" spans="2:12" ht="18" customHeight="1">
      <c r="B786" s="1322"/>
      <c r="C786" s="1245"/>
      <c r="D786" s="1328"/>
      <c r="E786" s="1245"/>
      <c r="F786" s="1245"/>
      <c r="G786" s="1246"/>
      <c r="H786" s="1258" t="s">
        <v>11</v>
      </c>
      <c r="I786" s="1217" t="s">
        <v>11</v>
      </c>
      <c r="J786" s="1259" t="s">
        <v>11</v>
      </c>
      <c r="K786" s="1249"/>
      <c r="L786" s="1250"/>
    </row>
    <row r="787" spans="2:12" ht="27.95" customHeight="1">
      <c r="B787" s="3795" t="s">
        <v>1002</v>
      </c>
      <c r="C787" s="3796"/>
      <c r="D787" s="3796"/>
      <c r="E787" s="3796"/>
      <c r="F787" s="3796"/>
      <c r="G787" s="3796"/>
      <c r="H787" s="3796"/>
      <c r="I787" s="3796"/>
      <c r="J787" s="3796"/>
      <c r="K787" s="3796"/>
      <c r="L787" s="3796"/>
    </row>
    <row r="788" spans="2:12" ht="18" customHeight="1">
      <c r="B788" s="3798" t="s">
        <v>551</v>
      </c>
      <c r="C788" s="3799"/>
      <c r="D788" s="3799"/>
      <c r="E788" s="3799"/>
      <c r="F788" s="3800"/>
      <c r="G788" s="3804" t="s">
        <v>2567</v>
      </c>
      <c r="H788" s="3806" t="s">
        <v>2568</v>
      </c>
      <c r="I788" s="3807"/>
      <c r="J788" s="3807"/>
      <c r="K788" s="3808" t="s">
        <v>2569</v>
      </c>
      <c r="L788" s="3810" t="s">
        <v>552</v>
      </c>
    </row>
    <row r="789" spans="2:12" ht="18" customHeight="1">
      <c r="B789" s="3801"/>
      <c r="C789" s="3802"/>
      <c r="D789" s="3802"/>
      <c r="E789" s="3802"/>
      <c r="F789" s="3803"/>
      <c r="G789" s="3805"/>
      <c r="H789" s="1204" t="s">
        <v>553</v>
      </c>
      <c r="I789" s="1205" t="s">
        <v>554</v>
      </c>
      <c r="J789" s="1206" t="s">
        <v>2570</v>
      </c>
      <c r="K789" s="3809"/>
      <c r="L789" s="3811"/>
    </row>
    <row r="790" spans="2:12" ht="18" customHeight="1">
      <c r="B790" s="1225" t="s">
        <v>2799</v>
      </c>
      <c r="C790" s="1214"/>
      <c r="D790" s="1293"/>
      <c r="E790" s="1227"/>
      <c r="F790" s="1227"/>
      <c r="G790" s="1228"/>
      <c r="H790" s="1258" t="s">
        <v>11</v>
      </c>
      <c r="I790" s="1217" t="s">
        <v>11</v>
      </c>
      <c r="J790" s="1259" t="s">
        <v>11</v>
      </c>
      <c r="K790" s="1219"/>
      <c r="L790" s="1220"/>
    </row>
    <row r="791" spans="2:12" ht="18" customHeight="1">
      <c r="B791" s="1225" t="s">
        <v>2800</v>
      </c>
      <c r="C791" s="1214"/>
      <c r="D791" s="1293"/>
      <c r="E791" s="1227"/>
      <c r="F791" s="1227"/>
      <c r="G791" s="1278"/>
      <c r="H791" s="1258" t="s">
        <v>11</v>
      </c>
      <c r="I791" s="1217" t="s">
        <v>11</v>
      </c>
      <c r="J791" s="1259" t="s">
        <v>11</v>
      </c>
      <c r="K791" s="1219"/>
      <c r="L791" s="1220"/>
    </row>
    <row r="792" spans="2:12" ht="18" customHeight="1">
      <c r="B792" s="1321"/>
      <c r="C792" s="1198"/>
      <c r="D792" s="1330"/>
      <c r="E792" s="1245"/>
      <c r="F792" s="1227"/>
      <c r="G792" s="1246"/>
      <c r="H792" s="1258" t="s">
        <v>11</v>
      </c>
      <c r="I792" s="1217" t="s">
        <v>11</v>
      </c>
      <c r="J792" s="1259" t="s">
        <v>11</v>
      </c>
      <c r="K792" s="1263"/>
      <c r="L792" s="1199"/>
    </row>
    <row r="793" spans="2:12" ht="27.95" customHeight="1">
      <c r="B793" s="3795" t="s">
        <v>1003</v>
      </c>
      <c r="C793" s="3796"/>
      <c r="D793" s="3796"/>
      <c r="E793" s="3796"/>
      <c r="F793" s="3796"/>
      <c r="G793" s="3796"/>
      <c r="H793" s="3796"/>
      <c r="I793" s="3796"/>
      <c r="J793" s="3796"/>
      <c r="K793" s="3796"/>
      <c r="L793" s="3796"/>
    </row>
    <row r="794" spans="2:12" ht="18" customHeight="1">
      <c r="B794" s="3798" t="s">
        <v>551</v>
      </c>
      <c r="C794" s="3799"/>
      <c r="D794" s="3799"/>
      <c r="E794" s="3799"/>
      <c r="F794" s="3800"/>
      <c r="G794" s="3804" t="s">
        <v>2567</v>
      </c>
      <c r="H794" s="3806" t="s">
        <v>2568</v>
      </c>
      <c r="I794" s="3807"/>
      <c r="J794" s="3807"/>
      <c r="K794" s="3808" t="s">
        <v>2569</v>
      </c>
      <c r="L794" s="3810" t="s">
        <v>552</v>
      </c>
    </row>
    <row r="795" spans="2:12" ht="18" customHeight="1">
      <c r="B795" s="3801"/>
      <c r="C795" s="3802"/>
      <c r="D795" s="3802"/>
      <c r="E795" s="3802"/>
      <c r="F795" s="3803"/>
      <c r="G795" s="3805"/>
      <c r="H795" s="1204" t="s">
        <v>553</v>
      </c>
      <c r="I795" s="1205" t="s">
        <v>554</v>
      </c>
      <c r="J795" s="1206" t="s">
        <v>2570</v>
      </c>
      <c r="K795" s="3809"/>
      <c r="L795" s="3811"/>
    </row>
    <row r="796" spans="2:12" ht="18" customHeight="1">
      <c r="B796" s="1225" t="s">
        <v>2801</v>
      </c>
      <c r="C796" s="1214"/>
      <c r="D796" s="1293"/>
      <c r="E796" s="1227"/>
      <c r="F796" s="1227"/>
      <c r="G796" s="1228"/>
      <c r="H796" s="1258" t="s">
        <v>11</v>
      </c>
      <c r="I796" s="1217" t="s">
        <v>11</v>
      </c>
      <c r="J796" s="1259" t="s">
        <v>11</v>
      </c>
      <c r="K796" s="1219"/>
      <c r="L796" s="1220"/>
    </row>
    <row r="797" spans="2:12" ht="18" customHeight="1">
      <c r="B797" s="1225" t="s">
        <v>2802</v>
      </c>
      <c r="C797" s="1214"/>
      <c r="D797" s="1293"/>
      <c r="E797" s="1227"/>
      <c r="F797" s="1227"/>
      <c r="G797" s="1278"/>
      <c r="H797" s="1258" t="s">
        <v>11</v>
      </c>
      <c r="I797" s="1217" t="s">
        <v>11</v>
      </c>
      <c r="J797" s="1259" t="s">
        <v>11</v>
      </c>
      <c r="K797" s="1219"/>
      <c r="L797" s="1220"/>
    </row>
    <row r="798" spans="2:12" ht="18" customHeight="1">
      <c r="B798" s="1277" t="s">
        <v>2803</v>
      </c>
      <c r="C798" s="1214"/>
      <c r="D798" s="1293"/>
      <c r="E798" s="1214"/>
      <c r="F798" s="1214"/>
      <c r="G798" s="1215"/>
      <c r="H798" s="1258" t="s">
        <v>11</v>
      </c>
      <c r="I798" s="1217" t="s">
        <v>11</v>
      </c>
      <c r="J798" s="1259" t="s">
        <v>11</v>
      </c>
      <c r="K798" s="1219"/>
      <c r="L798" s="1220"/>
    </row>
    <row r="799" spans="2:12" ht="18" customHeight="1">
      <c r="B799" s="1277" t="s">
        <v>2804</v>
      </c>
      <c r="C799" s="1214"/>
      <c r="D799" s="1293"/>
      <c r="E799" s="1227"/>
      <c r="F799" s="1227"/>
      <c r="G799" s="1278"/>
      <c r="H799" s="1258" t="s">
        <v>11</v>
      </c>
      <c r="I799" s="1217" t="s">
        <v>11</v>
      </c>
      <c r="J799" s="1259" t="s">
        <v>11</v>
      </c>
      <c r="K799" s="1219"/>
      <c r="L799" s="1220"/>
    </row>
    <row r="800" spans="2:12" ht="18" customHeight="1">
      <c r="B800" s="1277" t="s">
        <v>2805</v>
      </c>
      <c r="C800" s="1214"/>
      <c r="D800" s="1293"/>
      <c r="E800" s="1227"/>
      <c r="F800" s="1227"/>
      <c r="G800" s="1278"/>
      <c r="H800" s="1258" t="s">
        <v>11</v>
      </c>
      <c r="I800" s="1217" t="s">
        <v>11</v>
      </c>
      <c r="J800" s="1259" t="s">
        <v>11</v>
      </c>
      <c r="K800" s="1219"/>
      <c r="L800" s="1220"/>
    </row>
    <row r="801" spans="2:12" ht="18" customHeight="1">
      <c r="B801" s="1322"/>
      <c r="C801" s="1245"/>
      <c r="D801" s="1328"/>
      <c r="E801" s="1245"/>
      <c r="F801" s="1245"/>
      <c r="G801" s="1246"/>
      <c r="H801" s="1258" t="s">
        <v>11</v>
      </c>
      <c r="I801" s="1217" t="s">
        <v>11</v>
      </c>
      <c r="J801" s="1259" t="s">
        <v>11</v>
      </c>
      <c r="K801" s="1249"/>
      <c r="L801" s="1250"/>
    </row>
    <row r="802" spans="2:12" ht="18" customHeight="1">
      <c r="B802" s="3812" t="s">
        <v>582</v>
      </c>
      <c r="C802" s="3812"/>
      <c r="D802" s="3812"/>
      <c r="E802" s="3812"/>
      <c r="F802" s="3812"/>
      <c r="G802" s="3812"/>
      <c r="H802" s="3812"/>
      <c r="I802" s="3812"/>
      <c r="J802" s="3812"/>
      <c r="K802" s="3812"/>
    </row>
  </sheetData>
  <mergeCells count="528">
    <mergeCell ref="B802:K802"/>
    <mergeCell ref="D29:F29"/>
    <mergeCell ref="D22:F22"/>
    <mergeCell ref="B71:F71"/>
    <mergeCell ref="C86:F86"/>
    <mergeCell ref="C125:F125"/>
    <mergeCell ref="B793:L793"/>
    <mergeCell ref="B794:F795"/>
    <mergeCell ref="G794:G795"/>
    <mergeCell ref="H794:J794"/>
    <mergeCell ref="K794:K795"/>
    <mergeCell ref="L794:L795"/>
    <mergeCell ref="G782:G783"/>
    <mergeCell ref="H782:H783"/>
    <mergeCell ref="I782:I783"/>
    <mergeCell ref="J782:J783"/>
    <mergeCell ref="B787:L787"/>
    <mergeCell ref="B788:F789"/>
    <mergeCell ref="G788:G789"/>
    <mergeCell ref="H788:J788"/>
    <mergeCell ref="K788:K789"/>
    <mergeCell ref="L788:L789"/>
    <mergeCell ref="G773:G774"/>
    <mergeCell ref="H773:H774"/>
    <mergeCell ref="I773:I774"/>
    <mergeCell ref="J773:J774"/>
    <mergeCell ref="G780:G781"/>
    <mergeCell ref="H780:H781"/>
    <mergeCell ref="I780:I781"/>
    <mergeCell ref="J780:J781"/>
    <mergeCell ref="B765:L765"/>
    <mergeCell ref="B766:F767"/>
    <mergeCell ref="G766:G767"/>
    <mergeCell ref="H766:J766"/>
    <mergeCell ref="K766:K767"/>
    <mergeCell ref="L766:L767"/>
    <mergeCell ref="B754:K754"/>
    <mergeCell ref="B756:L756"/>
    <mergeCell ref="B757:F758"/>
    <mergeCell ref="G757:G758"/>
    <mergeCell ref="H757:J757"/>
    <mergeCell ref="K757:K758"/>
    <mergeCell ref="L757:L758"/>
    <mergeCell ref="G747:G748"/>
    <mergeCell ref="H747:H748"/>
    <mergeCell ref="I747:I748"/>
    <mergeCell ref="J747:J748"/>
    <mergeCell ref="G749:G750"/>
    <mergeCell ref="H749:H750"/>
    <mergeCell ref="I749:I750"/>
    <mergeCell ref="J749:J750"/>
    <mergeCell ref="G743:G744"/>
    <mergeCell ref="H743:H744"/>
    <mergeCell ref="I743:I744"/>
    <mergeCell ref="J743:J744"/>
    <mergeCell ref="G745:G746"/>
    <mergeCell ref="H745:H746"/>
    <mergeCell ref="I745:I746"/>
    <mergeCell ref="J745:J746"/>
    <mergeCell ref="G733:G734"/>
    <mergeCell ref="H733:H734"/>
    <mergeCell ref="I733:I734"/>
    <mergeCell ref="J733:J734"/>
    <mergeCell ref="B737:L737"/>
    <mergeCell ref="B738:F739"/>
    <mergeCell ref="G738:G739"/>
    <mergeCell ref="H738:J738"/>
    <mergeCell ref="K738:K739"/>
    <mergeCell ref="L738:L739"/>
    <mergeCell ref="B728:L728"/>
    <mergeCell ref="B729:F730"/>
    <mergeCell ref="G729:G730"/>
    <mergeCell ref="H729:J729"/>
    <mergeCell ref="K729:K730"/>
    <mergeCell ref="L729:L730"/>
    <mergeCell ref="B718:L718"/>
    <mergeCell ref="B719:F720"/>
    <mergeCell ref="G719:G720"/>
    <mergeCell ref="H719:J719"/>
    <mergeCell ref="K719:K720"/>
    <mergeCell ref="L719:L720"/>
    <mergeCell ref="B709:F710"/>
    <mergeCell ref="G709:G710"/>
    <mergeCell ref="H709:J709"/>
    <mergeCell ref="K709:K710"/>
    <mergeCell ref="L709:L710"/>
    <mergeCell ref="G714:G715"/>
    <mergeCell ref="H714:H715"/>
    <mergeCell ref="I714:I715"/>
    <mergeCell ref="J714:J715"/>
    <mergeCell ref="G702:G703"/>
    <mergeCell ref="H702:H703"/>
    <mergeCell ref="I702:I703"/>
    <mergeCell ref="J702:J703"/>
    <mergeCell ref="B706:K706"/>
    <mergeCell ref="B708:L708"/>
    <mergeCell ref="G683:G684"/>
    <mergeCell ref="H683:H684"/>
    <mergeCell ref="I683:I684"/>
    <mergeCell ref="J683:J684"/>
    <mergeCell ref="B687:L687"/>
    <mergeCell ref="B688:F689"/>
    <mergeCell ref="G688:G689"/>
    <mergeCell ref="H688:J688"/>
    <mergeCell ref="K688:K689"/>
    <mergeCell ref="L688:L689"/>
    <mergeCell ref="G669:G670"/>
    <mergeCell ref="H669:H670"/>
    <mergeCell ref="I669:I670"/>
    <mergeCell ref="J669:J670"/>
    <mergeCell ref="B675:L675"/>
    <mergeCell ref="B676:F677"/>
    <mergeCell ref="G676:G677"/>
    <mergeCell ref="H676:J676"/>
    <mergeCell ref="K676:K677"/>
    <mergeCell ref="L676:L677"/>
    <mergeCell ref="B659:K659"/>
    <mergeCell ref="B661:L661"/>
    <mergeCell ref="B662:F663"/>
    <mergeCell ref="G662:G663"/>
    <mergeCell ref="H662:J662"/>
    <mergeCell ref="K662:K663"/>
    <mergeCell ref="L662:L663"/>
    <mergeCell ref="G637:G638"/>
    <mergeCell ref="H637:H638"/>
    <mergeCell ref="I637:I638"/>
    <mergeCell ref="J637:J638"/>
    <mergeCell ref="B642:L642"/>
    <mergeCell ref="B643:F644"/>
    <mergeCell ref="G643:G644"/>
    <mergeCell ref="H643:J643"/>
    <mergeCell ref="K643:K644"/>
    <mergeCell ref="L643:L644"/>
    <mergeCell ref="I625:I626"/>
    <mergeCell ref="J625:J626"/>
    <mergeCell ref="B630:L630"/>
    <mergeCell ref="B631:F632"/>
    <mergeCell ref="G631:G632"/>
    <mergeCell ref="H631:J631"/>
    <mergeCell ref="K631:K632"/>
    <mergeCell ref="L631:L632"/>
    <mergeCell ref="B613:B617"/>
    <mergeCell ref="B618:B620"/>
    <mergeCell ref="B621:B624"/>
    <mergeCell ref="B625:B628"/>
    <mergeCell ref="G625:G626"/>
    <mergeCell ref="H625:H626"/>
    <mergeCell ref="B608:K608"/>
    <mergeCell ref="B610:L610"/>
    <mergeCell ref="B611:F612"/>
    <mergeCell ref="G611:G612"/>
    <mergeCell ref="H611:J611"/>
    <mergeCell ref="K611:K612"/>
    <mergeCell ref="L611:L612"/>
    <mergeCell ref="B589:L589"/>
    <mergeCell ref="B590:F591"/>
    <mergeCell ref="G590:G591"/>
    <mergeCell ref="H590:J590"/>
    <mergeCell ref="K590:K591"/>
    <mergeCell ref="L590:L591"/>
    <mergeCell ref="B566:K566"/>
    <mergeCell ref="B568:L568"/>
    <mergeCell ref="B569:F570"/>
    <mergeCell ref="G569:G570"/>
    <mergeCell ref="H569:J569"/>
    <mergeCell ref="K569:K570"/>
    <mergeCell ref="L569:L570"/>
    <mergeCell ref="B555:L555"/>
    <mergeCell ref="B556:F557"/>
    <mergeCell ref="G556:G557"/>
    <mergeCell ref="H556:J556"/>
    <mergeCell ref="K556:K557"/>
    <mergeCell ref="L556:L557"/>
    <mergeCell ref="B540:L540"/>
    <mergeCell ref="B541:F542"/>
    <mergeCell ref="G541:G542"/>
    <mergeCell ref="H541:J541"/>
    <mergeCell ref="K541:K542"/>
    <mergeCell ref="L541:L542"/>
    <mergeCell ref="B525:K525"/>
    <mergeCell ref="B527:L527"/>
    <mergeCell ref="B528:F529"/>
    <mergeCell ref="G528:G529"/>
    <mergeCell ref="H528:J528"/>
    <mergeCell ref="K528:K529"/>
    <mergeCell ref="L528:L529"/>
    <mergeCell ref="B512:L512"/>
    <mergeCell ref="B513:F514"/>
    <mergeCell ref="G513:G514"/>
    <mergeCell ref="H513:J513"/>
    <mergeCell ref="K513:K514"/>
    <mergeCell ref="L513:L514"/>
    <mergeCell ref="B502:L502"/>
    <mergeCell ref="B503:F504"/>
    <mergeCell ref="G503:G504"/>
    <mergeCell ref="H503:J503"/>
    <mergeCell ref="K503:K504"/>
    <mergeCell ref="L503:L504"/>
    <mergeCell ref="G489:G490"/>
    <mergeCell ref="H489:H490"/>
    <mergeCell ref="I489:I490"/>
    <mergeCell ref="J489:J490"/>
    <mergeCell ref="G492:G493"/>
    <mergeCell ref="H492:H493"/>
    <mergeCell ref="I492:I493"/>
    <mergeCell ref="J492:J493"/>
    <mergeCell ref="B483:F484"/>
    <mergeCell ref="G483:G484"/>
    <mergeCell ref="H483:J483"/>
    <mergeCell ref="K483:K484"/>
    <mergeCell ref="L483:L484"/>
    <mergeCell ref="G485:G487"/>
    <mergeCell ref="H485:H487"/>
    <mergeCell ref="I485:I487"/>
    <mergeCell ref="J485:J487"/>
    <mergeCell ref="G464:G465"/>
    <mergeCell ref="H464:H465"/>
    <mergeCell ref="I464:I465"/>
    <mergeCell ref="J464:J465"/>
    <mergeCell ref="B480:K480"/>
    <mergeCell ref="B482:L482"/>
    <mergeCell ref="B451:B455"/>
    <mergeCell ref="B457:L457"/>
    <mergeCell ref="B458:F459"/>
    <mergeCell ref="G458:G459"/>
    <mergeCell ref="H458:J458"/>
    <mergeCell ref="K458:K459"/>
    <mergeCell ref="L458:L459"/>
    <mergeCell ref="B439:B443"/>
    <mergeCell ref="B444:B450"/>
    <mergeCell ref="G447:G448"/>
    <mergeCell ref="H447:H448"/>
    <mergeCell ref="I447:I448"/>
    <mergeCell ref="J447:J448"/>
    <mergeCell ref="B434:K434"/>
    <mergeCell ref="B436:L436"/>
    <mergeCell ref="B437:F438"/>
    <mergeCell ref="G437:G438"/>
    <mergeCell ref="H437:J437"/>
    <mergeCell ref="K437:K438"/>
    <mergeCell ref="L437:L438"/>
    <mergeCell ref="B427:L427"/>
    <mergeCell ref="B428:F429"/>
    <mergeCell ref="G428:G429"/>
    <mergeCell ref="H428:J428"/>
    <mergeCell ref="K428:K429"/>
    <mergeCell ref="L428:L429"/>
    <mergeCell ref="G419:G420"/>
    <mergeCell ref="H419:H420"/>
    <mergeCell ref="I419:I420"/>
    <mergeCell ref="J419:J420"/>
    <mergeCell ref="H421:H422"/>
    <mergeCell ref="I421:I422"/>
    <mergeCell ref="J421:J422"/>
    <mergeCell ref="H411:H412"/>
    <mergeCell ref="I411:I412"/>
    <mergeCell ref="J411:J412"/>
    <mergeCell ref="G416:G417"/>
    <mergeCell ref="H416:H417"/>
    <mergeCell ref="I416:I417"/>
    <mergeCell ref="J416:J417"/>
    <mergeCell ref="B399:B406"/>
    <mergeCell ref="B408:L408"/>
    <mergeCell ref="B409:F410"/>
    <mergeCell ref="G409:G410"/>
    <mergeCell ref="H409:J409"/>
    <mergeCell ref="K409:K410"/>
    <mergeCell ref="L409:L410"/>
    <mergeCell ref="B394:K394"/>
    <mergeCell ref="B396:L396"/>
    <mergeCell ref="B397:F398"/>
    <mergeCell ref="G397:G398"/>
    <mergeCell ref="H397:J397"/>
    <mergeCell ref="K397:K398"/>
    <mergeCell ref="L397:L398"/>
    <mergeCell ref="B380:L380"/>
    <mergeCell ref="B381:F382"/>
    <mergeCell ref="G381:G382"/>
    <mergeCell ref="H381:J381"/>
    <mergeCell ref="K381:K382"/>
    <mergeCell ref="L381:L382"/>
    <mergeCell ref="B358:B369"/>
    <mergeCell ref="B370:B373"/>
    <mergeCell ref="G371:G372"/>
    <mergeCell ref="H371:H372"/>
    <mergeCell ref="I371:I372"/>
    <mergeCell ref="J371:J372"/>
    <mergeCell ref="B353:K353"/>
    <mergeCell ref="B355:L355"/>
    <mergeCell ref="B356:F357"/>
    <mergeCell ref="G356:G357"/>
    <mergeCell ref="H356:J356"/>
    <mergeCell ref="K356:K357"/>
    <mergeCell ref="L356:L357"/>
    <mergeCell ref="B338:B345"/>
    <mergeCell ref="G343:G344"/>
    <mergeCell ref="H343:H344"/>
    <mergeCell ref="I343:I344"/>
    <mergeCell ref="J343:J344"/>
    <mergeCell ref="B346:B350"/>
    <mergeCell ref="B327:F328"/>
    <mergeCell ref="G327:G328"/>
    <mergeCell ref="H327:J327"/>
    <mergeCell ref="K327:K328"/>
    <mergeCell ref="L327:L328"/>
    <mergeCell ref="B329:B337"/>
    <mergeCell ref="B317:B322"/>
    <mergeCell ref="G323:G324"/>
    <mergeCell ref="H323:H324"/>
    <mergeCell ref="I323:I324"/>
    <mergeCell ref="J323:J324"/>
    <mergeCell ref="B326:L326"/>
    <mergeCell ref="J278:J279"/>
    <mergeCell ref="B283:B290"/>
    <mergeCell ref="G289:G290"/>
    <mergeCell ref="H289:H290"/>
    <mergeCell ref="I289:I290"/>
    <mergeCell ref="J289:J290"/>
    <mergeCell ref="B307:B312"/>
    <mergeCell ref="B314:L314"/>
    <mergeCell ref="B315:F316"/>
    <mergeCell ref="G315:G316"/>
    <mergeCell ref="H315:J315"/>
    <mergeCell ref="K315:K316"/>
    <mergeCell ref="L315:L316"/>
    <mergeCell ref="B291:B301"/>
    <mergeCell ref="B303:K303"/>
    <mergeCell ref="B304:L304"/>
    <mergeCell ref="B305:F306"/>
    <mergeCell ref="G305:G306"/>
    <mergeCell ref="H305:J305"/>
    <mergeCell ref="K305:K306"/>
    <mergeCell ref="L305:L306"/>
    <mergeCell ref="I263:I264"/>
    <mergeCell ref="J263:J264"/>
    <mergeCell ref="B267:B282"/>
    <mergeCell ref="G268:G269"/>
    <mergeCell ref="H268:H269"/>
    <mergeCell ref="I268:I269"/>
    <mergeCell ref="J268:J269"/>
    <mergeCell ref="G274:G275"/>
    <mergeCell ref="H274:H275"/>
    <mergeCell ref="I274:I275"/>
    <mergeCell ref="B255:B266"/>
    <mergeCell ref="H255:H256"/>
    <mergeCell ref="I255:I256"/>
    <mergeCell ref="J255:J256"/>
    <mergeCell ref="G261:G262"/>
    <mergeCell ref="H261:H262"/>
    <mergeCell ref="I261:I262"/>
    <mergeCell ref="J261:J262"/>
    <mergeCell ref="G263:G264"/>
    <mergeCell ref="H263:H264"/>
    <mergeCell ref="J274:J275"/>
    <mergeCell ref="G278:G279"/>
    <mergeCell ref="H278:H279"/>
    <mergeCell ref="I278:I279"/>
    <mergeCell ref="B251:K251"/>
    <mergeCell ref="B252:L252"/>
    <mergeCell ref="B253:F254"/>
    <mergeCell ref="G253:G254"/>
    <mergeCell ref="H253:J253"/>
    <mergeCell ref="K253:K254"/>
    <mergeCell ref="L253:L254"/>
    <mergeCell ref="G245:G247"/>
    <mergeCell ref="H245:H247"/>
    <mergeCell ref="I245:I247"/>
    <mergeCell ref="J245:J247"/>
    <mergeCell ref="G248:G249"/>
    <mergeCell ref="H248:H249"/>
    <mergeCell ref="I248:I249"/>
    <mergeCell ref="J248:J249"/>
    <mergeCell ref="B227:B250"/>
    <mergeCell ref="G227:G228"/>
    <mergeCell ref="H227:H228"/>
    <mergeCell ref="I227:I228"/>
    <mergeCell ref="J227:J228"/>
    <mergeCell ref="G229:G230"/>
    <mergeCell ref="H229:H230"/>
    <mergeCell ref="I229:I230"/>
    <mergeCell ref="J229:J230"/>
    <mergeCell ref="G236:G237"/>
    <mergeCell ref="H236:H237"/>
    <mergeCell ref="I236:I237"/>
    <mergeCell ref="J236:J237"/>
    <mergeCell ref="G243:G244"/>
    <mergeCell ref="H243:H244"/>
    <mergeCell ref="I243:I244"/>
    <mergeCell ref="J243:J244"/>
    <mergeCell ref="H231:H233"/>
    <mergeCell ref="I231:I233"/>
    <mergeCell ref="J231:J233"/>
    <mergeCell ref="G234:G235"/>
    <mergeCell ref="H234:H235"/>
    <mergeCell ref="I234:I235"/>
    <mergeCell ref="J234:J235"/>
    <mergeCell ref="G231:G233"/>
    <mergeCell ref="H221:H222"/>
    <mergeCell ref="I221:I222"/>
    <mergeCell ref="J221:J222"/>
    <mergeCell ref="G223:G225"/>
    <mergeCell ref="H223:H225"/>
    <mergeCell ref="I223:I225"/>
    <mergeCell ref="J223:J225"/>
    <mergeCell ref="B204:B226"/>
    <mergeCell ref="G216:G217"/>
    <mergeCell ref="H216:H217"/>
    <mergeCell ref="I216:I217"/>
    <mergeCell ref="J216:J217"/>
    <mergeCell ref="G218:G220"/>
    <mergeCell ref="H218:H220"/>
    <mergeCell ref="I218:I220"/>
    <mergeCell ref="J218:J220"/>
    <mergeCell ref="G221:G222"/>
    <mergeCell ref="B199:K199"/>
    <mergeCell ref="B201:L201"/>
    <mergeCell ref="B202:F203"/>
    <mergeCell ref="G202:G203"/>
    <mergeCell ref="H202:J202"/>
    <mergeCell ref="K202:K203"/>
    <mergeCell ref="L202:L203"/>
    <mergeCell ref="B171:B174"/>
    <mergeCell ref="B175:B176"/>
    <mergeCell ref="B177:B178"/>
    <mergeCell ref="B180:L180"/>
    <mergeCell ref="B181:F182"/>
    <mergeCell ref="G181:G182"/>
    <mergeCell ref="H181:J181"/>
    <mergeCell ref="K181:K182"/>
    <mergeCell ref="L181:L182"/>
    <mergeCell ref="B166:B170"/>
    <mergeCell ref="H167:H168"/>
    <mergeCell ref="I167:I168"/>
    <mergeCell ref="J167:J168"/>
    <mergeCell ref="K167:K168"/>
    <mergeCell ref="L167:L168"/>
    <mergeCell ref="L160:L161"/>
    <mergeCell ref="H163:H164"/>
    <mergeCell ref="I163:I164"/>
    <mergeCell ref="J163:J164"/>
    <mergeCell ref="K163:K164"/>
    <mergeCell ref="L163:L164"/>
    <mergeCell ref="B160:B165"/>
    <mergeCell ref="G160:G161"/>
    <mergeCell ref="H160:H161"/>
    <mergeCell ref="I160:I161"/>
    <mergeCell ref="J160:J161"/>
    <mergeCell ref="K160:K161"/>
    <mergeCell ref="G154:G155"/>
    <mergeCell ref="H154:H155"/>
    <mergeCell ref="I154:I155"/>
    <mergeCell ref="J154:J155"/>
    <mergeCell ref="B157:L157"/>
    <mergeCell ref="B158:F159"/>
    <mergeCell ref="G158:G159"/>
    <mergeCell ref="H158:J158"/>
    <mergeCell ref="K158:K159"/>
    <mergeCell ref="L158:L159"/>
    <mergeCell ref="B146:K146"/>
    <mergeCell ref="B149:L149"/>
    <mergeCell ref="B150:F151"/>
    <mergeCell ref="G150:G151"/>
    <mergeCell ref="H150:J150"/>
    <mergeCell ref="K150:K151"/>
    <mergeCell ref="L150:L151"/>
    <mergeCell ref="B136:L136"/>
    <mergeCell ref="B137:F138"/>
    <mergeCell ref="G137:G138"/>
    <mergeCell ref="H137:J137"/>
    <mergeCell ref="K137:K138"/>
    <mergeCell ref="L137:L138"/>
    <mergeCell ref="H127:H128"/>
    <mergeCell ref="I127:I128"/>
    <mergeCell ref="J127:J128"/>
    <mergeCell ref="H129:H130"/>
    <mergeCell ref="I129:I130"/>
    <mergeCell ref="J129:J130"/>
    <mergeCell ref="G108:G109"/>
    <mergeCell ref="H108:H109"/>
    <mergeCell ref="I108:I109"/>
    <mergeCell ref="J108:J109"/>
    <mergeCell ref="B111:L111"/>
    <mergeCell ref="B112:F113"/>
    <mergeCell ref="G112:G113"/>
    <mergeCell ref="H112:J112"/>
    <mergeCell ref="K112:K113"/>
    <mergeCell ref="L112:L113"/>
    <mergeCell ref="B99:L99"/>
    <mergeCell ref="B100:F101"/>
    <mergeCell ref="G100:G101"/>
    <mergeCell ref="H100:J100"/>
    <mergeCell ref="K100:K101"/>
    <mergeCell ref="L100:L101"/>
    <mergeCell ref="H58:H59"/>
    <mergeCell ref="I58:I59"/>
    <mergeCell ref="J58:J59"/>
    <mergeCell ref="B75:L75"/>
    <mergeCell ref="B76:F77"/>
    <mergeCell ref="G76:G77"/>
    <mergeCell ref="H76:J76"/>
    <mergeCell ref="K76:K77"/>
    <mergeCell ref="L76:L77"/>
    <mergeCell ref="B52:L52"/>
    <mergeCell ref="B54:L54"/>
    <mergeCell ref="B55:F56"/>
    <mergeCell ref="G55:G56"/>
    <mergeCell ref="H55:J55"/>
    <mergeCell ref="K55:K56"/>
    <mergeCell ref="L55:L56"/>
    <mergeCell ref="C16:C25"/>
    <mergeCell ref="C26:C30"/>
    <mergeCell ref="C31:C32"/>
    <mergeCell ref="C33:C34"/>
    <mergeCell ref="B41:L41"/>
    <mergeCell ref="B42:F43"/>
    <mergeCell ref="G42:G43"/>
    <mergeCell ref="H42:J42"/>
    <mergeCell ref="K42:K43"/>
    <mergeCell ref="L42:L43"/>
    <mergeCell ref="K1:L1"/>
    <mergeCell ref="K2:L2"/>
    <mergeCell ref="B3:L3"/>
    <mergeCell ref="B11:L11"/>
    <mergeCell ref="B12:F13"/>
    <mergeCell ref="G12:G13"/>
    <mergeCell ref="H12:J12"/>
    <mergeCell ref="K12:K13"/>
    <mergeCell ref="L12:L13"/>
  </mergeCells>
  <phoneticPr fontId="71"/>
  <pageMargins left="0.78740157480314965" right="0.19685039370078741" top="0.39370078740157483" bottom="0.19685039370078741" header="0.39370078740157483" footer="0.19685039370078741"/>
  <pageSetup paperSize="9" scale="80" orientation="portrait" useFirstPageNumber="1" r:id="rId1"/>
  <headerFooter alignWithMargins="0">
    <oddFooter>&amp;C&amp;"Times New Roman,標準"&amp;12&amp;P / 17</oddFoot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xm:f>
          </x14:formula1>
          <xm:sqref>H14:J40 JD14:JF40 SZ14:TB40 ACV14:ACX40 AMR14:AMT40 AWN14:AWP40 BGJ14:BGL40 BQF14:BQH40 CAB14:CAD40 CJX14:CJZ40 CTT14:CTV40 DDP14:DDR40 DNL14:DNN40 DXH14:DXJ40 EHD14:EHF40 EQZ14:ERB40 FAV14:FAX40 FKR14:FKT40 FUN14:FUP40 GEJ14:GEL40 GOF14:GOH40 GYB14:GYD40 HHX14:HHZ40 HRT14:HRV40 IBP14:IBR40 ILL14:ILN40 IVH14:IVJ40 JFD14:JFF40 JOZ14:JPB40 JYV14:JYX40 KIR14:KIT40 KSN14:KSP40 LCJ14:LCL40 LMF14:LMH40 LWB14:LWD40 MFX14:MFZ40 MPT14:MPV40 MZP14:MZR40 NJL14:NJN40 NTH14:NTJ40 ODD14:ODF40 OMZ14:ONB40 OWV14:OWX40 PGR14:PGT40 PQN14:PQP40 QAJ14:QAL40 QKF14:QKH40 QUB14:QUD40 RDX14:RDZ40 RNT14:RNV40 RXP14:RXR40 SHL14:SHN40 SRH14:SRJ40 TBD14:TBF40 TKZ14:TLB40 TUV14:TUX40 UER14:UET40 UON14:UOP40 UYJ14:UYL40 VIF14:VIH40 VSB14:VSD40 WBX14:WBZ40 WLT14:WLV40 WVP14:WVR40 H65550:J65576 JD65550:JF65576 SZ65550:TB65576 ACV65550:ACX65576 AMR65550:AMT65576 AWN65550:AWP65576 BGJ65550:BGL65576 BQF65550:BQH65576 CAB65550:CAD65576 CJX65550:CJZ65576 CTT65550:CTV65576 DDP65550:DDR65576 DNL65550:DNN65576 DXH65550:DXJ65576 EHD65550:EHF65576 EQZ65550:ERB65576 FAV65550:FAX65576 FKR65550:FKT65576 FUN65550:FUP65576 GEJ65550:GEL65576 GOF65550:GOH65576 GYB65550:GYD65576 HHX65550:HHZ65576 HRT65550:HRV65576 IBP65550:IBR65576 ILL65550:ILN65576 IVH65550:IVJ65576 JFD65550:JFF65576 JOZ65550:JPB65576 JYV65550:JYX65576 KIR65550:KIT65576 KSN65550:KSP65576 LCJ65550:LCL65576 LMF65550:LMH65576 LWB65550:LWD65576 MFX65550:MFZ65576 MPT65550:MPV65576 MZP65550:MZR65576 NJL65550:NJN65576 NTH65550:NTJ65576 ODD65550:ODF65576 OMZ65550:ONB65576 OWV65550:OWX65576 PGR65550:PGT65576 PQN65550:PQP65576 QAJ65550:QAL65576 QKF65550:QKH65576 QUB65550:QUD65576 RDX65550:RDZ65576 RNT65550:RNV65576 RXP65550:RXR65576 SHL65550:SHN65576 SRH65550:SRJ65576 TBD65550:TBF65576 TKZ65550:TLB65576 TUV65550:TUX65576 UER65550:UET65576 UON65550:UOP65576 UYJ65550:UYL65576 VIF65550:VIH65576 VSB65550:VSD65576 WBX65550:WBZ65576 WLT65550:WLV65576 WVP65550:WVR65576 H131086:J131112 JD131086:JF131112 SZ131086:TB131112 ACV131086:ACX131112 AMR131086:AMT131112 AWN131086:AWP131112 BGJ131086:BGL131112 BQF131086:BQH131112 CAB131086:CAD131112 CJX131086:CJZ131112 CTT131086:CTV131112 DDP131086:DDR131112 DNL131086:DNN131112 DXH131086:DXJ131112 EHD131086:EHF131112 EQZ131086:ERB131112 FAV131086:FAX131112 FKR131086:FKT131112 FUN131086:FUP131112 GEJ131086:GEL131112 GOF131086:GOH131112 GYB131086:GYD131112 HHX131086:HHZ131112 HRT131086:HRV131112 IBP131086:IBR131112 ILL131086:ILN131112 IVH131086:IVJ131112 JFD131086:JFF131112 JOZ131086:JPB131112 JYV131086:JYX131112 KIR131086:KIT131112 KSN131086:KSP131112 LCJ131086:LCL131112 LMF131086:LMH131112 LWB131086:LWD131112 MFX131086:MFZ131112 MPT131086:MPV131112 MZP131086:MZR131112 NJL131086:NJN131112 NTH131086:NTJ131112 ODD131086:ODF131112 OMZ131086:ONB131112 OWV131086:OWX131112 PGR131086:PGT131112 PQN131086:PQP131112 QAJ131086:QAL131112 QKF131086:QKH131112 QUB131086:QUD131112 RDX131086:RDZ131112 RNT131086:RNV131112 RXP131086:RXR131112 SHL131086:SHN131112 SRH131086:SRJ131112 TBD131086:TBF131112 TKZ131086:TLB131112 TUV131086:TUX131112 UER131086:UET131112 UON131086:UOP131112 UYJ131086:UYL131112 VIF131086:VIH131112 VSB131086:VSD131112 WBX131086:WBZ131112 WLT131086:WLV131112 WVP131086:WVR131112 H196622:J196648 JD196622:JF196648 SZ196622:TB196648 ACV196622:ACX196648 AMR196622:AMT196648 AWN196622:AWP196648 BGJ196622:BGL196648 BQF196622:BQH196648 CAB196622:CAD196648 CJX196622:CJZ196648 CTT196622:CTV196648 DDP196622:DDR196648 DNL196622:DNN196648 DXH196622:DXJ196648 EHD196622:EHF196648 EQZ196622:ERB196648 FAV196622:FAX196648 FKR196622:FKT196648 FUN196622:FUP196648 GEJ196622:GEL196648 GOF196622:GOH196648 GYB196622:GYD196648 HHX196622:HHZ196648 HRT196622:HRV196648 IBP196622:IBR196648 ILL196622:ILN196648 IVH196622:IVJ196648 JFD196622:JFF196648 JOZ196622:JPB196648 JYV196622:JYX196648 KIR196622:KIT196648 KSN196622:KSP196648 LCJ196622:LCL196648 LMF196622:LMH196648 LWB196622:LWD196648 MFX196622:MFZ196648 MPT196622:MPV196648 MZP196622:MZR196648 NJL196622:NJN196648 NTH196622:NTJ196648 ODD196622:ODF196648 OMZ196622:ONB196648 OWV196622:OWX196648 PGR196622:PGT196648 PQN196622:PQP196648 QAJ196622:QAL196648 QKF196622:QKH196648 QUB196622:QUD196648 RDX196622:RDZ196648 RNT196622:RNV196648 RXP196622:RXR196648 SHL196622:SHN196648 SRH196622:SRJ196648 TBD196622:TBF196648 TKZ196622:TLB196648 TUV196622:TUX196648 UER196622:UET196648 UON196622:UOP196648 UYJ196622:UYL196648 VIF196622:VIH196648 VSB196622:VSD196648 WBX196622:WBZ196648 WLT196622:WLV196648 WVP196622:WVR196648 H262158:J262184 JD262158:JF262184 SZ262158:TB262184 ACV262158:ACX262184 AMR262158:AMT262184 AWN262158:AWP262184 BGJ262158:BGL262184 BQF262158:BQH262184 CAB262158:CAD262184 CJX262158:CJZ262184 CTT262158:CTV262184 DDP262158:DDR262184 DNL262158:DNN262184 DXH262158:DXJ262184 EHD262158:EHF262184 EQZ262158:ERB262184 FAV262158:FAX262184 FKR262158:FKT262184 FUN262158:FUP262184 GEJ262158:GEL262184 GOF262158:GOH262184 GYB262158:GYD262184 HHX262158:HHZ262184 HRT262158:HRV262184 IBP262158:IBR262184 ILL262158:ILN262184 IVH262158:IVJ262184 JFD262158:JFF262184 JOZ262158:JPB262184 JYV262158:JYX262184 KIR262158:KIT262184 KSN262158:KSP262184 LCJ262158:LCL262184 LMF262158:LMH262184 LWB262158:LWD262184 MFX262158:MFZ262184 MPT262158:MPV262184 MZP262158:MZR262184 NJL262158:NJN262184 NTH262158:NTJ262184 ODD262158:ODF262184 OMZ262158:ONB262184 OWV262158:OWX262184 PGR262158:PGT262184 PQN262158:PQP262184 QAJ262158:QAL262184 QKF262158:QKH262184 QUB262158:QUD262184 RDX262158:RDZ262184 RNT262158:RNV262184 RXP262158:RXR262184 SHL262158:SHN262184 SRH262158:SRJ262184 TBD262158:TBF262184 TKZ262158:TLB262184 TUV262158:TUX262184 UER262158:UET262184 UON262158:UOP262184 UYJ262158:UYL262184 VIF262158:VIH262184 VSB262158:VSD262184 WBX262158:WBZ262184 WLT262158:WLV262184 WVP262158:WVR262184 H327694:J327720 JD327694:JF327720 SZ327694:TB327720 ACV327694:ACX327720 AMR327694:AMT327720 AWN327694:AWP327720 BGJ327694:BGL327720 BQF327694:BQH327720 CAB327694:CAD327720 CJX327694:CJZ327720 CTT327694:CTV327720 DDP327694:DDR327720 DNL327694:DNN327720 DXH327694:DXJ327720 EHD327694:EHF327720 EQZ327694:ERB327720 FAV327694:FAX327720 FKR327694:FKT327720 FUN327694:FUP327720 GEJ327694:GEL327720 GOF327694:GOH327720 GYB327694:GYD327720 HHX327694:HHZ327720 HRT327694:HRV327720 IBP327694:IBR327720 ILL327694:ILN327720 IVH327694:IVJ327720 JFD327694:JFF327720 JOZ327694:JPB327720 JYV327694:JYX327720 KIR327694:KIT327720 KSN327694:KSP327720 LCJ327694:LCL327720 LMF327694:LMH327720 LWB327694:LWD327720 MFX327694:MFZ327720 MPT327694:MPV327720 MZP327694:MZR327720 NJL327694:NJN327720 NTH327694:NTJ327720 ODD327694:ODF327720 OMZ327694:ONB327720 OWV327694:OWX327720 PGR327694:PGT327720 PQN327694:PQP327720 QAJ327694:QAL327720 QKF327694:QKH327720 QUB327694:QUD327720 RDX327694:RDZ327720 RNT327694:RNV327720 RXP327694:RXR327720 SHL327694:SHN327720 SRH327694:SRJ327720 TBD327694:TBF327720 TKZ327694:TLB327720 TUV327694:TUX327720 UER327694:UET327720 UON327694:UOP327720 UYJ327694:UYL327720 VIF327694:VIH327720 VSB327694:VSD327720 WBX327694:WBZ327720 WLT327694:WLV327720 WVP327694:WVR327720 H393230:J393256 JD393230:JF393256 SZ393230:TB393256 ACV393230:ACX393256 AMR393230:AMT393256 AWN393230:AWP393256 BGJ393230:BGL393256 BQF393230:BQH393256 CAB393230:CAD393256 CJX393230:CJZ393256 CTT393230:CTV393256 DDP393230:DDR393256 DNL393230:DNN393256 DXH393230:DXJ393256 EHD393230:EHF393256 EQZ393230:ERB393256 FAV393230:FAX393256 FKR393230:FKT393256 FUN393230:FUP393256 GEJ393230:GEL393256 GOF393230:GOH393256 GYB393230:GYD393256 HHX393230:HHZ393256 HRT393230:HRV393256 IBP393230:IBR393256 ILL393230:ILN393256 IVH393230:IVJ393256 JFD393230:JFF393256 JOZ393230:JPB393256 JYV393230:JYX393256 KIR393230:KIT393256 KSN393230:KSP393256 LCJ393230:LCL393256 LMF393230:LMH393256 LWB393230:LWD393256 MFX393230:MFZ393256 MPT393230:MPV393256 MZP393230:MZR393256 NJL393230:NJN393256 NTH393230:NTJ393256 ODD393230:ODF393256 OMZ393230:ONB393256 OWV393230:OWX393256 PGR393230:PGT393256 PQN393230:PQP393256 QAJ393230:QAL393256 QKF393230:QKH393256 QUB393230:QUD393256 RDX393230:RDZ393256 RNT393230:RNV393256 RXP393230:RXR393256 SHL393230:SHN393256 SRH393230:SRJ393256 TBD393230:TBF393256 TKZ393230:TLB393256 TUV393230:TUX393256 UER393230:UET393256 UON393230:UOP393256 UYJ393230:UYL393256 VIF393230:VIH393256 VSB393230:VSD393256 WBX393230:WBZ393256 WLT393230:WLV393256 WVP393230:WVR393256 H458766:J458792 JD458766:JF458792 SZ458766:TB458792 ACV458766:ACX458792 AMR458766:AMT458792 AWN458766:AWP458792 BGJ458766:BGL458792 BQF458766:BQH458792 CAB458766:CAD458792 CJX458766:CJZ458792 CTT458766:CTV458792 DDP458766:DDR458792 DNL458766:DNN458792 DXH458766:DXJ458792 EHD458766:EHF458792 EQZ458766:ERB458792 FAV458766:FAX458792 FKR458766:FKT458792 FUN458766:FUP458792 GEJ458766:GEL458792 GOF458766:GOH458792 GYB458766:GYD458792 HHX458766:HHZ458792 HRT458766:HRV458792 IBP458766:IBR458792 ILL458766:ILN458792 IVH458766:IVJ458792 JFD458766:JFF458792 JOZ458766:JPB458792 JYV458766:JYX458792 KIR458766:KIT458792 KSN458766:KSP458792 LCJ458766:LCL458792 LMF458766:LMH458792 LWB458766:LWD458792 MFX458766:MFZ458792 MPT458766:MPV458792 MZP458766:MZR458792 NJL458766:NJN458792 NTH458766:NTJ458792 ODD458766:ODF458792 OMZ458766:ONB458792 OWV458766:OWX458792 PGR458766:PGT458792 PQN458766:PQP458792 QAJ458766:QAL458792 QKF458766:QKH458792 QUB458766:QUD458792 RDX458766:RDZ458792 RNT458766:RNV458792 RXP458766:RXR458792 SHL458766:SHN458792 SRH458766:SRJ458792 TBD458766:TBF458792 TKZ458766:TLB458792 TUV458766:TUX458792 UER458766:UET458792 UON458766:UOP458792 UYJ458766:UYL458792 VIF458766:VIH458792 VSB458766:VSD458792 WBX458766:WBZ458792 WLT458766:WLV458792 WVP458766:WVR458792 H524302:J524328 JD524302:JF524328 SZ524302:TB524328 ACV524302:ACX524328 AMR524302:AMT524328 AWN524302:AWP524328 BGJ524302:BGL524328 BQF524302:BQH524328 CAB524302:CAD524328 CJX524302:CJZ524328 CTT524302:CTV524328 DDP524302:DDR524328 DNL524302:DNN524328 DXH524302:DXJ524328 EHD524302:EHF524328 EQZ524302:ERB524328 FAV524302:FAX524328 FKR524302:FKT524328 FUN524302:FUP524328 GEJ524302:GEL524328 GOF524302:GOH524328 GYB524302:GYD524328 HHX524302:HHZ524328 HRT524302:HRV524328 IBP524302:IBR524328 ILL524302:ILN524328 IVH524302:IVJ524328 JFD524302:JFF524328 JOZ524302:JPB524328 JYV524302:JYX524328 KIR524302:KIT524328 KSN524302:KSP524328 LCJ524302:LCL524328 LMF524302:LMH524328 LWB524302:LWD524328 MFX524302:MFZ524328 MPT524302:MPV524328 MZP524302:MZR524328 NJL524302:NJN524328 NTH524302:NTJ524328 ODD524302:ODF524328 OMZ524302:ONB524328 OWV524302:OWX524328 PGR524302:PGT524328 PQN524302:PQP524328 QAJ524302:QAL524328 QKF524302:QKH524328 QUB524302:QUD524328 RDX524302:RDZ524328 RNT524302:RNV524328 RXP524302:RXR524328 SHL524302:SHN524328 SRH524302:SRJ524328 TBD524302:TBF524328 TKZ524302:TLB524328 TUV524302:TUX524328 UER524302:UET524328 UON524302:UOP524328 UYJ524302:UYL524328 VIF524302:VIH524328 VSB524302:VSD524328 WBX524302:WBZ524328 WLT524302:WLV524328 WVP524302:WVR524328 H589838:J589864 JD589838:JF589864 SZ589838:TB589864 ACV589838:ACX589864 AMR589838:AMT589864 AWN589838:AWP589864 BGJ589838:BGL589864 BQF589838:BQH589864 CAB589838:CAD589864 CJX589838:CJZ589864 CTT589838:CTV589864 DDP589838:DDR589864 DNL589838:DNN589864 DXH589838:DXJ589864 EHD589838:EHF589864 EQZ589838:ERB589864 FAV589838:FAX589864 FKR589838:FKT589864 FUN589838:FUP589864 GEJ589838:GEL589864 GOF589838:GOH589864 GYB589838:GYD589864 HHX589838:HHZ589864 HRT589838:HRV589864 IBP589838:IBR589864 ILL589838:ILN589864 IVH589838:IVJ589864 JFD589838:JFF589864 JOZ589838:JPB589864 JYV589838:JYX589864 KIR589838:KIT589864 KSN589838:KSP589864 LCJ589838:LCL589864 LMF589838:LMH589864 LWB589838:LWD589864 MFX589838:MFZ589864 MPT589838:MPV589864 MZP589838:MZR589864 NJL589838:NJN589864 NTH589838:NTJ589864 ODD589838:ODF589864 OMZ589838:ONB589864 OWV589838:OWX589864 PGR589838:PGT589864 PQN589838:PQP589864 QAJ589838:QAL589864 QKF589838:QKH589864 QUB589838:QUD589864 RDX589838:RDZ589864 RNT589838:RNV589864 RXP589838:RXR589864 SHL589838:SHN589864 SRH589838:SRJ589864 TBD589838:TBF589864 TKZ589838:TLB589864 TUV589838:TUX589864 UER589838:UET589864 UON589838:UOP589864 UYJ589838:UYL589864 VIF589838:VIH589864 VSB589838:VSD589864 WBX589838:WBZ589864 WLT589838:WLV589864 WVP589838:WVR589864 H655374:J655400 JD655374:JF655400 SZ655374:TB655400 ACV655374:ACX655400 AMR655374:AMT655400 AWN655374:AWP655400 BGJ655374:BGL655400 BQF655374:BQH655400 CAB655374:CAD655400 CJX655374:CJZ655400 CTT655374:CTV655400 DDP655374:DDR655400 DNL655374:DNN655400 DXH655374:DXJ655400 EHD655374:EHF655400 EQZ655374:ERB655400 FAV655374:FAX655400 FKR655374:FKT655400 FUN655374:FUP655400 GEJ655374:GEL655400 GOF655374:GOH655400 GYB655374:GYD655400 HHX655374:HHZ655400 HRT655374:HRV655400 IBP655374:IBR655400 ILL655374:ILN655400 IVH655374:IVJ655400 JFD655374:JFF655400 JOZ655374:JPB655400 JYV655374:JYX655400 KIR655374:KIT655400 KSN655374:KSP655400 LCJ655374:LCL655400 LMF655374:LMH655400 LWB655374:LWD655400 MFX655374:MFZ655400 MPT655374:MPV655400 MZP655374:MZR655400 NJL655374:NJN655400 NTH655374:NTJ655400 ODD655374:ODF655400 OMZ655374:ONB655400 OWV655374:OWX655400 PGR655374:PGT655400 PQN655374:PQP655400 QAJ655374:QAL655400 QKF655374:QKH655400 QUB655374:QUD655400 RDX655374:RDZ655400 RNT655374:RNV655400 RXP655374:RXR655400 SHL655374:SHN655400 SRH655374:SRJ655400 TBD655374:TBF655400 TKZ655374:TLB655400 TUV655374:TUX655400 UER655374:UET655400 UON655374:UOP655400 UYJ655374:UYL655400 VIF655374:VIH655400 VSB655374:VSD655400 WBX655374:WBZ655400 WLT655374:WLV655400 WVP655374:WVR655400 H720910:J720936 JD720910:JF720936 SZ720910:TB720936 ACV720910:ACX720936 AMR720910:AMT720936 AWN720910:AWP720936 BGJ720910:BGL720936 BQF720910:BQH720936 CAB720910:CAD720936 CJX720910:CJZ720936 CTT720910:CTV720936 DDP720910:DDR720936 DNL720910:DNN720936 DXH720910:DXJ720936 EHD720910:EHF720936 EQZ720910:ERB720936 FAV720910:FAX720936 FKR720910:FKT720936 FUN720910:FUP720936 GEJ720910:GEL720936 GOF720910:GOH720936 GYB720910:GYD720936 HHX720910:HHZ720936 HRT720910:HRV720936 IBP720910:IBR720936 ILL720910:ILN720936 IVH720910:IVJ720936 JFD720910:JFF720936 JOZ720910:JPB720936 JYV720910:JYX720936 KIR720910:KIT720936 KSN720910:KSP720936 LCJ720910:LCL720936 LMF720910:LMH720936 LWB720910:LWD720936 MFX720910:MFZ720936 MPT720910:MPV720936 MZP720910:MZR720936 NJL720910:NJN720936 NTH720910:NTJ720936 ODD720910:ODF720936 OMZ720910:ONB720936 OWV720910:OWX720936 PGR720910:PGT720936 PQN720910:PQP720936 QAJ720910:QAL720936 QKF720910:QKH720936 QUB720910:QUD720936 RDX720910:RDZ720936 RNT720910:RNV720936 RXP720910:RXR720936 SHL720910:SHN720936 SRH720910:SRJ720936 TBD720910:TBF720936 TKZ720910:TLB720936 TUV720910:TUX720936 UER720910:UET720936 UON720910:UOP720936 UYJ720910:UYL720936 VIF720910:VIH720936 VSB720910:VSD720936 WBX720910:WBZ720936 WLT720910:WLV720936 WVP720910:WVR720936 H786446:J786472 JD786446:JF786472 SZ786446:TB786472 ACV786446:ACX786472 AMR786446:AMT786472 AWN786446:AWP786472 BGJ786446:BGL786472 BQF786446:BQH786472 CAB786446:CAD786472 CJX786446:CJZ786472 CTT786446:CTV786472 DDP786446:DDR786472 DNL786446:DNN786472 DXH786446:DXJ786472 EHD786446:EHF786472 EQZ786446:ERB786472 FAV786446:FAX786472 FKR786446:FKT786472 FUN786446:FUP786472 GEJ786446:GEL786472 GOF786446:GOH786472 GYB786446:GYD786472 HHX786446:HHZ786472 HRT786446:HRV786472 IBP786446:IBR786472 ILL786446:ILN786472 IVH786446:IVJ786472 JFD786446:JFF786472 JOZ786446:JPB786472 JYV786446:JYX786472 KIR786446:KIT786472 KSN786446:KSP786472 LCJ786446:LCL786472 LMF786446:LMH786472 LWB786446:LWD786472 MFX786446:MFZ786472 MPT786446:MPV786472 MZP786446:MZR786472 NJL786446:NJN786472 NTH786446:NTJ786472 ODD786446:ODF786472 OMZ786446:ONB786472 OWV786446:OWX786472 PGR786446:PGT786472 PQN786446:PQP786472 QAJ786446:QAL786472 QKF786446:QKH786472 QUB786446:QUD786472 RDX786446:RDZ786472 RNT786446:RNV786472 RXP786446:RXR786472 SHL786446:SHN786472 SRH786446:SRJ786472 TBD786446:TBF786472 TKZ786446:TLB786472 TUV786446:TUX786472 UER786446:UET786472 UON786446:UOP786472 UYJ786446:UYL786472 VIF786446:VIH786472 VSB786446:VSD786472 WBX786446:WBZ786472 WLT786446:WLV786472 WVP786446:WVR786472 H851982:J852008 JD851982:JF852008 SZ851982:TB852008 ACV851982:ACX852008 AMR851982:AMT852008 AWN851982:AWP852008 BGJ851982:BGL852008 BQF851982:BQH852008 CAB851982:CAD852008 CJX851982:CJZ852008 CTT851982:CTV852008 DDP851982:DDR852008 DNL851982:DNN852008 DXH851982:DXJ852008 EHD851982:EHF852008 EQZ851982:ERB852008 FAV851982:FAX852008 FKR851982:FKT852008 FUN851982:FUP852008 GEJ851982:GEL852008 GOF851982:GOH852008 GYB851982:GYD852008 HHX851982:HHZ852008 HRT851982:HRV852008 IBP851982:IBR852008 ILL851982:ILN852008 IVH851982:IVJ852008 JFD851982:JFF852008 JOZ851982:JPB852008 JYV851982:JYX852008 KIR851982:KIT852008 KSN851982:KSP852008 LCJ851982:LCL852008 LMF851982:LMH852008 LWB851982:LWD852008 MFX851982:MFZ852008 MPT851982:MPV852008 MZP851982:MZR852008 NJL851982:NJN852008 NTH851982:NTJ852008 ODD851982:ODF852008 OMZ851982:ONB852008 OWV851982:OWX852008 PGR851982:PGT852008 PQN851982:PQP852008 QAJ851982:QAL852008 QKF851982:QKH852008 QUB851982:QUD852008 RDX851982:RDZ852008 RNT851982:RNV852008 RXP851982:RXR852008 SHL851982:SHN852008 SRH851982:SRJ852008 TBD851982:TBF852008 TKZ851982:TLB852008 TUV851982:TUX852008 UER851982:UET852008 UON851982:UOP852008 UYJ851982:UYL852008 VIF851982:VIH852008 VSB851982:VSD852008 WBX851982:WBZ852008 WLT851982:WLV852008 WVP851982:WVR852008 H917518:J917544 JD917518:JF917544 SZ917518:TB917544 ACV917518:ACX917544 AMR917518:AMT917544 AWN917518:AWP917544 BGJ917518:BGL917544 BQF917518:BQH917544 CAB917518:CAD917544 CJX917518:CJZ917544 CTT917518:CTV917544 DDP917518:DDR917544 DNL917518:DNN917544 DXH917518:DXJ917544 EHD917518:EHF917544 EQZ917518:ERB917544 FAV917518:FAX917544 FKR917518:FKT917544 FUN917518:FUP917544 GEJ917518:GEL917544 GOF917518:GOH917544 GYB917518:GYD917544 HHX917518:HHZ917544 HRT917518:HRV917544 IBP917518:IBR917544 ILL917518:ILN917544 IVH917518:IVJ917544 JFD917518:JFF917544 JOZ917518:JPB917544 JYV917518:JYX917544 KIR917518:KIT917544 KSN917518:KSP917544 LCJ917518:LCL917544 LMF917518:LMH917544 LWB917518:LWD917544 MFX917518:MFZ917544 MPT917518:MPV917544 MZP917518:MZR917544 NJL917518:NJN917544 NTH917518:NTJ917544 ODD917518:ODF917544 OMZ917518:ONB917544 OWV917518:OWX917544 PGR917518:PGT917544 PQN917518:PQP917544 QAJ917518:QAL917544 QKF917518:QKH917544 QUB917518:QUD917544 RDX917518:RDZ917544 RNT917518:RNV917544 RXP917518:RXR917544 SHL917518:SHN917544 SRH917518:SRJ917544 TBD917518:TBF917544 TKZ917518:TLB917544 TUV917518:TUX917544 UER917518:UET917544 UON917518:UOP917544 UYJ917518:UYL917544 VIF917518:VIH917544 VSB917518:VSD917544 WBX917518:WBZ917544 WLT917518:WLV917544 WVP917518:WVR917544 H983054:J983080 JD983054:JF983080 SZ983054:TB983080 ACV983054:ACX983080 AMR983054:AMT983080 AWN983054:AWP983080 BGJ983054:BGL983080 BQF983054:BQH983080 CAB983054:CAD983080 CJX983054:CJZ983080 CTT983054:CTV983080 DDP983054:DDR983080 DNL983054:DNN983080 DXH983054:DXJ983080 EHD983054:EHF983080 EQZ983054:ERB983080 FAV983054:FAX983080 FKR983054:FKT983080 FUN983054:FUP983080 GEJ983054:GEL983080 GOF983054:GOH983080 GYB983054:GYD983080 HHX983054:HHZ983080 HRT983054:HRV983080 IBP983054:IBR983080 ILL983054:ILN983080 IVH983054:IVJ983080 JFD983054:JFF983080 JOZ983054:JPB983080 JYV983054:JYX983080 KIR983054:KIT983080 KSN983054:KSP983080 LCJ983054:LCL983080 LMF983054:LMH983080 LWB983054:LWD983080 MFX983054:MFZ983080 MPT983054:MPV983080 MZP983054:MZR983080 NJL983054:NJN983080 NTH983054:NTJ983080 ODD983054:ODF983080 OMZ983054:ONB983080 OWV983054:OWX983080 PGR983054:PGT983080 PQN983054:PQP983080 QAJ983054:QAL983080 QKF983054:QKH983080 QUB983054:QUD983080 RDX983054:RDZ983080 RNT983054:RNV983080 RXP983054:RXR983080 SHL983054:SHN983080 SRH983054:SRJ983080 TBD983054:TBF983080 TKZ983054:TLB983080 TUV983054:TUX983080 UER983054:UET983080 UON983054:UOP983080 UYJ983054:UYL983080 VIF983054:VIH983080 VSB983054:VSD983080 WBX983054:WBZ983080 WLT983054:WLV983080 WVP983054:WVR983080 H515:J524 JD515:JF524 SZ515:TB524 ACV515:ACX524 AMR515:AMT524 AWN515:AWP524 BGJ515:BGL524 BQF515:BQH524 CAB515:CAD524 CJX515:CJZ524 CTT515:CTV524 DDP515:DDR524 DNL515:DNN524 DXH515:DXJ524 EHD515:EHF524 EQZ515:ERB524 FAV515:FAX524 FKR515:FKT524 FUN515:FUP524 GEJ515:GEL524 GOF515:GOH524 GYB515:GYD524 HHX515:HHZ524 HRT515:HRV524 IBP515:IBR524 ILL515:ILN524 IVH515:IVJ524 JFD515:JFF524 JOZ515:JPB524 JYV515:JYX524 KIR515:KIT524 KSN515:KSP524 LCJ515:LCL524 LMF515:LMH524 LWB515:LWD524 MFX515:MFZ524 MPT515:MPV524 MZP515:MZR524 NJL515:NJN524 NTH515:NTJ524 ODD515:ODF524 OMZ515:ONB524 OWV515:OWX524 PGR515:PGT524 PQN515:PQP524 QAJ515:QAL524 QKF515:QKH524 QUB515:QUD524 RDX515:RDZ524 RNT515:RNV524 RXP515:RXR524 SHL515:SHN524 SRH515:SRJ524 TBD515:TBF524 TKZ515:TLB524 TUV515:TUX524 UER515:UET524 UON515:UOP524 UYJ515:UYL524 VIF515:VIH524 VSB515:VSD524 WBX515:WBZ524 WLT515:WLV524 WVP515:WVR524 H66051:J66060 JD66051:JF66060 SZ66051:TB66060 ACV66051:ACX66060 AMR66051:AMT66060 AWN66051:AWP66060 BGJ66051:BGL66060 BQF66051:BQH66060 CAB66051:CAD66060 CJX66051:CJZ66060 CTT66051:CTV66060 DDP66051:DDR66060 DNL66051:DNN66060 DXH66051:DXJ66060 EHD66051:EHF66060 EQZ66051:ERB66060 FAV66051:FAX66060 FKR66051:FKT66060 FUN66051:FUP66060 GEJ66051:GEL66060 GOF66051:GOH66060 GYB66051:GYD66060 HHX66051:HHZ66060 HRT66051:HRV66060 IBP66051:IBR66060 ILL66051:ILN66060 IVH66051:IVJ66060 JFD66051:JFF66060 JOZ66051:JPB66060 JYV66051:JYX66060 KIR66051:KIT66060 KSN66051:KSP66060 LCJ66051:LCL66060 LMF66051:LMH66060 LWB66051:LWD66060 MFX66051:MFZ66060 MPT66051:MPV66060 MZP66051:MZR66060 NJL66051:NJN66060 NTH66051:NTJ66060 ODD66051:ODF66060 OMZ66051:ONB66060 OWV66051:OWX66060 PGR66051:PGT66060 PQN66051:PQP66060 QAJ66051:QAL66060 QKF66051:QKH66060 QUB66051:QUD66060 RDX66051:RDZ66060 RNT66051:RNV66060 RXP66051:RXR66060 SHL66051:SHN66060 SRH66051:SRJ66060 TBD66051:TBF66060 TKZ66051:TLB66060 TUV66051:TUX66060 UER66051:UET66060 UON66051:UOP66060 UYJ66051:UYL66060 VIF66051:VIH66060 VSB66051:VSD66060 WBX66051:WBZ66060 WLT66051:WLV66060 WVP66051:WVR66060 H131587:J131596 JD131587:JF131596 SZ131587:TB131596 ACV131587:ACX131596 AMR131587:AMT131596 AWN131587:AWP131596 BGJ131587:BGL131596 BQF131587:BQH131596 CAB131587:CAD131596 CJX131587:CJZ131596 CTT131587:CTV131596 DDP131587:DDR131596 DNL131587:DNN131596 DXH131587:DXJ131596 EHD131587:EHF131596 EQZ131587:ERB131596 FAV131587:FAX131596 FKR131587:FKT131596 FUN131587:FUP131596 GEJ131587:GEL131596 GOF131587:GOH131596 GYB131587:GYD131596 HHX131587:HHZ131596 HRT131587:HRV131596 IBP131587:IBR131596 ILL131587:ILN131596 IVH131587:IVJ131596 JFD131587:JFF131596 JOZ131587:JPB131596 JYV131587:JYX131596 KIR131587:KIT131596 KSN131587:KSP131596 LCJ131587:LCL131596 LMF131587:LMH131596 LWB131587:LWD131596 MFX131587:MFZ131596 MPT131587:MPV131596 MZP131587:MZR131596 NJL131587:NJN131596 NTH131587:NTJ131596 ODD131587:ODF131596 OMZ131587:ONB131596 OWV131587:OWX131596 PGR131587:PGT131596 PQN131587:PQP131596 QAJ131587:QAL131596 QKF131587:QKH131596 QUB131587:QUD131596 RDX131587:RDZ131596 RNT131587:RNV131596 RXP131587:RXR131596 SHL131587:SHN131596 SRH131587:SRJ131596 TBD131587:TBF131596 TKZ131587:TLB131596 TUV131587:TUX131596 UER131587:UET131596 UON131587:UOP131596 UYJ131587:UYL131596 VIF131587:VIH131596 VSB131587:VSD131596 WBX131587:WBZ131596 WLT131587:WLV131596 WVP131587:WVR131596 H197123:J197132 JD197123:JF197132 SZ197123:TB197132 ACV197123:ACX197132 AMR197123:AMT197132 AWN197123:AWP197132 BGJ197123:BGL197132 BQF197123:BQH197132 CAB197123:CAD197132 CJX197123:CJZ197132 CTT197123:CTV197132 DDP197123:DDR197132 DNL197123:DNN197132 DXH197123:DXJ197132 EHD197123:EHF197132 EQZ197123:ERB197132 FAV197123:FAX197132 FKR197123:FKT197132 FUN197123:FUP197132 GEJ197123:GEL197132 GOF197123:GOH197132 GYB197123:GYD197132 HHX197123:HHZ197132 HRT197123:HRV197132 IBP197123:IBR197132 ILL197123:ILN197132 IVH197123:IVJ197132 JFD197123:JFF197132 JOZ197123:JPB197132 JYV197123:JYX197132 KIR197123:KIT197132 KSN197123:KSP197132 LCJ197123:LCL197132 LMF197123:LMH197132 LWB197123:LWD197132 MFX197123:MFZ197132 MPT197123:MPV197132 MZP197123:MZR197132 NJL197123:NJN197132 NTH197123:NTJ197132 ODD197123:ODF197132 OMZ197123:ONB197132 OWV197123:OWX197132 PGR197123:PGT197132 PQN197123:PQP197132 QAJ197123:QAL197132 QKF197123:QKH197132 QUB197123:QUD197132 RDX197123:RDZ197132 RNT197123:RNV197132 RXP197123:RXR197132 SHL197123:SHN197132 SRH197123:SRJ197132 TBD197123:TBF197132 TKZ197123:TLB197132 TUV197123:TUX197132 UER197123:UET197132 UON197123:UOP197132 UYJ197123:UYL197132 VIF197123:VIH197132 VSB197123:VSD197132 WBX197123:WBZ197132 WLT197123:WLV197132 WVP197123:WVR197132 H262659:J262668 JD262659:JF262668 SZ262659:TB262668 ACV262659:ACX262668 AMR262659:AMT262668 AWN262659:AWP262668 BGJ262659:BGL262668 BQF262659:BQH262668 CAB262659:CAD262668 CJX262659:CJZ262668 CTT262659:CTV262668 DDP262659:DDR262668 DNL262659:DNN262668 DXH262659:DXJ262668 EHD262659:EHF262668 EQZ262659:ERB262668 FAV262659:FAX262668 FKR262659:FKT262668 FUN262659:FUP262668 GEJ262659:GEL262668 GOF262659:GOH262668 GYB262659:GYD262668 HHX262659:HHZ262668 HRT262659:HRV262668 IBP262659:IBR262668 ILL262659:ILN262668 IVH262659:IVJ262668 JFD262659:JFF262668 JOZ262659:JPB262668 JYV262659:JYX262668 KIR262659:KIT262668 KSN262659:KSP262668 LCJ262659:LCL262668 LMF262659:LMH262668 LWB262659:LWD262668 MFX262659:MFZ262668 MPT262659:MPV262668 MZP262659:MZR262668 NJL262659:NJN262668 NTH262659:NTJ262668 ODD262659:ODF262668 OMZ262659:ONB262668 OWV262659:OWX262668 PGR262659:PGT262668 PQN262659:PQP262668 QAJ262659:QAL262668 QKF262659:QKH262668 QUB262659:QUD262668 RDX262659:RDZ262668 RNT262659:RNV262668 RXP262659:RXR262668 SHL262659:SHN262668 SRH262659:SRJ262668 TBD262659:TBF262668 TKZ262659:TLB262668 TUV262659:TUX262668 UER262659:UET262668 UON262659:UOP262668 UYJ262659:UYL262668 VIF262659:VIH262668 VSB262659:VSD262668 WBX262659:WBZ262668 WLT262659:WLV262668 WVP262659:WVR262668 H328195:J328204 JD328195:JF328204 SZ328195:TB328204 ACV328195:ACX328204 AMR328195:AMT328204 AWN328195:AWP328204 BGJ328195:BGL328204 BQF328195:BQH328204 CAB328195:CAD328204 CJX328195:CJZ328204 CTT328195:CTV328204 DDP328195:DDR328204 DNL328195:DNN328204 DXH328195:DXJ328204 EHD328195:EHF328204 EQZ328195:ERB328204 FAV328195:FAX328204 FKR328195:FKT328204 FUN328195:FUP328204 GEJ328195:GEL328204 GOF328195:GOH328204 GYB328195:GYD328204 HHX328195:HHZ328204 HRT328195:HRV328204 IBP328195:IBR328204 ILL328195:ILN328204 IVH328195:IVJ328204 JFD328195:JFF328204 JOZ328195:JPB328204 JYV328195:JYX328204 KIR328195:KIT328204 KSN328195:KSP328204 LCJ328195:LCL328204 LMF328195:LMH328204 LWB328195:LWD328204 MFX328195:MFZ328204 MPT328195:MPV328204 MZP328195:MZR328204 NJL328195:NJN328204 NTH328195:NTJ328204 ODD328195:ODF328204 OMZ328195:ONB328204 OWV328195:OWX328204 PGR328195:PGT328204 PQN328195:PQP328204 QAJ328195:QAL328204 QKF328195:QKH328204 QUB328195:QUD328204 RDX328195:RDZ328204 RNT328195:RNV328204 RXP328195:RXR328204 SHL328195:SHN328204 SRH328195:SRJ328204 TBD328195:TBF328204 TKZ328195:TLB328204 TUV328195:TUX328204 UER328195:UET328204 UON328195:UOP328204 UYJ328195:UYL328204 VIF328195:VIH328204 VSB328195:VSD328204 WBX328195:WBZ328204 WLT328195:WLV328204 WVP328195:WVR328204 H393731:J393740 JD393731:JF393740 SZ393731:TB393740 ACV393731:ACX393740 AMR393731:AMT393740 AWN393731:AWP393740 BGJ393731:BGL393740 BQF393731:BQH393740 CAB393731:CAD393740 CJX393731:CJZ393740 CTT393731:CTV393740 DDP393731:DDR393740 DNL393731:DNN393740 DXH393731:DXJ393740 EHD393731:EHF393740 EQZ393731:ERB393740 FAV393731:FAX393740 FKR393731:FKT393740 FUN393731:FUP393740 GEJ393731:GEL393740 GOF393731:GOH393740 GYB393731:GYD393740 HHX393731:HHZ393740 HRT393731:HRV393740 IBP393731:IBR393740 ILL393731:ILN393740 IVH393731:IVJ393740 JFD393731:JFF393740 JOZ393731:JPB393740 JYV393731:JYX393740 KIR393731:KIT393740 KSN393731:KSP393740 LCJ393731:LCL393740 LMF393731:LMH393740 LWB393731:LWD393740 MFX393731:MFZ393740 MPT393731:MPV393740 MZP393731:MZR393740 NJL393731:NJN393740 NTH393731:NTJ393740 ODD393731:ODF393740 OMZ393731:ONB393740 OWV393731:OWX393740 PGR393731:PGT393740 PQN393731:PQP393740 QAJ393731:QAL393740 QKF393731:QKH393740 QUB393731:QUD393740 RDX393731:RDZ393740 RNT393731:RNV393740 RXP393731:RXR393740 SHL393731:SHN393740 SRH393731:SRJ393740 TBD393731:TBF393740 TKZ393731:TLB393740 TUV393731:TUX393740 UER393731:UET393740 UON393731:UOP393740 UYJ393731:UYL393740 VIF393731:VIH393740 VSB393731:VSD393740 WBX393731:WBZ393740 WLT393731:WLV393740 WVP393731:WVR393740 H459267:J459276 JD459267:JF459276 SZ459267:TB459276 ACV459267:ACX459276 AMR459267:AMT459276 AWN459267:AWP459276 BGJ459267:BGL459276 BQF459267:BQH459276 CAB459267:CAD459276 CJX459267:CJZ459276 CTT459267:CTV459276 DDP459267:DDR459276 DNL459267:DNN459276 DXH459267:DXJ459276 EHD459267:EHF459276 EQZ459267:ERB459276 FAV459267:FAX459276 FKR459267:FKT459276 FUN459267:FUP459276 GEJ459267:GEL459276 GOF459267:GOH459276 GYB459267:GYD459276 HHX459267:HHZ459276 HRT459267:HRV459276 IBP459267:IBR459276 ILL459267:ILN459276 IVH459267:IVJ459276 JFD459267:JFF459276 JOZ459267:JPB459276 JYV459267:JYX459276 KIR459267:KIT459276 KSN459267:KSP459276 LCJ459267:LCL459276 LMF459267:LMH459276 LWB459267:LWD459276 MFX459267:MFZ459276 MPT459267:MPV459276 MZP459267:MZR459276 NJL459267:NJN459276 NTH459267:NTJ459276 ODD459267:ODF459276 OMZ459267:ONB459276 OWV459267:OWX459276 PGR459267:PGT459276 PQN459267:PQP459276 QAJ459267:QAL459276 QKF459267:QKH459276 QUB459267:QUD459276 RDX459267:RDZ459276 RNT459267:RNV459276 RXP459267:RXR459276 SHL459267:SHN459276 SRH459267:SRJ459276 TBD459267:TBF459276 TKZ459267:TLB459276 TUV459267:TUX459276 UER459267:UET459276 UON459267:UOP459276 UYJ459267:UYL459276 VIF459267:VIH459276 VSB459267:VSD459276 WBX459267:WBZ459276 WLT459267:WLV459276 WVP459267:WVR459276 H524803:J524812 JD524803:JF524812 SZ524803:TB524812 ACV524803:ACX524812 AMR524803:AMT524812 AWN524803:AWP524812 BGJ524803:BGL524812 BQF524803:BQH524812 CAB524803:CAD524812 CJX524803:CJZ524812 CTT524803:CTV524812 DDP524803:DDR524812 DNL524803:DNN524812 DXH524803:DXJ524812 EHD524803:EHF524812 EQZ524803:ERB524812 FAV524803:FAX524812 FKR524803:FKT524812 FUN524803:FUP524812 GEJ524803:GEL524812 GOF524803:GOH524812 GYB524803:GYD524812 HHX524803:HHZ524812 HRT524803:HRV524812 IBP524803:IBR524812 ILL524803:ILN524812 IVH524803:IVJ524812 JFD524803:JFF524812 JOZ524803:JPB524812 JYV524803:JYX524812 KIR524803:KIT524812 KSN524803:KSP524812 LCJ524803:LCL524812 LMF524803:LMH524812 LWB524803:LWD524812 MFX524803:MFZ524812 MPT524803:MPV524812 MZP524803:MZR524812 NJL524803:NJN524812 NTH524803:NTJ524812 ODD524803:ODF524812 OMZ524803:ONB524812 OWV524803:OWX524812 PGR524803:PGT524812 PQN524803:PQP524812 QAJ524803:QAL524812 QKF524803:QKH524812 QUB524803:QUD524812 RDX524803:RDZ524812 RNT524803:RNV524812 RXP524803:RXR524812 SHL524803:SHN524812 SRH524803:SRJ524812 TBD524803:TBF524812 TKZ524803:TLB524812 TUV524803:TUX524812 UER524803:UET524812 UON524803:UOP524812 UYJ524803:UYL524812 VIF524803:VIH524812 VSB524803:VSD524812 WBX524803:WBZ524812 WLT524803:WLV524812 WVP524803:WVR524812 H590339:J590348 JD590339:JF590348 SZ590339:TB590348 ACV590339:ACX590348 AMR590339:AMT590348 AWN590339:AWP590348 BGJ590339:BGL590348 BQF590339:BQH590348 CAB590339:CAD590348 CJX590339:CJZ590348 CTT590339:CTV590348 DDP590339:DDR590348 DNL590339:DNN590348 DXH590339:DXJ590348 EHD590339:EHF590348 EQZ590339:ERB590348 FAV590339:FAX590348 FKR590339:FKT590348 FUN590339:FUP590348 GEJ590339:GEL590348 GOF590339:GOH590348 GYB590339:GYD590348 HHX590339:HHZ590348 HRT590339:HRV590348 IBP590339:IBR590348 ILL590339:ILN590348 IVH590339:IVJ590348 JFD590339:JFF590348 JOZ590339:JPB590348 JYV590339:JYX590348 KIR590339:KIT590348 KSN590339:KSP590348 LCJ590339:LCL590348 LMF590339:LMH590348 LWB590339:LWD590348 MFX590339:MFZ590348 MPT590339:MPV590348 MZP590339:MZR590348 NJL590339:NJN590348 NTH590339:NTJ590348 ODD590339:ODF590348 OMZ590339:ONB590348 OWV590339:OWX590348 PGR590339:PGT590348 PQN590339:PQP590348 QAJ590339:QAL590348 QKF590339:QKH590348 QUB590339:QUD590348 RDX590339:RDZ590348 RNT590339:RNV590348 RXP590339:RXR590348 SHL590339:SHN590348 SRH590339:SRJ590348 TBD590339:TBF590348 TKZ590339:TLB590348 TUV590339:TUX590348 UER590339:UET590348 UON590339:UOP590348 UYJ590339:UYL590348 VIF590339:VIH590348 VSB590339:VSD590348 WBX590339:WBZ590348 WLT590339:WLV590348 WVP590339:WVR590348 H655875:J655884 JD655875:JF655884 SZ655875:TB655884 ACV655875:ACX655884 AMR655875:AMT655884 AWN655875:AWP655884 BGJ655875:BGL655884 BQF655875:BQH655884 CAB655875:CAD655884 CJX655875:CJZ655884 CTT655875:CTV655884 DDP655875:DDR655884 DNL655875:DNN655884 DXH655875:DXJ655884 EHD655875:EHF655884 EQZ655875:ERB655884 FAV655875:FAX655884 FKR655875:FKT655884 FUN655875:FUP655884 GEJ655875:GEL655884 GOF655875:GOH655884 GYB655875:GYD655884 HHX655875:HHZ655884 HRT655875:HRV655884 IBP655875:IBR655884 ILL655875:ILN655884 IVH655875:IVJ655884 JFD655875:JFF655884 JOZ655875:JPB655884 JYV655875:JYX655884 KIR655875:KIT655884 KSN655875:KSP655884 LCJ655875:LCL655884 LMF655875:LMH655884 LWB655875:LWD655884 MFX655875:MFZ655884 MPT655875:MPV655884 MZP655875:MZR655884 NJL655875:NJN655884 NTH655875:NTJ655884 ODD655875:ODF655884 OMZ655875:ONB655884 OWV655875:OWX655884 PGR655875:PGT655884 PQN655875:PQP655884 QAJ655875:QAL655884 QKF655875:QKH655884 QUB655875:QUD655884 RDX655875:RDZ655884 RNT655875:RNV655884 RXP655875:RXR655884 SHL655875:SHN655884 SRH655875:SRJ655884 TBD655875:TBF655884 TKZ655875:TLB655884 TUV655875:TUX655884 UER655875:UET655884 UON655875:UOP655884 UYJ655875:UYL655884 VIF655875:VIH655884 VSB655875:VSD655884 WBX655875:WBZ655884 WLT655875:WLV655884 WVP655875:WVR655884 H721411:J721420 JD721411:JF721420 SZ721411:TB721420 ACV721411:ACX721420 AMR721411:AMT721420 AWN721411:AWP721420 BGJ721411:BGL721420 BQF721411:BQH721420 CAB721411:CAD721420 CJX721411:CJZ721420 CTT721411:CTV721420 DDP721411:DDR721420 DNL721411:DNN721420 DXH721411:DXJ721420 EHD721411:EHF721420 EQZ721411:ERB721420 FAV721411:FAX721420 FKR721411:FKT721420 FUN721411:FUP721420 GEJ721411:GEL721420 GOF721411:GOH721420 GYB721411:GYD721420 HHX721411:HHZ721420 HRT721411:HRV721420 IBP721411:IBR721420 ILL721411:ILN721420 IVH721411:IVJ721420 JFD721411:JFF721420 JOZ721411:JPB721420 JYV721411:JYX721420 KIR721411:KIT721420 KSN721411:KSP721420 LCJ721411:LCL721420 LMF721411:LMH721420 LWB721411:LWD721420 MFX721411:MFZ721420 MPT721411:MPV721420 MZP721411:MZR721420 NJL721411:NJN721420 NTH721411:NTJ721420 ODD721411:ODF721420 OMZ721411:ONB721420 OWV721411:OWX721420 PGR721411:PGT721420 PQN721411:PQP721420 QAJ721411:QAL721420 QKF721411:QKH721420 QUB721411:QUD721420 RDX721411:RDZ721420 RNT721411:RNV721420 RXP721411:RXR721420 SHL721411:SHN721420 SRH721411:SRJ721420 TBD721411:TBF721420 TKZ721411:TLB721420 TUV721411:TUX721420 UER721411:UET721420 UON721411:UOP721420 UYJ721411:UYL721420 VIF721411:VIH721420 VSB721411:VSD721420 WBX721411:WBZ721420 WLT721411:WLV721420 WVP721411:WVR721420 H786947:J786956 JD786947:JF786956 SZ786947:TB786956 ACV786947:ACX786956 AMR786947:AMT786956 AWN786947:AWP786956 BGJ786947:BGL786956 BQF786947:BQH786956 CAB786947:CAD786956 CJX786947:CJZ786956 CTT786947:CTV786956 DDP786947:DDR786956 DNL786947:DNN786956 DXH786947:DXJ786956 EHD786947:EHF786956 EQZ786947:ERB786956 FAV786947:FAX786956 FKR786947:FKT786956 FUN786947:FUP786956 GEJ786947:GEL786956 GOF786947:GOH786956 GYB786947:GYD786956 HHX786947:HHZ786956 HRT786947:HRV786956 IBP786947:IBR786956 ILL786947:ILN786956 IVH786947:IVJ786956 JFD786947:JFF786956 JOZ786947:JPB786956 JYV786947:JYX786956 KIR786947:KIT786956 KSN786947:KSP786956 LCJ786947:LCL786956 LMF786947:LMH786956 LWB786947:LWD786956 MFX786947:MFZ786956 MPT786947:MPV786956 MZP786947:MZR786956 NJL786947:NJN786956 NTH786947:NTJ786956 ODD786947:ODF786956 OMZ786947:ONB786956 OWV786947:OWX786956 PGR786947:PGT786956 PQN786947:PQP786956 QAJ786947:QAL786956 QKF786947:QKH786956 QUB786947:QUD786956 RDX786947:RDZ786956 RNT786947:RNV786956 RXP786947:RXR786956 SHL786947:SHN786956 SRH786947:SRJ786956 TBD786947:TBF786956 TKZ786947:TLB786956 TUV786947:TUX786956 UER786947:UET786956 UON786947:UOP786956 UYJ786947:UYL786956 VIF786947:VIH786956 VSB786947:VSD786956 WBX786947:WBZ786956 WLT786947:WLV786956 WVP786947:WVR786956 H852483:J852492 JD852483:JF852492 SZ852483:TB852492 ACV852483:ACX852492 AMR852483:AMT852492 AWN852483:AWP852492 BGJ852483:BGL852492 BQF852483:BQH852492 CAB852483:CAD852492 CJX852483:CJZ852492 CTT852483:CTV852492 DDP852483:DDR852492 DNL852483:DNN852492 DXH852483:DXJ852492 EHD852483:EHF852492 EQZ852483:ERB852492 FAV852483:FAX852492 FKR852483:FKT852492 FUN852483:FUP852492 GEJ852483:GEL852492 GOF852483:GOH852492 GYB852483:GYD852492 HHX852483:HHZ852492 HRT852483:HRV852492 IBP852483:IBR852492 ILL852483:ILN852492 IVH852483:IVJ852492 JFD852483:JFF852492 JOZ852483:JPB852492 JYV852483:JYX852492 KIR852483:KIT852492 KSN852483:KSP852492 LCJ852483:LCL852492 LMF852483:LMH852492 LWB852483:LWD852492 MFX852483:MFZ852492 MPT852483:MPV852492 MZP852483:MZR852492 NJL852483:NJN852492 NTH852483:NTJ852492 ODD852483:ODF852492 OMZ852483:ONB852492 OWV852483:OWX852492 PGR852483:PGT852492 PQN852483:PQP852492 QAJ852483:QAL852492 QKF852483:QKH852492 QUB852483:QUD852492 RDX852483:RDZ852492 RNT852483:RNV852492 RXP852483:RXR852492 SHL852483:SHN852492 SRH852483:SRJ852492 TBD852483:TBF852492 TKZ852483:TLB852492 TUV852483:TUX852492 UER852483:UET852492 UON852483:UOP852492 UYJ852483:UYL852492 VIF852483:VIH852492 VSB852483:VSD852492 WBX852483:WBZ852492 WLT852483:WLV852492 WVP852483:WVR852492 H918019:J918028 JD918019:JF918028 SZ918019:TB918028 ACV918019:ACX918028 AMR918019:AMT918028 AWN918019:AWP918028 BGJ918019:BGL918028 BQF918019:BQH918028 CAB918019:CAD918028 CJX918019:CJZ918028 CTT918019:CTV918028 DDP918019:DDR918028 DNL918019:DNN918028 DXH918019:DXJ918028 EHD918019:EHF918028 EQZ918019:ERB918028 FAV918019:FAX918028 FKR918019:FKT918028 FUN918019:FUP918028 GEJ918019:GEL918028 GOF918019:GOH918028 GYB918019:GYD918028 HHX918019:HHZ918028 HRT918019:HRV918028 IBP918019:IBR918028 ILL918019:ILN918028 IVH918019:IVJ918028 JFD918019:JFF918028 JOZ918019:JPB918028 JYV918019:JYX918028 KIR918019:KIT918028 KSN918019:KSP918028 LCJ918019:LCL918028 LMF918019:LMH918028 LWB918019:LWD918028 MFX918019:MFZ918028 MPT918019:MPV918028 MZP918019:MZR918028 NJL918019:NJN918028 NTH918019:NTJ918028 ODD918019:ODF918028 OMZ918019:ONB918028 OWV918019:OWX918028 PGR918019:PGT918028 PQN918019:PQP918028 QAJ918019:QAL918028 QKF918019:QKH918028 QUB918019:QUD918028 RDX918019:RDZ918028 RNT918019:RNV918028 RXP918019:RXR918028 SHL918019:SHN918028 SRH918019:SRJ918028 TBD918019:TBF918028 TKZ918019:TLB918028 TUV918019:TUX918028 UER918019:UET918028 UON918019:UOP918028 UYJ918019:UYL918028 VIF918019:VIH918028 VSB918019:VSD918028 WBX918019:WBZ918028 WLT918019:WLV918028 WVP918019:WVR918028 H983555:J983564 JD983555:JF983564 SZ983555:TB983564 ACV983555:ACX983564 AMR983555:AMT983564 AWN983555:AWP983564 BGJ983555:BGL983564 BQF983555:BQH983564 CAB983555:CAD983564 CJX983555:CJZ983564 CTT983555:CTV983564 DDP983555:DDR983564 DNL983555:DNN983564 DXH983555:DXJ983564 EHD983555:EHF983564 EQZ983555:ERB983564 FAV983555:FAX983564 FKR983555:FKT983564 FUN983555:FUP983564 GEJ983555:GEL983564 GOF983555:GOH983564 GYB983555:GYD983564 HHX983555:HHZ983564 HRT983555:HRV983564 IBP983555:IBR983564 ILL983555:ILN983564 IVH983555:IVJ983564 JFD983555:JFF983564 JOZ983555:JPB983564 JYV983555:JYX983564 KIR983555:KIT983564 KSN983555:KSP983564 LCJ983555:LCL983564 LMF983555:LMH983564 LWB983555:LWD983564 MFX983555:MFZ983564 MPT983555:MPV983564 MZP983555:MZR983564 NJL983555:NJN983564 NTH983555:NTJ983564 ODD983555:ODF983564 OMZ983555:ONB983564 OWV983555:OWX983564 PGR983555:PGT983564 PQN983555:PQP983564 QAJ983555:QAL983564 QKF983555:QKH983564 QUB983555:QUD983564 RDX983555:RDZ983564 RNT983555:RNV983564 RXP983555:RXR983564 SHL983555:SHN983564 SRH983555:SRJ983564 TBD983555:TBF983564 TKZ983555:TLB983564 TUV983555:TUX983564 UER983555:UET983564 UON983555:UOP983564 UYJ983555:UYL983564 VIF983555:VIH983564 VSB983555:VSD983564 WBX983555:WBZ983564 WLT983555:WLV983564 WVP983555:WVR983564 H796:J801 JD796:JF801 SZ796:TB801 ACV796:ACX801 AMR796:AMT801 AWN796:AWP801 BGJ796:BGL801 BQF796:BQH801 CAB796:CAD801 CJX796:CJZ801 CTT796:CTV801 DDP796:DDR801 DNL796:DNN801 DXH796:DXJ801 EHD796:EHF801 EQZ796:ERB801 FAV796:FAX801 FKR796:FKT801 FUN796:FUP801 GEJ796:GEL801 GOF796:GOH801 GYB796:GYD801 HHX796:HHZ801 HRT796:HRV801 IBP796:IBR801 ILL796:ILN801 IVH796:IVJ801 JFD796:JFF801 JOZ796:JPB801 JYV796:JYX801 KIR796:KIT801 KSN796:KSP801 LCJ796:LCL801 LMF796:LMH801 LWB796:LWD801 MFX796:MFZ801 MPT796:MPV801 MZP796:MZR801 NJL796:NJN801 NTH796:NTJ801 ODD796:ODF801 OMZ796:ONB801 OWV796:OWX801 PGR796:PGT801 PQN796:PQP801 QAJ796:QAL801 QKF796:QKH801 QUB796:QUD801 RDX796:RDZ801 RNT796:RNV801 RXP796:RXR801 SHL796:SHN801 SRH796:SRJ801 TBD796:TBF801 TKZ796:TLB801 TUV796:TUX801 UER796:UET801 UON796:UOP801 UYJ796:UYL801 VIF796:VIH801 VSB796:VSD801 WBX796:WBZ801 WLT796:WLV801 WVP796:WVR801 H66332:J66337 JD66332:JF66337 SZ66332:TB66337 ACV66332:ACX66337 AMR66332:AMT66337 AWN66332:AWP66337 BGJ66332:BGL66337 BQF66332:BQH66337 CAB66332:CAD66337 CJX66332:CJZ66337 CTT66332:CTV66337 DDP66332:DDR66337 DNL66332:DNN66337 DXH66332:DXJ66337 EHD66332:EHF66337 EQZ66332:ERB66337 FAV66332:FAX66337 FKR66332:FKT66337 FUN66332:FUP66337 GEJ66332:GEL66337 GOF66332:GOH66337 GYB66332:GYD66337 HHX66332:HHZ66337 HRT66332:HRV66337 IBP66332:IBR66337 ILL66332:ILN66337 IVH66332:IVJ66337 JFD66332:JFF66337 JOZ66332:JPB66337 JYV66332:JYX66337 KIR66332:KIT66337 KSN66332:KSP66337 LCJ66332:LCL66337 LMF66332:LMH66337 LWB66332:LWD66337 MFX66332:MFZ66337 MPT66332:MPV66337 MZP66332:MZR66337 NJL66332:NJN66337 NTH66332:NTJ66337 ODD66332:ODF66337 OMZ66332:ONB66337 OWV66332:OWX66337 PGR66332:PGT66337 PQN66332:PQP66337 QAJ66332:QAL66337 QKF66332:QKH66337 QUB66332:QUD66337 RDX66332:RDZ66337 RNT66332:RNV66337 RXP66332:RXR66337 SHL66332:SHN66337 SRH66332:SRJ66337 TBD66332:TBF66337 TKZ66332:TLB66337 TUV66332:TUX66337 UER66332:UET66337 UON66332:UOP66337 UYJ66332:UYL66337 VIF66332:VIH66337 VSB66332:VSD66337 WBX66332:WBZ66337 WLT66332:WLV66337 WVP66332:WVR66337 H131868:J131873 JD131868:JF131873 SZ131868:TB131873 ACV131868:ACX131873 AMR131868:AMT131873 AWN131868:AWP131873 BGJ131868:BGL131873 BQF131868:BQH131873 CAB131868:CAD131873 CJX131868:CJZ131873 CTT131868:CTV131873 DDP131868:DDR131873 DNL131868:DNN131873 DXH131868:DXJ131873 EHD131868:EHF131873 EQZ131868:ERB131873 FAV131868:FAX131873 FKR131868:FKT131873 FUN131868:FUP131873 GEJ131868:GEL131873 GOF131868:GOH131873 GYB131868:GYD131873 HHX131868:HHZ131873 HRT131868:HRV131873 IBP131868:IBR131873 ILL131868:ILN131873 IVH131868:IVJ131873 JFD131868:JFF131873 JOZ131868:JPB131873 JYV131868:JYX131873 KIR131868:KIT131873 KSN131868:KSP131873 LCJ131868:LCL131873 LMF131868:LMH131873 LWB131868:LWD131873 MFX131868:MFZ131873 MPT131868:MPV131873 MZP131868:MZR131873 NJL131868:NJN131873 NTH131868:NTJ131873 ODD131868:ODF131873 OMZ131868:ONB131873 OWV131868:OWX131873 PGR131868:PGT131873 PQN131868:PQP131873 QAJ131868:QAL131873 QKF131868:QKH131873 QUB131868:QUD131873 RDX131868:RDZ131873 RNT131868:RNV131873 RXP131868:RXR131873 SHL131868:SHN131873 SRH131868:SRJ131873 TBD131868:TBF131873 TKZ131868:TLB131873 TUV131868:TUX131873 UER131868:UET131873 UON131868:UOP131873 UYJ131868:UYL131873 VIF131868:VIH131873 VSB131868:VSD131873 WBX131868:WBZ131873 WLT131868:WLV131873 WVP131868:WVR131873 H197404:J197409 JD197404:JF197409 SZ197404:TB197409 ACV197404:ACX197409 AMR197404:AMT197409 AWN197404:AWP197409 BGJ197404:BGL197409 BQF197404:BQH197409 CAB197404:CAD197409 CJX197404:CJZ197409 CTT197404:CTV197409 DDP197404:DDR197409 DNL197404:DNN197409 DXH197404:DXJ197409 EHD197404:EHF197409 EQZ197404:ERB197409 FAV197404:FAX197409 FKR197404:FKT197409 FUN197404:FUP197409 GEJ197404:GEL197409 GOF197404:GOH197409 GYB197404:GYD197409 HHX197404:HHZ197409 HRT197404:HRV197409 IBP197404:IBR197409 ILL197404:ILN197409 IVH197404:IVJ197409 JFD197404:JFF197409 JOZ197404:JPB197409 JYV197404:JYX197409 KIR197404:KIT197409 KSN197404:KSP197409 LCJ197404:LCL197409 LMF197404:LMH197409 LWB197404:LWD197409 MFX197404:MFZ197409 MPT197404:MPV197409 MZP197404:MZR197409 NJL197404:NJN197409 NTH197404:NTJ197409 ODD197404:ODF197409 OMZ197404:ONB197409 OWV197404:OWX197409 PGR197404:PGT197409 PQN197404:PQP197409 QAJ197404:QAL197409 QKF197404:QKH197409 QUB197404:QUD197409 RDX197404:RDZ197409 RNT197404:RNV197409 RXP197404:RXR197409 SHL197404:SHN197409 SRH197404:SRJ197409 TBD197404:TBF197409 TKZ197404:TLB197409 TUV197404:TUX197409 UER197404:UET197409 UON197404:UOP197409 UYJ197404:UYL197409 VIF197404:VIH197409 VSB197404:VSD197409 WBX197404:WBZ197409 WLT197404:WLV197409 WVP197404:WVR197409 H262940:J262945 JD262940:JF262945 SZ262940:TB262945 ACV262940:ACX262945 AMR262940:AMT262945 AWN262940:AWP262945 BGJ262940:BGL262945 BQF262940:BQH262945 CAB262940:CAD262945 CJX262940:CJZ262945 CTT262940:CTV262945 DDP262940:DDR262945 DNL262940:DNN262945 DXH262940:DXJ262945 EHD262940:EHF262945 EQZ262940:ERB262945 FAV262940:FAX262945 FKR262940:FKT262945 FUN262940:FUP262945 GEJ262940:GEL262945 GOF262940:GOH262945 GYB262940:GYD262945 HHX262940:HHZ262945 HRT262940:HRV262945 IBP262940:IBR262945 ILL262940:ILN262945 IVH262940:IVJ262945 JFD262940:JFF262945 JOZ262940:JPB262945 JYV262940:JYX262945 KIR262940:KIT262945 KSN262940:KSP262945 LCJ262940:LCL262945 LMF262940:LMH262945 LWB262940:LWD262945 MFX262940:MFZ262945 MPT262940:MPV262945 MZP262940:MZR262945 NJL262940:NJN262945 NTH262940:NTJ262945 ODD262940:ODF262945 OMZ262940:ONB262945 OWV262940:OWX262945 PGR262940:PGT262945 PQN262940:PQP262945 QAJ262940:QAL262945 QKF262940:QKH262945 QUB262940:QUD262945 RDX262940:RDZ262945 RNT262940:RNV262945 RXP262940:RXR262945 SHL262940:SHN262945 SRH262940:SRJ262945 TBD262940:TBF262945 TKZ262940:TLB262945 TUV262940:TUX262945 UER262940:UET262945 UON262940:UOP262945 UYJ262940:UYL262945 VIF262940:VIH262945 VSB262940:VSD262945 WBX262940:WBZ262945 WLT262940:WLV262945 WVP262940:WVR262945 H328476:J328481 JD328476:JF328481 SZ328476:TB328481 ACV328476:ACX328481 AMR328476:AMT328481 AWN328476:AWP328481 BGJ328476:BGL328481 BQF328476:BQH328481 CAB328476:CAD328481 CJX328476:CJZ328481 CTT328476:CTV328481 DDP328476:DDR328481 DNL328476:DNN328481 DXH328476:DXJ328481 EHD328476:EHF328481 EQZ328476:ERB328481 FAV328476:FAX328481 FKR328476:FKT328481 FUN328476:FUP328481 GEJ328476:GEL328481 GOF328476:GOH328481 GYB328476:GYD328481 HHX328476:HHZ328481 HRT328476:HRV328481 IBP328476:IBR328481 ILL328476:ILN328481 IVH328476:IVJ328481 JFD328476:JFF328481 JOZ328476:JPB328481 JYV328476:JYX328481 KIR328476:KIT328481 KSN328476:KSP328481 LCJ328476:LCL328481 LMF328476:LMH328481 LWB328476:LWD328481 MFX328476:MFZ328481 MPT328476:MPV328481 MZP328476:MZR328481 NJL328476:NJN328481 NTH328476:NTJ328481 ODD328476:ODF328481 OMZ328476:ONB328481 OWV328476:OWX328481 PGR328476:PGT328481 PQN328476:PQP328481 QAJ328476:QAL328481 QKF328476:QKH328481 QUB328476:QUD328481 RDX328476:RDZ328481 RNT328476:RNV328481 RXP328476:RXR328481 SHL328476:SHN328481 SRH328476:SRJ328481 TBD328476:TBF328481 TKZ328476:TLB328481 TUV328476:TUX328481 UER328476:UET328481 UON328476:UOP328481 UYJ328476:UYL328481 VIF328476:VIH328481 VSB328476:VSD328481 WBX328476:WBZ328481 WLT328476:WLV328481 WVP328476:WVR328481 H394012:J394017 JD394012:JF394017 SZ394012:TB394017 ACV394012:ACX394017 AMR394012:AMT394017 AWN394012:AWP394017 BGJ394012:BGL394017 BQF394012:BQH394017 CAB394012:CAD394017 CJX394012:CJZ394017 CTT394012:CTV394017 DDP394012:DDR394017 DNL394012:DNN394017 DXH394012:DXJ394017 EHD394012:EHF394017 EQZ394012:ERB394017 FAV394012:FAX394017 FKR394012:FKT394017 FUN394012:FUP394017 GEJ394012:GEL394017 GOF394012:GOH394017 GYB394012:GYD394017 HHX394012:HHZ394017 HRT394012:HRV394017 IBP394012:IBR394017 ILL394012:ILN394017 IVH394012:IVJ394017 JFD394012:JFF394017 JOZ394012:JPB394017 JYV394012:JYX394017 KIR394012:KIT394017 KSN394012:KSP394017 LCJ394012:LCL394017 LMF394012:LMH394017 LWB394012:LWD394017 MFX394012:MFZ394017 MPT394012:MPV394017 MZP394012:MZR394017 NJL394012:NJN394017 NTH394012:NTJ394017 ODD394012:ODF394017 OMZ394012:ONB394017 OWV394012:OWX394017 PGR394012:PGT394017 PQN394012:PQP394017 QAJ394012:QAL394017 QKF394012:QKH394017 QUB394012:QUD394017 RDX394012:RDZ394017 RNT394012:RNV394017 RXP394012:RXR394017 SHL394012:SHN394017 SRH394012:SRJ394017 TBD394012:TBF394017 TKZ394012:TLB394017 TUV394012:TUX394017 UER394012:UET394017 UON394012:UOP394017 UYJ394012:UYL394017 VIF394012:VIH394017 VSB394012:VSD394017 WBX394012:WBZ394017 WLT394012:WLV394017 WVP394012:WVR394017 H459548:J459553 JD459548:JF459553 SZ459548:TB459553 ACV459548:ACX459553 AMR459548:AMT459553 AWN459548:AWP459553 BGJ459548:BGL459553 BQF459548:BQH459553 CAB459548:CAD459553 CJX459548:CJZ459553 CTT459548:CTV459553 DDP459548:DDR459553 DNL459548:DNN459553 DXH459548:DXJ459553 EHD459548:EHF459553 EQZ459548:ERB459553 FAV459548:FAX459553 FKR459548:FKT459553 FUN459548:FUP459553 GEJ459548:GEL459553 GOF459548:GOH459553 GYB459548:GYD459553 HHX459548:HHZ459553 HRT459548:HRV459553 IBP459548:IBR459553 ILL459548:ILN459553 IVH459548:IVJ459553 JFD459548:JFF459553 JOZ459548:JPB459553 JYV459548:JYX459553 KIR459548:KIT459553 KSN459548:KSP459553 LCJ459548:LCL459553 LMF459548:LMH459553 LWB459548:LWD459553 MFX459548:MFZ459553 MPT459548:MPV459553 MZP459548:MZR459553 NJL459548:NJN459553 NTH459548:NTJ459553 ODD459548:ODF459553 OMZ459548:ONB459553 OWV459548:OWX459553 PGR459548:PGT459553 PQN459548:PQP459553 QAJ459548:QAL459553 QKF459548:QKH459553 QUB459548:QUD459553 RDX459548:RDZ459553 RNT459548:RNV459553 RXP459548:RXR459553 SHL459548:SHN459553 SRH459548:SRJ459553 TBD459548:TBF459553 TKZ459548:TLB459553 TUV459548:TUX459553 UER459548:UET459553 UON459548:UOP459553 UYJ459548:UYL459553 VIF459548:VIH459553 VSB459548:VSD459553 WBX459548:WBZ459553 WLT459548:WLV459553 WVP459548:WVR459553 H525084:J525089 JD525084:JF525089 SZ525084:TB525089 ACV525084:ACX525089 AMR525084:AMT525089 AWN525084:AWP525089 BGJ525084:BGL525089 BQF525084:BQH525089 CAB525084:CAD525089 CJX525084:CJZ525089 CTT525084:CTV525089 DDP525084:DDR525089 DNL525084:DNN525089 DXH525084:DXJ525089 EHD525084:EHF525089 EQZ525084:ERB525089 FAV525084:FAX525089 FKR525084:FKT525089 FUN525084:FUP525089 GEJ525084:GEL525089 GOF525084:GOH525089 GYB525084:GYD525089 HHX525084:HHZ525089 HRT525084:HRV525089 IBP525084:IBR525089 ILL525084:ILN525089 IVH525084:IVJ525089 JFD525084:JFF525089 JOZ525084:JPB525089 JYV525084:JYX525089 KIR525084:KIT525089 KSN525084:KSP525089 LCJ525084:LCL525089 LMF525084:LMH525089 LWB525084:LWD525089 MFX525084:MFZ525089 MPT525084:MPV525089 MZP525084:MZR525089 NJL525084:NJN525089 NTH525084:NTJ525089 ODD525084:ODF525089 OMZ525084:ONB525089 OWV525084:OWX525089 PGR525084:PGT525089 PQN525084:PQP525089 QAJ525084:QAL525089 QKF525084:QKH525089 QUB525084:QUD525089 RDX525084:RDZ525089 RNT525084:RNV525089 RXP525084:RXR525089 SHL525084:SHN525089 SRH525084:SRJ525089 TBD525084:TBF525089 TKZ525084:TLB525089 TUV525084:TUX525089 UER525084:UET525089 UON525084:UOP525089 UYJ525084:UYL525089 VIF525084:VIH525089 VSB525084:VSD525089 WBX525084:WBZ525089 WLT525084:WLV525089 WVP525084:WVR525089 H590620:J590625 JD590620:JF590625 SZ590620:TB590625 ACV590620:ACX590625 AMR590620:AMT590625 AWN590620:AWP590625 BGJ590620:BGL590625 BQF590620:BQH590625 CAB590620:CAD590625 CJX590620:CJZ590625 CTT590620:CTV590625 DDP590620:DDR590625 DNL590620:DNN590625 DXH590620:DXJ590625 EHD590620:EHF590625 EQZ590620:ERB590625 FAV590620:FAX590625 FKR590620:FKT590625 FUN590620:FUP590625 GEJ590620:GEL590625 GOF590620:GOH590625 GYB590620:GYD590625 HHX590620:HHZ590625 HRT590620:HRV590625 IBP590620:IBR590625 ILL590620:ILN590625 IVH590620:IVJ590625 JFD590620:JFF590625 JOZ590620:JPB590625 JYV590620:JYX590625 KIR590620:KIT590625 KSN590620:KSP590625 LCJ590620:LCL590625 LMF590620:LMH590625 LWB590620:LWD590625 MFX590620:MFZ590625 MPT590620:MPV590625 MZP590620:MZR590625 NJL590620:NJN590625 NTH590620:NTJ590625 ODD590620:ODF590625 OMZ590620:ONB590625 OWV590620:OWX590625 PGR590620:PGT590625 PQN590620:PQP590625 QAJ590620:QAL590625 QKF590620:QKH590625 QUB590620:QUD590625 RDX590620:RDZ590625 RNT590620:RNV590625 RXP590620:RXR590625 SHL590620:SHN590625 SRH590620:SRJ590625 TBD590620:TBF590625 TKZ590620:TLB590625 TUV590620:TUX590625 UER590620:UET590625 UON590620:UOP590625 UYJ590620:UYL590625 VIF590620:VIH590625 VSB590620:VSD590625 WBX590620:WBZ590625 WLT590620:WLV590625 WVP590620:WVR590625 H656156:J656161 JD656156:JF656161 SZ656156:TB656161 ACV656156:ACX656161 AMR656156:AMT656161 AWN656156:AWP656161 BGJ656156:BGL656161 BQF656156:BQH656161 CAB656156:CAD656161 CJX656156:CJZ656161 CTT656156:CTV656161 DDP656156:DDR656161 DNL656156:DNN656161 DXH656156:DXJ656161 EHD656156:EHF656161 EQZ656156:ERB656161 FAV656156:FAX656161 FKR656156:FKT656161 FUN656156:FUP656161 GEJ656156:GEL656161 GOF656156:GOH656161 GYB656156:GYD656161 HHX656156:HHZ656161 HRT656156:HRV656161 IBP656156:IBR656161 ILL656156:ILN656161 IVH656156:IVJ656161 JFD656156:JFF656161 JOZ656156:JPB656161 JYV656156:JYX656161 KIR656156:KIT656161 KSN656156:KSP656161 LCJ656156:LCL656161 LMF656156:LMH656161 LWB656156:LWD656161 MFX656156:MFZ656161 MPT656156:MPV656161 MZP656156:MZR656161 NJL656156:NJN656161 NTH656156:NTJ656161 ODD656156:ODF656161 OMZ656156:ONB656161 OWV656156:OWX656161 PGR656156:PGT656161 PQN656156:PQP656161 QAJ656156:QAL656161 QKF656156:QKH656161 QUB656156:QUD656161 RDX656156:RDZ656161 RNT656156:RNV656161 RXP656156:RXR656161 SHL656156:SHN656161 SRH656156:SRJ656161 TBD656156:TBF656161 TKZ656156:TLB656161 TUV656156:TUX656161 UER656156:UET656161 UON656156:UOP656161 UYJ656156:UYL656161 VIF656156:VIH656161 VSB656156:VSD656161 WBX656156:WBZ656161 WLT656156:WLV656161 WVP656156:WVR656161 H721692:J721697 JD721692:JF721697 SZ721692:TB721697 ACV721692:ACX721697 AMR721692:AMT721697 AWN721692:AWP721697 BGJ721692:BGL721697 BQF721692:BQH721697 CAB721692:CAD721697 CJX721692:CJZ721697 CTT721692:CTV721697 DDP721692:DDR721697 DNL721692:DNN721697 DXH721692:DXJ721697 EHD721692:EHF721697 EQZ721692:ERB721697 FAV721692:FAX721697 FKR721692:FKT721697 FUN721692:FUP721697 GEJ721692:GEL721697 GOF721692:GOH721697 GYB721692:GYD721697 HHX721692:HHZ721697 HRT721692:HRV721697 IBP721692:IBR721697 ILL721692:ILN721697 IVH721692:IVJ721697 JFD721692:JFF721697 JOZ721692:JPB721697 JYV721692:JYX721697 KIR721692:KIT721697 KSN721692:KSP721697 LCJ721692:LCL721697 LMF721692:LMH721697 LWB721692:LWD721697 MFX721692:MFZ721697 MPT721692:MPV721697 MZP721692:MZR721697 NJL721692:NJN721697 NTH721692:NTJ721697 ODD721692:ODF721697 OMZ721692:ONB721697 OWV721692:OWX721697 PGR721692:PGT721697 PQN721692:PQP721697 QAJ721692:QAL721697 QKF721692:QKH721697 QUB721692:QUD721697 RDX721692:RDZ721697 RNT721692:RNV721697 RXP721692:RXR721697 SHL721692:SHN721697 SRH721692:SRJ721697 TBD721692:TBF721697 TKZ721692:TLB721697 TUV721692:TUX721697 UER721692:UET721697 UON721692:UOP721697 UYJ721692:UYL721697 VIF721692:VIH721697 VSB721692:VSD721697 WBX721692:WBZ721697 WLT721692:WLV721697 WVP721692:WVR721697 H787228:J787233 JD787228:JF787233 SZ787228:TB787233 ACV787228:ACX787233 AMR787228:AMT787233 AWN787228:AWP787233 BGJ787228:BGL787233 BQF787228:BQH787233 CAB787228:CAD787233 CJX787228:CJZ787233 CTT787228:CTV787233 DDP787228:DDR787233 DNL787228:DNN787233 DXH787228:DXJ787233 EHD787228:EHF787233 EQZ787228:ERB787233 FAV787228:FAX787233 FKR787228:FKT787233 FUN787228:FUP787233 GEJ787228:GEL787233 GOF787228:GOH787233 GYB787228:GYD787233 HHX787228:HHZ787233 HRT787228:HRV787233 IBP787228:IBR787233 ILL787228:ILN787233 IVH787228:IVJ787233 JFD787228:JFF787233 JOZ787228:JPB787233 JYV787228:JYX787233 KIR787228:KIT787233 KSN787228:KSP787233 LCJ787228:LCL787233 LMF787228:LMH787233 LWB787228:LWD787233 MFX787228:MFZ787233 MPT787228:MPV787233 MZP787228:MZR787233 NJL787228:NJN787233 NTH787228:NTJ787233 ODD787228:ODF787233 OMZ787228:ONB787233 OWV787228:OWX787233 PGR787228:PGT787233 PQN787228:PQP787233 QAJ787228:QAL787233 QKF787228:QKH787233 QUB787228:QUD787233 RDX787228:RDZ787233 RNT787228:RNV787233 RXP787228:RXR787233 SHL787228:SHN787233 SRH787228:SRJ787233 TBD787228:TBF787233 TKZ787228:TLB787233 TUV787228:TUX787233 UER787228:UET787233 UON787228:UOP787233 UYJ787228:UYL787233 VIF787228:VIH787233 VSB787228:VSD787233 WBX787228:WBZ787233 WLT787228:WLV787233 WVP787228:WVR787233 H852764:J852769 JD852764:JF852769 SZ852764:TB852769 ACV852764:ACX852769 AMR852764:AMT852769 AWN852764:AWP852769 BGJ852764:BGL852769 BQF852764:BQH852769 CAB852764:CAD852769 CJX852764:CJZ852769 CTT852764:CTV852769 DDP852764:DDR852769 DNL852764:DNN852769 DXH852764:DXJ852769 EHD852764:EHF852769 EQZ852764:ERB852769 FAV852764:FAX852769 FKR852764:FKT852769 FUN852764:FUP852769 GEJ852764:GEL852769 GOF852764:GOH852769 GYB852764:GYD852769 HHX852764:HHZ852769 HRT852764:HRV852769 IBP852764:IBR852769 ILL852764:ILN852769 IVH852764:IVJ852769 JFD852764:JFF852769 JOZ852764:JPB852769 JYV852764:JYX852769 KIR852764:KIT852769 KSN852764:KSP852769 LCJ852764:LCL852769 LMF852764:LMH852769 LWB852764:LWD852769 MFX852764:MFZ852769 MPT852764:MPV852769 MZP852764:MZR852769 NJL852764:NJN852769 NTH852764:NTJ852769 ODD852764:ODF852769 OMZ852764:ONB852769 OWV852764:OWX852769 PGR852764:PGT852769 PQN852764:PQP852769 QAJ852764:QAL852769 QKF852764:QKH852769 QUB852764:QUD852769 RDX852764:RDZ852769 RNT852764:RNV852769 RXP852764:RXR852769 SHL852764:SHN852769 SRH852764:SRJ852769 TBD852764:TBF852769 TKZ852764:TLB852769 TUV852764:TUX852769 UER852764:UET852769 UON852764:UOP852769 UYJ852764:UYL852769 VIF852764:VIH852769 VSB852764:VSD852769 WBX852764:WBZ852769 WLT852764:WLV852769 WVP852764:WVR852769 H918300:J918305 JD918300:JF918305 SZ918300:TB918305 ACV918300:ACX918305 AMR918300:AMT918305 AWN918300:AWP918305 BGJ918300:BGL918305 BQF918300:BQH918305 CAB918300:CAD918305 CJX918300:CJZ918305 CTT918300:CTV918305 DDP918300:DDR918305 DNL918300:DNN918305 DXH918300:DXJ918305 EHD918300:EHF918305 EQZ918300:ERB918305 FAV918300:FAX918305 FKR918300:FKT918305 FUN918300:FUP918305 GEJ918300:GEL918305 GOF918300:GOH918305 GYB918300:GYD918305 HHX918300:HHZ918305 HRT918300:HRV918305 IBP918300:IBR918305 ILL918300:ILN918305 IVH918300:IVJ918305 JFD918300:JFF918305 JOZ918300:JPB918305 JYV918300:JYX918305 KIR918300:KIT918305 KSN918300:KSP918305 LCJ918300:LCL918305 LMF918300:LMH918305 LWB918300:LWD918305 MFX918300:MFZ918305 MPT918300:MPV918305 MZP918300:MZR918305 NJL918300:NJN918305 NTH918300:NTJ918305 ODD918300:ODF918305 OMZ918300:ONB918305 OWV918300:OWX918305 PGR918300:PGT918305 PQN918300:PQP918305 QAJ918300:QAL918305 QKF918300:QKH918305 QUB918300:QUD918305 RDX918300:RDZ918305 RNT918300:RNV918305 RXP918300:RXR918305 SHL918300:SHN918305 SRH918300:SRJ918305 TBD918300:TBF918305 TKZ918300:TLB918305 TUV918300:TUX918305 UER918300:UET918305 UON918300:UOP918305 UYJ918300:UYL918305 VIF918300:VIH918305 VSB918300:VSD918305 WBX918300:WBZ918305 WLT918300:WLV918305 WVP918300:WVR918305 H983836:J983841 JD983836:JF983841 SZ983836:TB983841 ACV983836:ACX983841 AMR983836:AMT983841 AWN983836:AWP983841 BGJ983836:BGL983841 BQF983836:BQH983841 CAB983836:CAD983841 CJX983836:CJZ983841 CTT983836:CTV983841 DDP983836:DDR983841 DNL983836:DNN983841 DXH983836:DXJ983841 EHD983836:EHF983841 EQZ983836:ERB983841 FAV983836:FAX983841 FKR983836:FKT983841 FUN983836:FUP983841 GEJ983836:GEL983841 GOF983836:GOH983841 GYB983836:GYD983841 HHX983836:HHZ983841 HRT983836:HRV983841 IBP983836:IBR983841 ILL983836:ILN983841 IVH983836:IVJ983841 JFD983836:JFF983841 JOZ983836:JPB983841 JYV983836:JYX983841 KIR983836:KIT983841 KSN983836:KSP983841 LCJ983836:LCL983841 LMF983836:LMH983841 LWB983836:LWD983841 MFX983836:MFZ983841 MPT983836:MPV983841 MZP983836:MZR983841 NJL983836:NJN983841 NTH983836:NTJ983841 ODD983836:ODF983841 OMZ983836:ONB983841 OWV983836:OWX983841 PGR983836:PGT983841 PQN983836:PQP983841 QAJ983836:QAL983841 QKF983836:QKH983841 QUB983836:QUD983841 RDX983836:RDZ983841 RNT983836:RNV983841 RXP983836:RXR983841 SHL983836:SHN983841 SRH983836:SRJ983841 TBD983836:TBF983841 TKZ983836:TLB983841 TUV983836:TUX983841 UER983836:UET983841 UON983836:UOP983841 UYJ983836:UYL983841 VIF983836:VIH983841 VSB983836:VSD983841 WBX983836:WBZ983841 WLT983836:WLV983841 WVP983836:WVR983841 H44:J51 JD44:JF51 SZ44:TB51 ACV44:ACX51 AMR44:AMT51 AWN44:AWP51 BGJ44:BGL51 BQF44:BQH51 CAB44:CAD51 CJX44:CJZ51 CTT44:CTV51 DDP44:DDR51 DNL44:DNN51 DXH44:DXJ51 EHD44:EHF51 EQZ44:ERB51 FAV44:FAX51 FKR44:FKT51 FUN44:FUP51 GEJ44:GEL51 GOF44:GOH51 GYB44:GYD51 HHX44:HHZ51 HRT44:HRV51 IBP44:IBR51 ILL44:ILN51 IVH44:IVJ51 JFD44:JFF51 JOZ44:JPB51 JYV44:JYX51 KIR44:KIT51 KSN44:KSP51 LCJ44:LCL51 LMF44:LMH51 LWB44:LWD51 MFX44:MFZ51 MPT44:MPV51 MZP44:MZR51 NJL44:NJN51 NTH44:NTJ51 ODD44:ODF51 OMZ44:ONB51 OWV44:OWX51 PGR44:PGT51 PQN44:PQP51 QAJ44:QAL51 QKF44:QKH51 QUB44:QUD51 RDX44:RDZ51 RNT44:RNV51 RXP44:RXR51 SHL44:SHN51 SRH44:SRJ51 TBD44:TBF51 TKZ44:TLB51 TUV44:TUX51 UER44:UET51 UON44:UOP51 UYJ44:UYL51 VIF44:VIH51 VSB44:VSD51 WBX44:WBZ51 WLT44:WLV51 WVP44:WVR51 H65580:J65587 JD65580:JF65587 SZ65580:TB65587 ACV65580:ACX65587 AMR65580:AMT65587 AWN65580:AWP65587 BGJ65580:BGL65587 BQF65580:BQH65587 CAB65580:CAD65587 CJX65580:CJZ65587 CTT65580:CTV65587 DDP65580:DDR65587 DNL65580:DNN65587 DXH65580:DXJ65587 EHD65580:EHF65587 EQZ65580:ERB65587 FAV65580:FAX65587 FKR65580:FKT65587 FUN65580:FUP65587 GEJ65580:GEL65587 GOF65580:GOH65587 GYB65580:GYD65587 HHX65580:HHZ65587 HRT65580:HRV65587 IBP65580:IBR65587 ILL65580:ILN65587 IVH65580:IVJ65587 JFD65580:JFF65587 JOZ65580:JPB65587 JYV65580:JYX65587 KIR65580:KIT65587 KSN65580:KSP65587 LCJ65580:LCL65587 LMF65580:LMH65587 LWB65580:LWD65587 MFX65580:MFZ65587 MPT65580:MPV65587 MZP65580:MZR65587 NJL65580:NJN65587 NTH65580:NTJ65587 ODD65580:ODF65587 OMZ65580:ONB65587 OWV65580:OWX65587 PGR65580:PGT65587 PQN65580:PQP65587 QAJ65580:QAL65587 QKF65580:QKH65587 QUB65580:QUD65587 RDX65580:RDZ65587 RNT65580:RNV65587 RXP65580:RXR65587 SHL65580:SHN65587 SRH65580:SRJ65587 TBD65580:TBF65587 TKZ65580:TLB65587 TUV65580:TUX65587 UER65580:UET65587 UON65580:UOP65587 UYJ65580:UYL65587 VIF65580:VIH65587 VSB65580:VSD65587 WBX65580:WBZ65587 WLT65580:WLV65587 WVP65580:WVR65587 H131116:J131123 JD131116:JF131123 SZ131116:TB131123 ACV131116:ACX131123 AMR131116:AMT131123 AWN131116:AWP131123 BGJ131116:BGL131123 BQF131116:BQH131123 CAB131116:CAD131123 CJX131116:CJZ131123 CTT131116:CTV131123 DDP131116:DDR131123 DNL131116:DNN131123 DXH131116:DXJ131123 EHD131116:EHF131123 EQZ131116:ERB131123 FAV131116:FAX131123 FKR131116:FKT131123 FUN131116:FUP131123 GEJ131116:GEL131123 GOF131116:GOH131123 GYB131116:GYD131123 HHX131116:HHZ131123 HRT131116:HRV131123 IBP131116:IBR131123 ILL131116:ILN131123 IVH131116:IVJ131123 JFD131116:JFF131123 JOZ131116:JPB131123 JYV131116:JYX131123 KIR131116:KIT131123 KSN131116:KSP131123 LCJ131116:LCL131123 LMF131116:LMH131123 LWB131116:LWD131123 MFX131116:MFZ131123 MPT131116:MPV131123 MZP131116:MZR131123 NJL131116:NJN131123 NTH131116:NTJ131123 ODD131116:ODF131123 OMZ131116:ONB131123 OWV131116:OWX131123 PGR131116:PGT131123 PQN131116:PQP131123 QAJ131116:QAL131123 QKF131116:QKH131123 QUB131116:QUD131123 RDX131116:RDZ131123 RNT131116:RNV131123 RXP131116:RXR131123 SHL131116:SHN131123 SRH131116:SRJ131123 TBD131116:TBF131123 TKZ131116:TLB131123 TUV131116:TUX131123 UER131116:UET131123 UON131116:UOP131123 UYJ131116:UYL131123 VIF131116:VIH131123 VSB131116:VSD131123 WBX131116:WBZ131123 WLT131116:WLV131123 WVP131116:WVR131123 H196652:J196659 JD196652:JF196659 SZ196652:TB196659 ACV196652:ACX196659 AMR196652:AMT196659 AWN196652:AWP196659 BGJ196652:BGL196659 BQF196652:BQH196659 CAB196652:CAD196659 CJX196652:CJZ196659 CTT196652:CTV196659 DDP196652:DDR196659 DNL196652:DNN196659 DXH196652:DXJ196659 EHD196652:EHF196659 EQZ196652:ERB196659 FAV196652:FAX196659 FKR196652:FKT196659 FUN196652:FUP196659 GEJ196652:GEL196659 GOF196652:GOH196659 GYB196652:GYD196659 HHX196652:HHZ196659 HRT196652:HRV196659 IBP196652:IBR196659 ILL196652:ILN196659 IVH196652:IVJ196659 JFD196652:JFF196659 JOZ196652:JPB196659 JYV196652:JYX196659 KIR196652:KIT196659 KSN196652:KSP196659 LCJ196652:LCL196659 LMF196652:LMH196659 LWB196652:LWD196659 MFX196652:MFZ196659 MPT196652:MPV196659 MZP196652:MZR196659 NJL196652:NJN196659 NTH196652:NTJ196659 ODD196652:ODF196659 OMZ196652:ONB196659 OWV196652:OWX196659 PGR196652:PGT196659 PQN196652:PQP196659 QAJ196652:QAL196659 QKF196652:QKH196659 QUB196652:QUD196659 RDX196652:RDZ196659 RNT196652:RNV196659 RXP196652:RXR196659 SHL196652:SHN196659 SRH196652:SRJ196659 TBD196652:TBF196659 TKZ196652:TLB196659 TUV196652:TUX196659 UER196652:UET196659 UON196652:UOP196659 UYJ196652:UYL196659 VIF196652:VIH196659 VSB196652:VSD196659 WBX196652:WBZ196659 WLT196652:WLV196659 WVP196652:WVR196659 H262188:J262195 JD262188:JF262195 SZ262188:TB262195 ACV262188:ACX262195 AMR262188:AMT262195 AWN262188:AWP262195 BGJ262188:BGL262195 BQF262188:BQH262195 CAB262188:CAD262195 CJX262188:CJZ262195 CTT262188:CTV262195 DDP262188:DDR262195 DNL262188:DNN262195 DXH262188:DXJ262195 EHD262188:EHF262195 EQZ262188:ERB262195 FAV262188:FAX262195 FKR262188:FKT262195 FUN262188:FUP262195 GEJ262188:GEL262195 GOF262188:GOH262195 GYB262188:GYD262195 HHX262188:HHZ262195 HRT262188:HRV262195 IBP262188:IBR262195 ILL262188:ILN262195 IVH262188:IVJ262195 JFD262188:JFF262195 JOZ262188:JPB262195 JYV262188:JYX262195 KIR262188:KIT262195 KSN262188:KSP262195 LCJ262188:LCL262195 LMF262188:LMH262195 LWB262188:LWD262195 MFX262188:MFZ262195 MPT262188:MPV262195 MZP262188:MZR262195 NJL262188:NJN262195 NTH262188:NTJ262195 ODD262188:ODF262195 OMZ262188:ONB262195 OWV262188:OWX262195 PGR262188:PGT262195 PQN262188:PQP262195 QAJ262188:QAL262195 QKF262188:QKH262195 QUB262188:QUD262195 RDX262188:RDZ262195 RNT262188:RNV262195 RXP262188:RXR262195 SHL262188:SHN262195 SRH262188:SRJ262195 TBD262188:TBF262195 TKZ262188:TLB262195 TUV262188:TUX262195 UER262188:UET262195 UON262188:UOP262195 UYJ262188:UYL262195 VIF262188:VIH262195 VSB262188:VSD262195 WBX262188:WBZ262195 WLT262188:WLV262195 WVP262188:WVR262195 H327724:J327731 JD327724:JF327731 SZ327724:TB327731 ACV327724:ACX327731 AMR327724:AMT327731 AWN327724:AWP327731 BGJ327724:BGL327731 BQF327724:BQH327731 CAB327724:CAD327731 CJX327724:CJZ327731 CTT327724:CTV327731 DDP327724:DDR327731 DNL327724:DNN327731 DXH327724:DXJ327731 EHD327724:EHF327731 EQZ327724:ERB327731 FAV327724:FAX327731 FKR327724:FKT327731 FUN327724:FUP327731 GEJ327724:GEL327731 GOF327724:GOH327731 GYB327724:GYD327731 HHX327724:HHZ327731 HRT327724:HRV327731 IBP327724:IBR327731 ILL327724:ILN327731 IVH327724:IVJ327731 JFD327724:JFF327731 JOZ327724:JPB327731 JYV327724:JYX327731 KIR327724:KIT327731 KSN327724:KSP327731 LCJ327724:LCL327731 LMF327724:LMH327731 LWB327724:LWD327731 MFX327724:MFZ327731 MPT327724:MPV327731 MZP327724:MZR327731 NJL327724:NJN327731 NTH327724:NTJ327731 ODD327724:ODF327731 OMZ327724:ONB327731 OWV327724:OWX327731 PGR327724:PGT327731 PQN327724:PQP327731 QAJ327724:QAL327731 QKF327724:QKH327731 QUB327724:QUD327731 RDX327724:RDZ327731 RNT327724:RNV327731 RXP327724:RXR327731 SHL327724:SHN327731 SRH327724:SRJ327731 TBD327724:TBF327731 TKZ327724:TLB327731 TUV327724:TUX327731 UER327724:UET327731 UON327724:UOP327731 UYJ327724:UYL327731 VIF327724:VIH327731 VSB327724:VSD327731 WBX327724:WBZ327731 WLT327724:WLV327731 WVP327724:WVR327731 H393260:J393267 JD393260:JF393267 SZ393260:TB393267 ACV393260:ACX393267 AMR393260:AMT393267 AWN393260:AWP393267 BGJ393260:BGL393267 BQF393260:BQH393267 CAB393260:CAD393267 CJX393260:CJZ393267 CTT393260:CTV393267 DDP393260:DDR393267 DNL393260:DNN393267 DXH393260:DXJ393267 EHD393260:EHF393267 EQZ393260:ERB393267 FAV393260:FAX393267 FKR393260:FKT393267 FUN393260:FUP393267 GEJ393260:GEL393267 GOF393260:GOH393267 GYB393260:GYD393267 HHX393260:HHZ393267 HRT393260:HRV393267 IBP393260:IBR393267 ILL393260:ILN393267 IVH393260:IVJ393267 JFD393260:JFF393267 JOZ393260:JPB393267 JYV393260:JYX393267 KIR393260:KIT393267 KSN393260:KSP393267 LCJ393260:LCL393267 LMF393260:LMH393267 LWB393260:LWD393267 MFX393260:MFZ393267 MPT393260:MPV393267 MZP393260:MZR393267 NJL393260:NJN393267 NTH393260:NTJ393267 ODD393260:ODF393267 OMZ393260:ONB393267 OWV393260:OWX393267 PGR393260:PGT393267 PQN393260:PQP393267 QAJ393260:QAL393267 QKF393260:QKH393267 QUB393260:QUD393267 RDX393260:RDZ393267 RNT393260:RNV393267 RXP393260:RXR393267 SHL393260:SHN393267 SRH393260:SRJ393267 TBD393260:TBF393267 TKZ393260:TLB393267 TUV393260:TUX393267 UER393260:UET393267 UON393260:UOP393267 UYJ393260:UYL393267 VIF393260:VIH393267 VSB393260:VSD393267 WBX393260:WBZ393267 WLT393260:WLV393267 WVP393260:WVR393267 H458796:J458803 JD458796:JF458803 SZ458796:TB458803 ACV458796:ACX458803 AMR458796:AMT458803 AWN458796:AWP458803 BGJ458796:BGL458803 BQF458796:BQH458803 CAB458796:CAD458803 CJX458796:CJZ458803 CTT458796:CTV458803 DDP458796:DDR458803 DNL458796:DNN458803 DXH458796:DXJ458803 EHD458796:EHF458803 EQZ458796:ERB458803 FAV458796:FAX458803 FKR458796:FKT458803 FUN458796:FUP458803 GEJ458796:GEL458803 GOF458796:GOH458803 GYB458796:GYD458803 HHX458796:HHZ458803 HRT458796:HRV458803 IBP458796:IBR458803 ILL458796:ILN458803 IVH458796:IVJ458803 JFD458796:JFF458803 JOZ458796:JPB458803 JYV458796:JYX458803 KIR458796:KIT458803 KSN458796:KSP458803 LCJ458796:LCL458803 LMF458796:LMH458803 LWB458796:LWD458803 MFX458796:MFZ458803 MPT458796:MPV458803 MZP458796:MZR458803 NJL458796:NJN458803 NTH458796:NTJ458803 ODD458796:ODF458803 OMZ458796:ONB458803 OWV458796:OWX458803 PGR458796:PGT458803 PQN458796:PQP458803 QAJ458796:QAL458803 QKF458796:QKH458803 QUB458796:QUD458803 RDX458796:RDZ458803 RNT458796:RNV458803 RXP458796:RXR458803 SHL458796:SHN458803 SRH458796:SRJ458803 TBD458796:TBF458803 TKZ458796:TLB458803 TUV458796:TUX458803 UER458796:UET458803 UON458796:UOP458803 UYJ458796:UYL458803 VIF458796:VIH458803 VSB458796:VSD458803 WBX458796:WBZ458803 WLT458796:WLV458803 WVP458796:WVR458803 H524332:J524339 JD524332:JF524339 SZ524332:TB524339 ACV524332:ACX524339 AMR524332:AMT524339 AWN524332:AWP524339 BGJ524332:BGL524339 BQF524332:BQH524339 CAB524332:CAD524339 CJX524332:CJZ524339 CTT524332:CTV524339 DDP524332:DDR524339 DNL524332:DNN524339 DXH524332:DXJ524339 EHD524332:EHF524339 EQZ524332:ERB524339 FAV524332:FAX524339 FKR524332:FKT524339 FUN524332:FUP524339 GEJ524332:GEL524339 GOF524332:GOH524339 GYB524332:GYD524339 HHX524332:HHZ524339 HRT524332:HRV524339 IBP524332:IBR524339 ILL524332:ILN524339 IVH524332:IVJ524339 JFD524332:JFF524339 JOZ524332:JPB524339 JYV524332:JYX524339 KIR524332:KIT524339 KSN524332:KSP524339 LCJ524332:LCL524339 LMF524332:LMH524339 LWB524332:LWD524339 MFX524332:MFZ524339 MPT524332:MPV524339 MZP524332:MZR524339 NJL524332:NJN524339 NTH524332:NTJ524339 ODD524332:ODF524339 OMZ524332:ONB524339 OWV524332:OWX524339 PGR524332:PGT524339 PQN524332:PQP524339 QAJ524332:QAL524339 QKF524332:QKH524339 QUB524332:QUD524339 RDX524332:RDZ524339 RNT524332:RNV524339 RXP524332:RXR524339 SHL524332:SHN524339 SRH524332:SRJ524339 TBD524332:TBF524339 TKZ524332:TLB524339 TUV524332:TUX524339 UER524332:UET524339 UON524332:UOP524339 UYJ524332:UYL524339 VIF524332:VIH524339 VSB524332:VSD524339 WBX524332:WBZ524339 WLT524332:WLV524339 WVP524332:WVR524339 H589868:J589875 JD589868:JF589875 SZ589868:TB589875 ACV589868:ACX589875 AMR589868:AMT589875 AWN589868:AWP589875 BGJ589868:BGL589875 BQF589868:BQH589875 CAB589868:CAD589875 CJX589868:CJZ589875 CTT589868:CTV589875 DDP589868:DDR589875 DNL589868:DNN589875 DXH589868:DXJ589875 EHD589868:EHF589875 EQZ589868:ERB589875 FAV589868:FAX589875 FKR589868:FKT589875 FUN589868:FUP589875 GEJ589868:GEL589875 GOF589868:GOH589875 GYB589868:GYD589875 HHX589868:HHZ589875 HRT589868:HRV589875 IBP589868:IBR589875 ILL589868:ILN589875 IVH589868:IVJ589875 JFD589868:JFF589875 JOZ589868:JPB589875 JYV589868:JYX589875 KIR589868:KIT589875 KSN589868:KSP589875 LCJ589868:LCL589875 LMF589868:LMH589875 LWB589868:LWD589875 MFX589868:MFZ589875 MPT589868:MPV589875 MZP589868:MZR589875 NJL589868:NJN589875 NTH589868:NTJ589875 ODD589868:ODF589875 OMZ589868:ONB589875 OWV589868:OWX589875 PGR589868:PGT589875 PQN589868:PQP589875 QAJ589868:QAL589875 QKF589868:QKH589875 QUB589868:QUD589875 RDX589868:RDZ589875 RNT589868:RNV589875 RXP589868:RXR589875 SHL589868:SHN589875 SRH589868:SRJ589875 TBD589868:TBF589875 TKZ589868:TLB589875 TUV589868:TUX589875 UER589868:UET589875 UON589868:UOP589875 UYJ589868:UYL589875 VIF589868:VIH589875 VSB589868:VSD589875 WBX589868:WBZ589875 WLT589868:WLV589875 WVP589868:WVR589875 H655404:J655411 JD655404:JF655411 SZ655404:TB655411 ACV655404:ACX655411 AMR655404:AMT655411 AWN655404:AWP655411 BGJ655404:BGL655411 BQF655404:BQH655411 CAB655404:CAD655411 CJX655404:CJZ655411 CTT655404:CTV655411 DDP655404:DDR655411 DNL655404:DNN655411 DXH655404:DXJ655411 EHD655404:EHF655411 EQZ655404:ERB655411 FAV655404:FAX655411 FKR655404:FKT655411 FUN655404:FUP655411 GEJ655404:GEL655411 GOF655404:GOH655411 GYB655404:GYD655411 HHX655404:HHZ655411 HRT655404:HRV655411 IBP655404:IBR655411 ILL655404:ILN655411 IVH655404:IVJ655411 JFD655404:JFF655411 JOZ655404:JPB655411 JYV655404:JYX655411 KIR655404:KIT655411 KSN655404:KSP655411 LCJ655404:LCL655411 LMF655404:LMH655411 LWB655404:LWD655411 MFX655404:MFZ655411 MPT655404:MPV655411 MZP655404:MZR655411 NJL655404:NJN655411 NTH655404:NTJ655411 ODD655404:ODF655411 OMZ655404:ONB655411 OWV655404:OWX655411 PGR655404:PGT655411 PQN655404:PQP655411 QAJ655404:QAL655411 QKF655404:QKH655411 QUB655404:QUD655411 RDX655404:RDZ655411 RNT655404:RNV655411 RXP655404:RXR655411 SHL655404:SHN655411 SRH655404:SRJ655411 TBD655404:TBF655411 TKZ655404:TLB655411 TUV655404:TUX655411 UER655404:UET655411 UON655404:UOP655411 UYJ655404:UYL655411 VIF655404:VIH655411 VSB655404:VSD655411 WBX655404:WBZ655411 WLT655404:WLV655411 WVP655404:WVR655411 H720940:J720947 JD720940:JF720947 SZ720940:TB720947 ACV720940:ACX720947 AMR720940:AMT720947 AWN720940:AWP720947 BGJ720940:BGL720947 BQF720940:BQH720947 CAB720940:CAD720947 CJX720940:CJZ720947 CTT720940:CTV720947 DDP720940:DDR720947 DNL720940:DNN720947 DXH720940:DXJ720947 EHD720940:EHF720947 EQZ720940:ERB720947 FAV720940:FAX720947 FKR720940:FKT720947 FUN720940:FUP720947 GEJ720940:GEL720947 GOF720940:GOH720947 GYB720940:GYD720947 HHX720940:HHZ720947 HRT720940:HRV720947 IBP720940:IBR720947 ILL720940:ILN720947 IVH720940:IVJ720947 JFD720940:JFF720947 JOZ720940:JPB720947 JYV720940:JYX720947 KIR720940:KIT720947 KSN720940:KSP720947 LCJ720940:LCL720947 LMF720940:LMH720947 LWB720940:LWD720947 MFX720940:MFZ720947 MPT720940:MPV720947 MZP720940:MZR720947 NJL720940:NJN720947 NTH720940:NTJ720947 ODD720940:ODF720947 OMZ720940:ONB720947 OWV720940:OWX720947 PGR720940:PGT720947 PQN720940:PQP720947 QAJ720940:QAL720947 QKF720940:QKH720947 QUB720940:QUD720947 RDX720940:RDZ720947 RNT720940:RNV720947 RXP720940:RXR720947 SHL720940:SHN720947 SRH720940:SRJ720947 TBD720940:TBF720947 TKZ720940:TLB720947 TUV720940:TUX720947 UER720940:UET720947 UON720940:UOP720947 UYJ720940:UYL720947 VIF720940:VIH720947 VSB720940:VSD720947 WBX720940:WBZ720947 WLT720940:WLV720947 WVP720940:WVR720947 H786476:J786483 JD786476:JF786483 SZ786476:TB786483 ACV786476:ACX786483 AMR786476:AMT786483 AWN786476:AWP786483 BGJ786476:BGL786483 BQF786476:BQH786483 CAB786476:CAD786483 CJX786476:CJZ786483 CTT786476:CTV786483 DDP786476:DDR786483 DNL786476:DNN786483 DXH786476:DXJ786483 EHD786476:EHF786483 EQZ786476:ERB786483 FAV786476:FAX786483 FKR786476:FKT786483 FUN786476:FUP786483 GEJ786476:GEL786483 GOF786476:GOH786483 GYB786476:GYD786483 HHX786476:HHZ786483 HRT786476:HRV786483 IBP786476:IBR786483 ILL786476:ILN786483 IVH786476:IVJ786483 JFD786476:JFF786483 JOZ786476:JPB786483 JYV786476:JYX786483 KIR786476:KIT786483 KSN786476:KSP786483 LCJ786476:LCL786483 LMF786476:LMH786483 LWB786476:LWD786483 MFX786476:MFZ786483 MPT786476:MPV786483 MZP786476:MZR786483 NJL786476:NJN786483 NTH786476:NTJ786483 ODD786476:ODF786483 OMZ786476:ONB786483 OWV786476:OWX786483 PGR786476:PGT786483 PQN786476:PQP786483 QAJ786476:QAL786483 QKF786476:QKH786483 QUB786476:QUD786483 RDX786476:RDZ786483 RNT786476:RNV786483 RXP786476:RXR786483 SHL786476:SHN786483 SRH786476:SRJ786483 TBD786476:TBF786483 TKZ786476:TLB786483 TUV786476:TUX786483 UER786476:UET786483 UON786476:UOP786483 UYJ786476:UYL786483 VIF786476:VIH786483 VSB786476:VSD786483 WBX786476:WBZ786483 WLT786476:WLV786483 WVP786476:WVR786483 H852012:J852019 JD852012:JF852019 SZ852012:TB852019 ACV852012:ACX852019 AMR852012:AMT852019 AWN852012:AWP852019 BGJ852012:BGL852019 BQF852012:BQH852019 CAB852012:CAD852019 CJX852012:CJZ852019 CTT852012:CTV852019 DDP852012:DDR852019 DNL852012:DNN852019 DXH852012:DXJ852019 EHD852012:EHF852019 EQZ852012:ERB852019 FAV852012:FAX852019 FKR852012:FKT852019 FUN852012:FUP852019 GEJ852012:GEL852019 GOF852012:GOH852019 GYB852012:GYD852019 HHX852012:HHZ852019 HRT852012:HRV852019 IBP852012:IBR852019 ILL852012:ILN852019 IVH852012:IVJ852019 JFD852012:JFF852019 JOZ852012:JPB852019 JYV852012:JYX852019 KIR852012:KIT852019 KSN852012:KSP852019 LCJ852012:LCL852019 LMF852012:LMH852019 LWB852012:LWD852019 MFX852012:MFZ852019 MPT852012:MPV852019 MZP852012:MZR852019 NJL852012:NJN852019 NTH852012:NTJ852019 ODD852012:ODF852019 OMZ852012:ONB852019 OWV852012:OWX852019 PGR852012:PGT852019 PQN852012:PQP852019 QAJ852012:QAL852019 QKF852012:QKH852019 QUB852012:QUD852019 RDX852012:RDZ852019 RNT852012:RNV852019 RXP852012:RXR852019 SHL852012:SHN852019 SRH852012:SRJ852019 TBD852012:TBF852019 TKZ852012:TLB852019 TUV852012:TUX852019 UER852012:UET852019 UON852012:UOP852019 UYJ852012:UYL852019 VIF852012:VIH852019 VSB852012:VSD852019 WBX852012:WBZ852019 WLT852012:WLV852019 WVP852012:WVR852019 H917548:J917555 JD917548:JF917555 SZ917548:TB917555 ACV917548:ACX917555 AMR917548:AMT917555 AWN917548:AWP917555 BGJ917548:BGL917555 BQF917548:BQH917555 CAB917548:CAD917555 CJX917548:CJZ917555 CTT917548:CTV917555 DDP917548:DDR917555 DNL917548:DNN917555 DXH917548:DXJ917555 EHD917548:EHF917555 EQZ917548:ERB917555 FAV917548:FAX917555 FKR917548:FKT917555 FUN917548:FUP917555 GEJ917548:GEL917555 GOF917548:GOH917555 GYB917548:GYD917555 HHX917548:HHZ917555 HRT917548:HRV917555 IBP917548:IBR917555 ILL917548:ILN917555 IVH917548:IVJ917555 JFD917548:JFF917555 JOZ917548:JPB917555 JYV917548:JYX917555 KIR917548:KIT917555 KSN917548:KSP917555 LCJ917548:LCL917555 LMF917548:LMH917555 LWB917548:LWD917555 MFX917548:MFZ917555 MPT917548:MPV917555 MZP917548:MZR917555 NJL917548:NJN917555 NTH917548:NTJ917555 ODD917548:ODF917555 OMZ917548:ONB917555 OWV917548:OWX917555 PGR917548:PGT917555 PQN917548:PQP917555 QAJ917548:QAL917555 QKF917548:QKH917555 QUB917548:QUD917555 RDX917548:RDZ917555 RNT917548:RNV917555 RXP917548:RXR917555 SHL917548:SHN917555 SRH917548:SRJ917555 TBD917548:TBF917555 TKZ917548:TLB917555 TUV917548:TUX917555 UER917548:UET917555 UON917548:UOP917555 UYJ917548:UYL917555 VIF917548:VIH917555 VSB917548:VSD917555 WBX917548:WBZ917555 WLT917548:WLV917555 WVP917548:WVR917555 H983084:J983091 JD983084:JF983091 SZ983084:TB983091 ACV983084:ACX983091 AMR983084:AMT983091 AWN983084:AWP983091 BGJ983084:BGL983091 BQF983084:BQH983091 CAB983084:CAD983091 CJX983084:CJZ983091 CTT983084:CTV983091 DDP983084:DDR983091 DNL983084:DNN983091 DXH983084:DXJ983091 EHD983084:EHF983091 EQZ983084:ERB983091 FAV983084:FAX983091 FKR983084:FKT983091 FUN983084:FUP983091 GEJ983084:GEL983091 GOF983084:GOH983091 GYB983084:GYD983091 HHX983084:HHZ983091 HRT983084:HRV983091 IBP983084:IBR983091 ILL983084:ILN983091 IVH983084:IVJ983091 JFD983084:JFF983091 JOZ983084:JPB983091 JYV983084:JYX983091 KIR983084:KIT983091 KSN983084:KSP983091 LCJ983084:LCL983091 LMF983084:LMH983091 LWB983084:LWD983091 MFX983084:MFZ983091 MPT983084:MPV983091 MZP983084:MZR983091 NJL983084:NJN983091 NTH983084:NTJ983091 ODD983084:ODF983091 OMZ983084:ONB983091 OWV983084:OWX983091 PGR983084:PGT983091 PQN983084:PQP983091 QAJ983084:QAL983091 QKF983084:QKH983091 QUB983084:QUD983091 RDX983084:RDZ983091 RNT983084:RNV983091 RXP983084:RXR983091 SHL983084:SHN983091 SRH983084:SRJ983091 TBD983084:TBF983091 TKZ983084:TLB983091 TUV983084:TUX983091 UER983084:UET983091 UON983084:UOP983091 UYJ983084:UYL983091 VIF983084:VIH983091 VSB983084:VSD983091 WBX983084:WBZ983091 WLT983084:WLV983091 WVP983084:WVR983091 H57:J74 JD57:JF74 SZ57:TB74 ACV57:ACX74 AMR57:AMT74 AWN57:AWP74 BGJ57:BGL74 BQF57:BQH74 CAB57:CAD74 CJX57:CJZ74 CTT57:CTV74 DDP57:DDR74 DNL57:DNN74 DXH57:DXJ74 EHD57:EHF74 EQZ57:ERB74 FAV57:FAX74 FKR57:FKT74 FUN57:FUP74 GEJ57:GEL74 GOF57:GOH74 GYB57:GYD74 HHX57:HHZ74 HRT57:HRV74 IBP57:IBR74 ILL57:ILN74 IVH57:IVJ74 JFD57:JFF74 JOZ57:JPB74 JYV57:JYX74 KIR57:KIT74 KSN57:KSP74 LCJ57:LCL74 LMF57:LMH74 LWB57:LWD74 MFX57:MFZ74 MPT57:MPV74 MZP57:MZR74 NJL57:NJN74 NTH57:NTJ74 ODD57:ODF74 OMZ57:ONB74 OWV57:OWX74 PGR57:PGT74 PQN57:PQP74 QAJ57:QAL74 QKF57:QKH74 QUB57:QUD74 RDX57:RDZ74 RNT57:RNV74 RXP57:RXR74 SHL57:SHN74 SRH57:SRJ74 TBD57:TBF74 TKZ57:TLB74 TUV57:TUX74 UER57:UET74 UON57:UOP74 UYJ57:UYL74 VIF57:VIH74 VSB57:VSD74 WBX57:WBZ74 WLT57:WLV74 WVP57:WVR74 H65593:J65610 JD65593:JF65610 SZ65593:TB65610 ACV65593:ACX65610 AMR65593:AMT65610 AWN65593:AWP65610 BGJ65593:BGL65610 BQF65593:BQH65610 CAB65593:CAD65610 CJX65593:CJZ65610 CTT65593:CTV65610 DDP65593:DDR65610 DNL65593:DNN65610 DXH65593:DXJ65610 EHD65593:EHF65610 EQZ65593:ERB65610 FAV65593:FAX65610 FKR65593:FKT65610 FUN65593:FUP65610 GEJ65593:GEL65610 GOF65593:GOH65610 GYB65593:GYD65610 HHX65593:HHZ65610 HRT65593:HRV65610 IBP65593:IBR65610 ILL65593:ILN65610 IVH65593:IVJ65610 JFD65593:JFF65610 JOZ65593:JPB65610 JYV65593:JYX65610 KIR65593:KIT65610 KSN65593:KSP65610 LCJ65593:LCL65610 LMF65593:LMH65610 LWB65593:LWD65610 MFX65593:MFZ65610 MPT65593:MPV65610 MZP65593:MZR65610 NJL65593:NJN65610 NTH65593:NTJ65610 ODD65593:ODF65610 OMZ65593:ONB65610 OWV65593:OWX65610 PGR65593:PGT65610 PQN65593:PQP65610 QAJ65593:QAL65610 QKF65593:QKH65610 QUB65593:QUD65610 RDX65593:RDZ65610 RNT65593:RNV65610 RXP65593:RXR65610 SHL65593:SHN65610 SRH65593:SRJ65610 TBD65593:TBF65610 TKZ65593:TLB65610 TUV65593:TUX65610 UER65593:UET65610 UON65593:UOP65610 UYJ65593:UYL65610 VIF65593:VIH65610 VSB65593:VSD65610 WBX65593:WBZ65610 WLT65593:WLV65610 WVP65593:WVR65610 H131129:J131146 JD131129:JF131146 SZ131129:TB131146 ACV131129:ACX131146 AMR131129:AMT131146 AWN131129:AWP131146 BGJ131129:BGL131146 BQF131129:BQH131146 CAB131129:CAD131146 CJX131129:CJZ131146 CTT131129:CTV131146 DDP131129:DDR131146 DNL131129:DNN131146 DXH131129:DXJ131146 EHD131129:EHF131146 EQZ131129:ERB131146 FAV131129:FAX131146 FKR131129:FKT131146 FUN131129:FUP131146 GEJ131129:GEL131146 GOF131129:GOH131146 GYB131129:GYD131146 HHX131129:HHZ131146 HRT131129:HRV131146 IBP131129:IBR131146 ILL131129:ILN131146 IVH131129:IVJ131146 JFD131129:JFF131146 JOZ131129:JPB131146 JYV131129:JYX131146 KIR131129:KIT131146 KSN131129:KSP131146 LCJ131129:LCL131146 LMF131129:LMH131146 LWB131129:LWD131146 MFX131129:MFZ131146 MPT131129:MPV131146 MZP131129:MZR131146 NJL131129:NJN131146 NTH131129:NTJ131146 ODD131129:ODF131146 OMZ131129:ONB131146 OWV131129:OWX131146 PGR131129:PGT131146 PQN131129:PQP131146 QAJ131129:QAL131146 QKF131129:QKH131146 QUB131129:QUD131146 RDX131129:RDZ131146 RNT131129:RNV131146 RXP131129:RXR131146 SHL131129:SHN131146 SRH131129:SRJ131146 TBD131129:TBF131146 TKZ131129:TLB131146 TUV131129:TUX131146 UER131129:UET131146 UON131129:UOP131146 UYJ131129:UYL131146 VIF131129:VIH131146 VSB131129:VSD131146 WBX131129:WBZ131146 WLT131129:WLV131146 WVP131129:WVR131146 H196665:J196682 JD196665:JF196682 SZ196665:TB196682 ACV196665:ACX196682 AMR196665:AMT196682 AWN196665:AWP196682 BGJ196665:BGL196682 BQF196665:BQH196682 CAB196665:CAD196682 CJX196665:CJZ196682 CTT196665:CTV196682 DDP196665:DDR196682 DNL196665:DNN196682 DXH196665:DXJ196682 EHD196665:EHF196682 EQZ196665:ERB196682 FAV196665:FAX196682 FKR196665:FKT196682 FUN196665:FUP196682 GEJ196665:GEL196682 GOF196665:GOH196682 GYB196665:GYD196682 HHX196665:HHZ196682 HRT196665:HRV196682 IBP196665:IBR196682 ILL196665:ILN196682 IVH196665:IVJ196682 JFD196665:JFF196682 JOZ196665:JPB196682 JYV196665:JYX196682 KIR196665:KIT196682 KSN196665:KSP196682 LCJ196665:LCL196682 LMF196665:LMH196682 LWB196665:LWD196682 MFX196665:MFZ196682 MPT196665:MPV196682 MZP196665:MZR196682 NJL196665:NJN196682 NTH196665:NTJ196682 ODD196665:ODF196682 OMZ196665:ONB196682 OWV196665:OWX196682 PGR196665:PGT196682 PQN196665:PQP196682 QAJ196665:QAL196682 QKF196665:QKH196682 QUB196665:QUD196682 RDX196665:RDZ196682 RNT196665:RNV196682 RXP196665:RXR196682 SHL196665:SHN196682 SRH196665:SRJ196682 TBD196665:TBF196682 TKZ196665:TLB196682 TUV196665:TUX196682 UER196665:UET196682 UON196665:UOP196682 UYJ196665:UYL196682 VIF196665:VIH196682 VSB196665:VSD196682 WBX196665:WBZ196682 WLT196665:WLV196682 WVP196665:WVR196682 H262201:J262218 JD262201:JF262218 SZ262201:TB262218 ACV262201:ACX262218 AMR262201:AMT262218 AWN262201:AWP262218 BGJ262201:BGL262218 BQF262201:BQH262218 CAB262201:CAD262218 CJX262201:CJZ262218 CTT262201:CTV262218 DDP262201:DDR262218 DNL262201:DNN262218 DXH262201:DXJ262218 EHD262201:EHF262218 EQZ262201:ERB262218 FAV262201:FAX262218 FKR262201:FKT262218 FUN262201:FUP262218 GEJ262201:GEL262218 GOF262201:GOH262218 GYB262201:GYD262218 HHX262201:HHZ262218 HRT262201:HRV262218 IBP262201:IBR262218 ILL262201:ILN262218 IVH262201:IVJ262218 JFD262201:JFF262218 JOZ262201:JPB262218 JYV262201:JYX262218 KIR262201:KIT262218 KSN262201:KSP262218 LCJ262201:LCL262218 LMF262201:LMH262218 LWB262201:LWD262218 MFX262201:MFZ262218 MPT262201:MPV262218 MZP262201:MZR262218 NJL262201:NJN262218 NTH262201:NTJ262218 ODD262201:ODF262218 OMZ262201:ONB262218 OWV262201:OWX262218 PGR262201:PGT262218 PQN262201:PQP262218 QAJ262201:QAL262218 QKF262201:QKH262218 QUB262201:QUD262218 RDX262201:RDZ262218 RNT262201:RNV262218 RXP262201:RXR262218 SHL262201:SHN262218 SRH262201:SRJ262218 TBD262201:TBF262218 TKZ262201:TLB262218 TUV262201:TUX262218 UER262201:UET262218 UON262201:UOP262218 UYJ262201:UYL262218 VIF262201:VIH262218 VSB262201:VSD262218 WBX262201:WBZ262218 WLT262201:WLV262218 WVP262201:WVR262218 H327737:J327754 JD327737:JF327754 SZ327737:TB327754 ACV327737:ACX327754 AMR327737:AMT327754 AWN327737:AWP327754 BGJ327737:BGL327754 BQF327737:BQH327754 CAB327737:CAD327754 CJX327737:CJZ327754 CTT327737:CTV327754 DDP327737:DDR327754 DNL327737:DNN327754 DXH327737:DXJ327754 EHD327737:EHF327754 EQZ327737:ERB327754 FAV327737:FAX327754 FKR327737:FKT327754 FUN327737:FUP327754 GEJ327737:GEL327754 GOF327737:GOH327754 GYB327737:GYD327754 HHX327737:HHZ327754 HRT327737:HRV327754 IBP327737:IBR327754 ILL327737:ILN327754 IVH327737:IVJ327754 JFD327737:JFF327754 JOZ327737:JPB327754 JYV327737:JYX327754 KIR327737:KIT327754 KSN327737:KSP327754 LCJ327737:LCL327754 LMF327737:LMH327754 LWB327737:LWD327754 MFX327737:MFZ327754 MPT327737:MPV327754 MZP327737:MZR327754 NJL327737:NJN327754 NTH327737:NTJ327754 ODD327737:ODF327754 OMZ327737:ONB327754 OWV327737:OWX327754 PGR327737:PGT327754 PQN327737:PQP327754 QAJ327737:QAL327754 QKF327737:QKH327754 QUB327737:QUD327754 RDX327737:RDZ327754 RNT327737:RNV327754 RXP327737:RXR327754 SHL327737:SHN327754 SRH327737:SRJ327754 TBD327737:TBF327754 TKZ327737:TLB327754 TUV327737:TUX327754 UER327737:UET327754 UON327737:UOP327754 UYJ327737:UYL327754 VIF327737:VIH327754 VSB327737:VSD327754 WBX327737:WBZ327754 WLT327737:WLV327754 WVP327737:WVR327754 H393273:J393290 JD393273:JF393290 SZ393273:TB393290 ACV393273:ACX393290 AMR393273:AMT393290 AWN393273:AWP393290 BGJ393273:BGL393290 BQF393273:BQH393290 CAB393273:CAD393290 CJX393273:CJZ393290 CTT393273:CTV393290 DDP393273:DDR393290 DNL393273:DNN393290 DXH393273:DXJ393290 EHD393273:EHF393290 EQZ393273:ERB393290 FAV393273:FAX393290 FKR393273:FKT393290 FUN393273:FUP393290 GEJ393273:GEL393290 GOF393273:GOH393290 GYB393273:GYD393290 HHX393273:HHZ393290 HRT393273:HRV393290 IBP393273:IBR393290 ILL393273:ILN393290 IVH393273:IVJ393290 JFD393273:JFF393290 JOZ393273:JPB393290 JYV393273:JYX393290 KIR393273:KIT393290 KSN393273:KSP393290 LCJ393273:LCL393290 LMF393273:LMH393290 LWB393273:LWD393290 MFX393273:MFZ393290 MPT393273:MPV393290 MZP393273:MZR393290 NJL393273:NJN393290 NTH393273:NTJ393290 ODD393273:ODF393290 OMZ393273:ONB393290 OWV393273:OWX393290 PGR393273:PGT393290 PQN393273:PQP393290 QAJ393273:QAL393290 QKF393273:QKH393290 QUB393273:QUD393290 RDX393273:RDZ393290 RNT393273:RNV393290 RXP393273:RXR393290 SHL393273:SHN393290 SRH393273:SRJ393290 TBD393273:TBF393290 TKZ393273:TLB393290 TUV393273:TUX393290 UER393273:UET393290 UON393273:UOP393290 UYJ393273:UYL393290 VIF393273:VIH393290 VSB393273:VSD393290 WBX393273:WBZ393290 WLT393273:WLV393290 WVP393273:WVR393290 H458809:J458826 JD458809:JF458826 SZ458809:TB458826 ACV458809:ACX458826 AMR458809:AMT458826 AWN458809:AWP458826 BGJ458809:BGL458826 BQF458809:BQH458826 CAB458809:CAD458826 CJX458809:CJZ458826 CTT458809:CTV458826 DDP458809:DDR458826 DNL458809:DNN458826 DXH458809:DXJ458826 EHD458809:EHF458826 EQZ458809:ERB458826 FAV458809:FAX458826 FKR458809:FKT458826 FUN458809:FUP458826 GEJ458809:GEL458826 GOF458809:GOH458826 GYB458809:GYD458826 HHX458809:HHZ458826 HRT458809:HRV458826 IBP458809:IBR458826 ILL458809:ILN458826 IVH458809:IVJ458826 JFD458809:JFF458826 JOZ458809:JPB458826 JYV458809:JYX458826 KIR458809:KIT458826 KSN458809:KSP458826 LCJ458809:LCL458826 LMF458809:LMH458826 LWB458809:LWD458826 MFX458809:MFZ458826 MPT458809:MPV458826 MZP458809:MZR458826 NJL458809:NJN458826 NTH458809:NTJ458826 ODD458809:ODF458826 OMZ458809:ONB458826 OWV458809:OWX458826 PGR458809:PGT458826 PQN458809:PQP458826 QAJ458809:QAL458826 QKF458809:QKH458826 QUB458809:QUD458826 RDX458809:RDZ458826 RNT458809:RNV458826 RXP458809:RXR458826 SHL458809:SHN458826 SRH458809:SRJ458826 TBD458809:TBF458826 TKZ458809:TLB458826 TUV458809:TUX458826 UER458809:UET458826 UON458809:UOP458826 UYJ458809:UYL458826 VIF458809:VIH458826 VSB458809:VSD458826 WBX458809:WBZ458826 WLT458809:WLV458826 WVP458809:WVR458826 H524345:J524362 JD524345:JF524362 SZ524345:TB524362 ACV524345:ACX524362 AMR524345:AMT524362 AWN524345:AWP524362 BGJ524345:BGL524362 BQF524345:BQH524362 CAB524345:CAD524362 CJX524345:CJZ524362 CTT524345:CTV524362 DDP524345:DDR524362 DNL524345:DNN524362 DXH524345:DXJ524362 EHD524345:EHF524362 EQZ524345:ERB524362 FAV524345:FAX524362 FKR524345:FKT524362 FUN524345:FUP524362 GEJ524345:GEL524362 GOF524345:GOH524362 GYB524345:GYD524362 HHX524345:HHZ524362 HRT524345:HRV524362 IBP524345:IBR524362 ILL524345:ILN524362 IVH524345:IVJ524362 JFD524345:JFF524362 JOZ524345:JPB524362 JYV524345:JYX524362 KIR524345:KIT524362 KSN524345:KSP524362 LCJ524345:LCL524362 LMF524345:LMH524362 LWB524345:LWD524362 MFX524345:MFZ524362 MPT524345:MPV524362 MZP524345:MZR524362 NJL524345:NJN524362 NTH524345:NTJ524362 ODD524345:ODF524362 OMZ524345:ONB524362 OWV524345:OWX524362 PGR524345:PGT524362 PQN524345:PQP524362 QAJ524345:QAL524362 QKF524345:QKH524362 QUB524345:QUD524362 RDX524345:RDZ524362 RNT524345:RNV524362 RXP524345:RXR524362 SHL524345:SHN524362 SRH524345:SRJ524362 TBD524345:TBF524362 TKZ524345:TLB524362 TUV524345:TUX524362 UER524345:UET524362 UON524345:UOP524362 UYJ524345:UYL524362 VIF524345:VIH524362 VSB524345:VSD524362 WBX524345:WBZ524362 WLT524345:WLV524362 WVP524345:WVR524362 H589881:J589898 JD589881:JF589898 SZ589881:TB589898 ACV589881:ACX589898 AMR589881:AMT589898 AWN589881:AWP589898 BGJ589881:BGL589898 BQF589881:BQH589898 CAB589881:CAD589898 CJX589881:CJZ589898 CTT589881:CTV589898 DDP589881:DDR589898 DNL589881:DNN589898 DXH589881:DXJ589898 EHD589881:EHF589898 EQZ589881:ERB589898 FAV589881:FAX589898 FKR589881:FKT589898 FUN589881:FUP589898 GEJ589881:GEL589898 GOF589881:GOH589898 GYB589881:GYD589898 HHX589881:HHZ589898 HRT589881:HRV589898 IBP589881:IBR589898 ILL589881:ILN589898 IVH589881:IVJ589898 JFD589881:JFF589898 JOZ589881:JPB589898 JYV589881:JYX589898 KIR589881:KIT589898 KSN589881:KSP589898 LCJ589881:LCL589898 LMF589881:LMH589898 LWB589881:LWD589898 MFX589881:MFZ589898 MPT589881:MPV589898 MZP589881:MZR589898 NJL589881:NJN589898 NTH589881:NTJ589898 ODD589881:ODF589898 OMZ589881:ONB589898 OWV589881:OWX589898 PGR589881:PGT589898 PQN589881:PQP589898 QAJ589881:QAL589898 QKF589881:QKH589898 QUB589881:QUD589898 RDX589881:RDZ589898 RNT589881:RNV589898 RXP589881:RXR589898 SHL589881:SHN589898 SRH589881:SRJ589898 TBD589881:TBF589898 TKZ589881:TLB589898 TUV589881:TUX589898 UER589881:UET589898 UON589881:UOP589898 UYJ589881:UYL589898 VIF589881:VIH589898 VSB589881:VSD589898 WBX589881:WBZ589898 WLT589881:WLV589898 WVP589881:WVR589898 H655417:J655434 JD655417:JF655434 SZ655417:TB655434 ACV655417:ACX655434 AMR655417:AMT655434 AWN655417:AWP655434 BGJ655417:BGL655434 BQF655417:BQH655434 CAB655417:CAD655434 CJX655417:CJZ655434 CTT655417:CTV655434 DDP655417:DDR655434 DNL655417:DNN655434 DXH655417:DXJ655434 EHD655417:EHF655434 EQZ655417:ERB655434 FAV655417:FAX655434 FKR655417:FKT655434 FUN655417:FUP655434 GEJ655417:GEL655434 GOF655417:GOH655434 GYB655417:GYD655434 HHX655417:HHZ655434 HRT655417:HRV655434 IBP655417:IBR655434 ILL655417:ILN655434 IVH655417:IVJ655434 JFD655417:JFF655434 JOZ655417:JPB655434 JYV655417:JYX655434 KIR655417:KIT655434 KSN655417:KSP655434 LCJ655417:LCL655434 LMF655417:LMH655434 LWB655417:LWD655434 MFX655417:MFZ655434 MPT655417:MPV655434 MZP655417:MZR655434 NJL655417:NJN655434 NTH655417:NTJ655434 ODD655417:ODF655434 OMZ655417:ONB655434 OWV655417:OWX655434 PGR655417:PGT655434 PQN655417:PQP655434 QAJ655417:QAL655434 QKF655417:QKH655434 QUB655417:QUD655434 RDX655417:RDZ655434 RNT655417:RNV655434 RXP655417:RXR655434 SHL655417:SHN655434 SRH655417:SRJ655434 TBD655417:TBF655434 TKZ655417:TLB655434 TUV655417:TUX655434 UER655417:UET655434 UON655417:UOP655434 UYJ655417:UYL655434 VIF655417:VIH655434 VSB655417:VSD655434 WBX655417:WBZ655434 WLT655417:WLV655434 WVP655417:WVR655434 H720953:J720970 JD720953:JF720970 SZ720953:TB720970 ACV720953:ACX720970 AMR720953:AMT720970 AWN720953:AWP720970 BGJ720953:BGL720970 BQF720953:BQH720970 CAB720953:CAD720970 CJX720953:CJZ720970 CTT720953:CTV720970 DDP720953:DDR720970 DNL720953:DNN720970 DXH720953:DXJ720970 EHD720953:EHF720970 EQZ720953:ERB720970 FAV720953:FAX720970 FKR720953:FKT720970 FUN720953:FUP720970 GEJ720953:GEL720970 GOF720953:GOH720970 GYB720953:GYD720970 HHX720953:HHZ720970 HRT720953:HRV720970 IBP720953:IBR720970 ILL720953:ILN720970 IVH720953:IVJ720970 JFD720953:JFF720970 JOZ720953:JPB720970 JYV720953:JYX720970 KIR720953:KIT720970 KSN720953:KSP720970 LCJ720953:LCL720970 LMF720953:LMH720970 LWB720953:LWD720970 MFX720953:MFZ720970 MPT720953:MPV720970 MZP720953:MZR720970 NJL720953:NJN720970 NTH720953:NTJ720970 ODD720953:ODF720970 OMZ720953:ONB720970 OWV720953:OWX720970 PGR720953:PGT720970 PQN720953:PQP720970 QAJ720953:QAL720970 QKF720953:QKH720970 QUB720953:QUD720970 RDX720953:RDZ720970 RNT720953:RNV720970 RXP720953:RXR720970 SHL720953:SHN720970 SRH720953:SRJ720970 TBD720953:TBF720970 TKZ720953:TLB720970 TUV720953:TUX720970 UER720953:UET720970 UON720953:UOP720970 UYJ720953:UYL720970 VIF720953:VIH720970 VSB720953:VSD720970 WBX720953:WBZ720970 WLT720953:WLV720970 WVP720953:WVR720970 H786489:J786506 JD786489:JF786506 SZ786489:TB786506 ACV786489:ACX786506 AMR786489:AMT786506 AWN786489:AWP786506 BGJ786489:BGL786506 BQF786489:BQH786506 CAB786489:CAD786506 CJX786489:CJZ786506 CTT786489:CTV786506 DDP786489:DDR786506 DNL786489:DNN786506 DXH786489:DXJ786506 EHD786489:EHF786506 EQZ786489:ERB786506 FAV786489:FAX786506 FKR786489:FKT786506 FUN786489:FUP786506 GEJ786489:GEL786506 GOF786489:GOH786506 GYB786489:GYD786506 HHX786489:HHZ786506 HRT786489:HRV786506 IBP786489:IBR786506 ILL786489:ILN786506 IVH786489:IVJ786506 JFD786489:JFF786506 JOZ786489:JPB786506 JYV786489:JYX786506 KIR786489:KIT786506 KSN786489:KSP786506 LCJ786489:LCL786506 LMF786489:LMH786506 LWB786489:LWD786506 MFX786489:MFZ786506 MPT786489:MPV786506 MZP786489:MZR786506 NJL786489:NJN786506 NTH786489:NTJ786506 ODD786489:ODF786506 OMZ786489:ONB786506 OWV786489:OWX786506 PGR786489:PGT786506 PQN786489:PQP786506 QAJ786489:QAL786506 QKF786489:QKH786506 QUB786489:QUD786506 RDX786489:RDZ786506 RNT786489:RNV786506 RXP786489:RXR786506 SHL786489:SHN786506 SRH786489:SRJ786506 TBD786489:TBF786506 TKZ786489:TLB786506 TUV786489:TUX786506 UER786489:UET786506 UON786489:UOP786506 UYJ786489:UYL786506 VIF786489:VIH786506 VSB786489:VSD786506 WBX786489:WBZ786506 WLT786489:WLV786506 WVP786489:WVR786506 H852025:J852042 JD852025:JF852042 SZ852025:TB852042 ACV852025:ACX852042 AMR852025:AMT852042 AWN852025:AWP852042 BGJ852025:BGL852042 BQF852025:BQH852042 CAB852025:CAD852042 CJX852025:CJZ852042 CTT852025:CTV852042 DDP852025:DDR852042 DNL852025:DNN852042 DXH852025:DXJ852042 EHD852025:EHF852042 EQZ852025:ERB852042 FAV852025:FAX852042 FKR852025:FKT852042 FUN852025:FUP852042 GEJ852025:GEL852042 GOF852025:GOH852042 GYB852025:GYD852042 HHX852025:HHZ852042 HRT852025:HRV852042 IBP852025:IBR852042 ILL852025:ILN852042 IVH852025:IVJ852042 JFD852025:JFF852042 JOZ852025:JPB852042 JYV852025:JYX852042 KIR852025:KIT852042 KSN852025:KSP852042 LCJ852025:LCL852042 LMF852025:LMH852042 LWB852025:LWD852042 MFX852025:MFZ852042 MPT852025:MPV852042 MZP852025:MZR852042 NJL852025:NJN852042 NTH852025:NTJ852042 ODD852025:ODF852042 OMZ852025:ONB852042 OWV852025:OWX852042 PGR852025:PGT852042 PQN852025:PQP852042 QAJ852025:QAL852042 QKF852025:QKH852042 QUB852025:QUD852042 RDX852025:RDZ852042 RNT852025:RNV852042 RXP852025:RXR852042 SHL852025:SHN852042 SRH852025:SRJ852042 TBD852025:TBF852042 TKZ852025:TLB852042 TUV852025:TUX852042 UER852025:UET852042 UON852025:UOP852042 UYJ852025:UYL852042 VIF852025:VIH852042 VSB852025:VSD852042 WBX852025:WBZ852042 WLT852025:WLV852042 WVP852025:WVR852042 H917561:J917578 JD917561:JF917578 SZ917561:TB917578 ACV917561:ACX917578 AMR917561:AMT917578 AWN917561:AWP917578 BGJ917561:BGL917578 BQF917561:BQH917578 CAB917561:CAD917578 CJX917561:CJZ917578 CTT917561:CTV917578 DDP917561:DDR917578 DNL917561:DNN917578 DXH917561:DXJ917578 EHD917561:EHF917578 EQZ917561:ERB917578 FAV917561:FAX917578 FKR917561:FKT917578 FUN917561:FUP917578 GEJ917561:GEL917578 GOF917561:GOH917578 GYB917561:GYD917578 HHX917561:HHZ917578 HRT917561:HRV917578 IBP917561:IBR917578 ILL917561:ILN917578 IVH917561:IVJ917578 JFD917561:JFF917578 JOZ917561:JPB917578 JYV917561:JYX917578 KIR917561:KIT917578 KSN917561:KSP917578 LCJ917561:LCL917578 LMF917561:LMH917578 LWB917561:LWD917578 MFX917561:MFZ917578 MPT917561:MPV917578 MZP917561:MZR917578 NJL917561:NJN917578 NTH917561:NTJ917578 ODD917561:ODF917578 OMZ917561:ONB917578 OWV917561:OWX917578 PGR917561:PGT917578 PQN917561:PQP917578 QAJ917561:QAL917578 QKF917561:QKH917578 QUB917561:QUD917578 RDX917561:RDZ917578 RNT917561:RNV917578 RXP917561:RXR917578 SHL917561:SHN917578 SRH917561:SRJ917578 TBD917561:TBF917578 TKZ917561:TLB917578 TUV917561:TUX917578 UER917561:UET917578 UON917561:UOP917578 UYJ917561:UYL917578 VIF917561:VIH917578 VSB917561:VSD917578 WBX917561:WBZ917578 WLT917561:WLV917578 WVP917561:WVR917578 H983097:J983114 JD983097:JF983114 SZ983097:TB983114 ACV983097:ACX983114 AMR983097:AMT983114 AWN983097:AWP983114 BGJ983097:BGL983114 BQF983097:BQH983114 CAB983097:CAD983114 CJX983097:CJZ983114 CTT983097:CTV983114 DDP983097:DDR983114 DNL983097:DNN983114 DXH983097:DXJ983114 EHD983097:EHF983114 EQZ983097:ERB983114 FAV983097:FAX983114 FKR983097:FKT983114 FUN983097:FUP983114 GEJ983097:GEL983114 GOF983097:GOH983114 GYB983097:GYD983114 HHX983097:HHZ983114 HRT983097:HRV983114 IBP983097:IBR983114 ILL983097:ILN983114 IVH983097:IVJ983114 JFD983097:JFF983114 JOZ983097:JPB983114 JYV983097:JYX983114 KIR983097:KIT983114 KSN983097:KSP983114 LCJ983097:LCL983114 LMF983097:LMH983114 LWB983097:LWD983114 MFX983097:MFZ983114 MPT983097:MPV983114 MZP983097:MZR983114 NJL983097:NJN983114 NTH983097:NTJ983114 ODD983097:ODF983114 OMZ983097:ONB983114 OWV983097:OWX983114 PGR983097:PGT983114 PQN983097:PQP983114 QAJ983097:QAL983114 QKF983097:QKH983114 QUB983097:QUD983114 RDX983097:RDZ983114 RNT983097:RNV983114 RXP983097:RXR983114 SHL983097:SHN983114 SRH983097:SRJ983114 TBD983097:TBF983114 TKZ983097:TLB983114 TUV983097:TUX983114 UER983097:UET983114 UON983097:UOP983114 UYJ983097:UYL983114 VIF983097:VIH983114 VSB983097:VSD983114 WBX983097:WBZ983114 WLT983097:WLV983114 WVP983097:WVR983114 H78:J96 JD78:JF96 SZ78:TB96 ACV78:ACX96 AMR78:AMT96 AWN78:AWP96 BGJ78:BGL96 BQF78:BQH96 CAB78:CAD96 CJX78:CJZ96 CTT78:CTV96 DDP78:DDR96 DNL78:DNN96 DXH78:DXJ96 EHD78:EHF96 EQZ78:ERB96 FAV78:FAX96 FKR78:FKT96 FUN78:FUP96 GEJ78:GEL96 GOF78:GOH96 GYB78:GYD96 HHX78:HHZ96 HRT78:HRV96 IBP78:IBR96 ILL78:ILN96 IVH78:IVJ96 JFD78:JFF96 JOZ78:JPB96 JYV78:JYX96 KIR78:KIT96 KSN78:KSP96 LCJ78:LCL96 LMF78:LMH96 LWB78:LWD96 MFX78:MFZ96 MPT78:MPV96 MZP78:MZR96 NJL78:NJN96 NTH78:NTJ96 ODD78:ODF96 OMZ78:ONB96 OWV78:OWX96 PGR78:PGT96 PQN78:PQP96 QAJ78:QAL96 QKF78:QKH96 QUB78:QUD96 RDX78:RDZ96 RNT78:RNV96 RXP78:RXR96 SHL78:SHN96 SRH78:SRJ96 TBD78:TBF96 TKZ78:TLB96 TUV78:TUX96 UER78:UET96 UON78:UOP96 UYJ78:UYL96 VIF78:VIH96 VSB78:VSD96 WBX78:WBZ96 WLT78:WLV96 WVP78:WVR96 H65614:J65632 JD65614:JF65632 SZ65614:TB65632 ACV65614:ACX65632 AMR65614:AMT65632 AWN65614:AWP65632 BGJ65614:BGL65632 BQF65614:BQH65632 CAB65614:CAD65632 CJX65614:CJZ65632 CTT65614:CTV65632 DDP65614:DDR65632 DNL65614:DNN65632 DXH65614:DXJ65632 EHD65614:EHF65632 EQZ65614:ERB65632 FAV65614:FAX65632 FKR65614:FKT65632 FUN65614:FUP65632 GEJ65614:GEL65632 GOF65614:GOH65632 GYB65614:GYD65632 HHX65614:HHZ65632 HRT65614:HRV65632 IBP65614:IBR65632 ILL65614:ILN65632 IVH65614:IVJ65632 JFD65614:JFF65632 JOZ65614:JPB65632 JYV65614:JYX65632 KIR65614:KIT65632 KSN65614:KSP65632 LCJ65614:LCL65632 LMF65614:LMH65632 LWB65614:LWD65632 MFX65614:MFZ65632 MPT65614:MPV65632 MZP65614:MZR65632 NJL65614:NJN65632 NTH65614:NTJ65632 ODD65614:ODF65632 OMZ65614:ONB65632 OWV65614:OWX65632 PGR65614:PGT65632 PQN65614:PQP65632 QAJ65614:QAL65632 QKF65614:QKH65632 QUB65614:QUD65632 RDX65614:RDZ65632 RNT65614:RNV65632 RXP65614:RXR65632 SHL65614:SHN65632 SRH65614:SRJ65632 TBD65614:TBF65632 TKZ65614:TLB65632 TUV65614:TUX65632 UER65614:UET65632 UON65614:UOP65632 UYJ65614:UYL65632 VIF65614:VIH65632 VSB65614:VSD65632 WBX65614:WBZ65632 WLT65614:WLV65632 WVP65614:WVR65632 H131150:J131168 JD131150:JF131168 SZ131150:TB131168 ACV131150:ACX131168 AMR131150:AMT131168 AWN131150:AWP131168 BGJ131150:BGL131168 BQF131150:BQH131168 CAB131150:CAD131168 CJX131150:CJZ131168 CTT131150:CTV131168 DDP131150:DDR131168 DNL131150:DNN131168 DXH131150:DXJ131168 EHD131150:EHF131168 EQZ131150:ERB131168 FAV131150:FAX131168 FKR131150:FKT131168 FUN131150:FUP131168 GEJ131150:GEL131168 GOF131150:GOH131168 GYB131150:GYD131168 HHX131150:HHZ131168 HRT131150:HRV131168 IBP131150:IBR131168 ILL131150:ILN131168 IVH131150:IVJ131168 JFD131150:JFF131168 JOZ131150:JPB131168 JYV131150:JYX131168 KIR131150:KIT131168 KSN131150:KSP131168 LCJ131150:LCL131168 LMF131150:LMH131168 LWB131150:LWD131168 MFX131150:MFZ131168 MPT131150:MPV131168 MZP131150:MZR131168 NJL131150:NJN131168 NTH131150:NTJ131168 ODD131150:ODF131168 OMZ131150:ONB131168 OWV131150:OWX131168 PGR131150:PGT131168 PQN131150:PQP131168 QAJ131150:QAL131168 QKF131150:QKH131168 QUB131150:QUD131168 RDX131150:RDZ131168 RNT131150:RNV131168 RXP131150:RXR131168 SHL131150:SHN131168 SRH131150:SRJ131168 TBD131150:TBF131168 TKZ131150:TLB131168 TUV131150:TUX131168 UER131150:UET131168 UON131150:UOP131168 UYJ131150:UYL131168 VIF131150:VIH131168 VSB131150:VSD131168 WBX131150:WBZ131168 WLT131150:WLV131168 WVP131150:WVR131168 H196686:J196704 JD196686:JF196704 SZ196686:TB196704 ACV196686:ACX196704 AMR196686:AMT196704 AWN196686:AWP196704 BGJ196686:BGL196704 BQF196686:BQH196704 CAB196686:CAD196704 CJX196686:CJZ196704 CTT196686:CTV196704 DDP196686:DDR196704 DNL196686:DNN196704 DXH196686:DXJ196704 EHD196686:EHF196704 EQZ196686:ERB196704 FAV196686:FAX196704 FKR196686:FKT196704 FUN196686:FUP196704 GEJ196686:GEL196704 GOF196686:GOH196704 GYB196686:GYD196704 HHX196686:HHZ196704 HRT196686:HRV196704 IBP196686:IBR196704 ILL196686:ILN196704 IVH196686:IVJ196704 JFD196686:JFF196704 JOZ196686:JPB196704 JYV196686:JYX196704 KIR196686:KIT196704 KSN196686:KSP196704 LCJ196686:LCL196704 LMF196686:LMH196704 LWB196686:LWD196704 MFX196686:MFZ196704 MPT196686:MPV196704 MZP196686:MZR196704 NJL196686:NJN196704 NTH196686:NTJ196704 ODD196686:ODF196704 OMZ196686:ONB196704 OWV196686:OWX196704 PGR196686:PGT196704 PQN196686:PQP196704 QAJ196686:QAL196704 QKF196686:QKH196704 QUB196686:QUD196704 RDX196686:RDZ196704 RNT196686:RNV196704 RXP196686:RXR196704 SHL196686:SHN196704 SRH196686:SRJ196704 TBD196686:TBF196704 TKZ196686:TLB196704 TUV196686:TUX196704 UER196686:UET196704 UON196686:UOP196704 UYJ196686:UYL196704 VIF196686:VIH196704 VSB196686:VSD196704 WBX196686:WBZ196704 WLT196686:WLV196704 WVP196686:WVR196704 H262222:J262240 JD262222:JF262240 SZ262222:TB262240 ACV262222:ACX262240 AMR262222:AMT262240 AWN262222:AWP262240 BGJ262222:BGL262240 BQF262222:BQH262240 CAB262222:CAD262240 CJX262222:CJZ262240 CTT262222:CTV262240 DDP262222:DDR262240 DNL262222:DNN262240 DXH262222:DXJ262240 EHD262222:EHF262240 EQZ262222:ERB262240 FAV262222:FAX262240 FKR262222:FKT262240 FUN262222:FUP262240 GEJ262222:GEL262240 GOF262222:GOH262240 GYB262222:GYD262240 HHX262222:HHZ262240 HRT262222:HRV262240 IBP262222:IBR262240 ILL262222:ILN262240 IVH262222:IVJ262240 JFD262222:JFF262240 JOZ262222:JPB262240 JYV262222:JYX262240 KIR262222:KIT262240 KSN262222:KSP262240 LCJ262222:LCL262240 LMF262222:LMH262240 LWB262222:LWD262240 MFX262222:MFZ262240 MPT262222:MPV262240 MZP262222:MZR262240 NJL262222:NJN262240 NTH262222:NTJ262240 ODD262222:ODF262240 OMZ262222:ONB262240 OWV262222:OWX262240 PGR262222:PGT262240 PQN262222:PQP262240 QAJ262222:QAL262240 QKF262222:QKH262240 QUB262222:QUD262240 RDX262222:RDZ262240 RNT262222:RNV262240 RXP262222:RXR262240 SHL262222:SHN262240 SRH262222:SRJ262240 TBD262222:TBF262240 TKZ262222:TLB262240 TUV262222:TUX262240 UER262222:UET262240 UON262222:UOP262240 UYJ262222:UYL262240 VIF262222:VIH262240 VSB262222:VSD262240 WBX262222:WBZ262240 WLT262222:WLV262240 WVP262222:WVR262240 H327758:J327776 JD327758:JF327776 SZ327758:TB327776 ACV327758:ACX327776 AMR327758:AMT327776 AWN327758:AWP327776 BGJ327758:BGL327776 BQF327758:BQH327776 CAB327758:CAD327776 CJX327758:CJZ327776 CTT327758:CTV327776 DDP327758:DDR327776 DNL327758:DNN327776 DXH327758:DXJ327776 EHD327758:EHF327776 EQZ327758:ERB327776 FAV327758:FAX327776 FKR327758:FKT327776 FUN327758:FUP327776 GEJ327758:GEL327776 GOF327758:GOH327776 GYB327758:GYD327776 HHX327758:HHZ327776 HRT327758:HRV327776 IBP327758:IBR327776 ILL327758:ILN327776 IVH327758:IVJ327776 JFD327758:JFF327776 JOZ327758:JPB327776 JYV327758:JYX327776 KIR327758:KIT327776 KSN327758:KSP327776 LCJ327758:LCL327776 LMF327758:LMH327776 LWB327758:LWD327776 MFX327758:MFZ327776 MPT327758:MPV327776 MZP327758:MZR327776 NJL327758:NJN327776 NTH327758:NTJ327776 ODD327758:ODF327776 OMZ327758:ONB327776 OWV327758:OWX327776 PGR327758:PGT327776 PQN327758:PQP327776 QAJ327758:QAL327776 QKF327758:QKH327776 QUB327758:QUD327776 RDX327758:RDZ327776 RNT327758:RNV327776 RXP327758:RXR327776 SHL327758:SHN327776 SRH327758:SRJ327776 TBD327758:TBF327776 TKZ327758:TLB327776 TUV327758:TUX327776 UER327758:UET327776 UON327758:UOP327776 UYJ327758:UYL327776 VIF327758:VIH327776 VSB327758:VSD327776 WBX327758:WBZ327776 WLT327758:WLV327776 WVP327758:WVR327776 H393294:J393312 JD393294:JF393312 SZ393294:TB393312 ACV393294:ACX393312 AMR393294:AMT393312 AWN393294:AWP393312 BGJ393294:BGL393312 BQF393294:BQH393312 CAB393294:CAD393312 CJX393294:CJZ393312 CTT393294:CTV393312 DDP393294:DDR393312 DNL393294:DNN393312 DXH393294:DXJ393312 EHD393294:EHF393312 EQZ393294:ERB393312 FAV393294:FAX393312 FKR393294:FKT393312 FUN393294:FUP393312 GEJ393294:GEL393312 GOF393294:GOH393312 GYB393294:GYD393312 HHX393294:HHZ393312 HRT393294:HRV393312 IBP393294:IBR393312 ILL393294:ILN393312 IVH393294:IVJ393312 JFD393294:JFF393312 JOZ393294:JPB393312 JYV393294:JYX393312 KIR393294:KIT393312 KSN393294:KSP393312 LCJ393294:LCL393312 LMF393294:LMH393312 LWB393294:LWD393312 MFX393294:MFZ393312 MPT393294:MPV393312 MZP393294:MZR393312 NJL393294:NJN393312 NTH393294:NTJ393312 ODD393294:ODF393312 OMZ393294:ONB393312 OWV393294:OWX393312 PGR393294:PGT393312 PQN393294:PQP393312 QAJ393294:QAL393312 QKF393294:QKH393312 QUB393294:QUD393312 RDX393294:RDZ393312 RNT393294:RNV393312 RXP393294:RXR393312 SHL393294:SHN393312 SRH393294:SRJ393312 TBD393294:TBF393312 TKZ393294:TLB393312 TUV393294:TUX393312 UER393294:UET393312 UON393294:UOP393312 UYJ393294:UYL393312 VIF393294:VIH393312 VSB393294:VSD393312 WBX393294:WBZ393312 WLT393294:WLV393312 WVP393294:WVR393312 H458830:J458848 JD458830:JF458848 SZ458830:TB458848 ACV458830:ACX458848 AMR458830:AMT458848 AWN458830:AWP458848 BGJ458830:BGL458848 BQF458830:BQH458848 CAB458830:CAD458848 CJX458830:CJZ458848 CTT458830:CTV458848 DDP458830:DDR458848 DNL458830:DNN458848 DXH458830:DXJ458848 EHD458830:EHF458848 EQZ458830:ERB458848 FAV458830:FAX458848 FKR458830:FKT458848 FUN458830:FUP458848 GEJ458830:GEL458848 GOF458830:GOH458848 GYB458830:GYD458848 HHX458830:HHZ458848 HRT458830:HRV458848 IBP458830:IBR458848 ILL458830:ILN458848 IVH458830:IVJ458848 JFD458830:JFF458848 JOZ458830:JPB458848 JYV458830:JYX458848 KIR458830:KIT458848 KSN458830:KSP458848 LCJ458830:LCL458848 LMF458830:LMH458848 LWB458830:LWD458848 MFX458830:MFZ458848 MPT458830:MPV458848 MZP458830:MZR458848 NJL458830:NJN458848 NTH458830:NTJ458848 ODD458830:ODF458848 OMZ458830:ONB458848 OWV458830:OWX458848 PGR458830:PGT458848 PQN458830:PQP458848 QAJ458830:QAL458848 QKF458830:QKH458848 QUB458830:QUD458848 RDX458830:RDZ458848 RNT458830:RNV458848 RXP458830:RXR458848 SHL458830:SHN458848 SRH458830:SRJ458848 TBD458830:TBF458848 TKZ458830:TLB458848 TUV458830:TUX458848 UER458830:UET458848 UON458830:UOP458848 UYJ458830:UYL458848 VIF458830:VIH458848 VSB458830:VSD458848 WBX458830:WBZ458848 WLT458830:WLV458848 WVP458830:WVR458848 H524366:J524384 JD524366:JF524384 SZ524366:TB524384 ACV524366:ACX524384 AMR524366:AMT524384 AWN524366:AWP524384 BGJ524366:BGL524384 BQF524366:BQH524384 CAB524366:CAD524384 CJX524366:CJZ524384 CTT524366:CTV524384 DDP524366:DDR524384 DNL524366:DNN524384 DXH524366:DXJ524384 EHD524366:EHF524384 EQZ524366:ERB524384 FAV524366:FAX524384 FKR524366:FKT524384 FUN524366:FUP524384 GEJ524366:GEL524384 GOF524366:GOH524384 GYB524366:GYD524384 HHX524366:HHZ524384 HRT524366:HRV524384 IBP524366:IBR524384 ILL524366:ILN524384 IVH524366:IVJ524384 JFD524366:JFF524384 JOZ524366:JPB524384 JYV524366:JYX524384 KIR524366:KIT524384 KSN524366:KSP524384 LCJ524366:LCL524384 LMF524366:LMH524384 LWB524366:LWD524384 MFX524366:MFZ524384 MPT524366:MPV524384 MZP524366:MZR524384 NJL524366:NJN524384 NTH524366:NTJ524384 ODD524366:ODF524384 OMZ524366:ONB524384 OWV524366:OWX524384 PGR524366:PGT524384 PQN524366:PQP524384 QAJ524366:QAL524384 QKF524366:QKH524384 QUB524366:QUD524384 RDX524366:RDZ524384 RNT524366:RNV524384 RXP524366:RXR524384 SHL524366:SHN524384 SRH524366:SRJ524384 TBD524366:TBF524384 TKZ524366:TLB524384 TUV524366:TUX524384 UER524366:UET524384 UON524366:UOP524384 UYJ524366:UYL524384 VIF524366:VIH524384 VSB524366:VSD524384 WBX524366:WBZ524384 WLT524366:WLV524384 WVP524366:WVR524384 H589902:J589920 JD589902:JF589920 SZ589902:TB589920 ACV589902:ACX589920 AMR589902:AMT589920 AWN589902:AWP589920 BGJ589902:BGL589920 BQF589902:BQH589920 CAB589902:CAD589920 CJX589902:CJZ589920 CTT589902:CTV589920 DDP589902:DDR589920 DNL589902:DNN589920 DXH589902:DXJ589920 EHD589902:EHF589920 EQZ589902:ERB589920 FAV589902:FAX589920 FKR589902:FKT589920 FUN589902:FUP589920 GEJ589902:GEL589920 GOF589902:GOH589920 GYB589902:GYD589920 HHX589902:HHZ589920 HRT589902:HRV589920 IBP589902:IBR589920 ILL589902:ILN589920 IVH589902:IVJ589920 JFD589902:JFF589920 JOZ589902:JPB589920 JYV589902:JYX589920 KIR589902:KIT589920 KSN589902:KSP589920 LCJ589902:LCL589920 LMF589902:LMH589920 LWB589902:LWD589920 MFX589902:MFZ589920 MPT589902:MPV589920 MZP589902:MZR589920 NJL589902:NJN589920 NTH589902:NTJ589920 ODD589902:ODF589920 OMZ589902:ONB589920 OWV589902:OWX589920 PGR589902:PGT589920 PQN589902:PQP589920 QAJ589902:QAL589920 QKF589902:QKH589920 QUB589902:QUD589920 RDX589902:RDZ589920 RNT589902:RNV589920 RXP589902:RXR589920 SHL589902:SHN589920 SRH589902:SRJ589920 TBD589902:TBF589920 TKZ589902:TLB589920 TUV589902:TUX589920 UER589902:UET589920 UON589902:UOP589920 UYJ589902:UYL589920 VIF589902:VIH589920 VSB589902:VSD589920 WBX589902:WBZ589920 WLT589902:WLV589920 WVP589902:WVR589920 H655438:J655456 JD655438:JF655456 SZ655438:TB655456 ACV655438:ACX655456 AMR655438:AMT655456 AWN655438:AWP655456 BGJ655438:BGL655456 BQF655438:BQH655456 CAB655438:CAD655456 CJX655438:CJZ655456 CTT655438:CTV655456 DDP655438:DDR655456 DNL655438:DNN655456 DXH655438:DXJ655456 EHD655438:EHF655456 EQZ655438:ERB655456 FAV655438:FAX655456 FKR655438:FKT655456 FUN655438:FUP655456 GEJ655438:GEL655456 GOF655438:GOH655456 GYB655438:GYD655456 HHX655438:HHZ655456 HRT655438:HRV655456 IBP655438:IBR655456 ILL655438:ILN655456 IVH655438:IVJ655456 JFD655438:JFF655456 JOZ655438:JPB655456 JYV655438:JYX655456 KIR655438:KIT655456 KSN655438:KSP655456 LCJ655438:LCL655456 LMF655438:LMH655456 LWB655438:LWD655456 MFX655438:MFZ655456 MPT655438:MPV655456 MZP655438:MZR655456 NJL655438:NJN655456 NTH655438:NTJ655456 ODD655438:ODF655456 OMZ655438:ONB655456 OWV655438:OWX655456 PGR655438:PGT655456 PQN655438:PQP655456 QAJ655438:QAL655456 QKF655438:QKH655456 QUB655438:QUD655456 RDX655438:RDZ655456 RNT655438:RNV655456 RXP655438:RXR655456 SHL655438:SHN655456 SRH655438:SRJ655456 TBD655438:TBF655456 TKZ655438:TLB655456 TUV655438:TUX655456 UER655438:UET655456 UON655438:UOP655456 UYJ655438:UYL655456 VIF655438:VIH655456 VSB655438:VSD655456 WBX655438:WBZ655456 WLT655438:WLV655456 WVP655438:WVR655456 H720974:J720992 JD720974:JF720992 SZ720974:TB720992 ACV720974:ACX720992 AMR720974:AMT720992 AWN720974:AWP720992 BGJ720974:BGL720992 BQF720974:BQH720992 CAB720974:CAD720992 CJX720974:CJZ720992 CTT720974:CTV720992 DDP720974:DDR720992 DNL720974:DNN720992 DXH720974:DXJ720992 EHD720974:EHF720992 EQZ720974:ERB720992 FAV720974:FAX720992 FKR720974:FKT720992 FUN720974:FUP720992 GEJ720974:GEL720992 GOF720974:GOH720992 GYB720974:GYD720992 HHX720974:HHZ720992 HRT720974:HRV720992 IBP720974:IBR720992 ILL720974:ILN720992 IVH720974:IVJ720992 JFD720974:JFF720992 JOZ720974:JPB720992 JYV720974:JYX720992 KIR720974:KIT720992 KSN720974:KSP720992 LCJ720974:LCL720992 LMF720974:LMH720992 LWB720974:LWD720992 MFX720974:MFZ720992 MPT720974:MPV720992 MZP720974:MZR720992 NJL720974:NJN720992 NTH720974:NTJ720992 ODD720974:ODF720992 OMZ720974:ONB720992 OWV720974:OWX720992 PGR720974:PGT720992 PQN720974:PQP720992 QAJ720974:QAL720992 QKF720974:QKH720992 QUB720974:QUD720992 RDX720974:RDZ720992 RNT720974:RNV720992 RXP720974:RXR720992 SHL720974:SHN720992 SRH720974:SRJ720992 TBD720974:TBF720992 TKZ720974:TLB720992 TUV720974:TUX720992 UER720974:UET720992 UON720974:UOP720992 UYJ720974:UYL720992 VIF720974:VIH720992 VSB720974:VSD720992 WBX720974:WBZ720992 WLT720974:WLV720992 WVP720974:WVR720992 H786510:J786528 JD786510:JF786528 SZ786510:TB786528 ACV786510:ACX786528 AMR786510:AMT786528 AWN786510:AWP786528 BGJ786510:BGL786528 BQF786510:BQH786528 CAB786510:CAD786528 CJX786510:CJZ786528 CTT786510:CTV786528 DDP786510:DDR786528 DNL786510:DNN786528 DXH786510:DXJ786528 EHD786510:EHF786528 EQZ786510:ERB786528 FAV786510:FAX786528 FKR786510:FKT786528 FUN786510:FUP786528 GEJ786510:GEL786528 GOF786510:GOH786528 GYB786510:GYD786528 HHX786510:HHZ786528 HRT786510:HRV786528 IBP786510:IBR786528 ILL786510:ILN786528 IVH786510:IVJ786528 JFD786510:JFF786528 JOZ786510:JPB786528 JYV786510:JYX786528 KIR786510:KIT786528 KSN786510:KSP786528 LCJ786510:LCL786528 LMF786510:LMH786528 LWB786510:LWD786528 MFX786510:MFZ786528 MPT786510:MPV786528 MZP786510:MZR786528 NJL786510:NJN786528 NTH786510:NTJ786528 ODD786510:ODF786528 OMZ786510:ONB786528 OWV786510:OWX786528 PGR786510:PGT786528 PQN786510:PQP786528 QAJ786510:QAL786528 QKF786510:QKH786528 QUB786510:QUD786528 RDX786510:RDZ786528 RNT786510:RNV786528 RXP786510:RXR786528 SHL786510:SHN786528 SRH786510:SRJ786528 TBD786510:TBF786528 TKZ786510:TLB786528 TUV786510:TUX786528 UER786510:UET786528 UON786510:UOP786528 UYJ786510:UYL786528 VIF786510:VIH786528 VSB786510:VSD786528 WBX786510:WBZ786528 WLT786510:WLV786528 WVP786510:WVR786528 H852046:J852064 JD852046:JF852064 SZ852046:TB852064 ACV852046:ACX852064 AMR852046:AMT852064 AWN852046:AWP852064 BGJ852046:BGL852064 BQF852046:BQH852064 CAB852046:CAD852064 CJX852046:CJZ852064 CTT852046:CTV852064 DDP852046:DDR852064 DNL852046:DNN852064 DXH852046:DXJ852064 EHD852046:EHF852064 EQZ852046:ERB852064 FAV852046:FAX852064 FKR852046:FKT852064 FUN852046:FUP852064 GEJ852046:GEL852064 GOF852046:GOH852064 GYB852046:GYD852064 HHX852046:HHZ852064 HRT852046:HRV852064 IBP852046:IBR852064 ILL852046:ILN852064 IVH852046:IVJ852064 JFD852046:JFF852064 JOZ852046:JPB852064 JYV852046:JYX852064 KIR852046:KIT852064 KSN852046:KSP852064 LCJ852046:LCL852064 LMF852046:LMH852064 LWB852046:LWD852064 MFX852046:MFZ852064 MPT852046:MPV852064 MZP852046:MZR852064 NJL852046:NJN852064 NTH852046:NTJ852064 ODD852046:ODF852064 OMZ852046:ONB852064 OWV852046:OWX852064 PGR852046:PGT852064 PQN852046:PQP852064 QAJ852046:QAL852064 QKF852046:QKH852064 QUB852046:QUD852064 RDX852046:RDZ852064 RNT852046:RNV852064 RXP852046:RXR852064 SHL852046:SHN852064 SRH852046:SRJ852064 TBD852046:TBF852064 TKZ852046:TLB852064 TUV852046:TUX852064 UER852046:UET852064 UON852046:UOP852064 UYJ852046:UYL852064 VIF852046:VIH852064 VSB852046:VSD852064 WBX852046:WBZ852064 WLT852046:WLV852064 WVP852046:WVR852064 H917582:J917600 JD917582:JF917600 SZ917582:TB917600 ACV917582:ACX917600 AMR917582:AMT917600 AWN917582:AWP917600 BGJ917582:BGL917600 BQF917582:BQH917600 CAB917582:CAD917600 CJX917582:CJZ917600 CTT917582:CTV917600 DDP917582:DDR917600 DNL917582:DNN917600 DXH917582:DXJ917600 EHD917582:EHF917600 EQZ917582:ERB917600 FAV917582:FAX917600 FKR917582:FKT917600 FUN917582:FUP917600 GEJ917582:GEL917600 GOF917582:GOH917600 GYB917582:GYD917600 HHX917582:HHZ917600 HRT917582:HRV917600 IBP917582:IBR917600 ILL917582:ILN917600 IVH917582:IVJ917600 JFD917582:JFF917600 JOZ917582:JPB917600 JYV917582:JYX917600 KIR917582:KIT917600 KSN917582:KSP917600 LCJ917582:LCL917600 LMF917582:LMH917600 LWB917582:LWD917600 MFX917582:MFZ917600 MPT917582:MPV917600 MZP917582:MZR917600 NJL917582:NJN917600 NTH917582:NTJ917600 ODD917582:ODF917600 OMZ917582:ONB917600 OWV917582:OWX917600 PGR917582:PGT917600 PQN917582:PQP917600 QAJ917582:QAL917600 QKF917582:QKH917600 QUB917582:QUD917600 RDX917582:RDZ917600 RNT917582:RNV917600 RXP917582:RXR917600 SHL917582:SHN917600 SRH917582:SRJ917600 TBD917582:TBF917600 TKZ917582:TLB917600 TUV917582:TUX917600 UER917582:UET917600 UON917582:UOP917600 UYJ917582:UYL917600 VIF917582:VIH917600 VSB917582:VSD917600 WBX917582:WBZ917600 WLT917582:WLV917600 WVP917582:WVR917600 H983118:J983136 JD983118:JF983136 SZ983118:TB983136 ACV983118:ACX983136 AMR983118:AMT983136 AWN983118:AWP983136 BGJ983118:BGL983136 BQF983118:BQH983136 CAB983118:CAD983136 CJX983118:CJZ983136 CTT983118:CTV983136 DDP983118:DDR983136 DNL983118:DNN983136 DXH983118:DXJ983136 EHD983118:EHF983136 EQZ983118:ERB983136 FAV983118:FAX983136 FKR983118:FKT983136 FUN983118:FUP983136 GEJ983118:GEL983136 GOF983118:GOH983136 GYB983118:GYD983136 HHX983118:HHZ983136 HRT983118:HRV983136 IBP983118:IBR983136 ILL983118:ILN983136 IVH983118:IVJ983136 JFD983118:JFF983136 JOZ983118:JPB983136 JYV983118:JYX983136 KIR983118:KIT983136 KSN983118:KSP983136 LCJ983118:LCL983136 LMF983118:LMH983136 LWB983118:LWD983136 MFX983118:MFZ983136 MPT983118:MPV983136 MZP983118:MZR983136 NJL983118:NJN983136 NTH983118:NTJ983136 ODD983118:ODF983136 OMZ983118:ONB983136 OWV983118:OWX983136 PGR983118:PGT983136 PQN983118:PQP983136 QAJ983118:QAL983136 QKF983118:QKH983136 QUB983118:QUD983136 RDX983118:RDZ983136 RNT983118:RNV983136 RXP983118:RXR983136 SHL983118:SHN983136 SRH983118:SRJ983136 TBD983118:TBF983136 TKZ983118:TLB983136 TUV983118:TUX983136 UER983118:UET983136 UON983118:UOP983136 UYJ983118:UYL983136 VIF983118:VIH983136 VSB983118:VSD983136 WBX983118:WBZ983136 WLT983118:WLV983136 WVP983118:WVR983136 H102:J110 JD102:JF110 SZ102:TB110 ACV102:ACX110 AMR102:AMT110 AWN102:AWP110 BGJ102:BGL110 BQF102:BQH110 CAB102:CAD110 CJX102:CJZ110 CTT102:CTV110 DDP102:DDR110 DNL102:DNN110 DXH102:DXJ110 EHD102:EHF110 EQZ102:ERB110 FAV102:FAX110 FKR102:FKT110 FUN102:FUP110 GEJ102:GEL110 GOF102:GOH110 GYB102:GYD110 HHX102:HHZ110 HRT102:HRV110 IBP102:IBR110 ILL102:ILN110 IVH102:IVJ110 JFD102:JFF110 JOZ102:JPB110 JYV102:JYX110 KIR102:KIT110 KSN102:KSP110 LCJ102:LCL110 LMF102:LMH110 LWB102:LWD110 MFX102:MFZ110 MPT102:MPV110 MZP102:MZR110 NJL102:NJN110 NTH102:NTJ110 ODD102:ODF110 OMZ102:ONB110 OWV102:OWX110 PGR102:PGT110 PQN102:PQP110 QAJ102:QAL110 QKF102:QKH110 QUB102:QUD110 RDX102:RDZ110 RNT102:RNV110 RXP102:RXR110 SHL102:SHN110 SRH102:SRJ110 TBD102:TBF110 TKZ102:TLB110 TUV102:TUX110 UER102:UET110 UON102:UOP110 UYJ102:UYL110 VIF102:VIH110 VSB102:VSD110 WBX102:WBZ110 WLT102:WLV110 WVP102:WVR110 H65638:J65646 JD65638:JF65646 SZ65638:TB65646 ACV65638:ACX65646 AMR65638:AMT65646 AWN65638:AWP65646 BGJ65638:BGL65646 BQF65638:BQH65646 CAB65638:CAD65646 CJX65638:CJZ65646 CTT65638:CTV65646 DDP65638:DDR65646 DNL65638:DNN65646 DXH65638:DXJ65646 EHD65638:EHF65646 EQZ65638:ERB65646 FAV65638:FAX65646 FKR65638:FKT65646 FUN65638:FUP65646 GEJ65638:GEL65646 GOF65638:GOH65646 GYB65638:GYD65646 HHX65638:HHZ65646 HRT65638:HRV65646 IBP65638:IBR65646 ILL65638:ILN65646 IVH65638:IVJ65646 JFD65638:JFF65646 JOZ65638:JPB65646 JYV65638:JYX65646 KIR65638:KIT65646 KSN65638:KSP65646 LCJ65638:LCL65646 LMF65638:LMH65646 LWB65638:LWD65646 MFX65638:MFZ65646 MPT65638:MPV65646 MZP65638:MZR65646 NJL65638:NJN65646 NTH65638:NTJ65646 ODD65638:ODF65646 OMZ65638:ONB65646 OWV65638:OWX65646 PGR65638:PGT65646 PQN65638:PQP65646 QAJ65638:QAL65646 QKF65638:QKH65646 QUB65638:QUD65646 RDX65638:RDZ65646 RNT65638:RNV65646 RXP65638:RXR65646 SHL65638:SHN65646 SRH65638:SRJ65646 TBD65638:TBF65646 TKZ65638:TLB65646 TUV65638:TUX65646 UER65638:UET65646 UON65638:UOP65646 UYJ65638:UYL65646 VIF65638:VIH65646 VSB65638:VSD65646 WBX65638:WBZ65646 WLT65638:WLV65646 WVP65638:WVR65646 H131174:J131182 JD131174:JF131182 SZ131174:TB131182 ACV131174:ACX131182 AMR131174:AMT131182 AWN131174:AWP131182 BGJ131174:BGL131182 BQF131174:BQH131182 CAB131174:CAD131182 CJX131174:CJZ131182 CTT131174:CTV131182 DDP131174:DDR131182 DNL131174:DNN131182 DXH131174:DXJ131182 EHD131174:EHF131182 EQZ131174:ERB131182 FAV131174:FAX131182 FKR131174:FKT131182 FUN131174:FUP131182 GEJ131174:GEL131182 GOF131174:GOH131182 GYB131174:GYD131182 HHX131174:HHZ131182 HRT131174:HRV131182 IBP131174:IBR131182 ILL131174:ILN131182 IVH131174:IVJ131182 JFD131174:JFF131182 JOZ131174:JPB131182 JYV131174:JYX131182 KIR131174:KIT131182 KSN131174:KSP131182 LCJ131174:LCL131182 LMF131174:LMH131182 LWB131174:LWD131182 MFX131174:MFZ131182 MPT131174:MPV131182 MZP131174:MZR131182 NJL131174:NJN131182 NTH131174:NTJ131182 ODD131174:ODF131182 OMZ131174:ONB131182 OWV131174:OWX131182 PGR131174:PGT131182 PQN131174:PQP131182 QAJ131174:QAL131182 QKF131174:QKH131182 QUB131174:QUD131182 RDX131174:RDZ131182 RNT131174:RNV131182 RXP131174:RXR131182 SHL131174:SHN131182 SRH131174:SRJ131182 TBD131174:TBF131182 TKZ131174:TLB131182 TUV131174:TUX131182 UER131174:UET131182 UON131174:UOP131182 UYJ131174:UYL131182 VIF131174:VIH131182 VSB131174:VSD131182 WBX131174:WBZ131182 WLT131174:WLV131182 WVP131174:WVR131182 H196710:J196718 JD196710:JF196718 SZ196710:TB196718 ACV196710:ACX196718 AMR196710:AMT196718 AWN196710:AWP196718 BGJ196710:BGL196718 BQF196710:BQH196718 CAB196710:CAD196718 CJX196710:CJZ196718 CTT196710:CTV196718 DDP196710:DDR196718 DNL196710:DNN196718 DXH196710:DXJ196718 EHD196710:EHF196718 EQZ196710:ERB196718 FAV196710:FAX196718 FKR196710:FKT196718 FUN196710:FUP196718 GEJ196710:GEL196718 GOF196710:GOH196718 GYB196710:GYD196718 HHX196710:HHZ196718 HRT196710:HRV196718 IBP196710:IBR196718 ILL196710:ILN196718 IVH196710:IVJ196718 JFD196710:JFF196718 JOZ196710:JPB196718 JYV196710:JYX196718 KIR196710:KIT196718 KSN196710:KSP196718 LCJ196710:LCL196718 LMF196710:LMH196718 LWB196710:LWD196718 MFX196710:MFZ196718 MPT196710:MPV196718 MZP196710:MZR196718 NJL196710:NJN196718 NTH196710:NTJ196718 ODD196710:ODF196718 OMZ196710:ONB196718 OWV196710:OWX196718 PGR196710:PGT196718 PQN196710:PQP196718 QAJ196710:QAL196718 QKF196710:QKH196718 QUB196710:QUD196718 RDX196710:RDZ196718 RNT196710:RNV196718 RXP196710:RXR196718 SHL196710:SHN196718 SRH196710:SRJ196718 TBD196710:TBF196718 TKZ196710:TLB196718 TUV196710:TUX196718 UER196710:UET196718 UON196710:UOP196718 UYJ196710:UYL196718 VIF196710:VIH196718 VSB196710:VSD196718 WBX196710:WBZ196718 WLT196710:WLV196718 WVP196710:WVR196718 H262246:J262254 JD262246:JF262254 SZ262246:TB262254 ACV262246:ACX262254 AMR262246:AMT262254 AWN262246:AWP262254 BGJ262246:BGL262254 BQF262246:BQH262254 CAB262246:CAD262254 CJX262246:CJZ262254 CTT262246:CTV262254 DDP262246:DDR262254 DNL262246:DNN262254 DXH262246:DXJ262254 EHD262246:EHF262254 EQZ262246:ERB262254 FAV262246:FAX262254 FKR262246:FKT262254 FUN262246:FUP262254 GEJ262246:GEL262254 GOF262246:GOH262254 GYB262246:GYD262254 HHX262246:HHZ262254 HRT262246:HRV262254 IBP262246:IBR262254 ILL262246:ILN262254 IVH262246:IVJ262254 JFD262246:JFF262254 JOZ262246:JPB262254 JYV262246:JYX262254 KIR262246:KIT262254 KSN262246:KSP262254 LCJ262246:LCL262254 LMF262246:LMH262254 LWB262246:LWD262254 MFX262246:MFZ262254 MPT262246:MPV262254 MZP262246:MZR262254 NJL262246:NJN262254 NTH262246:NTJ262254 ODD262246:ODF262254 OMZ262246:ONB262254 OWV262246:OWX262254 PGR262246:PGT262254 PQN262246:PQP262254 QAJ262246:QAL262254 QKF262246:QKH262254 QUB262246:QUD262254 RDX262246:RDZ262254 RNT262246:RNV262254 RXP262246:RXR262254 SHL262246:SHN262254 SRH262246:SRJ262254 TBD262246:TBF262254 TKZ262246:TLB262254 TUV262246:TUX262254 UER262246:UET262254 UON262246:UOP262254 UYJ262246:UYL262254 VIF262246:VIH262254 VSB262246:VSD262254 WBX262246:WBZ262254 WLT262246:WLV262254 WVP262246:WVR262254 H327782:J327790 JD327782:JF327790 SZ327782:TB327790 ACV327782:ACX327790 AMR327782:AMT327790 AWN327782:AWP327790 BGJ327782:BGL327790 BQF327782:BQH327790 CAB327782:CAD327790 CJX327782:CJZ327790 CTT327782:CTV327790 DDP327782:DDR327790 DNL327782:DNN327790 DXH327782:DXJ327790 EHD327782:EHF327790 EQZ327782:ERB327790 FAV327782:FAX327790 FKR327782:FKT327790 FUN327782:FUP327790 GEJ327782:GEL327790 GOF327782:GOH327790 GYB327782:GYD327790 HHX327782:HHZ327790 HRT327782:HRV327790 IBP327782:IBR327790 ILL327782:ILN327790 IVH327782:IVJ327790 JFD327782:JFF327790 JOZ327782:JPB327790 JYV327782:JYX327790 KIR327782:KIT327790 KSN327782:KSP327790 LCJ327782:LCL327790 LMF327782:LMH327790 LWB327782:LWD327790 MFX327782:MFZ327790 MPT327782:MPV327790 MZP327782:MZR327790 NJL327782:NJN327790 NTH327782:NTJ327790 ODD327782:ODF327790 OMZ327782:ONB327790 OWV327782:OWX327790 PGR327782:PGT327790 PQN327782:PQP327790 QAJ327782:QAL327790 QKF327782:QKH327790 QUB327782:QUD327790 RDX327782:RDZ327790 RNT327782:RNV327790 RXP327782:RXR327790 SHL327782:SHN327790 SRH327782:SRJ327790 TBD327782:TBF327790 TKZ327782:TLB327790 TUV327782:TUX327790 UER327782:UET327790 UON327782:UOP327790 UYJ327782:UYL327790 VIF327782:VIH327790 VSB327782:VSD327790 WBX327782:WBZ327790 WLT327782:WLV327790 WVP327782:WVR327790 H393318:J393326 JD393318:JF393326 SZ393318:TB393326 ACV393318:ACX393326 AMR393318:AMT393326 AWN393318:AWP393326 BGJ393318:BGL393326 BQF393318:BQH393326 CAB393318:CAD393326 CJX393318:CJZ393326 CTT393318:CTV393326 DDP393318:DDR393326 DNL393318:DNN393326 DXH393318:DXJ393326 EHD393318:EHF393326 EQZ393318:ERB393326 FAV393318:FAX393326 FKR393318:FKT393326 FUN393318:FUP393326 GEJ393318:GEL393326 GOF393318:GOH393326 GYB393318:GYD393326 HHX393318:HHZ393326 HRT393318:HRV393326 IBP393318:IBR393326 ILL393318:ILN393326 IVH393318:IVJ393326 JFD393318:JFF393326 JOZ393318:JPB393326 JYV393318:JYX393326 KIR393318:KIT393326 KSN393318:KSP393326 LCJ393318:LCL393326 LMF393318:LMH393326 LWB393318:LWD393326 MFX393318:MFZ393326 MPT393318:MPV393326 MZP393318:MZR393326 NJL393318:NJN393326 NTH393318:NTJ393326 ODD393318:ODF393326 OMZ393318:ONB393326 OWV393318:OWX393326 PGR393318:PGT393326 PQN393318:PQP393326 QAJ393318:QAL393326 QKF393318:QKH393326 QUB393318:QUD393326 RDX393318:RDZ393326 RNT393318:RNV393326 RXP393318:RXR393326 SHL393318:SHN393326 SRH393318:SRJ393326 TBD393318:TBF393326 TKZ393318:TLB393326 TUV393318:TUX393326 UER393318:UET393326 UON393318:UOP393326 UYJ393318:UYL393326 VIF393318:VIH393326 VSB393318:VSD393326 WBX393318:WBZ393326 WLT393318:WLV393326 WVP393318:WVR393326 H458854:J458862 JD458854:JF458862 SZ458854:TB458862 ACV458854:ACX458862 AMR458854:AMT458862 AWN458854:AWP458862 BGJ458854:BGL458862 BQF458854:BQH458862 CAB458854:CAD458862 CJX458854:CJZ458862 CTT458854:CTV458862 DDP458854:DDR458862 DNL458854:DNN458862 DXH458854:DXJ458862 EHD458854:EHF458862 EQZ458854:ERB458862 FAV458854:FAX458862 FKR458854:FKT458862 FUN458854:FUP458862 GEJ458854:GEL458862 GOF458854:GOH458862 GYB458854:GYD458862 HHX458854:HHZ458862 HRT458854:HRV458862 IBP458854:IBR458862 ILL458854:ILN458862 IVH458854:IVJ458862 JFD458854:JFF458862 JOZ458854:JPB458862 JYV458854:JYX458862 KIR458854:KIT458862 KSN458854:KSP458862 LCJ458854:LCL458862 LMF458854:LMH458862 LWB458854:LWD458862 MFX458854:MFZ458862 MPT458854:MPV458862 MZP458854:MZR458862 NJL458854:NJN458862 NTH458854:NTJ458862 ODD458854:ODF458862 OMZ458854:ONB458862 OWV458854:OWX458862 PGR458854:PGT458862 PQN458854:PQP458862 QAJ458854:QAL458862 QKF458854:QKH458862 QUB458854:QUD458862 RDX458854:RDZ458862 RNT458854:RNV458862 RXP458854:RXR458862 SHL458854:SHN458862 SRH458854:SRJ458862 TBD458854:TBF458862 TKZ458854:TLB458862 TUV458854:TUX458862 UER458854:UET458862 UON458854:UOP458862 UYJ458854:UYL458862 VIF458854:VIH458862 VSB458854:VSD458862 WBX458854:WBZ458862 WLT458854:WLV458862 WVP458854:WVR458862 H524390:J524398 JD524390:JF524398 SZ524390:TB524398 ACV524390:ACX524398 AMR524390:AMT524398 AWN524390:AWP524398 BGJ524390:BGL524398 BQF524390:BQH524398 CAB524390:CAD524398 CJX524390:CJZ524398 CTT524390:CTV524398 DDP524390:DDR524398 DNL524390:DNN524398 DXH524390:DXJ524398 EHD524390:EHF524398 EQZ524390:ERB524398 FAV524390:FAX524398 FKR524390:FKT524398 FUN524390:FUP524398 GEJ524390:GEL524398 GOF524390:GOH524398 GYB524390:GYD524398 HHX524390:HHZ524398 HRT524390:HRV524398 IBP524390:IBR524398 ILL524390:ILN524398 IVH524390:IVJ524398 JFD524390:JFF524398 JOZ524390:JPB524398 JYV524390:JYX524398 KIR524390:KIT524398 KSN524390:KSP524398 LCJ524390:LCL524398 LMF524390:LMH524398 LWB524390:LWD524398 MFX524390:MFZ524398 MPT524390:MPV524398 MZP524390:MZR524398 NJL524390:NJN524398 NTH524390:NTJ524398 ODD524390:ODF524398 OMZ524390:ONB524398 OWV524390:OWX524398 PGR524390:PGT524398 PQN524390:PQP524398 QAJ524390:QAL524398 QKF524390:QKH524398 QUB524390:QUD524398 RDX524390:RDZ524398 RNT524390:RNV524398 RXP524390:RXR524398 SHL524390:SHN524398 SRH524390:SRJ524398 TBD524390:TBF524398 TKZ524390:TLB524398 TUV524390:TUX524398 UER524390:UET524398 UON524390:UOP524398 UYJ524390:UYL524398 VIF524390:VIH524398 VSB524390:VSD524398 WBX524390:WBZ524398 WLT524390:WLV524398 WVP524390:WVR524398 H589926:J589934 JD589926:JF589934 SZ589926:TB589934 ACV589926:ACX589934 AMR589926:AMT589934 AWN589926:AWP589934 BGJ589926:BGL589934 BQF589926:BQH589934 CAB589926:CAD589934 CJX589926:CJZ589934 CTT589926:CTV589934 DDP589926:DDR589934 DNL589926:DNN589934 DXH589926:DXJ589934 EHD589926:EHF589934 EQZ589926:ERB589934 FAV589926:FAX589934 FKR589926:FKT589934 FUN589926:FUP589934 GEJ589926:GEL589934 GOF589926:GOH589934 GYB589926:GYD589934 HHX589926:HHZ589934 HRT589926:HRV589934 IBP589926:IBR589934 ILL589926:ILN589934 IVH589926:IVJ589934 JFD589926:JFF589934 JOZ589926:JPB589934 JYV589926:JYX589934 KIR589926:KIT589934 KSN589926:KSP589934 LCJ589926:LCL589934 LMF589926:LMH589934 LWB589926:LWD589934 MFX589926:MFZ589934 MPT589926:MPV589934 MZP589926:MZR589934 NJL589926:NJN589934 NTH589926:NTJ589934 ODD589926:ODF589934 OMZ589926:ONB589934 OWV589926:OWX589934 PGR589926:PGT589934 PQN589926:PQP589934 QAJ589926:QAL589934 QKF589926:QKH589934 QUB589926:QUD589934 RDX589926:RDZ589934 RNT589926:RNV589934 RXP589926:RXR589934 SHL589926:SHN589934 SRH589926:SRJ589934 TBD589926:TBF589934 TKZ589926:TLB589934 TUV589926:TUX589934 UER589926:UET589934 UON589926:UOP589934 UYJ589926:UYL589934 VIF589926:VIH589934 VSB589926:VSD589934 WBX589926:WBZ589934 WLT589926:WLV589934 WVP589926:WVR589934 H655462:J655470 JD655462:JF655470 SZ655462:TB655470 ACV655462:ACX655470 AMR655462:AMT655470 AWN655462:AWP655470 BGJ655462:BGL655470 BQF655462:BQH655470 CAB655462:CAD655470 CJX655462:CJZ655470 CTT655462:CTV655470 DDP655462:DDR655470 DNL655462:DNN655470 DXH655462:DXJ655470 EHD655462:EHF655470 EQZ655462:ERB655470 FAV655462:FAX655470 FKR655462:FKT655470 FUN655462:FUP655470 GEJ655462:GEL655470 GOF655462:GOH655470 GYB655462:GYD655470 HHX655462:HHZ655470 HRT655462:HRV655470 IBP655462:IBR655470 ILL655462:ILN655470 IVH655462:IVJ655470 JFD655462:JFF655470 JOZ655462:JPB655470 JYV655462:JYX655470 KIR655462:KIT655470 KSN655462:KSP655470 LCJ655462:LCL655470 LMF655462:LMH655470 LWB655462:LWD655470 MFX655462:MFZ655470 MPT655462:MPV655470 MZP655462:MZR655470 NJL655462:NJN655470 NTH655462:NTJ655470 ODD655462:ODF655470 OMZ655462:ONB655470 OWV655462:OWX655470 PGR655462:PGT655470 PQN655462:PQP655470 QAJ655462:QAL655470 QKF655462:QKH655470 QUB655462:QUD655470 RDX655462:RDZ655470 RNT655462:RNV655470 RXP655462:RXR655470 SHL655462:SHN655470 SRH655462:SRJ655470 TBD655462:TBF655470 TKZ655462:TLB655470 TUV655462:TUX655470 UER655462:UET655470 UON655462:UOP655470 UYJ655462:UYL655470 VIF655462:VIH655470 VSB655462:VSD655470 WBX655462:WBZ655470 WLT655462:WLV655470 WVP655462:WVR655470 H720998:J721006 JD720998:JF721006 SZ720998:TB721006 ACV720998:ACX721006 AMR720998:AMT721006 AWN720998:AWP721006 BGJ720998:BGL721006 BQF720998:BQH721006 CAB720998:CAD721006 CJX720998:CJZ721006 CTT720998:CTV721006 DDP720998:DDR721006 DNL720998:DNN721006 DXH720998:DXJ721006 EHD720998:EHF721006 EQZ720998:ERB721006 FAV720998:FAX721006 FKR720998:FKT721006 FUN720998:FUP721006 GEJ720998:GEL721006 GOF720998:GOH721006 GYB720998:GYD721006 HHX720998:HHZ721006 HRT720998:HRV721006 IBP720998:IBR721006 ILL720998:ILN721006 IVH720998:IVJ721006 JFD720998:JFF721006 JOZ720998:JPB721006 JYV720998:JYX721006 KIR720998:KIT721006 KSN720998:KSP721006 LCJ720998:LCL721006 LMF720998:LMH721006 LWB720998:LWD721006 MFX720998:MFZ721006 MPT720998:MPV721006 MZP720998:MZR721006 NJL720998:NJN721006 NTH720998:NTJ721006 ODD720998:ODF721006 OMZ720998:ONB721006 OWV720998:OWX721006 PGR720998:PGT721006 PQN720998:PQP721006 QAJ720998:QAL721006 QKF720998:QKH721006 QUB720998:QUD721006 RDX720998:RDZ721006 RNT720998:RNV721006 RXP720998:RXR721006 SHL720998:SHN721006 SRH720998:SRJ721006 TBD720998:TBF721006 TKZ720998:TLB721006 TUV720998:TUX721006 UER720998:UET721006 UON720998:UOP721006 UYJ720998:UYL721006 VIF720998:VIH721006 VSB720998:VSD721006 WBX720998:WBZ721006 WLT720998:WLV721006 WVP720998:WVR721006 H786534:J786542 JD786534:JF786542 SZ786534:TB786542 ACV786534:ACX786542 AMR786534:AMT786542 AWN786534:AWP786542 BGJ786534:BGL786542 BQF786534:BQH786542 CAB786534:CAD786542 CJX786534:CJZ786542 CTT786534:CTV786542 DDP786534:DDR786542 DNL786534:DNN786542 DXH786534:DXJ786542 EHD786534:EHF786542 EQZ786534:ERB786542 FAV786534:FAX786542 FKR786534:FKT786542 FUN786534:FUP786542 GEJ786534:GEL786542 GOF786534:GOH786542 GYB786534:GYD786542 HHX786534:HHZ786542 HRT786534:HRV786542 IBP786534:IBR786542 ILL786534:ILN786542 IVH786534:IVJ786542 JFD786534:JFF786542 JOZ786534:JPB786542 JYV786534:JYX786542 KIR786534:KIT786542 KSN786534:KSP786542 LCJ786534:LCL786542 LMF786534:LMH786542 LWB786534:LWD786542 MFX786534:MFZ786542 MPT786534:MPV786542 MZP786534:MZR786542 NJL786534:NJN786542 NTH786534:NTJ786542 ODD786534:ODF786542 OMZ786534:ONB786542 OWV786534:OWX786542 PGR786534:PGT786542 PQN786534:PQP786542 QAJ786534:QAL786542 QKF786534:QKH786542 QUB786534:QUD786542 RDX786534:RDZ786542 RNT786534:RNV786542 RXP786534:RXR786542 SHL786534:SHN786542 SRH786534:SRJ786542 TBD786534:TBF786542 TKZ786534:TLB786542 TUV786534:TUX786542 UER786534:UET786542 UON786534:UOP786542 UYJ786534:UYL786542 VIF786534:VIH786542 VSB786534:VSD786542 WBX786534:WBZ786542 WLT786534:WLV786542 WVP786534:WVR786542 H852070:J852078 JD852070:JF852078 SZ852070:TB852078 ACV852070:ACX852078 AMR852070:AMT852078 AWN852070:AWP852078 BGJ852070:BGL852078 BQF852070:BQH852078 CAB852070:CAD852078 CJX852070:CJZ852078 CTT852070:CTV852078 DDP852070:DDR852078 DNL852070:DNN852078 DXH852070:DXJ852078 EHD852070:EHF852078 EQZ852070:ERB852078 FAV852070:FAX852078 FKR852070:FKT852078 FUN852070:FUP852078 GEJ852070:GEL852078 GOF852070:GOH852078 GYB852070:GYD852078 HHX852070:HHZ852078 HRT852070:HRV852078 IBP852070:IBR852078 ILL852070:ILN852078 IVH852070:IVJ852078 JFD852070:JFF852078 JOZ852070:JPB852078 JYV852070:JYX852078 KIR852070:KIT852078 KSN852070:KSP852078 LCJ852070:LCL852078 LMF852070:LMH852078 LWB852070:LWD852078 MFX852070:MFZ852078 MPT852070:MPV852078 MZP852070:MZR852078 NJL852070:NJN852078 NTH852070:NTJ852078 ODD852070:ODF852078 OMZ852070:ONB852078 OWV852070:OWX852078 PGR852070:PGT852078 PQN852070:PQP852078 QAJ852070:QAL852078 QKF852070:QKH852078 QUB852070:QUD852078 RDX852070:RDZ852078 RNT852070:RNV852078 RXP852070:RXR852078 SHL852070:SHN852078 SRH852070:SRJ852078 TBD852070:TBF852078 TKZ852070:TLB852078 TUV852070:TUX852078 UER852070:UET852078 UON852070:UOP852078 UYJ852070:UYL852078 VIF852070:VIH852078 VSB852070:VSD852078 WBX852070:WBZ852078 WLT852070:WLV852078 WVP852070:WVR852078 H917606:J917614 JD917606:JF917614 SZ917606:TB917614 ACV917606:ACX917614 AMR917606:AMT917614 AWN917606:AWP917614 BGJ917606:BGL917614 BQF917606:BQH917614 CAB917606:CAD917614 CJX917606:CJZ917614 CTT917606:CTV917614 DDP917606:DDR917614 DNL917606:DNN917614 DXH917606:DXJ917614 EHD917606:EHF917614 EQZ917606:ERB917614 FAV917606:FAX917614 FKR917606:FKT917614 FUN917606:FUP917614 GEJ917606:GEL917614 GOF917606:GOH917614 GYB917606:GYD917614 HHX917606:HHZ917614 HRT917606:HRV917614 IBP917606:IBR917614 ILL917606:ILN917614 IVH917606:IVJ917614 JFD917606:JFF917614 JOZ917606:JPB917614 JYV917606:JYX917614 KIR917606:KIT917614 KSN917606:KSP917614 LCJ917606:LCL917614 LMF917606:LMH917614 LWB917606:LWD917614 MFX917606:MFZ917614 MPT917606:MPV917614 MZP917606:MZR917614 NJL917606:NJN917614 NTH917606:NTJ917614 ODD917606:ODF917614 OMZ917606:ONB917614 OWV917606:OWX917614 PGR917606:PGT917614 PQN917606:PQP917614 QAJ917606:QAL917614 QKF917606:QKH917614 QUB917606:QUD917614 RDX917606:RDZ917614 RNT917606:RNV917614 RXP917606:RXR917614 SHL917606:SHN917614 SRH917606:SRJ917614 TBD917606:TBF917614 TKZ917606:TLB917614 TUV917606:TUX917614 UER917606:UET917614 UON917606:UOP917614 UYJ917606:UYL917614 VIF917606:VIH917614 VSB917606:VSD917614 WBX917606:WBZ917614 WLT917606:WLV917614 WVP917606:WVR917614 H983142:J983150 JD983142:JF983150 SZ983142:TB983150 ACV983142:ACX983150 AMR983142:AMT983150 AWN983142:AWP983150 BGJ983142:BGL983150 BQF983142:BQH983150 CAB983142:CAD983150 CJX983142:CJZ983150 CTT983142:CTV983150 DDP983142:DDR983150 DNL983142:DNN983150 DXH983142:DXJ983150 EHD983142:EHF983150 EQZ983142:ERB983150 FAV983142:FAX983150 FKR983142:FKT983150 FUN983142:FUP983150 GEJ983142:GEL983150 GOF983142:GOH983150 GYB983142:GYD983150 HHX983142:HHZ983150 HRT983142:HRV983150 IBP983142:IBR983150 ILL983142:ILN983150 IVH983142:IVJ983150 JFD983142:JFF983150 JOZ983142:JPB983150 JYV983142:JYX983150 KIR983142:KIT983150 KSN983142:KSP983150 LCJ983142:LCL983150 LMF983142:LMH983150 LWB983142:LWD983150 MFX983142:MFZ983150 MPT983142:MPV983150 MZP983142:MZR983150 NJL983142:NJN983150 NTH983142:NTJ983150 ODD983142:ODF983150 OMZ983142:ONB983150 OWV983142:OWX983150 PGR983142:PGT983150 PQN983142:PQP983150 QAJ983142:QAL983150 QKF983142:QKH983150 QUB983142:QUD983150 RDX983142:RDZ983150 RNT983142:RNV983150 RXP983142:RXR983150 SHL983142:SHN983150 SRH983142:SRJ983150 TBD983142:TBF983150 TKZ983142:TLB983150 TUV983142:TUX983150 UER983142:UET983150 UON983142:UOP983150 UYJ983142:UYL983150 VIF983142:VIH983150 VSB983142:VSD983150 WBX983142:WBZ983150 WLT983142:WLV983150 WVP983142:WVR983150 H114:J135 JD114:JF135 SZ114:TB135 ACV114:ACX135 AMR114:AMT135 AWN114:AWP135 BGJ114:BGL135 BQF114:BQH135 CAB114:CAD135 CJX114:CJZ135 CTT114:CTV135 DDP114:DDR135 DNL114:DNN135 DXH114:DXJ135 EHD114:EHF135 EQZ114:ERB135 FAV114:FAX135 FKR114:FKT135 FUN114:FUP135 GEJ114:GEL135 GOF114:GOH135 GYB114:GYD135 HHX114:HHZ135 HRT114:HRV135 IBP114:IBR135 ILL114:ILN135 IVH114:IVJ135 JFD114:JFF135 JOZ114:JPB135 JYV114:JYX135 KIR114:KIT135 KSN114:KSP135 LCJ114:LCL135 LMF114:LMH135 LWB114:LWD135 MFX114:MFZ135 MPT114:MPV135 MZP114:MZR135 NJL114:NJN135 NTH114:NTJ135 ODD114:ODF135 OMZ114:ONB135 OWV114:OWX135 PGR114:PGT135 PQN114:PQP135 QAJ114:QAL135 QKF114:QKH135 QUB114:QUD135 RDX114:RDZ135 RNT114:RNV135 RXP114:RXR135 SHL114:SHN135 SRH114:SRJ135 TBD114:TBF135 TKZ114:TLB135 TUV114:TUX135 UER114:UET135 UON114:UOP135 UYJ114:UYL135 VIF114:VIH135 VSB114:VSD135 WBX114:WBZ135 WLT114:WLV135 WVP114:WVR135 H65650:J65671 JD65650:JF65671 SZ65650:TB65671 ACV65650:ACX65671 AMR65650:AMT65671 AWN65650:AWP65671 BGJ65650:BGL65671 BQF65650:BQH65671 CAB65650:CAD65671 CJX65650:CJZ65671 CTT65650:CTV65671 DDP65650:DDR65671 DNL65650:DNN65671 DXH65650:DXJ65671 EHD65650:EHF65671 EQZ65650:ERB65671 FAV65650:FAX65671 FKR65650:FKT65671 FUN65650:FUP65671 GEJ65650:GEL65671 GOF65650:GOH65671 GYB65650:GYD65671 HHX65650:HHZ65671 HRT65650:HRV65671 IBP65650:IBR65671 ILL65650:ILN65671 IVH65650:IVJ65671 JFD65650:JFF65671 JOZ65650:JPB65671 JYV65650:JYX65671 KIR65650:KIT65671 KSN65650:KSP65671 LCJ65650:LCL65671 LMF65650:LMH65671 LWB65650:LWD65671 MFX65650:MFZ65671 MPT65650:MPV65671 MZP65650:MZR65671 NJL65650:NJN65671 NTH65650:NTJ65671 ODD65650:ODF65671 OMZ65650:ONB65671 OWV65650:OWX65671 PGR65650:PGT65671 PQN65650:PQP65671 QAJ65650:QAL65671 QKF65650:QKH65671 QUB65650:QUD65671 RDX65650:RDZ65671 RNT65650:RNV65671 RXP65650:RXR65671 SHL65650:SHN65671 SRH65650:SRJ65671 TBD65650:TBF65671 TKZ65650:TLB65671 TUV65650:TUX65671 UER65650:UET65671 UON65650:UOP65671 UYJ65650:UYL65671 VIF65650:VIH65671 VSB65650:VSD65671 WBX65650:WBZ65671 WLT65650:WLV65671 WVP65650:WVR65671 H131186:J131207 JD131186:JF131207 SZ131186:TB131207 ACV131186:ACX131207 AMR131186:AMT131207 AWN131186:AWP131207 BGJ131186:BGL131207 BQF131186:BQH131207 CAB131186:CAD131207 CJX131186:CJZ131207 CTT131186:CTV131207 DDP131186:DDR131207 DNL131186:DNN131207 DXH131186:DXJ131207 EHD131186:EHF131207 EQZ131186:ERB131207 FAV131186:FAX131207 FKR131186:FKT131207 FUN131186:FUP131207 GEJ131186:GEL131207 GOF131186:GOH131207 GYB131186:GYD131207 HHX131186:HHZ131207 HRT131186:HRV131207 IBP131186:IBR131207 ILL131186:ILN131207 IVH131186:IVJ131207 JFD131186:JFF131207 JOZ131186:JPB131207 JYV131186:JYX131207 KIR131186:KIT131207 KSN131186:KSP131207 LCJ131186:LCL131207 LMF131186:LMH131207 LWB131186:LWD131207 MFX131186:MFZ131207 MPT131186:MPV131207 MZP131186:MZR131207 NJL131186:NJN131207 NTH131186:NTJ131207 ODD131186:ODF131207 OMZ131186:ONB131207 OWV131186:OWX131207 PGR131186:PGT131207 PQN131186:PQP131207 QAJ131186:QAL131207 QKF131186:QKH131207 QUB131186:QUD131207 RDX131186:RDZ131207 RNT131186:RNV131207 RXP131186:RXR131207 SHL131186:SHN131207 SRH131186:SRJ131207 TBD131186:TBF131207 TKZ131186:TLB131207 TUV131186:TUX131207 UER131186:UET131207 UON131186:UOP131207 UYJ131186:UYL131207 VIF131186:VIH131207 VSB131186:VSD131207 WBX131186:WBZ131207 WLT131186:WLV131207 WVP131186:WVR131207 H196722:J196743 JD196722:JF196743 SZ196722:TB196743 ACV196722:ACX196743 AMR196722:AMT196743 AWN196722:AWP196743 BGJ196722:BGL196743 BQF196722:BQH196743 CAB196722:CAD196743 CJX196722:CJZ196743 CTT196722:CTV196743 DDP196722:DDR196743 DNL196722:DNN196743 DXH196722:DXJ196743 EHD196722:EHF196743 EQZ196722:ERB196743 FAV196722:FAX196743 FKR196722:FKT196743 FUN196722:FUP196743 GEJ196722:GEL196743 GOF196722:GOH196743 GYB196722:GYD196743 HHX196722:HHZ196743 HRT196722:HRV196743 IBP196722:IBR196743 ILL196722:ILN196743 IVH196722:IVJ196743 JFD196722:JFF196743 JOZ196722:JPB196743 JYV196722:JYX196743 KIR196722:KIT196743 KSN196722:KSP196743 LCJ196722:LCL196743 LMF196722:LMH196743 LWB196722:LWD196743 MFX196722:MFZ196743 MPT196722:MPV196743 MZP196722:MZR196743 NJL196722:NJN196743 NTH196722:NTJ196743 ODD196722:ODF196743 OMZ196722:ONB196743 OWV196722:OWX196743 PGR196722:PGT196743 PQN196722:PQP196743 QAJ196722:QAL196743 QKF196722:QKH196743 QUB196722:QUD196743 RDX196722:RDZ196743 RNT196722:RNV196743 RXP196722:RXR196743 SHL196722:SHN196743 SRH196722:SRJ196743 TBD196722:TBF196743 TKZ196722:TLB196743 TUV196722:TUX196743 UER196722:UET196743 UON196722:UOP196743 UYJ196722:UYL196743 VIF196722:VIH196743 VSB196722:VSD196743 WBX196722:WBZ196743 WLT196722:WLV196743 WVP196722:WVR196743 H262258:J262279 JD262258:JF262279 SZ262258:TB262279 ACV262258:ACX262279 AMR262258:AMT262279 AWN262258:AWP262279 BGJ262258:BGL262279 BQF262258:BQH262279 CAB262258:CAD262279 CJX262258:CJZ262279 CTT262258:CTV262279 DDP262258:DDR262279 DNL262258:DNN262279 DXH262258:DXJ262279 EHD262258:EHF262279 EQZ262258:ERB262279 FAV262258:FAX262279 FKR262258:FKT262279 FUN262258:FUP262279 GEJ262258:GEL262279 GOF262258:GOH262279 GYB262258:GYD262279 HHX262258:HHZ262279 HRT262258:HRV262279 IBP262258:IBR262279 ILL262258:ILN262279 IVH262258:IVJ262279 JFD262258:JFF262279 JOZ262258:JPB262279 JYV262258:JYX262279 KIR262258:KIT262279 KSN262258:KSP262279 LCJ262258:LCL262279 LMF262258:LMH262279 LWB262258:LWD262279 MFX262258:MFZ262279 MPT262258:MPV262279 MZP262258:MZR262279 NJL262258:NJN262279 NTH262258:NTJ262279 ODD262258:ODF262279 OMZ262258:ONB262279 OWV262258:OWX262279 PGR262258:PGT262279 PQN262258:PQP262279 QAJ262258:QAL262279 QKF262258:QKH262279 QUB262258:QUD262279 RDX262258:RDZ262279 RNT262258:RNV262279 RXP262258:RXR262279 SHL262258:SHN262279 SRH262258:SRJ262279 TBD262258:TBF262279 TKZ262258:TLB262279 TUV262258:TUX262279 UER262258:UET262279 UON262258:UOP262279 UYJ262258:UYL262279 VIF262258:VIH262279 VSB262258:VSD262279 WBX262258:WBZ262279 WLT262258:WLV262279 WVP262258:WVR262279 H327794:J327815 JD327794:JF327815 SZ327794:TB327815 ACV327794:ACX327815 AMR327794:AMT327815 AWN327794:AWP327815 BGJ327794:BGL327815 BQF327794:BQH327815 CAB327794:CAD327815 CJX327794:CJZ327815 CTT327794:CTV327815 DDP327794:DDR327815 DNL327794:DNN327815 DXH327794:DXJ327815 EHD327794:EHF327815 EQZ327794:ERB327815 FAV327794:FAX327815 FKR327794:FKT327815 FUN327794:FUP327815 GEJ327794:GEL327815 GOF327794:GOH327815 GYB327794:GYD327815 HHX327794:HHZ327815 HRT327794:HRV327815 IBP327794:IBR327815 ILL327794:ILN327815 IVH327794:IVJ327815 JFD327794:JFF327815 JOZ327794:JPB327815 JYV327794:JYX327815 KIR327794:KIT327815 KSN327794:KSP327815 LCJ327794:LCL327815 LMF327794:LMH327815 LWB327794:LWD327815 MFX327794:MFZ327815 MPT327794:MPV327815 MZP327794:MZR327815 NJL327794:NJN327815 NTH327794:NTJ327815 ODD327794:ODF327815 OMZ327794:ONB327815 OWV327794:OWX327815 PGR327794:PGT327815 PQN327794:PQP327815 QAJ327794:QAL327815 QKF327794:QKH327815 QUB327794:QUD327815 RDX327794:RDZ327815 RNT327794:RNV327815 RXP327794:RXR327815 SHL327794:SHN327815 SRH327794:SRJ327815 TBD327794:TBF327815 TKZ327794:TLB327815 TUV327794:TUX327815 UER327794:UET327815 UON327794:UOP327815 UYJ327794:UYL327815 VIF327794:VIH327815 VSB327794:VSD327815 WBX327794:WBZ327815 WLT327794:WLV327815 WVP327794:WVR327815 H393330:J393351 JD393330:JF393351 SZ393330:TB393351 ACV393330:ACX393351 AMR393330:AMT393351 AWN393330:AWP393351 BGJ393330:BGL393351 BQF393330:BQH393351 CAB393330:CAD393351 CJX393330:CJZ393351 CTT393330:CTV393351 DDP393330:DDR393351 DNL393330:DNN393351 DXH393330:DXJ393351 EHD393330:EHF393351 EQZ393330:ERB393351 FAV393330:FAX393351 FKR393330:FKT393351 FUN393330:FUP393351 GEJ393330:GEL393351 GOF393330:GOH393351 GYB393330:GYD393351 HHX393330:HHZ393351 HRT393330:HRV393351 IBP393330:IBR393351 ILL393330:ILN393351 IVH393330:IVJ393351 JFD393330:JFF393351 JOZ393330:JPB393351 JYV393330:JYX393351 KIR393330:KIT393351 KSN393330:KSP393351 LCJ393330:LCL393351 LMF393330:LMH393351 LWB393330:LWD393351 MFX393330:MFZ393351 MPT393330:MPV393351 MZP393330:MZR393351 NJL393330:NJN393351 NTH393330:NTJ393351 ODD393330:ODF393351 OMZ393330:ONB393351 OWV393330:OWX393351 PGR393330:PGT393351 PQN393330:PQP393351 QAJ393330:QAL393351 QKF393330:QKH393351 QUB393330:QUD393351 RDX393330:RDZ393351 RNT393330:RNV393351 RXP393330:RXR393351 SHL393330:SHN393351 SRH393330:SRJ393351 TBD393330:TBF393351 TKZ393330:TLB393351 TUV393330:TUX393351 UER393330:UET393351 UON393330:UOP393351 UYJ393330:UYL393351 VIF393330:VIH393351 VSB393330:VSD393351 WBX393330:WBZ393351 WLT393330:WLV393351 WVP393330:WVR393351 H458866:J458887 JD458866:JF458887 SZ458866:TB458887 ACV458866:ACX458887 AMR458866:AMT458887 AWN458866:AWP458887 BGJ458866:BGL458887 BQF458866:BQH458887 CAB458866:CAD458887 CJX458866:CJZ458887 CTT458866:CTV458887 DDP458866:DDR458887 DNL458866:DNN458887 DXH458866:DXJ458887 EHD458866:EHF458887 EQZ458866:ERB458887 FAV458866:FAX458887 FKR458866:FKT458887 FUN458866:FUP458887 GEJ458866:GEL458887 GOF458866:GOH458887 GYB458866:GYD458887 HHX458866:HHZ458887 HRT458866:HRV458887 IBP458866:IBR458887 ILL458866:ILN458887 IVH458866:IVJ458887 JFD458866:JFF458887 JOZ458866:JPB458887 JYV458866:JYX458887 KIR458866:KIT458887 KSN458866:KSP458887 LCJ458866:LCL458887 LMF458866:LMH458887 LWB458866:LWD458887 MFX458866:MFZ458887 MPT458866:MPV458887 MZP458866:MZR458887 NJL458866:NJN458887 NTH458866:NTJ458887 ODD458866:ODF458887 OMZ458866:ONB458887 OWV458866:OWX458887 PGR458866:PGT458887 PQN458866:PQP458887 QAJ458866:QAL458887 QKF458866:QKH458887 QUB458866:QUD458887 RDX458866:RDZ458887 RNT458866:RNV458887 RXP458866:RXR458887 SHL458866:SHN458887 SRH458866:SRJ458887 TBD458866:TBF458887 TKZ458866:TLB458887 TUV458866:TUX458887 UER458866:UET458887 UON458866:UOP458887 UYJ458866:UYL458887 VIF458866:VIH458887 VSB458866:VSD458887 WBX458866:WBZ458887 WLT458866:WLV458887 WVP458866:WVR458887 H524402:J524423 JD524402:JF524423 SZ524402:TB524423 ACV524402:ACX524423 AMR524402:AMT524423 AWN524402:AWP524423 BGJ524402:BGL524423 BQF524402:BQH524423 CAB524402:CAD524423 CJX524402:CJZ524423 CTT524402:CTV524423 DDP524402:DDR524423 DNL524402:DNN524423 DXH524402:DXJ524423 EHD524402:EHF524423 EQZ524402:ERB524423 FAV524402:FAX524423 FKR524402:FKT524423 FUN524402:FUP524423 GEJ524402:GEL524423 GOF524402:GOH524423 GYB524402:GYD524423 HHX524402:HHZ524423 HRT524402:HRV524423 IBP524402:IBR524423 ILL524402:ILN524423 IVH524402:IVJ524423 JFD524402:JFF524423 JOZ524402:JPB524423 JYV524402:JYX524423 KIR524402:KIT524423 KSN524402:KSP524423 LCJ524402:LCL524423 LMF524402:LMH524423 LWB524402:LWD524423 MFX524402:MFZ524423 MPT524402:MPV524423 MZP524402:MZR524423 NJL524402:NJN524423 NTH524402:NTJ524423 ODD524402:ODF524423 OMZ524402:ONB524423 OWV524402:OWX524423 PGR524402:PGT524423 PQN524402:PQP524423 QAJ524402:QAL524423 QKF524402:QKH524423 QUB524402:QUD524423 RDX524402:RDZ524423 RNT524402:RNV524423 RXP524402:RXR524423 SHL524402:SHN524423 SRH524402:SRJ524423 TBD524402:TBF524423 TKZ524402:TLB524423 TUV524402:TUX524423 UER524402:UET524423 UON524402:UOP524423 UYJ524402:UYL524423 VIF524402:VIH524423 VSB524402:VSD524423 WBX524402:WBZ524423 WLT524402:WLV524423 WVP524402:WVR524423 H589938:J589959 JD589938:JF589959 SZ589938:TB589959 ACV589938:ACX589959 AMR589938:AMT589959 AWN589938:AWP589959 BGJ589938:BGL589959 BQF589938:BQH589959 CAB589938:CAD589959 CJX589938:CJZ589959 CTT589938:CTV589959 DDP589938:DDR589959 DNL589938:DNN589959 DXH589938:DXJ589959 EHD589938:EHF589959 EQZ589938:ERB589959 FAV589938:FAX589959 FKR589938:FKT589959 FUN589938:FUP589959 GEJ589938:GEL589959 GOF589938:GOH589959 GYB589938:GYD589959 HHX589938:HHZ589959 HRT589938:HRV589959 IBP589938:IBR589959 ILL589938:ILN589959 IVH589938:IVJ589959 JFD589938:JFF589959 JOZ589938:JPB589959 JYV589938:JYX589959 KIR589938:KIT589959 KSN589938:KSP589959 LCJ589938:LCL589959 LMF589938:LMH589959 LWB589938:LWD589959 MFX589938:MFZ589959 MPT589938:MPV589959 MZP589938:MZR589959 NJL589938:NJN589959 NTH589938:NTJ589959 ODD589938:ODF589959 OMZ589938:ONB589959 OWV589938:OWX589959 PGR589938:PGT589959 PQN589938:PQP589959 QAJ589938:QAL589959 QKF589938:QKH589959 QUB589938:QUD589959 RDX589938:RDZ589959 RNT589938:RNV589959 RXP589938:RXR589959 SHL589938:SHN589959 SRH589938:SRJ589959 TBD589938:TBF589959 TKZ589938:TLB589959 TUV589938:TUX589959 UER589938:UET589959 UON589938:UOP589959 UYJ589938:UYL589959 VIF589938:VIH589959 VSB589938:VSD589959 WBX589938:WBZ589959 WLT589938:WLV589959 WVP589938:WVR589959 H655474:J655495 JD655474:JF655495 SZ655474:TB655495 ACV655474:ACX655495 AMR655474:AMT655495 AWN655474:AWP655495 BGJ655474:BGL655495 BQF655474:BQH655495 CAB655474:CAD655495 CJX655474:CJZ655495 CTT655474:CTV655495 DDP655474:DDR655495 DNL655474:DNN655495 DXH655474:DXJ655495 EHD655474:EHF655495 EQZ655474:ERB655495 FAV655474:FAX655495 FKR655474:FKT655495 FUN655474:FUP655495 GEJ655474:GEL655495 GOF655474:GOH655495 GYB655474:GYD655495 HHX655474:HHZ655495 HRT655474:HRV655495 IBP655474:IBR655495 ILL655474:ILN655495 IVH655474:IVJ655495 JFD655474:JFF655495 JOZ655474:JPB655495 JYV655474:JYX655495 KIR655474:KIT655495 KSN655474:KSP655495 LCJ655474:LCL655495 LMF655474:LMH655495 LWB655474:LWD655495 MFX655474:MFZ655495 MPT655474:MPV655495 MZP655474:MZR655495 NJL655474:NJN655495 NTH655474:NTJ655495 ODD655474:ODF655495 OMZ655474:ONB655495 OWV655474:OWX655495 PGR655474:PGT655495 PQN655474:PQP655495 QAJ655474:QAL655495 QKF655474:QKH655495 QUB655474:QUD655495 RDX655474:RDZ655495 RNT655474:RNV655495 RXP655474:RXR655495 SHL655474:SHN655495 SRH655474:SRJ655495 TBD655474:TBF655495 TKZ655474:TLB655495 TUV655474:TUX655495 UER655474:UET655495 UON655474:UOP655495 UYJ655474:UYL655495 VIF655474:VIH655495 VSB655474:VSD655495 WBX655474:WBZ655495 WLT655474:WLV655495 WVP655474:WVR655495 H721010:J721031 JD721010:JF721031 SZ721010:TB721031 ACV721010:ACX721031 AMR721010:AMT721031 AWN721010:AWP721031 BGJ721010:BGL721031 BQF721010:BQH721031 CAB721010:CAD721031 CJX721010:CJZ721031 CTT721010:CTV721031 DDP721010:DDR721031 DNL721010:DNN721031 DXH721010:DXJ721031 EHD721010:EHF721031 EQZ721010:ERB721031 FAV721010:FAX721031 FKR721010:FKT721031 FUN721010:FUP721031 GEJ721010:GEL721031 GOF721010:GOH721031 GYB721010:GYD721031 HHX721010:HHZ721031 HRT721010:HRV721031 IBP721010:IBR721031 ILL721010:ILN721031 IVH721010:IVJ721031 JFD721010:JFF721031 JOZ721010:JPB721031 JYV721010:JYX721031 KIR721010:KIT721031 KSN721010:KSP721031 LCJ721010:LCL721031 LMF721010:LMH721031 LWB721010:LWD721031 MFX721010:MFZ721031 MPT721010:MPV721031 MZP721010:MZR721031 NJL721010:NJN721031 NTH721010:NTJ721031 ODD721010:ODF721031 OMZ721010:ONB721031 OWV721010:OWX721031 PGR721010:PGT721031 PQN721010:PQP721031 QAJ721010:QAL721031 QKF721010:QKH721031 QUB721010:QUD721031 RDX721010:RDZ721031 RNT721010:RNV721031 RXP721010:RXR721031 SHL721010:SHN721031 SRH721010:SRJ721031 TBD721010:TBF721031 TKZ721010:TLB721031 TUV721010:TUX721031 UER721010:UET721031 UON721010:UOP721031 UYJ721010:UYL721031 VIF721010:VIH721031 VSB721010:VSD721031 WBX721010:WBZ721031 WLT721010:WLV721031 WVP721010:WVR721031 H786546:J786567 JD786546:JF786567 SZ786546:TB786567 ACV786546:ACX786567 AMR786546:AMT786567 AWN786546:AWP786567 BGJ786546:BGL786567 BQF786546:BQH786567 CAB786546:CAD786567 CJX786546:CJZ786567 CTT786546:CTV786567 DDP786546:DDR786567 DNL786546:DNN786567 DXH786546:DXJ786567 EHD786546:EHF786567 EQZ786546:ERB786567 FAV786546:FAX786567 FKR786546:FKT786567 FUN786546:FUP786567 GEJ786546:GEL786567 GOF786546:GOH786567 GYB786546:GYD786567 HHX786546:HHZ786567 HRT786546:HRV786567 IBP786546:IBR786567 ILL786546:ILN786567 IVH786546:IVJ786567 JFD786546:JFF786567 JOZ786546:JPB786567 JYV786546:JYX786567 KIR786546:KIT786567 KSN786546:KSP786567 LCJ786546:LCL786567 LMF786546:LMH786567 LWB786546:LWD786567 MFX786546:MFZ786567 MPT786546:MPV786567 MZP786546:MZR786567 NJL786546:NJN786567 NTH786546:NTJ786567 ODD786546:ODF786567 OMZ786546:ONB786567 OWV786546:OWX786567 PGR786546:PGT786567 PQN786546:PQP786567 QAJ786546:QAL786567 QKF786546:QKH786567 QUB786546:QUD786567 RDX786546:RDZ786567 RNT786546:RNV786567 RXP786546:RXR786567 SHL786546:SHN786567 SRH786546:SRJ786567 TBD786546:TBF786567 TKZ786546:TLB786567 TUV786546:TUX786567 UER786546:UET786567 UON786546:UOP786567 UYJ786546:UYL786567 VIF786546:VIH786567 VSB786546:VSD786567 WBX786546:WBZ786567 WLT786546:WLV786567 WVP786546:WVR786567 H852082:J852103 JD852082:JF852103 SZ852082:TB852103 ACV852082:ACX852103 AMR852082:AMT852103 AWN852082:AWP852103 BGJ852082:BGL852103 BQF852082:BQH852103 CAB852082:CAD852103 CJX852082:CJZ852103 CTT852082:CTV852103 DDP852082:DDR852103 DNL852082:DNN852103 DXH852082:DXJ852103 EHD852082:EHF852103 EQZ852082:ERB852103 FAV852082:FAX852103 FKR852082:FKT852103 FUN852082:FUP852103 GEJ852082:GEL852103 GOF852082:GOH852103 GYB852082:GYD852103 HHX852082:HHZ852103 HRT852082:HRV852103 IBP852082:IBR852103 ILL852082:ILN852103 IVH852082:IVJ852103 JFD852082:JFF852103 JOZ852082:JPB852103 JYV852082:JYX852103 KIR852082:KIT852103 KSN852082:KSP852103 LCJ852082:LCL852103 LMF852082:LMH852103 LWB852082:LWD852103 MFX852082:MFZ852103 MPT852082:MPV852103 MZP852082:MZR852103 NJL852082:NJN852103 NTH852082:NTJ852103 ODD852082:ODF852103 OMZ852082:ONB852103 OWV852082:OWX852103 PGR852082:PGT852103 PQN852082:PQP852103 QAJ852082:QAL852103 QKF852082:QKH852103 QUB852082:QUD852103 RDX852082:RDZ852103 RNT852082:RNV852103 RXP852082:RXR852103 SHL852082:SHN852103 SRH852082:SRJ852103 TBD852082:TBF852103 TKZ852082:TLB852103 TUV852082:TUX852103 UER852082:UET852103 UON852082:UOP852103 UYJ852082:UYL852103 VIF852082:VIH852103 VSB852082:VSD852103 WBX852082:WBZ852103 WLT852082:WLV852103 WVP852082:WVR852103 H917618:J917639 JD917618:JF917639 SZ917618:TB917639 ACV917618:ACX917639 AMR917618:AMT917639 AWN917618:AWP917639 BGJ917618:BGL917639 BQF917618:BQH917639 CAB917618:CAD917639 CJX917618:CJZ917639 CTT917618:CTV917639 DDP917618:DDR917639 DNL917618:DNN917639 DXH917618:DXJ917639 EHD917618:EHF917639 EQZ917618:ERB917639 FAV917618:FAX917639 FKR917618:FKT917639 FUN917618:FUP917639 GEJ917618:GEL917639 GOF917618:GOH917639 GYB917618:GYD917639 HHX917618:HHZ917639 HRT917618:HRV917639 IBP917618:IBR917639 ILL917618:ILN917639 IVH917618:IVJ917639 JFD917618:JFF917639 JOZ917618:JPB917639 JYV917618:JYX917639 KIR917618:KIT917639 KSN917618:KSP917639 LCJ917618:LCL917639 LMF917618:LMH917639 LWB917618:LWD917639 MFX917618:MFZ917639 MPT917618:MPV917639 MZP917618:MZR917639 NJL917618:NJN917639 NTH917618:NTJ917639 ODD917618:ODF917639 OMZ917618:ONB917639 OWV917618:OWX917639 PGR917618:PGT917639 PQN917618:PQP917639 QAJ917618:QAL917639 QKF917618:QKH917639 QUB917618:QUD917639 RDX917618:RDZ917639 RNT917618:RNV917639 RXP917618:RXR917639 SHL917618:SHN917639 SRH917618:SRJ917639 TBD917618:TBF917639 TKZ917618:TLB917639 TUV917618:TUX917639 UER917618:UET917639 UON917618:UOP917639 UYJ917618:UYL917639 VIF917618:VIH917639 VSB917618:VSD917639 WBX917618:WBZ917639 WLT917618:WLV917639 WVP917618:WVR917639 H983154:J983175 JD983154:JF983175 SZ983154:TB983175 ACV983154:ACX983175 AMR983154:AMT983175 AWN983154:AWP983175 BGJ983154:BGL983175 BQF983154:BQH983175 CAB983154:CAD983175 CJX983154:CJZ983175 CTT983154:CTV983175 DDP983154:DDR983175 DNL983154:DNN983175 DXH983154:DXJ983175 EHD983154:EHF983175 EQZ983154:ERB983175 FAV983154:FAX983175 FKR983154:FKT983175 FUN983154:FUP983175 GEJ983154:GEL983175 GOF983154:GOH983175 GYB983154:GYD983175 HHX983154:HHZ983175 HRT983154:HRV983175 IBP983154:IBR983175 ILL983154:ILN983175 IVH983154:IVJ983175 JFD983154:JFF983175 JOZ983154:JPB983175 JYV983154:JYX983175 KIR983154:KIT983175 KSN983154:KSP983175 LCJ983154:LCL983175 LMF983154:LMH983175 LWB983154:LWD983175 MFX983154:MFZ983175 MPT983154:MPV983175 MZP983154:MZR983175 NJL983154:NJN983175 NTH983154:NTJ983175 ODD983154:ODF983175 OMZ983154:ONB983175 OWV983154:OWX983175 PGR983154:PGT983175 PQN983154:PQP983175 QAJ983154:QAL983175 QKF983154:QKH983175 QUB983154:QUD983175 RDX983154:RDZ983175 RNT983154:RNV983175 RXP983154:RXR983175 SHL983154:SHN983175 SRH983154:SRJ983175 TBD983154:TBF983175 TKZ983154:TLB983175 TUV983154:TUX983175 UER983154:UET983175 UON983154:UOP983175 UYJ983154:UYL983175 VIF983154:VIH983175 VSB983154:VSD983175 WBX983154:WBZ983175 WLT983154:WLV983175 WVP983154:WVR983175 H139:J145 JD139:JF145 SZ139:TB145 ACV139:ACX145 AMR139:AMT145 AWN139:AWP145 BGJ139:BGL145 BQF139:BQH145 CAB139:CAD145 CJX139:CJZ145 CTT139:CTV145 DDP139:DDR145 DNL139:DNN145 DXH139:DXJ145 EHD139:EHF145 EQZ139:ERB145 FAV139:FAX145 FKR139:FKT145 FUN139:FUP145 GEJ139:GEL145 GOF139:GOH145 GYB139:GYD145 HHX139:HHZ145 HRT139:HRV145 IBP139:IBR145 ILL139:ILN145 IVH139:IVJ145 JFD139:JFF145 JOZ139:JPB145 JYV139:JYX145 KIR139:KIT145 KSN139:KSP145 LCJ139:LCL145 LMF139:LMH145 LWB139:LWD145 MFX139:MFZ145 MPT139:MPV145 MZP139:MZR145 NJL139:NJN145 NTH139:NTJ145 ODD139:ODF145 OMZ139:ONB145 OWV139:OWX145 PGR139:PGT145 PQN139:PQP145 QAJ139:QAL145 QKF139:QKH145 QUB139:QUD145 RDX139:RDZ145 RNT139:RNV145 RXP139:RXR145 SHL139:SHN145 SRH139:SRJ145 TBD139:TBF145 TKZ139:TLB145 TUV139:TUX145 UER139:UET145 UON139:UOP145 UYJ139:UYL145 VIF139:VIH145 VSB139:VSD145 WBX139:WBZ145 WLT139:WLV145 WVP139:WVR145 H65675:J65681 JD65675:JF65681 SZ65675:TB65681 ACV65675:ACX65681 AMR65675:AMT65681 AWN65675:AWP65681 BGJ65675:BGL65681 BQF65675:BQH65681 CAB65675:CAD65681 CJX65675:CJZ65681 CTT65675:CTV65681 DDP65675:DDR65681 DNL65675:DNN65681 DXH65675:DXJ65681 EHD65675:EHF65681 EQZ65675:ERB65681 FAV65675:FAX65681 FKR65675:FKT65681 FUN65675:FUP65681 GEJ65675:GEL65681 GOF65675:GOH65681 GYB65675:GYD65681 HHX65675:HHZ65681 HRT65675:HRV65681 IBP65675:IBR65681 ILL65675:ILN65681 IVH65675:IVJ65681 JFD65675:JFF65681 JOZ65675:JPB65681 JYV65675:JYX65681 KIR65675:KIT65681 KSN65675:KSP65681 LCJ65675:LCL65681 LMF65675:LMH65681 LWB65675:LWD65681 MFX65675:MFZ65681 MPT65675:MPV65681 MZP65675:MZR65681 NJL65675:NJN65681 NTH65675:NTJ65681 ODD65675:ODF65681 OMZ65675:ONB65681 OWV65675:OWX65681 PGR65675:PGT65681 PQN65675:PQP65681 QAJ65675:QAL65681 QKF65675:QKH65681 QUB65675:QUD65681 RDX65675:RDZ65681 RNT65675:RNV65681 RXP65675:RXR65681 SHL65675:SHN65681 SRH65675:SRJ65681 TBD65675:TBF65681 TKZ65675:TLB65681 TUV65675:TUX65681 UER65675:UET65681 UON65675:UOP65681 UYJ65675:UYL65681 VIF65675:VIH65681 VSB65675:VSD65681 WBX65675:WBZ65681 WLT65675:WLV65681 WVP65675:WVR65681 H131211:J131217 JD131211:JF131217 SZ131211:TB131217 ACV131211:ACX131217 AMR131211:AMT131217 AWN131211:AWP131217 BGJ131211:BGL131217 BQF131211:BQH131217 CAB131211:CAD131217 CJX131211:CJZ131217 CTT131211:CTV131217 DDP131211:DDR131217 DNL131211:DNN131217 DXH131211:DXJ131217 EHD131211:EHF131217 EQZ131211:ERB131217 FAV131211:FAX131217 FKR131211:FKT131217 FUN131211:FUP131217 GEJ131211:GEL131217 GOF131211:GOH131217 GYB131211:GYD131217 HHX131211:HHZ131217 HRT131211:HRV131217 IBP131211:IBR131217 ILL131211:ILN131217 IVH131211:IVJ131217 JFD131211:JFF131217 JOZ131211:JPB131217 JYV131211:JYX131217 KIR131211:KIT131217 KSN131211:KSP131217 LCJ131211:LCL131217 LMF131211:LMH131217 LWB131211:LWD131217 MFX131211:MFZ131217 MPT131211:MPV131217 MZP131211:MZR131217 NJL131211:NJN131217 NTH131211:NTJ131217 ODD131211:ODF131217 OMZ131211:ONB131217 OWV131211:OWX131217 PGR131211:PGT131217 PQN131211:PQP131217 QAJ131211:QAL131217 QKF131211:QKH131217 QUB131211:QUD131217 RDX131211:RDZ131217 RNT131211:RNV131217 RXP131211:RXR131217 SHL131211:SHN131217 SRH131211:SRJ131217 TBD131211:TBF131217 TKZ131211:TLB131217 TUV131211:TUX131217 UER131211:UET131217 UON131211:UOP131217 UYJ131211:UYL131217 VIF131211:VIH131217 VSB131211:VSD131217 WBX131211:WBZ131217 WLT131211:WLV131217 WVP131211:WVR131217 H196747:J196753 JD196747:JF196753 SZ196747:TB196753 ACV196747:ACX196753 AMR196747:AMT196753 AWN196747:AWP196753 BGJ196747:BGL196753 BQF196747:BQH196753 CAB196747:CAD196753 CJX196747:CJZ196753 CTT196747:CTV196753 DDP196747:DDR196753 DNL196747:DNN196753 DXH196747:DXJ196753 EHD196747:EHF196753 EQZ196747:ERB196753 FAV196747:FAX196753 FKR196747:FKT196753 FUN196747:FUP196753 GEJ196747:GEL196753 GOF196747:GOH196753 GYB196747:GYD196753 HHX196747:HHZ196753 HRT196747:HRV196753 IBP196747:IBR196753 ILL196747:ILN196753 IVH196747:IVJ196753 JFD196747:JFF196753 JOZ196747:JPB196753 JYV196747:JYX196753 KIR196747:KIT196753 KSN196747:KSP196753 LCJ196747:LCL196753 LMF196747:LMH196753 LWB196747:LWD196753 MFX196747:MFZ196753 MPT196747:MPV196753 MZP196747:MZR196753 NJL196747:NJN196753 NTH196747:NTJ196753 ODD196747:ODF196753 OMZ196747:ONB196753 OWV196747:OWX196753 PGR196747:PGT196753 PQN196747:PQP196753 QAJ196747:QAL196753 QKF196747:QKH196753 QUB196747:QUD196753 RDX196747:RDZ196753 RNT196747:RNV196753 RXP196747:RXR196753 SHL196747:SHN196753 SRH196747:SRJ196753 TBD196747:TBF196753 TKZ196747:TLB196753 TUV196747:TUX196753 UER196747:UET196753 UON196747:UOP196753 UYJ196747:UYL196753 VIF196747:VIH196753 VSB196747:VSD196753 WBX196747:WBZ196753 WLT196747:WLV196753 WVP196747:WVR196753 H262283:J262289 JD262283:JF262289 SZ262283:TB262289 ACV262283:ACX262289 AMR262283:AMT262289 AWN262283:AWP262289 BGJ262283:BGL262289 BQF262283:BQH262289 CAB262283:CAD262289 CJX262283:CJZ262289 CTT262283:CTV262289 DDP262283:DDR262289 DNL262283:DNN262289 DXH262283:DXJ262289 EHD262283:EHF262289 EQZ262283:ERB262289 FAV262283:FAX262289 FKR262283:FKT262289 FUN262283:FUP262289 GEJ262283:GEL262289 GOF262283:GOH262289 GYB262283:GYD262289 HHX262283:HHZ262289 HRT262283:HRV262289 IBP262283:IBR262289 ILL262283:ILN262289 IVH262283:IVJ262289 JFD262283:JFF262289 JOZ262283:JPB262289 JYV262283:JYX262289 KIR262283:KIT262289 KSN262283:KSP262289 LCJ262283:LCL262289 LMF262283:LMH262289 LWB262283:LWD262289 MFX262283:MFZ262289 MPT262283:MPV262289 MZP262283:MZR262289 NJL262283:NJN262289 NTH262283:NTJ262289 ODD262283:ODF262289 OMZ262283:ONB262289 OWV262283:OWX262289 PGR262283:PGT262289 PQN262283:PQP262289 QAJ262283:QAL262289 QKF262283:QKH262289 QUB262283:QUD262289 RDX262283:RDZ262289 RNT262283:RNV262289 RXP262283:RXR262289 SHL262283:SHN262289 SRH262283:SRJ262289 TBD262283:TBF262289 TKZ262283:TLB262289 TUV262283:TUX262289 UER262283:UET262289 UON262283:UOP262289 UYJ262283:UYL262289 VIF262283:VIH262289 VSB262283:VSD262289 WBX262283:WBZ262289 WLT262283:WLV262289 WVP262283:WVR262289 H327819:J327825 JD327819:JF327825 SZ327819:TB327825 ACV327819:ACX327825 AMR327819:AMT327825 AWN327819:AWP327825 BGJ327819:BGL327825 BQF327819:BQH327825 CAB327819:CAD327825 CJX327819:CJZ327825 CTT327819:CTV327825 DDP327819:DDR327825 DNL327819:DNN327825 DXH327819:DXJ327825 EHD327819:EHF327825 EQZ327819:ERB327825 FAV327819:FAX327825 FKR327819:FKT327825 FUN327819:FUP327825 GEJ327819:GEL327825 GOF327819:GOH327825 GYB327819:GYD327825 HHX327819:HHZ327825 HRT327819:HRV327825 IBP327819:IBR327825 ILL327819:ILN327825 IVH327819:IVJ327825 JFD327819:JFF327825 JOZ327819:JPB327825 JYV327819:JYX327825 KIR327819:KIT327825 KSN327819:KSP327825 LCJ327819:LCL327825 LMF327819:LMH327825 LWB327819:LWD327825 MFX327819:MFZ327825 MPT327819:MPV327825 MZP327819:MZR327825 NJL327819:NJN327825 NTH327819:NTJ327825 ODD327819:ODF327825 OMZ327819:ONB327825 OWV327819:OWX327825 PGR327819:PGT327825 PQN327819:PQP327825 QAJ327819:QAL327825 QKF327819:QKH327825 QUB327819:QUD327825 RDX327819:RDZ327825 RNT327819:RNV327825 RXP327819:RXR327825 SHL327819:SHN327825 SRH327819:SRJ327825 TBD327819:TBF327825 TKZ327819:TLB327825 TUV327819:TUX327825 UER327819:UET327825 UON327819:UOP327825 UYJ327819:UYL327825 VIF327819:VIH327825 VSB327819:VSD327825 WBX327819:WBZ327825 WLT327819:WLV327825 WVP327819:WVR327825 H393355:J393361 JD393355:JF393361 SZ393355:TB393361 ACV393355:ACX393361 AMR393355:AMT393361 AWN393355:AWP393361 BGJ393355:BGL393361 BQF393355:BQH393361 CAB393355:CAD393361 CJX393355:CJZ393361 CTT393355:CTV393361 DDP393355:DDR393361 DNL393355:DNN393361 DXH393355:DXJ393361 EHD393355:EHF393361 EQZ393355:ERB393361 FAV393355:FAX393361 FKR393355:FKT393361 FUN393355:FUP393361 GEJ393355:GEL393361 GOF393355:GOH393361 GYB393355:GYD393361 HHX393355:HHZ393361 HRT393355:HRV393361 IBP393355:IBR393361 ILL393355:ILN393361 IVH393355:IVJ393361 JFD393355:JFF393361 JOZ393355:JPB393361 JYV393355:JYX393361 KIR393355:KIT393361 KSN393355:KSP393361 LCJ393355:LCL393361 LMF393355:LMH393361 LWB393355:LWD393361 MFX393355:MFZ393361 MPT393355:MPV393361 MZP393355:MZR393361 NJL393355:NJN393361 NTH393355:NTJ393361 ODD393355:ODF393361 OMZ393355:ONB393361 OWV393355:OWX393361 PGR393355:PGT393361 PQN393355:PQP393361 QAJ393355:QAL393361 QKF393355:QKH393361 QUB393355:QUD393361 RDX393355:RDZ393361 RNT393355:RNV393361 RXP393355:RXR393361 SHL393355:SHN393361 SRH393355:SRJ393361 TBD393355:TBF393361 TKZ393355:TLB393361 TUV393355:TUX393361 UER393355:UET393361 UON393355:UOP393361 UYJ393355:UYL393361 VIF393355:VIH393361 VSB393355:VSD393361 WBX393355:WBZ393361 WLT393355:WLV393361 WVP393355:WVR393361 H458891:J458897 JD458891:JF458897 SZ458891:TB458897 ACV458891:ACX458897 AMR458891:AMT458897 AWN458891:AWP458897 BGJ458891:BGL458897 BQF458891:BQH458897 CAB458891:CAD458897 CJX458891:CJZ458897 CTT458891:CTV458897 DDP458891:DDR458897 DNL458891:DNN458897 DXH458891:DXJ458897 EHD458891:EHF458897 EQZ458891:ERB458897 FAV458891:FAX458897 FKR458891:FKT458897 FUN458891:FUP458897 GEJ458891:GEL458897 GOF458891:GOH458897 GYB458891:GYD458897 HHX458891:HHZ458897 HRT458891:HRV458897 IBP458891:IBR458897 ILL458891:ILN458897 IVH458891:IVJ458897 JFD458891:JFF458897 JOZ458891:JPB458897 JYV458891:JYX458897 KIR458891:KIT458897 KSN458891:KSP458897 LCJ458891:LCL458897 LMF458891:LMH458897 LWB458891:LWD458897 MFX458891:MFZ458897 MPT458891:MPV458897 MZP458891:MZR458897 NJL458891:NJN458897 NTH458891:NTJ458897 ODD458891:ODF458897 OMZ458891:ONB458897 OWV458891:OWX458897 PGR458891:PGT458897 PQN458891:PQP458897 QAJ458891:QAL458897 QKF458891:QKH458897 QUB458891:QUD458897 RDX458891:RDZ458897 RNT458891:RNV458897 RXP458891:RXR458897 SHL458891:SHN458897 SRH458891:SRJ458897 TBD458891:TBF458897 TKZ458891:TLB458897 TUV458891:TUX458897 UER458891:UET458897 UON458891:UOP458897 UYJ458891:UYL458897 VIF458891:VIH458897 VSB458891:VSD458897 WBX458891:WBZ458897 WLT458891:WLV458897 WVP458891:WVR458897 H524427:J524433 JD524427:JF524433 SZ524427:TB524433 ACV524427:ACX524433 AMR524427:AMT524433 AWN524427:AWP524433 BGJ524427:BGL524433 BQF524427:BQH524433 CAB524427:CAD524433 CJX524427:CJZ524433 CTT524427:CTV524433 DDP524427:DDR524433 DNL524427:DNN524433 DXH524427:DXJ524433 EHD524427:EHF524433 EQZ524427:ERB524433 FAV524427:FAX524433 FKR524427:FKT524433 FUN524427:FUP524433 GEJ524427:GEL524433 GOF524427:GOH524433 GYB524427:GYD524433 HHX524427:HHZ524433 HRT524427:HRV524433 IBP524427:IBR524433 ILL524427:ILN524433 IVH524427:IVJ524433 JFD524427:JFF524433 JOZ524427:JPB524433 JYV524427:JYX524433 KIR524427:KIT524433 KSN524427:KSP524433 LCJ524427:LCL524433 LMF524427:LMH524433 LWB524427:LWD524433 MFX524427:MFZ524433 MPT524427:MPV524433 MZP524427:MZR524433 NJL524427:NJN524433 NTH524427:NTJ524433 ODD524427:ODF524433 OMZ524427:ONB524433 OWV524427:OWX524433 PGR524427:PGT524433 PQN524427:PQP524433 QAJ524427:QAL524433 QKF524427:QKH524433 QUB524427:QUD524433 RDX524427:RDZ524433 RNT524427:RNV524433 RXP524427:RXR524433 SHL524427:SHN524433 SRH524427:SRJ524433 TBD524427:TBF524433 TKZ524427:TLB524433 TUV524427:TUX524433 UER524427:UET524433 UON524427:UOP524433 UYJ524427:UYL524433 VIF524427:VIH524433 VSB524427:VSD524433 WBX524427:WBZ524433 WLT524427:WLV524433 WVP524427:WVR524433 H589963:J589969 JD589963:JF589969 SZ589963:TB589969 ACV589963:ACX589969 AMR589963:AMT589969 AWN589963:AWP589969 BGJ589963:BGL589969 BQF589963:BQH589969 CAB589963:CAD589969 CJX589963:CJZ589969 CTT589963:CTV589969 DDP589963:DDR589969 DNL589963:DNN589969 DXH589963:DXJ589969 EHD589963:EHF589969 EQZ589963:ERB589969 FAV589963:FAX589969 FKR589963:FKT589969 FUN589963:FUP589969 GEJ589963:GEL589969 GOF589963:GOH589969 GYB589963:GYD589969 HHX589963:HHZ589969 HRT589963:HRV589969 IBP589963:IBR589969 ILL589963:ILN589969 IVH589963:IVJ589969 JFD589963:JFF589969 JOZ589963:JPB589969 JYV589963:JYX589969 KIR589963:KIT589969 KSN589963:KSP589969 LCJ589963:LCL589969 LMF589963:LMH589969 LWB589963:LWD589969 MFX589963:MFZ589969 MPT589963:MPV589969 MZP589963:MZR589969 NJL589963:NJN589969 NTH589963:NTJ589969 ODD589963:ODF589969 OMZ589963:ONB589969 OWV589963:OWX589969 PGR589963:PGT589969 PQN589963:PQP589969 QAJ589963:QAL589969 QKF589963:QKH589969 QUB589963:QUD589969 RDX589963:RDZ589969 RNT589963:RNV589969 RXP589963:RXR589969 SHL589963:SHN589969 SRH589963:SRJ589969 TBD589963:TBF589969 TKZ589963:TLB589969 TUV589963:TUX589969 UER589963:UET589969 UON589963:UOP589969 UYJ589963:UYL589969 VIF589963:VIH589969 VSB589963:VSD589969 WBX589963:WBZ589969 WLT589963:WLV589969 WVP589963:WVR589969 H655499:J655505 JD655499:JF655505 SZ655499:TB655505 ACV655499:ACX655505 AMR655499:AMT655505 AWN655499:AWP655505 BGJ655499:BGL655505 BQF655499:BQH655505 CAB655499:CAD655505 CJX655499:CJZ655505 CTT655499:CTV655505 DDP655499:DDR655505 DNL655499:DNN655505 DXH655499:DXJ655505 EHD655499:EHF655505 EQZ655499:ERB655505 FAV655499:FAX655505 FKR655499:FKT655505 FUN655499:FUP655505 GEJ655499:GEL655505 GOF655499:GOH655505 GYB655499:GYD655505 HHX655499:HHZ655505 HRT655499:HRV655505 IBP655499:IBR655505 ILL655499:ILN655505 IVH655499:IVJ655505 JFD655499:JFF655505 JOZ655499:JPB655505 JYV655499:JYX655505 KIR655499:KIT655505 KSN655499:KSP655505 LCJ655499:LCL655505 LMF655499:LMH655505 LWB655499:LWD655505 MFX655499:MFZ655505 MPT655499:MPV655505 MZP655499:MZR655505 NJL655499:NJN655505 NTH655499:NTJ655505 ODD655499:ODF655505 OMZ655499:ONB655505 OWV655499:OWX655505 PGR655499:PGT655505 PQN655499:PQP655505 QAJ655499:QAL655505 QKF655499:QKH655505 QUB655499:QUD655505 RDX655499:RDZ655505 RNT655499:RNV655505 RXP655499:RXR655505 SHL655499:SHN655505 SRH655499:SRJ655505 TBD655499:TBF655505 TKZ655499:TLB655505 TUV655499:TUX655505 UER655499:UET655505 UON655499:UOP655505 UYJ655499:UYL655505 VIF655499:VIH655505 VSB655499:VSD655505 WBX655499:WBZ655505 WLT655499:WLV655505 WVP655499:WVR655505 H721035:J721041 JD721035:JF721041 SZ721035:TB721041 ACV721035:ACX721041 AMR721035:AMT721041 AWN721035:AWP721041 BGJ721035:BGL721041 BQF721035:BQH721041 CAB721035:CAD721041 CJX721035:CJZ721041 CTT721035:CTV721041 DDP721035:DDR721041 DNL721035:DNN721041 DXH721035:DXJ721041 EHD721035:EHF721041 EQZ721035:ERB721041 FAV721035:FAX721041 FKR721035:FKT721041 FUN721035:FUP721041 GEJ721035:GEL721041 GOF721035:GOH721041 GYB721035:GYD721041 HHX721035:HHZ721041 HRT721035:HRV721041 IBP721035:IBR721041 ILL721035:ILN721041 IVH721035:IVJ721041 JFD721035:JFF721041 JOZ721035:JPB721041 JYV721035:JYX721041 KIR721035:KIT721041 KSN721035:KSP721041 LCJ721035:LCL721041 LMF721035:LMH721041 LWB721035:LWD721041 MFX721035:MFZ721041 MPT721035:MPV721041 MZP721035:MZR721041 NJL721035:NJN721041 NTH721035:NTJ721041 ODD721035:ODF721041 OMZ721035:ONB721041 OWV721035:OWX721041 PGR721035:PGT721041 PQN721035:PQP721041 QAJ721035:QAL721041 QKF721035:QKH721041 QUB721035:QUD721041 RDX721035:RDZ721041 RNT721035:RNV721041 RXP721035:RXR721041 SHL721035:SHN721041 SRH721035:SRJ721041 TBD721035:TBF721041 TKZ721035:TLB721041 TUV721035:TUX721041 UER721035:UET721041 UON721035:UOP721041 UYJ721035:UYL721041 VIF721035:VIH721041 VSB721035:VSD721041 WBX721035:WBZ721041 WLT721035:WLV721041 WVP721035:WVR721041 H786571:J786577 JD786571:JF786577 SZ786571:TB786577 ACV786571:ACX786577 AMR786571:AMT786577 AWN786571:AWP786577 BGJ786571:BGL786577 BQF786571:BQH786577 CAB786571:CAD786577 CJX786571:CJZ786577 CTT786571:CTV786577 DDP786571:DDR786577 DNL786571:DNN786577 DXH786571:DXJ786577 EHD786571:EHF786577 EQZ786571:ERB786577 FAV786571:FAX786577 FKR786571:FKT786577 FUN786571:FUP786577 GEJ786571:GEL786577 GOF786571:GOH786577 GYB786571:GYD786577 HHX786571:HHZ786577 HRT786571:HRV786577 IBP786571:IBR786577 ILL786571:ILN786577 IVH786571:IVJ786577 JFD786571:JFF786577 JOZ786571:JPB786577 JYV786571:JYX786577 KIR786571:KIT786577 KSN786571:KSP786577 LCJ786571:LCL786577 LMF786571:LMH786577 LWB786571:LWD786577 MFX786571:MFZ786577 MPT786571:MPV786577 MZP786571:MZR786577 NJL786571:NJN786577 NTH786571:NTJ786577 ODD786571:ODF786577 OMZ786571:ONB786577 OWV786571:OWX786577 PGR786571:PGT786577 PQN786571:PQP786577 QAJ786571:QAL786577 QKF786571:QKH786577 QUB786571:QUD786577 RDX786571:RDZ786577 RNT786571:RNV786577 RXP786571:RXR786577 SHL786571:SHN786577 SRH786571:SRJ786577 TBD786571:TBF786577 TKZ786571:TLB786577 TUV786571:TUX786577 UER786571:UET786577 UON786571:UOP786577 UYJ786571:UYL786577 VIF786571:VIH786577 VSB786571:VSD786577 WBX786571:WBZ786577 WLT786571:WLV786577 WVP786571:WVR786577 H852107:J852113 JD852107:JF852113 SZ852107:TB852113 ACV852107:ACX852113 AMR852107:AMT852113 AWN852107:AWP852113 BGJ852107:BGL852113 BQF852107:BQH852113 CAB852107:CAD852113 CJX852107:CJZ852113 CTT852107:CTV852113 DDP852107:DDR852113 DNL852107:DNN852113 DXH852107:DXJ852113 EHD852107:EHF852113 EQZ852107:ERB852113 FAV852107:FAX852113 FKR852107:FKT852113 FUN852107:FUP852113 GEJ852107:GEL852113 GOF852107:GOH852113 GYB852107:GYD852113 HHX852107:HHZ852113 HRT852107:HRV852113 IBP852107:IBR852113 ILL852107:ILN852113 IVH852107:IVJ852113 JFD852107:JFF852113 JOZ852107:JPB852113 JYV852107:JYX852113 KIR852107:KIT852113 KSN852107:KSP852113 LCJ852107:LCL852113 LMF852107:LMH852113 LWB852107:LWD852113 MFX852107:MFZ852113 MPT852107:MPV852113 MZP852107:MZR852113 NJL852107:NJN852113 NTH852107:NTJ852113 ODD852107:ODF852113 OMZ852107:ONB852113 OWV852107:OWX852113 PGR852107:PGT852113 PQN852107:PQP852113 QAJ852107:QAL852113 QKF852107:QKH852113 QUB852107:QUD852113 RDX852107:RDZ852113 RNT852107:RNV852113 RXP852107:RXR852113 SHL852107:SHN852113 SRH852107:SRJ852113 TBD852107:TBF852113 TKZ852107:TLB852113 TUV852107:TUX852113 UER852107:UET852113 UON852107:UOP852113 UYJ852107:UYL852113 VIF852107:VIH852113 VSB852107:VSD852113 WBX852107:WBZ852113 WLT852107:WLV852113 WVP852107:WVR852113 H917643:J917649 JD917643:JF917649 SZ917643:TB917649 ACV917643:ACX917649 AMR917643:AMT917649 AWN917643:AWP917649 BGJ917643:BGL917649 BQF917643:BQH917649 CAB917643:CAD917649 CJX917643:CJZ917649 CTT917643:CTV917649 DDP917643:DDR917649 DNL917643:DNN917649 DXH917643:DXJ917649 EHD917643:EHF917649 EQZ917643:ERB917649 FAV917643:FAX917649 FKR917643:FKT917649 FUN917643:FUP917649 GEJ917643:GEL917649 GOF917643:GOH917649 GYB917643:GYD917649 HHX917643:HHZ917649 HRT917643:HRV917649 IBP917643:IBR917649 ILL917643:ILN917649 IVH917643:IVJ917649 JFD917643:JFF917649 JOZ917643:JPB917649 JYV917643:JYX917649 KIR917643:KIT917649 KSN917643:KSP917649 LCJ917643:LCL917649 LMF917643:LMH917649 LWB917643:LWD917649 MFX917643:MFZ917649 MPT917643:MPV917649 MZP917643:MZR917649 NJL917643:NJN917649 NTH917643:NTJ917649 ODD917643:ODF917649 OMZ917643:ONB917649 OWV917643:OWX917649 PGR917643:PGT917649 PQN917643:PQP917649 QAJ917643:QAL917649 QKF917643:QKH917649 QUB917643:QUD917649 RDX917643:RDZ917649 RNT917643:RNV917649 RXP917643:RXR917649 SHL917643:SHN917649 SRH917643:SRJ917649 TBD917643:TBF917649 TKZ917643:TLB917649 TUV917643:TUX917649 UER917643:UET917649 UON917643:UOP917649 UYJ917643:UYL917649 VIF917643:VIH917649 VSB917643:VSD917649 WBX917643:WBZ917649 WLT917643:WLV917649 WVP917643:WVR917649 H983179:J983185 JD983179:JF983185 SZ983179:TB983185 ACV983179:ACX983185 AMR983179:AMT983185 AWN983179:AWP983185 BGJ983179:BGL983185 BQF983179:BQH983185 CAB983179:CAD983185 CJX983179:CJZ983185 CTT983179:CTV983185 DDP983179:DDR983185 DNL983179:DNN983185 DXH983179:DXJ983185 EHD983179:EHF983185 EQZ983179:ERB983185 FAV983179:FAX983185 FKR983179:FKT983185 FUN983179:FUP983185 GEJ983179:GEL983185 GOF983179:GOH983185 GYB983179:GYD983185 HHX983179:HHZ983185 HRT983179:HRV983185 IBP983179:IBR983185 ILL983179:ILN983185 IVH983179:IVJ983185 JFD983179:JFF983185 JOZ983179:JPB983185 JYV983179:JYX983185 KIR983179:KIT983185 KSN983179:KSP983185 LCJ983179:LCL983185 LMF983179:LMH983185 LWB983179:LWD983185 MFX983179:MFZ983185 MPT983179:MPV983185 MZP983179:MZR983185 NJL983179:NJN983185 NTH983179:NTJ983185 ODD983179:ODF983185 OMZ983179:ONB983185 OWV983179:OWX983185 PGR983179:PGT983185 PQN983179:PQP983185 QAJ983179:QAL983185 QKF983179:QKH983185 QUB983179:QUD983185 RDX983179:RDZ983185 RNT983179:RNV983185 RXP983179:RXR983185 SHL983179:SHN983185 SRH983179:SRJ983185 TBD983179:TBF983185 TKZ983179:TLB983185 TUV983179:TUX983185 UER983179:UET983185 UON983179:UOP983185 UYJ983179:UYL983185 VIF983179:VIH983185 VSB983179:VSD983185 WBX983179:WBZ983185 WLT983179:WLV983185 WVP983179:WVR983185 H152:J156 JD152:JF156 SZ152:TB156 ACV152:ACX156 AMR152:AMT156 AWN152:AWP156 BGJ152:BGL156 BQF152:BQH156 CAB152:CAD156 CJX152:CJZ156 CTT152:CTV156 DDP152:DDR156 DNL152:DNN156 DXH152:DXJ156 EHD152:EHF156 EQZ152:ERB156 FAV152:FAX156 FKR152:FKT156 FUN152:FUP156 GEJ152:GEL156 GOF152:GOH156 GYB152:GYD156 HHX152:HHZ156 HRT152:HRV156 IBP152:IBR156 ILL152:ILN156 IVH152:IVJ156 JFD152:JFF156 JOZ152:JPB156 JYV152:JYX156 KIR152:KIT156 KSN152:KSP156 LCJ152:LCL156 LMF152:LMH156 LWB152:LWD156 MFX152:MFZ156 MPT152:MPV156 MZP152:MZR156 NJL152:NJN156 NTH152:NTJ156 ODD152:ODF156 OMZ152:ONB156 OWV152:OWX156 PGR152:PGT156 PQN152:PQP156 QAJ152:QAL156 QKF152:QKH156 QUB152:QUD156 RDX152:RDZ156 RNT152:RNV156 RXP152:RXR156 SHL152:SHN156 SRH152:SRJ156 TBD152:TBF156 TKZ152:TLB156 TUV152:TUX156 UER152:UET156 UON152:UOP156 UYJ152:UYL156 VIF152:VIH156 VSB152:VSD156 WBX152:WBZ156 WLT152:WLV156 WVP152:WVR156 H65688:J65692 JD65688:JF65692 SZ65688:TB65692 ACV65688:ACX65692 AMR65688:AMT65692 AWN65688:AWP65692 BGJ65688:BGL65692 BQF65688:BQH65692 CAB65688:CAD65692 CJX65688:CJZ65692 CTT65688:CTV65692 DDP65688:DDR65692 DNL65688:DNN65692 DXH65688:DXJ65692 EHD65688:EHF65692 EQZ65688:ERB65692 FAV65688:FAX65692 FKR65688:FKT65692 FUN65688:FUP65692 GEJ65688:GEL65692 GOF65688:GOH65692 GYB65688:GYD65692 HHX65688:HHZ65692 HRT65688:HRV65692 IBP65688:IBR65692 ILL65688:ILN65692 IVH65688:IVJ65692 JFD65688:JFF65692 JOZ65688:JPB65692 JYV65688:JYX65692 KIR65688:KIT65692 KSN65688:KSP65692 LCJ65688:LCL65692 LMF65688:LMH65692 LWB65688:LWD65692 MFX65688:MFZ65692 MPT65688:MPV65692 MZP65688:MZR65692 NJL65688:NJN65692 NTH65688:NTJ65692 ODD65688:ODF65692 OMZ65688:ONB65692 OWV65688:OWX65692 PGR65688:PGT65692 PQN65688:PQP65692 QAJ65688:QAL65692 QKF65688:QKH65692 QUB65688:QUD65692 RDX65688:RDZ65692 RNT65688:RNV65692 RXP65688:RXR65692 SHL65688:SHN65692 SRH65688:SRJ65692 TBD65688:TBF65692 TKZ65688:TLB65692 TUV65688:TUX65692 UER65688:UET65692 UON65688:UOP65692 UYJ65688:UYL65692 VIF65688:VIH65692 VSB65688:VSD65692 WBX65688:WBZ65692 WLT65688:WLV65692 WVP65688:WVR65692 H131224:J131228 JD131224:JF131228 SZ131224:TB131228 ACV131224:ACX131228 AMR131224:AMT131228 AWN131224:AWP131228 BGJ131224:BGL131228 BQF131224:BQH131228 CAB131224:CAD131228 CJX131224:CJZ131228 CTT131224:CTV131228 DDP131224:DDR131228 DNL131224:DNN131228 DXH131224:DXJ131228 EHD131224:EHF131228 EQZ131224:ERB131228 FAV131224:FAX131228 FKR131224:FKT131228 FUN131224:FUP131228 GEJ131224:GEL131228 GOF131224:GOH131228 GYB131224:GYD131228 HHX131224:HHZ131228 HRT131224:HRV131228 IBP131224:IBR131228 ILL131224:ILN131228 IVH131224:IVJ131228 JFD131224:JFF131228 JOZ131224:JPB131228 JYV131224:JYX131228 KIR131224:KIT131228 KSN131224:KSP131228 LCJ131224:LCL131228 LMF131224:LMH131228 LWB131224:LWD131228 MFX131224:MFZ131228 MPT131224:MPV131228 MZP131224:MZR131228 NJL131224:NJN131228 NTH131224:NTJ131228 ODD131224:ODF131228 OMZ131224:ONB131228 OWV131224:OWX131228 PGR131224:PGT131228 PQN131224:PQP131228 QAJ131224:QAL131228 QKF131224:QKH131228 QUB131224:QUD131228 RDX131224:RDZ131228 RNT131224:RNV131228 RXP131224:RXR131228 SHL131224:SHN131228 SRH131224:SRJ131228 TBD131224:TBF131228 TKZ131224:TLB131228 TUV131224:TUX131228 UER131224:UET131228 UON131224:UOP131228 UYJ131224:UYL131228 VIF131224:VIH131228 VSB131224:VSD131228 WBX131224:WBZ131228 WLT131224:WLV131228 WVP131224:WVR131228 H196760:J196764 JD196760:JF196764 SZ196760:TB196764 ACV196760:ACX196764 AMR196760:AMT196764 AWN196760:AWP196764 BGJ196760:BGL196764 BQF196760:BQH196764 CAB196760:CAD196764 CJX196760:CJZ196764 CTT196760:CTV196764 DDP196760:DDR196764 DNL196760:DNN196764 DXH196760:DXJ196764 EHD196760:EHF196764 EQZ196760:ERB196764 FAV196760:FAX196764 FKR196760:FKT196764 FUN196760:FUP196764 GEJ196760:GEL196764 GOF196760:GOH196764 GYB196760:GYD196764 HHX196760:HHZ196764 HRT196760:HRV196764 IBP196760:IBR196764 ILL196760:ILN196764 IVH196760:IVJ196764 JFD196760:JFF196764 JOZ196760:JPB196764 JYV196760:JYX196764 KIR196760:KIT196764 KSN196760:KSP196764 LCJ196760:LCL196764 LMF196760:LMH196764 LWB196760:LWD196764 MFX196760:MFZ196764 MPT196760:MPV196764 MZP196760:MZR196764 NJL196760:NJN196764 NTH196760:NTJ196764 ODD196760:ODF196764 OMZ196760:ONB196764 OWV196760:OWX196764 PGR196760:PGT196764 PQN196760:PQP196764 QAJ196760:QAL196764 QKF196760:QKH196764 QUB196760:QUD196764 RDX196760:RDZ196764 RNT196760:RNV196764 RXP196760:RXR196764 SHL196760:SHN196764 SRH196760:SRJ196764 TBD196760:TBF196764 TKZ196760:TLB196764 TUV196760:TUX196764 UER196760:UET196764 UON196760:UOP196764 UYJ196760:UYL196764 VIF196760:VIH196764 VSB196760:VSD196764 WBX196760:WBZ196764 WLT196760:WLV196764 WVP196760:WVR196764 H262296:J262300 JD262296:JF262300 SZ262296:TB262300 ACV262296:ACX262300 AMR262296:AMT262300 AWN262296:AWP262300 BGJ262296:BGL262300 BQF262296:BQH262300 CAB262296:CAD262300 CJX262296:CJZ262300 CTT262296:CTV262300 DDP262296:DDR262300 DNL262296:DNN262300 DXH262296:DXJ262300 EHD262296:EHF262300 EQZ262296:ERB262300 FAV262296:FAX262300 FKR262296:FKT262300 FUN262296:FUP262300 GEJ262296:GEL262300 GOF262296:GOH262300 GYB262296:GYD262300 HHX262296:HHZ262300 HRT262296:HRV262300 IBP262296:IBR262300 ILL262296:ILN262300 IVH262296:IVJ262300 JFD262296:JFF262300 JOZ262296:JPB262300 JYV262296:JYX262300 KIR262296:KIT262300 KSN262296:KSP262300 LCJ262296:LCL262300 LMF262296:LMH262300 LWB262296:LWD262300 MFX262296:MFZ262300 MPT262296:MPV262300 MZP262296:MZR262300 NJL262296:NJN262300 NTH262296:NTJ262300 ODD262296:ODF262300 OMZ262296:ONB262300 OWV262296:OWX262300 PGR262296:PGT262300 PQN262296:PQP262300 QAJ262296:QAL262300 QKF262296:QKH262300 QUB262296:QUD262300 RDX262296:RDZ262300 RNT262296:RNV262300 RXP262296:RXR262300 SHL262296:SHN262300 SRH262296:SRJ262300 TBD262296:TBF262300 TKZ262296:TLB262300 TUV262296:TUX262300 UER262296:UET262300 UON262296:UOP262300 UYJ262296:UYL262300 VIF262296:VIH262300 VSB262296:VSD262300 WBX262296:WBZ262300 WLT262296:WLV262300 WVP262296:WVR262300 H327832:J327836 JD327832:JF327836 SZ327832:TB327836 ACV327832:ACX327836 AMR327832:AMT327836 AWN327832:AWP327836 BGJ327832:BGL327836 BQF327832:BQH327836 CAB327832:CAD327836 CJX327832:CJZ327836 CTT327832:CTV327836 DDP327832:DDR327836 DNL327832:DNN327836 DXH327832:DXJ327836 EHD327832:EHF327836 EQZ327832:ERB327836 FAV327832:FAX327836 FKR327832:FKT327836 FUN327832:FUP327836 GEJ327832:GEL327836 GOF327832:GOH327836 GYB327832:GYD327836 HHX327832:HHZ327836 HRT327832:HRV327836 IBP327832:IBR327836 ILL327832:ILN327836 IVH327832:IVJ327836 JFD327832:JFF327836 JOZ327832:JPB327836 JYV327832:JYX327836 KIR327832:KIT327836 KSN327832:KSP327836 LCJ327832:LCL327836 LMF327832:LMH327836 LWB327832:LWD327836 MFX327832:MFZ327836 MPT327832:MPV327836 MZP327832:MZR327836 NJL327832:NJN327836 NTH327832:NTJ327836 ODD327832:ODF327836 OMZ327832:ONB327836 OWV327832:OWX327836 PGR327832:PGT327836 PQN327832:PQP327836 QAJ327832:QAL327836 QKF327832:QKH327836 QUB327832:QUD327836 RDX327832:RDZ327836 RNT327832:RNV327836 RXP327832:RXR327836 SHL327832:SHN327836 SRH327832:SRJ327836 TBD327832:TBF327836 TKZ327832:TLB327836 TUV327832:TUX327836 UER327832:UET327836 UON327832:UOP327836 UYJ327832:UYL327836 VIF327832:VIH327836 VSB327832:VSD327836 WBX327832:WBZ327836 WLT327832:WLV327836 WVP327832:WVR327836 H393368:J393372 JD393368:JF393372 SZ393368:TB393372 ACV393368:ACX393372 AMR393368:AMT393372 AWN393368:AWP393372 BGJ393368:BGL393372 BQF393368:BQH393372 CAB393368:CAD393372 CJX393368:CJZ393372 CTT393368:CTV393372 DDP393368:DDR393372 DNL393368:DNN393372 DXH393368:DXJ393372 EHD393368:EHF393372 EQZ393368:ERB393372 FAV393368:FAX393372 FKR393368:FKT393372 FUN393368:FUP393372 GEJ393368:GEL393372 GOF393368:GOH393372 GYB393368:GYD393372 HHX393368:HHZ393372 HRT393368:HRV393372 IBP393368:IBR393372 ILL393368:ILN393372 IVH393368:IVJ393372 JFD393368:JFF393372 JOZ393368:JPB393372 JYV393368:JYX393372 KIR393368:KIT393372 KSN393368:KSP393372 LCJ393368:LCL393372 LMF393368:LMH393372 LWB393368:LWD393372 MFX393368:MFZ393372 MPT393368:MPV393372 MZP393368:MZR393372 NJL393368:NJN393372 NTH393368:NTJ393372 ODD393368:ODF393372 OMZ393368:ONB393372 OWV393368:OWX393372 PGR393368:PGT393372 PQN393368:PQP393372 QAJ393368:QAL393372 QKF393368:QKH393372 QUB393368:QUD393372 RDX393368:RDZ393372 RNT393368:RNV393372 RXP393368:RXR393372 SHL393368:SHN393372 SRH393368:SRJ393372 TBD393368:TBF393372 TKZ393368:TLB393372 TUV393368:TUX393372 UER393368:UET393372 UON393368:UOP393372 UYJ393368:UYL393372 VIF393368:VIH393372 VSB393368:VSD393372 WBX393368:WBZ393372 WLT393368:WLV393372 WVP393368:WVR393372 H458904:J458908 JD458904:JF458908 SZ458904:TB458908 ACV458904:ACX458908 AMR458904:AMT458908 AWN458904:AWP458908 BGJ458904:BGL458908 BQF458904:BQH458908 CAB458904:CAD458908 CJX458904:CJZ458908 CTT458904:CTV458908 DDP458904:DDR458908 DNL458904:DNN458908 DXH458904:DXJ458908 EHD458904:EHF458908 EQZ458904:ERB458908 FAV458904:FAX458908 FKR458904:FKT458908 FUN458904:FUP458908 GEJ458904:GEL458908 GOF458904:GOH458908 GYB458904:GYD458908 HHX458904:HHZ458908 HRT458904:HRV458908 IBP458904:IBR458908 ILL458904:ILN458908 IVH458904:IVJ458908 JFD458904:JFF458908 JOZ458904:JPB458908 JYV458904:JYX458908 KIR458904:KIT458908 KSN458904:KSP458908 LCJ458904:LCL458908 LMF458904:LMH458908 LWB458904:LWD458908 MFX458904:MFZ458908 MPT458904:MPV458908 MZP458904:MZR458908 NJL458904:NJN458908 NTH458904:NTJ458908 ODD458904:ODF458908 OMZ458904:ONB458908 OWV458904:OWX458908 PGR458904:PGT458908 PQN458904:PQP458908 QAJ458904:QAL458908 QKF458904:QKH458908 QUB458904:QUD458908 RDX458904:RDZ458908 RNT458904:RNV458908 RXP458904:RXR458908 SHL458904:SHN458908 SRH458904:SRJ458908 TBD458904:TBF458908 TKZ458904:TLB458908 TUV458904:TUX458908 UER458904:UET458908 UON458904:UOP458908 UYJ458904:UYL458908 VIF458904:VIH458908 VSB458904:VSD458908 WBX458904:WBZ458908 WLT458904:WLV458908 WVP458904:WVR458908 H524440:J524444 JD524440:JF524444 SZ524440:TB524444 ACV524440:ACX524444 AMR524440:AMT524444 AWN524440:AWP524444 BGJ524440:BGL524444 BQF524440:BQH524444 CAB524440:CAD524444 CJX524440:CJZ524444 CTT524440:CTV524444 DDP524440:DDR524444 DNL524440:DNN524444 DXH524440:DXJ524444 EHD524440:EHF524444 EQZ524440:ERB524444 FAV524440:FAX524444 FKR524440:FKT524444 FUN524440:FUP524444 GEJ524440:GEL524444 GOF524440:GOH524444 GYB524440:GYD524444 HHX524440:HHZ524444 HRT524440:HRV524444 IBP524440:IBR524444 ILL524440:ILN524444 IVH524440:IVJ524444 JFD524440:JFF524444 JOZ524440:JPB524444 JYV524440:JYX524444 KIR524440:KIT524444 KSN524440:KSP524444 LCJ524440:LCL524444 LMF524440:LMH524444 LWB524440:LWD524444 MFX524440:MFZ524444 MPT524440:MPV524444 MZP524440:MZR524444 NJL524440:NJN524444 NTH524440:NTJ524444 ODD524440:ODF524444 OMZ524440:ONB524444 OWV524440:OWX524444 PGR524440:PGT524444 PQN524440:PQP524444 QAJ524440:QAL524444 QKF524440:QKH524444 QUB524440:QUD524444 RDX524440:RDZ524444 RNT524440:RNV524444 RXP524440:RXR524444 SHL524440:SHN524444 SRH524440:SRJ524444 TBD524440:TBF524444 TKZ524440:TLB524444 TUV524440:TUX524444 UER524440:UET524444 UON524440:UOP524444 UYJ524440:UYL524444 VIF524440:VIH524444 VSB524440:VSD524444 WBX524440:WBZ524444 WLT524440:WLV524444 WVP524440:WVR524444 H589976:J589980 JD589976:JF589980 SZ589976:TB589980 ACV589976:ACX589980 AMR589976:AMT589980 AWN589976:AWP589980 BGJ589976:BGL589980 BQF589976:BQH589980 CAB589976:CAD589980 CJX589976:CJZ589980 CTT589976:CTV589980 DDP589976:DDR589980 DNL589976:DNN589980 DXH589976:DXJ589980 EHD589976:EHF589980 EQZ589976:ERB589980 FAV589976:FAX589980 FKR589976:FKT589980 FUN589976:FUP589980 GEJ589976:GEL589980 GOF589976:GOH589980 GYB589976:GYD589980 HHX589976:HHZ589980 HRT589976:HRV589980 IBP589976:IBR589980 ILL589976:ILN589980 IVH589976:IVJ589980 JFD589976:JFF589980 JOZ589976:JPB589980 JYV589976:JYX589980 KIR589976:KIT589980 KSN589976:KSP589980 LCJ589976:LCL589980 LMF589976:LMH589980 LWB589976:LWD589980 MFX589976:MFZ589980 MPT589976:MPV589980 MZP589976:MZR589980 NJL589976:NJN589980 NTH589976:NTJ589980 ODD589976:ODF589980 OMZ589976:ONB589980 OWV589976:OWX589980 PGR589976:PGT589980 PQN589976:PQP589980 QAJ589976:QAL589980 QKF589976:QKH589980 QUB589976:QUD589980 RDX589976:RDZ589980 RNT589976:RNV589980 RXP589976:RXR589980 SHL589976:SHN589980 SRH589976:SRJ589980 TBD589976:TBF589980 TKZ589976:TLB589980 TUV589976:TUX589980 UER589976:UET589980 UON589976:UOP589980 UYJ589976:UYL589980 VIF589976:VIH589980 VSB589976:VSD589980 WBX589976:WBZ589980 WLT589976:WLV589980 WVP589976:WVR589980 H655512:J655516 JD655512:JF655516 SZ655512:TB655516 ACV655512:ACX655516 AMR655512:AMT655516 AWN655512:AWP655516 BGJ655512:BGL655516 BQF655512:BQH655516 CAB655512:CAD655516 CJX655512:CJZ655516 CTT655512:CTV655516 DDP655512:DDR655516 DNL655512:DNN655516 DXH655512:DXJ655516 EHD655512:EHF655516 EQZ655512:ERB655516 FAV655512:FAX655516 FKR655512:FKT655516 FUN655512:FUP655516 GEJ655512:GEL655516 GOF655512:GOH655516 GYB655512:GYD655516 HHX655512:HHZ655516 HRT655512:HRV655516 IBP655512:IBR655516 ILL655512:ILN655516 IVH655512:IVJ655516 JFD655512:JFF655516 JOZ655512:JPB655516 JYV655512:JYX655516 KIR655512:KIT655516 KSN655512:KSP655516 LCJ655512:LCL655516 LMF655512:LMH655516 LWB655512:LWD655516 MFX655512:MFZ655516 MPT655512:MPV655516 MZP655512:MZR655516 NJL655512:NJN655516 NTH655512:NTJ655516 ODD655512:ODF655516 OMZ655512:ONB655516 OWV655512:OWX655516 PGR655512:PGT655516 PQN655512:PQP655516 QAJ655512:QAL655516 QKF655512:QKH655516 QUB655512:QUD655516 RDX655512:RDZ655516 RNT655512:RNV655516 RXP655512:RXR655516 SHL655512:SHN655516 SRH655512:SRJ655516 TBD655512:TBF655516 TKZ655512:TLB655516 TUV655512:TUX655516 UER655512:UET655516 UON655512:UOP655516 UYJ655512:UYL655516 VIF655512:VIH655516 VSB655512:VSD655516 WBX655512:WBZ655516 WLT655512:WLV655516 WVP655512:WVR655516 H721048:J721052 JD721048:JF721052 SZ721048:TB721052 ACV721048:ACX721052 AMR721048:AMT721052 AWN721048:AWP721052 BGJ721048:BGL721052 BQF721048:BQH721052 CAB721048:CAD721052 CJX721048:CJZ721052 CTT721048:CTV721052 DDP721048:DDR721052 DNL721048:DNN721052 DXH721048:DXJ721052 EHD721048:EHF721052 EQZ721048:ERB721052 FAV721048:FAX721052 FKR721048:FKT721052 FUN721048:FUP721052 GEJ721048:GEL721052 GOF721048:GOH721052 GYB721048:GYD721052 HHX721048:HHZ721052 HRT721048:HRV721052 IBP721048:IBR721052 ILL721048:ILN721052 IVH721048:IVJ721052 JFD721048:JFF721052 JOZ721048:JPB721052 JYV721048:JYX721052 KIR721048:KIT721052 KSN721048:KSP721052 LCJ721048:LCL721052 LMF721048:LMH721052 LWB721048:LWD721052 MFX721048:MFZ721052 MPT721048:MPV721052 MZP721048:MZR721052 NJL721048:NJN721052 NTH721048:NTJ721052 ODD721048:ODF721052 OMZ721048:ONB721052 OWV721048:OWX721052 PGR721048:PGT721052 PQN721048:PQP721052 QAJ721048:QAL721052 QKF721048:QKH721052 QUB721048:QUD721052 RDX721048:RDZ721052 RNT721048:RNV721052 RXP721048:RXR721052 SHL721048:SHN721052 SRH721048:SRJ721052 TBD721048:TBF721052 TKZ721048:TLB721052 TUV721048:TUX721052 UER721048:UET721052 UON721048:UOP721052 UYJ721048:UYL721052 VIF721048:VIH721052 VSB721048:VSD721052 WBX721048:WBZ721052 WLT721048:WLV721052 WVP721048:WVR721052 H786584:J786588 JD786584:JF786588 SZ786584:TB786588 ACV786584:ACX786588 AMR786584:AMT786588 AWN786584:AWP786588 BGJ786584:BGL786588 BQF786584:BQH786588 CAB786584:CAD786588 CJX786584:CJZ786588 CTT786584:CTV786588 DDP786584:DDR786588 DNL786584:DNN786588 DXH786584:DXJ786588 EHD786584:EHF786588 EQZ786584:ERB786588 FAV786584:FAX786588 FKR786584:FKT786588 FUN786584:FUP786588 GEJ786584:GEL786588 GOF786584:GOH786588 GYB786584:GYD786588 HHX786584:HHZ786588 HRT786584:HRV786588 IBP786584:IBR786588 ILL786584:ILN786588 IVH786584:IVJ786588 JFD786584:JFF786588 JOZ786584:JPB786588 JYV786584:JYX786588 KIR786584:KIT786588 KSN786584:KSP786588 LCJ786584:LCL786588 LMF786584:LMH786588 LWB786584:LWD786588 MFX786584:MFZ786588 MPT786584:MPV786588 MZP786584:MZR786588 NJL786584:NJN786588 NTH786584:NTJ786588 ODD786584:ODF786588 OMZ786584:ONB786588 OWV786584:OWX786588 PGR786584:PGT786588 PQN786584:PQP786588 QAJ786584:QAL786588 QKF786584:QKH786588 QUB786584:QUD786588 RDX786584:RDZ786588 RNT786584:RNV786588 RXP786584:RXR786588 SHL786584:SHN786588 SRH786584:SRJ786588 TBD786584:TBF786588 TKZ786584:TLB786588 TUV786584:TUX786588 UER786584:UET786588 UON786584:UOP786588 UYJ786584:UYL786588 VIF786584:VIH786588 VSB786584:VSD786588 WBX786584:WBZ786588 WLT786584:WLV786588 WVP786584:WVR786588 H852120:J852124 JD852120:JF852124 SZ852120:TB852124 ACV852120:ACX852124 AMR852120:AMT852124 AWN852120:AWP852124 BGJ852120:BGL852124 BQF852120:BQH852124 CAB852120:CAD852124 CJX852120:CJZ852124 CTT852120:CTV852124 DDP852120:DDR852124 DNL852120:DNN852124 DXH852120:DXJ852124 EHD852120:EHF852124 EQZ852120:ERB852124 FAV852120:FAX852124 FKR852120:FKT852124 FUN852120:FUP852124 GEJ852120:GEL852124 GOF852120:GOH852124 GYB852120:GYD852124 HHX852120:HHZ852124 HRT852120:HRV852124 IBP852120:IBR852124 ILL852120:ILN852124 IVH852120:IVJ852124 JFD852120:JFF852124 JOZ852120:JPB852124 JYV852120:JYX852124 KIR852120:KIT852124 KSN852120:KSP852124 LCJ852120:LCL852124 LMF852120:LMH852124 LWB852120:LWD852124 MFX852120:MFZ852124 MPT852120:MPV852124 MZP852120:MZR852124 NJL852120:NJN852124 NTH852120:NTJ852124 ODD852120:ODF852124 OMZ852120:ONB852124 OWV852120:OWX852124 PGR852120:PGT852124 PQN852120:PQP852124 QAJ852120:QAL852124 QKF852120:QKH852124 QUB852120:QUD852124 RDX852120:RDZ852124 RNT852120:RNV852124 RXP852120:RXR852124 SHL852120:SHN852124 SRH852120:SRJ852124 TBD852120:TBF852124 TKZ852120:TLB852124 TUV852120:TUX852124 UER852120:UET852124 UON852120:UOP852124 UYJ852120:UYL852124 VIF852120:VIH852124 VSB852120:VSD852124 WBX852120:WBZ852124 WLT852120:WLV852124 WVP852120:WVR852124 H917656:J917660 JD917656:JF917660 SZ917656:TB917660 ACV917656:ACX917660 AMR917656:AMT917660 AWN917656:AWP917660 BGJ917656:BGL917660 BQF917656:BQH917660 CAB917656:CAD917660 CJX917656:CJZ917660 CTT917656:CTV917660 DDP917656:DDR917660 DNL917656:DNN917660 DXH917656:DXJ917660 EHD917656:EHF917660 EQZ917656:ERB917660 FAV917656:FAX917660 FKR917656:FKT917660 FUN917656:FUP917660 GEJ917656:GEL917660 GOF917656:GOH917660 GYB917656:GYD917660 HHX917656:HHZ917660 HRT917656:HRV917660 IBP917656:IBR917660 ILL917656:ILN917660 IVH917656:IVJ917660 JFD917656:JFF917660 JOZ917656:JPB917660 JYV917656:JYX917660 KIR917656:KIT917660 KSN917656:KSP917660 LCJ917656:LCL917660 LMF917656:LMH917660 LWB917656:LWD917660 MFX917656:MFZ917660 MPT917656:MPV917660 MZP917656:MZR917660 NJL917656:NJN917660 NTH917656:NTJ917660 ODD917656:ODF917660 OMZ917656:ONB917660 OWV917656:OWX917660 PGR917656:PGT917660 PQN917656:PQP917660 QAJ917656:QAL917660 QKF917656:QKH917660 QUB917656:QUD917660 RDX917656:RDZ917660 RNT917656:RNV917660 RXP917656:RXR917660 SHL917656:SHN917660 SRH917656:SRJ917660 TBD917656:TBF917660 TKZ917656:TLB917660 TUV917656:TUX917660 UER917656:UET917660 UON917656:UOP917660 UYJ917656:UYL917660 VIF917656:VIH917660 VSB917656:VSD917660 WBX917656:WBZ917660 WLT917656:WLV917660 WVP917656:WVR917660 H983192:J983196 JD983192:JF983196 SZ983192:TB983196 ACV983192:ACX983196 AMR983192:AMT983196 AWN983192:AWP983196 BGJ983192:BGL983196 BQF983192:BQH983196 CAB983192:CAD983196 CJX983192:CJZ983196 CTT983192:CTV983196 DDP983192:DDR983196 DNL983192:DNN983196 DXH983192:DXJ983196 EHD983192:EHF983196 EQZ983192:ERB983196 FAV983192:FAX983196 FKR983192:FKT983196 FUN983192:FUP983196 GEJ983192:GEL983196 GOF983192:GOH983196 GYB983192:GYD983196 HHX983192:HHZ983196 HRT983192:HRV983196 IBP983192:IBR983196 ILL983192:ILN983196 IVH983192:IVJ983196 JFD983192:JFF983196 JOZ983192:JPB983196 JYV983192:JYX983196 KIR983192:KIT983196 KSN983192:KSP983196 LCJ983192:LCL983196 LMF983192:LMH983196 LWB983192:LWD983196 MFX983192:MFZ983196 MPT983192:MPV983196 MZP983192:MZR983196 NJL983192:NJN983196 NTH983192:NTJ983196 ODD983192:ODF983196 OMZ983192:ONB983196 OWV983192:OWX983196 PGR983192:PGT983196 PQN983192:PQP983196 QAJ983192:QAL983196 QKF983192:QKH983196 QUB983192:QUD983196 RDX983192:RDZ983196 RNT983192:RNV983196 RXP983192:RXR983196 SHL983192:SHN983196 SRH983192:SRJ983196 TBD983192:TBF983196 TKZ983192:TLB983196 TUV983192:TUX983196 UER983192:UET983196 UON983192:UOP983196 UYJ983192:UYL983196 VIF983192:VIH983196 VSB983192:VSD983196 WBX983192:WBZ983196 WLT983192:WLV983196 WVP983192:WVR983196 H160:J179 JD160:JF179 SZ160:TB179 ACV160:ACX179 AMR160:AMT179 AWN160:AWP179 BGJ160:BGL179 BQF160:BQH179 CAB160:CAD179 CJX160:CJZ179 CTT160:CTV179 DDP160:DDR179 DNL160:DNN179 DXH160:DXJ179 EHD160:EHF179 EQZ160:ERB179 FAV160:FAX179 FKR160:FKT179 FUN160:FUP179 GEJ160:GEL179 GOF160:GOH179 GYB160:GYD179 HHX160:HHZ179 HRT160:HRV179 IBP160:IBR179 ILL160:ILN179 IVH160:IVJ179 JFD160:JFF179 JOZ160:JPB179 JYV160:JYX179 KIR160:KIT179 KSN160:KSP179 LCJ160:LCL179 LMF160:LMH179 LWB160:LWD179 MFX160:MFZ179 MPT160:MPV179 MZP160:MZR179 NJL160:NJN179 NTH160:NTJ179 ODD160:ODF179 OMZ160:ONB179 OWV160:OWX179 PGR160:PGT179 PQN160:PQP179 QAJ160:QAL179 QKF160:QKH179 QUB160:QUD179 RDX160:RDZ179 RNT160:RNV179 RXP160:RXR179 SHL160:SHN179 SRH160:SRJ179 TBD160:TBF179 TKZ160:TLB179 TUV160:TUX179 UER160:UET179 UON160:UOP179 UYJ160:UYL179 VIF160:VIH179 VSB160:VSD179 WBX160:WBZ179 WLT160:WLV179 WVP160:WVR179 H65696:J65715 JD65696:JF65715 SZ65696:TB65715 ACV65696:ACX65715 AMR65696:AMT65715 AWN65696:AWP65715 BGJ65696:BGL65715 BQF65696:BQH65715 CAB65696:CAD65715 CJX65696:CJZ65715 CTT65696:CTV65715 DDP65696:DDR65715 DNL65696:DNN65715 DXH65696:DXJ65715 EHD65696:EHF65715 EQZ65696:ERB65715 FAV65696:FAX65715 FKR65696:FKT65715 FUN65696:FUP65715 GEJ65696:GEL65715 GOF65696:GOH65715 GYB65696:GYD65715 HHX65696:HHZ65715 HRT65696:HRV65715 IBP65696:IBR65715 ILL65696:ILN65715 IVH65696:IVJ65715 JFD65696:JFF65715 JOZ65696:JPB65715 JYV65696:JYX65715 KIR65696:KIT65715 KSN65696:KSP65715 LCJ65696:LCL65715 LMF65696:LMH65715 LWB65696:LWD65715 MFX65696:MFZ65715 MPT65696:MPV65715 MZP65696:MZR65715 NJL65696:NJN65715 NTH65696:NTJ65715 ODD65696:ODF65715 OMZ65696:ONB65715 OWV65696:OWX65715 PGR65696:PGT65715 PQN65696:PQP65715 QAJ65696:QAL65715 QKF65696:QKH65715 QUB65696:QUD65715 RDX65696:RDZ65715 RNT65696:RNV65715 RXP65696:RXR65715 SHL65696:SHN65715 SRH65696:SRJ65715 TBD65696:TBF65715 TKZ65696:TLB65715 TUV65696:TUX65715 UER65696:UET65715 UON65696:UOP65715 UYJ65696:UYL65715 VIF65696:VIH65715 VSB65696:VSD65715 WBX65696:WBZ65715 WLT65696:WLV65715 WVP65696:WVR65715 H131232:J131251 JD131232:JF131251 SZ131232:TB131251 ACV131232:ACX131251 AMR131232:AMT131251 AWN131232:AWP131251 BGJ131232:BGL131251 BQF131232:BQH131251 CAB131232:CAD131251 CJX131232:CJZ131251 CTT131232:CTV131251 DDP131232:DDR131251 DNL131232:DNN131251 DXH131232:DXJ131251 EHD131232:EHF131251 EQZ131232:ERB131251 FAV131232:FAX131251 FKR131232:FKT131251 FUN131232:FUP131251 GEJ131232:GEL131251 GOF131232:GOH131251 GYB131232:GYD131251 HHX131232:HHZ131251 HRT131232:HRV131251 IBP131232:IBR131251 ILL131232:ILN131251 IVH131232:IVJ131251 JFD131232:JFF131251 JOZ131232:JPB131251 JYV131232:JYX131251 KIR131232:KIT131251 KSN131232:KSP131251 LCJ131232:LCL131251 LMF131232:LMH131251 LWB131232:LWD131251 MFX131232:MFZ131251 MPT131232:MPV131251 MZP131232:MZR131251 NJL131232:NJN131251 NTH131232:NTJ131251 ODD131232:ODF131251 OMZ131232:ONB131251 OWV131232:OWX131251 PGR131232:PGT131251 PQN131232:PQP131251 QAJ131232:QAL131251 QKF131232:QKH131251 QUB131232:QUD131251 RDX131232:RDZ131251 RNT131232:RNV131251 RXP131232:RXR131251 SHL131232:SHN131251 SRH131232:SRJ131251 TBD131232:TBF131251 TKZ131232:TLB131251 TUV131232:TUX131251 UER131232:UET131251 UON131232:UOP131251 UYJ131232:UYL131251 VIF131232:VIH131251 VSB131232:VSD131251 WBX131232:WBZ131251 WLT131232:WLV131251 WVP131232:WVR131251 H196768:J196787 JD196768:JF196787 SZ196768:TB196787 ACV196768:ACX196787 AMR196768:AMT196787 AWN196768:AWP196787 BGJ196768:BGL196787 BQF196768:BQH196787 CAB196768:CAD196787 CJX196768:CJZ196787 CTT196768:CTV196787 DDP196768:DDR196787 DNL196768:DNN196787 DXH196768:DXJ196787 EHD196768:EHF196787 EQZ196768:ERB196787 FAV196768:FAX196787 FKR196768:FKT196787 FUN196768:FUP196787 GEJ196768:GEL196787 GOF196768:GOH196787 GYB196768:GYD196787 HHX196768:HHZ196787 HRT196768:HRV196787 IBP196768:IBR196787 ILL196768:ILN196787 IVH196768:IVJ196787 JFD196768:JFF196787 JOZ196768:JPB196787 JYV196768:JYX196787 KIR196768:KIT196787 KSN196768:KSP196787 LCJ196768:LCL196787 LMF196768:LMH196787 LWB196768:LWD196787 MFX196768:MFZ196787 MPT196768:MPV196787 MZP196768:MZR196787 NJL196768:NJN196787 NTH196768:NTJ196787 ODD196768:ODF196787 OMZ196768:ONB196787 OWV196768:OWX196787 PGR196768:PGT196787 PQN196768:PQP196787 QAJ196768:QAL196787 QKF196768:QKH196787 QUB196768:QUD196787 RDX196768:RDZ196787 RNT196768:RNV196787 RXP196768:RXR196787 SHL196768:SHN196787 SRH196768:SRJ196787 TBD196768:TBF196787 TKZ196768:TLB196787 TUV196768:TUX196787 UER196768:UET196787 UON196768:UOP196787 UYJ196768:UYL196787 VIF196768:VIH196787 VSB196768:VSD196787 WBX196768:WBZ196787 WLT196768:WLV196787 WVP196768:WVR196787 H262304:J262323 JD262304:JF262323 SZ262304:TB262323 ACV262304:ACX262323 AMR262304:AMT262323 AWN262304:AWP262323 BGJ262304:BGL262323 BQF262304:BQH262323 CAB262304:CAD262323 CJX262304:CJZ262323 CTT262304:CTV262323 DDP262304:DDR262323 DNL262304:DNN262323 DXH262304:DXJ262323 EHD262304:EHF262323 EQZ262304:ERB262323 FAV262304:FAX262323 FKR262304:FKT262323 FUN262304:FUP262323 GEJ262304:GEL262323 GOF262304:GOH262323 GYB262304:GYD262323 HHX262304:HHZ262323 HRT262304:HRV262323 IBP262304:IBR262323 ILL262304:ILN262323 IVH262304:IVJ262323 JFD262304:JFF262323 JOZ262304:JPB262323 JYV262304:JYX262323 KIR262304:KIT262323 KSN262304:KSP262323 LCJ262304:LCL262323 LMF262304:LMH262323 LWB262304:LWD262323 MFX262304:MFZ262323 MPT262304:MPV262323 MZP262304:MZR262323 NJL262304:NJN262323 NTH262304:NTJ262323 ODD262304:ODF262323 OMZ262304:ONB262323 OWV262304:OWX262323 PGR262304:PGT262323 PQN262304:PQP262323 QAJ262304:QAL262323 QKF262304:QKH262323 QUB262304:QUD262323 RDX262304:RDZ262323 RNT262304:RNV262323 RXP262304:RXR262323 SHL262304:SHN262323 SRH262304:SRJ262323 TBD262304:TBF262323 TKZ262304:TLB262323 TUV262304:TUX262323 UER262304:UET262323 UON262304:UOP262323 UYJ262304:UYL262323 VIF262304:VIH262323 VSB262304:VSD262323 WBX262304:WBZ262323 WLT262304:WLV262323 WVP262304:WVR262323 H327840:J327859 JD327840:JF327859 SZ327840:TB327859 ACV327840:ACX327859 AMR327840:AMT327859 AWN327840:AWP327859 BGJ327840:BGL327859 BQF327840:BQH327859 CAB327840:CAD327859 CJX327840:CJZ327859 CTT327840:CTV327859 DDP327840:DDR327859 DNL327840:DNN327859 DXH327840:DXJ327859 EHD327840:EHF327859 EQZ327840:ERB327859 FAV327840:FAX327859 FKR327840:FKT327859 FUN327840:FUP327859 GEJ327840:GEL327859 GOF327840:GOH327859 GYB327840:GYD327859 HHX327840:HHZ327859 HRT327840:HRV327859 IBP327840:IBR327859 ILL327840:ILN327859 IVH327840:IVJ327859 JFD327840:JFF327859 JOZ327840:JPB327859 JYV327840:JYX327859 KIR327840:KIT327859 KSN327840:KSP327859 LCJ327840:LCL327859 LMF327840:LMH327859 LWB327840:LWD327859 MFX327840:MFZ327859 MPT327840:MPV327859 MZP327840:MZR327859 NJL327840:NJN327859 NTH327840:NTJ327859 ODD327840:ODF327859 OMZ327840:ONB327859 OWV327840:OWX327859 PGR327840:PGT327859 PQN327840:PQP327859 QAJ327840:QAL327859 QKF327840:QKH327859 QUB327840:QUD327859 RDX327840:RDZ327859 RNT327840:RNV327859 RXP327840:RXR327859 SHL327840:SHN327859 SRH327840:SRJ327859 TBD327840:TBF327859 TKZ327840:TLB327859 TUV327840:TUX327859 UER327840:UET327859 UON327840:UOP327859 UYJ327840:UYL327859 VIF327840:VIH327859 VSB327840:VSD327859 WBX327840:WBZ327859 WLT327840:WLV327859 WVP327840:WVR327859 H393376:J393395 JD393376:JF393395 SZ393376:TB393395 ACV393376:ACX393395 AMR393376:AMT393395 AWN393376:AWP393395 BGJ393376:BGL393395 BQF393376:BQH393395 CAB393376:CAD393395 CJX393376:CJZ393395 CTT393376:CTV393395 DDP393376:DDR393395 DNL393376:DNN393395 DXH393376:DXJ393395 EHD393376:EHF393395 EQZ393376:ERB393395 FAV393376:FAX393395 FKR393376:FKT393395 FUN393376:FUP393395 GEJ393376:GEL393395 GOF393376:GOH393395 GYB393376:GYD393395 HHX393376:HHZ393395 HRT393376:HRV393395 IBP393376:IBR393395 ILL393376:ILN393395 IVH393376:IVJ393395 JFD393376:JFF393395 JOZ393376:JPB393395 JYV393376:JYX393395 KIR393376:KIT393395 KSN393376:KSP393395 LCJ393376:LCL393395 LMF393376:LMH393395 LWB393376:LWD393395 MFX393376:MFZ393395 MPT393376:MPV393395 MZP393376:MZR393395 NJL393376:NJN393395 NTH393376:NTJ393395 ODD393376:ODF393395 OMZ393376:ONB393395 OWV393376:OWX393395 PGR393376:PGT393395 PQN393376:PQP393395 QAJ393376:QAL393395 QKF393376:QKH393395 QUB393376:QUD393395 RDX393376:RDZ393395 RNT393376:RNV393395 RXP393376:RXR393395 SHL393376:SHN393395 SRH393376:SRJ393395 TBD393376:TBF393395 TKZ393376:TLB393395 TUV393376:TUX393395 UER393376:UET393395 UON393376:UOP393395 UYJ393376:UYL393395 VIF393376:VIH393395 VSB393376:VSD393395 WBX393376:WBZ393395 WLT393376:WLV393395 WVP393376:WVR393395 H458912:J458931 JD458912:JF458931 SZ458912:TB458931 ACV458912:ACX458931 AMR458912:AMT458931 AWN458912:AWP458931 BGJ458912:BGL458931 BQF458912:BQH458931 CAB458912:CAD458931 CJX458912:CJZ458931 CTT458912:CTV458931 DDP458912:DDR458931 DNL458912:DNN458931 DXH458912:DXJ458931 EHD458912:EHF458931 EQZ458912:ERB458931 FAV458912:FAX458931 FKR458912:FKT458931 FUN458912:FUP458931 GEJ458912:GEL458931 GOF458912:GOH458931 GYB458912:GYD458931 HHX458912:HHZ458931 HRT458912:HRV458931 IBP458912:IBR458931 ILL458912:ILN458931 IVH458912:IVJ458931 JFD458912:JFF458931 JOZ458912:JPB458931 JYV458912:JYX458931 KIR458912:KIT458931 KSN458912:KSP458931 LCJ458912:LCL458931 LMF458912:LMH458931 LWB458912:LWD458931 MFX458912:MFZ458931 MPT458912:MPV458931 MZP458912:MZR458931 NJL458912:NJN458931 NTH458912:NTJ458931 ODD458912:ODF458931 OMZ458912:ONB458931 OWV458912:OWX458931 PGR458912:PGT458931 PQN458912:PQP458931 QAJ458912:QAL458931 QKF458912:QKH458931 QUB458912:QUD458931 RDX458912:RDZ458931 RNT458912:RNV458931 RXP458912:RXR458931 SHL458912:SHN458931 SRH458912:SRJ458931 TBD458912:TBF458931 TKZ458912:TLB458931 TUV458912:TUX458931 UER458912:UET458931 UON458912:UOP458931 UYJ458912:UYL458931 VIF458912:VIH458931 VSB458912:VSD458931 WBX458912:WBZ458931 WLT458912:WLV458931 WVP458912:WVR458931 H524448:J524467 JD524448:JF524467 SZ524448:TB524467 ACV524448:ACX524467 AMR524448:AMT524467 AWN524448:AWP524467 BGJ524448:BGL524467 BQF524448:BQH524467 CAB524448:CAD524467 CJX524448:CJZ524467 CTT524448:CTV524467 DDP524448:DDR524467 DNL524448:DNN524467 DXH524448:DXJ524467 EHD524448:EHF524467 EQZ524448:ERB524467 FAV524448:FAX524467 FKR524448:FKT524467 FUN524448:FUP524467 GEJ524448:GEL524467 GOF524448:GOH524467 GYB524448:GYD524467 HHX524448:HHZ524467 HRT524448:HRV524467 IBP524448:IBR524467 ILL524448:ILN524467 IVH524448:IVJ524467 JFD524448:JFF524467 JOZ524448:JPB524467 JYV524448:JYX524467 KIR524448:KIT524467 KSN524448:KSP524467 LCJ524448:LCL524467 LMF524448:LMH524467 LWB524448:LWD524467 MFX524448:MFZ524467 MPT524448:MPV524467 MZP524448:MZR524467 NJL524448:NJN524467 NTH524448:NTJ524467 ODD524448:ODF524467 OMZ524448:ONB524467 OWV524448:OWX524467 PGR524448:PGT524467 PQN524448:PQP524467 QAJ524448:QAL524467 QKF524448:QKH524467 QUB524448:QUD524467 RDX524448:RDZ524467 RNT524448:RNV524467 RXP524448:RXR524467 SHL524448:SHN524467 SRH524448:SRJ524467 TBD524448:TBF524467 TKZ524448:TLB524467 TUV524448:TUX524467 UER524448:UET524467 UON524448:UOP524467 UYJ524448:UYL524467 VIF524448:VIH524467 VSB524448:VSD524467 WBX524448:WBZ524467 WLT524448:WLV524467 WVP524448:WVR524467 H589984:J590003 JD589984:JF590003 SZ589984:TB590003 ACV589984:ACX590003 AMR589984:AMT590003 AWN589984:AWP590003 BGJ589984:BGL590003 BQF589984:BQH590003 CAB589984:CAD590003 CJX589984:CJZ590003 CTT589984:CTV590003 DDP589984:DDR590003 DNL589984:DNN590003 DXH589984:DXJ590003 EHD589984:EHF590003 EQZ589984:ERB590003 FAV589984:FAX590003 FKR589984:FKT590003 FUN589984:FUP590003 GEJ589984:GEL590003 GOF589984:GOH590003 GYB589984:GYD590003 HHX589984:HHZ590003 HRT589984:HRV590003 IBP589984:IBR590003 ILL589984:ILN590003 IVH589984:IVJ590003 JFD589984:JFF590003 JOZ589984:JPB590003 JYV589984:JYX590003 KIR589984:KIT590003 KSN589984:KSP590003 LCJ589984:LCL590003 LMF589984:LMH590003 LWB589984:LWD590003 MFX589984:MFZ590003 MPT589984:MPV590003 MZP589984:MZR590003 NJL589984:NJN590003 NTH589984:NTJ590003 ODD589984:ODF590003 OMZ589984:ONB590003 OWV589984:OWX590003 PGR589984:PGT590003 PQN589984:PQP590003 QAJ589984:QAL590003 QKF589984:QKH590003 QUB589984:QUD590003 RDX589984:RDZ590003 RNT589984:RNV590003 RXP589984:RXR590003 SHL589984:SHN590003 SRH589984:SRJ590003 TBD589984:TBF590003 TKZ589984:TLB590003 TUV589984:TUX590003 UER589984:UET590003 UON589984:UOP590003 UYJ589984:UYL590003 VIF589984:VIH590003 VSB589984:VSD590003 WBX589984:WBZ590003 WLT589984:WLV590003 WVP589984:WVR590003 H655520:J655539 JD655520:JF655539 SZ655520:TB655539 ACV655520:ACX655539 AMR655520:AMT655539 AWN655520:AWP655539 BGJ655520:BGL655539 BQF655520:BQH655539 CAB655520:CAD655539 CJX655520:CJZ655539 CTT655520:CTV655539 DDP655520:DDR655539 DNL655520:DNN655539 DXH655520:DXJ655539 EHD655520:EHF655539 EQZ655520:ERB655539 FAV655520:FAX655539 FKR655520:FKT655539 FUN655520:FUP655539 GEJ655520:GEL655539 GOF655520:GOH655539 GYB655520:GYD655539 HHX655520:HHZ655539 HRT655520:HRV655539 IBP655520:IBR655539 ILL655520:ILN655539 IVH655520:IVJ655539 JFD655520:JFF655539 JOZ655520:JPB655539 JYV655520:JYX655539 KIR655520:KIT655539 KSN655520:KSP655539 LCJ655520:LCL655539 LMF655520:LMH655539 LWB655520:LWD655539 MFX655520:MFZ655539 MPT655520:MPV655539 MZP655520:MZR655539 NJL655520:NJN655539 NTH655520:NTJ655539 ODD655520:ODF655539 OMZ655520:ONB655539 OWV655520:OWX655539 PGR655520:PGT655539 PQN655520:PQP655539 QAJ655520:QAL655539 QKF655520:QKH655539 QUB655520:QUD655539 RDX655520:RDZ655539 RNT655520:RNV655539 RXP655520:RXR655539 SHL655520:SHN655539 SRH655520:SRJ655539 TBD655520:TBF655539 TKZ655520:TLB655539 TUV655520:TUX655539 UER655520:UET655539 UON655520:UOP655539 UYJ655520:UYL655539 VIF655520:VIH655539 VSB655520:VSD655539 WBX655520:WBZ655539 WLT655520:WLV655539 WVP655520:WVR655539 H721056:J721075 JD721056:JF721075 SZ721056:TB721075 ACV721056:ACX721075 AMR721056:AMT721075 AWN721056:AWP721075 BGJ721056:BGL721075 BQF721056:BQH721075 CAB721056:CAD721075 CJX721056:CJZ721075 CTT721056:CTV721075 DDP721056:DDR721075 DNL721056:DNN721075 DXH721056:DXJ721075 EHD721056:EHF721075 EQZ721056:ERB721075 FAV721056:FAX721075 FKR721056:FKT721075 FUN721056:FUP721075 GEJ721056:GEL721075 GOF721056:GOH721075 GYB721056:GYD721075 HHX721056:HHZ721075 HRT721056:HRV721075 IBP721056:IBR721075 ILL721056:ILN721075 IVH721056:IVJ721075 JFD721056:JFF721075 JOZ721056:JPB721075 JYV721056:JYX721075 KIR721056:KIT721075 KSN721056:KSP721075 LCJ721056:LCL721075 LMF721056:LMH721075 LWB721056:LWD721075 MFX721056:MFZ721075 MPT721056:MPV721075 MZP721056:MZR721075 NJL721056:NJN721075 NTH721056:NTJ721075 ODD721056:ODF721075 OMZ721056:ONB721075 OWV721056:OWX721075 PGR721056:PGT721075 PQN721056:PQP721075 QAJ721056:QAL721075 QKF721056:QKH721075 QUB721056:QUD721075 RDX721056:RDZ721075 RNT721056:RNV721075 RXP721056:RXR721075 SHL721056:SHN721075 SRH721056:SRJ721075 TBD721056:TBF721075 TKZ721056:TLB721075 TUV721056:TUX721075 UER721056:UET721075 UON721056:UOP721075 UYJ721056:UYL721075 VIF721056:VIH721075 VSB721056:VSD721075 WBX721056:WBZ721075 WLT721056:WLV721075 WVP721056:WVR721075 H786592:J786611 JD786592:JF786611 SZ786592:TB786611 ACV786592:ACX786611 AMR786592:AMT786611 AWN786592:AWP786611 BGJ786592:BGL786611 BQF786592:BQH786611 CAB786592:CAD786611 CJX786592:CJZ786611 CTT786592:CTV786611 DDP786592:DDR786611 DNL786592:DNN786611 DXH786592:DXJ786611 EHD786592:EHF786611 EQZ786592:ERB786611 FAV786592:FAX786611 FKR786592:FKT786611 FUN786592:FUP786611 GEJ786592:GEL786611 GOF786592:GOH786611 GYB786592:GYD786611 HHX786592:HHZ786611 HRT786592:HRV786611 IBP786592:IBR786611 ILL786592:ILN786611 IVH786592:IVJ786611 JFD786592:JFF786611 JOZ786592:JPB786611 JYV786592:JYX786611 KIR786592:KIT786611 KSN786592:KSP786611 LCJ786592:LCL786611 LMF786592:LMH786611 LWB786592:LWD786611 MFX786592:MFZ786611 MPT786592:MPV786611 MZP786592:MZR786611 NJL786592:NJN786611 NTH786592:NTJ786611 ODD786592:ODF786611 OMZ786592:ONB786611 OWV786592:OWX786611 PGR786592:PGT786611 PQN786592:PQP786611 QAJ786592:QAL786611 QKF786592:QKH786611 QUB786592:QUD786611 RDX786592:RDZ786611 RNT786592:RNV786611 RXP786592:RXR786611 SHL786592:SHN786611 SRH786592:SRJ786611 TBD786592:TBF786611 TKZ786592:TLB786611 TUV786592:TUX786611 UER786592:UET786611 UON786592:UOP786611 UYJ786592:UYL786611 VIF786592:VIH786611 VSB786592:VSD786611 WBX786592:WBZ786611 WLT786592:WLV786611 WVP786592:WVR786611 H852128:J852147 JD852128:JF852147 SZ852128:TB852147 ACV852128:ACX852147 AMR852128:AMT852147 AWN852128:AWP852147 BGJ852128:BGL852147 BQF852128:BQH852147 CAB852128:CAD852147 CJX852128:CJZ852147 CTT852128:CTV852147 DDP852128:DDR852147 DNL852128:DNN852147 DXH852128:DXJ852147 EHD852128:EHF852147 EQZ852128:ERB852147 FAV852128:FAX852147 FKR852128:FKT852147 FUN852128:FUP852147 GEJ852128:GEL852147 GOF852128:GOH852147 GYB852128:GYD852147 HHX852128:HHZ852147 HRT852128:HRV852147 IBP852128:IBR852147 ILL852128:ILN852147 IVH852128:IVJ852147 JFD852128:JFF852147 JOZ852128:JPB852147 JYV852128:JYX852147 KIR852128:KIT852147 KSN852128:KSP852147 LCJ852128:LCL852147 LMF852128:LMH852147 LWB852128:LWD852147 MFX852128:MFZ852147 MPT852128:MPV852147 MZP852128:MZR852147 NJL852128:NJN852147 NTH852128:NTJ852147 ODD852128:ODF852147 OMZ852128:ONB852147 OWV852128:OWX852147 PGR852128:PGT852147 PQN852128:PQP852147 QAJ852128:QAL852147 QKF852128:QKH852147 QUB852128:QUD852147 RDX852128:RDZ852147 RNT852128:RNV852147 RXP852128:RXR852147 SHL852128:SHN852147 SRH852128:SRJ852147 TBD852128:TBF852147 TKZ852128:TLB852147 TUV852128:TUX852147 UER852128:UET852147 UON852128:UOP852147 UYJ852128:UYL852147 VIF852128:VIH852147 VSB852128:VSD852147 WBX852128:WBZ852147 WLT852128:WLV852147 WVP852128:WVR852147 H917664:J917683 JD917664:JF917683 SZ917664:TB917683 ACV917664:ACX917683 AMR917664:AMT917683 AWN917664:AWP917683 BGJ917664:BGL917683 BQF917664:BQH917683 CAB917664:CAD917683 CJX917664:CJZ917683 CTT917664:CTV917683 DDP917664:DDR917683 DNL917664:DNN917683 DXH917664:DXJ917683 EHD917664:EHF917683 EQZ917664:ERB917683 FAV917664:FAX917683 FKR917664:FKT917683 FUN917664:FUP917683 GEJ917664:GEL917683 GOF917664:GOH917683 GYB917664:GYD917683 HHX917664:HHZ917683 HRT917664:HRV917683 IBP917664:IBR917683 ILL917664:ILN917683 IVH917664:IVJ917683 JFD917664:JFF917683 JOZ917664:JPB917683 JYV917664:JYX917683 KIR917664:KIT917683 KSN917664:KSP917683 LCJ917664:LCL917683 LMF917664:LMH917683 LWB917664:LWD917683 MFX917664:MFZ917683 MPT917664:MPV917683 MZP917664:MZR917683 NJL917664:NJN917683 NTH917664:NTJ917683 ODD917664:ODF917683 OMZ917664:ONB917683 OWV917664:OWX917683 PGR917664:PGT917683 PQN917664:PQP917683 QAJ917664:QAL917683 QKF917664:QKH917683 QUB917664:QUD917683 RDX917664:RDZ917683 RNT917664:RNV917683 RXP917664:RXR917683 SHL917664:SHN917683 SRH917664:SRJ917683 TBD917664:TBF917683 TKZ917664:TLB917683 TUV917664:TUX917683 UER917664:UET917683 UON917664:UOP917683 UYJ917664:UYL917683 VIF917664:VIH917683 VSB917664:VSD917683 WBX917664:WBZ917683 WLT917664:WLV917683 WVP917664:WVR917683 H983200:J983219 JD983200:JF983219 SZ983200:TB983219 ACV983200:ACX983219 AMR983200:AMT983219 AWN983200:AWP983219 BGJ983200:BGL983219 BQF983200:BQH983219 CAB983200:CAD983219 CJX983200:CJZ983219 CTT983200:CTV983219 DDP983200:DDR983219 DNL983200:DNN983219 DXH983200:DXJ983219 EHD983200:EHF983219 EQZ983200:ERB983219 FAV983200:FAX983219 FKR983200:FKT983219 FUN983200:FUP983219 GEJ983200:GEL983219 GOF983200:GOH983219 GYB983200:GYD983219 HHX983200:HHZ983219 HRT983200:HRV983219 IBP983200:IBR983219 ILL983200:ILN983219 IVH983200:IVJ983219 JFD983200:JFF983219 JOZ983200:JPB983219 JYV983200:JYX983219 KIR983200:KIT983219 KSN983200:KSP983219 LCJ983200:LCL983219 LMF983200:LMH983219 LWB983200:LWD983219 MFX983200:MFZ983219 MPT983200:MPV983219 MZP983200:MZR983219 NJL983200:NJN983219 NTH983200:NTJ983219 ODD983200:ODF983219 OMZ983200:ONB983219 OWV983200:OWX983219 PGR983200:PGT983219 PQN983200:PQP983219 QAJ983200:QAL983219 QKF983200:QKH983219 QUB983200:QUD983219 RDX983200:RDZ983219 RNT983200:RNV983219 RXP983200:RXR983219 SHL983200:SHN983219 SRH983200:SRJ983219 TBD983200:TBF983219 TKZ983200:TLB983219 TUV983200:TUX983219 UER983200:UET983219 UON983200:UOP983219 UYJ983200:UYL983219 VIF983200:VIH983219 VSB983200:VSD983219 WBX983200:WBZ983219 WLT983200:WLV983219 WVP983200:WVR983219 H183:J198 JD183:JF198 SZ183:TB198 ACV183:ACX198 AMR183:AMT198 AWN183:AWP198 BGJ183:BGL198 BQF183:BQH198 CAB183:CAD198 CJX183:CJZ198 CTT183:CTV198 DDP183:DDR198 DNL183:DNN198 DXH183:DXJ198 EHD183:EHF198 EQZ183:ERB198 FAV183:FAX198 FKR183:FKT198 FUN183:FUP198 GEJ183:GEL198 GOF183:GOH198 GYB183:GYD198 HHX183:HHZ198 HRT183:HRV198 IBP183:IBR198 ILL183:ILN198 IVH183:IVJ198 JFD183:JFF198 JOZ183:JPB198 JYV183:JYX198 KIR183:KIT198 KSN183:KSP198 LCJ183:LCL198 LMF183:LMH198 LWB183:LWD198 MFX183:MFZ198 MPT183:MPV198 MZP183:MZR198 NJL183:NJN198 NTH183:NTJ198 ODD183:ODF198 OMZ183:ONB198 OWV183:OWX198 PGR183:PGT198 PQN183:PQP198 QAJ183:QAL198 QKF183:QKH198 QUB183:QUD198 RDX183:RDZ198 RNT183:RNV198 RXP183:RXR198 SHL183:SHN198 SRH183:SRJ198 TBD183:TBF198 TKZ183:TLB198 TUV183:TUX198 UER183:UET198 UON183:UOP198 UYJ183:UYL198 VIF183:VIH198 VSB183:VSD198 WBX183:WBZ198 WLT183:WLV198 WVP183:WVR198 H65719:J65734 JD65719:JF65734 SZ65719:TB65734 ACV65719:ACX65734 AMR65719:AMT65734 AWN65719:AWP65734 BGJ65719:BGL65734 BQF65719:BQH65734 CAB65719:CAD65734 CJX65719:CJZ65734 CTT65719:CTV65734 DDP65719:DDR65734 DNL65719:DNN65734 DXH65719:DXJ65734 EHD65719:EHF65734 EQZ65719:ERB65734 FAV65719:FAX65734 FKR65719:FKT65734 FUN65719:FUP65734 GEJ65719:GEL65734 GOF65719:GOH65734 GYB65719:GYD65734 HHX65719:HHZ65734 HRT65719:HRV65734 IBP65719:IBR65734 ILL65719:ILN65734 IVH65719:IVJ65734 JFD65719:JFF65734 JOZ65719:JPB65734 JYV65719:JYX65734 KIR65719:KIT65734 KSN65719:KSP65734 LCJ65719:LCL65734 LMF65719:LMH65734 LWB65719:LWD65734 MFX65719:MFZ65734 MPT65719:MPV65734 MZP65719:MZR65734 NJL65719:NJN65734 NTH65719:NTJ65734 ODD65719:ODF65734 OMZ65719:ONB65734 OWV65719:OWX65734 PGR65719:PGT65734 PQN65719:PQP65734 QAJ65719:QAL65734 QKF65719:QKH65734 QUB65719:QUD65734 RDX65719:RDZ65734 RNT65719:RNV65734 RXP65719:RXR65734 SHL65719:SHN65734 SRH65719:SRJ65734 TBD65719:TBF65734 TKZ65719:TLB65734 TUV65719:TUX65734 UER65719:UET65734 UON65719:UOP65734 UYJ65719:UYL65734 VIF65719:VIH65734 VSB65719:VSD65734 WBX65719:WBZ65734 WLT65719:WLV65734 WVP65719:WVR65734 H131255:J131270 JD131255:JF131270 SZ131255:TB131270 ACV131255:ACX131270 AMR131255:AMT131270 AWN131255:AWP131270 BGJ131255:BGL131270 BQF131255:BQH131270 CAB131255:CAD131270 CJX131255:CJZ131270 CTT131255:CTV131270 DDP131255:DDR131270 DNL131255:DNN131270 DXH131255:DXJ131270 EHD131255:EHF131270 EQZ131255:ERB131270 FAV131255:FAX131270 FKR131255:FKT131270 FUN131255:FUP131270 GEJ131255:GEL131270 GOF131255:GOH131270 GYB131255:GYD131270 HHX131255:HHZ131270 HRT131255:HRV131270 IBP131255:IBR131270 ILL131255:ILN131270 IVH131255:IVJ131270 JFD131255:JFF131270 JOZ131255:JPB131270 JYV131255:JYX131270 KIR131255:KIT131270 KSN131255:KSP131270 LCJ131255:LCL131270 LMF131255:LMH131270 LWB131255:LWD131270 MFX131255:MFZ131270 MPT131255:MPV131270 MZP131255:MZR131270 NJL131255:NJN131270 NTH131255:NTJ131270 ODD131255:ODF131270 OMZ131255:ONB131270 OWV131255:OWX131270 PGR131255:PGT131270 PQN131255:PQP131270 QAJ131255:QAL131270 QKF131255:QKH131270 QUB131255:QUD131270 RDX131255:RDZ131270 RNT131255:RNV131270 RXP131255:RXR131270 SHL131255:SHN131270 SRH131255:SRJ131270 TBD131255:TBF131270 TKZ131255:TLB131270 TUV131255:TUX131270 UER131255:UET131270 UON131255:UOP131270 UYJ131255:UYL131270 VIF131255:VIH131270 VSB131255:VSD131270 WBX131255:WBZ131270 WLT131255:WLV131270 WVP131255:WVR131270 H196791:J196806 JD196791:JF196806 SZ196791:TB196806 ACV196791:ACX196806 AMR196791:AMT196806 AWN196791:AWP196806 BGJ196791:BGL196806 BQF196791:BQH196806 CAB196791:CAD196806 CJX196791:CJZ196806 CTT196791:CTV196806 DDP196791:DDR196806 DNL196791:DNN196806 DXH196791:DXJ196806 EHD196791:EHF196806 EQZ196791:ERB196806 FAV196791:FAX196806 FKR196791:FKT196806 FUN196791:FUP196806 GEJ196791:GEL196806 GOF196791:GOH196806 GYB196791:GYD196806 HHX196791:HHZ196806 HRT196791:HRV196806 IBP196791:IBR196806 ILL196791:ILN196806 IVH196791:IVJ196806 JFD196791:JFF196806 JOZ196791:JPB196806 JYV196791:JYX196806 KIR196791:KIT196806 KSN196791:KSP196806 LCJ196791:LCL196806 LMF196791:LMH196806 LWB196791:LWD196806 MFX196791:MFZ196806 MPT196791:MPV196806 MZP196791:MZR196806 NJL196791:NJN196806 NTH196791:NTJ196806 ODD196791:ODF196806 OMZ196791:ONB196806 OWV196791:OWX196806 PGR196791:PGT196806 PQN196791:PQP196806 QAJ196791:QAL196806 QKF196791:QKH196806 QUB196791:QUD196806 RDX196791:RDZ196806 RNT196791:RNV196806 RXP196791:RXR196806 SHL196791:SHN196806 SRH196791:SRJ196806 TBD196791:TBF196806 TKZ196791:TLB196806 TUV196791:TUX196806 UER196791:UET196806 UON196791:UOP196806 UYJ196791:UYL196806 VIF196791:VIH196806 VSB196791:VSD196806 WBX196791:WBZ196806 WLT196791:WLV196806 WVP196791:WVR196806 H262327:J262342 JD262327:JF262342 SZ262327:TB262342 ACV262327:ACX262342 AMR262327:AMT262342 AWN262327:AWP262342 BGJ262327:BGL262342 BQF262327:BQH262342 CAB262327:CAD262342 CJX262327:CJZ262342 CTT262327:CTV262342 DDP262327:DDR262342 DNL262327:DNN262342 DXH262327:DXJ262342 EHD262327:EHF262342 EQZ262327:ERB262342 FAV262327:FAX262342 FKR262327:FKT262342 FUN262327:FUP262342 GEJ262327:GEL262342 GOF262327:GOH262342 GYB262327:GYD262342 HHX262327:HHZ262342 HRT262327:HRV262342 IBP262327:IBR262342 ILL262327:ILN262342 IVH262327:IVJ262342 JFD262327:JFF262342 JOZ262327:JPB262342 JYV262327:JYX262342 KIR262327:KIT262342 KSN262327:KSP262342 LCJ262327:LCL262342 LMF262327:LMH262342 LWB262327:LWD262342 MFX262327:MFZ262342 MPT262327:MPV262342 MZP262327:MZR262342 NJL262327:NJN262342 NTH262327:NTJ262342 ODD262327:ODF262342 OMZ262327:ONB262342 OWV262327:OWX262342 PGR262327:PGT262342 PQN262327:PQP262342 QAJ262327:QAL262342 QKF262327:QKH262342 QUB262327:QUD262342 RDX262327:RDZ262342 RNT262327:RNV262342 RXP262327:RXR262342 SHL262327:SHN262342 SRH262327:SRJ262342 TBD262327:TBF262342 TKZ262327:TLB262342 TUV262327:TUX262342 UER262327:UET262342 UON262327:UOP262342 UYJ262327:UYL262342 VIF262327:VIH262342 VSB262327:VSD262342 WBX262327:WBZ262342 WLT262327:WLV262342 WVP262327:WVR262342 H327863:J327878 JD327863:JF327878 SZ327863:TB327878 ACV327863:ACX327878 AMR327863:AMT327878 AWN327863:AWP327878 BGJ327863:BGL327878 BQF327863:BQH327878 CAB327863:CAD327878 CJX327863:CJZ327878 CTT327863:CTV327878 DDP327863:DDR327878 DNL327863:DNN327878 DXH327863:DXJ327878 EHD327863:EHF327878 EQZ327863:ERB327878 FAV327863:FAX327878 FKR327863:FKT327878 FUN327863:FUP327878 GEJ327863:GEL327878 GOF327863:GOH327878 GYB327863:GYD327878 HHX327863:HHZ327878 HRT327863:HRV327878 IBP327863:IBR327878 ILL327863:ILN327878 IVH327863:IVJ327878 JFD327863:JFF327878 JOZ327863:JPB327878 JYV327863:JYX327878 KIR327863:KIT327878 KSN327863:KSP327878 LCJ327863:LCL327878 LMF327863:LMH327878 LWB327863:LWD327878 MFX327863:MFZ327878 MPT327863:MPV327878 MZP327863:MZR327878 NJL327863:NJN327878 NTH327863:NTJ327878 ODD327863:ODF327878 OMZ327863:ONB327878 OWV327863:OWX327878 PGR327863:PGT327878 PQN327863:PQP327878 QAJ327863:QAL327878 QKF327863:QKH327878 QUB327863:QUD327878 RDX327863:RDZ327878 RNT327863:RNV327878 RXP327863:RXR327878 SHL327863:SHN327878 SRH327863:SRJ327878 TBD327863:TBF327878 TKZ327863:TLB327878 TUV327863:TUX327878 UER327863:UET327878 UON327863:UOP327878 UYJ327863:UYL327878 VIF327863:VIH327878 VSB327863:VSD327878 WBX327863:WBZ327878 WLT327863:WLV327878 WVP327863:WVR327878 H393399:J393414 JD393399:JF393414 SZ393399:TB393414 ACV393399:ACX393414 AMR393399:AMT393414 AWN393399:AWP393414 BGJ393399:BGL393414 BQF393399:BQH393414 CAB393399:CAD393414 CJX393399:CJZ393414 CTT393399:CTV393414 DDP393399:DDR393414 DNL393399:DNN393414 DXH393399:DXJ393414 EHD393399:EHF393414 EQZ393399:ERB393414 FAV393399:FAX393414 FKR393399:FKT393414 FUN393399:FUP393414 GEJ393399:GEL393414 GOF393399:GOH393414 GYB393399:GYD393414 HHX393399:HHZ393414 HRT393399:HRV393414 IBP393399:IBR393414 ILL393399:ILN393414 IVH393399:IVJ393414 JFD393399:JFF393414 JOZ393399:JPB393414 JYV393399:JYX393414 KIR393399:KIT393414 KSN393399:KSP393414 LCJ393399:LCL393414 LMF393399:LMH393414 LWB393399:LWD393414 MFX393399:MFZ393414 MPT393399:MPV393414 MZP393399:MZR393414 NJL393399:NJN393414 NTH393399:NTJ393414 ODD393399:ODF393414 OMZ393399:ONB393414 OWV393399:OWX393414 PGR393399:PGT393414 PQN393399:PQP393414 QAJ393399:QAL393414 QKF393399:QKH393414 QUB393399:QUD393414 RDX393399:RDZ393414 RNT393399:RNV393414 RXP393399:RXR393414 SHL393399:SHN393414 SRH393399:SRJ393414 TBD393399:TBF393414 TKZ393399:TLB393414 TUV393399:TUX393414 UER393399:UET393414 UON393399:UOP393414 UYJ393399:UYL393414 VIF393399:VIH393414 VSB393399:VSD393414 WBX393399:WBZ393414 WLT393399:WLV393414 WVP393399:WVR393414 H458935:J458950 JD458935:JF458950 SZ458935:TB458950 ACV458935:ACX458950 AMR458935:AMT458950 AWN458935:AWP458950 BGJ458935:BGL458950 BQF458935:BQH458950 CAB458935:CAD458950 CJX458935:CJZ458950 CTT458935:CTV458950 DDP458935:DDR458950 DNL458935:DNN458950 DXH458935:DXJ458950 EHD458935:EHF458950 EQZ458935:ERB458950 FAV458935:FAX458950 FKR458935:FKT458950 FUN458935:FUP458950 GEJ458935:GEL458950 GOF458935:GOH458950 GYB458935:GYD458950 HHX458935:HHZ458950 HRT458935:HRV458950 IBP458935:IBR458950 ILL458935:ILN458950 IVH458935:IVJ458950 JFD458935:JFF458950 JOZ458935:JPB458950 JYV458935:JYX458950 KIR458935:KIT458950 KSN458935:KSP458950 LCJ458935:LCL458950 LMF458935:LMH458950 LWB458935:LWD458950 MFX458935:MFZ458950 MPT458935:MPV458950 MZP458935:MZR458950 NJL458935:NJN458950 NTH458935:NTJ458950 ODD458935:ODF458950 OMZ458935:ONB458950 OWV458935:OWX458950 PGR458935:PGT458950 PQN458935:PQP458950 QAJ458935:QAL458950 QKF458935:QKH458950 QUB458935:QUD458950 RDX458935:RDZ458950 RNT458935:RNV458950 RXP458935:RXR458950 SHL458935:SHN458950 SRH458935:SRJ458950 TBD458935:TBF458950 TKZ458935:TLB458950 TUV458935:TUX458950 UER458935:UET458950 UON458935:UOP458950 UYJ458935:UYL458950 VIF458935:VIH458950 VSB458935:VSD458950 WBX458935:WBZ458950 WLT458935:WLV458950 WVP458935:WVR458950 H524471:J524486 JD524471:JF524486 SZ524471:TB524486 ACV524471:ACX524486 AMR524471:AMT524486 AWN524471:AWP524486 BGJ524471:BGL524486 BQF524471:BQH524486 CAB524471:CAD524486 CJX524471:CJZ524486 CTT524471:CTV524486 DDP524471:DDR524486 DNL524471:DNN524486 DXH524471:DXJ524486 EHD524471:EHF524486 EQZ524471:ERB524486 FAV524471:FAX524486 FKR524471:FKT524486 FUN524471:FUP524486 GEJ524471:GEL524486 GOF524471:GOH524486 GYB524471:GYD524486 HHX524471:HHZ524486 HRT524471:HRV524486 IBP524471:IBR524486 ILL524471:ILN524486 IVH524471:IVJ524486 JFD524471:JFF524486 JOZ524471:JPB524486 JYV524471:JYX524486 KIR524471:KIT524486 KSN524471:KSP524486 LCJ524471:LCL524486 LMF524471:LMH524486 LWB524471:LWD524486 MFX524471:MFZ524486 MPT524471:MPV524486 MZP524471:MZR524486 NJL524471:NJN524486 NTH524471:NTJ524486 ODD524471:ODF524486 OMZ524471:ONB524486 OWV524471:OWX524486 PGR524471:PGT524486 PQN524471:PQP524486 QAJ524471:QAL524486 QKF524471:QKH524486 QUB524471:QUD524486 RDX524471:RDZ524486 RNT524471:RNV524486 RXP524471:RXR524486 SHL524471:SHN524486 SRH524471:SRJ524486 TBD524471:TBF524486 TKZ524471:TLB524486 TUV524471:TUX524486 UER524471:UET524486 UON524471:UOP524486 UYJ524471:UYL524486 VIF524471:VIH524486 VSB524471:VSD524486 WBX524471:WBZ524486 WLT524471:WLV524486 WVP524471:WVR524486 H590007:J590022 JD590007:JF590022 SZ590007:TB590022 ACV590007:ACX590022 AMR590007:AMT590022 AWN590007:AWP590022 BGJ590007:BGL590022 BQF590007:BQH590022 CAB590007:CAD590022 CJX590007:CJZ590022 CTT590007:CTV590022 DDP590007:DDR590022 DNL590007:DNN590022 DXH590007:DXJ590022 EHD590007:EHF590022 EQZ590007:ERB590022 FAV590007:FAX590022 FKR590007:FKT590022 FUN590007:FUP590022 GEJ590007:GEL590022 GOF590007:GOH590022 GYB590007:GYD590022 HHX590007:HHZ590022 HRT590007:HRV590022 IBP590007:IBR590022 ILL590007:ILN590022 IVH590007:IVJ590022 JFD590007:JFF590022 JOZ590007:JPB590022 JYV590007:JYX590022 KIR590007:KIT590022 KSN590007:KSP590022 LCJ590007:LCL590022 LMF590007:LMH590022 LWB590007:LWD590022 MFX590007:MFZ590022 MPT590007:MPV590022 MZP590007:MZR590022 NJL590007:NJN590022 NTH590007:NTJ590022 ODD590007:ODF590022 OMZ590007:ONB590022 OWV590007:OWX590022 PGR590007:PGT590022 PQN590007:PQP590022 QAJ590007:QAL590022 QKF590007:QKH590022 QUB590007:QUD590022 RDX590007:RDZ590022 RNT590007:RNV590022 RXP590007:RXR590022 SHL590007:SHN590022 SRH590007:SRJ590022 TBD590007:TBF590022 TKZ590007:TLB590022 TUV590007:TUX590022 UER590007:UET590022 UON590007:UOP590022 UYJ590007:UYL590022 VIF590007:VIH590022 VSB590007:VSD590022 WBX590007:WBZ590022 WLT590007:WLV590022 WVP590007:WVR590022 H655543:J655558 JD655543:JF655558 SZ655543:TB655558 ACV655543:ACX655558 AMR655543:AMT655558 AWN655543:AWP655558 BGJ655543:BGL655558 BQF655543:BQH655558 CAB655543:CAD655558 CJX655543:CJZ655558 CTT655543:CTV655558 DDP655543:DDR655558 DNL655543:DNN655558 DXH655543:DXJ655558 EHD655543:EHF655558 EQZ655543:ERB655558 FAV655543:FAX655558 FKR655543:FKT655558 FUN655543:FUP655558 GEJ655543:GEL655558 GOF655543:GOH655558 GYB655543:GYD655558 HHX655543:HHZ655558 HRT655543:HRV655558 IBP655543:IBR655558 ILL655543:ILN655558 IVH655543:IVJ655558 JFD655543:JFF655558 JOZ655543:JPB655558 JYV655543:JYX655558 KIR655543:KIT655558 KSN655543:KSP655558 LCJ655543:LCL655558 LMF655543:LMH655558 LWB655543:LWD655558 MFX655543:MFZ655558 MPT655543:MPV655558 MZP655543:MZR655558 NJL655543:NJN655558 NTH655543:NTJ655558 ODD655543:ODF655558 OMZ655543:ONB655558 OWV655543:OWX655558 PGR655543:PGT655558 PQN655543:PQP655558 QAJ655543:QAL655558 QKF655543:QKH655558 QUB655543:QUD655558 RDX655543:RDZ655558 RNT655543:RNV655558 RXP655543:RXR655558 SHL655543:SHN655558 SRH655543:SRJ655558 TBD655543:TBF655558 TKZ655543:TLB655558 TUV655543:TUX655558 UER655543:UET655558 UON655543:UOP655558 UYJ655543:UYL655558 VIF655543:VIH655558 VSB655543:VSD655558 WBX655543:WBZ655558 WLT655543:WLV655558 WVP655543:WVR655558 H721079:J721094 JD721079:JF721094 SZ721079:TB721094 ACV721079:ACX721094 AMR721079:AMT721094 AWN721079:AWP721094 BGJ721079:BGL721094 BQF721079:BQH721094 CAB721079:CAD721094 CJX721079:CJZ721094 CTT721079:CTV721094 DDP721079:DDR721094 DNL721079:DNN721094 DXH721079:DXJ721094 EHD721079:EHF721094 EQZ721079:ERB721094 FAV721079:FAX721094 FKR721079:FKT721094 FUN721079:FUP721094 GEJ721079:GEL721094 GOF721079:GOH721094 GYB721079:GYD721094 HHX721079:HHZ721094 HRT721079:HRV721094 IBP721079:IBR721094 ILL721079:ILN721094 IVH721079:IVJ721094 JFD721079:JFF721094 JOZ721079:JPB721094 JYV721079:JYX721094 KIR721079:KIT721094 KSN721079:KSP721094 LCJ721079:LCL721094 LMF721079:LMH721094 LWB721079:LWD721094 MFX721079:MFZ721094 MPT721079:MPV721094 MZP721079:MZR721094 NJL721079:NJN721094 NTH721079:NTJ721094 ODD721079:ODF721094 OMZ721079:ONB721094 OWV721079:OWX721094 PGR721079:PGT721094 PQN721079:PQP721094 QAJ721079:QAL721094 QKF721079:QKH721094 QUB721079:QUD721094 RDX721079:RDZ721094 RNT721079:RNV721094 RXP721079:RXR721094 SHL721079:SHN721094 SRH721079:SRJ721094 TBD721079:TBF721094 TKZ721079:TLB721094 TUV721079:TUX721094 UER721079:UET721094 UON721079:UOP721094 UYJ721079:UYL721094 VIF721079:VIH721094 VSB721079:VSD721094 WBX721079:WBZ721094 WLT721079:WLV721094 WVP721079:WVR721094 H786615:J786630 JD786615:JF786630 SZ786615:TB786630 ACV786615:ACX786630 AMR786615:AMT786630 AWN786615:AWP786630 BGJ786615:BGL786630 BQF786615:BQH786630 CAB786615:CAD786630 CJX786615:CJZ786630 CTT786615:CTV786630 DDP786615:DDR786630 DNL786615:DNN786630 DXH786615:DXJ786630 EHD786615:EHF786630 EQZ786615:ERB786630 FAV786615:FAX786630 FKR786615:FKT786630 FUN786615:FUP786630 GEJ786615:GEL786630 GOF786615:GOH786630 GYB786615:GYD786630 HHX786615:HHZ786630 HRT786615:HRV786630 IBP786615:IBR786630 ILL786615:ILN786630 IVH786615:IVJ786630 JFD786615:JFF786630 JOZ786615:JPB786630 JYV786615:JYX786630 KIR786615:KIT786630 KSN786615:KSP786630 LCJ786615:LCL786630 LMF786615:LMH786630 LWB786615:LWD786630 MFX786615:MFZ786630 MPT786615:MPV786630 MZP786615:MZR786630 NJL786615:NJN786630 NTH786615:NTJ786630 ODD786615:ODF786630 OMZ786615:ONB786630 OWV786615:OWX786630 PGR786615:PGT786630 PQN786615:PQP786630 QAJ786615:QAL786630 QKF786615:QKH786630 QUB786615:QUD786630 RDX786615:RDZ786630 RNT786615:RNV786630 RXP786615:RXR786630 SHL786615:SHN786630 SRH786615:SRJ786630 TBD786615:TBF786630 TKZ786615:TLB786630 TUV786615:TUX786630 UER786615:UET786630 UON786615:UOP786630 UYJ786615:UYL786630 VIF786615:VIH786630 VSB786615:VSD786630 WBX786615:WBZ786630 WLT786615:WLV786630 WVP786615:WVR786630 H852151:J852166 JD852151:JF852166 SZ852151:TB852166 ACV852151:ACX852166 AMR852151:AMT852166 AWN852151:AWP852166 BGJ852151:BGL852166 BQF852151:BQH852166 CAB852151:CAD852166 CJX852151:CJZ852166 CTT852151:CTV852166 DDP852151:DDR852166 DNL852151:DNN852166 DXH852151:DXJ852166 EHD852151:EHF852166 EQZ852151:ERB852166 FAV852151:FAX852166 FKR852151:FKT852166 FUN852151:FUP852166 GEJ852151:GEL852166 GOF852151:GOH852166 GYB852151:GYD852166 HHX852151:HHZ852166 HRT852151:HRV852166 IBP852151:IBR852166 ILL852151:ILN852166 IVH852151:IVJ852166 JFD852151:JFF852166 JOZ852151:JPB852166 JYV852151:JYX852166 KIR852151:KIT852166 KSN852151:KSP852166 LCJ852151:LCL852166 LMF852151:LMH852166 LWB852151:LWD852166 MFX852151:MFZ852166 MPT852151:MPV852166 MZP852151:MZR852166 NJL852151:NJN852166 NTH852151:NTJ852166 ODD852151:ODF852166 OMZ852151:ONB852166 OWV852151:OWX852166 PGR852151:PGT852166 PQN852151:PQP852166 QAJ852151:QAL852166 QKF852151:QKH852166 QUB852151:QUD852166 RDX852151:RDZ852166 RNT852151:RNV852166 RXP852151:RXR852166 SHL852151:SHN852166 SRH852151:SRJ852166 TBD852151:TBF852166 TKZ852151:TLB852166 TUV852151:TUX852166 UER852151:UET852166 UON852151:UOP852166 UYJ852151:UYL852166 VIF852151:VIH852166 VSB852151:VSD852166 WBX852151:WBZ852166 WLT852151:WLV852166 WVP852151:WVR852166 H917687:J917702 JD917687:JF917702 SZ917687:TB917702 ACV917687:ACX917702 AMR917687:AMT917702 AWN917687:AWP917702 BGJ917687:BGL917702 BQF917687:BQH917702 CAB917687:CAD917702 CJX917687:CJZ917702 CTT917687:CTV917702 DDP917687:DDR917702 DNL917687:DNN917702 DXH917687:DXJ917702 EHD917687:EHF917702 EQZ917687:ERB917702 FAV917687:FAX917702 FKR917687:FKT917702 FUN917687:FUP917702 GEJ917687:GEL917702 GOF917687:GOH917702 GYB917687:GYD917702 HHX917687:HHZ917702 HRT917687:HRV917702 IBP917687:IBR917702 ILL917687:ILN917702 IVH917687:IVJ917702 JFD917687:JFF917702 JOZ917687:JPB917702 JYV917687:JYX917702 KIR917687:KIT917702 KSN917687:KSP917702 LCJ917687:LCL917702 LMF917687:LMH917702 LWB917687:LWD917702 MFX917687:MFZ917702 MPT917687:MPV917702 MZP917687:MZR917702 NJL917687:NJN917702 NTH917687:NTJ917702 ODD917687:ODF917702 OMZ917687:ONB917702 OWV917687:OWX917702 PGR917687:PGT917702 PQN917687:PQP917702 QAJ917687:QAL917702 QKF917687:QKH917702 QUB917687:QUD917702 RDX917687:RDZ917702 RNT917687:RNV917702 RXP917687:RXR917702 SHL917687:SHN917702 SRH917687:SRJ917702 TBD917687:TBF917702 TKZ917687:TLB917702 TUV917687:TUX917702 UER917687:UET917702 UON917687:UOP917702 UYJ917687:UYL917702 VIF917687:VIH917702 VSB917687:VSD917702 WBX917687:WBZ917702 WLT917687:WLV917702 WVP917687:WVR917702 H983223:J983238 JD983223:JF983238 SZ983223:TB983238 ACV983223:ACX983238 AMR983223:AMT983238 AWN983223:AWP983238 BGJ983223:BGL983238 BQF983223:BQH983238 CAB983223:CAD983238 CJX983223:CJZ983238 CTT983223:CTV983238 DDP983223:DDR983238 DNL983223:DNN983238 DXH983223:DXJ983238 EHD983223:EHF983238 EQZ983223:ERB983238 FAV983223:FAX983238 FKR983223:FKT983238 FUN983223:FUP983238 GEJ983223:GEL983238 GOF983223:GOH983238 GYB983223:GYD983238 HHX983223:HHZ983238 HRT983223:HRV983238 IBP983223:IBR983238 ILL983223:ILN983238 IVH983223:IVJ983238 JFD983223:JFF983238 JOZ983223:JPB983238 JYV983223:JYX983238 KIR983223:KIT983238 KSN983223:KSP983238 LCJ983223:LCL983238 LMF983223:LMH983238 LWB983223:LWD983238 MFX983223:MFZ983238 MPT983223:MPV983238 MZP983223:MZR983238 NJL983223:NJN983238 NTH983223:NTJ983238 ODD983223:ODF983238 OMZ983223:ONB983238 OWV983223:OWX983238 PGR983223:PGT983238 PQN983223:PQP983238 QAJ983223:QAL983238 QKF983223:QKH983238 QUB983223:QUD983238 RDX983223:RDZ983238 RNT983223:RNV983238 RXP983223:RXR983238 SHL983223:SHN983238 SRH983223:SRJ983238 TBD983223:TBF983238 TKZ983223:TLB983238 TUV983223:TUX983238 UER983223:UET983238 UON983223:UOP983238 UYJ983223:UYL983238 VIF983223:VIH983238 VSB983223:VSD983238 WBX983223:WBZ983238 WLT983223:WLV983238 WVP983223:WVR983238 H204:J250 JD204:JF250 SZ204:TB250 ACV204:ACX250 AMR204:AMT250 AWN204:AWP250 BGJ204:BGL250 BQF204:BQH250 CAB204:CAD250 CJX204:CJZ250 CTT204:CTV250 DDP204:DDR250 DNL204:DNN250 DXH204:DXJ250 EHD204:EHF250 EQZ204:ERB250 FAV204:FAX250 FKR204:FKT250 FUN204:FUP250 GEJ204:GEL250 GOF204:GOH250 GYB204:GYD250 HHX204:HHZ250 HRT204:HRV250 IBP204:IBR250 ILL204:ILN250 IVH204:IVJ250 JFD204:JFF250 JOZ204:JPB250 JYV204:JYX250 KIR204:KIT250 KSN204:KSP250 LCJ204:LCL250 LMF204:LMH250 LWB204:LWD250 MFX204:MFZ250 MPT204:MPV250 MZP204:MZR250 NJL204:NJN250 NTH204:NTJ250 ODD204:ODF250 OMZ204:ONB250 OWV204:OWX250 PGR204:PGT250 PQN204:PQP250 QAJ204:QAL250 QKF204:QKH250 QUB204:QUD250 RDX204:RDZ250 RNT204:RNV250 RXP204:RXR250 SHL204:SHN250 SRH204:SRJ250 TBD204:TBF250 TKZ204:TLB250 TUV204:TUX250 UER204:UET250 UON204:UOP250 UYJ204:UYL250 VIF204:VIH250 VSB204:VSD250 WBX204:WBZ250 WLT204:WLV250 WVP204:WVR250 H65740:J65786 JD65740:JF65786 SZ65740:TB65786 ACV65740:ACX65786 AMR65740:AMT65786 AWN65740:AWP65786 BGJ65740:BGL65786 BQF65740:BQH65786 CAB65740:CAD65786 CJX65740:CJZ65786 CTT65740:CTV65786 DDP65740:DDR65786 DNL65740:DNN65786 DXH65740:DXJ65786 EHD65740:EHF65786 EQZ65740:ERB65786 FAV65740:FAX65786 FKR65740:FKT65786 FUN65740:FUP65786 GEJ65740:GEL65786 GOF65740:GOH65786 GYB65740:GYD65786 HHX65740:HHZ65786 HRT65740:HRV65786 IBP65740:IBR65786 ILL65740:ILN65786 IVH65740:IVJ65786 JFD65740:JFF65786 JOZ65740:JPB65786 JYV65740:JYX65786 KIR65740:KIT65786 KSN65740:KSP65786 LCJ65740:LCL65786 LMF65740:LMH65786 LWB65740:LWD65786 MFX65740:MFZ65786 MPT65740:MPV65786 MZP65740:MZR65786 NJL65740:NJN65786 NTH65740:NTJ65786 ODD65740:ODF65786 OMZ65740:ONB65786 OWV65740:OWX65786 PGR65740:PGT65786 PQN65740:PQP65786 QAJ65740:QAL65786 QKF65740:QKH65786 QUB65740:QUD65786 RDX65740:RDZ65786 RNT65740:RNV65786 RXP65740:RXR65786 SHL65740:SHN65786 SRH65740:SRJ65786 TBD65740:TBF65786 TKZ65740:TLB65786 TUV65740:TUX65786 UER65740:UET65786 UON65740:UOP65786 UYJ65740:UYL65786 VIF65740:VIH65786 VSB65740:VSD65786 WBX65740:WBZ65786 WLT65740:WLV65786 WVP65740:WVR65786 H131276:J131322 JD131276:JF131322 SZ131276:TB131322 ACV131276:ACX131322 AMR131276:AMT131322 AWN131276:AWP131322 BGJ131276:BGL131322 BQF131276:BQH131322 CAB131276:CAD131322 CJX131276:CJZ131322 CTT131276:CTV131322 DDP131276:DDR131322 DNL131276:DNN131322 DXH131276:DXJ131322 EHD131276:EHF131322 EQZ131276:ERB131322 FAV131276:FAX131322 FKR131276:FKT131322 FUN131276:FUP131322 GEJ131276:GEL131322 GOF131276:GOH131322 GYB131276:GYD131322 HHX131276:HHZ131322 HRT131276:HRV131322 IBP131276:IBR131322 ILL131276:ILN131322 IVH131276:IVJ131322 JFD131276:JFF131322 JOZ131276:JPB131322 JYV131276:JYX131322 KIR131276:KIT131322 KSN131276:KSP131322 LCJ131276:LCL131322 LMF131276:LMH131322 LWB131276:LWD131322 MFX131276:MFZ131322 MPT131276:MPV131322 MZP131276:MZR131322 NJL131276:NJN131322 NTH131276:NTJ131322 ODD131276:ODF131322 OMZ131276:ONB131322 OWV131276:OWX131322 PGR131276:PGT131322 PQN131276:PQP131322 QAJ131276:QAL131322 QKF131276:QKH131322 QUB131276:QUD131322 RDX131276:RDZ131322 RNT131276:RNV131322 RXP131276:RXR131322 SHL131276:SHN131322 SRH131276:SRJ131322 TBD131276:TBF131322 TKZ131276:TLB131322 TUV131276:TUX131322 UER131276:UET131322 UON131276:UOP131322 UYJ131276:UYL131322 VIF131276:VIH131322 VSB131276:VSD131322 WBX131276:WBZ131322 WLT131276:WLV131322 WVP131276:WVR131322 H196812:J196858 JD196812:JF196858 SZ196812:TB196858 ACV196812:ACX196858 AMR196812:AMT196858 AWN196812:AWP196858 BGJ196812:BGL196858 BQF196812:BQH196858 CAB196812:CAD196858 CJX196812:CJZ196858 CTT196812:CTV196858 DDP196812:DDR196858 DNL196812:DNN196858 DXH196812:DXJ196858 EHD196812:EHF196858 EQZ196812:ERB196858 FAV196812:FAX196858 FKR196812:FKT196858 FUN196812:FUP196858 GEJ196812:GEL196858 GOF196812:GOH196858 GYB196812:GYD196858 HHX196812:HHZ196858 HRT196812:HRV196858 IBP196812:IBR196858 ILL196812:ILN196858 IVH196812:IVJ196858 JFD196812:JFF196858 JOZ196812:JPB196858 JYV196812:JYX196858 KIR196812:KIT196858 KSN196812:KSP196858 LCJ196812:LCL196858 LMF196812:LMH196858 LWB196812:LWD196858 MFX196812:MFZ196858 MPT196812:MPV196858 MZP196812:MZR196858 NJL196812:NJN196858 NTH196812:NTJ196858 ODD196812:ODF196858 OMZ196812:ONB196858 OWV196812:OWX196858 PGR196812:PGT196858 PQN196812:PQP196858 QAJ196812:QAL196858 QKF196812:QKH196858 QUB196812:QUD196858 RDX196812:RDZ196858 RNT196812:RNV196858 RXP196812:RXR196858 SHL196812:SHN196858 SRH196812:SRJ196858 TBD196812:TBF196858 TKZ196812:TLB196858 TUV196812:TUX196858 UER196812:UET196858 UON196812:UOP196858 UYJ196812:UYL196858 VIF196812:VIH196858 VSB196812:VSD196858 WBX196812:WBZ196858 WLT196812:WLV196858 WVP196812:WVR196858 H262348:J262394 JD262348:JF262394 SZ262348:TB262394 ACV262348:ACX262394 AMR262348:AMT262394 AWN262348:AWP262394 BGJ262348:BGL262394 BQF262348:BQH262394 CAB262348:CAD262394 CJX262348:CJZ262394 CTT262348:CTV262394 DDP262348:DDR262394 DNL262348:DNN262394 DXH262348:DXJ262394 EHD262348:EHF262394 EQZ262348:ERB262394 FAV262348:FAX262394 FKR262348:FKT262394 FUN262348:FUP262394 GEJ262348:GEL262394 GOF262348:GOH262394 GYB262348:GYD262394 HHX262348:HHZ262394 HRT262348:HRV262394 IBP262348:IBR262394 ILL262348:ILN262394 IVH262348:IVJ262394 JFD262348:JFF262394 JOZ262348:JPB262394 JYV262348:JYX262394 KIR262348:KIT262394 KSN262348:KSP262394 LCJ262348:LCL262394 LMF262348:LMH262394 LWB262348:LWD262394 MFX262348:MFZ262394 MPT262348:MPV262394 MZP262348:MZR262394 NJL262348:NJN262394 NTH262348:NTJ262394 ODD262348:ODF262394 OMZ262348:ONB262394 OWV262348:OWX262394 PGR262348:PGT262394 PQN262348:PQP262394 QAJ262348:QAL262394 QKF262348:QKH262394 QUB262348:QUD262394 RDX262348:RDZ262394 RNT262348:RNV262394 RXP262348:RXR262394 SHL262348:SHN262394 SRH262348:SRJ262394 TBD262348:TBF262394 TKZ262348:TLB262394 TUV262348:TUX262394 UER262348:UET262394 UON262348:UOP262394 UYJ262348:UYL262394 VIF262348:VIH262394 VSB262348:VSD262394 WBX262348:WBZ262394 WLT262348:WLV262394 WVP262348:WVR262394 H327884:J327930 JD327884:JF327930 SZ327884:TB327930 ACV327884:ACX327930 AMR327884:AMT327930 AWN327884:AWP327930 BGJ327884:BGL327930 BQF327884:BQH327930 CAB327884:CAD327930 CJX327884:CJZ327930 CTT327884:CTV327930 DDP327884:DDR327930 DNL327884:DNN327930 DXH327884:DXJ327930 EHD327884:EHF327930 EQZ327884:ERB327930 FAV327884:FAX327930 FKR327884:FKT327930 FUN327884:FUP327930 GEJ327884:GEL327930 GOF327884:GOH327930 GYB327884:GYD327930 HHX327884:HHZ327930 HRT327884:HRV327930 IBP327884:IBR327930 ILL327884:ILN327930 IVH327884:IVJ327930 JFD327884:JFF327930 JOZ327884:JPB327930 JYV327884:JYX327930 KIR327884:KIT327930 KSN327884:KSP327930 LCJ327884:LCL327930 LMF327884:LMH327930 LWB327884:LWD327930 MFX327884:MFZ327930 MPT327884:MPV327930 MZP327884:MZR327930 NJL327884:NJN327930 NTH327884:NTJ327930 ODD327884:ODF327930 OMZ327884:ONB327930 OWV327884:OWX327930 PGR327884:PGT327930 PQN327884:PQP327930 QAJ327884:QAL327930 QKF327884:QKH327930 QUB327884:QUD327930 RDX327884:RDZ327930 RNT327884:RNV327930 RXP327884:RXR327930 SHL327884:SHN327930 SRH327884:SRJ327930 TBD327884:TBF327930 TKZ327884:TLB327930 TUV327884:TUX327930 UER327884:UET327930 UON327884:UOP327930 UYJ327884:UYL327930 VIF327884:VIH327930 VSB327884:VSD327930 WBX327884:WBZ327930 WLT327884:WLV327930 WVP327884:WVR327930 H393420:J393466 JD393420:JF393466 SZ393420:TB393466 ACV393420:ACX393466 AMR393420:AMT393466 AWN393420:AWP393466 BGJ393420:BGL393466 BQF393420:BQH393466 CAB393420:CAD393466 CJX393420:CJZ393466 CTT393420:CTV393466 DDP393420:DDR393466 DNL393420:DNN393466 DXH393420:DXJ393466 EHD393420:EHF393466 EQZ393420:ERB393466 FAV393420:FAX393466 FKR393420:FKT393466 FUN393420:FUP393466 GEJ393420:GEL393466 GOF393420:GOH393466 GYB393420:GYD393466 HHX393420:HHZ393466 HRT393420:HRV393466 IBP393420:IBR393466 ILL393420:ILN393466 IVH393420:IVJ393466 JFD393420:JFF393466 JOZ393420:JPB393466 JYV393420:JYX393466 KIR393420:KIT393466 KSN393420:KSP393466 LCJ393420:LCL393466 LMF393420:LMH393466 LWB393420:LWD393466 MFX393420:MFZ393466 MPT393420:MPV393466 MZP393420:MZR393466 NJL393420:NJN393466 NTH393420:NTJ393466 ODD393420:ODF393466 OMZ393420:ONB393466 OWV393420:OWX393466 PGR393420:PGT393466 PQN393420:PQP393466 QAJ393420:QAL393466 QKF393420:QKH393466 QUB393420:QUD393466 RDX393420:RDZ393466 RNT393420:RNV393466 RXP393420:RXR393466 SHL393420:SHN393466 SRH393420:SRJ393466 TBD393420:TBF393466 TKZ393420:TLB393466 TUV393420:TUX393466 UER393420:UET393466 UON393420:UOP393466 UYJ393420:UYL393466 VIF393420:VIH393466 VSB393420:VSD393466 WBX393420:WBZ393466 WLT393420:WLV393466 WVP393420:WVR393466 H458956:J459002 JD458956:JF459002 SZ458956:TB459002 ACV458956:ACX459002 AMR458956:AMT459002 AWN458956:AWP459002 BGJ458956:BGL459002 BQF458956:BQH459002 CAB458956:CAD459002 CJX458956:CJZ459002 CTT458956:CTV459002 DDP458956:DDR459002 DNL458956:DNN459002 DXH458956:DXJ459002 EHD458956:EHF459002 EQZ458956:ERB459002 FAV458956:FAX459002 FKR458956:FKT459002 FUN458956:FUP459002 GEJ458956:GEL459002 GOF458956:GOH459002 GYB458956:GYD459002 HHX458956:HHZ459002 HRT458956:HRV459002 IBP458956:IBR459002 ILL458956:ILN459002 IVH458956:IVJ459002 JFD458956:JFF459002 JOZ458956:JPB459002 JYV458956:JYX459002 KIR458956:KIT459002 KSN458956:KSP459002 LCJ458956:LCL459002 LMF458956:LMH459002 LWB458956:LWD459002 MFX458956:MFZ459002 MPT458956:MPV459002 MZP458956:MZR459002 NJL458956:NJN459002 NTH458956:NTJ459002 ODD458956:ODF459002 OMZ458956:ONB459002 OWV458956:OWX459002 PGR458956:PGT459002 PQN458956:PQP459002 QAJ458956:QAL459002 QKF458956:QKH459002 QUB458956:QUD459002 RDX458956:RDZ459002 RNT458956:RNV459002 RXP458956:RXR459002 SHL458956:SHN459002 SRH458956:SRJ459002 TBD458956:TBF459002 TKZ458956:TLB459002 TUV458956:TUX459002 UER458956:UET459002 UON458956:UOP459002 UYJ458956:UYL459002 VIF458956:VIH459002 VSB458956:VSD459002 WBX458956:WBZ459002 WLT458956:WLV459002 WVP458956:WVR459002 H524492:J524538 JD524492:JF524538 SZ524492:TB524538 ACV524492:ACX524538 AMR524492:AMT524538 AWN524492:AWP524538 BGJ524492:BGL524538 BQF524492:BQH524538 CAB524492:CAD524538 CJX524492:CJZ524538 CTT524492:CTV524538 DDP524492:DDR524538 DNL524492:DNN524538 DXH524492:DXJ524538 EHD524492:EHF524538 EQZ524492:ERB524538 FAV524492:FAX524538 FKR524492:FKT524538 FUN524492:FUP524538 GEJ524492:GEL524538 GOF524492:GOH524538 GYB524492:GYD524538 HHX524492:HHZ524538 HRT524492:HRV524538 IBP524492:IBR524538 ILL524492:ILN524538 IVH524492:IVJ524538 JFD524492:JFF524538 JOZ524492:JPB524538 JYV524492:JYX524538 KIR524492:KIT524538 KSN524492:KSP524538 LCJ524492:LCL524538 LMF524492:LMH524538 LWB524492:LWD524538 MFX524492:MFZ524538 MPT524492:MPV524538 MZP524492:MZR524538 NJL524492:NJN524538 NTH524492:NTJ524538 ODD524492:ODF524538 OMZ524492:ONB524538 OWV524492:OWX524538 PGR524492:PGT524538 PQN524492:PQP524538 QAJ524492:QAL524538 QKF524492:QKH524538 QUB524492:QUD524538 RDX524492:RDZ524538 RNT524492:RNV524538 RXP524492:RXR524538 SHL524492:SHN524538 SRH524492:SRJ524538 TBD524492:TBF524538 TKZ524492:TLB524538 TUV524492:TUX524538 UER524492:UET524538 UON524492:UOP524538 UYJ524492:UYL524538 VIF524492:VIH524538 VSB524492:VSD524538 WBX524492:WBZ524538 WLT524492:WLV524538 WVP524492:WVR524538 H590028:J590074 JD590028:JF590074 SZ590028:TB590074 ACV590028:ACX590074 AMR590028:AMT590074 AWN590028:AWP590074 BGJ590028:BGL590074 BQF590028:BQH590074 CAB590028:CAD590074 CJX590028:CJZ590074 CTT590028:CTV590074 DDP590028:DDR590074 DNL590028:DNN590074 DXH590028:DXJ590074 EHD590028:EHF590074 EQZ590028:ERB590074 FAV590028:FAX590074 FKR590028:FKT590074 FUN590028:FUP590074 GEJ590028:GEL590074 GOF590028:GOH590074 GYB590028:GYD590074 HHX590028:HHZ590074 HRT590028:HRV590074 IBP590028:IBR590074 ILL590028:ILN590074 IVH590028:IVJ590074 JFD590028:JFF590074 JOZ590028:JPB590074 JYV590028:JYX590074 KIR590028:KIT590074 KSN590028:KSP590074 LCJ590028:LCL590074 LMF590028:LMH590074 LWB590028:LWD590074 MFX590028:MFZ590074 MPT590028:MPV590074 MZP590028:MZR590074 NJL590028:NJN590074 NTH590028:NTJ590074 ODD590028:ODF590074 OMZ590028:ONB590074 OWV590028:OWX590074 PGR590028:PGT590074 PQN590028:PQP590074 QAJ590028:QAL590074 QKF590028:QKH590074 QUB590028:QUD590074 RDX590028:RDZ590074 RNT590028:RNV590074 RXP590028:RXR590074 SHL590028:SHN590074 SRH590028:SRJ590074 TBD590028:TBF590074 TKZ590028:TLB590074 TUV590028:TUX590074 UER590028:UET590074 UON590028:UOP590074 UYJ590028:UYL590074 VIF590028:VIH590074 VSB590028:VSD590074 WBX590028:WBZ590074 WLT590028:WLV590074 WVP590028:WVR590074 H655564:J655610 JD655564:JF655610 SZ655564:TB655610 ACV655564:ACX655610 AMR655564:AMT655610 AWN655564:AWP655610 BGJ655564:BGL655610 BQF655564:BQH655610 CAB655564:CAD655610 CJX655564:CJZ655610 CTT655564:CTV655610 DDP655564:DDR655610 DNL655564:DNN655610 DXH655564:DXJ655610 EHD655564:EHF655610 EQZ655564:ERB655610 FAV655564:FAX655610 FKR655564:FKT655610 FUN655564:FUP655610 GEJ655564:GEL655610 GOF655564:GOH655610 GYB655564:GYD655610 HHX655564:HHZ655610 HRT655564:HRV655610 IBP655564:IBR655610 ILL655564:ILN655610 IVH655564:IVJ655610 JFD655564:JFF655610 JOZ655564:JPB655610 JYV655564:JYX655610 KIR655564:KIT655610 KSN655564:KSP655610 LCJ655564:LCL655610 LMF655564:LMH655610 LWB655564:LWD655610 MFX655564:MFZ655610 MPT655564:MPV655610 MZP655564:MZR655610 NJL655564:NJN655610 NTH655564:NTJ655610 ODD655564:ODF655610 OMZ655564:ONB655610 OWV655564:OWX655610 PGR655564:PGT655610 PQN655564:PQP655610 QAJ655564:QAL655610 QKF655564:QKH655610 QUB655564:QUD655610 RDX655564:RDZ655610 RNT655564:RNV655610 RXP655564:RXR655610 SHL655564:SHN655610 SRH655564:SRJ655610 TBD655564:TBF655610 TKZ655564:TLB655610 TUV655564:TUX655610 UER655564:UET655610 UON655564:UOP655610 UYJ655564:UYL655610 VIF655564:VIH655610 VSB655564:VSD655610 WBX655564:WBZ655610 WLT655564:WLV655610 WVP655564:WVR655610 H721100:J721146 JD721100:JF721146 SZ721100:TB721146 ACV721100:ACX721146 AMR721100:AMT721146 AWN721100:AWP721146 BGJ721100:BGL721146 BQF721100:BQH721146 CAB721100:CAD721146 CJX721100:CJZ721146 CTT721100:CTV721146 DDP721100:DDR721146 DNL721100:DNN721146 DXH721100:DXJ721146 EHD721100:EHF721146 EQZ721100:ERB721146 FAV721100:FAX721146 FKR721100:FKT721146 FUN721100:FUP721146 GEJ721100:GEL721146 GOF721100:GOH721146 GYB721100:GYD721146 HHX721100:HHZ721146 HRT721100:HRV721146 IBP721100:IBR721146 ILL721100:ILN721146 IVH721100:IVJ721146 JFD721100:JFF721146 JOZ721100:JPB721146 JYV721100:JYX721146 KIR721100:KIT721146 KSN721100:KSP721146 LCJ721100:LCL721146 LMF721100:LMH721146 LWB721100:LWD721146 MFX721100:MFZ721146 MPT721100:MPV721146 MZP721100:MZR721146 NJL721100:NJN721146 NTH721100:NTJ721146 ODD721100:ODF721146 OMZ721100:ONB721146 OWV721100:OWX721146 PGR721100:PGT721146 PQN721100:PQP721146 QAJ721100:QAL721146 QKF721100:QKH721146 QUB721100:QUD721146 RDX721100:RDZ721146 RNT721100:RNV721146 RXP721100:RXR721146 SHL721100:SHN721146 SRH721100:SRJ721146 TBD721100:TBF721146 TKZ721100:TLB721146 TUV721100:TUX721146 UER721100:UET721146 UON721100:UOP721146 UYJ721100:UYL721146 VIF721100:VIH721146 VSB721100:VSD721146 WBX721100:WBZ721146 WLT721100:WLV721146 WVP721100:WVR721146 H786636:J786682 JD786636:JF786682 SZ786636:TB786682 ACV786636:ACX786682 AMR786636:AMT786682 AWN786636:AWP786682 BGJ786636:BGL786682 BQF786636:BQH786682 CAB786636:CAD786682 CJX786636:CJZ786682 CTT786636:CTV786682 DDP786636:DDR786682 DNL786636:DNN786682 DXH786636:DXJ786682 EHD786636:EHF786682 EQZ786636:ERB786682 FAV786636:FAX786682 FKR786636:FKT786682 FUN786636:FUP786682 GEJ786636:GEL786682 GOF786636:GOH786682 GYB786636:GYD786682 HHX786636:HHZ786682 HRT786636:HRV786682 IBP786636:IBR786682 ILL786636:ILN786682 IVH786636:IVJ786682 JFD786636:JFF786682 JOZ786636:JPB786682 JYV786636:JYX786682 KIR786636:KIT786682 KSN786636:KSP786682 LCJ786636:LCL786682 LMF786636:LMH786682 LWB786636:LWD786682 MFX786636:MFZ786682 MPT786636:MPV786682 MZP786636:MZR786682 NJL786636:NJN786682 NTH786636:NTJ786682 ODD786636:ODF786682 OMZ786636:ONB786682 OWV786636:OWX786682 PGR786636:PGT786682 PQN786636:PQP786682 QAJ786636:QAL786682 QKF786636:QKH786682 QUB786636:QUD786682 RDX786636:RDZ786682 RNT786636:RNV786682 RXP786636:RXR786682 SHL786636:SHN786682 SRH786636:SRJ786682 TBD786636:TBF786682 TKZ786636:TLB786682 TUV786636:TUX786682 UER786636:UET786682 UON786636:UOP786682 UYJ786636:UYL786682 VIF786636:VIH786682 VSB786636:VSD786682 WBX786636:WBZ786682 WLT786636:WLV786682 WVP786636:WVR786682 H852172:J852218 JD852172:JF852218 SZ852172:TB852218 ACV852172:ACX852218 AMR852172:AMT852218 AWN852172:AWP852218 BGJ852172:BGL852218 BQF852172:BQH852218 CAB852172:CAD852218 CJX852172:CJZ852218 CTT852172:CTV852218 DDP852172:DDR852218 DNL852172:DNN852218 DXH852172:DXJ852218 EHD852172:EHF852218 EQZ852172:ERB852218 FAV852172:FAX852218 FKR852172:FKT852218 FUN852172:FUP852218 GEJ852172:GEL852218 GOF852172:GOH852218 GYB852172:GYD852218 HHX852172:HHZ852218 HRT852172:HRV852218 IBP852172:IBR852218 ILL852172:ILN852218 IVH852172:IVJ852218 JFD852172:JFF852218 JOZ852172:JPB852218 JYV852172:JYX852218 KIR852172:KIT852218 KSN852172:KSP852218 LCJ852172:LCL852218 LMF852172:LMH852218 LWB852172:LWD852218 MFX852172:MFZ852218 MPT852172:MPV852218 MZP852172:MZR852218 NJL852172:NJN852218 NTH852172:NTJ852218 ODD852172:ODF852218 OMZ852172:ONB852218 OWV852172:OWX852218 PGR852172:PGT852218 PQN852172:PQP852218 QAJ852172:QAL852218 QKF852172:QKH852218 QUB852172:QUD852218 RDX852172:RDZ852218 RNT852172:RNV852218 RXP852172:RXR852218 SHL852172:SHN852218 SRH852172:SRJ852218 TBD852172:TBF852218 TKZ852172:TLB852218 TUV852172:TUX852218 UER852172:UET852218 UON852172:UOP852218 UYJ852172:UYL852218 VIF852172:VIH852218 VSB852172:VSD852218 WBX852172:WBZ852218 WLT852172:WLV852218 WVP852172:WVR852218 H917708:J917754 JD917708:JF917754 SZ917708:TB917754 ACV917708:ACX917754 AMR917708:AMT917754 AWN917708:AWP917754 BGJ917708:BGL917754 BQF917708:BQH917754 CAB917708:CAD917754 CJX917708:CJZ917754 CTT917708:CTV917754 DDP917708:DDR917754 DNL917708:DNN917754 DXH917708:DXJ917754 EHD917708:EHF917754 EQZ917708:ERB917754 FAV917708:FAX917754 FKR917708:FKT917754 FUN917708:FUP917754 GEJ917708:GEL917754 GOF917708:GOH917754 GYB917708:GYD917754 HHX917708:HHZ917754 HRT917708:HRV917754 IBP917708:IBR917754 ILL917708:ILN917754 IVH917708:IVJ917754 JFD917708:JFF917754 JOZ917708:JPB917754 JYV917708:JYX917754 KIR917708:KIT917754 KSN917708:KSP917754 LCJ917708:LCL917754 LMF917708:LMH917754 LWB917708:LWD917754 MFX917708:MFZ917754 MPT917708:MPV917754 MZP917708:MZR917754 NJL917708:NJN917754 NTH917708:NTJ917754 ODD917708:ODF917754 OMZ917708:ONB917754 OWV917708:OWX917754 PGR917708:PGT917754 PQN917708:PQP917754 QAJ917708:QAL917754 QKF917708:QKH917754 QUB917708:QUD917754 RDX917708:RDZ917754 RNT917708:RNV917754 RXP917708:RXR917754 SHL917708:SHN917754 SRH917708:SRJ917754 TBD917708:TBF917754 TKZ917708:TLB917754 TUV917708:TUX917754 UER917708:UET917754 UON917708:UOP917754 UYJ917708:UYL917754 VIF917708:VIH917754 VSB917708:VSD917754 WBX917708:WBZ917754 WLT917708:WLV917754 WVP917708:WVR917754 H983244:J983290 JD983244:JF983290 SZ983244:TB983290 ACV983244:ACX983290 AMR983244:AMT983290 AWN983244:AWP983290 BGJ983244:BGL983290 BQF983244:BQH983290 CAB983244:CAD983290 CJX983244:CJZ983290 CTT983244:CTV983290 DDP983244:DDR983290 DNL983244:DNN983290 DXH983244:DXJ983290 EHD983244:EHF983290 EQZ983244:ERB983290 FAV983244:FAX983290 FKR983244:FKT983290 FUN983244:FUP983290 GEJ983244:GEL983290 GOF983244:GOH983290 GYB983244:GYD983290 HHX983244:HHZ983290 HRT983244:HRV983290 IBP983244:IBR983290 ILL983244:ILN983290 IVH983244:IVJ983290 JFD983244:JFF983290 JOZ983244:JPB983290 JYV983244:JYX983290 KIR983244:KIT983290 KSN983244:KSP983290 LCJ983244:LCL983290 LMF983244:LMH983290 LWB983244:LWD983290 MFX983244:MFZ983290 MPT983244:MPV983290 MZP983244:MZR983290 NJL983244:NJN983290 NTH983244:NTJ983290 ODD983244:ODF983290 OMZ983244:ONB983290 OWV983244:OWX983290 PGR983244:PGT983290 PQN983244:PQP983290 QAJ983244:QAL983290 QKF983244:QKH983290 QUB983244:QUD983290 RDX983244:RDZ983290 RNT983244:RNV983290 RXP983244:RXR983290 SHL983244:SHN983290 SRH983244:SRJ983290 TBD983244:TBF983290 TKZ983244:TLB983290 TUV983244:TUX983290 UER983244:UET983290 UON983244:UOP983290 UYJ983244:UYL983290 VIF983244:VIH983290 VSB983244:VSD983290 WBX983244:WBZ983290 WLT983244:WLV983290 WVP983244:WVR983290 H255:J302 JD255:JF302 SZ255:TB302 ACV255:ACX302 AMR255:AMT302 AWN255:AWP302 BGJ255:BGL302 BQF255:BQH302 CAB255:CAD302 CJX255:CJZ302 CTT255:CTV302 DDP255:DDR302 DNL255:DNN302 DXH255:DXJ302 EHD255:EHF302 EQZ255:ERB302 FAV255:FAX302 FKR255:FKT302 FUN255:FUP302 GEJ255:GEL302 GOF255:GOH302 GYB255:GYD302 HHX255:HHZ302 HRT255:HRV302 IBP255:IBR302 ILL255:ILN302 IVH255:IVJ302 JFD255:JFF302 JOZ255:JPB302 JYV255:JYX302 KIR255:KIT302 KSN255:KSP302 LCJ255:LCL302 LMF255:LMH302 LWB255:LWD302 MFX255:MFZ302 MPT255:MPV302 MZP255:MZR302 NJL255:NJN302 NTH255:NTJ302 ODD255:ODF302 OMZ255:ONB302 OWV255:OWX302 PGR255:PGT302 PQN255:PQP302 QAJ255:QAL302 QKF255:QKH302 QUB255:QUD302 RDX255:RDZ302 RNT255:RNV302 RXP255:RXR302 SHL255:SHN302 SRH255:SRJ302 TBD255:TBF302 TKZ255:TLB302 TUV255:TUX302 UER255:UET302 UON255:UOP302 UYJ255:UYL302 VIF255:VIH302 VSB255:VSD302 WBX255:WBZ302 WLT255:WLV302 WVP255:WVR302 H65791:J65838 JD65791:JF65838 SZ65791:TB65838 ACV65791:ACX65838 AMR65791:AMT65838 AWN65791:AWP65838 BGJ65791:BGL65838 BQF65791:BQH65838 CAB65791:CAD65838 CJX65791:CJZ65838 CTT65791:CTV65838 DDP65791:DDR65838 DNL65791:DNN65838 DXH65791:DXJ65838 EHD65791:EHF65838 EQZ65791:ERB65838 FAV65791:FAX65838 FKR65791:FKT65838 FUN65791:FUP65838 GEJ65791:GEL65838 GOF65791:GOH65838 GYB65791:GYD65838 HHX65791:HHZ65838 HRT65791:HRV65838 IBP65791:IBR65838 ILL65791:ILN65838 IVH65791:IVJ65838 JFD65791:JFF65838 JOZ65791:JPB65838 JYV65791:JYX65838 KIR65791:KIT65838 KSN65791:KSP65838 LCJ65791:LCL65838 LMF65791:LMH65838 LWB65791:LWD65838 MFX65791:MFZ65838 MPT65791:MPV65838 MZP65791:MZR65838 NJL65791:NJN65838 NTH65791:NTJ65838 ODD65791:ODF65838 OMZ65791:ONB65838 OWV65791:OWX65838 PGR65791:PGT65838 PQN65791:PQP65838 QAJ65791:QAL65838 QKF65791:QKH65838 QUB65791:QUD65838 RDX65791:RDZ65838 RNT65791:RNV65838 RXP65791:RXR65838 SHL65791:SHN65838 SRH65791:SRJ65838 TBD65791:TBF65838 TKZ65791:TLB65838 TUV65791:TUX65838 UER65791:UET65838 UON65791:UOP65838 UYJ65791:UYL65838 VIF65791:VIH65838 VSB65791:VSD65838 WBX65791:WBZ65838 WLT65791:WLV65838 WVP65791:WVR65838 H131327:J131374 JD131327:JF131374 SZ131327:TB131374 ACV131327:ACX131374 AMR131327:AMT131374 AWN131327:AWP131374 BGJ131327:BGL131374 BQF131327:BQH131374 CAB131327:CAD131374 CJX131327:CJZ131374 CTT131327:CTV131374 DDP131327:DDR131374 DNL131327:DNN131374 DXH131327:DXJ131374 EHD131327:EHF131374 EQZ131327:ERB131374 FAV131327:FAX131374 FKR131327:FKT131374 FUN131327:FUP131374 GEJ131327:GEL131374 GOF131327:GOH131374 GYB131327:GYD131374 HHX131327:HHZ131374 HRT131327:HRV131374 IBP131327:IBR131374 ILL131327:ILN131374 IVH131327:IVJ131374 JFD131327:JFF131374 JOZ131327:JPB131374 JYV131327:JYX131374 KIR131327:KIT131374 KSN131327:KSP131374 LCJ131327:LCL131374 LMF131327:LMH131374 LWB131327:LWD131374 MFX131327:MFZ131374 MPT131327:MPV131374 MZP131327:MZR131374 NJL131327:NJN131374 NTH131327:NTJ131374 ODD131327:ODF131374 OMZ131327:ONB131374 OWV131327:OWX131374 PGR131327:PGT131374 PQN131327:PQP131374 QAJ131327:QAL131374 QKF131327:QKH131374 QUB131327:QUD131374 RDX131327:RDZ131374 RNT131327:RNV131374 RXP131327:RXR131374 SHL131327:SHN131374 SRH131327:SRJ131374 TBD131327:TBF131374 TKZ131327:TLB131374 TUV131327:TUX131374 UER131327:UET131374 UON131327:UOP131374 UYJ131327:UYL131374 VIF131327:VIH131374 VSB131327:VSD131374 WBX131327:WBZ131374 WLT131327:WLV131374 WVP131327:WVR131374 H196863:J196910 JD196863:JF196910 SZ196863:TB196910 ACV196863:ACX196910 AMR196863:AMT196910 AWN196863:AWP196910 BGJ196863:BGL196910 BQF196863:BQH196910 CAB196863:CAD196910 CJX196863:CJZ196910 CTT196863:CTV196910 DDP196863:DDR196910 DNL196863:DNN196910 DXH196863:DXJ196910 EHD196863:EHF196910 EQZ196863:ERB196910 FAV196863:FAX196910 FKR196863:FKT196910 FUN196863:FUP196910 GEJ196863:GEL196910 GOF196863:GOH196910 GYB196863:GYD196910 HHX196863:HHZ196910 HRT196863:HRV196910 IBP196863:IBR196910 ILL196863:ILN196910 IVH196863:IVJ196910 JFD196863:JFF196910 JOZ196863:JPB196910 JYV196863:JYX196910 KIR196863:KIT196910 KSN196863:KSP196910 LCJ196863:LCL196910 LMF196863:LMH196910 LWB196863:LWD196910 MFX196863:MFZ196910 MPT196863:MPV196910 MZP196863:MZR196910 NJL196863:NJN196910 NTH196863:NTJ196910 ODD196863:ODF196910 OMZ196863:ONB196910 OWV196863:OWX196910 PGR196863:PGT196910 PQN196863:PQP196910 QAJ196863:QAL196910 QKF196863:QKH196910 QUB196863:QUD196910 RDX196863:RDZ196910 RNT196863:RNV196910 RXP196863:RXR196910 SHL196863:SHN196910 SRH196863:SRJ196910 TBD196863:TBF196910 TKZ196863:TLB196910 TUV196863:TUX196910 UER196863:UET196910 UON196863:UOP196910 UYJ196863:UYL196910 VIF196863:VIH196910 VSB196863:VSD196910 WBX196863:WBZ196910 WLT196863:WLV196910 WVP196863:WVR196910 H262399:J262446 JD262399:JF262446 SZ262399:TB262446 ACV262399:ACX262446 AMR262399:AMT262446 AWN262399:AWP262446 BGJ262399:BGL262446 BQF262399:BQH262446 CAB262399:CAD262446 CJX262399:CJZ262446 CTT262399:CTV262446 DDP262399:DDR262446 DNL262399:DNN262446 DXH262399:DXJ262446 EHD262399:EHF262446 EQZ262399:ERB262446 FAV262399:FAX262446 FKR262399:FKT262446 FUN262399:FUP262446 GEJ262399:GEL262446 GOF262399:GOH262446 GYB262399:GYD262446 HHX262399:HHZ262446 HRT262399:HRV262446 IBP262399:IBR262446 ILL262399:ILN262446 IVH262399:IVJ262446 JFD262399:JFF262446 JOZ262399:JPB262446 JYV262399:JYX262446 KIR262399:KIT262446 KSN262399:KSP262446 LCJ262399:LCL262446 LMF262399:LMH262446 LWB262399:LWD262446 MFX262399:MFZ262446 MPT262399:MPV262446 MZP262399:MZR262446 NJL262399:NJN262446 NTH262399:NTJ262446 ODD262399:ODF262446 OMZ262399:ONB262446 OWV262399:OWX262446 PGR262399:PGT262446 PQN262399:PQP262446 QAJ262399:QAL262446 QKF262399:QKH262446 QUB262399:QUD262446 RDX262399:RDZ262446 RNT262399:RNV262446 RXP262399:RXR262446 SHL262399:SHN262446 SRH262399:SRJ262446 TBD262399:TBF262446 TKZ262399:TLB262446 TUV262399:TUX262446 UER262399:UET262446 UON262399:UOP262446 UYJ262399:UYL262446 VIF262399:VIH262446 VSB262399:VSD262446 WBX262399:WBZ262446 WLT262399:WLV262446 WVP262399:WVR262446 H327935:J327982 JD327935:JF327982 SZ327935:TB327982 ACV327935:ACX327982 AMR327935:AMT327982 AWN327935:AWP327982 BGJ327935:BGL327982 BQF327935:BQH327982 CAB327935:CAD327982 CJX327935:CJZ327982 CTT327935:CTV327982 DDP327935:DDR327982 DNL327935:DNN327982 DXH327935:DXJ327982 EHD327935:EHF327982 EQZ327935:ERB327982 FAV327935:FAX327982 FKR327935:FKT327982 FUN327935:FUP327982 GEJ327935:GEL327982 GOF327935:GOH327982 GYB327935:GYD327982 HHX327935:HHZ327982 HRT327935:HRV327982 IBP327935:IBR327982 ILL327935:ILN327982 IVH327935:IVJ327982 JFD327935:JFF327982 JOZ327935:JPB327982 JYV327935:JYX327982 KIR327935:KIT327982 KSN327935:KSP327982 LCJ327935:LCL327982 LMF327935:LMH327982 LWB327935:LWD327982 MFX327935:MFZ327982 MPT327935:MPV327982 MZP327935:MZR327982 NJL327935:NJN327982 NTH327935:NTJ327982 ODD327935:ODF327982 OMZ327935:ONB327982 OWV327935:OWX327982 PGR327935:PGT327982 PQN327935:PQP327982 QAJ327935:QAL327982 QKF327935:QKH327982 QUB327935:QUD327982 RDX327935:RDZ327982 RNT327935:RNV327982 RXP327935:RXR327982 SHL327935:SHN327982 SRH327935:SRJ327982 TBD327935:TBF327982 TKZ327935:TLB327982 TUV327935:TUX327982 UER327935:UET327982 UON327935:UOP327982 UYJ327935:UYL327982 VIF327935:VIH327982 VSB327935:VSD327982 WBX327935:WBZ327982 WLT327935:WLV327982 WVP327935:WVR327982 H393471:J393518 JD393471:JF393518 SZ393471:TB393518 ACV393471:ACX393518 AMR393471:AMT393518 AWN393471:AWP393518 BGJ393471:BGL393518 BQF393471:BQH393518 CAB393471:CAD393518 CJX393471:CJZ393518 CTT393471:CTV393518 DDP393471:DDR393518 DNL393471:DNN393518 DXH393471:DXJ393518 EHD393471:EHF393518 EQZ393471:ERB393518 FAV393471:FAX393518 FKR393471:FKT393518 FUN393471:FUP393518 GEJ393471:GEL393518 GOF393471:GOH393518 GYB393471:GYD393518 HHX393471:HHZ393518 HRT393471:HRV393518 IBP393471:IBR393518 ILL393471:ILN393518 IVH393471:IVJ393518 JFD393471:JFF393518 JOZ393471:JPB393518 JYV393471:JYX393518 KIR393471:KIT393518 KSN393471:KSP393518 LCJ393471:LCL393518 LMF393471:LMH393518 LWB393471:LWD393518 MFX393471:MFZ393518 MPT393471:MPV393518 MZP393471:MZR393518 NJL393471:NJN393518 NTH393471:NTJ393518 ODD393471:ODF393518 OMZ393471:ONB393518 OWV393471:OWX393518 PGR393471:PGT393518 PQN393471:PQP393518 QAJ393471:QAL393518 QKF393471:QKH393518 QUB393471:QUD393518 RDX393471:RDZ393518 RNT393471:RNV393518 RXP393471:RXR393518 SHL393471:SHN393518 SRH393471:SRJ393518 TBD393471:TBF393518 TKZ393471:TLB393518 TUV393471:TUX393518 UER393471:UET393518 UON393471:UOP393518 UYJ393471:UYL393518 VIF393471:VIH393518 VSB393471:VSD393518 WBX393471:WBZ393518 WLT393471:WLV393518 WVP393471:WVR393518 H459007:J459054 JD459007:JF459054 SZ459007:TB459054 ACV459007:ACX459054 AMR459007:AMT459054 AWN459007:AWP459054 BGJ459007:BGL459054 BQF459007:BQH459054 CAB459007:CAD459054 CJX459007:CJZ459054 CTT459007:CTV459054 DDP459007:DDR459054 DNL459007:DNN459054 DXH459007:DXJ459054 EHD459007:EHF459054 EQZ459007:ERB459054 FAV459007:FAX459054 FKR459007:FKT459054 FUN459007:FUP459054 GEJ459007:GEL459054 GOF459007:GOH459054 GYB459007:GYD459054 HHX459007:HHZ459054 HRT459007:HRV459054 IBP459007:IBR459054 ILL459007:ILN459054 IVH459007:IVJ459054 JFD459007:JFF459054 JOZ459007:JPB459054 JYV459007:JYX459054 KIR459007:KIT459054 KSN459007:KSP459054 LCJ459007:LCL459054 LMF459007:LMH459054 LWB459007:LWD459054 MFX459007:MFZ459054 MPT459007:MPV459054 MZP459007:MZR459054 NJL459007:NJN459054 NTH459007:NTJ459054 ODD459007:ODF459054 OMZ459007:ONB459054 OWV459007:OWX459054 PGR459007:PGT459054 PQN459007:PQP459054 QAJ459007:QAL459054 QKF459007:QKH459054 QUB459007:QUD459054 RDX459007:RDZ459054 RNT459007:RNV459054 RXP459007:RXR459054 SHL459007:SHN459054 SRH459007:SRJ459054 TBD459007:TBF459054 TKZ459007:TLB459054 TUV459007:TUX459054 UER459007:UET459054 UON459007:UOP459054 UYJ459007:UYL459054 VIF459007:VIH459054 VSB459007:VSD459054 WBX459007:WBZ459054 WLT459007:WLV459054 WVP459007:WVR459054 H524543:J524590 JD524543:JF524590 SZ524543:TB524590 ACV524543:ACX524590 AMR524543:AMT524590 AWN524543:AWP524590 BGJ524543:BGL524590 BQF524543:BQH524590 CAB524543:CAD524590 CJX524543:CJZ524590 CTT524543:CTV524590 DDP524543:DDR524590 DNL524543:DNN524590 DXH524543:DXJ524590 EHD524543:EHF524590 EQZ524543:ERB524590 FAV524543:FAX524590 FKR524543:FKT524590 FUN524543:FUP524590 GEJ524543:GEL524590 GOF524543:GOH524590 GYB524543:GYD524590 HHX524543:HHZ524590 HRT524543:HRV524590 IBP524543:IBR524590 ILL524543:ILN524590 IVH524543:IVJ524590 JFD524543:JFF524590 JOZ524543:JPB524590 JYV524543:JYX524590 KIR524543:KIT524590 KSN524543:KSP524590 LCJ524543:LCL524590 LMF524543:LMH524590 LWB524543:LWD524590 MFX524543:MFZ524590 MPT524543:MPV524590 MZP524543:MZR524590 NJL524543:NJN524590 NTH524543:NTJ524590 ODD524543:ODF524590 OMZ524543:ONB524590 OWV524543:OWX524590 PGR524543:PGT524590 PQN524543:PQP524590 QAJ524543:QAL524590 QKF524543:QKH524590 QUB524543:QUD524590 RDX524543:RDZ524590 RNT524543:RNV524590 RXP524543:RXR524590 SHL524543:SHN524590 SRH524543:SRJ524590 TBD524543:TBF524590 TKZ524543:TLB524590 TUV524543:TUX524590 UER524543:UET524590 UON524543:UOP524590 UYJ524543:UYL524590 VIF524543:VIH524590 VSB524543:VSD524590 WBX524543:WBZ524590 WLT524543:WLV524590 WVP524543:WVR524590 H590079:J590126 JD590079:JF590126 SZ590079:TB590126 ACV590079:ACX590126 AMR590079:AMT590126 AWN590079:AWP590126 BGJ590079:BGL590126 BQF590079:BQH590126 CAB590079:CAD590126 CJX590079:CJZ590126 CTT590079:CTV590126 DDP590079:DDR590126 DNL590079:DNN590126 DXH590079:DXJ590126 EHD590079:EHF590126 EQZ590079:ERB590126 FAV590079:FAX590126 FKR590079:FKT590126 FUN590079:FUP590126 GEJ590079:GEL590126 GOF590079:GOH590126 GYB590079:GYD590126 HHX590079:HHZ590126 HRT590079:HRV590126 IBP590079:IBR590126 ILL590079:ILN590126 IVH590079:IVJ590126 JFD590079:JFF590126 JOZ590079:JPB590126 JYV590079:JYX590126 KIR590079:KIT590126 KSN590079:KSP590126 LCJ590079:LCL590126 LMF590079:LMH590126 LWB590079:LWD590126 MFX590079:MFZ590126 MPT590079:MPV590126 MZP590079:MZR590126 NJL590079:NJN590126 NTH590079:NTJ590126 ODD590079:ODF590126 OMZ590079:ONB590126 OWV590079:OWX590126 PGR590079:PGT590126 PQN590079:PQP590126 QAJ590079:QAL590126 QKF590079:QKH590126 QUB590079:QUD590126 RDX590079:RDZ590126 RNT590079:RNV590126 RXP590079:RXR590126 SHL590079:SHN590126 SRH590079:SRJ590126 TBD590079:TBF590126 TKZ590079:TLB590126 TUV590079:TUX590126 UER590079:UET590126 UON590079:UOP590126 UYJ590079:UYL590126 VIF590079:VIH590126 VSB590079:VSD590126 WBX590079:WBZ590126 WLT590079:WLV590126 WVP590079:WVR590126 H655615:J655662 JD655615:JF655662 SZ655615:TB655662 ACV655615:ACX655662 AMR655615:AMT655662 AWN655615:AWP655662 BGJ655615:BGL655662 BQF655615:BQH655662 CAB655615:CAD655662 CJX655615:CJZ655662 CTT655615:CTV655662 DDP655615:DDR655662 DNL655615:DNN655662 DXH655615:DXJ655662 EHD655615:EHF655662 EQZ655615:ERB655662 FAV655615:FAX655662 FKR655615:FKT655662 FUN655615:FUP655662 GEJ655615:GEL655662 GOF655615:GOH655662 GYB655615:GYD655662 HHX655615:HHZ655662 HRT655615:HRV655662 IBP655615:IBR655662 ILL655615:ILN655662 IVH655615:IVJ655662 JFD655615:JFF655662 JOZ655615:JPB655662 JYV655615:JYX655662 KIR655615:KIT655662 KSN655615:KSP655662 LCJ655615:LCL655662 LMF655615:LMH655662 LWB655615:LWD655662 MFX655615:MFZ655662 MPT655615:MPV655662 MZP655615:MZR655662 NJL655615:NJN655662 NTH655615:NTJ655662 ODD655615:ODF655662 OMZ655615:ONB655662 OWV655615:OWX655662 PGR655615:PGT655662 PQN655615:PQP655662 QAJ655615:QAL655662 QKF655615:QKH655662 QUB655615:QUD655662 RDX655615:RDZ655662 RNT655615:RNV655662 RXP655615:RXR655662 SHL655615:SHN655662 SRH655615:SRJ655662 TBD655615:TBF655662 TKZ655615:TLB655662 TUV655615:TUX655662 UER655615:UET655662 UON655615:UOP655662 UYJ655615:UYL655662 VIF655615:VIH655662 VSB655615:VSD655662 WBX655615:WBZ655662 WLT655615:WLV655662 WVP655615:WVR655662 H721151:J721198 JD721151:JF721198 SZ721151:TB721198 ACV721151:ACX721198 AMR721151:AMT721198 AWN721151:AWP721198 BGJ721151:BGL721198 BQF721151:BQH721198 CAB721151:CAD721198 CJX721151:CJZ721198 CTT721151:CTV721198 DDP721151:DDR721198 DNL721151:DNN721198 DXH721151:DXJ721198 EHD721151:EHF721198 EQZ721151:ERB721198 FAV721151:FAX721198 FKR721151:FKT721198 FUN721151:FUP721198 GEJ721151:GEL721198 GOF721151:GOH721198 GYB721151:GYD721198 HHX721151:HHZ721198 HRT721151:HRV721198 IBP721151:IBR721198 ILL721151:ILN721198 IVH721151:IVJ721198 JFD721151:JFF721198 JOZ721151:JPB721198 JYV721151:JYX721198 KIR721151:KIT721198 KSN721151:KSP721198 LCJ721151:LCL721198 LMF721151:LMH721198 LWB721151:LWD721198 MFX721151:MFZ721198 MPT721151:MPV721198 MZP721151:MZR721198 NJL721151:NJN721198 NTH721151:NTJ721198 ODD721151:ODF721198 OMZ721151:ONB721198 OWV721151:OWX721198 PGR721151:PGT721198 PQN721151:PQP721198 QAJ721151:QAL721198 QKF721151:QKH721198 QUB721151:QUD721198 RDX721151:RDZ721198 RNT721151:RNV721198 RXP721151:RXR721198 SHL721151:SHN721198 SRH721151:SRJ721198 TBD721151:TBF721198 TKZ721151:TLB721198 TUV721151:TUX721198 UER721151:UET721198 UON721151:UOP721198 UYJ721151:UYL721198 VIF721151:VIH721198 VSB721151:VSD721198 WBX721151:WBZ721198 WLT721151:WLV721198 WVP721151:WVR721198 H786687:J786734 JD786687:JF786734 SZ786687:TB786734 ACV786687:ACX786734 AMR786687:AMT786734 AWN786687:AWP786734 BGJ786687:BGL786734 BQF786687:BQH786734 CAB786687:CAD786734 CJX786687:CJZ786734 CTT786687:CTV786734 DDP786687:DDR786734 DNL786687:DNN786734 DXH786687:DXJ786734 EHD786687:EHF786734 EQZ786687:ERB786734 FAV786687:FAX786734 FKR786687:FKT786734 FUN786687:FUP786734 GEJ786687:GEL786734 GOF786687:GOH786734 GYB786687:GYD786734 HHX786687:HHZ786734 HRT786687:HRV786734 IBP786687:IBR786734 ILL786687:ILN786734 IVH786687:IVJ786734 JFD786687:JFF786734 JOZ786687:JPB786734 JYV786687:JYX786734 KIR786687:KIT786734 KSN786687:KSP786734 LCJ786687:LCL786734 LMF786687:LMH786734 LWB786687:LWD786734 MFX786687:MFZ786734 MPT786687:MPV786734 MZP786687:MZR786734 NJL786687:NJN786734 NTH786687:NTJ786734 ODD786687:ODF786734 OMZ786687:ONB786734 OWV786687:OWX786734 PGR786687:PGT786734 PQN786687:PQP786734 QAJ786687:QAL786734 QKF786687:QKH786734 QUB786687:QUD786734 RDX786687:RDZ786734 RNT786687:RNV786734 RXP786687:RXR786734 SHL786687:SHN786734 SRH786687:SRJ786734 TBD786687:TBF786734 TKZ786687:TLB786734 TUV786687:TUX786734 UER786687:UET786734 UON786687:UOP786734 UYJ786687:UYL786734 VIF786687:VIH786734 VSB786687:VSD786734 WBX786687:WBZ786734 WLT786687:WLV786734 WVP786687:WVR786734 H852223:J852270 JD852223:JF852270 SZ852223:TB852270 ACV852223:ACX852270 AMR852223:AMT852270 AWN852223:AWP852270 BGJ852223:BGL852270 BQF852223:BQH852270 CAB852223:CAD852270 CJX852223:CJZ852270 CTT852223:CTV852270 DDP852223:DDR852270 DNL852223:DNN852270 DXH852223:DXJ852270 EHD852223:EHF852270 EQZ852223:ERB852270 FAV852223:FAX852270 FKR852223:FKT852270 FUN852223:FUP852270 GEJ852223:GEL852270 GOF852223:GOH852270 GYB852223:GYD852270 HHX852223:HHZ852270 HRT852223:HRV852270 IBP852223:IBR852270 ILL852223:ILN852270 IVH852223:IVJ852270 JFD852223:JFF852270 JOZ852223:JPB852270 JYV852223:JYX852270 KIR852223:KIT852270 KSN852223:KSP852270 LCJ852223:LCL852270 LMF852223:LMH852270 LWB852223:LWD852270 MFX852223:MFZ852270 MPT852223:MPV852270 MZP852223:MZR852270 NJL852223:NJN852270 NTH852223:NTJ852270 ODD852223:ODF852270 OMZ852223:ONB852270 OWV852223:OWX852270 PGR852223:PGT852270 PQN852223:PQP852270 QAJ852223:QAL852270 QKF852223:QKH852270 QUB852223:QUD852270 RDX852223:RDZ852270 RNT852223:RNV852270 RXP852223:RXR852270 SHL852223:SHN852270 SRH852223:SRJ852270 TBD852223:TBF852270 TKZ852223:TLB852270 TUV852223:TUX852270 UER852223:UET852270 UON852223:UOP852270 UYJ852223:UYL852270 VIF852223:VIH852270 VSB852223:VSD852270 WBX852223:WBZ852270 WLT852223:WLV852270 WVP852223:WVR852270 H917759:J917806 JD917759:JF917806 SZ917759:TB917806 ACV917759:ACX917806 AMR917759:AMT917806 AWN917759:AWP917806 BGJ917759:BGL917806 BQF917759:BQH917806 CAB917759:CAD917806 CJX917759:CJZ917806 CTT917759:CTV917806 DDP917759:DDR917806 DNL917759:DNN917806 DXH917759:DXJ917806 EHD917759:EHF917806 EQZ917759:ERB917806 FAV917759:FAX917806 FKR917759:FKT917806 FUN917759:FUP917806 GEJ917759:GEL917806 GOF917759:GOH917806 GYB917759:GYD917806 HHX917759:HHZ917806 HRT917759:HRV917806 IBP917759:IBR917806 ILL917759:ILN917806 IVH917759:IVJ917806 JFD917759:JFF917806 JOZ917759:JPB917806 JYV917759:JYX917806 KIR917759:KIT917806 KSN917759:KSP917806 LCJ917759:LCL917806 LMF917759:LMH917806 LWB917759:LWD917806 MFX917759:MFZ917806 MPT917759:MPV917806 MZP917759:MZR917806 NJL917759:NJN917806 NTH917759:NTJ917806 ODD917759:ODF917806 OMZ917759:ONB917806 OWV917759:OWX917806 PGR917759:PGT917806 PQN917759:PQP917806 QAJ917759:QAL917806 QKF917759:QKH917806 QUB917759:QUD917806 RDX917759:RDZ917806 RNT917759:RNV917806 RXP917759:RXR917806 SHL917759:SHN917806 SRH917759:SRJ917806 TBD917759:TBF917806 TKZ917759:TLB917806 TUV917759:TUX917806 UER917759:UET917806 UON917759:UOP917806 UYJ917759:UYL917806 VIF917759:VIH917806 VSB917759:VSD917806 WBX917759:WBZ917806 WLT917759:WLV917806 WVP917759:WVR917806 H983295:J983342 JD983295:JF983342 SZ983295:TB983342 ACV983295:ACX983342 AMR983295:AMT983342 AWN983295:AWP983342 BGJ983295:BGL983342 BQF983295:BQH983342 CAB983295:CAD983342 CJX983295:CJZ983342 CTT983295:CTV983342 DDP983295:DDR983342 DNL983295:DNN983342 DXH983295:DXJ983342 EHD983295:EHF983342 EQZ983295:ERB983342 FAV983295:FAX983342 FKR983295:FKT983342 FUN983295:FUP983342 GEJ983295:GEL983342 GOF983295:GOH983342 GYB983295:GYD983342 HHX983295:HHZ983342 HRT983295:HRV983342 IBP983295:IBR983342 ILL983295:ILN983342 IVH983295:IVJ983342 JFD983295:JFF983342 JOZ983295:JPB983342 JYV983295:JYX983342 KIR983295:KIT983342 KSN983295:KSP983342 LCJ983295:LCL983342 LMF983295:LMH983342 LWB983295:LWD983342 MFX983295:MFZ983342 MPT983295:MPV983342 MZP983295:MZR983342 NJL983295:NJN983342 NTH983295:NTJ983342 ODD983295:ODF983342 OMZ983295:ONB983342 OWV983295:OWX983342 PGR983295:PGT983342 PQN983295:PQP983342 QAJ983295:QAL983342 QKF983295:QKH983342 QUB983295:QUD983342 RDX983295:RDZ983342 RNT983295:RNV983342 RXP983295:RXR983342 SHL983295:SHN983342 SRH983295:SRJ983342 TBD983295:TBF983342 TKZ983295:TLB983342 TUV983295:TUX983342 UER983295:UET983342 UON983295:UOP983342 UYJ983295:UYL983342 VIF983295:VIH983342 VSB983295:VSD983342 WBX983295:WBZ983342 WLT983295:WLV983342 WVP983295:WVR983342 H307:J313 JD307:JF313 SZ307:TB313 ACV307:ACX313 AMR307:AMT313 AWN307:AWP313 BGJ307:BGL313 BQF307:BQH313 CAB307:CAD313 CJX307:CJZ313 CTT307:CTV313 DDP307:DDR313 DNL307:DNN313 DXH307:DXJ313 EHD307:EHF313 EQZ307:ERB313 FAV307:FAX313 FKR307:FKT313 FUN307:FUP313 GEJ307:GEL313 GOF307:GOH313 GYB307:GYD313 HHX307:HHZ313 HRT307:HRV313 IBP307:IBR313 ILL307:ILN313 IVH307:IVJ313 JFD307:JFF313 JOZ307:JPB313 JYV307:JYX313 KIR307:KIT313 KSN307:KSP313 LCJ307:LCL313 LMF307:LMH313 LWB307:LWD313 MFX307:MFZ313 MPT307:MPV313 MZP307:MZR313 NJL307:NJN313 NTH307:NTJ313 ODD307:ODF313 OMZ307:ONB313 OWV307:OWX313 PGR307:PGT313 PQN307:PQP313 QAJ307:QAL313 QKF307:QKH313 QUB307:QUD313 RDX307:RDZ313 RNT307:RNV313 RXP307:RXR313 SHL307:SHN313 SRH307:SRJ313 TBD307:TBF313 TKZ307:TLB313 TUV307:TUX313 UER307:UET313 UON307:UOP313 UYJ307:UYL313 VIF307:VIH313 VSB307:VSD313 WBX307:WBZ313 WLT307:WLV313 WVP307:WVR313 H65843:J65849 JD65843:JF65849 SZ65843:TB65849 ACV65843:ACX65849 AMR65843:AMT65849 AWN65843:AWP65849 BGJ65843:BGL65849 BQF65843:BQH65849 CAB65843:CAD65849 CJX65843:CJZ65849 CTT65843:CTV65849 DDP65843:DDR65849 DNL65843:DNN65849 DXH65843:DXJ65849 EHD65843:EHF65849 EQZ65843:ERB65849 FAV65843:FAX65849 FKR65843:FKT65849 FUN65843:FUP65849 GEJ65843:GEL65849 GOF65843:GOH65849 GYB65843:GYD65849 HHX65843:HHZ65849 HRT65843:HRV65849 IBP65843:IBR65849 ILL65843:ILN65849 IVH65843:IVJ65849 JFD65843:JFF65849 JOZ65843:JPB65849 JYV65843:JYX65849 KIR65843:KIT65849 KSN65843:KSP65849 LCJ65843:LCL65849 LMF65843:LMH65849 LWB65843:LWD65849 MFX65843:MFZ65849 MPT65843:MPV65849 MZP65843:MZR65849 NJL65843:NJN65849 NTH65843:NTJ65849 ODD65843:ODF65849 OMZ65843:ONB65849 OWV65843:OWX65849 PGR65843:PGT65849 PQN65843:PQP65849 QAJ65843:QAL65849 QKF65843:QKH65849 QUB65843:QUD65849 RDX65843:RDZ65849 RNT65843:RNV65849 RXP65843:RXR65849 SHL65843:SHN65849 SRH65843:SRJ65849 TBD65843:TBF65849 TKZ65843:TLB65849 TUV65843:TUX65849 UER65843:UET65849 UON65843:UOP65849 UYJ65843:UYL65849 VIF65843:VIH65849 VSB65843:VSD65849 WBX65843:WBZ65849 WLT65843:WLV65849 WVP65843:WVR65849 H131379:J131385 JD131379:JF131385 SZ131379:TB131385 ACV131379:ACX131385 AMR131379:AMT131385 AWN131379:AWP131385 BGJ131379:BGL131385 BQF131379:BQH131385 CAB131379:CAD131385 CJX131379:CJZ131385 CTT131379:CTV131385 DDP131379:DDR131385 DNL131379:DNN131385 DXH131379:DXJ131385 EHD131379:EHF131385 EQZ131379:ERB131385 FAV131379:FAX131385 FKR131379:FKT131385 FUN131379:FUP131385 GEJ131379:GEL131385 GOF131379:GOH131385 GYB131379:GYD131385 HHX131379:HHZ131385 HRT131379:HRV131385 IBP131379:IBR131385 ILL131379:ILN131385 IVH131379:IVJ131385 JFD131379:JFF131385 JOZ131379:JPB131385 JYV131379:JYX131385 KIR131379:KIT131385 KSN131379:KSP131385 LCJ131379:LCL131385 LMF131379:LMH131385 LWB131379:LWD131385 MFX131379:MFZ131385 MPT131379:MPV131385 MZP131379:MZR131385 NJL131379:NJN131385 NTH131379:NTJ131385 ODD131379:ODF131385 OMZ131379:ONB131385 OWV131379:OWX131385 PGR131379:PGT131385 PQN131379:PQP131385 QAJ131379:QAL131385 QKF131379:QKH131385 QUB131379:QUD131385 RDX131379:RDZ131385 RNT131379:RNV131385 RXP131379:RXR131385 SHL131379:SHN131385 SRH131379:SRJ131385 TBD131379:TBF131385 TKZ131379:TLB131385 TUV131379:TUX131385 UER131379:UET131385 UON131379:UOP131385 UYJ131379:UYL131385 VIF131379:VIH131385 VSB131379:VSD131385 WBX131379:WBZ131385 WLT131379:WLV131385 WVP131379:WVR131385 H196915:J196921 JD196915:JF196921 SZ196915:TB196921 ACV196915:ACX196921 AMR196915:AMT196921 AWN196915:AWP196921 BGJ196915:BGL196921 BQF196915:BQH196921 CAB196915:CAD196921 CJX196915:CJZ196921 CTT196915:CTV196921 DDP196915:DDR196921 DNL196915:DNN196921 DXH196915:DXJ196921 EHD196915:EHF196921 EQZ196915:ERB196921 FAV196915:FAX196921 FKR196915:FKT196921 FUN196915:FUP196921 GEJ196915:GEL196921 GOF196915:GOH196921 GYB196915:GYD196921 HHX196915:HHZ196921 HRT196915:HRV196921 IBP196915:IBR196921 ILL196915:ILN196921 IVH196915:IVJ196921 JFD196915:JFF196921 JOZ196915:JPB196921 JYV196915:JYX196921 KIR196915:KIT196921 KSN196915:KSP196921 LCJ196915:LCL196921 LMF196915:LMH196921 LWB196915:LWD196921 MFX196915:MFZ196921 MPT196915:MPV196921 MZP196915:MZR196921 NJL196915:NJN196921 NTH196915:NTJ196921 ODD196915:ODF196921 OMZ196915:ONB196921 OWV196915:OWX196921 PGR196915:PGT196921 PQN196915:PQP196921 QAJ196915:QAL196921 QKF196915:QKH196921 QUB196915:QUD196921 RDX196915:RDZ196921 RNT196915:RNV196921 RXP196915:RXR196921 SHL196915:SHN196921 SRH196915:SRJ196921 TBD196915:TBF196921 TKZ196915:TLB196921 TUV196915:TUX196921 UER196915:UET196921 UON196915:UOP196921 UYJ196915:UYL196921 VIF196915:VIH196921 VSB196915:VSD196921 WBX196915:WBZ196921 WLT196915:WLV196921 WVP196915:WVR196921 H262451:J262457 JD262451:JF262457 SZ262451:TB262457 ACV262451:ACX262457 AMR262451:AMT262457 AWN262451:AWP262457 BGJ262451:BGL262457 BQF262451:BQH262457 CAB262451:CAD262457 CJX262451:CJZ262457 CTT262451:CTV262457 DDP262451:DDR262457 DNL262451:DNN262457 DXH262451:DXJ262457 EHD262451:EHF262457 EQZ262451:ERB262457 FAV262451:FAX262457 FKR262451:FKT262457 FUN262451:FUP262457 GEJ262451:GEL262457 GOF262451:GOH262457 GYB262451:GYD262457 HHX262451:HHZ262457 HRT262451:HRV262457 IBP262451:IBR262457 ILL262451:ILN262457 IVH262451:IVJ262457 JFD262451:JFF262457 JOZ262451:JPB262457 JYV262451:JYX262457 KIR262451:KIT262457 KSN262451:KSP262457 LCJ262451:LCL262457 LMF262451:LMH262457 LWB262451:LWD262457 MFX262451:MFZ262457 MPT262451:MPV262457 MZP262451:MZR262457 NJL262451:NJN262457 NTH262451:NTJ262457 ODD262451:ODF262457 OMZ262451:ONB262457 OWV262451:OWX262457 PGR262451:PGT262457 PQN262451:PQP262457 QAJ262451:QAL262457 QKF262451:QKH262457 QUB262451:QUD262457 RDX262451:RDZ262457 RNT262451:RNV262457 RXP262451:RXR262457 SHL262451:SHN262457 SRH262451:SRJ262457 TBD262451:TBF262457 TKZ262451:TLB262457 TUV262451:TUX262457 UER262451:UET262457 UON262451:UOP262457 UYJ262451:UYL262457 VIF262451:VIH262457 VSB262451:VSD262457 WBX262451:WBZ262457 WLT262451:WLV262457 WVP262451:WVR262457 H327987:J327993 JD327987:JF327993 SZ327987:TB327993 ACV327987:ACX327993 AMR327987:AMT327993 AWN327987:AWP327993 BGJ327987:BGL327993 BQF327987:BQH327993 CAB327987:CAD327993 CJX327987:CJZ327993 CTT327987:CTV327993 DDP327987:DDR327993 DNL327987:DNN327993 DXH327987:DXJ327993 EHD327987:EHF327993 EQZ327987:ERB327993 FAV327987:FAX327993 FKR327987:FKT327993 FUN327987:FUP327993 GEJ327987:GEL327993 GOF327987:GOH327993 GYB327987:GYD327993 HHX327987:HHZ327993 HRT327987:HRV327993 IBP327987:IBR327993 ILL327987:ILN327993 IVH327987:IVJ327993 JFD327987:JFF327993 JOZ327987:JPB327993 JYV327987:JYX327993 KIR327987:KIT327993 KSN327987:KSP327993 LCJ327987:LCL327993 LMF327987:LMH327993 LWB327987:LWD327993 MFX327987:MFZ327993 MPT327987:MPV327993 MZP327987:MZR327993 NJL327987:NJN327993 NTH327987:NTJ327993 ODD327987:ODF327993 OMZ327987:ONB327993 OWV327987:OWX327993 PGR327987:PGT327993 PQN327987:PQP327993 QAJ327987:QAL327993 QKF327987:QKH327993 QUB327987:QUD327993 RDX327987:RDZ327993 RNT327987:RNV327993 RXP327987:RXR327993 SHL327987:SHN327993 SRH327987:SRJ327993 TBD327987:TBF327993 TKZ327987:TLB327993 TUV327987:TUX327993 UER327987:UET327993 UON327987:UOP327993 UYJ327987:UYL327993 VIF327987:VIH327993 VSB327987:VSD327993 WBX327987:WBZ327993 WLT327987:WLV327993 WVP327987:WVR327993 H393523:J393529 JD393523:JF393529 SZ393523:TB393529 ACV393523:ACX393529 AMR393523:AMT393529 AWN393523:AWP393529 BGJ393523:BGL393529 BQF393523:BQH393529 CAB393523:CAD393529 CJX393523:CJZ393529 CTT393523:CTV393529 DDP393523:DDR393529 DNL393523:DNN393529 DXH393523:DXJ393529 EHD393523:EHF393529 EQZ393523:ERB393529 FAV393523:FAX393529 FKR393523:FKT393529 FUN393523:FUP393529 GEJ393523:GEL393529 GOF393523:GOH393529 GYB393523:GYD393529 HHX393523:HHZ393529 HRT393523:HRV393529 IBP393523:IBR393529 ILL393523:ILN393529 IVH393523:IVJ393529 JFD393523:JFF393529 JOZ393523:JPB393529 JYV393523:JYX393529 KIR393523:KIT393529 KSN393523:KSP393529 LCJ393523:LCL393529 LMF393523:LMH393529 LWB393523:LWD393529 MFX393523:MFZ393529 MPT393523:MPV393529 MZP393523:MZR393529 NJL393523:NJN393529 NTH393523:NTJ393529 ODD393523:ODF393529 OMZ393523:ONB393529 OWV393523:OWX393529 PGR393523:PGT393529 PQN393523:PQP393529 QAJ393523:QAL393529 QKF393523:QKH393529 QUB393523:QUD393529 RDX393523:RDZ393529 RNT393523:RNV393529 RXP393523:RXR393529 SHL393523:SHN393529 SRH393523:SRJ393529 TBD393523:TBF393529 TKZ393523:TLB393529 TUV393523:TUX393529 UER393523:UET393529 UON393523:UOP393529 UYJ393523:UYL393529 VIF393523:VIH393529 VSB393523:VSD393529 WBX393523:WBZ393529 WLT393523:WLV393529 WVP393523:WVR393529 H459059:J459065 JD459059:JF459065 SZ459059:TB459065 ACV459059:ACX459065 AMR459059:AMT459065 AWN459059:AWP459065 BGJ459059:BGL459065 BQF459059:BQH459065 CAB459059:CAD459065 CJX459059:CJZ459065 CTT459059:CTV459065 DDP459059:DDR459065 DNL459059:DNN459065 DXH459059:DXJ459065 EHD459059:EHF459065 EQZ459059:ERB459065 FAV459059:FAX459065 FKR459059:FKT459065 FUN459059:FUP459065 GEJ459059:GEL459065 GOF459059:GOH459065 GYB459059:GYD459065 HHX459059:HHZ459065 HRT459059:HRV459065 IBP459059:IBR459065 ILL459059:ILN459065 IVH459059:IVJ459065 JFD459059:JFF459065 JOZ459059:JPB459065 JYV459059:JYX459065 KIR459059:KIT459065 KSN459059:KSP459065 LCJ459059:LCL459065 LMF459059:LMH459065 LWB459059:LWD459065 MFX459059:MFZ459065 MPT459059:MPV459065 MZP459059:MZR459065 NJL459059:NJN459065 NTH459059:NTJ459065 ODD459059:ODF459065 OMZ459059:ONB459065 OWV459059:OWX459065 PGR459059:PGT459065 PQN459059:PQP459065 QAJ459059:QAL459065 QKF459059:QKH459065 QUB459059:QUD459065 RDX459059:RDZ459065 RNT459059:RNV459065 RXP459059:RXR459065 SHL459059:SHN459065 SRH459059:SRJ459065 TBD459059:TBF459065 TKZ459059:TLB459065 TUV459059:TUX459065 UER459059:UET459065 UON459059:UOP459065 UYJ459059:UYL459065 VIF459059:VIH459065 VSB459059:VSD459065 WBX459059:WBZ459065 WLT459059:WLV459065 WVP459059:WVR459065 H524595:J524601 JD524595:JF524601 SZ524595:TB524601 ACV524595:ACX524601 AMR524595:AMT524601 AWN524595:AWP524601 BGJ524595:BGL524601 BQF524595:BQH524601 CAB524595:CAD524601 CJX524595:CJZ524601 CTT524595:CTV524601 DDP524595:DDR524601 DNL524595:DNN524601 DXH524595:DXJ524601 EHD524595:EHF524601 EQZ524595:ERB524601 FAV524595:FAX524601 FKR524595:FKT524601 FUN524595:FUP524601 GEJ524595:GEL524601 GOF524595:GOH524601 GYB524595:GYD524601 HHX524595:HHZ524601 HRT524595:HRV524601 IBP524595:IBR524601 ILL524595:ILN524601 IVH524595:IVJ524601 JFD524595:JFF524601 JOZ524595:JPB524601 JYV524595:JYX524601 KIR524595:KIT524601 KSN524595:KSP524601 LCJ524595:LCL524601 LMF524595:LMH524601 LWB524595:LWD524601 MFX524595:MFZ524601 MPT524595:MPV524601 MZP524595:MZR524601 NJL524595:NJN524601 NTH524595:NTJ524601 ODD524595:ODF524601 OMZ524595:ONB524601 OWV524595:OWX524601 PGR524595:PGT524601 PQN524595:PQP524601 QAJ524595:QAL524601 QKF524595:QKH524601 QUB524595:QUD524601 RDX524595:RDZ524601 RNT524595:RNV524601 RXP524595:RXR524601 SHL524595:SHN524601 SRH524595:SRJ524601 TBD524595:TBF524601 TKZ524595:TLB524601 TUV524595:TUX524601 UER524595:UET524601 UON524595:UOP524601 UYJ524595:UYL524601 VIF524595:VIH524601 VSB524595:VSD524601 WBX524595:WBZ524601 WLT524595:WLV524601 WVP524595:WVR524601 H590131:J590137 JD590131:JF590137 SZ590131:TB590137 ACV590131:ACX590137 AMR590131:AMT590137 AWN590131:AWP590137 BGJ590131:BGL590137 BQF590131:BQH590137 CAB590131:CAD590137 CJX590131:CJZ590137 CTT590131:CTV590137 DDP590131:DDR590137 DNL590131:DNN590137 DXH590131:DXJ590137 EHD590131:EHF590137 EQZ590131:ERB590137 FAV590131:FAX590137 FKR590131:FKT590137 FUN590131:FUP590137 GEJ590131:GEL590137 GOF590131:GOH590137 GYB590131:GYD590137 HHX590131:HHZ590137 HRT590131:HRV590137 IBP590131:IBR590137 ILL590131:ILN590137 IVH590131:IVJ590137 JFD590131:JFF590137 JOZ590131:JPB590137 JYV590131:JYX590137 KIR590131:KIT590137 KSN590131:KSP590137 LCJ590131:LCL590137 LMF590131:LMH590137 LWB590131:LWD590137 MFX590131:MFZ590137 MPT590131:MPV590137 MZP590131:MZR590137 NJL590131:NJN590137 NTH590131:NTJ590137 ODD590131:ODF590137 OMZ590131:ONB590137 OWV590131:OWX590137 PGR590131:PGT590137 PQN590131:PQP590137 QAJ590131:QAL590137 QKF590131:QKH590137 QUB590131:QUD590137 RDX590131:RDZ590137 RNT590131:RNV590137 RXP590131:RXR590137 SHL590131:SHN590137 SRH590131:SRJ590137 TBD590131:TBF590137 TKZ590131:TLB590137 TUV590131:TUX590137 UER590131:UET590137 UON590131:UOP590137 UYJ590131:UYL590137 VIF590131:VIH590137 VSB590131:VSD590137 WBX590131:WBZ590137 WLT590131:WLV590137 WVP590131:WVR590137 H655667:J655673 JD655667:JF655673 SZ655667:TB655673 ACV655667:ACX655673 AMR655667:AMT655673 AWN655667:AWP655673 BGJ655667:BGL655673 BQF655667:BQH655673 CAB655667:CAD655673 CJX655667:CJZ655673 CTT655667:CTV655673 DDP655667:DDR655673 DNL655667:DNN655673 DXH655667:DXJ655673 EHD655667:EHF655673 EQZ655667:ERB655673 FAV655667:FAX655673 FKR655667:FKT655673 FUN655667:FUP655673 GEJ655667:GEL655673 GOF655667:GOH655673 GYB655667:GYD655673 HHX655667:HHZ655673 HRT655667:HRV655673 IBP655667:IBR655673 ILL655667:ILN655673 IVH655667:IVJ655673 JFD655667:JFF655673 JOZ655667:JPB655673 JYV655667:JYX655673 KIR655667:KIT655673 KSN655667:KSP655673 LCJ655667:LCL655673 LMF655667:LMH655673 LWB655667:LWD655673 MFX655667:MFZ655673 MPT655667:MPV655673 MZP655667:MZR655673 NJL655667:NJN655673 NTH655667:NTJ655673 ODD655667:ODF655673 OMZ655667:ONB655673 OWV655667:OWX655673 PGR655667:PGT655673 PQN655667:PQP655673 QAJ655667:QAL655673 QKF655667:QKH655673 QUB655667:QUD655673 RDX655667:RDZ655673 RNT655667:RNV655673 RXP655667:RXR655673 SHL655667:SHN655673 SRH655667:SRJ655673 TBD655667:TBF655673 TKZ655667:TLB655673 TUV655667:TUX655673 UER655667:UET655673 UON655667:UOP655673 UYJ655667:UYL655673 VIF655667:VIH655673 VSB655667:VSD655673 WBX655667:WBZ655673 WLT655667:WLV655673 WVP655667:WVR655673 H721203:J721209 JD721203:JF721209 SZ721203:TB721209 ACV721203:ACX721209 AMR721203:AMT721209 AWN721203:AWP721209 BGJ721203:BGL721209 BQF721203:BQH721209 CAB721203:CAD721209 CJX721203:CJZ721209 CTT721203:CTV721209 DDP721203:DDR721209 DNL721203:DNN721209 DXH721203:DXJ721209 EHD721203:EHF721209 EQZ721203:ERB721209 FAV721203:FAX721209 FKR721203:FKT721209 FUN721203:FUP721209 GEJ721203:GEL721209 GOF721203:GOH721209 GYB721203:GYD721209 HHX721203:HHZ721209 HRT721203:HRV721209 IBP721203:IBR721209 ILL721203:ILN721209 IVH721203:IVJ721209 JFD721203:JFF721209 JOZ721203:JPB721209 JYV721203:JYX721209 KIR721203:KIT721209 KSN721203:KSP721209 LCJ721203:LCL721209 LMF721203:LMH721209 LWB721203:LWD721209 MFX721203:MFZ721209 MPT721203:MPV721209 MZP721203:MZR721209 NJL721203:NJN721209 NTH721203:NTJ721209 ODD721203:ODF721209 OMZ721203:ONB721209 OWV721203:OWX721209 PGR721203:PGT721209 PQN721203:PQP721209 QAJ721203:QAL721209 QKF721203:QKH721209 QUB721203:QUD721209 RDX721203:RDZ721209 RNT721203:RNV721209 RXP721203:RXR721209 SHL721203:SHN721209 SRH721203:SRJ721209 TBD721203:TBF721209 TKZ721203:TLB721209 TUV721203:TUX721209 UER721203:UET721209 UON721203:UOP721209 UYJ721203:UYL721209 VIF721203:VIH721209 VSB721203:VSD721209 WBX721203:WBZ721209 WLT721203:WLV721209 WVP721203:WVR721209 H786739:J786745 JD786739:JF786745 SZ786739:TB786745 ACV786739:ACX786745 AMR786739:AMT786745 AWN786739:AWP786745 BGJ786739:BGL786745 BQF786739:BQH786745 CAB786739:CAD786745 CJX786739:CJZ786745 CTT786739:CTV786745 DDP786739:DDR786745 DNL786739:DNN786745 DXH786739:DXJ786745 EHD786739:EHF786745 EQZ786739:ERB786745 FAV786739:FAX786745 FKR786739:FKT786745 FUN786739:FUP786745 GEJ786739:GEL786745 GOF786739:GOH786745 GYB786739:GYD786745 HHX786739:HHZ786745 HRT786739:HRV786745 IBP786739:IBR786745 ILL786739:ILN786745 IVH786739:IVJ786745 JFD786739:JFF786745 JOZ786739:JPB786745 JYV786739:JYX786745 KIR786739:KIT786745 KSN786739:KSP786745 LCJ786739:LCL786745 LMF786739:LMH786745 LWB786739:LWD786745 MFX786739:MFZ786745 MPT786739:MPV786745 MZP786739:MZR786745 NJL786739:NJN786745 NTH786739:NTJ786745 ODD786739:ODF786745 OMZ786739:ONB786745 OWV786739:OWX786745 PGR786739:PGT786745 PQN786739:PQP786745 QAJ786739:QAL786745 QKF786739:QKH786745 QUB786739:QUD786745 RDX786739:RDZ786745 RNT786739:RNV786745 RXP786739:RXR786745 SHL786739:SHN786745 SRH786739:SRJ786745 TBD786739:TBF786745 TKZ786739:TLB786745 TUV786739:TUX786745 UER786739:UET786745 UON786739:UOP786745 UYJ786739:UYL786745 VIF786739:VIH786745 VSB786739:VSD786745 WBX786739:WBZ786745 WLT786739:WLV786745 WVP786739:WVR786745 H852275:J852281 JD852275:JF852281 SZ852275:TB852281 ACV852275:ACX852281 AMR852275:AMT852281 AWN852275:AWP852281 BGJ852275:BGL852281 BQF852275:BQH852281 CAB852275:CAD852281 CJX852275:CJZ852281 CTT852275:CTV852281 DDP852275:DDR852281 DNL852275:DNN852281 DXH852275:DXJ852281 EHD852275:EHF852281 EQZ852275:ERB852281 FAV852275:FAX852281 FKR852275:FKT852281 FUN852275:FUP852281 GEJ852275:GEL852281 GOF852275:GOH852281 GYB852275:GYD852281 HHX852275:HHZ852281 HRT852275:HRV852281 IBP852275:IBR852281 ILL852275:ILN852281 IVH852275:IVJ852281 JFD852275:JFF852281 JOZ852275:JPB852281 JYV852275:JYX852281 KIR852275:KIT852281 KSN852275:KSP852281 LCJ852275:LCL852281 LMF852275:LMH852281 LWB852275:LWD852281 MFX852275:MFZ852281 MPT852275:MPV852281 MZP852275:MZR852281 NJL852275:NJN852281 NTH852275:NTJ852281 ODD852275:ODF852281 OMZ852275:ONB852281 OWV852275:OWX852281 PGR852275:PGT852281 PQN852275:PQP852281 QAJ852275:QAL852281 QKF852275:QKH852281 QUB852275:QUD852281 RDX852275:RDZ852281 RNT852275:RNV852281 RXP852275:RXR852281 SHL852275:SHN852281 SRH852275:SRJ852281 TBD852275:TBF852281 TKZ852275:TLB852281 TUV852275:TUX852281 UER852275:UET852281 UON852275:UOP852281 UYJ852275:UYL852281 VIF852275:VIH852281 VSB852275:VSD852281 WBX852275:WBZ852281 WLT852275:WLV852281 WVP852275:WVR852281 H917811:J917817 JD917811:JF917817 SZ917811:TB917817 ACV917811:ACX917817 AMR917811:AMT917817 AWN917811:AWP917817 BGJ917811:BGL917817 BQF917811:BQH917817 CAB917811:CAD917817 CJX917811:CJZ917817 CTT917811:CTV917817 DDP917811:DDR917817 DNL917811:DNN917817 DXH917811:DXJ917817 EHD917811:EHF917817 EQZ917811:ERB917817 FAV917811:FAX917817 FKR917811:FKT917817 FUN917811:FUP917817 GEJ917811:GEL917817 GOF917811:GOH917817 GYB917811:GYD917817 HHX917811:HHZ917817 HRT917811:HRV917817 IBP917811:IBR917817 ILL917811:ILN917817 IVH917811:IVJ917817 JFD917811:JFF917817 JOZ917811:JPB917817 JYV917811:JYX917817 KIR917811:KIT917817 KSN917811:KSP917817 LCJ917811:LCL917817 LMF917811:LMH917817 LWB917811:LWD917817 MFX917811:MFZ917817 MPT917811:MPV917817 MZP917811:MZR917817 NJL917811:NJN917817 NTH917811:NTJ917817 ODD917811:ODF917817 OMZ917811:ONB917817 OWV917811:OWX917817 PGR917811:PGT917817 PQN917811:PQP917817 QAJ917811:QAL917817 QKF917811:QKH917817 QUB917811:QUD917817 RDX917811:RDZ917817 RNT917811:RNV917817 RXP917811:RXR917817 SHL917811:SHN917817 SRH917811:SRJ917817 TBD917811:TBF917817 TKZ917811:TLB917817 TUV917811:TUX917817 UER917811:UET917817 UON917811:UOP917817 UYJ917811:UYL917817 VIF917811:VIH917817 VSB917811:VSD917817 WBX917811:WBZ917817 WLT917811:WLV917817 WVP917811:WVR917817 H983347:J983353 JD983347:JF983353 SZ983347:TB983353 ACV983347:ACX983353 AMR983347:AMT983353 AWN983347:AWP983353 BGJ983347:BGL983353 BQF983347:BQH983353 CAB983347:CAD983353 CJX983347:CJZ983353 CTT983347:CTV983353 DDP983347:DDR983353 DNL983347:DNN983353 DXH983347:DXJ983353 EHD983347:EHF983353 EQZ983347:ERB983353 FAV983347:FAX983353 FKR983347:FKT983353 FUN983347:FUP983353 GEJ983347:GEL983353 GOF983347:GOH983353 GYB983347:GYD983353 HHX983347:HHZ983353 HRT983347:HRV983353 IBP983347:IBR983353 ILL983347:ILN983353 IVH983347:IVJ983353 JFD983347:JFF983353 JOZ983347:JPB983353 JYV983347:JYX983353 KIR983347:KIT983353 KSN983347:KSP983353 LCJ983347:LCL983353 LMF983347:LMH983353 LWB983347:LWD983353 MFX983347:MFZ983353 MPT983347:MPV983353 MZP983347:MZR983353 NJL983347:NJN983353 NTH983347:NTJ983353 ODD983347:ODF983353 OMZ983347:ONB983353 OWV983347:OWX983353 PGR983347:PGT983353 PQN983347:PQP983353 QAJ983347:QAL983353 QKF983347:QKH983353 QUB983347:QUD983353 RDX983347:RDZ983353 RNT983347:RNV983353 RXP983347:RXR983353 SHL983347:SHN983353 SRH983347:SRJ983353 TBD983347:TBF983353 TKZ983347:TLB983353 TUV983347:TUX983353 UER983347:UET983353 UON983347:UOP983353 UYJ983347:UYL983353 VIF983347:VIH983353 VSB983347:VSD983353 WBX983347:WBZ983353 WLT983347:WLV983353 WVP983347:WVR983353 H317:J325 JD317:JF325 SZ317:TB325 ACV317:ACX325 AMR317:AMT325 AWN317:AWP325 BGJ317:BGL325 BQF317:BQH325 CAB317:CAD325 CJX317:CJZ325 CTT317:CTV325 DDP317:DDR325 DNL317:DNN325 DXH317:DXJ325 EHD317:EHF325 EQZ317:ERB325 FAV317:FAX325 FKR317:FKT325 FUN317:FUP325 GEJ317:GEL325 GOF317:GOH325 GYB317:GYD325 HHX317:HHZ325 HRT317:HRV325 IBP317:IBR325 ILL317:ILN325 IVH317:IVJ325 JFD317:JFF325 JOZ317:JPB325 JYV317:JYX325 KIR317:KIT325 KSN317:KSP325 LCJ317:LCL325 LMF317:LMH325 LWB317:LWD325 MFX317:MFZ325 MPT317:MPV325 MZP317:MZR325 NJL317:NJN325 NTH317:NTJ325 ODD317:ODF325 OMZ317:ONB325 OWV317:OWX325 PGR317:PGT325 PQN317:PQP325 QAJ317:QAL325 QKF317:QKH325 QUB317:QUD325 RDX317:RDZ325 RNT317:RNV325 RXP317:RXR325 SHL317:SHN325 SRH317:SRJ325 TBD317:TBF325 TKZ317:TLB325 TUV317:TUX325 UER317:UET325 UON317:UOP325 UYJ317:UYL325 VIF317:VIH325 VSB317:VSD325 WBX317:WBZ325 WLT317:WLV325 WVP317:WVR325 H65853:J65861 JD65853:JF65861 SZ65853:TB65861 ACV65853:ACX65861 AMR65853:AMT65861 AWN65853:AWP65861 BGJ65853:BGL65861 BQF65853:BQH65861 CAB65853:CAD65861 CJX65853:CJZ65861 CTT65853:CTV65861 DDP65853:DDR65861 DNL65853:DNN65861 DXH65853:DXJ65861 EHD65853:EHF65861 EQZ65853:ERB65861 FAV65853:FAX65861 FKR65853:FKT65861 FUN65853:FUP65861 GEJ65853:GEL65861 GOF65853:GOH65861 GYB65853:GYD65861 HHX65853:HHZ65861 HRT65853:HRV65861 IBP65853:IBR65861 ILL65853:ILN65861 IVH65853:IVJ65861 JFD65853:JFF65861 JOZ65853:JPB65861 JYV65853:JYX65861 KIR65853:KIT65861 KSN65853:KSP65861 LCJ65853:LCL65861 LMF65853:LMH65861 LWB65853:LWD65861 MFX65853:MFZ65861 MPT65853:MPV65861 MZP65853:MZR65861 NJL65853:NJN65861 NTH65853:NTJ65861 ODD65853:ODF65861 OMZ65853:ONB65861 OWV65853:OWX65861 PGR65853:PGT65861 PQN65853:PQP65861 QAJ65853:QAL65861 QKF65853:QKH65861 QUB65853:QUD65861 RDX65853:RDZ65861 RNT65853:RNV65861 RXP65853:RXR65861 SHL65853:SHN65861 SRH65853:SRJ65861 TBD65853:TBF65861 TKZ65853:TLB65861 TUV65853:TUX65861 UER65853:UET65861 UON65853:UOP65861 UYJ65853:UYL65861 VIF65853:VIH65861 VSB65853:VSD65861 WBX65853:WBZ65861 WLT65853:WLV65861 WVP65853:WVR65861 H131389:J131397 JD131389:JF131397 SZ131389:TB131397 ACV131389:ACX131397 AMR131389:AMT131397 AWN131389:AWP131397 BGJ131389:BGL131397 BQF131389:BQH131397 CAB131389:CAD131397 CJX131389:CJZ131397 CTT131389:CTV131397 DDP131389:DDR131397 DNL131389:DNN131397 DXH131389:DXJ131397 EHD131389:EHF131397 EQZ131389:ERB131397 FAV131389:FAX131397 FKR131389:FKT131397 FUN131389:FUP131397 GEJ131389:GEL131397 GOF131389:GOH131397 GYB131389:GYD131397 HHX131389:HHZ131397 HRT131389:HRV131397 IBP131389:IBR131397 ILL131389:ILN131397 IVH131389:IVJ131397 JFD131389:JFF131397 JOZ131389:JPB131397 JYV131389:JYX131397 KIR131389:KIT131397 KSN131389:KSP131397 LCJ131389:LCL131397 LMF131389:LMH131397 LWB131389:LWD131397 MFX131389:MFZ131397 MPT131389:MPV131397 MZP131389:MZR131397 NJL131389:NJN131397 NTH131389:NTJ131397 ODD131389:ODF131397 OMZ131389:ONB131397 OWV131389:OWX131397 PGR131389:PGT131397 PQN131389:PQP131397 QAJ131389:QAL131397 QKF131389:QKH131397 QUB131389:QUD131397 RDX131389:RDZ131397 RNT131389:RNV131397 RXP131389:RXR131397 SHL131389:SHN131397 SRH131389:SRJ131397 TBD131389:TBF131397 TKZ131389:TLB131397 TUV131389:TUX131397 UER131389:UET131397 UON131389:UOP131397 UYJ131389:UYL131397 VIF131389:VIH131397 VSB131389:VSD131397 WBX131389:WBZ131397 WLT131389:WLV131397 WVP131389:WVR131397 H196925:J196933 JD196925:JF196933 SZ196925:TB196933 ACV196925:ACX196933 AMR196925:AMT196933 AWN196925:AWP196933 BGJ196925:BGL196933 BQF196925:BQH196933 CAB196925:CAD196933 CJX196925:CJZ196933 CTT196925:CTV196933 DDP196925:DDR196933 DNL196925:DNN196933 DXH196925:DXJ196933 EHD196925:EHF196933 EQZ196925:ERB196933 FAV196925:FAX196933 FKR196925:FKT196933 FUN196925:FUP196933 GEJ196925:GEL196933 GOF196925:GOH196933 GYB196925:GYD196933 HHX196925:HHZ196933 HRT196925:HRV196933 IBP196925:IBR196933 ILL196925:ILN196933 IVH196925:IVJ196933 JFD196925:JFF196933 JOZ196925:JPB196933 JYV196925:JYX196933 KIR196925:KIT196933 KSN196925:KSP196933 LCJ196925:LCL196933 LMF196925:LMH196933 LWB196925:LWD196933 MFX196925:MFZ196933 MPT196925:MPV196933 MZP196925:MZR196933 NJL196925:NJN196933 NTH196925:NTJ196933 ODD196925:ODF196933 OMZ196925:ONB196933 OWV196925:OWX196933 PGR196925:PGT196933 PQN196925:PQP196933 QAJ196925:QAL196933 QKF196925:QKH196933 QUB196925:QUD196933 RDX196925:RDZ196933 RNT196925:RNV196933 RXP196925:RXR196933 SHL196925:SHN196933 SRH196925:SRJ196933 TBD196925:TBF196933 TKZ196925:TLB196933 TUV196925:TUX196933 UER196925:UET196933 UON196925:UOP196933 UYJ196925:UYL196933 VIF196925:VIH196933 VSB196925:VSD196933 WBX196925:WBZ196933 WLT196925:WLV196933 WVP196925:WVR196933 H262461:J262469 JD262461:JF262469 SZ262461:TB262469 ACV262461:ACX262469 AMR262461:AMT262469 AWN262461:AWP262469 BGJ262461:BGL262469 BQF262461:BQH262469 CAB262461:CAD262469 CJX262461:CJZ262469 CTT262461:CTV262469 DDP262461:DDR262469 DNL262461:DNN262469 DXH262461:DXJ262469 EHD262461:EHF262469 EQZ262461:ERB262469 FAV262461:FAX262469 FKR262461:FKT262469 FUN262461:FUP262469 GEJ262461:GEL262469 GOF262461:GOH262469 GYB262461:GYD262469 HHX262461:HHZ262469 HRT262461:HRV262469 IBP262461:IBR262469 ILL262461:ILN262469 IVH262461:IVJ262469 JFD262461:JFF262469 JOZ262461:JPB262469 JYV262461:JYX262469 KIR262461:KIT262469 KSN262461:KSP262469 LCJ262461:LCL262469 LMF262461:LMH262469 LWB262461:LWD262469 MFX262461:MFZ262469 MPT262461:MPV262469 MZP262461:MZR262469 NJL262461:NJN262469 NTH262461:NTJ262469 ODD262461:ODF262469 OMZ262461:ONB262469 OWV262461:OWX262469 PGR262461:PGT262469 PQN262461:PQP262469 QAJ262461:QAL262469 QKF262461:QKH262469 QUB262461:QUD262469 RDX262461:RDZ262469 RNT262461:RNV262469 RXP262461:RXR262469 SHL262461:SHN262469 SRH262461:SRJ262469 TBD262461:TBF262469 TKZ262461:TLB262469 TUV262461:TUX262469 UER262461:UET262469 UON262461:UOP262469 UYJ262461:UYL262469 VIF262461:VIH262469 VSB262461:VSD262469 WBX262461:WBZ262469 WLT262461:WLV262469 WVP262461:WVR262469 H327997:J328005 JD327997:JF328005 SZ327997:TB328005 ACV327997:ACX328005 AMR327997:AMT328005 AWN327997:AWP328005 BGJ327997:BGL328005 BQF327997:BQH328005 CAB327997:CAD328005 CJX327997:CJZ328005 CTT327997:CTV328005 DDP327997:DDR328005 DNL327997:DNN328005 DXH327997:DXJ328005 EHD327997:EHF328005 EQZ327997:ERB328005 FAV327997:FAX328005 FKR327997:FKT328005 FUN327997:FUP328005 GEJ327997:GEL328005 GOF327997:GOH328005 GYB327997:GYD328005 HHX327997:HHZ328005 HRT327997:HRV328005 IBP327997:IBR328005 ILL327997:ILN328005 IVH327997:IVJ328005 JFD327997:JFF328005 JOZ327997:JPB328005 JYV327997:JYX328005 KIR327997:KIT328005 KSN327997:KSP328005 LCJ327997:LCL328005 LMF327997:LMH328005 LWB327997:LWD328005 MFX327997:MFZ328005 MPT327997:MPV328005 MZP327997:MZR328005 NJL327997:NJN328005 NTH327997:NTJ328005 ODD327997:ODF328005 OMZ327997:ONB328005 OWV327997:OWX328005 PGR327997:PGT328005 PQN327997:PQP328005 QAJ327997:QAL328005 QKF327997:QKH328005 QUB327997:QUD328005 RDX327997:RDZ328005 RNT327997:RNV328005 RXP327997:RXR328005 SHL327997:SHN328005 SRH327997:SRJ328005 TBD327997:TBF328005 TKZ327997:TLB328005 TUV327997:TUX328005 UER327997:UET328005 UON327997:UOP328005 UYJ327997:UYL328005 VIF327997:VIH328005 VSB327997:VSD328005 WBX327997:WBZ328005 WLT327997:WLV328005 WVP327997:WVR328005 H393533:J393541 JD393533:JF393541 SZ393533:TB393541 ACV393533:ACX393541 AMR393533:AMT393541 AWN393533:AWP393541 BGJ393533:BGL393541 BQF393533:BQH393541 CAB393533:CAD393541 CJX393533:CJZ393541 CTT393533:CTV393541 DDP393533:DDR393541 DNL393533:DNN393541 DXH393533:DXJ393541 EHD393533:EHF393541 EQZ393533:ERB393541 FAV393533:FAX393541 FKR393533:FKT393541 FUN393533:FUP393541 GEJ393533:GEL393541 GOF393533:GOH393541 GYB393533:GYD393541 HHX393533:HHZ393541 HRT393533:HRV393541 IBP393533:IBR393541 ILL393533:ILN393541 IVH393533:IVJ393541 JFD393533:JFF393541 JOZ393533:JPB393541 JYV393533:JYX393541 KIR393533:KIT393541 KSN393533:KSP393541 LCJ393533:LCL393541 LMF393533:LMH393541 LWB393533:LWD393541 MFX393533:MFZ393541 MPT393533:MPV393541 MZP393533:MZR393541 NJL393533:NJN393541 NTH393533:NTJ393541 ODD393533:ODF393541 OMZ393533:ONB393541 OWV393533:OWX393541 PGR393533:PGT393541 PQN393533:PQP393541 QAJ393533:QAL393541 QKF393533:QKH393541 QUB393533:QUD393541 RDX393533:RDZ393541 RNT393533:RNV393541 RXP393533:RXR393541 SHL393533:SHN393541 SRH393533:SRJ393541 TBD393533:TBF393541 TKZ393533:TLB393541 TUV393533:TUX393541 UER393533:UET393541 UON393533:UOP393541 UYJ393533:UYL393541 VIF393533:VIH393541 VSB393533:VSD393541 WBX393533:WBZ393541 WLT393533:WLV393541 WVP393533:WVR393541 H459069:J459077 JD459069:JF459077 SZ459069:TB459077 ACV459069:ACX459077 AMR459069:AMT459077 AWN459069:AWP459077 BGJ459069:BGL459077 BQF459069:BQH459077 CAB459069:CAD459077 CJX459069:CJZ459077 CTT459069:CTV459077 DDP459069:DDR459077 DNL459069:DNN459077 DXH459069:DXJ459077 EHD459069:EHF459077 EQZ459069:ERB459077 FAV459069:FAX459077 FKR459069:FKT459077 FUN459069:FUP459077 GEJ459069:GEL459077 GOF459069:GOH459077 GYB459069:GYD459077 HHX459069:HHZ459077 HRT459069:HRV459077 IBP459069:IBR459077 ILL459069:ILN459077 IVH459069:IVJ459077 JFD459069:JFF459077 JOZ459069:JPB459077 JYV459069:JYX459077 KIR459069:KIT459077 KSN459069:KSP459077 LCJ459069:LCL459077 LMF459069:LMH459077 LWB459069:LWD459077 MFX459069:MFZ459077 MPT459069:MPV459077 MZP459069:MZR459077 NJL459069:NJN459077 NTH459069:NTJ459077 ODD459069:ODF459077 OMZ459069:ONB459077 OWV459069:OWX459077 PGR459069:PGT459077 PQN459069:PQP459077 QAJ459069:QAL459077 QKF459069:QKH459077 QUB459069:QUD459077 RDX459069:RDZ459077 RNT459069:RNV459077 RXP459069:RXR459077 SHL459069:SHN459077 SRH459069:SRJ459077 TBD459069:TBF459077 TKZ459069:TLB459077 TUV459069:TUX459077 UER459069:UET459077 UON459069:UOP459077 UYJ459069:UYL459077 VIF459069:VIH459077 VSB459069:VSD459077 WBX459069:WBZ459077 WLT459069:WLV459077 WVP459069:WVR459077 H524605:J524613 JD524605:JF524613 SZ524605:TB524613 ACV524605:ACX524613 AMR524605:AMT524613 AWN524605:AWP524613 BGJ524605:BGL524613 BQF524605:BQH524613 CAB524605:CAD524613 CJX524605:CJZ524613 CTT524605:CTV524613 DDP524605:DDR524613 DNL524605:DNN524613 DXH524605:DXJ524613 EHD524605:EHF524613 EQZ524605:ERB524613 FAV524605:FAX524613 FKR524605:FKT524613 FUN524605:FUP524613 GEJ524605:GEL524613 GOF524605:GOH524613 GYB524605:GYD524613 HHX524605:HHZ524613 HRT524605:HRV524613 IBP524605:IBR524613 ILL524605:ILN524613 IVH524605:IVJ524613 JFD524605:JFF524613 JOZ524605:JPB524613 JYV524605:JYX524613 KIR524605:KIT524613 KSN524605:KSP524613 LCJ524605:LCL524613 LMF524605:LMH524613 LWB524605:LWD524613 MFX524605:MFZ524613 MPT524605:MPV524613 MZP524605:MZR524613 NJL524605:NJN524613 NTH524605:NTJ524613 ODD524605:ODF524613 OMZ524605:ONB524613 OWV524605:OWX524613 PGR524605:PGT524613 PQN524605:PQP524613 QAJ524605:QAL524613 QKF524605:QKH524613 QUB524605:QUD524613 RDX524605:RDZ524613 RNT524605:RNV524613 RXP524605:RXR524613 SHL524605:SHN524613 SRH524605:SRJ524613 TBD524605:TBF524613 TKZ524605:TLB524613 TUV524605:TUX524613 UER524605:UET524613 UON524605:UOP524613 UYJ524605:UYL524613 VIF524605:VIH524613 VSB524605:VSD524613 WBX524605:WBZ524613 WLT524605:WLV524613 WVP524605:WVR524613 H590141:J590149 JD590141:JF590149 SZ590141:TB590149 ACV590141:ACX590149 AMR590141:AMT590149 AWN590141:AWP590149 BGJ590141:BGL590149 BQF590141:BQH590149 CAB590141:CAD590149 CJX590141:CJZ590149 CTT590141:CTV590149 DDP590141:DDR590149 DNL590141:DNN590149 DXH590141:DXJ590149 EHD590141:EHF590149 EQZ590141:ERB590149 FAV590141:FAX590149 FKR590141:FKT590149 FUN590141:FUP590149 GEJ590141:GEL590149 GOF590141:GOH590149 GYB590141:GYD590149 HHX590141:HHZ590149 HRT590141:HRV590149 IBP590141:IBR590149 ILL590141:ILN590149 IVH590141:IVJ590149 JFD590141:JFF590149 JOZ590141:JPB590149 JYV590141:JYX590149 KIR590141:KIT590149 KSN590141:KSP590149 LCJ590141:LCL590149 LMF590141:LMH590149 LWB590141:LWD590149 MFX590141:MFZ590149 MPT590141:MPV590149 MZP590141:MZR590149 NJL590141:NJN590149 NTH590141:NTJ590149 ODD590141:ODF590149 OMZ590141:ONB590149 OWV590141:OWX590149 PGR590141:PGT590149 PQN590141:PQP590149 QAJ590141:QAL590149 QKF590141:QKH590149 QUB590141:QUD590149 RDX590141:RDZ590149 RNT590141:RNV590149 RXP590141:RXR590149 SHL590141:SHN590149 SRH590141:SRJ590149 TBD590141:TBF590149 TKZ590141:TLB590149 TUV590141:TUX590149 UER590141:UET590149 UON590141:UOP590149 UYJ590141:UYL590149 VIF590141:VIH590149 VSB590141:VSD590149 WBX590141:WBZ590149 WLT590141:WLV590149 WVP590141:WVR590149 H655677:J655685 JD655677:JF655685 SZ655677:TB655685 ACV655677:ACX655685 AMR655677:AMT655685 AWN655677:AWP655685 BGJ655677:BGL655685 BQF655677:BQH655685 CAB655677:CAD655685 CJX655677:CJZ655685 CTT655677:CTV655685 DDP655677:DDR655685 DNL655677:DNN655685 DXH655677:DXJ655685 EHD655677:EHF655685 EQZ655677:ERB655685 FAV655677:FAX655685 FKR655677:FKT655685 FUN655677:FUP655685 GEJ655677:GEL655685 GOF655677:GOH655685 GYB655677:GYD655685 HHX655677:HHZ655685 HRT655677:HRV655685 IBP655677:IBR655685 ILL655677:ILN655685 IVH655677:IVJ655685 JFD655677:JFF655685 JOZ655677:JPB655685 JYV655677:JYX655685 KIR655677:KIT655685 KSN655677:KSP655685 LCJ655677:LCL655685 LMF655677:LMH655685 LWB655677:LWD655685 MFX655677:MFZ655685 MPT655677:MPV655685 MZP655677:MZR655685 NJL655677:NJN655685 NTH655677:NTJ655685 ODD655677:ODF655685 OMZ655677:ONB655685 OWV655677:OWX655685 PGR655677:PGT655685 PQN655677:PQP655685 QAJ655677:QAL655685 QKF655677:QKH655685 QUB655677:QUD655685 RDX655677:RDZ655685 RNT655677:RNV655685 RXP655677:RXR655685 SHL655677:SHN655685 SRH655677:SRJ655685 TBD655677:TBF655685 TKZ655677:TLB655685 TUV655677:TUX655685 UER655677:UET655685 UON655677:UOP655685 UYJ655677:UYL655685 VIF655677:VIH655685 VSB655677:VSD655685 WBX655677:WBZ655685 WLT655677:WLV655685 WVP655677:WVR655685 H721213:J721221 JD721213:JF721221 SZ721213:TB721221 ACV721213:ACX721221 AMR721213:AMT721221 AWN721213:AWP721221 BGJ721213:BGL721221 BQF721213:BQH721221 CAB721213:CAD721221 CJX721213:CJZ721221 CTT721213:CTV721221 DDP721213:DDR721221 DNL721213:DNN721221 DXH721213:DXJ721221 EHD721213:EHF721221 EQZ721213:ERB721221 FAV721213:FAX721221 FKR721213:FKT721221 FUN721213:FUP721221 GEJ721213:GEL721221 GOF721213:GOH721221 GYB721213:GYD721221 HHX721213:HHZ721221 HRT721213:HRV721221 IBP721213:IBR721221 ILL721213:ILN721221 IVH721213:IVJ721221 JFD721213:JFF721221 JOZ721213:JPB721221 JYV721213:JYX721221 KIR721213:KIT721221 KSN721213:KSP721221 LCJ721213:LCL721221 LMF721213:LMH721221 LWB721213:LWD721221 MFX721213:MFZ721221 MPT721213:MPV721221 MZP721213:MZR721221 NJL721213:NJN721221 NTH721213:NTJ721221 ODD721213:ODF721221 OMZ721213:ONB721221 OWV721213:OWX721221 PGR721213:PGT721221 PQN721213:PQP721221 QAJ721213:QAL721221 QKF721213:QKH721221 QUB721213:QUD721221 RDX721213:RDZ721221 RNT721213:RNV721221 RXP721213:RXR721221 SHL721213:SHN721221 SRH721213:SRJ721221 TBD721213:TBF721221 TKZ721213:TLB721221 TUV721213:TUX721221 UER721213:UET721221 UON721213:UOP721221 UYJ721213:UYL721221 VIF721213:VIH721221 VSB721213:VSD721221 WBX721213:WBZ721221 WLT721213:WLV721221 WVP721213:WVR721221 H786749:J786757 JD786749:JF786757 SZ786749:TB786757 ACV786749:ACX786757 AMR786749:AMT786757 AWN786749:AWP786757 BGJ786749:BGL786757 BQF786749:BQH786757 CAB786749:CAD786757 CJX786749:CJZ786757 CTT786749:CTV786757 DDP786749:DDR786757 DNL786749:DNN786757 DXH786749:DXJ786757 EHD786749:EHF786757 EQZ786749:ERB786757 FAV786749:FAX786757 FKR786749:FKT786757 FUN786749:FUP786757 GEJ786749:GEL786757 GOF786749:GOH786757 GYB786749:GYD786757 HHX786749:HHZ786757 HRT786749:HRV786757 IBP786749:IBR786757 ILL786749:ILN786757 IVH786749:IVJ786757 JFD786749:JFF786757 JOZ786749:JPB786757 JYV786749:JYX786757 KIR786749:KIT786757 KSN786749:KSP786757 LCJ786749:LCL786757 LMF786749:LMH786757 LWB786749:LWD786757 MFX786749:MFZ786757 MPT786749:MPV786757 MZP786749:MZR786757 NJL786749:NJN786757 NTH786749:NTJ786757 ODD786749:ODF786757 OMZ786749:ONB786757 OWV786749:OWX786757 PGR786749:PGT786757 PQN786749:PQP786757 QAJ786749:QAL786757 QKF786749:QKH786757 QUB786749:QUD786757 RDX786749:RDZ786757 RNT786749:RNV786757 RXP786749:RXR786757 SHL786749:SHN786757 SRH786749:SRJ786757 TBD786749:TBF786757 TKZ786749:TLB786757 TUV786749:TUX786757 UER786749:UET786757 UON786749:UOP786757 UYJ786749:UYL786757 VIF786749:VIH786757 VSB786749:VSD786757 WBX786749:WBZ786757 WLT786749:WLV786757 WVP786749:WVR786757 H852285:J852293 JD852285:JF852293 SZ852285:TB852293 ACV852285:ACX852293 AMR852285:AMT852293 AWN852285:AWP852293 BGJ852285:BGL852293 BQF852285:BQH852293 CAB852285:CAD852293 CJX852285:CJZ852293 CTT852285:CTV852293 DDP852285:DDR852293 DNL852285:DNN852293 DXH852285:DXJ852293 EHD852285:EHF852293 EQZ852285:ERB852293 FAV852285:FAX852293 FKR852285:FKT852293 FUN852285:FUP852293 GEJ852285:GEL852293 GOF852285:GOH852293 GYB852285:GYD852293 HHX852285:HHZ852293 HRT852285:HRV852293 IBP852285:IBR852293 ILL852285:ILN852293 IVH852285:IVJ852293 JFD852285:JFF852293 JOZ852285:JPB852293 JYV852285:JYX852293 KIR852285:KIT852293 KSN852285:KSP852293 LCJ852285:LCL852293 LMF852285:LMH852293 LWB852285:LWD852293 MFX852285:MFZ852293 MPT852285:MPV852293 MZP852285:MZR852293 NJL852285:NJN852293 NTH852285:NTJ852293 ODD852285:ODF852293 OMZ852285:ONB852293 OWV852285:OWX852293 PGR852285:PGT852293 PQN852285:PQP852293 QAJ852285:QAL852293 QKF852285:QKH852293 QUB852285:QUD852293 RDX852285:RDZ852293 RNT852285:RNV852293 RXP852285:RXR852293 SHL852285:SHN852293 SRH852285:SRJ852293 TBD852285:TBF852293 TKZ852285:TLB852293 TUV852285:TUX852293 UER852285:UET852293 UON852285:UOP852293 UYJ852285:UYL852293 VIF852285:VIH852293 VSB852285:VSD852293 WBX852285:WBZ852293 WLT852285:WLV852293 WVP852285:WVR852293 H917821:J917829 JD917821:JF917829 SZ917821:TB917829 ACV917821:ACX917829 AMR917821:AMT917829 AWN917821:AWP917829 BGJ917821:BGL917829 BQF917821:BQH917829 CAB917821:CAD917829 CJX917821:CJZ917829 CTT917821:CTV917829 DDP917821:DDR917829 DNL917821:DNN917829 DXH917821:DXJ917829 EHD917821:EHF917829 EQZ917821:ERB917829 FAV917821:FAX917829 FKR917821:FKT917829 FUN917821:FUP917829 GEJ917821:GEL917829 GOF917821:GOH917829 GYB917821:GYD917829 HHX917821:HHZ917829 HRT917821:HRV917829 IBP917821:IBR917829 ILL917821:ILN917829 IVH917821:IVJ917829 JFD917821:JFF917829 JOZ917821:JPB917829 JYV917821:JYX917829 KIR917821:KIT917829 KSN917821:KSP917829 LCJ917821:LCL917829 LMF917821:LMH917829 LWB917821:LWD917829 MFX917821:MFZ917829 MPT917821:MPV917829 MZP917821:MZR917829 NJL917821:NJN917829 NTH917821:NTJ917829 ODD917821:ODF917829 OMZ917821:ONB917829 OWV917821:OWX917829 PGR917821:PGT917829 PQN917821:PQP917829 QAJ917821:QAL917829 QKF917821:QKH917829 QUB917821:QUD917829 RDX917821:RDZ917829 RNT917821:RNV917829 RXP917821:RXR917829 SHL917821:SHN917829 SRH917821:SRJ917829 TBD917821:TBF917829 TKZ917821:TLB917829 TUV917821:TUX917829 UER917821:UET917829 UON917821:UOP917829 UYJ917821:UYL917829 VIF917821:VIH917829 VSB917821:VSD917829 WBX917821:WBZ917829 WLT917821:WLV917829 WVP917821:WVR917829 H983357:J983365 JD983357:JF983365 SZ983357:TB983365 ACV983357:ACX983365 AMR983357:AMT983365 AWN983357:AWP983365 BGJ983357:BGL983365 BQF983357:BQH983365 CAB983357:CAD983365 CJX983357:CJZ983365 CTT983357:CTV983365 DDP983357:DDR983365 DNL983357:DNN983365 DXH983357:DXJ983365 EHD983357:EHF983365 EQZ983357:ERB983365 FAV983357:FAX983365 FKR983357:FKT983365 FUN983357:FUP983365 GEJ983357:GEL983365 GOF983357:GOH983365 GYB983357:GYD983365 HHX983357:HHZ983365 HRT983357:HRV983365 IBP983357:IBR983365 ILL983357:ILN983365 IVH983357:IVJ983365 JFD983357:JFF983365 JOZ983357:JPB983365 JYV983357:JYX983365 KIR983357:KIT983365 KSN983357:KSP983365 LCJ983357:LCL983365 LMF983357:LMH983365 LWB983357:LWD983365 MFX983357:MFZ983365 MPT983357:MPV983365 MZP983357:MZR983365 NJL983357:NJN983365 NTH983357:NTJ983365 ODD983357:ODF983365 OMZ983357:ONB983365 OWV983357:OWX983365 PGR983357:PGT983365 PQN983357:PQP983365 QAJ983357:QAL983365 QKF983357:QKH983365 QUB983357:QUD983365 RDX983357:RDZ983365 RNT983357:RNV983365 RXP983357:RXR983365 SHL983357:SHN983365 SRH983357:SRJ983365 TBD983357:TBF983365 TKZ983357:TLB983365 TUV983357:TUX983365 UER983357:UET983365 UON983357:UOP983365 UYJ983357:UYL983365 VIF983357:VIH983365 VSB983357:VSD983365 WBX983357:WBZ983365 WLT983357:WLV983365 WVP983357:WVR983365 H329:J352 JD329:JF352 SZ329:TB352 ACV329:ACX352 AMR329:AMT352 AWN329:AWP352 BGJ329:BGL352 BQF329:BQH352 CAB329:CAD352 CJX329:CJZ352 CTT329:CTV352 DDP329:DDR352 DNL329:DNN352 DXH329:DXJ352 EHD329:EHF352 EQZ329:ERB352 FAV329:FAX352 FKR329:FKT352 FUN329:FUP352 GEJ329:GEL352 GOF329:GOH352 GYB329:GYD352 HHX329:HHZ352 HRT329:HRV352 IBP329:IBR352 ILL329:ILN352 IVH329:IVJ352 JFD329:JFF352 JOZ329:JPB352 JYV329:JYX352 KIR329:KIT352 KSN329:KSP352 LCJ329:LCL352 LMF329:LMH352 LWB329:LWD352 MFX329:MFZ352 MPT329:MPV352 MZP329:MZR352 NJL329:NJN352 NTH329:NTJ352 ODD329:ODF352 OMZ329:ONB352 OWV329:OWX352 PGR329:PGT352 PQN329:PQP352 QAJ329:QAL352 QKF329:QKH352 QUB329:QUD352 RDX329:RDZ352 RNT329:RNV352 RXP329:RXR352 SHL329:SHN352 SRH329:SRJ352 TBD329:TBF352 TKZ329:TLB352 TUV329:TUX352 UER329:UET352 UON329:UOP352 UYJ329:UYL352 VIF329:VIH352 VSB329:VSD352 WBX329:WBZ352 WLT329:WLV352 WVP329:WVR352 H65865:J65888 JD65865:JF65888 SZ65865:TB65888 ACV65865:ACX65888 AMR65865:AMT65888 AWN65865:AWP65888 BGJ65865:BGL65888 BQF65865:BQH65888 CAB65865:CAD65888 CJX65865:CJZ65888 CTT65865:CTV65888 DDP65865:DDR65888 DNL65865:DNN65888 DXH65865:DXJ65888 EHD65865:EHF65888 EQZ65865:ERB65888 FAV65865:FAX65888 FKR65865:FKT65888 FUN65865:FUP65888 GEJ65865:GEL65888 GOF65865:GOH65888 GYB65865:GYD65888 HHX65865:HHZ65888 HRT65865:HRV65888 IBP65865:IBR65888 ILL65865:ILN65888 IVH65865:IVJ65888 JFD65865:JFF65888 JOZ65865:JPB65888 JYV65865:JYX65888 KIR65865:KIT65888 KSN65865:KSP65888 LCJ65865:LCL65888 LMF65865:LMH65888 LWB65865:LWD65888 MFX65865:MFZ65888 MPT65865:MPV65888 MZP65865:MZR65888 NJL65865:NJN65888 NTH65865:NTJ65888 ODD65865:ODF65888 OMZ65865:ONB65888 OWV65865:OWX65888 PGR65865:PGT65888 PQN65865:PQP65888 QAJ65865:QAL65888 QKF65865:QKH65888 QUB65865:QUD65888 RDX65865:RDZ65888 RNT65865:RNV65888 RXP65865:RXR65888 SHL65865:SHN65888 SRH65865:SRJ65888 TBD65865:TBF65888 TKZ65865:TLB65888 TUV65865:TUX65888 UER65865:UET65888 UON65865:UOP65888 UYJ65865:UYL65888 VIF65865:VIH65888 VSB65865:VSD65888 WBX65865:WBZ65888 WLT65865:WLV65888 WVP65865:WVR65888 H131401:J131424 JD131401:JF131424 SZ131401:TB131424 ACV131401:ACX131424 AMR131401:AMT131424 AWN131401:AWP131424 BGJ131401:BGL131424 BQF131401:BQH131424 CAB131401:CAD131424 CJX131401:CJZ131424 CTT131401:CTV131424 DDP131401:DDR131424 DNL131401:DNN131424 DXH131401:DXJ131424 EHD131401:EHF131424 EQZ131401:ERB131424 FAV131401:FAX131424 FKR131401:FKT131424 FUN131401:FUP131424 GEJ131401:GEL131424 GOF131401:GOH131424 GYB131401:GYD131424 HHX131401:HHZ131424 HRT131401:HRV131424 IBP131401:IBR131424 ILL131401:ILN131424 IVH131401:IVJ131424 JFD131401:JFF131424 JOZ131401:JPB131424 JYV131401:JYX131424 KIR131401:KIT131424 KSN131401:KSP131424 LCJ131401:LCL131424 LMF131401:LMH131424 LWB131401:LWD131424 MFX131401:MFZ131424 MPT131401:MPV131424 MZP131401:MZR131424 NJL131401:NJN131424 NTH131401:NTJ131424 ODD131401:ODF131424 OMZ131401:ONB131424 OWV131401:OWX131424 PGR131401:PGT131424 PQN131401:PQP131424 QAJ131401:QAL131424 QKF131401:QKH131424 QUB131401:QUD131424 RDX131401:RDZ131424 RNT131401:RNV131424 RXP131401:RXR131424 SHL131401:SHN131424 SRH131401:SRJ131424 TBD131401:TBF131424 TKZ131401:TLB131424 TUV131401:TUX131424 UER131401:UET131424 UON131401:UOP131424 UYJ131401:UYL131424 VIF131401:VIH131424 VSB131401:VSD131424 WBX131401:WBZ131424 WLT131401:WLV131424 WVP131401:WVR131424 H196937:J196960 JD196937:JF196960 SZ196937:TB196960 ACV196937:ACX196960 AMR196937:AMT196960 AWN196937:AWP196960 BGJ196937:BGL196960 BQF196937:BQH196960 CAB196937:CAD196960 CJX196937:CJZ196960 CTT196937:CTV196960 DDP196937:DDR196960 DNL196937:DNN196960 DXH196937:DXJ196960 EHD196937:EHF196960 EQZ196937:ERB196960 FAV196937:FAX196960 FKR196937:FKT196960 FUN196937:FUP196960 GEJ196937:GEL196960 GOF196937:GOH196960 GYB196937:GYD196960 HHX196937:HHZ196960 HRT196937:HRV196960 IBP196937:IBR196960 ILL196937:ILN196960 IVH196937:IVJ196960 JFD196937:JFF196960 JOZ196937:JPB196960 JYV196937:JYX196960 KIR196937:KIT196960 KSN196937:KSP196960 LCJ196937:LCL196960 LMF196937:LMH196960 LWB196937:LWD196960 MFX196937:MFZ196960 MPT196937:MPV196960 MZP196937:MZR196960 NJL196937:NJN196960 NTH196937:NTJ196960 ODD196937:ODF196960 OMZ196937:ONB196960 OWV196937:OWX196960 PGR196937:PGT196960 PQN196937:PQP196960 QAJ196937:QAL196960 QKF196937:QKH196960 QUB196937:QUD196960 RDX196937:RDZ196960 RNT196937:RNV196960 RXP196937:RXR196960 SHL196937:SHN196960 SRH196937:SRJ196960 TBD196937:TBF196960 TKZ196937:TLB196960 TUV196937:TUX196960 UER196937:UET196960 UON196937:UOP196960 UYJ196937:UYL196960 VIF196937:VIH196960 VSB196937:VSD196960 WBX196937:WBZ196960 WLT196937:WLV196960 WVP196937:WVR196960 H262473:J262496 JD262473:JF262496 SZ262473:TB262496 ACV262473:ACX262496 AMR262473:AMT262496 AWN262473:AWP262496 BGJ262473:BGL262496 BQF262473:BQH262496 CAB262473:CAD262496 CJX262473:CJZ262496 CTT262473:CTV262496 DDP262473:DDR262496 DNL262473:DNN262496 DXH262473:DXJ262496 EHD262473:EHF262496 EQZ262473:ERB262496 FAV262473:FAX262496 FKR262473:FKT262496 FUN262473:FUP262496 GEJ262473:GEL262496 GOF262473:GOH262496 GYB262473:GYD262496 HHX262473:HHZ262496 HRT262473:HRV262496 IBP262473:IBR262496 ILL262473:ILN262496 IVH262473:IVJ262496 JFD262473:JFF262496 JOZ262473:JPB262496 JYV262473:JYX262496 KIR262473:KIT262496 KSN262473:KSP262496 LCJ262473:LCL262496 LMF262473:LMH262496 LWB262473:LWD262496 MFX262473:MFZ262496 MPT262473:MPV262496 MZP262473:MZR262496 NJL262473:NJN262496 NTH262473:NTJ262496 ODD262473:ODF262496 OMZ262473:ONB262496 OWV262473:OWX262496 PGR262473:PGT262496 PQN262473:PQP262496 QAJ262473:QAL262496 QKF262473:QKH262496 QUB262473:QUD262496 RDX262473:RDZ262496 RNT262473:RNV262496 RXP262473:RXR262496 SHL262473:SHN262496 SRH262473:SRJ262496 TBD262473:TBF262496 TKZ262473:TLB262496 TUV262473:TUX262496 UER262473:UET262496 UON262473:UOP262496 UYJ262473:UYL262496 VIF262473:VIH262496 VSB262473:VSD262496 WBX262473:WBZ262496 WLT262473:WLV262496 WVP262473:WVR262496 H328009:J328032 JD328009:JF328032 SZ328009:TB328032 ACV328009:ACX328032 AMR328009:AMT328032 AWN328009:AWP328032 BGJ328009:BGL328032 BQF328009:BQH328032 CAB328009:CAD328032 CJX328009:CJZ328032 CTT328009:CTV328032 DDP328009:DDR328032 DNL328009:DNN328032 DXH328009:DXJ328032 EHD328009:EHF328032 EQZ328009:ERB328032 FAV328009:FAX328032 FKR328009:FKT328032 FUN328009:FUP328032 GEJ328009:GEL328032 GOF328009:GOH328032 GYB328009:GYD328032 HHX328009:HHZ328032 HRT328009:HRV328032 IBP328009:IBR328032 ILL328009:ILN328032 IVH328009:IVJ328032 JFD328009:JFF328032 JOZ328009:JPB328032 JYV328009:JYX328032 KIR328009:KIT328032 KSN328009:KSP328032 LCJ328009:LCL328032 LMF328009:LMH328032 LWB328009:LWD328032 MFX328009:MFZ328032 MPT328009:MPV328032 MZP328009:MZR328032 NJL328009:NJN328032 NTH328009:NTJ328032 ODD328009:ODF328032 OMZ328009:ONB328032 OWV328009:OWX328032 PGR328009:PGT328032 PQN328009:PQP328032 QAJ328009:QAL328032 QKF328009:QKH328032 QUB328009:QUD328032 RDX328009:RDZ328032 RNT328009:RNV328032 RXP328009:RXR328032 SHL328009:SHN328032 SRH328009:SRJ328032 TBD328009:TBF328032 TKZ328009:TLB328032 TUV328009:TUX328032 UER328009:UET328032 UON328009:UOP328032 UYJ328009:UYL328032 VIF328009:VIH328032 VSB328009:VSD328032 WBX328009:WBZ328032 WLT328009:WLV328032 WVP328009:WVR328032 H393545:J393568 JD393545:JF393568 SZ393545:TB393568 ACV393545:ACX393568 AMR393545:AMT393568 AWN393545:AWP393568 BGJ393545:BGL393568 BQF393545:BQH393568 CAB393545:CAD393568 CJX393545:CJZ393568 CTT393545:CTV393568 DDP393545:DDR393568 DNL393545:DNN393568 DXH393545:DXJ393568 EHD393545:EHF393568 EQZ393545:ERB393568 FAV393545:FAX393568 FKR393545:FKT393568 FUN393545:FUP393568 GEJ393545:GEL393568 GOF393545:GOH393568 GYB393545:GYD393568 HHX393545:HHZ393568 HRT393545:HRV393568 IBP393545:IBR393568 ILL393545:ILN393568 IVH393545:IVJ393568 JFD393545:JFF393568 JOZ393545:JPB393568 JYV393545:JYX393568 KIR393545:KIT393568 KSN393545:KSP393568 LCJ393545:LCL393568 LMF393545:LMH393568 LWB393545:LWD393568 MFX393545:MFZ393568 MPT393545:MPV393568 MZP393545:MZR393568 NJL393545:NJN393568 NTH393545:NTJ393568 ODD393545:ODF393568 OMZ393545:ONB393568 OWV393545:OWX393568 PGR393545:PGT393568 PQN393545:PQP393568 QAJ393545:QAL393568 QKF393545:QKH393568 QUB393545:QUD393568 RDX393545:RDZ393568 RNT393545:RNV393568 RXP393545:RXR393568 SHL393545:SHN393568 SRH393545:SRJ393568 TBD393545:TBF393568 TKZ393545:TLB393568 TUV393545:TUX393568 UER393545:UET393568 UON393545:UOP393568 UYJ393545:UYL393568 VIF393545:VIH393568 VSB393545:VSD393568 WBX393545:WBZ393568 WLT393545:WLV393568 WVP393545:WVR393568 H459081:J459104 JD459081:JF459104 SZ459081:TB459104 ACV459081:ACX459104 AMR459081:AMT459104 AWN459081:AWP459104 BGJ459081:BGL459104 BQF459081:BQH459104 CAB459081:CAD459104 CJX459081:CJZ459104 CTT459081:CTV459104 DDP459081:DDR459104 DNL459081:DNN459104 DXH459081:DXJ459104 EHD459081:EHF459104 EQZ459081:ERB459104 FAV459081:FAX459104 FKR459081:FKT459104 FUN459081:FUP459104 GEJ459081:GEL459104 GOF459081:GOH459104 GYB459081:GYD459104 HHX459081:HHZ459104 HRT459081:HRV459104 IBP459081:IBR459104 ILL459081:ILN459104 IVH459081:IVJ459104 JFD459081:JFF459104 JOZ459081:JPB459104 JYV459081:JYX459104 KIR459081:KIT459104 KSN459081:KSP459104 LCJ459081:LCL459104 LMF459081:LMH459104 LWB459081:LWD459104 MFX459081:MFZ459104 MPT459081:MPV459104 MZP459081:MZR459104 NJL459081:NJN459104 NTH459081:NTJ459104 ODD459081:ODF459104 OMZ459081:ONB459104 OWV459081:OWX459104 PGR459081:PGT459104 PQN459081:PQP459104 QAJ459081:QAL459104 QKF459081:QKH459104 QUB459081:QUD459104 RDX459081:RDZ459104 RNT459081:RNV459104 RXP459081:RXR459104 SHL459081:SHN459104 SRH459081:SRJ459104 TBD459081:TBF459104 TKZ459081:TLB459104 TUV459081:TUX459104 UER459081:UET459104 UON459081:UOP459104 UYJ459081:UYL459104 VIF459081:VIH459104 VSB459081:VSD459104 WBX459081:WBZ459104 WLT459081:WLV459104 WVP459081:WVR459104 H524617:J524640 JD524617:JF524640 SZ524617:TB524640 ACV524617:ACX524640 AMR524617:AMT524640 AWN524617:AWP524640 BGJ524617:BGL524640 BQF524617:BQH524640 CAB524617:CAD524640 CJX524617:CJZ524640 CTT524617:CTV524640 DDP524617:DDR524640 DNL524617:DNN524640 DXH524617:DXJ524640 EHD524617:EHF524640 EQZ524617:ERB524640 FAV524617:FAX524640 FKR524617:FKT524640 FUN524617:FUP524640 GEJ524617:GEL524640 GOF524617:GOH524640 GYB524617:GYD524640 HHX524617:HHZ524640 HRT524617:HRV524640 IBP524617:IBR524640 ILL524617:ILN524640 IVH524617:IVJ524640 JFD524617:JFF524640 JOZ524617:JPB524640 JYV524617:JYX524640 KIR524617:KIT524640 KSN524617:KSP524640 LCJ524617:LCL524640 LMF524617:LMH524640 LWB524617:LWD524640 MFX524617:MFZ524640 MPT524617:MPV524640 MZP524617:MZR524640 NJL524617:NJN524640 NTH524617:NTJ524640 ODD524617:ODF524640 OMZ524617:ONB524640 OWV524617:OWX524640 PGR524617:PGT524640 PQN524617:PQP524640 QAJ524617:QAL524640 QKF524617:QKH524640 QUB524617:QUD524640 RDX524617:RDZ524640 RNT524617:RNV524640 RXP524617:RXR524640 SHL524617:SHN524640 SRH524617:SRJ524640 TBD524617:TBF524640 TKZ524617:TLB524640 TUV524617:TUX524640 UER524617:UET524640 UON524617:UOP524640 UYJ524617:UYL524640 VIF524617:VIH524640 VSB524617:VSD524640 WBX524617:WBZ524640 WLT524617:WLV524640 WVP524617:WVR524640 H590153:J590176 JD590153:JF590176 SZ590153:TB590176 ACV590153:ACX590176 AMR590153:AMT590176 AWN590153:AWP590176 BGJ590153:BGL590176 BQF590153:BQH590176 CAB590153:CAD590176 CJX590153:CJZ590176 CTT590153:CTV590176 DDP590153:DDR590176 DNL590153:DNN590176 DXH590153:DXJ590176 EHD590153:EHF590176 EQZ590153:ERB590176 FAV590153:FAX590176 FKR590153:FKT590176 FUN590153:FUP590176 GEJ590153:GEL590176 GOF590153:GOH590176 GYB590153:GYD590176 HHX590153:HHZ590176 HRT590153:HRV590176 IBP590153:IBR590176 ILL590153:ILN590176 IVH590153:IVJ590176 JFD590153:JFF590176 JOZ590153:JPB590176 JYV590153:JYX590176 KIR590153:KIT590176 KSN590153:KSP590176 LCJ590153:LCL590176 LMF590153:LMH590176 LWB590153:LWD590176 MFX590153:MFZ590176 MPT590153:MPV590176 MZP590153:MZR590176 NJL590153:NJN590176 NTH590153:NTJ590176 ODD590153:ODF590176 OMZ590153:ONB590176 OWV590153:OWX590176 PGR590153:PGT590176 PQN590153:PQP590176 QAJ590153:QAL590176 QKF590153:QKH590176 QUB590153:QUD590176 RDX590153:RDZ590176 RNT590153:RNV590176 RXP590153:RXR590176 SHL590153:SHN590176 SRH590153:SRJ590176 TBD590153:TBF590176 TKZ590153:TLB590176 TUV590153:TUX590176 UER590153:UET590176 UON590153:UOP590176 UYJ590153:UYL590176 VIF590153:VIH590176 VSB590153:VSD590176 WBX590153:WBZ590176 WLT590153:WLV590176 WVP590153:WVR590176 H655689:J655712 JD655689:JF655712 SZ655689:TB655712 ACV655689:ACX655712 AMR655689:AMT655712 AWN655689:AWP655712 BGJ655689:BGL655712 BQF655689:BQH655712 CAB655689:CAD655712 CJX655689:CJZ655712 CTT655689:CTV655712 DDP655689:DDR655712 DNL655689:DNN655712 DXH655689:DXJ655712 EHD655689:EHF655712 EQZ655689:ERB655712 FAV655689:FAX655712 FKR655689:FKT655712 FUN655689:FUP655712 GEJ655689:GEL655712 GOF655689:GOH655712 GYB655689:GYD655712 HHX655689:HHZ655712 HRT655689:HRV655712 IBP655689:IBR655712 ILL655689:ILN655712 IVH655689:IVJ655712 JFD655689:JFF655712 JOZ655689:JPB655712 JYV655689:JYX655712 KIR655689:KIT655712 KSN655689:KSP655712 LCJ655689:LCL655712 LMF655689:LMH655712 LWB655689:LWD655712 MFX655689:MFZ655712 MPT655689:MPV655712 MZP655689:MZR655712 NJL655689:NJN655712 NTH655689:NTJ655712 ODD655689:ODF655712 OMZ655689:ONB655712 OWV655689:OWX655712 PGR655689:PGT655712 PQN655689:PQP655712 QAJ655689:QAL655712 QKF655689:QKH655712 QUB655689:QUD655712 RDX655689:RDZ655712 RNT655689:RNV655712 RXP655689:RXR655712 SHL655689:SHN655712 SRH655689:SRJ655712 TBD655689:TBF655712 TKZ655689:TLB655712 TUV655689:TUX655712 UER655689:UET655712 UON655689:UOP655712 UYJ655689:UYL655712 VIF655689:VIH655712 VSB655689:VSD655712 WBX655689:WBZ655712 WLT655689:WLV655712 WVP655689:WVR655712 H721225:J721248 JD721225:JF721248 SZ721225:TB721248 ACV721225:ACX721248 AMR721225:AMT721248 AWN721225:AWP721248 BGJ721225:BGL721248 BQF721225:BQH721248 CAB721225:CAD721248 CJX721225:CJZ721248 CTT721225:CTV721248 DDP721225:DDR721248 DNL721225:DNN721248 DXH721225:DXJ721248 EHD721225:EHF721248 EQZ721225:ERB721248 FAV721225:FAX721248 FKR721225:FKT721248 FUN721225:FUP721248 GEJ721225:GEL721248 GOF721225:GOH721248 GYB721225:GYD721248 HHX721225:HHZ721248 HRT721225:HRV721248 IBP721225:IBR721248 ILL721225:ILN721248 IVH721225:IVJ721248 JFD721225:JFF721248 JOZ721225:JPB721248 JYV721225:JYX721248 KIR721225:KIT721248 KSN721225:KSP721248 LCJ721225:LCL721248 LMF721225:LMH721248 LWB721225:LWD721248 MFX721225:MFZ721248 MPT721225:MPV721248 MZP721225:MZR721248 NJL721225:NJN721248 NTH721225:NTJ721248 ODD721225:ODF721248 OMZ721225:ONB721248 OWV721225:OWX721248 PGR721225:PGT721248 PQN721225:PQP721248 QAJ721225:QAL721248 QKF721225:QKH721248 QUB721225:QUD721248 RDX721225:RDZ721248 RNT721225:RNV721248 RXP721225:RXR721248 SHL721225:SHN721248 SRH721225:SRJ721248 TBD721225:TBF721248 TKZ721225:TLB721248 TUV721225:TUX721248 UER721225:UET721248 UON721225:UOP721248 UYJ721225:UYL721248 VIF721225:VIH721248 VSB721225:VSD721248 WBX721225:WBZ721248 WLT721225:WLV721248 WVP721225:WVR721248 H786761:J786784 JD786761:JF786784 SZ786761:TB786784 ACV786761:ACX786784 AMR786761:AMT786784 AWN786761:AWP786784 BGJ786761:BGL786784 BQF786761:BQH786784 CAB786761:CAD786784 CJX786761:CJZ786784 CTT786761:CTV786784 DDP786761:DDR786784 DNL786761:DNN786784 DXH786761:DXJ786784 EHD786761:EHF786784 EQZ786761:ERB786784 FAV786761:FAX786784 FKR786761:FKT786784 FUN786761:FUP786784 GEJ786761:GEL786784 GOF786761:GOH786784 GYB786761:GYD786784 HHX786761:HHZ786784 HRT786761:HRV786784 IBP786761:IBR786784 ILL786761:ILN786784 IVH786761:IVJ786784 JFD786761:JFF786784 JOZ786761:JPB786784 JYV786761:JYX786784 KIR786761:KIT786784 KSN786761:KSP786784 LCJ786761:LCL786784 LMF786761:LMH786784 LWB786761:LWD786784 MFX786761:MFZ786784 MPT786761:MPV786784 MZP786761:MZR786784 NJL786761:NJN786784 NTH786761:NTJ786784 ODD786761:ODF786784 OMZ786761:ONB786784 OWV786761:OWX786784 PGR786761:PGT786784 PQN786761:PQP786784 QAJ786761:QAL786784 QKF786761:QKH786784 QUB786761:QUD786784 RDX786761:RDZ786784 RNT786761:RNV786784 RXP786761:RXR786784 SHL786761:SHN786784 SRH786761:SRJ786784 TBD786761:TBF786784 TKZ786761:TLB786784 TUV786761:TUX786784 UER786761:UET786784 UON786761:UOP786784 UYJ786761:UYL786784 VIF786761:VIH786784 VSB786761:VSD786784 WBX786761:WBZ786784 WLT786761:WLV786784 WVP786761:WVR786784 H852297:J852320 JD852297:JF852320 SZ852297:TB852320 ACV852297:ACX852320 AMR852297:AMT852320 AWN852297:AWP852320 BGJ852297:BGL852320 BQF852297:BQH852320 CAB852297:CAD852320 CJX852297:CJZ852320 CTT852297:CTV852320 DDP852297:DDR852320 DNL852297:DNN852320 DXH852297:DXJ852320 EHD852297:EHF852320 EQZ852297:ERB852320 FAV852297:FAX852320 FKR852297:FKT852320 FUN852297:FUP852320 GEJ852297:GEL852320 GOF852297:GOH852320 GYB852297:GYD852320 HHX852297:HHZ852320 HRT852297:HRV852320 IBP852297:IBR852320 ILL852297:ILN852320 IVH852297:IVJ852320 JFD852297:JFF852320 JOZ852297:JPB852320 JYV852297:JYX852320 KIR852297:KIT852320 KSN852297:KSP852320 LCJ852297:LCL852320 LMF852297:LMH852320 LWB852297:LWD852320 MFX852297:MFZ852320 MPT852297:MPV852320 MZP852297:MZR852320 NJL852297:NJN852320 NTH852297:NTJ852320 ODD852297:ODF852320 OMZ852297:ONB852320 OWV852297:OWX852320 PGR852297:PGT852320 PQN852297:PQP852320 QAJ852297:QAL852320 QKF852297:QKH852320 QUB852297:QUD852320 RDX852297:RDZ852320 RNT852297:RNV852320 RXP852297:RXR852320 SHL852297:SHN852320 SRH852297:SRJ852320 TBD852297:TBF852320 TKZ852297:TLB852320 TUV852297:TUX852320 UER852297:UET852320 UON852297:UOP852320 UYJ852297:UYL852320 VIF852297:VIH852320 VSB852297:VSD852320 WBX852297:WBZ852320 WLT852297:WLV852320 WVP852297:WVR852320 H917833:J917856 JD917833:JF917856 SZ917833:TB917856 ACV917833:ACX917856 AMR917833:AMT917856 AWN917833:AWP917856 BGJ917833:BGL917856 BQF917833:BQH917856 CAB917833:CAD917856 CJX917833:CJZ917856 CTT917833:CTV917856 DDP917833:DDR917856 DNL917833:DNN917856 DXH917833:DXJ917856 EHD917833:EHF917856 EQZ917833:ERB917856 FAV917833:FAX917856 FKR917833:FKT917856 FUN917833:FUP917856 GEJ917833:GEL917856 GOF917833:GOH917856 GYB917833:GYD917856 HHX917833:HHZ917856 HRT917833:HRV917856 IBP917833:IBR917856 ILL917833:ILN917856 IVH917833:IVJ917856 JFD917833:JFF917856 JOZ917833:JPB917856 JYV917833:JYX917856 KIR917833:KIT917856 KSN917833:KSP917856 LCJ917833:LCL917856 LMF917833:LMH917856 LWB917833:LWD917856 MFX917833:MFZ917856 MPT917833:MPV917856 MZP917833:MZR917856 NJL917833:NJN917856 NTH917833:NTJ917856 ODD917833:ODF917856 OMZ917833:ONB917856 OWV917833:OWX917856 PGR917833:PGT917856 PQN917833:PQP917856 QAJ917833:QAL917856 QKF917833:QKH917856 QUB917833:QUD917856 RDX917833:RDZ917856 RNT917833:RNV917856 RXP917833:RXR917856 SHL917833:SHN917856 SRH917833:SRJ917856 TBD917833:TBF917856 TKZ917833:TLB917856 TUV917833:TUX917856 UER917833:UET917856 UON917833:UOP917856 UYJ917833:UYL917856 VIF917833:VIH917856 VSB917833:VSD917856 WBX917833:WBZ917856 WLT917833:WLV917856 WVP917833:WVR917856 H983369:J983392 JD983369:JF983392 SZ983369:TB983392 ACV983369:ACX983392 AMR983369:AMT983392 AWN983369:AWP983392 BGJ983369:BGL983392 BQF983369:BQH983392 CAB983369:CAD983392 CJX983369:CJZ983392 CTT983369:CTV983392 DDP983369:DDR983392 DNL983369:DNN983392 DXH983369:DXJ983392 EHD983369:EHF983392 EQZ983369:ERB983392 FAV983369:FAX983392 FKR983369:FKT983392 FUN983369:FUP983392 GEJ983369:GEL983392 GOF983369:GOH983392 GYB983369:GYD983392 HHX983369:HHZ983392 HRT983369:HRV983392 IBP983369:IBR983392 ILL983369:ILN983392 IVH983369:IVJ983392 JFD983369:JFF983392 JOZ983369:JPB983392 JYV983369:JYX983392 KIR983369:KIT983392 KSN983369:KSP983392 LCJ983369:LCL983392 LMF983369:LMH983392 LWB983369:LWD983392 MFX983369:MFZ983392 MPT983369:MPV983392 MZP983369:MZR983392 NJL983369:NJN983392 NTH983369:NTJ983392 ODD983369:ODF983392 OMZ983369:ONB983392 OWV983369:OWX983392 PGR983369:PGT983392 PQN983369:PQP983392 QAJ983369:QAL983392 QKF983369:QKH983392 QUB983369:QUD983392 RDX983369:RDZ983392 RNT983369:RNV983392 RXP983369:RXR983392 SHL983369:SHN983392 SRH983369:SRJ983392 TBD983369:TBF983392 TKZ983369:TLB983392 TUV983369:TUX983392 UER983369:UET983392 UON983369:UOP983392 UYJ983369:UYL983392 VIF983369:VIH983392 VSB983369:VSD983392 WBX983369:WBZ983392 WLT983369:WLV983392 WVP983369:WVR983392 H358:J379 JD358:JF379 SZ358:TB379 ACV358:ACX379 AMR358:AMT379 AWN358:AWP379 BGJ358:BGL379 BQF358:BQH379 CAB358:CAD379 CJX358:CJZ379 CTT358:CTV379 DDP358:DDR379 DNL358:DNN379 DXH358:DXJ379 EHD358:EHF379 EQZ358:ERB379 FAV358:FAX379 FKR358:FKT379 FUN358:FUP379 GEJ358:GEL379 GOF358:GOH379 GYB358:GYD379 HHX358:HHZ379 HRT358:HRV379 IBP358:IBR379 ILL358:ILN379 IVH358:IVJ379 JFD358:JFF379 JOZ358:JPB379 JYV358:JYX379 KIR358:KIT379 KSN358:KSP379 LCJ358:LCL379 LMF358:LMH379 LWB358:LWD379 MFX358:MFZ379 MPT358:MPV379 MZP358:MZR379 NJL358:NJN379 NTH358:NTJ379 ODD358:ODF379 OMZ358:ONB379 OWV358:OWX379 PGR358:PGT379 PQN358:PQP379 QAJ358:QAL379 QKF358:QKH379 QUB358:QUD379 RDX358:RDZ379 RNT358:RNV379 RXP358:RXR379 SHL358:SHN379 SRH358:SRJ379 TBD358:TBF379 TKZ358:TLB379 TUV358:TUX379 UER358:UET379 UON358:UOP379 UYJ358:UYL379 VIF358:VIH379 VSB358:VSD379 WBX358:WBZ379 WLT358:WLV379 WVP358:WVR379 H65894:J65915 JD65894:JF65915 SZ65894:TB65915 ACV65894:ACX65915 AMR65894:AMT65915 AWN65894:AWP65915 BGJ65894:BGL65915 BQF65894:BQH65915 CAB65894:CAD65915 CJX65894:CJZ65915 CTT65894:CTV65915 DDP65894:DDR65915 DNL65894:DNN65915 DXH65894:DXJ65915 EHD65894:EHF65915 EQZ65894:ERB65915 FAV65894:FAX65915 FKR65894:FKT65915 FUN65894:FUP65915 GEJ65894:GEL65915 GOF65894:GOH65915 GYB65894:GYD65915 HHX65894:HHZ65915 HRT65894:HRV65915 IBP65894:IBR65915 ILL65894:ILN65915 IVH65894:IVJ65915 JFD65894:JFF65915 JOZ65894:JPB65915 JYV65894:JYX65915 KIR65894:KIT65915 KSN65894:KSP65915 LCJ65894:LCL65915 LMF65894:LMH65915 LWB65894:LWD65915 MFX65894:MFZ65915 MPT65894:MPV65915 MZP65894:MZR65915 NJL65894:NJN65915 NTH65894:NTJ65915 ODD65894:ODF65915 OMZ65894:ONB65915 OWV65894:OWX65915 PGR65894:PGT65915 PQN65894:PQP65915 QAJ65894:QAL65915 QKF65894:QKH65915 QUB65894:QUD65915 RDX65894:RDZ65915 RNT65894:RNV65915 RXP65894:RXR65915 SHL65894:SHN65915 SRH65894:SRJ65915 TBD65894:TBF65915 TKZ65894:TLB65915 TUV65894:TUX65915 UER65894:UET65915 UON65894:UOP65915 UYJ65894:UYL65915 VIF65894:VIH65915 VSB65894:VSD65915 WBX65894:WBZ65915 WLT65894:WLV65915 WVP65894:WVR65915 H131430:J131451 JD131430:JF131451 SZ131430:TB131451 ACV131430:ACX131451 AMR131430:AMT131451 AWN131430:AWP131451 BGJ131430:BGL131451 BQF131430:BQH131451 CAB131430:CAD131451 CJX131430:CJZ131451 CTT131430:CTV131451 DDP131430:DDR131451 DNL131430:DNN131451 DXH131430:DXJ131451 EHD131430:EHF131451 EQZ131430:ERB131451 FAV131430:FAX131451 FKR131430:FKT131451 FUN131430:FUP131451 GEJ131430:GEL131451 GOF131430:GOH131451 GYB131430:GYD131451 HHX131430:HHZ131451 HRT131430:HRV131451 IBP131430:IBR131451 ILL131430:ILN131451 IVH131430:IVJ131451 JFD131430:JFF131451 JOZ131430:JPB131451 JYV131430:JYX131451 KIR131430:KIT131451 KSN131430:KSP131451 LCJ131430:LCL131451 LMF131430:LMH131451 LWB131430:LWD131451 MFX131430:MFZ131451 MPT131430:MPV131451 MZP131430:MZR131451 NJL131430:NJN131451 NTH131430:NTJ131451 ODD131430:ODF131451 OMZ131430:ONB131451 OWV131430:OWX131451 PGR131430:PGT131451 PQN131430:PQP131451 QAJ131430:QAL131451 QKF131430:QKH131451 QUB131430:QUD131451 RDX131430:RDZ131451 RNT131430:RNV131451 RXP131430:RXR131451 SHL131430:SHN131451 SRH131430:SRJ131451 TBD131430:TBF131451 TKZ131430:TLB131451 TUV131430:TUX131451 UER131430:UET131451 UON131430:UOP131451 UYJ131430:UYL131451 VIF131430:VIH131451 VSB131430:VSD131451 WBX131430:WBZ131451 WLT131430:WLV131451 WVP131430:WVR131451 H196966:J196987 JD196966:JF196987 SZ196966:TB196987 ACV196966:ACX196987 AMR196966:AMT196987 AWN196966:AWP196987 BGJ196966:BGL196987 BQF196966:BQH196987 CAB196966:CAD196987 CJX196966:CJZ196987 CTT196966:CTV196987 DDP196966:DDR196987 DNL196966:DNN196987 DXH196966:DXJ196987 EHD196966:EHF196987 EQZ196966:ERB196987 FAV196966:FAX196987 FKR196966:FKT196987 FUN196966:FUP196987 GEJ196966:GEL196987 GOF196966:GOH196987 GYB196966:GYD196987 HHX196966:HHZ196987 HRT196966:HRV196987 IBP196966:IBR196987 ILL196966:ILN196987 IVH196966:IVJ196987 JFD196966:JFF196987 JOZ196966:JPB196987 JYV196966:JYX196987 KIR196966:KIT196987 KSN196966:KSP196987 LCJ196966:LCL196987 LMF196966:LMH196987 LWB196966:LWD196987 MFX196966:MFZ196987 MPT196966:MPV196987 MZP196966:MZR196987 NJL196966:NJN196987 NTH196966:NTJ196987 ODD196966:ODF196987 OMZ196966:ONB196987 OWV196966:OWX196987 PGR196966:PGT196987 PQN196966:PQP196987 QAJ196966:QAL196987 QKF196966:QKH196987 QUB196966:QUD196987 RDX196966:RDZ196987 RNT196966:RNV196987 RXP196966:RXR196987 SHL196966:SHN196987 SRH196966:SRJ196987 TBD196966:TBF196987 TKZ196966:TLB196987 TUV196966:TUX196987 UER196966:UET196987 UON196966:UOP196987 UYJ196966:UYL196987 VIF196966:VIH196987 VSB196966:VSD196987 WBX196966:WBZ196987 WLT196966:WLV196987 WVP196966:WVR196987 H262502:J262523 JD262502:JF262523 SZ262502:TB262523 ACV262502:ACX262523 AMR262502:AMT262523 AWN262502:AWP262523 BGJ262502:BGL262523 BQF262502:BQH262523 CAB262502:CAD262523 CJX262502:CJZ262523 CTT262502:CTV262523 DDP262502:DDR262523 DNL262502:DNN262523 DXH262502:DXJ262523 EHD262502:EHF262523 EQZ262502:ERB262523 FAV262502:FAX262523 FKR262502:FKT262523 FUN262502:FUP262523 GEJ262502:GEL262523 GOF262502:GOH262523 GYB262502:GYD262523 HHX262502:HHZ262523 HRT262502:HRV262523 IBP262502:IBR262523 ILL262502:ILN262523 IVH262502:IVJ262523 JFD262502:JFF262523 JOZ262502:JPB262523 JYV262502:JYX262523 KIR262502:KIT262523 KSN262502:KSP262523 LCJ262502:LCL262523 LMF262502:LMH262523 LWB262502:LWD262523 MFX262502:MFZ262523 MPT262502:MPV262523 MZP262502:MZR262523 NJL262502:NJN262523 NTH262502:NTJ262523 ODD262502:ODF262523 OMZ262502:ONB262523 OWV262502:OWX262523 PGR262502:PGT262523 PQN262502:PQP262523 QAJ262502:QAL262523 QKF262502:QKH262523 QUB262502:QUD262523 RDX262502:RDZ262523 RNT262502:RNV262523 RXP262502:RXR262523 SHL262502:SHN262523 SRH262502:SRJ262523 TBD262502:TBF262523 TKZ262502:TLB262523 TUV262502:TUX262523 UER262502:UET262523 UON262502:UOP262523 UYJ262502:UYL262523 VIF262502:VIH262523 VSB262502:VSD262523 WBX262502:WBZ262523 WLT262502:WLV262523 WVP262502:WVR262523 H328038:J328059 JD328038:JF328059 SZ328038:TB328059 ACV328038:ACX328059 AMR328038:AMT328059 AWN328038:AWP328059 BGJ328038:BGL328059 BQF328038:BQH328059 CAB328038:CAD328059 CJX328038:CJZ328059 CTT328038:CTV328059 DDP328038:DDR328059 DNL328038:DNN328059 DXH328038:DXJ328059 EHD328038:EHF328059 EQZ328038:ERB328059 FAV328038:FAX328059 FKR328038:FKT328059 FUN328038:FUP328059 GEJ328038:GEL328059 GOF328038:GOH328059 GYB328038:GYD328059 HHX328038:HHZ328059 HRT328038:HRV328059 IBP328038:IBR328059 ILL328038:ILN328059 IVH328038:IVJ328059 JFD328038:JFF328059 JOZ328038:JPB328059 JYV328038:JYX328059 KIR328038:KIT328059 KSN328038:KSP328059 LCJ328038:LCL328059 LMF328038:LMH328059 LWB328038:LWD328059 MFX328038:MFZ328059 MPT328038:MPV328059 MZP328038:MZR328059 NJL328038:NJN328059 NTH328038:NTJ328059 ODD328038:ODF328059 OMZ328038:ONB328059 OWV328038:OWX328059 PGR328038:PGT328059 PQN328038:PQP328059 QAJ328038:QAL328059 QKF328038:QKH328059 QUB328038:QUD328059 RDX328038:RDZ328059 RNT328038:RNV328059 RXP328038:RXR328059 SHL328038:SHN328059 SRH328038:SRJ328059 TBD328038:TBF328059 TKZ328038:TLB328059 TUV328038:TUX328059 UER328038:UET328059 UON328038:UOP328059 UYJ328038:UYL328059 VIF328038:VIH328059 VSB328038:VSD328059 WBX328038:WBZ328059 WLT328038:WLV328059 WVP328038:WVR328059 H393574:J393595 JD393574:JF393595 SZ393574:TB393595 ACV393574:ACX393595 AMR393574:AMT393595 AWN393574:AWP393595 BGJ393574:BGL393595 BQF393574:BQH393595 CAB393574:CAD393595 CJX393574:CJZ393595 CTT393574:CTV393595 DDP393574:DDR393595 DNL393574:DNN393595 DXH393574:DXJ393595 EHD393574:EHF393595 EQZ393574:ERB393595 FAV393574:FAX393595 FKR393574:FKT393595 FUN393574:FUP393595 GEJ393574:GEL393595 GOF393574:GOH393595 GYB393574:GYD393595 HHX393574:HHZ393595 HRT393574:HRV393595 IBP393574:IBR393595 ILL393574:ILN393595 IVH393574:IVJ393595 JFD393574:JFF393595 JOZ393574:JPB393595 JYV393574:JYX393595 KIR393574:KIT393595 KSN393574:KSP393595 LCJ393574:LCL393595 LMF393574:LMH393595 LWB393574:LWD393595 MFX393574:MFZ393595 MPT393574:MPV393595 MZP393574:MZR393595 NJL393574:NJN393595 NTH393574:NTJ393595 ODD393574:ODF393595 OMZ393574:ONB393595 OWV393574:OWX393595 PGR393574:PGT393595 PQN393574:PQP393595 QAJ393574:QAL393595 QKF393574:QKH393595 QUB393574:QUD393595 RDX393574:RDZ393595 RNT393574:RNV393595 RXP393574:RXR393595 SHL393574:SHN393595 SRH393574:SRJ393595 TBD393574:TBF393595 TKZ393574:TLB393595 TUV393574:TUX393595 UER393574:UET393595 UON393574:UOP393595 UYJ393574:UYL393595 VIF393574:VIH393595 VSB393574:VSD393595 WBX393574:WBZ393595 WLT393574:WLV393595 WVP393574:WVR393595 H459110:J459131 JD459110:JF459131 SZ459110:TB459131 ACV459110:ACX459131 AMR459110:AMT459131 AWN459110:AWP459131 BGJ459110:BGL459131 BQF459110:BQH459131 CAB459110:CAD459131 CJX459110:CJZ459131 CTT459110:CTV459131 DDP459110:DDR459131 DNL459110:DNN459131 DXH459110:DXJ459131 EHD459110:EHF459131 EQZ459110:ERB459131 FAV459110:FAX459131 FKR459110:FKT459131 FUN459110:FUP459131 GEJ459110:GEL459131 GOF459110:GOH459131 GYB459110:GYD459131 HHX459110:HHZ459131 HRT459110:HRV459131 IBP459110:IBR459131 ILL459110:ILN459131 IVH459110:IVJ459131 JFD459110:JFF459131 JOZ459110:JPB459131 JYV459110:JYX459131 KIR459110:KIT459131 KSN459110:KSP459131 LCJ459110:LCL459131 LMF459110:LMH459131 LWB459110:LWD459131 MFX459110:MFZ459131 MPT459110:MPV459131 MZP459110:MZR459131 NJL459110:NJN459131 NTH459110:NTJ459131 ODD459110:ODF459131 OMZ459110:ONB459131 OWV459110:OWX459131 PGR459110:PGT459131 PQN459110:PQP459131 QAJ459110:QAL459131 QKF459110:QKH459131 QUB459110:QUD459131 RDX459110:RDZ459131 RNT459110:RNV459131 RXP459110:RXR459131 SHL459110:SHN459131 SRH459110:SRJ459131 TBD459110:TBF459131 TKZ459110:TLB459131 TUV459110:TUX459131 UER459110:UET459131 UON459110:UOP459131 UYJ459110:UYL459131 VIF459110:VIH459131 VSB459110:VSD459131 WBX459110:WBZ459131 WLT459110:WLV459131 WVP459110:WVR459131 H524646:J524667 JD524646:JF524667 SZ524646:TB524667 ACV524646:ACX524667 AMR524646:AMT524667 AWN524646:AWP524667 BGJ524646:BGL524667 BQF524646:BQH524667 CAB524646:CAD524667 CJX524646:CJZ524667 CTT524646:CTV524667 DDP524646:DDR524667 DNL524646:DNN524667 DXH524646:DXJ524667 EHD524646:EHF524667 EQZ524646:ERB524667 FAV524646:FAX524667 FKR524646:FKT524667 FUN524646:FUP524667 GEJ524646:GEL524667 GOF524646:GOH524667 GYB524646:GYD524667 HHX524646:HHZ524667 HRT524646:HRV524667 IBP524646:IBR524667 ILL524646:ILN524667 IVH524646:IVJ524667 JFD524646:JFF524667 JOZ524646:JPB524667 JYV524646:JYX524667 KIR524646:KIT524667 KSN524646:KSP524667 LCJ524646:LCL524667 LMF524646:LMH524667 LWB524646:LWD524667 MFX524646:MFZ524667 MPT524646:MPV524667 MZP524646:MZR524667 NJL524646:NJN524667 NTH524646:NTJ524667 ODD524646:ODF524667 OMZ524646:ONB524667 OWV524646:OWX524667 PGR524646:PGT524667 PQN524646:PQP524667 QAJ524646:QAL524667 QKF524646:QKH524667 QUB524646:QUD524667 RDX524646:RDZ524667 RNT524646:RNV524667 RXP524646:RXR524667 SHL524646:SHN524667 SRH524646:SRJ524667 TBD524646:TBF524667 TKZ524646:TLB524667 TUV524646:TUX524667 UER524646:UET524667 UON524646:UOP524667 UYJ524646:UYL524667 VIF524646:VIH524667 VSB524646:VSD524667 WBX524646:WBZ524667 WLT524646:WLV524667 WVP524646:WVR524667 H590182:J590203 JD590182:JF590203 SZ590182:TB590203 ACV590182:ACX590203 AMR590182:AMT590203 AWN590182:AWP590203 BGJ590182:BGL590203 BQF590182:BQH590203 CAB590182:CAD590203 CJX590182:CJZ590203 CTT590182:CTV590203 DDP590182:DDR590203 DNL590182:DNN590203 DXH590182:DXJ590203 EHD590182:EHF590203 EQZ590182:ERB590203 FAV590182:FAX590203 FKR590182:FKT590203 FUN590182:FUP590203 GEJ590182:GEL590203 GOF590182:GOH590203 GYB590182:GYD590203 HHX590182:HHZ590203 HRT590182:HRV590203 IBP590182:IBR590203 ILL590182:ILN590203 IVH590182:IVJ590203 JFD590182:JFF590203 JOZ590182:JPB590203 JYV590182:JYX590203 KIR590182:KIT590203 KSN590182:KSP590203 LCJ590182:LCL590203 LMF590182:LMH590203 LWB590182:LWD590203 MFX590182:MFZ590203 MPT590182:MPV590203 MZP590182:MZR590203 NJL590182:NJN590203 NTH590182:NTJ590203 ODD590182:ODF590203 OMZ590182:ONB590203 OWV590182:OWX590203 PGR590182:PGT590203 PQN590182:PQP590203 QAJ590182:QAL590203 QKF590182:QKH590203 QUB590182:QUD590203 RDX590182:RDZ590203 RNT590182:RNV590203 RXP590182:RXR590203 SHL590182:SHN590203 SRH590182:SRJ590203 TBD590182:TBF590203 TKZ590182:TLB590203 TUV590182:TUX590203 UER590182:UET590203 UON590182:UOP590203 UYJ590182:UYL590203 VIF590182:VIH590203 VSB590182:VSD590203 WBX590182:WBZ590203 WLT590182:WLV590203 WVP590182:WVR590203 H655718:J655739 JD655718:JF655739 SZ655718:TB655739 ACV655718:ACX655739 AMR655718:AMT655739 AWN655718:AWP655739 BGJ655718:BGL655739 BQF655718:BQH655739 CAB655718:CAD655739 CJX655718:CJZ655739 CTT655718:CTV655739 DDP655718:DDR655739 DNL655718:DNN655739 DXH655718:DXJ655739 EHD655718:EHF655739 EQZ655718:ERB655739 FAV655718:FAX655739 FKR655718:FKT655739 FUN655718:FUP655739 GEJ655718:GEL655739 GOF655718:GOH655739 GYB655718:GYD655739 HHX655718:HHZ655739 HRT655718:HRV655739 IBP655718:IBR655739 ILL655718:ILN655739 IVH655718:IVJ655739 JFD655718:JFF655739 JOZ655718:JPB655739 JYV655718:JYX655739 KIR655718:KIT655739 KSN655718:KSP655739 LCJ655718:LCL655739 LMF655718:LMH655739 LWB655718:LWD655739 MFX655718:MFZ655739 MPT655718:MPV655739 MZP655718:MZR655739 NJL655718:NJN655739 NTH655718:NTJ655739 ODD655718:ODF655739 OMZ655718:ONB655739 OWV655718:OWX655739 PGR655718:PGT655739 PQN655718:PQP655739 QAJ655718:QAL655739 QKF655718:QKH655739 QUB655718:QUD655739 RDX655718:RDZ655739 RNT655718:RNV655739 RXP655718:RXR655739 SHL655718:SHN655739 SRH655718:SRJ655739 TBD655718:TBF655739 TKZ655718:TLB655739 TUV655718:TUX655739 UER655718:UET655739 UON655718:UOP655739 UYJ655718:UYL655739 VIF655718:VIH655739 VSB655718:VSD655739 WBX655718:WBZ655739 WLT655718:WLV655739 WVP655718:WVR655739 H721254:J721275 JD721254:JF721275 SZ721254:TB721275 ACV721254:ACX721275 AMR721254:AMT721275 AWN721254:AWP721275 BGJ721254:BGL721275 BQF721254:BQH721275 CAB721254:CAD721275 CJX721254:CJZ721275 CTT721254:CTV721275 DDP721254:DDR721275 DNL721254:DNN721275 DXH721254:DXJ721275 EHD721254:EHF721275 EQZ721254:ERB721275 FAV721254:FAX721275 FKR721254:FKT721275 FUN721254:FUP721275 GEJ721254:GEL721275 GOF721254:GOH721275 GYB721254:GYD721275 HHX721254:HHZ721275 HRT721254:HRV721275 IBP721254:IBR721275 ILL721254:ILN721275 IVH721254:IVJ721275 JFD721254:JFF721275 JOZ721254:JPB721275 JYV721254:JYX721275 KIR721254:KIT721275 KSN721254:KSP721275 LCJ721254:LCL721275 LMF721254:LMH721275 LWB721254:LWD721275 MFX721254:MFZ721275 MPT721254:MPV721275 MZP721254:MZR721275 NJL721254:NJN721275 NTH721254:NTJ721275 ODD721254:ODF721275 OMZ721254:ONB721275 OWV721254:OWX721275 PGR721254:PGT721275 PQN721254:PQP721275 QAJ721254:QAL721275 QKF721254:QKH721275 QUB721254:QUD721275 RDX721254:RDZ721275 RNT721254:RNV721275 RXP721254:RXR721275 SHL721254:SHN721275 SRH721254:SRJ721275 TBD721254:TBF721275 TKZ721254:TLB721275 TUV721254:TUX721275 UER721254:UET721275 UON721254:UOP721275 UYJ721254:UYL721275 VIF721254:VIH721275 VSB721254:VSD721275 WBX721254:WBZ721275 WLT721254:WLV721275 WVP721254:WVR721275 H786790:J786811 JD786790:JF786811 SZ786790:TB786811 ACV786790:ACX786811 AMR786790:AMT786811 AWN786790:AWP786811 BGJ786790:BGL786811 BQF786790:BQH786811 CAB786790:CAD786811 CJX786790:CJZ786811 CTT786790:CTV786811 DDP786790:DDR786811 DNL786790:DNN786811 DXH786790:DXJ786811 EHD786790:EHF786811 EQZ786790:ERB786811 FAV786790:FAX786811 FKR786790:FKT786811 FUN786790:FUP786811 GEJ786790:GEL786811 GOF786790:GOH786811 GYB786790:GYD786811 HHX786790:HHZ786811 HRT786790:HRV786811 IBP786790:IBR786811 ILL786790:ILN786811 IVH786790:IVJ786811 JFD786790:JFF786811 JOZ786790:JPB786811 JYV786790:JYX786811 KIR786790:KIT786811 KSN786790:KSP786811 LCJ786790:LCL786811 LMF786790:LMH786811 LWB786790:LWD786811 MFX786790:MFZ786811 MPT786790:MPV786811 MZP786790:MZR786811 NJL786790:NJN786811 NTH786790:NTJ786811 ODD786790:ODF786811 OMZ786790:ONB786811 OWV786790:OWX786811 PGR786790:PGT786811 PQN786790:PQP786811 QAJ786790:QAL786811 QKF786790:QKH786811 QUB786790:QUD786811 RDX786790:RDZ786811 RNT786790:RNV786811 RXP786790:RXR786811 SHL786790:SHN786811 SRH786790:SRJ786811 TBD786790:TBF786811 TKZ786790:TLB786811 TUV786790:TUX786811 UER786790:UET786811 UON786790:UOP786811 UYJ786790:UYL786811 VIF786790:VIH786811 VSB786790:VSD786811 WBX786790:WBZ786811 WLT786790:WLV786811 WVP786790:WVR786811 H852326:J852347 JD852326:JF852347 SZ852326:TB852347 ACV852326:ACX852347 AMR852326:AMT852347 AWN852326:AWP852347 BGJ852326:BGL852347 BQF852326:BQH852347 CAB852326:CAD852347 CJX852326:CJZ852347 CTT852326:CTV852347 DDP852326:DDR852347 DNL852326:DNN852347 DXH852326:DXJ852347 EHD852326:EHF852347 EQZ852326:ERB852347 FAV852326:FAX852347 FKR852326:FKT852347 FUN852326:FUP852347 GEJ852326:GEL852347 GOF852326:GOH852347 GYB852326:GYD852347 HHX852326:HHZ852347 HRT852326:HRV852347 IBP852326:IBR852347 ILL852326:ILN852347 IVH852326:IVJ852347 JFD852326:JFF852347 JOZ852326:JPB852347 JYV852326:JYX852347 KIR852326:KIT852347 KSN852326:KSP852347 LCJ852326:LCL852347 LMF852326:LMH852347 LWB852326:LWD852347 MFX852326:MFZ852347 MPT852326:MPV852347 MZP852326:MZR852347 NJL852326:NJN852347 NTH852326:NTJ852347 ODD852326:ODF852347 OMZ852326:ONB852347 OWV852326:OWX852347 PGR852326:PGT852347 PQN852326:PQP852347 QAJ852326:QAL852347 QKF852326:QKH852347 QUB852326:QUD852347 RDX852326:RDZ852347 RNT852326:RNV852347 RXP852326:RXR852347 SHL852326:SHN852347 SRH852326:SRJ852347 TBD852326:TBF852347 TKZ852326:TLB852347 TUV852326:TUX852347 UER852326:UET852347 UON852326:UOP852347 UYJ852326:UYL852347 VIF852326:VIH852347 VSB852326:VSD852347 WBX852326:WBZ852347 WLT852326:WLV852347 WVP852326:WVR852347 H917862:J917883 JD917862:JF917883 SZ917862:TB917883 ACV917862:ACX917883 AMR917862:AMT917883 AWN917862:AWP917883 BGJ917862:BGL917883 BQF917862:BQH917883 CAB917862:CAD917883 CJX917862:CJZ917883 CTT917862:CTV917883 DDP917862:DDR917883 DNL917862:DNN917883 DXH917862:DXJ917883 EHD917862:EHF917883 EQZ917862:ERB917883 FAV917862:FAX917883 FKR917862:FKT917883 FUN917862:FUP917883 GEJ917862:GEL917883 GOF917862:GOH917883 GYB917862:GYD917883 HHX917862:HHZ917883 HRT917862:HRV917883 IBP917862:IBR917883 ILL917862:ILN917883 IVH917862:IVJ917883 JFD917862:JFF917883 JOZ917862:JPB917883 JYV917862:JYX917883 KIR917862:KIT917883 KSN917862:KSP917883 LCJ917862:LCL917883 LMF917862:LMH917883 LWB917862:LWD917883 MFX917862:MFZ917883 MPT917862:MPV917883 MZP917862:MZR917883 NJL917862:NJN917883 NTH917862:NTJ917883 ODD917862:ODF917883 OMZ917862:ONB917883 OWV917862:OWX917883 PGR917862:PGT917883 PQN917862:PQP917883 QAJ917862:QAL917883 QKF917862:QKH917883 QUB917862:QUD917883 RDX917862:RDZ917883 RNT917862:RNV917883 RXP917862:RXR917883 SHL917862:SHN917883 SRH917862:SRJ917883 TBD917862:TBF917883 TKZ917862:TLB917883 TUV917862:TUX917883 UER917862:UET917883 UON917862:UOP917883 UYJ917862:UYL917883 VIF917862:VIH917883 VSB917862:VSD917883 WBX917862:WBZ917883 WLT917862:WLV917883 WVP917862:WVR917883 H983398:J983419 JD983398:JF983419 SZ983398:TB983419 ACV983398:ACX983419 AMR983398:AMT983419 AWN983398:AWP983419 BGJ983398:BGL983419 BQF983398:BQH983419 CAB983398:CAD983419 CJX983398:CJZ983419 CTT983398:CTV983419 DDP983398:DDR983419 DNL983398:DNN983419 DXH983398:DXJ983419 EHD983398:EHF983419 EQZ983398:ERB983419 FAV983398:FAX983419 FKR983398:FKT983419 FUN983398:FUP983419 GEJ983398:GEL983419 GOF983398:GOH983419 GYB983398:GYD983419 HHX983398:HHZ983419 HRT983398:HRV983419 IBP983398:IBR983419 ILL983398:ILN983419 IVH983398:IVJ983419 JFD983398:JFF983419 JOZ983398:JPB983419 JYV983398:JYX983419 KIR983398:KIT983419 KSN983398:KSP983419 LCJ983398:LCL983419 LMF983398:LMH983419 LWB983398:LWD983419 MFX983398:MFZ983419 MPT983398:MPV983419 MZP983398:MZR983419 NJL983398:NJN983419 NTH983398:NTJ983419 ODD983398:ODF983419 OMZ983398:ONB983419 OWV983398:OWX983419 PGR983398:PGT983419 PQN983398:PQP983419 QAJ983398:QAL983419 QKF983398:QKH983419 QUB983398:QUD983419 RDX983398:RDZ983419 RNT983398:RNV983419 RXP983398:RXR983419 SHL983398:SHN983419 SRH983398:SRJ983419 TBD983398:TBF983419 TKZ983398:TLB983419 TUV983398:TUX983419 UER983398:UET983419 UON983398:UOP983419 UYJ983398:UYL983419 VIF983398:VIH983419 VSB983398:VSD983419 WBX983398:WBZ983419 WLT983398:WLV983419 WVP983398:WVR983419 H383:J393 JD383:JF393 SZ383:TB393 ACV383:ACX393 AMR383:AMT393 AWN383:AWP393 BGJ383:BGL393 BQF383:BQH393 CAB383:CAD393 CJX383:CJZ393 CTT383:CTV393 DDP383:DDR393 DNL383:DNN393 DXH383:DXJ393 EHD383:EHF393 EQZ383:ERB393 FAV383:FAX393 FKR383:FKT393 FUN383:FUP393 GEJ383:GEL393 GOF383:GOH393 GYB383:GYD393 HHX383:HHZ393 HRT383:HRV393 IBP383:IBR393 ILL383:ILN393 IVH383:IVJ393 JFD383:JFF393 JOZ383:JPB393 JYV383:JYX393 KIR383:KIT393 KSN383:KSP393 LCJ383:LCL393 LMF383:LMH393 LWB383:LWD393 MFX383:MFZ393 MPT383:MPV393 MZP383:MZR393 NJL383:NJN393 NTH383:NTJ393 ODD383:ODF393 OMZ383:ONB393 OWV383:OWX393 PGR383:PGT393 PQN383:PQP393 QAJ383:QAL393 QKF383:QKH393 QUB383:QUD393 RDX383:RDZ393 RNT383:RNV393 RXP383:RXR393 SHL383:SHN393 SRH383:SRJ393 TBD383:TBF393 TKZ383:TLB393 TUV383:TUX393 UER383:UET393 UON383:UOP393 UYJ383:UYL393 VIF383:VIH393 VSB383:VSD393 WBX383:WBZ393 WLT383:WLV393 WVP383:WVR393 H65919:J65929 JD65919:JF65929 SZ65919:TB65929 ACV65919:ACX65929 AMR65919:AMT65929 AWN65919:AWP65929 BGJ65919:BGL65929 BQF65919:BQH65929 CAB65919:CAD65929 CJX65919:CJZ65929 CTT65919:CTV65929 DDP65919:DDR65929 DNL65919:DNN65929 DXH65919:DXJ65929 EHD65919:EHF65929 EQZ65919:ERB65929 FAV65919:FAX65929 FKR65919:FKT65929 FUN65919:FUP65929 GEJ65919:GEL65929 GOF65919:GOH65929 GYB65919:GYD65929 HHX65919:HHZ65929 HRT65919:HRV65929 IBP65919:IBR65929 ILL65919:ILN65929 IVH65919:IVJ65929 JFD65919:JFF65929 JOZ65919:JPB65929 JYV65919:JYX65929 KIR65919:KIT65929 KSN65919:KSP65929 LCJ65919:LCL65929 LMF65919:LMH65929 LWB65919:LWD65929 MFX65919:MFZ65929 MPT65919:MPV65929 MZP65919:MZR65929 NJL65919:NJN65929 NTH65919:NTJ65929 ODD65919:ODF65929 OMZ65919:ONB65929 OWV65919:OWX65929 PGR65919:PGT65929 PQN65919:PQP65929 QAJ65919:QAL65929 QKF65919:QKH65929 QUB65919:QUD65929 RDX65919:RDZ65929 RNT65919:RNV65929 RXP65919:RXR65929 SHL65919:SHN65929 SRH65919:SRJ65929 TBD65919:TBF65929 TKZ65919:TLB65929 TUV65919:TUX65929 UER65919:UET65929 UON65919:UOP65929 UYJ65919:UYL65929 VIF65919:VIH65929 VSB65919:VSD65929 WBX65919:WBZ65929 WLT65919:WLV65929 WVP65919:WVR65929 H131455:J131465 JD131455:JF131465 SZ131455:TB131465 ACV131455:ACX131465 AMR131455:AMT131465 AWN131455:AWP131465 BGJ131455:BGL131465 BQF131455:BQH131465 CAB131455:CAD131465 CJX131455:CJZ131465 CTT131455:CTV131465 DDP131455:DDR131465 DNL131455:DNN131465 DXH131455:DXJ131465 EHD131455:EHF131465 EQZ131455:ERB131465 FAV131455:FAX131465 FKR131455:FKT131465 FUN131455:FUP131465 GEJ131455:GEL131465 GOF131455:GOH131465 GYB131455:GYD131465 HHX131455:HHZ131465 HRT131455:HRV131465 IBP131455:IBR131465 ILL131455:ILN131465 IVH131455:IVJ131465 JFD131455:JFF131465 JOZ131455:JPB131465 JYV131455:JYX131465 KIR131455:KIT131465 KSN131455:KSP131465 LCJ131455:LCL131465 LMF131455:LMH131465 LWB131455:LWD131465 MFX131455:MFZ131465 MPT131455:MPV131465 MZP131455:MZR131465 NJL131455:NJN131465 NTH131455:NTJ131465 ODD131455:ODF131465 OMZ131455:ONB131465 OWV131455:OWX131465 PGR131455:PGT131465 PQN131455:PQP131465 QAJ131455:QAL131465 QKF131455:QKH131465 QUB131455:QUD131465 RDX131455:RDZ131465 RNT131455:RNV131465 RXP131455:RXR131465 SHL131455:SHN131465 SRH131455:SRJ131465 TBD131455:TBF131465 TKZ131455:TLB131465 TUV131455:TUX131465 UER131455:UET131465 UON131455:UOP131465 UYJ131455:UYL131465 VIF131455:VIH131465 VSB131455:VSD131465 WBX131455:WBZ131465 WLT131455:WLV131465 WVP131455:WVR131465 H196991:J197001 JD196991:JF197001 SZ196991:TB197001 ACV196991:ACX197001 AMR196991:AMT197001 AWN196991:AWP197001 BGJ196991:BGL197001 BQF196991:BQH197001 CAB196991:CAD197001 CJX196991:CJZ197001 CTT196991:CTV197001 DDP196991:DDR197001 DNL196991:DNN197001 DXH196991:DXJ197001 EHD196991:EHF197001 EQZ196991:ERB197001 FAV196991:FAX197001 FKR196991:FKT197001 FUN196991:FUP197001 GEJ196991:GEL197001 GOF196991:GOH197001 GYB196991:GYD197001 HHX196991:HHZ197001 HRT196991:HRV197001 IBP196991:IBR197001 ILL196991:ILN197001 IVH196991:IVJ197001 JFD196991:JFF197001 JOZ196991:JPB197001 JYV196991:JYX197001 KIR196991:KIT197001 KSN196991:KSP197001 LCJ196991:LCL197001 LMF196991:LMH197001 LWB196991:LWD197001 MFX196991:MFZ197001 MPT196991:MPV197001 MZP196991:MZR197001 NJL196991:NJN197001 NTH196991:NTJ197001 ODD196991:ODF197001 OMZ196991:ONB197001 OWV196991:OWX197001 PGR196991:PGT197001 PQN196991:PQP197001 QAJ196991:QAL197001 QKF196991:QKH197001 QUB196991:QUD197001 RDX196991:RDZ197001 RNT196991:RNV197001 RXP196991:RXR197001 SHL196991:SHN197001 SRH196991:SRJ197001 TBD196991:TBF197001 TKZ196991:TLB197001 TUV196991:TUX197001 UER196991:UET197001 UON196991:UOP197001 UYJ196991:UYL197001 VIF196991:VIH197001 VSB196991:VSD197001 WBX196991:WBZ197001 WLT196991:WLV197001 WVP196991:WVR197001 H262527:J262537 JD262527:JF262537 SZ262527:TB262537 ACV262527:ACX262537 AMR262527:AMT262537 AWN262527:AWP262537 BGJ262527:BGL262537 BQF262527:BQH262537 CAB262527:CAD262537 CJX262527:CJZ262537 CTT262527:CTV262537 DDP262527:DDR262537 DNL262527:DNN262537 DXH262527:DXJ262537 EHD262527:EHF262537 EQZ262527:ERB262537 FAV262527:FAX262537 FKR262527:FKT262537 FUN262527:FUP262537 GEJ262527:GEL262537 GOF262527:GOH262537 GYB262527:GYD262537 HHX262527:HHZ262537 HRT262527:HRV262537 IBP262527:IBR262537 ILL262527:ILN262537 IVH262527:IVJ262537 JFD262527:JFF262537 JOZ262527:JPB262537 JYV262527:JYX262537 KIR262527:KIT262537 KSN262527:KSP262537 LCJ262527:LCL262537 LMF262527:LMH262537 LWB262527:LWD262537 MFX262527:MFZ262537 MPT262527:MPV262537 MZP262527:MZR262537 NJL262527:NJN262537 NTH262527:NTJ262537 ODD262527:ODF262537 OMZ262527:ONB262537 OWV262527:OWX262537 PGR262527:PGT262537 PQN262527:PQP262537 QAJ262527:QAL262537 QKF262527:QKH262537 QUB262527:QUD262537 RDX262527:RDZ262537 RNT262527:RNV262537 RXP262527:RXR262537 SHL262527:SHN262537 SRH262527:SRJ262537 TBD262527:TBF262537 TKZ262527:TLB262537 TUV262527:TUX262537 UER262527:UET262537 UON262527:UOP262537 UYJ262527:UYL262537 VIF262527:VIH262537 VSB262527:VSD262537 WBX262527:WBZ262537 WLT262527:WLV262537 WVP262527:WVR262537 H328063:J328073 JD328063:JF328073 SZ328063:TB328073 ACV328063:ACX328073 AMR328063:AMT328073 AWN328063:AWP328073 BGJ328063:BGL328073 BQF328063:BQH328073 CAB328063:CAD328073 CJX328063:CJZ328073 CTT328063:CTV328073 DDP328063:DDR328073 DNL328063:DNN328073 DXH328063:DXJ328073 EHD328063:EHF328073 EQZ328063:ERB328073 FAV328063:FAX328073 FKR328063:FKT328073 FUN328063:FUP328073 GEJ328063:GEL328073 GOF328063:GOH328073 GYB328063:GYD328073 HHX328063:HHZ328073 HRT328063:HRV328073 IBP328063:IBR328073 ILL328063:ILN328073 IVH328063:IVJ328073 JFD328063:JFF328073 JOZ328063:JPB328073 JYV328063:JYX328073 KIR328063:KIT328073 KSN328063:KSP328073 LCJ328063:LCL328073 LMF328063:LMH328073 LWB328063:LWD328073 MFX328063:MFZ328073 MPT328063:MPV328073 MZP328063:MZR328073 NJL328063:NJN328073 NTH328063:NTJ328073 ODD328063:ODF328073 OMZ328063:ONB328073 OWV328063:OWX328073 PGR328063:PGT328073 PQN328063:PQP328073 QAJ328063:QAL328073 QKF328063:QKH328073 QUB328063:QUD328073 RDX328063:RDZ328073 RNT328063:RNV328073 RXP328063:RXR328073 SHL328063:SHN328073 SRH328063:SRJ328073 TBD328063:TBF328073 TKZ328063:TLB328073 TUV328063:TUX328073 UER328063:UET328073 UON328063:UOP328073 UYJ328063:UYL328073 VIF328063:VIH328073 VSB328063:VSD328073 WBX328063:WBZ328073 WLT328063:WLV328073 WVP328063:WVR328073 H393599:J393609 JD393599:JF393609 SZ393599:TB393609 ACV393599:ACX393609 AMR393599:AMT393609 AWN393599:AWP393609 BGJ393599:BGL393609 BQF393599:BQH393609 CAB393599:CAD393609 CJX393599:CJZ393609 CTT393599:CTV393609 DDP393599:DDR393609 DNL393599:DNN393609 DXH393599:DXJ393609 EHD393599:EHF393609 EQZ393599:ERB393609 FAV393599:FAX393609 FKR393599:FKT393609 FUN393599:FUP393609 GEJ393599:GEL393609 GOF393599:GOH393609 GYB393599:GYD393609 HHX393599:HHZ393609 HRT393599:HRV393609 IBP393599:IBR393609 ILL393599:ILN393609 IVH393599:IVJ393609 JFD393599:JFF393609 JOZ393599:JPB393609 JYV393599:JYX393609 KIR393599:KIT393609 KSN393599:KSP393609 LCJ393599:LCL393609 LMF393599:LMH393609 LWB393599:LWD393609 MFX393599:MFZ393609 MPT393599:MPV393609 MZP393599:MZR393609 NJL393599:NJN393609 NTH393599:NTJ393609 ODD393599:ODF393609 OMZ393599:ONB393609 OWV393599:OWX393609 PGR393599:PGT393609 PQN393599:PQP393609 QAJ393599:QAL393609 QKF393599:QKH393609 QUB393599:QUD393609 RDX393599:RDZ393609 RNT393599:RNV393609 RXP393599:RXR393609 SHL393599:SHN393609 SRH393599:SRJ393609 TBD393599:TBF393609 TKZ393599:TLB393609 TUV393599:TUX393609 UER393599:UET393609 UON393599:UOP393609 UYJ393599:UYL393609 VIF393599:VIH393609 VSB393599:VSD393609 WBX393599:WBZ393609 WLT393599:WLV393609 WVP393599:WVR393609 H459135:J459145 JD459135:JF459145 SZ459135:TB459145 ACV459135:ACX459145 AMR459135:AMT459145 AWN459135:AWP459145 BGJ459135:BGL459145 BQF459135:BQH459145 CAB459135:CAD459145 CJX459135:CJZ459145 CTT459135:CTV459145 DDP459135:DDR459145 DNL459135:DNN459145 DXH459135:DXJ459145 EHD459135:EHF459145 EQZ459135:ERB459145 FAV459135:FAX459145 FKR459135:FKT459145 FUN459135:FUP459145 GEJ459135:GEL459145 GOF459135:GOH459145 GYB459135:GYD459145 HHX459135:HHZ459145 HRT459135:HRV459145 IBP459135:IBR459145 ILL459135:ILN459145 IVH459135:IVJ459145 JFD459135:JFF459145 JOZ459135:JPB459145 JYV459135:JYX459145 KIR459135:KIT459145 KSN459135:KSP459145 LCJ459135:LCL459145 LMF459135:LMH459145 LWB459135:LWD459145 MFX459135:MFZ459145 MPT459135:MPV459145 MZP459135:MZR459145 NJL459135:NJN459145 NTH459135:NTJ459145 ODD459135:ODF459145 OMZ459135:ONB459145 OWV459135:OWX459145 PGR459135:PGT459145 PQN459135:PQP459145 QAJ459135:QAL459145 QKF459135:QKH459145 QUB459135:QUD459145 RDX459135:RDZ459145 RNT459135:RNV459145 RXP459135:RXR459145 SHL459135:SHN459145 SRH459135:SRJ459145 TBD459135:TBF459145 TKZ459135:TLB459145 TUV459135:TUX459145 UER459135:UET459145 UON459135:UOP459145 UYJ459135:UYL459145 VIF459135:VIH459145 VSB459135:VSD459145 WBX459135:WBZ459145 WLT459135:WLV459145 WVP459135:WVR459145 H524671:J524681 JD524671:JF524681 SZ524671:TB524681 ACV524671:ACX524681 AMR524671:AMT524681 AWN524671:AWP524681 BGJ524671:BGL524681 BQF524671:BQH524681 CAB524671:CAD524681 CJX524671:CJZ524681 CTT524671:CTV524681 DDP524671:DDR524681 DNL524671:DNN524681 DXH524671:DXJ524681 EHD524671:EHF524681 EQZ524671:ERB524681 FAV524671:FAX524681 FKR524671:FKT524681 FUN524671:FUP524681 GEJ524671:GEL524681 GOF524671:GOH524681 GYB524671:GYD524681 HHX524671:HHZ524681 HRT524671:HRV524681 IBP524671:IBR524681 ILL524671:ILN524681 IVH524671:IVJ524681 JFD524671:JFF524681 JOZ524671:JPB524681 JYV524671:JYX524681 KIR524671:KIT524681 KSN524671:KSP524681 LCJ524671:LCL524681 LMF524671:LMH524681 LWB524671:LWD524681 MFX524671:MFZ524681 MPT524671:MPV524681 MZP524671:MZR524681 NJL524671:NJN524681 NTH524671:NTJ524681 ODD524671:ODF524681 OMZ524671:ONB524681 OWV524671:OWX524681 PGR524671:PGT524681 PQN524671:PQP524681 QAJ524671:QAL524681 QKF524671:QKH524681 QUB524671:QUD524681 RDX524671:RDZ524681 RNT524671:RNV524681 RXP524671:RXR524681 SHL524671:SHN524681 SRH524671:SRJ524681 TBD524671:TBF524681 TKZ524671:TLB524681 TUV524671:TUX524681 UER524671:UET524681 UON524671:UOP524681 UYJ524671:UYL524681 VIF524671:VIH524681 VSB524671:VSD524681 WBX524671:WBZ524681 WLT524671:WLV524681 WVP524671:WVR524681 H590207:J590217 JD590207:JF590217 SZ590207:TB590217 ACV590207:ACX590217 AMR590207:AMT590217 AWN590207:AWP590217 BGJ590207:BGL590217 BQF590207:BQH590217 CAB590207:CAD590217 CJX590207:CJZ590217 CTT590207:CTV590217 DDP590207:DDR590217 DNL590207:DNN590217 DXH590207:DXJ590217 EHD590207:EHF590217 EQZ590207:ERB590217 FAV590207:FAX590217 FKR590207:FKT590217 FUN590207:FUP590217 GEJ590207:GEL590217 GOF590207:GOH590217 GYB590207:GYD590217 HHX590207:HHZ590217 HRT590207:HRV590217 IBP590207:IBR590217 ILL590207:ILN590217 IVH590207:IVJ590217 JFD590207:JFF590217 JOZ590207:JPB590217 JYV590207:JYX590217 KIR590207:KIT590217 KSN590207:KSP590217 LCJ590207:LCL590217 LMF590207:LMH590217 LWB590207:LWD590217 MFX590207:MFZ590217 MPT590207:MPV590217 MZP590207:MZR590217 NJL590207:NJN590217 NTH590207:NTJ590217 ODD590207:ODF590217 OMZ590207:ONB590217 OWV590207:OWX590217 PGR590207:PGT590217 PQN590207:PQP590217 QAJ590207:QAL590217 QKF590207:QKH590217 QUB590207:QUD590217 RDX590207:RDZ590217 RNT590207:RNV590217 RXP590207:RXR590217 SHL590207:SHN590217 SRH590207:SRJ590217 TBD590207:TBF590217 TKZ590207:TLB590217 TUV590207:TUX590217 UER590207:UET590217 UON590207:UOP590217 UYJ590207:UYL590217 VIF590207:VIH590217 VSB590207:VSD590217 WBX590207:WBZ590217 WLT590207:WLV590217 WVP590207:WVR590217 H655743:J655753 JD655743:JF655753 SZ655743:TB655753 ACV655743:ACX655753 AMR655743:AMT655753 AWN655743:AWP655753 BGJ655743:BGL655753 BQF655743:BQH655753 CAB655743:CAD655753 CJX655743:CJZ655753 CTT655743:CTV655753 DDP655743:DDR655753 DNL655743:DNN655753 DXH655743:DXJ655753 EHD655743:EHF655753 EQZ655743:ERB655753 FAV655743:FAX655753 FKR655743:FKT655753 FUN655743:FUP655753 GEJ655743:GEL655753 GOF655743:GOH655753 GYB655743:GYD655753 HHX655743:HHZ655753 HRT655743:HRV655753 IBP655743:IBR655753 ILL655743:ILN655753 IVH655743:IVJ655753 JFD655743:JFF655753 JOZ655743:JPB655753 JYV655743:JYX655753 KIR655743:KIT655753 KSN655743:KSP655753 LCJ655743:LCL655753 LMF655743:LMH655753 LWB655743:LWD655753 MFX655743:MFZ655753 MPT655743:MPV655753 MZP655743:MZR655753 NJL655743:NJN655753 NTH655743:NTJ655753 ODD655743:ODF655753 OMZ655743:ONB655753 OWV655743:OWX655753 PGR655743:PGT655753 PQN655743:PQP655753 QAJ655743:QAL655753 QKF655743:QKH655753 QUB655743:QUD655753 RDX655743:RDZ655753 RNT655743:RNV655753 RXP655743:RXR655753 SHL655743:SHN655753 SRH655743:SRJ655753 TBD655743:TBF655753 TKZ655743:TLB655753 TUV655743:TUX655753 UER655743:UET655753 UON655743:UOP655753 UYJ655743:UYL655753 VIF655743:VIH655753 VSB655743:VSD655753 WBX655743:WBZ655753 WLT655743:WLV655753 WVP655743:WVR655753 H721279:J721289 JD721279:JF721289 SZ721279:TB721289 ACV721279:ACX721289 AMR721279:AMT721289 AWN721279:AWP721289 BGJ721279:BGL721289 BQF721279:BQH721289 CAB721279:CAD721289 CJX721279:CJZ721289 CTT721279:CTV721289 DDP721279:DDR721289 DNL721279:DNN721289 DXH721279:DXJ721289 EHD721279:EHF721289 EQZ721279:ERB721289 FAV721279:FAX721289 FKR721279:FKT721289 FUN721279:FUP721289 GEJ721279:GEL721289 GOF721279:GOH721289 GYB721279:GYD721289 HHX721279:HHZ721289 HRT721279:HRV721289 IBP721279:IBR721289 ILL721279:ILN721289 IVH721279:IVJ721289 JFD721279:JFF721289 JOZ721279:JPB721289 JYV721279:JYX721289 KIR721279:KIT721289 KSN721279:KSP721289 LCJ721279:LCL721289 LMF721279:LMH721289 LWB721279:LWD721289 MFX721279:MFZ721289 MPT721279:MPV721289 MZP721279:MZR721289 NJL721279:NJN721289 NTH721279:NTJ721289 ODD721279:ODF721289 OMZ721279:ONB721289 OWV721279:OWX721289 PGR721279:PGT721289 PQN721279:PQP721289 QAJ721279:QAL721289 QKF721279:QKH721289 QUB721279:QUD721289 RDX721279:RDZ721289 RNT721279:RNV721289 RXP721279:RXR721289 SHL721279:SHN721289 SRH721279:SRJ721289 TBD721279:TBF721289 TKZ721279:TLB721289 TUV721279:TUX721289 UER721279:UET721289 UON721279:UOP721289 UYJ721279:UYL721289 VIF721279:VIH721289 VSB721279:VSD721289 WBX721279:WBZ721289 WLT721279:WLV721289 WVP721279:WVR721289 H786815:J786825 JD786815:JF786825 SZ786815:TB786825 ACV786815:ACX786825 AMR786815:AMT786825 AWN786815:AWP786825 BGJ786815:BGL786825 BQF786815:BQH786825 CAB786815:CAD786825 CJX786815:CJZ786825 CTT786815:CTV786825 DDP786815:DDR786825 DNL786815:DNN786825 DXH786815:DXJ786825 EHD786815:EHF786825 EQZ786815:ERB786825 FAV786815:FAX786825 FKR786815:FKT786825 FUN786815:FUP786825 GEJ786815:GEL786825 GOF786815:GOH786825 GYB786815:GYD786825 HHX786815:HHZ786825 HRT786815:HRV786825 IBP786815:IBR786825 ILL786815:ILN786825 IVH786815:IVJ786825 JFD786815:JFF786825 JOZ786815:JPB786825 JYV786815:JYX786825 KIR786815:KIT786825 KSN786815:KSP786825 LCJ786815:LCL786825 LMF786815:LMH786825 LWB786815:LWD786825 MFX786815:MFZ786825 MPT786815:MPV786825 MZP786815:MZR786825 NJL786815:NJN786825 NTH786815:NTJ786825 ODD786815:ODF786825 OMZ786815:ONB786825 OWV786815:OWX786825 PGR786815:PGT786825 PQN786815:PQP786825 QAJ786815:QAL786825 QKF786815:QKH786825 QUB786815:QUD786825 RDX786815:RDZ786825 RNT786815:RNV786825 RXP786815:RXR786825 SHL786815:SHN786825 SRH786815:SRJ786825 TBD786815:TBF786825 TKZ786815:TLB786825 TUV786815:TUX786825 UER786815:UET786825 UON786815:UOP786825 UYJ786815:UYL786825 VIF786815:VIH786825 VSB786815:VSD786825 WBX786815:WBZ786825 WLT786815:WLV786825 WVP786815:WVR786825 H852351:J852361 JD852351:JF852361 SZ852351:TB852361 ACV852351:ACX852361 AMR852351:AMT852361 AWN852351:AWP852361 BGJ852351:BGL852361 BQF852351:BQH852361 CAB852351:CAD852361 CJX852351:CJZ852361 CTT852351:CTV852361 DDP852351:DDR852361 DNL852351:DNN852361 DXH852351:DXJ852361 EHD852351:EHF852361 EQZ852351:ERB852361 FAV852351:FAX852361 FKR852351:FKT852361 FUN852351:FUP852361 GEJ852351:GEL852361 GOF852351:GOH852361 GYB852351:GYD852361 HHX852351:HHZ852361 HRT852351:HRV852361 IBP852351:IBR852361 ILL852351:ILN852361 IVH852351:IVJ852361 JFD852351:JFF852361 JOZ852351:JPB852361 JYV852351:JYX852361 KIR852351:KIT852361 KSN852351:KSP852361 LCJ852351:LCL852361 LMF852351:LMH852361 LWB852351:LWD852361 MFX852351:MFZ852361 MPT852351:MPV852361 MZP852351:MZR852361 NJL852351:NJN852361 NTH852351:NTJ852361 ODD852351:ODF852361 OMZ852351:ONB852361 OWV852351:OWX852361 PGR852351:PGT852361 PQN852351:PQP852361 QAJ852351:QAL852361 QKF852351:QKH852361 QUB852351:QUD852361 RDX852351:RDZ852361 RNT852351:RNV852361 RXP852351:RXR852361 SHL852351:SHN852361 SRH852351:SRJ852361 TBD852351:TBF852361 TKZ852351:TLB852361 TUV852351:TUX852361 UER852351:UET852361 UON852351:UOP852361 UYJ852351:UYL852361 VIF852351:VIH852361 VSB852351:VSD852361 WBX852351:WBZ852361 WLT852351:WLV852361 WVP852351:WVR852361 H917887:J917897 JD917887:JF917897 SZ917887:TB917897 ACV917887:ACX917897 AMR917887:AMT917897 AWN917887:AWP917897 BGJ917887:BGL917897 BQF917887:BQH917897 CAB917887:CAD917897 CJX917887:CJZ917897 CTT917887:CTV917897 DDP917887:DDR917897 DNL917887:DNN917897 DXH917887:DXJ917897 EHD917887:EHF917897 EQZ917887:ERB917897 FAV917887:FAX917897 FKR917887:FKT917897 FUN917887:FUP917897 GEJ917887:GEL917897 GOF917887:GOH917897 GYB917887:GYD917897 HHX917887:HHZ917897 HRT917887:HRV917897 IBP917887:IBR917897 ILL917887:ILN917897 IVH917887:IVJ917897 JFD917887:JFF917897 JOZ917887:JPB917897 JYV917887:JYX917897 KIR917887:KIT917897 KSN917887:KSP917897 LCJ917887:LCL917897 LMF917887:LMH917897 LWB917887:LWD917897 MFX917887:MFZ917897 MPT917887:MPV917897 MZP917887:MZR917897 NJL917887:NJN917897 NTH917887:NTJ917897 ODD917887:ODF917897 OMZ917887:ONB917897 OWV917887:OWX917897 PGR917887:PGT917897 PQN917887:PQP917897 QAJ917887:QAL917897 QKF917887:QKH917897 QUB917887:QUD917897 RDX917887:RDZ917897 RNT917887:RNV917897 RXP917887:RXR917897 SHL917887:SHN917897 SRH917887:SRJ917897 TBD917887:TBF917897 TKZ917887:TLB917897 TUV917887:TUX917897 UER917887:UET917897 UON917887:UOP917897 UYJ917887:UYL917897 VIF917887:VIH917897 VSB917887:VSD917897 WBX917887:WBZ917897 WLT917887:WLV917897 WVP917887:WVR917897 H983423:J983433 JD983423:JF983433 SZ983423:TB983433 ACV983423:ACX983433 AMR983423:AMT983433 AWN983423:AWP983433 BGJ983423:BGL983433 BQF983423:BQH983433 CAB983423:CAD983433 CJX983423:CJZ983433 CTT983423:CTV983433 DDP983423:DDR983433 DNL983423:DNN983433 DXH983423:DXJ983433 EHD983423:EHF983433 EQZ983423:ERB983433 FAV983423:FAX983433 FKR983423:FKT983433 FUN983423:FUP983433 GEJ983423:GEL983433 GOF983423:GOH983433 GYB983423:GYD983433 HHX983423:HHZ983433 HRT983423:HRV983433 IBP983423:IBR983433 ILL983423:ILN983433 IVH983423:IVJ983433 JFD983423:JFF983433 JOZ983423:JPB983433 JYV983423:JYX983433 KIR983423:KIT983433 KSN983423:KSP983433 LCJ983423:LCL983433 LMF983423:LMH983433 LWB983423:LWD983433 MFX983423:MFZ983433 MPT983423:MPV983433 MZP983423:MZR983433 NJL983423:NJN983433 NTH983423:NTJ983433 ODD983423:ODF983433 OMZ983423:ONB983433 OWV983423:OWX983433 PGR983423:PGT983433 PQN983423:PQP983433 QAJ983423:QAL983433 QKF983423:QKH983433 QUB983423:QUD983433 RDX983423:RDZ983433 RNT983423:RNV983433 RXP983423:RXR983433 SHL983423:SHN983433 SRH983423:SRJ983433 TBD983423:TBF983433 TKZ983423:TLB983433 TUV983423:TUX983433 UER983423:UET983433 UON983423:UOP983433 UYJ983423:UYL983433 VIF983423:VIH983433 VSB983423:VSD983433 WBX983423:WBZ983433 WLT983423:WLV983433 WVP983423:WVR983433 H399:J407 JD399:JF407 SZ399:TB407 ACV399:ACX407 AMR399:AMT407 AWN399:AWP407 BGJ399:BGL407 BQF399:BQH407 CAB399:CAD407 CJX399:CJZ407 CTT399:CTV407 DDP399:DDR407 DNL399:DNN407 DXH399:DXJ407 EHD399:EHF407 EQZ399:ERB407 FAV399:FAX407 FKR399:FKT407 FUN399:FUP407 GEJ399:GEL407 GOF399:GOH407 GYB399:GYD407 HHX399:HHZ407 HRT399:HRV407 IBP399:IBR407 ILL399:ILN407 IVH399:IVJ407 JFD399:JFF407 JOZ399:JPB407 JYV399:JYX407 KIR399:KIT407 KSN399:KSP407 LCJ399:LCL407 LMF399:LMH407 LWB399:LWD407 MFX399:MFZ407 MPT399:MPV407 MZP399:MZR407 NJL399:NJN407 NTH399:NTJ407 ODD399:ODF407 OMZ399:ONB407 OWV399:OWX407 PGR399:PGT407 PQN399:PQP407 QAJ399:QAL407 QKF399:QKH407 QUB399:QUD407 RDX399:RDZ407 RNT399:RNV407 RXP399:RXR407 SHL399:SHN407 SRH399:SRJ407 TBD399:TBF407 TKZ399:TLB407 TUV399:TUX407 UER399:UET407 UON399:UOP407 UYJ399:UYL407 VIF399:VIH407 VSB399:VSD407 WBX399:WBZ407 WLT399:WLV407 WVP399:WVR407 H65935:J65943 JD65935:JF65943 SZ65935:TB65943 ACV65935:ACX65943 AMR65935:AMT65943 AWN65935:AWP65943 BGJ65935:BGL65943 BQF65935:BQH65943 CAB65935:CAD65943 CJX65935:CJZ65943 CTT65935:CTV65943 DDP65935:DDR65943 DNL65935:DNN65943 DXH65935:DXJ65943 EHD65935:EHF65943 EQZ65935:ERB65943 FAV65935:FAX65943 FKR65935:FKT65943 FUN65935:FUP65943 GEJ65935:GEL65943 GOF65935:GOH65943 GYB65935:GYD65943 HHX65935:HHZ65943 HRT65935:HRV65943 IBP65935:IBR65943 ILL65935:ILN65943 IVH65935:IVJ65943 JFD65935:JFF65943 JOZ65935:JPB65943 JYV65935:JYX65943 KIR65935:KIT65943 KSN65935:KSP65943 LCJ65935:LCL65943 LMF65935:LMH65943 LWB65935:LWD65943 MFX65935:MFZ65943 MPT65935:MPV65943 MZP65935:MZR65943 NJL65935:NJN65943 NTH65935:NTJ65943 ODD65935:ODF65943 OMZ65935:ONB65943 OWV65935:OWX65943 PGR65935:PGT65943 PQN65935:PQP65943 QAJ65935:QAL65943 QKF65935:QKH65943 QUB65935:QUD65943 RDX65935:RDZ65943 RNT65935:RNV65943 RXP65935:RXR65943 SHL65935:SHN65943 SRH65935:SRJ65943 TBD65935:TBF65943 TKZ65935:TLB65943 TUV65935:TUX65943 UER65935:UET65943 UON65935:UOP65943 UYJ65935:UYL65943 VIF65935:VIH65943 VSB65935:VSD65943 WBX65935:WBZ65943 WLT65935:WLV65943 WVP65935:WVR65943 H131471:J131479 JD131471:JF131479 SZ131471:TB131479 ACV131471:ACX131479 AMR131471:AMT131479 AWN131471:AWP131479 BGJ131471:BGL131479 BQF131471:BQH131479 CAB131471:CAD131479 CJX131471:CJZ131479 CTT131471:CTV131479 DDP131471:DDR131479 DNL131471:DNN131479 DXH131471:DXJ131479 EHD131471:EHF131479 EQZ131471:ERB131479 FAV131471:FAX131479 FKR131471:FKT131479 FUN131471:FUP131479 GEJ131471:GEL131479 GOF131471:GOH131479 GYB131471:GYD131479 HHX131471:HHZ131479 HRT131471:HRV131479 IBP131471:IBR131479 ILL131471:ILN131479 IVH131471:IVJ131479 JFD131471:JFF131479 JOZ131471:JPB131479 JYV131471:JYX131479 KIR131471:KIT131479 KSN131471:KSP131479 LCJ131471:LCL131479 LMF131471:LMH131479 LWB131471:LWD131479 MFX131471:MFZ131479 MPT131471:MPV131479 MZP131471:MZR131479 NJL131471:NJN131479 NTH131471:NTJ131479 ODD131471:ODF131479 OMZ131471:ONB131479 OWV131471:OWX131479 PGR131471:PGT131479 PQN131471:PQP131479 QAJ131471:QAL131479 QKF131471:QKH131479 QUB131471:QUD131479 RDX131471:RDZ131479 RNT131471:RNV131479 RXP131471:RXR131479 SHL131471:SHN131479 SRH131471:SRJ131479 TBD131471:TBF131479 TKZ131471:TLB131479 TUV131471:TUX131479 UER131471:UET131479 UON131471:UOP131479 UYJ131471:UYL131479 VIF131471:VIH131479 VSB131471:VSD131479 WBX131471:WBZ131479 WLT131471:WLV131479 WVP131471:WVR131479 H197007:J197015 JD197007:JF197015 SZ197007:TB197015 ACV197007:ACX197015 AMR197007:AMT197015 AWN197007:AWP197015 BGJ197007:BGL197015 BQF197007:BQH197015 CAB197007:CAD197015 CJX197007:CJZ197015 CTT197007:CTV197015 DDP197007:DDR197015 DNL197007:DNN197015 DXH197007:DXJ197015 EHD197007:EHF197015 EQZ197007:ERB197015 FAV197007:FAX197015 FKR197007:FKT197015 FUN197007:FUP197015 GEJ197007:GEL197015 GOF197007:GOH197015 GYB197007:GYD197015 HHX197007:HHZ197015 HRT197007:HRV197015 IBP197007:IBR197015 ILL197007:ILN197015 IVH197007:IVJ197015 JFD197007:JFF197015 JOZ197007:JPB197015 JYV197007:JYX197015 KIR197007:KIT197015 KSN197007:KSP197015 LCJ197007:LCL197015 LMF197007:LMH197015 LWB197007:LWD197015 MFX197007:MFZ197015 MPT197007:MPV197015 MZP197007:MZR197015 NJL197007:NJN197015 NTH197007:NTJ197015 ODD197007:ODF197015 OMZ197007:ONB197015 OWV197007:OWX197015 PGR197007:PGT197015 PQN197007:PQP197015 QAJ197007:QAL197015 QKF197007:QKH197015 QUB197007:QUD197015 RDX197007:RDZ197015 RNT197007:RNV197015 RXP197007:RXR197015 SHL197007:SHN197015 SRH197007:SRJ197015 TBD197007:TBF197015 TKZ197007:TLB197015 TUV197007:TUX197015 UER197007:UET197015 UON197007:UOP197015 UYJ197007:UYL197015 VIF197007:VIH197015 VSB197007:VSD197015 WBX197007:WBZ197015 WLT197007:WLV197015 WVP197007:WVR197015 H262543:J262551 JD262543:JF262551 SZ262543:TB262551 ACV262543:ACX262551 AMR262543:AMT262551 AWN262543:AWP262551 BGJ262543:BGL262551 BQF262543:BQH262551 CAB262543:CAD262551 CJX262543:CJZ262551 CTT262543:CTV262551 DDP262543:DDR262551 DNL262543:DNN262551 DXH262543:DXJ262551 EHD262543:EHF262551 EQZ262543:ERB262551 FAV262543:FAX262551 FKR262543:FKT262551 FUN262543:FUP262551 GEJ262543:GEL262551 GOF262543:GOH262551 GYB262543:GYD262551 HHX262543:HHZ262551 HRT262543:HRV262551 IBP262543:IBR262551 ILL262543:ILN262551 IVH262543:IVJ262551 JFD262543:JFF262551 JOZ262543:JPB262551 JYV262543:JYX262551 KIR262543:KIT262551 KSN262543:KSP262551 LCJ262543:LCL262551 LMF262543:LMH262551 LWB262543:LWD262551 MFX262543:MFZ262551 MPT262543:MPV262551 MZP262543:MZR262551 NJL262543:NJN262551 NTH262543:NTJ262551 ODD262543:ODF262551 OMZ262543:ONB262551 OWV262543:OWX262551 PGR262543:PGT262551 PQN262543:PQP262551 QAJ262543:QAL262551 QKF262543:QKH262551 QUB262543:QUD262551 RDX262543:RDZ262551 RNT262543:RNV262551 RXP262543:RXR262551 SHL262543:SHN262551 SRH262543:SRJ262551 TBD262543:TBF262551 TKZ262543:TLB262551 TUV262543:TUX262551 UER262543:UET262551 UON262543:UOP262551 UYJ262543:UYL262551 VIF262543:VIH262551 VSB262543:VSD262551 WBX262543:WBZ262551 WLT262543:WLV262551 WVP262543:WVR262551 H328079:J328087 JD328079:JF328087 SZ328079:TB328087 ACV328079:ACX328087 AMR328079:AMT328087 AWN328079:AWP328087 BGJ328079:BGL328087 BQF328079:BQH328087 CAB328079:CAD328087 CJX328079:CJZ328087 CTT328079:CTV328087 DDP328079:DDR328087 DNL328079:DNN328087 DXH328079:DXJ328087 EHD328079:EHF328087 EQZ328079:ERB328087 FAV328079:FAX328087 FKR328079:FKT328087 FUN328079:FUP328087 GEJ328079:GEL328087 GOF328079:GOH328087 GYB328079:GYD328087 HHX328079:HHZ328087 HRT328079:HRV328087 IBP328079:IBR328087 ILL328079:ILN328087 IVH328079:IVJ328087 JFD328079:JFF328087 JOZ328079:JPB328087 JYV328079:JYX328087 KIR328079:KIT328087 KSN328079:KSP328087 LCJ328079:LCL328087 LMF328079:LMH328087 LWB328079:LWD328087 MFX328079:MFZ328087 MPT328079:MPV328087 MZP328079:MZR328087 NJL328079:NJN328087 NTH328079:NTJ328087 ODD328079:ODF328087 OMZ328079:ONB328087 OWV328079:OWX328087 PGR328079:PGT328087 PQN328079:PQP328087 QAJ328079:QAL328087 QKF328079:QKH328087 QUB328079:QUD328087 RDX328079:RDZ328087 RNT328079:RNV328087 RXP328079:RXR328087 SHL328079:SHN328087 SRH328079:SRJ328087 TBD328079:TBF328087 TKZ328079:TLB328087 TUV328079:TUX328087 UER328079:UET328087 UON328079:UOP328087 UYJ328079:UYL328087 VIF328079:VIH328087 VSB328079:VSD328087 WBX328079:WBZ328087 WLT328079:WLV328087 WVP328079:WVR328087 H393615:J393623 JD393615:JF393623 SZ393615:TB393623 ACV393615:ACX393623 AMR393615:AMT393623 AWN393615:AWP393623 BGJ393615:BGL393623 BQF393615:BQH393623 CAB393615:CAD393623 CJX393615:CJZ393623 CTT393615:CTV393623 DDP393615:DDR393623 DNL393615:DNN393623 DXH393615:DXJ393623 EHD393615:EHF393623 EQZ393615:ERB393623 FAV393615:FAX393623 FKR393615:FKT393623 FUN393615:FUP393623 GEJ393615:GEL393623 GOF393615:GOH393623 GYB393615:GYD393623 HHX393615:HHZ393623 HRT393615:HRV393623 IBP393615:IBR393623 ILL393615:ILN393623 IVH393615:IVJ393623 JFD393615:JFF393623 JOZ393615:JPB393623 JYV393615:JYX393623 KIR393615:KIT393623 KSN393615:KSP393623 LCJ393615:LCL393623 LMF393615:LMH393623 LWB393615:LWD393623 MFX393615:MFZ393623 MPT393615:MPV393623 MZP393615:MZR393623 NJL393615:NJN393623 NTH393615:NTJ393623 ODD393615:ODF393623 OMZ393615:ONB393623 OWV393615:OWX393623 PGR393615:PGT393623 PQN393615:PQP393623 QAJ393615:QAL393623 QKF393615:QKH393623 QUB393615:QUD393623 RDX393615:RDZ393623 RNT393615:RNV393623 RXP393615:RXR393623 SHL393615:SHN393623 SRH393615:SRJ393623 TBD393615:TBF393623 TKZ393615:TLB393623 TUV393615:TUX393623 UER393615:UET393623 UON393615:UOP393623 UYJ393615:UYL393623 VIF393615:VIH393623 VSB393615:VSD393623 WBX393615:WBZ393623 WLT393615:WLV393623 WVP393615:WVR393623 H459151:J459159 JD459151:JF459159 SZ459151:TB459159 ACV459151:ACX459159 AMR459151:AMT459159 AWN459151:AWP459159 BGJ459151:BGL459159 BQF459151:BQH459159 CAB459151:CAD459159 CJX459151:CJZ459159 CTT459151:CTV459159 DDP459151:DDR459159 DNL459151:DNN459159 DXH459151:DXJ459159 EHD459151:EHF459159 EQZ459151:ERB459159 FAV459151:FAX459159 FKR459151:FKT459159 FUN459151:FUP459159 GEJ459151:GEL459159 GOF459151:GOH459159 GYB459151:GYD459159 HHX459151:HHZ459159 HRT459151:HRV459159 IBP459151:IBR459159 ILL459151:ILN459159 IVH459151:IVJ459159 JFD459151:JFF459159 JOZ459151:JPB459159 JYV459151:JYX459159 KIR459151:KIT459159 KSN459151:KSP459159 LCJ459151:LCL459159 LMF459151:LMH459159 LWB459151:LWD459159 MFX459151:MFZ459159 MPT459151:MPV459159 MZP459151:MZR459159 NJL459151:NJN459159 NTH459151:NTJ459159 ODD459151:ODF459159 OMZ459151:ONB459159 OWV459151:OWX459159 PGR459151:PGT459159 PQN459151:PQP459159 QAJ459151:QAL459159 QKF459151:QKH459159 QUB459151:QUD459159 RDX459151:RDZ459159 RNT459151:RNV459159 RXP459151:RXR459159 SHL459151:SHN459159 SRH459151:SRJ459159 TBD459151:TBF459159 TKZ459151:TLB459159 TUV459151:TUX459159 UER459151:UET459159 UON459151:UOP459159 UYJ459151:UYL459159 VIF459151:VIH459159 VSB459151:VSD459159 WBX459151:WBZ459159 WLT459151:WLV459159 WVP459151:WVR459159 H524687:J524695 JD524687:JF524695 SZ524687:TB524695 ACV524687:ACX524695 AMR524687:AMT524695 AWN524687:AWP524695 BGJ524687:BGL524695 BQF524687:BQH524695 CAB524687:CAD524695 CJX524687:CJZ524695 CTT524687:CTV524695 DDP524687:DDR524695 DNL524687:DNN524695 DXH524687:DXJ524695 EHD524687:EHF524695 EQZ524687:ERB524695 FAV524687:FAX524695 FKR524687:FKT524695 FUN524687:FUP524695 GEJ524687:GEL524695 GOF524687:GOH524695 GYB524687:GYD524695 HHX524687:HHZ524695 HRT524687:HRV524695 IBP524687:IBR524695 ILL524687:ILN524695 IVH524687:IVJ524695 JFD524687:JFF524695 JOZ524687:JPB524695 JYV524687:JYX524695 KIR524687:KIT524695 KSN524687:KSP524695 LCJ524687:LCL524695 LMF524687:LMH524695 LWB524687:LWD524695 MFX524687:MFZ524695 MPT524687:MPV524695 MZP524687:MZR524695 NJL524687:NJN524695 NTH524687:NTJ524695 ODD524687:ODF524695 OMZ524687:ONB524695 OWV524687:OWX524695 PGR524687:PGT524695 PQN524687:PQP524695 QAJ524687:QAL524695 QKF524687:QKH524695 QUB524687:QUD524695 RDX524687:RDZ524695 RNT524687:RNV524695 RXP524687:RXR524695 SHL524687:SHN524695 SRH524687:SRJ524695 TBD524687:TBF524695 TKZ524687:TLB524695 TUV524687:TUX524695 UER524687:UET524695 UON524687:UOP524695 UYJ524687:UYL524695 VIF524687:VIH524695 VSB524687:VSD524695 WBX524687:WBZ524695 WLT524687:WLV524695 WVP524687:WVR524695 H590223:J590231 JD590223:JF590231 SZ590223:TB590231 ACV590223:ACX590231 AMR590223:AMT590231 AWN590223:AWP590231 BGJ590223:BGL590231 BQF590223:BQH590231 CAB590223:CAD590231 CJX590223:CJZ590231 CTT590223:CTV590231 DDP590223:DDR590231 DNL590223:DNN590231 DXH590223:DXJ590231 EHD590223:EHF590231 EQZ590223:ERB590231 FAV590223:FAX590231 FKR590223:FKT590231 FUN590223:FUP590231 GEJ590223:GEL590231 GOF590223:GOH590231 GYB590223:GYD590231 HHX590223:HHZ590231 HRT590223:HRV590231 IBP590223:IBR590231 ILL590223:ILN590231 IVH590223:IVJ590231 JFD590223:JFF590231 JOZ590223:JPB590231 JYV590223:JYX590231 KIR590223:KIT590231 KSN590223:KSP590231 LCJ590223:LCL590231 LMF590223:LMH590231 LWB590223:LWD590231 MFX590223:MFZ590231 MPT590223:MPV590231 MZP590223:MZR590231 NJL590223:NJN590231 NTH590223:NTJ590231 ODD590223:ODF590231 OMZ590223:ONB590231 OWV590223:OWX590231 PGR590223:PGT590231 PQN590223:PQP590231 QAJ590223:QAL590231 QKF590223:QKH590231 QUB590223:QUD590231 RDX590223:RDZ590231 RNT590223:RNV590231 RXP590223:RXR590231 SHL590223:SHN590231 SRH590223:SRJ590231 TBD590223:TBF590231 TKZ590223:TLB590231 TUV590223:TUX590231 UER590223:UET590231 UON590223:UOP590231 UYJ590223:UYL590231 VIF590223:VIH590231 VSB590223:VSD590231 WBX590223:WBZ590231 WLT590223:WLV590231 WVP590223:WVR590231 H655759:J655767 JD655759:JF655767 SZ655759:TB655767 ACV655759:ACX655767 AMR655759:AMT655767 AWN655759:AWP655767 BGJ655759:BGL655767 BQF655759:BQH655767 CAB655759:CAD655767 CJX655759:CJZ655767 CTT655759:CTV655767 DDP655759:DDR655767 DNL655759:DNN655767 DXH655759:DXJ655767 EHD655759:EHF655767 EQZ655759:ERB655767 FAV655759:FAX655767 FKR655759:FKT655767 FUN655759:FUP655767 GEJ655759:GEL655767 GOF655759:GOH655767 GYB655759:GYD655767 HHX655759:HHZ655767 HRT655759:HRV655767 IBP655759:IBR655767 ILL655759:ILN655767 IVH655759:IVJ655767 JFD655759:JFF655767 JOZ655759:JPB655767 JYV655759:JYX655767 KIR655759:KIT655767 KSN655759:KSP655767 LCJ655759:LCL655767 LMF655759:LMH655767 LWB655759:LWD655767 MFX655759:MFZ655767 MPT655759:MPV655767 MZP655759:MZR655767 NJL655759:NJN655767 NTH655759:NTJ655767 ODD655759:ODF655767 OMZ655759:ONB655767 OWV655759:OWX655767 PGR655759:PGT655767 PQN655759:PQP655767 QAJ655759:QAL655767 QKF655759:QKH655767 QUB655759:QUD655767 RDX655759:RDZ655767 RNT655759:RNV655767 RXP655759:RXR655767 SHL655759:SHN655767 SRH655759:SRJ655767 TBD655759:TBF655767 TKZ655759:TLB655767 TUV655759:TUX655767 UER655759:UET655767 UON655759:UOP655767 UYJ655759:UYL655767 VIF655759:VIH655767 VSB655759:VSD655767 WBX655759:WBZ655767 WLT655759:WLV655767 WVP655759:WVR655767 H721295:J721303 JD721295:JF721303 SZ721295:TB721303 ACV721295:ACX721303 AMR721295:AMT721303 AWN721295:AWP721303 BGJ721295:BGL721303 BQF721295:BQH721303 CAB721295:CAD721303 CJX721295:CJZ721303 CTT721295:CTV721303 DDP721295:DDR721303 DNL721295:DNN721303 DXH721295:DXJ721303 EHD721295:EHF721303 EQZ721295:ERB721303 FAV721295:FAX721303 FKR721295:FKT721303 FUN721295:FUP721303 GEJ721295:GEL721303 GOF721295:GOH721303 GYB721295:GYD721303 HHX721295:HHZ721303 HRT721295:HRV721303 IBP721295:IBR721303 ILL721295:ILN721303 IVH721295:IVJ721303 JFD721295:JFF721303 JOZ721295:JPB721303 JYV721295:JYX721303 KIR721295:KIT721303 KSN721295:KSP721303 LCJ721295:LCL721303 LMF721295:LMH721303 LWB721295:LWD721303 MFX721295:MFZ721303 MPT721295:MPV721303 MZP721295:MZR721303 NJL721295:NJN721303 NTH721295:NTJ721303 ODD721295:ODF721303 OMZ721295:ONB721303 OWV721295:OWX721303 PGR721295:PGT721303 PQN721295:PQP721303 QAJ721295:QAL721303 QKF721295:QKH721303 QUB721295:QUD721303 RDX721295:RDZ721303 RNT721295:RNV721303 RXP721295:RXR721303 SHL721295:SHN721303 SRH721295:SRJ721303 TBD721295:TBF721303 TKZ721295:TLB721303 TUV721295:TUX721303 UER721295:UET721303 UON721295:UOP721303 UYJ721295:UYL721303 VIF721295:VIH721303 VSB721295:VSD721303 WBX721295:WBZ721303 WLT721295:WLV721303 WVP721295:WVR721303 H786831:J786839 JD786831:JF786839 SZ786831:TB786839 ACV786831:ACX786839 AMR786831:AMT786839 AWN786831:AWP786839 BGJ786831:BGL786839 BQF786831:BQH786839 CAB786831:CAD786839 CJX786831:CJZ786839 CTT786831:CTV786839 DDP786831:DDR786839 DNL786831:DNN786839 DXH786831:DXJ786839 EHD786831:EHF786839 EQZ786831:ERB786839 FAV786831:FAX786839 FKR786831:FKT786839 FUN786831:FUP786839 GEJ786831:GEL786839 GOF786831:GOH786839 GYB786831:GYD786839 HHX786831:HHZ786839 HRT786831:HRV786839 IBP786831:IBR786839 ILL786831:ILN786839 IVH786831:IVJ786839 JFD786831:JFF786839 JOZ786831:JPB786839 JYV786831:JYX786839 KIR786831:KIT786839 KSN786831:KSP786839 LCJ786831:LCL786839 LMF786831:LMH786839 LWB786831:LWD786839 MFX786831:MFZ786839 MPT786831:MPV786839 MZP786831:MZR786839 NJL786831:NJN786839 NTH786831:NTJ786839 ODD786831:ODF786839 OMZ786831:ONB786839 OWV786831:OWX786839 PGR786831:PGT786839 PQN786831:PQP786839 QAJ786831:QAL786839 QKF786831:QKH786839 QUB786831:QUD786839 RDX786831:RDZ786839 RNT786831:RNV786839 RXP786831:RXR786839 SHL786831:SHN786839 SRH786831:SRJ786839 TBD786831:TBF786839 TKZ786831:TLB786839 TUV786831:TUX786839 UER786831:UET786839 UON786831:UOP786839 UYJ786831:UYL786839 VIF786831:VIH786839 VSB786831:VSD786839 WBX786831:WBZ786839 WLT786831:WLV786839 WVP786831:WVR786839 H852367:J852375 JD852367:JF852375 SZ852367:TB852375 ACV852367:ACX852375 AMR852367:AMT852375 AWN852367:AWP852375 BGJ852367:BGL852375 BQF852367:BQH852375 CAB852367:CAD852375 CJX852367:CJZ852375 CTT852367:CTV852375 DDP852367:DDR852375 DNL852367:DNN852375 DXH852367:DXJ852375 EHD852367:EHF852375 EQZ852367:ERB852375 FAV852367:FAX852375 FKR852367:FKT852375 FUN852367:FUP852375 GEJ852367:GEL852375 GOF852367:GOH852375 GYB852367:GYD852375 HHX852367:HHZ852375 HRT852367:HRV852375 IBP852367:IBR852375 ILL852367:ILN852375 IVH852367:IVJ852375 JFD852367:JFF852375 JOZ852367:JPB852375 JYV852367:JYX852375 KIR852367:KIT852375 KSN852367:KSP852375 LCJ852367:LCL852375 LMF852367:LMH852375 LWB852367:LWD852375 MFX852367:MFZ852375 MPT852367:MPV852375 MZP852367:MZR852375 NJL852367:NJN852375 NTH852367:NTJ852375 ODD852367:ODF852375 OMZ852367:ONB852375 OWV852367:OWX852375 PGR852367:PGT852375 PQN852367:PQP852375 QAJ852367:QAL852375 QKF852367:QKH852375 QUB852367:QUD852375 RDX852367:RDZ852375 RNT852367:RNV852375 RXP852367:RXR852375 SHL852367:SHN852375 SRH852367:SRJ852375 TBD852367:TBF852375 TKZ852367:TLB852375 TUV852367:TUX852375 UER852367:UET852375 UON852367:UOP852375 UYJ852367:UYL852375 VIF852367:VIH852375 VSB852367:VSD852375 WBX852367:WBZ852375 WLT852367:WLV852375 WVP852367:WVR852375 H917903:J917911 JD917903:JF917911 SZ917903:TB917911 ACV917903:ACX917911 AMR917903:AMT917911 AWN917903:AWP917911 BGJ917903:BGL917911 BQF917903:BQH917911 CAB917903:CAD917911 CJX917903:CJZ917911 CTT917903:CTV917911 DDP917903:DDR917911 DNL917903:DNN917911 DXH917903:DXJ917911 EHD917903:EHF917911 EQZ917903:ERB917911 FAV917903:FAX917911 FKR917903:FKT917911 FUN917903:FUP917911 GEJ917903:GEL917911 GOF917903:GOH917911 GYB917903:GYD917911 HHX917903:HHZ917911 HRT917903:HRV917911 IBP917903:IBR917911 ILL917903:ILN917911 IVH917903:IVJ917911 JFD917903:JFF917911 JOZ917903:JPB917911 JYV917903:JYX917911 KIR917903:KIT917911 KSN917903:KSP917911 LCJ917903:LCL917911 LMF917903:LMH917911 LWB917903:LWD917911 MFX917903:MFZ917911 MPT917903:MPV917911 MZP917903:MZR917911 NJL917903:NJN917911 NTH917903:NTJ917911 ODD917903:ODF917911 OMZ917903:ONB917911 OWV917903:OWX917911 PGR917903:PGT917911 PQN917903:PQP917911 QAJ917903:QAL917911 QKF917903:QKH917911 QUB917903:QUD917911 RDX917903:RDZ917911 RNT917903:RNV917911 RXP917903:RXR917911 SHL917903:SHN917911 SRH917903:SRJ917911 TBD917903:TBF917911 TKZ917903:TLB917911 TUV917903:TUX917911 UER917903:UET917911 UON917903:UOP917911 UYJ917903:UYL917911 VIF917903:VIH917911 VSB917903:VSD917911 WBX917903:WBZ917911 WLT917903:WLV917911 WVP917903:WVR917911 H983439:J983447 JD983439:JF983447 SZ983439:TB983447 ACV983439:ACX983447 AMR983439:AMT983447 AWN983439:AWP983447 BGJ983439:BGL983447 BQF983439:BQH983447 CAB983439:CAD983447 CJX983439:CJZ983447 CTT983439:CTV983447 DDP983439:DDR983447 DNL983439:DNN983447 DXH983439:DXJ983447 EHD983439:EHF983447 EQZ983439:ERB983447 FAV983439:FAX983447 FKR983439:FKT983447 FUN983439:FUP983447 GEJ983439:GEL983447 GOF983439:GOH983447 GYB983439:GYD983447 HHX983439:HHZ983447 HRT983439:HRV983447 IBP983439:IBR983447 ILL983439:ILN983447 IVH983439:IVJ983447 JFD983439:JFF983447 JOZ983439:JPB983447 JYV983439:JYX983447 KIR983439:KIT983447 KSN983439:KSP983447 LCJ983439:LCL983447 LMF983439:LMH983447 LWB983439:LWD983447 MFX983439:MFZ983447 MPT983439:MPV983447 MZP983439:MZR983447 NJL983439:NJN983447 NTH983439:NTJ983447 ODD983439:ODF983447 OMZ983439:ONB983447 OWV983439:OWX983447 PGR983439:PGT983447 PQN983439:PQP983447 QAJ983439:QAL983447 QKF983439:QKH983447 QUB983439:QUD983447 RDX983439:RDZ983447 RNT983439:RNV983447 RXP983439:RXR983447 SHL983439:SHN983447 SRH983439:SRJ983447 TBD983439:TBF983447 TKZ983439:TLB983447 TUV983439:TUX983447 UER983439:UET983447 UON983439:UOP983447 UYJ983439:UYL983447 VIF983439:VIH983447 VSB983439:VSD983447 WBX983439:WBZ983447 WLT983439:WLV983447 WVP983439:WVR983447 H411:J426 JD411:JF426 SZ411:TB426 ACV411:ACX426 AMR411:AMT426 AWN411:AWP426 BGJ411:BGL426 BQF411:BQH426 CAB411:CAD426 CJX411:CJZ426 CTT411:CTV426 DDP411:DDR426 DNL411:DNN426 DXH411:DXJ426 EHD411:EHF426 EQZ411:ERB426 FAV411:FAX426 FKR411:FKT426 FUN411:FUP426 GEJ411:GEL426 GOF411:GOH426 GYB411:GYD426 HHX411:HHZ426 HRT411:HRV426 IBP411:IBR426 ILL411:ILN426 IVH411:IVJ426 JFD411:JFF426 JOZ411:JPB426 JYV411:JYX426 KIR411:KIT426 KSN411:KSP426 LCJ411:LCL426 LMF411:LMH426 LWB411:LWD426 MFX411:MFZ426 MPT411:MPV426 MZP411:MZR426 NJL411:NJN426 NTH411:NTJ426 ODD411:ODF426 OMZ411:ONB426 OWV411:OWX426 PGR411:PGT426 PQN411:PQP426 QAJ411:QAL426 QKF411:QKH426 QUB411:QUD426 RDX411:RDZ426 RNT411:RNV426 RXP411:RXR426 SHL411:SHN426 SRH411:SRJ426 TBD411:TBF426 TKZ411:TLB426 TUV411:TUX426 UER411:UET426 UON411:UOP426 UYJ411:UYL426 VIF411:VIH426 VSB411:VSD426 WBX411:WBZ426 WLT411:WLV426 WVP411:WVR426 H65947:J65962 JD65947:JF65962 SZ65947:TB65962 ACV65947:ACX65962 AMR65947:AMT65962 AWN65947:AWP65962 BGJ65947:BGL65962 BQF65947:BQH65962 CAB65947:CAD65962 CJX65947:CJZ65962 CTT65947:CTV65962 DDP65947:DDR65962 DNL65947:DNN65962 DXH65947:DXJ65962 EHD65947:EHF65962 EQZ65947:ERB65962 FAV65947:FAX65962 FKR65947:FKT65962 FUN65947:FUP65962 GEJ65947:GEL65962 GOF65947:GOH65962 GYB65947:GYD65962 HHX65947:HHZ65962 HRT65947:HRV65962 IBP65947:IBR65962 ILL65947:ILN65962 IVH65947:IVJ65962 JFD65947:JFF65962 JOZ65947:JPB65962 JYV65947:JYX65962 KIR65947:KIT65962 KSN65947:KSP65962 LCJ65947:LCL65962 LMF65947:LMH65962 LWB65947:LWD65962 MFX65947:MFZ65962 MPT65947:MPV65962 MZP65947:MZR65962 NJL65947:NJN65962 NTH65947:NTJ65962 ODD65947:ODF65962 OMZ65947:ONB65962 OWV65947:OWX65962 PGR65947:PGT65962 PQN65947:PQP65962 QAJ65947:QAL65962 QKF65947:QKH65962 QUB65947:QUD65962 RDX65947:RDZ65962 RNT65947:RNV65962 RXP65947:RXR65962 SHL65947:SHN65962 SRH65947:SRJ65962 TBD65947:TBF65962 TKZ65947:TLB65962 TUV65947:TUX65962 UER65947:UET65962 UON65947:UOP65962 UYJ65947:UYL65962 VIF65947:VIH65962 VSB65947:VSD65962 WBX65947:WBZ65962 WLT65947:WLV65962 WVP65947:WVR65962 H131483:J131498 JD131483:JF131498 SZ131483:TB131498 ACV131483:ACX131498 AMR131483:AMT131498 AWN131483:AWP131498 BGJ131483:BGL131498 BQF131483:BQH131498 CAB131483:CAD131498 CJX131483:CJZ131498 CTT131483:CTV131498 DDP131483:DDR131498 DNL131483:DNN131498 DXH131483:DXJ131498 EHD131483:EHF131498 EQZ131483:ERB131498 FAV131483:FAX131498 FKR131483:FKT131498 FUN131483:FUP131498 GEJ131483:GEL131498 GOF131483:GOH131498 GYB131483:GYD131498 HHX131483:HHZ131498 HRT131483:HRV131498 IBP131483:IBR131498 ILL131483:ILN131498 IVH131483:IVJ131498 JFD131483:JFF131498 JOZ131483:JPB131498 JYV131483:JYX131498 KIR131483:KIT131498 KSN131483:KSP131498 LCJ131483:LCL131498 LMF131483:LMH131498 LWB131483:LWD131498 MFX131483:MFZ131498 MPT131483:MPV131498 MZP131483:MZR131498 NJL131483:NJN131498 NTH131483:NTJ131498 ODD131483:ODF131498 OMZ131483:ONB131498 OWV131483:OWX131498 PGR131483:PGT131498 PQN131483:PQP131498 QAJ131483:QAL131498 QKF131483:QKH131498 QUB131483:QUD131498 RDX131483:RDZ131498 RNT131483:RNV131498 RXP131483:RXR131498 SHL131483:SHN131498 SRH131483:SRJ131498 TBD131483:TBF131498 TKZ131483:TLB131498 TUV131483:TUX131498 UER131483:UET131498 UON131483:UOP131498 UYJ131483:UYL131498 VIF131483:VIH131498 VSB131483:VSD131498 WBX131483:WBZ131498 WLT131483:WLV131498 WVP131483:WVR131498 H197019:J197034 JD197019:JF197034 SZ197019:TB197034 ACV197019:ACX197034 AMR197019:AMT197034 AWN197019:AWP197034 BGJ197019:BGL197034 BQF197019:BQH197034 CAB197019:CAD197034 CJX197019:CJZ197034 CTT197019:CTV197034 DDP197019:DDR197034 DNL197019:DNN197034 DXH197019:DXJ197034 EHD197019:EHF197034 EQZ197019:ERB197034 FAV197019:FAX197034 FKR197019:FKT197034 FUN197019:FUP197034 GEJ197019:GEL197034 GOF197019:GOH197034 GYB197019:GYD197034 HHX197019:HHZ197034 HRT197019:HRV197034 IBP197019:IBR197034 ILL197019:ILN197034 IVH197019:IVJ197034 JFD197019:JFF197034 JOZ197019:JPB197034 JYV197019:JYX197034 KIR197019:KIT197034 KSN197019:KSP197034 LCJ197019:LCL197034 LMF197019:LMH197034 LWB197019:LWD197034 MFX197019:MFZ197034 MPT197019:MPV197034 MZP197019:MZR197034 NJL197019:NJN197034 NTH197019:NTJ197034 ODD197019:ODF197034 OMZ197019:ONB197034 OWV197019:OWX197034 PGR197019:PGT197034 PQN197019:PQP197034 QAJ197019:QAL197034 QKF197019:QKH197034 QUB197019:QUD197034 RDX197019:RDZ197034 RNT197019:RNV197034 RXP197019:RXR197034 SHL197019:SHN197034 SRH197019:SRJ197034 TBD197019:TBF197034 TKZ197019:TLB197034 TUV197019:TUX197034 UER197019:UET197034 UON197019:UOP197034 UYJ197019:UYL197034 VIF197019:VIH197034 VSB197019:VSD197034 WBX197019:WBZ197034 WLT197019:WLV197034 WVP197019:WVR197034 H262555:J262570 JD262555:JF262570 SZ262555:TB262570 ACV262555:ACX262570 AMR262555:AMT262570 AWN262555:AWP262570 BGJ262555:BGL262570 BQF262555:BQH262570 CAB262555:CAD262570 CJX262555:CJZ262570 CTT262555:CTV262570 DDP262555:DDR262570 DNL262555:DNN262570 DXH262555:DXJ262570 EHD262555:EHF262570 EQZ262555:ERB262570 FAV262555:FAX262570 FKR262555:FKT262570 FUN262555:FUP262570 GEJ262555:GEL262570 GOF262555:GOH262570 GYB262555:GYD262570 HHX262555:HHZ262570 HRT262555:HRV262570 IBP262555:IBR262570 ILL262555:ILN262570 IVH262555:IVJ262570 JFD262555:JFF262570 JOZ262555:JPB262570 JYV262555:JYX262570 KIR262555:KIT262570 KSN262555:KSP262570 LCJ262555:LCL262570 LMF262555:LMH262570 LWB262555:LWD262570 MFX262555:MFZ262570 MPT262555:MPV262570 MZP262555:MZR262570 NJL262555:NJN262570 NTH262555:NTJ262570 ODD262555:ODF262570 OMZ262555:ONB262570 OWV262555:OWX262570 PGR262555:PGT262570 PQN262555:PQP262570 QAJ262555:QAL262570 QKF262555:QKH262570 QUB262555:QUD262570 RDX262555:RDZ262570 RNT262555:RNV262570 RXP262555:RXR262570 SHL262555:SHN262570 SRH262555:SRJ262570 TBD262555:TBF262570 TKZ262555:TLB262570 TUV262555:TUX262570 UER262555:UET262570 UON262555:UOP262570 UYJ262555:UYL262570 VIF262555:VIH262570 VSB262555:VSD262570 WBX262555:WBZ262570 WLT262555:WLV262570 WVP262555:WVR262570 H328091:J328106 JD328091:JF328106 SZ328091:TB328106 ACV328091:ACX328106 AMR328091:AMT328106 AWN328091:AWP328106 BGJ328091:BGL328106 BQF328091:BQH328106 CAB328091:CAD328106 CJX328091:CJZ328106 CTT328091:CTV328106 DDP328091:DDR328106 DNL328091:DNN328106 DXH328091:DXJ328106 EHD328091:EHF328106 EQZ328091:ERB328106 FAV328091:FAX328106 FKR328091:FKT328106 FUN328091:FUP328106 GEJ328091:GEL328106 GOF328091:GOH328106 GYB328091:GYD328106 HHX328091:HHZ328106 HRT328091:HRV328106 IBP328091:IBR328106 ILL328091:ILN328106 IVH328091:IVJ328106 JFD328091:JFF328106 JOZ328091:JPB328106 JYV328091:JYX328106 KIR328091:KIT328106 KSN328091:KSP328106 LCJ328091:LCL328106 LMF328091:LMH328106 LWB328091:LWD328106 MFX328091:MFZ328106 MPT328091:MPV328106 MZP328091:MZR328106 NJL328091:NJN328106 NTH328091:NTJ328106 ODD328091:ODF328106 OMZ328091:ONB328106 OWV328091:OWX328106 PGR328091:PGT328106 PQN328091:PQP328106 QAJ328091:QAL328106 QKF328091:QKH328106 QUB328091:QUD328106 RDX328091:RDZ328106 RNT328091:RNV328106 RXP328091:RXR328106 SHL328091:SHN328106 SRH328091:SRJ328106 TBD328091:TBF328106 TKZ328091:TLB328106 TUV328091:TUX328106 UER328091:UET328106 UON328091:UOP328106 UYJ328091:UYL328106 VIF328091:VIH328106 VSB328091:VSD328106 WBX328091:WBZ328106 WLT328091:WLV328106 WVP328091:WVR328106 H393627:J393642 JD393627:JF393642 SZ393627:TB393642 ACV393627:ACX393642 AMR393627:AMT393642 AWN393627:AWP393642 BGJ393627:BGL393642 BQF393627:BQH393642 CAB393627:CAD393642 CJX393627:CJZ393642 CTT393627:CTV393642 DDP393627:DDR393642 DNL393627:DNN393642 DXH393627:DXJ393642 EHD393627:EHF393642 EQZ393627:ERB393642 FAV393627:FAX393642 FKR393627:FKT393642 FUN393627:FUP393642 GEJ393627:GEL393642 GOF393627:GOH393642 GYB393627:GYD393642 HHX393627:HHZ393642 HRT393627:HRV393642 IBP393627:IBR393642 ILL393627:ILN393642 IVH393627:IVJ393642 JFD393627:JFF393642 JOZ393627:JPB393642 JYV393627:JYX393642 KIR393627:KIT393642 KSN393627:KSP393642 LCJ393627:LCL393642 LMF393627:LMH393642 LWB393627:LWD393642 MFX393627:MFZ393642 MPT393627:MPV393642 MZP393627:MZR393642 NJL393627:NJN393642 NTH393627:NTJ393642 ODD393627:ODF393642 OMZ393627:ONB393642 OWV393627:OWX393642 PGR393627:PGT393642 PQN393627:PQP393642 QAJ393627:QAL393642 QKF393627:QKH393642 QUB393627:QUD393642 RDX393627:RDZ393642 RNT393627:RNV393642 RXP393627:RXR393642 SHL393627:SHN393642 SRH393627:SRJ393642 TBD393627:TBF393642 TKZ393627:TLB393642 TUV393627:TUX393642 UER393627:UET393642 UON393627:UOP393642 UYJ393627:UYL393642 VIF393627:VIH393642 VSB393627:VSD393642 WBX393627:WBZ393642 WLT393627:WLV393642 WVP393627:WVR393642 H459163:J459178 JD459163:JF459178 SZ459163:TB459178 ACV459163:ACX459178 AMR459163:AMT459178 AWN459163:AWP459178 BGJ459163:BGL459178 BQF459163:BQH459178 CAB459163:CAD459178 CJX459163:CJZ459178 CTT459163:CTV459178 DDP459163:DDR459178 DNL459163:DNN459178 DXH459163:DXJ459178 EHD459163:EHF459178 EQZ459163:ERB459178 FAV459163:FAX459178 FKR459163:FKT459178 FUN459163:FUP459178 GEJ459163:GEL459178 GOF459163:GOH459178 GYB459163:GYD459178 HHX459163:HHZ459178 HRT459163:HRV459178 IBP459163:IBR459178 ILL459163:ILN459178 IVH459163:IVJ459178 JFD459163:JFF459178 JOZ459163:JPB459178 JYV459163:JYX459178 KIR459163:KIT459178 KSN459163:KSP459178 LCJ459163:LCL459178 LMF459163:LMH459178 LWB459163:LWD459178 MFX459163:MFZ459178 MPT459163:MPV459178 MZP459163:MZR459178 NJL459163:NJN459178 NTH459163:NTJ459178 ODD459163:ODF459178 OMZ459163:ONB459178 OWV459163:OWX459178 PGR459163:PGT459178 PQN459163:PQP459178 QAJ459163:QAL459178 QKF459163:QKH459178 QUB459163:QUD459178 RDX459163:RDZ459178 RNT459163:RNV459178 RXP459163:RXR459178 SHL459163:SHN459178 SRH459163:SRJ459178 TBD459163:TBF459178 TKZ459163:TLB459178 TUV459163:TUX459178 UER459163:UET459178 UON459163:UOP459178 UYJ459163:UYL459178 VIF459163:VIH459178 VSB459163:VSD459178 WBX459163:WBZ459178 WLT459163:WLV459178 WVP459163:WVR459178 H524699:J524714 JD524699:JF524714 SZ524699:TB524714 ACV524699:ACX524714 AMR524699:AMT524714 AWN524699:AWP524714 BGJ524699:BGL524714 BQF524699:BQH524714 CAB524699:CAD524714 CJX524699:CJZ524714 CTT524699:CTV524714 DDP524699:DDR524714 DNL524699:DNN524714 DXH524699:DXJ524714 EHD524699:EHF524714 EQZ524699:ERB524714 FAV524699:FAX524714 FKR524699:FKT524714 FUN524699:FUP524714 GEJ524699:GEL524714 GOF524699:GOH524714 GYB524699:GYD524714 HHX524699:HHZ524714 HRT524699:HRV524714 IBP524699:IBR524714 ILL524699:ILN524714 IVH524699:IVJ524714 JFD524699:JFF524714 JOZ524699:JPB524714 JYV524699:JYX524714 KIR524699:KIT524714 KSN524699:KSP524714 LCJ524699:LCL524714 LMF524699:LMH524714 LWB524699:LWD524714 MFX524699:MFZ524714 MPT524699:MPV524714 MZP524699:MZR524714 NJL524699:NJN524714 NTH524699:NTJ524714 ODD524699:ODF524714 OMZ524699:ONB524714 OWV524699:OWX524714 PGR524699:PGT524714 PQN524699:PQP524714 QAJ524699:QAL524714 QKF524699:QKH524714 QUB524699:QUD524714 RDX524699:RDZ524714 RNT524699:RNV524714 RXP524699:RXR524714 SHL524699:SHN524714 SRH524699:SRJ524714 TBD524699:TBF524714 TKZ524699:TLB524714 TUV524699:TUX524714 UER524699:UET524714 UON524699:UOP524714 UYJ524699:UYL524714 VIF524699:VIH524714 VSB524699:VSD524714 WBX524699:WBZ524714 WLT524699:WLV524714 WVP524699:WVR524714 H590235:J590250 JD590235:JF590250 SZ590235:TB590250 ACV590235:ACX590250 AMR590235:AMT590250 AWN590235:AWP590250 BGJ590235:BGL590250 BQF590235:BQH590250 CAB590235:CAD590250 CJX590235:CJZ590250 CTT590235:CTV590250 DDP590235:DDR590250 DNL590235:DNN590250 DXH590235:DXJ590250 EHD590235:EHF590250 EQZ590235:ERB590250 FAV590235:FAX590250 FKR590235:FKT590250 FUN590235:FUP590250 GEJ590235:GEL590250 GOF590235:GOH590250 GYB590235:GYD590250 HHX590235:HHZ590250 HRT590235:HRV590250 IBP590235:IBR590250 ILL590235:ILN590250 IVH590235:IVJ590250 JFD590235:JFF590250 JOZ590235:JPB590250 JYV590235:JYX590250 KIR590235:KIT590250 KSN590235:KSP590250 LCJ590235:LCL590250 LMF590235:LMH590250 LWB590235:LWD590250 MFX590235:MFZ590250 MPT590235:MPV590250 MZP590235:MZR590250 NJL590235:NJN590250 NTH590235:NTJ590250 ODD590235:ODF590250 OMZ590235:ONB590250 OWV590235:OWX590250 PGR590235:PGT590250 PQN590235:PQP590250 QAJ590235:QAL590250 QKF590235:QKH590250 QUB590235:QUD590250 RDX590235:RDZ590250 RNT590235:RNV590250 RXP590235:RXR590250 SHL590235:SHN590250 SRH590235:SRJ590250 TBD590235:TBF590250 TKZ590235:TLB590250 TUV590235:TUX590250 UER590235:UET590250 UON590235:UOP590250 UYJ590235:UYL590250 VIF590235:VIH590250 VSB590235:VSD590250 WBX590235:WBZ590250 WLT590235:WLV590250 WVP590235:WVR590250 H655771:J655786 JD655771:JF655786 SZ655771:TB655786 ACV655771:ACX655786 AMR655771:AMT655786 AWN655771:AWP655786 BGJ655771:BGL655786 BQF655771:BQH655786 CAB655771:CAD655786 CJX655771:CJZ655786 CTT655771:CTV655786 DDP655771:DDR655786 DNL655771:DNN655786 DXH655771:DXJ655786 EHD655771:EHF655786 EQZ655771:ERB655786 FAV655771:FAX655786 FKR655771:FKT655786 FUN655771:FUP655786 GEJ655771:GEL655786 GOF655771:GOH655786 GYB655771:GYD655786 HHX655771:HHZ655786 HRT655771:HRV655786 IBP655771:IBR655786 ILL655771:ILN655786 IVH655771:IVJ655786 JFD655771:JFF655786 JOZ655771:JPB655786 JYV655771:JYX655786 KIR655771:KIT655786 KSN655771:KSP655786 LCJ655771:LCL655786 LMF655771:LMH655786 LWB655771:LWD655786 MFX655771:MFZ655786 MPT655771:MPV655786 MZP655771:MZR655786 NJL655771:NJN655786 NTH655771:NTJ655786 ODD655771:ODF655786 OMZ655771:ONB655786 OWV655771:OWX655786 PGR655771:PGT655786 PQN655771:PQP655786 QAJ655771:QAL655786 QKF655771:QKH655786 QUB655771:QUD655786 RDX655771:RDZ655786 RNT655771:RNV655786 RXP655771:RXR655786 SHL655771:SHN655786 SRH655771:SRJ655786 TBD655771:TBF655786 TKZ655771:TLB655786 TUV655771:TUX655786 UER655771:UET655786 UON655771:UOP655786 UYJ655771:UYL655786 VIF655771:VIH655786 VSB655771:VSD655786 WBX655771:WBZ655786 WLT655771:WLV655786 WVP655771:WVR655786 H721307:J721322 JD721307:JF721322 SZ721307:TB721322 ACV721307:ACX721322 AMR721307:AMT721322 AWN721307:AWP721322 BGJ721307:BGL721322 BQF721307:BQH721322 CAB721307:CAD721322 CJX721307:CJZ721322 CTT721307:CTV721322 DDP721307:DDR721322 DNL721307:DNN721322 DXH721307:DXJ721322 EHD721307:EHF721322 EQZ721307:ERB721322 FAV721307:FAX721322 FKR721307:FKT721322 FUN721307:FUP721322 GEJ721307:GEL721322 GOF721307:GOH721322 GYB721307:GYD721322 HHX721307:HHZ721322 HRT721307:HRV721322 IBP721307:IBR721322 ILL721307:ILN721322 IVH721307:IVJ721322 JFD721307:JFF721322 JOZ721307:JPB721322 JYV721307:JYX721322 KIR721307:KIT721322 KSN721307:KSP721322 LCJ721307:LCL721322 LMF721307:LMH721322 LWB721307:LWD721322 MFX721307:MFZ721322 MPT721307:MPV721322 MZP721307:MZR721322 NJL721307:NJN721322 NTH721307:NTJ721322 ODD721307:ODF721322 OMZ721307:ONB721322 OWV721307:OWX721322 PGR721307:PGT721322 PQN721307:PQP721322 QAJ721307:QAL721322 QKF721307:QKH721322 QUB721307:QUD721322 RDX721307:RDZ721322 RNT721307:RNV721322 RXP721307:RXR721322 SHL721307:SHN721322 SRH721307:SRJ721322 TBD721307:TBF721322 TKZ721307:TLB721322 TUV721307:TUX721322 UER721307:UET721322 UON721307:UOP721322 UYJ721307:UYL721322 VIF721307:VIH721322 VSB721307:VSD721322 WBX721307:WBZ721322 WLT721307:WLV721322 WVP721307:WVR721322 H786843:J786858 JD786843:JF786858 SZ786843:TB786858 ACV786843:ACX786858 AMR786843:AMT786858 AWN786843:AWP786858 BGJ786843:BGL786858 BQF786843:BQH786858 CAB786843:CAD786858 CJX786843:CJZ786858 CTT786843:CTV786858 DDP786843:DDR786858 DNL786843:DNN786858 DXH786843:DXJ786858 EHD786843:EHF786858 EQZ786843:ERB786858 FAV786843:FAX786858 FKR786843:FKT786858 FUN786843:FUP786858 GEJ786843:GEL786858 GOF786843:GOH786858 GYB786843:GYD786858 HHX786843:HHZ786858 HRT786843:HRV786858 IBP786843:IBR786858 ILL786843:ILN786858 IVH786843:IVJ786858 JFD786843:JFF786858 JOZ786843:JPB786858 JYV786843:JYX786858 KIR786843:KIT786858 KSN786843:KSP786858 LCJ786843:LCL786858 LMF786843:LMH786858 LWB786843:LWD786858 MFX786843:MFZ786858 MPT786843:MPV786858 MZP786843:MZR786858 NJL786843:NJN786858 NTH786843:NTJ786858 ODD786843:ODF786858 OMZ786843:ONB786858 OWV786843:OWX786858 PGR786843:PGT786858 PQN786843:PQP786858 QAJ786843:QAL786858 QKF786843:QKH786858 QUB786843:QUD786858 RDX786843:RDZ786858 RNT786843:RNV786858 RXP786843:RXR786858 SHL786843:SHN786858 SRH786843:SRJ786858 TBD786843:TBF786858 TKZ786843:TLB786858 TUV786843:TUX786858 UER786843:UET786858 UON786843:UOP786858 UYJ786843:UYL786858 VIF786843:VIH786858 VSB786843:VSD786858 WBX786843:WBZ786858 WLT786843:WLV786858 WVP786843:WVR786858 H852379:J852394 JD852379:JF852394 SZ852379:TB852394 ACV852379:ACX852394 AMR852379:AMT852394 AWN852379:AWP852394 BGJ852379:BGL852394 BQF852379:BQH852394 CAB852379:CAD852394 CJX852379:CJZ852394 CTT852379:CTV852394 DDP852379:DDR852394 DNL852379:DNN852394 DXH852379:DXJ852394 EHD852379:EHF852394 EQZ852379:ERB852394 FAV852379:FAX852394 FKR852379:FKT852394 FUN852379:FUP852394 GEJ852379:GEL852394 GOF852379:GOH852394 GYB852379:GYD852394 HHX852379:HHZ852394 HRT852379:HRV852394 IBP852379:IBR852394 ILL852379:ILN852394 IVH852379:IVJ852394 JFD852379:JFF852394 JOZ852379:JPB852394 JYV852379:JYX852394 KIR852379:KIT852394 KSN852379:KSP852394 LCJ852379:LCL852394 LMF852379:LMH852394 LWB852379:LWD852394 MFX852379:MFZ852394 MPT852379:MPV852394 MZP852379:MZR852394 NJL852379:NJN852394 NTH852379:NTJ852394 ODD852379:ODF852394 OMZ852379:ONB852394 OWV852379:OWX852394 PGR852379:PGT852394 PQN852379:PQP852394 QAJ852379:QAL852394 QKF852379:QKH852394 QUB852379:QUD852394 RDX852379:RDZ852394 RNT852379:RNV852394 RXP852379:RXR852394 SHL852379:SHN852394 SRH852379:SRJ852394 TBD852379:TBF852394 TKZ852379:TLB852394 TUV852379:TUX852394 UER852379:UET852394 UON852379:UOP852394 UYJ852379:UYL852394 VIF852379:VIH852394 VSB852379:VSD852394 WBX852379:WBZ852394 WLT852379:WLV852394 WVP852379:WVR852394 H917915:J917930 JD917915:JF917930 SZ917915:TB917930 ACV917915:ACX917930 AMR917915:AMT917930 AWN917915:AWP917930 BGJ917915:BGL917930 BQF917915:BQH917930 CAB917915:CAD917930 CJX917915:CJZ917930 CTT917915:CTV917930 DDP917915:DDR917930 DNL917915:DNN917930 DXH917915:DXJ917930 EHD917915:EHF917930 EQZ917915:ERB917930 FAV917915:FAX917930 FKR917915:FKT917930 FUN917915:FUP917930 GEJ917915:GEL917930 GOF917915:GOH917930 GYB917915:GYD917930 HHX917915:HHZ917930 HRT917915:HRV917930 IBP917915:IBR917930 ILL917915:ILN917930 IVH917915:IVJ917930 JFD917915:JFF917930 JOZ917915:JPB917930 JYV917915:JYX917930 KIR917915:KIT917930 KSN917915:KSP917930 LCJ917915:LCL917930 LMF917915:LMH917930 LWB917915:LWD917930 MFX917915:MFZ917930 MPT917915:MPV917930 MZP917915:MZR917930 NJL917915:NJN917930 NTH917915:NTJ917930 ODD917915:ODF917930 OMZ917915:ONB917930 OWV917915:OWX917930 PGR917915:PGT917930 PQN917915:PQP917930 QAJ917915:QAL917930 QKF917915:QKH917930 QUB917915:QUD917930 RDX917915:RDZ917930 RNT917915:RNV917930 RXP917915:RXR917930 SHL917915:SHN917930 SRH917915:SRJ917930 TBD917915:TBF917930 TKZ917915:TLB917930 TUV917915:TUX917930 UER917915:UET917930 UON917915:UOP917930 UYJ917915:UYL917930 VIF917915:VIH917930 VSB917915:VSD917930 WBX917915:WBZ917930 WLT917915:WLV917930 WVP917915:WVR917930 H983451:J983466 JD983451:JF983466 SZ983451:TB983466 ACV983451:ACX983466 AMR983451:AMT983466 AWN983451:AWP983466 BGJ983451:BGL983466 BQF983451:BQH983466 CAB983451:CAD983466 CJX983451:CJZ983466 CTT983451:CTV983466 DDP983451:DDR983466 DNL983451:DNN983466 DXH983451:DXJ983466 EHD983451:EHF983466 EQZ983451:ERB983466 FAV983451:FAX983466 FKR983451:FKT983466 FUN983451:FUP983466 GEJ983451:GEL983466 GOF983451:GOH983466 GYB983451:GYD983466 HHX983451:HHZ983466 HRT983451:HRV983466 IBP983451:IBR983466 ILL983451:ILN983466 IVH983451:IVJ983466 JFD983451:JFF983466 JOZ983451:JPB983466 JYV983451:JYX983466 KIR983451:KIT983466 KSN983451:KSP983466 LCJ983451:LCL983466 LMF983451:LMH983466 LWB983451:LWD983466 MFX983451:MFZ983466 MPT983451:MPV983466 MZP983451:MZR983466 NJL983451:NJN983466 NTH983451:NTJ983466 ODD983451:ODF983466 OMZ983451:ONB983466 OWV983451:OWX983466 PGR983451:PGT983466 PQN983451:PQP983466 QAJ983451:QAL983466 QKF983451:QKH983466 QUB983451:QUD983466 RDX983451:RDZ983466 RNT983451:RNV983466 RXP983451:RXR983466 SHL983451:SHN983466 SRH983451:SRJ983466 TBD983451:TBF983466 TKZ983451:TLB983466 TUV983451:TUX983466 UER983451:UET983466 UON983451:UOP983466 UYJ983451:UYL983466 VIF983451:VIH983466 VSB983451:VSD983466 WBX983451:WBZ983466 WLT983451:WLV983466 WVP983451:WVR983466 H430:J433 JD430:JF433 SZ430:TB433 ACV430:ACX433 AMR430:AMT433 AWN430:AWP433 BGJ430:BGL433 BQF430:BQH433 CAB430:CAD433 CJX430:CJZ433 CTT430:CTV433 DDP430:DDR433 DNL430:DNN433 DXH430:DXJ433 EHD430:EHF433 EQZ430:ERB433 FAV430:FAX433 FKR430:FKT433 FUN430:FUP433 GEJ430:GEL433 GOF430:GOH433 GYB430:GYD433 HHX430:HHZ433 HRT430:HRV433 IBP430:IBR433 ILL430:ILN433 IVH430:IVJ433 JFD430:JFF433 JOZ430:JPB433 JYV430:JYX433 KIR430:KIT433 KSN430:KSP433 LCJ430:LCL433 LMF430:LMH433 LWB430:LWD433 MFX430:MFZ433 MPT430:MPV433 MZP430:MZR433 NJL430:NJN433 NTH430:NTJ433 ODD430:ODF433 OMZ430:ONB433 OWV430:OWX433 PGR430:PGT433 PQN430:PQP433 QAJ430:QAL433 QKF430:QKH433 QUB430:QUD433 RDX430:RDZ433 RNT430:RNV433 RXP430:RXR433 SHL430:SHN433 SRH430:SRJ433 TBD430:TBF433 TKZ430:TLB433 TUV430:TUX433 UER430:UET433 UON430:UOP433 UYJ430:UYL433 VIF430:VIH433 VSB430:VSD433 WBX430:WBZ433 WLT430:WLV433 WVP430:WVR433 H65966:J65969 JD65966:JF65969 SZ65966:TB65969 ACV65966:ACX65969 AMR65966:AMT65969 AWN65966:AWP65969 BGJ65966:BGL65969 BQF65966:BQH65969 CAB65966:CAD65969 CJX65966:CJZ65969 CTT65966:CTV65969 DDP65966:DDR65969 DNL65966:DNN65969 DXH65966:DXJ65969 EHD65966:EHF65969 EQZ65966:ERB65969 FAV65966:FAX65969 FKR65966:FKT65969 FUN65966:FUP65969 GEJ65966:GEL65969 GOF65966:GOH65969 GYB65966:GYD65969 HHX65966:HHZ65969 HRT65966:HRV65969 IBP65966:IBR65969 ILL65966:ILN65969 IVH65966:IVJ65969 JFD65966:JFF65969 JOZ65966:JPB65969 JYV65966:JYX65969 KIR65966:KIT65969 KSN65966:KSP65969 LCJ65966:LCL65969 LMF65966:LMH65969 LWB65966:LWD65969 MFX65966:MFZ65969 MPT65966:MPV65969 MZP65966:MZR65969 NJL65966:NJN65969 NTH65966:NTJ65969 ODD65966:ODF65969 OMZ65966:ONB65969 OWV65966:OWX65969 PGR65966:PGT65969 PQN65966:PQP65969 QAJ65966:QAL65969 QKF65966:QKH65969 QUB65966:QUD65969 RDX65966:RDZ65969 RNT65966:RNV65969 RXP65966:RXR65969 SHL65966:SHN65969 SRH65966:SRJ65969 TBD65966:TBF65969 TKZ65966:TLB65969 TUV65966:TUX65969 UER65966:UET65969 UON65966:UOP65969 UYJ65966:UYL65969 VIF65966:VIH65969 VSB65966:VSD65969 WBX65966:WBZ65969 WLT65966:WLV65969 WVP65966:WVR65969 H131502:J131505 JD131502:JF131505 SZ131502:TB131505 ACV131502:ACX131505 AMR131502:AMT131505 AWN131502:AWP131505 BGJ131502:BGL131505 BQF131502:BQH131505 CAB131502:CAD131505 CJX131502:CJZ131505 CTT131502:CTV131505 DDP131502:DDR131505 DNL131502:DNN131505 DXH131502:DXJ131505 EHD131502:EHF131505 EQZ131502:ERB131505 FAV131502:FAX131505 FKR131502:FKT131505 FUN131502:FUP131505 GEJ131502:GEL131505 GOF131502:GOH131505 GYB131502:GYD131505 HHX131502:HHZ131505 HRT131502:HRV131505 IBP131502:IBR131505 ILL131502:ILN131505 IVH131502:IVJ131505 JFD131502:JFF131505 JOZ131502:JPB131505 JYV131502:JYX131505 KIR131502:KIT131505 KSN131502:KSP131505 LCJ131502:LCL131505 LMF131502:LMH131505 LWB131502:LWD131505 MFX131502:MFZ131505 MPT131502:MPV131505 MZP131502:MZR131505 NJL131502:NJN131505 NTH131502:NTJ131505 ODD131502:ODF131505 OMZ131502:ONB131505 OWV131502:OWX131505 PGR131502:PGT131505 PQN131502:PQP131505 QAJ131502:QAL131505 QKF131502:QKH131505 QUB131502:QUD131505 RDX131502:RDZ131505 RNT131502:RNV131505 RXP131502:RXR131505 SHL131502:SHN131505 SRH131502:SRJ131505 TBD131502:TBF131505 TKZ131502:TLB131505 TUV131502:TUX131505 UER131502:UET131505 UON131502:UOP131505 UYJ131502:UYL131505 VIF131502:VIH131505 VSB131502:VSD131505 WBX131502:WBZ131505 WLT131502:WLV131505 WVP131502:WVR131505 H197038:J197041 JD197038:JF197041 SZ197038:TB197041 ACV197038:ACX197041 AMR197038:AMT197041 AWN197038:AWP197041 BGJ197038:BGL197041 BQF197038:BQH197041 CAB197038:CAD197041 CJX197038:CJZ197041 CTT197038:CTV197041 DDP197038:DDR197041 DNL197038:DNN197041 DXH197038:DXJ197041 EHD197038:EHF197041 EQZ197038:ERB197041 FAV197038:FAX197041 FKR197038:FKT197041 FUN197038:FUP197041 GEJ197038:GEL197041 GOF197038:GOH197041 GYB197038:GYD197041 HHX197038:HHZ197041 HRT197038:HRV197041 IBP197038:IBR197041 ILL197038:ILN197041 IVH197038:IVJ197041 JFD197038:JFF197041 JOZ197038:JPB197041 JYV197038:JYX197041 KIR197038:KIT197041 KSN197038:KSP197041 LCJ197038:LCL197041 LMF197038:LMH197041 LWB197038:LWD197041 MFX197038:MFZ197041 MPT197038:MPV197041 MZP197038:MZR197041 NJL197038:NJN197041 NTH197038:NTJ197041 ODD197038:ODF197041 OMZ197038:ONB197041 OWV197038:OWX197041 PGR197038:PGT197041 PQN197038:PQP197041 QAJ197038:QAL197041 QKF197038:QKH197041 QUB197038:QUD197041 RDX197038:RDZ197041 RNT197038:RNV197041 RXP197038:RXR197041 SHL197038:SHN197041 SRH197038:SRJ197041 TBD197038:TBF197041 TKZ197038:TLB197041 TUV197038:TUX197041 UER197038:UET197041 UON197038:UOP197041 UYJ197038:UYL197041 VIF197038:VIH197041 VSB197038:VSD197041 WBX197038:WBZ197041 WLT197038:WLV197041 WVP197038:WVR197041 H262574:J262577 JD262574:JF262577 SZ262574:TB262577 ACV262574:ACX262577 AMR262574:AMT262577 AWN262574:AWP262577 BGJ262574:BGL262577 BQF262574:BQH262577 CAB262574:CAD262577 CJX262574:CJZ262577 CTT262574:CTV262577 DDP262574:DDR262577 DNL262574:DNN262577 DXH262574:DXJ262577 EHD262574:EHF262577 EQZ262574:ERB262577 FAV262574:FAX262577 FKR262574:FKT262577 FUN262574:FUP262577 GEJ262574:GEL262577 GOF262574:GOH262577 GYB262574:GYD262577 HHX262574:HHZ262577 HRT262574:HRV262577 IBP262574:IBR262577 ILL262574:ILN262577 IVH262574:IVJ262577 JFD262574:JFF262577 JOZ262574:JPB262577 JYV262574:JYX262577 KIR262574:KIT262577 KSN262574:KSP262577 LCJ262574:LCL262577 LMF262574:LMH262577 LWB262574:LWD262577 MFX262574:MFZ262577 MPT262574:MPV262577 MZP262574:MZR262577 NJL262574:NJN262577 NTH262574:NTJ262577 ODD262574:ODF262577 OMZ262574:ONB262577 OWV262574:OWX262577 PGR262574:PGT262577 PQN262574:PQP262577 QAJ262574:QAL262577 QKF262574:QKH262577 QUB262574:QUD262577 RDX262574:RDZ262577 RNT262574:RNV262577 RXP262574:RXR262577 SHL262574:SHN262577 SRH262574:SRJ262577 TBD262574:TBF262577 TKZ262574:TLB262577 TUV262574:TUX262577 UER262574:UET262577 UON262574:UOP262577 UYJ262574:UYL262577 VIF262574:VIH262577 VSB262574:VSD262577 WBX262574:WBZ262577 WLT262574:WLV262577 WVP262574:WVR262577 H328110:J328113 JD328110:JF328113 SZ328110:TB328113 ACV328110:ACX328113 AMR328110:AMT328113 AWN328110:AWP328113 BGJ328110:BGL328113 BQF328110:BQH328113 CAB328110:CAD328113 CJX328110:CJZ328113 CTT328110:CTV328113 DDP328110:DDR328113 DNL328110:DNN328113 DXH328110:DXJ328113 EHD328110:EHF328113 EQZ328110:ERB328113 FAV328110:FAX328113 FKR328110:FKT328113 FUN328110:FUP328113 GEJ328110:GEL328113 GOF328110:GOH328113 GYB328110:GYD328113 HHX328110:HHZ328113 HRT328110:HRV328113 IBP328110:IBR328113 ILL328110:ILN328113 IVH328110:IVJ328113 JFD328110:JFF328113 JOZ328110:JPB328113 JYV328110:JYX328113 KIR328110:KIT328113 KSN328110:KSP328113 LCJ328110:LCL328113 LMF328110:LMH328113 LWB328110:LWD328113 MFX328110:MFZ328113 MPT328110:MPV328113 MZP328110:MZR328113 NJL328110:NJN328113 NTH328110:NTJ328113 ODD328110:ODF328113 OMZ328110:ONB328113 OWV328110:OWX328113 PGR328110:PGT328113 PQN328110:PQP328113 QAJ328110:QAL328113 QKF328110:QKH328113 QUB328110:QUD328113 RDX328110:RDZ328113 RNT328110:RNV328113 RXP328110:RXR328113 SHL328110:SHN328113 SRH328110:SRJ328113 TBD328110:TBF328113 TKZ328110:TLB328113 TUV328110:TUX328113 UER328110:UET328113 UON328110:UOP328113 UYJ328110:UYL328113 VIF328110:VIH328113 VSB328110:VSD328113 WBX328110:WBZ328113 WLT328110:WLV328113 WVP328110:WVR328113 H393646:J393649 JD393646:JF393649 SZ393646:TB393649 ACV393646:ACX393649 AMR393646:AMT393649 AWN393646:AWP393649 BGJ393646:BGL393649 BQF393646:BQH393649 CAB393646:CAD393649 CJX393646:CJZ393649 CTT393646:CTV393649 DDP393646:DDR393649 DNL393646:DNN393649 DXH393646:DXJ393649 EHD393646:EHF393649 EQZ393646:ERB393649 FAV393646:FAX393649 FKR393646:FKT393649 FUN393646:FUP393649 GEJ393646:GEL393649 GOF393646:GOH393649 GYB393646:GYD393649 HHX393646:HHZ393649 HRT393646:HRV393649 IBP393646:IBR393649 ILL393646:ILN393649 IVH393646:IVJ393649 JFD393646:JFF393649 JOZ393646:JPB393649 JYV393646:JYX393649 KIR393646:KIT393649 KSN393646:KSP393649 LCJ393646:LCL393649 LMF393646:LMH393649 LWB393646:LWD393649 MFX393646:MFZ393649 MPT393646:MPV393649 MZP393646:MZR393649 NJL393646:NJN393649 NTH393646:NTJ393649 ODD393646:ODF393649 OMZ393646:ONB393649 OWV393646:OWX393649 PGR393646:PGT393649 PQN393646:PQP393649 QAJ393646:QAL393649 QKF393646:QKH393649 QUB393646:QUD393649 RDX393646:RDZ393649 RNT393646:RNV393649 RXP393646:RXR393649 SHL393646:SHN393649 SRH393646:SRJ393649 TBD393646:TBF393649 TKZ393646:TLB393649 TUV393646:TUX393649 UER393646:UET393649 UON393646:UOP393649 UYJ393646:UYL393649 VIF393646:VIH393649 VSB393646:VSD393649 WBX393646:WBZ393649 WLT393646:WLV393649 WVP393646:WVR393649 H459182:J459185 JD459182:JF459185 SZ459182:TB459185 ACV459182:ACX459185 AMR459182:AMT459185 AWN459182:AWP459185 BGJ459182:BGL459185 BQF459182:BQH459185 CAB459182:CAD459185 CJX459182:CJZ459185 CTT459182:CTV459185 DDP459182:DDR459185 DNL459182:DNN459185 DXH459182:DXJ459185 EHD459182:EHF459185 EQZ459182:ERB459185 FAV459182:FAX459185 FKR459182:FKT459185 FUN459182:FUP459185 GEJ459182:GEL459185 GOF459182:GOH459185 GYB459182:GYD459185 HHX459182:HHZ459185 HRT459182:HRV459185 IBP459182:IBR459185 ILL459182:ILN459185 IVH459182:IVJ459185 JFD459182:JFF459185 JOZ459182:JPB459185 JYV459182:JYX459185 KIR459182:KIT459185 KSN459182:KSP459185 LCJ459182:LCL459185 LMF459182:LMH459185 LWB459182:LWD459185 MFX459182:MFZ459185 MPT459182:MPV459185 MZP459182:MZR459185 NJL459182:NJN459185 NTH459182:NTJ459185 ODD459182:ODF459185 OMZ459182:ONB459185 OWV459182:OWX459185 PGR459182:PGT459185 PQN459182:PQP459185 QAJ459182:QAL459185 QKF459182:QKH459185 QUB459182:QUD459185 RDX459182:RDZ459185 RNT459182:RNV459185 RXP459182:RXR459185 SHL459182:SHN459185 SRH459182:SRJ459185 TBD459182:TBF459185 TKZ459182:TLB459185 TUV459182:TUX459185 UER459182:UET459185 UON459182:UOP459185 UYJ459182:UYL459185 VIF459182:VIH459185 VSB459182:VSD459185 WBX459182:WBZ459185 WLT459182:WLV459185 WVP459182:WVR459185 H524718:J524721 JD524718:JF524721 SZ524718:TB524721 ACV524718:ACX524721 AMR524718:AMT524721 AWN524718:AWP524721 BGJ524718:BGL524721 BQF524718:BQH524721 CAB524718:CAD524721 CJX524718:CJZ524721 CTT524718:CTV524721 DDP524718:DDR524721 DNL524718:DNN524721 DXH524718:DXJ524721 EHD524718:EHF524721 EQZ524718:ERB524721 FAV524718:FAX524721 FKR524718:FKT524721 FUN524718:FUP524721 GEJ524718:GEL524721 GOF524718:GOH524721 GYB524718:GYD524721 HHX524718:HHZ524721 HRT524718:HRV524721 IBP524718:IBR524721 ILL524718:ILN524721 IVH524718:IVJ524721 JFD524718:JFF524721 JOZ524718:JPB524721 JYV524718:JYX524721 KIR524718:KIT524721 KSN524718:KSP524721 LCJ524718:LCL524721 LMF524718:LMH524721 LWB524718:LWD524721 MFX524718:MFZ524721 MPT524718:MPV524721 MZP524718:MZR524721 NJL524718:NJN524721 NTH524718:NTJ524721 ODD524718:ODF524721 OMZ524718:ONB524721 OWV524718:OWX524721 PGR524718:PGT524721 PQN524718:PQP524721 QAJ524718:QAL524721 QKF524718:QKH524721 QUB524718:QUD524721 RDX524718:RDZ524721 RNT524718:RNV524721 RXP524718:RXR524721 SHL524718:SHN524721 SRH524718:SRJ524721 TBD524718:TBF524721 TKZ524718:TLB524721 TUV524718:TUX524721 UER524718:UET524721 UON524718:UOP524721 UYJ524718:UYL524721 VIF524718:VIH524721 VSB524718:VSD524721 WBX524718:WBZ524721 WLT524718:WLV524721 WVP524718:WVR524721 H590254:J590257 JD590254:JF590257 SZ590254:TB590257 ACV590254:ACX590257 AMR590254:AMT590257 AWN590254:AWP590257 BGJ590254:BGL590257 BQF590254:BQH590257 CAB590254:CAD590257 CJX590254:CJZ590257 CTT590254:CTV590257 DDP590254:DDR590257 DNL590254:DNN590257 DXH590254:DXJ590257 EHD590254:EHF590257 EQZ590254:ERB590257 FAV590254:FAX590257 FKR590254:FKT590257 FUN590254:FUP590257 GEJ590254:GEL590257 GOF590254:GOH590257 GYB590254:GYD590257 HHX590254:HHZ590257 HRT590254:HRV590257 IBP590254:IBR590257 ILL590254:ILN590257 IVH590254:IVJ590257 JFD590254:JFF590257 JOZ590254:JPB590257 JYV590254:JYX590257 KIR590254:KIT590257 KSN590254:KSP590257 LCJ590254:LCL590257 LMF590254:LMH590257 LWB590254:LWD590257 MFX590254:MFZ590257 MPT590254:MPV590257 MZP590254:MZR590257 NJL590254:NJN590257 NTH590254:NTJ590257 ODD590254:ODF590257 OMZ590254:ONB590257 OWV590254:OWX590257 PGR590254:PGT590257 PQN590254:PQP590257 QAJ590254:QAL590257 QKF590254:QKH590257 QUB590254:QUD590257 RDX590254:RDZ590257 RNT590254:RNV590257 RXP590254:RXR590257 SHL590254:SHN590257 SRH590254:SRJ590257 TBD590254:TBF590257 TKZ590254:TLB590257 TUV590254:TUX590257 UER590254:UET590257 UON590254:UOP590257 UYJ590254:UYL590257 VIF590254:VIH590257 VSB590254:VSD590257 WBX590254:WBZ590257 WLT590254:WLV590257 WVP590254:WVR590257 H655790:J655793 JD655790:JF655793 SZ655790:TB655793 ACV655790:ACX655793 AMR655790:AMT655793 AWN655790:AWP655793 BGJ655790:BGL655793 BQF655790:BQH655793 CAB655790:CAD655793 CJX655790:CJZ655793 CTT655790:CTV655793 DDP655790:DDR655793 DNL655790:DNN655793 DXH655790:DXJ655793 EHD655790:EHF655793 EQZ655790:ERB655793 FAV655790:FAX655793 FKR655790:FKT655793 FUN655790:FUP655793 GEJ655790:GEL655793 GOF655790:GOH655793 GYB655790:GYD655793 HHX655790:HHZ655793 HRT655790:HRV655793 IBP655790:IBR655793 ILL655790:ILN655793 IVH655790:IVJ655793 JFD655790:JFF655793 JOZ655790:JPB655793 JYV655790:JYX655793 KIR655790:KIT655793 KSN655790:KSP655793 LCJ655790:LCL655793 LMF655790:LMH655793 LWB655790:LWD655793 MFX655790:MFZ655793 MPT655790:MPV655793 MZP655790:MZR655793 NJL655790:NJN655793 NTH655790:NTJ655793 ODD655790:ODF655793 OMZ655790:ONB655793 OWV655790:OWX655793 PGR655790:PGT655793 PQN655790:PQP655793 QAJ655790:QAL655793 QKF655790:QKH655793 QUB655790:QUD655793 RDX655790:RDZ655793 RNT655790:RNV655793 RXP655790:RXR655793 SHL655790:SHN655793 SRH655790:SRJ655793 TBD655790:TBF655793 TKZ655790:TLB655793 TUV655790:TUX655793 UER655790:UET655793 UON655790:UOP655793 UYJ655790:UYL655793 VIF655790:VIH655793 VSB655790:VSD655793 WBX655790:WBZ655793 WLT655790:WLV655793 WVP655790:WVR655793 H721326:J721329 JD721326:JF721329 SZ721326:TB721329 ACV721326:ACX721329 AMR721326:AMT721329 AWN721326:AWP721329 BGJ721326:BGL721329 BQF721326:BQH721329 CAB721326:CAD721329 CJX721326:CJZ721329 CTT721326:CTV721329 DDP721326:DDR721329 DNL721326:DNN721329 DXH721326:DXJ721329 EHD721326:EHF721329 EQZ721326:ERB721329 FAV721326:FAX721329 FKR721326:FKT721329 FUN721326:FUP721329 GEJ721326:GEL721329 GOF721326:GOH721329 GYB721326:GYD721329 HHX721326:HHZ721329 HRT721326:HRV721329 IBP721326:IBR721329 ILL721326:ILN721329 IVH721326:IVJ721329 JFD721326:JFF721329 JOZ721326:JPB721329 JYV721326:JYX721329 KIR721326:KIT721329 KSN721326:KSP721329 LCJ721326:LCL721329 LMF721326:LMH721329 LWB721326:LWD721329 MFX721326:MFZ721329 MPT721326:MPV721329 MZP721326:MZR721329 NJL721326:NJN721329 NTH721326:NTJ721329 ODD721326:ODF721329 OMZ721326:ONB721329 OWV721326:OWX721329 PGR721326:PGT721329 PQN721326:PQP721329 QAJ721326:QAL721329 QKF721326:QKH721329 QUB721326:QUD721329 RDX721326:RDZ721329 RNT721326:RNV721329 RXP721326:RXR721329 SHL721326:SHN721329 SRH721326:SRJ721329 TBD721326:TBF721329 TKZ721326:TLB721329 TUV721326:TUX721329 UER721326:UET721329 UON721326:UOP721329 UYJ721326:UYL721329 VIF721326:VIH721329 VSB721326:VSD721329 WBX721326:WBZ721329 WLT721326:WLV721329 WVP721326:WVR721329 H786862:J786865 JD786862:JF786865 SZ786862:TB786865 ACV786862:ACX786865 AMR786862:AMT786865 AWN786862:AWP786865 BGJ786862:BGL786865 BQF786862:BQH786865 CAB786862:CAD786865 CJX786862:CJZ786865 CTT786862:CTV786865 DDP786862:DDR786865 DNL786862:DNN786865 DXH786862:DXJ786865 EHD786862:EHF786865 EQZ786862:ERB786865 FAV786862:FAX786865 FKR786862:FKT786865 FUN786862:FUP786865 GEJ786862:GEL786865 GOF786862:GOH786865 GYB786862:GYD786865 HHX786862:HHZ786865 HRT786862:HRV786865 IBP786862:IBR786865 ILL786862:ILN786865 IVH786862:IVJ786865 JFD786862:JFF786865 JOZ786862:JPB786865 JYV786862:JYX786865 KIR786862:KIT786865 KSN786862:KSP786865 LCJ786862:LCL786865 LMF786862:LMH786865 LWB786862:LWD786865 MFX786862:MFZ786865 MPT786862:MPV786865 MZP786862:MZR786865 NJL786862:NJN786865 NTH786862:NTJ786865 ODD786862:ODF786865 OMZ786862:ONB786865 OWV786862:OWX786865 PGR786862:PGT786865 PQN786862:PQP786865 QAJ786862:QAL786865 QKF786862:QKH786865 QUB786862:QUD786865 RDX786862:RDZ786865 RNT786862:RNV786865 RXP786862:RXR786865 SHL786862:SHN786865 SRH786862:SRJ786865 TBD786862:TBF786865 TKZ786862:TLB786865 TUV786862:TUX786865 UER786862:UET786865 UON786862:UOP786865 UYJ786862:UYL786865 VIF786862:VIH786865 VSB786862:VSD786865 WBX786862:WBZ786865 WLT786862:WLV786865 WVP786862:WVR786865 H852398:J852401 JD852398:JF852401 SZ852398:TB852401 ACV852398:ACX852401 AMR852398:AMT852401 AWN852398:AWP852401 BGJ852398:BGL852401 BQF852398:BQH852401 CAB852398:CAD852401 CJX852398:CJZ852401 CTT852398:CTV852401 DDP852398:DDR852401 DNL852398:DNN852401 DXH852398:DXJ852401 EHD852398:EHF852401 EQZ852398:ERB852401 FAV852398:FAX852401 FKR852398:FKT852401 FUN852398:FUP852401 GEJ852398:GEL852401 GOF852398:GOH852401 GYB852398:GYD852401 HHX852398:HHZ852401 HRT852398:HRV852401 IBP852398:IBR852401 ILL852398:ILN852401 IVH852398:IVJ852401 JFD852398:JFF852401 JOZ852398:JPB852401 JYV852398:JYX852401 KIR852398:KIT852401 KSN852398:KSP852401 LCJ852398:LCL852401 LMF852398:LMH852401 LWB852398:LWD852401 MFX852398:MFZ852401 MPT852398:MPV852401 MZP852398:MZR852401 NJL852398:NJN852401 NTH852398:NTJ852401 ODD852398:ODF852401 OMZ852398:ONB852401 OWV852398:OWX852401 PGR852398:PGT852401 PQN852398:PQP852401 QAJ852398:QAL852401 QKF852398:QKH852401 QUB852398:QUD852401 RDX852398:RDZ852401 RNT852398:RNV852401 RXP852398:RXR852401 SHL852398:SHN852401 SRH852398:SRJ852401 TBD852398:TBF852401 TKZ852398:TLB852401 TUV852398:TUX852401 UER852398:UET852401 UON852398:UOP852401 UYJ852398:UYL852401 VIF852398:VIH852401 VSB852398:VSD852401 WBX852398:WBZ852401 WLT852398:WLV852401 WVP852398:WVR852401 H917934:J917937 JD917934:JF917937 SZ917934:TB917937 ACV917934:ACX917937 AMR917934:AMT917937 AWN917934:AWP917937 BGJ917934:BGL917937 BQF917934:BQH917937 CAB917934:CAD917937 CJX917934:CJZ917937 CTT917934:CTV917937 DDP917934:DDR917937 DNL917934:DNN917937 DXH917934:DXJ917937 EHD917934:EHF917937 EQZ917934:ERB917937 FAV917934:FAX917937 FKR917934:FKT917937 FUN917934:FUP917937 GEJ917934:GEL917937 GOF917934:GOH917937 GYB917934:GYD917937 HHX917934:HHZ917937 HRT917934:HRV917937 IBP917934:IBR917937 ILL917934:ILN917937 IVH917934:IVJ917937 JFD917934:JFF917937 JOZ917934:JPB917937 JYV917934:JYX917937 KIR917934:KIT917937 KSN917934:KSP917937 LCJ917934:LCL917937 LMF917934:LMH917937 LWB917934:LWD917937 MFX917934:MFZ917937 MPT917934:MPV917937 MZP917934:MZR917937 NJL917934:NJN917937 NTH917934:NTJ917937 ODD917934:ODF917937 OMZ917934:ONB917937 OWV917934:OWX917937 PGR917934:PGT917937 PQN917934:PQP917937 QAJ917934:QAL917937 QKF917934:QKH917937 QUB917934:QUD917937 RDX917934:RDZ917937 RNT917934:RNV917937 RXP917934:RXR917937 SHL917934:SHN917937 SRH917934:SRJ917937 TBD917934:TBF917937 TKZ917934:TLB917937 TUV917934:TUX917937 UER917934:UET917937 UON917934:UOP917937 UYJ917934:UYL917937 VIF917934:VIH917937 VSB917934:VSD917937 WBX917934:WBZ917937 WLT917934:WLV917937 WVP917934:WVR917937 H983470:J983473 JD983470:JF983473 SZ983470:TB983473 ACV983470:ACX983473 AMR983470:AMT983473 AWN983470:AWP983473 BGJ983470:BGL983473 BQF983470:BQH983473 CAB983470:CAD983473 CJX983470:CJZ983473 CTT983470:CTV983473 DDP983470:DDR983473 DNL983470:DNN983473 DXH983470:DXJ983473 EHD983470:EHF983473 EQZ983470:ERB983473 FAV983470:FAX983473 FKR983470:FKT983473 FUN983470:FUP983473 GEJ983470:GEL983473 GOF983470:GOH983473 GYB983470:GYD983473 HHX983470:HHZ983473 HRT983470:HRV983473 IBP983470:IBR983473 ILL983470:ILN983473 IVH983470:IVJ983473 JFD983470:JFF983473 JOZ983470:JPB983473 JYV983470:JYX983473 KIR983470:KIT983473 KSN983470:KSP983473 LCJ983470:LCL983473 LMF983470:LMH983473 LWB983470:LWD983473 MFX983470:MFZ983473 MPT983470:MPV983473 MZP983470:MZR983473 NJL983470:NJN983473 NTH983470:NTJ983473 ODD983470:ODF983473 OMZ983470:ONB983473 OWV983470:OWX983473 PGR983470:PGT983473 PQN983470:PQP983473 QAJ983470:QAL983473 QKF983470:QKH983473 QUB983470:QUD983473 RDX983470:RDZ983473 RNT983470:RNV983473 RXP983470:RXR983473 SHL983470:SHN983473 SRH983470:SRJ983473 TBD983470:TBF983473 TKZ983470:TLB983473 TUV983470:TUX983473 UER983470:UET983473 UON983470:UOP983473 UYJ983470:UYL983473 VIF983470:VIH983473 VSB983470:VSD983473 WBX983470:WBZ983473 WLT983470:WLV983473 WVP983470:WVR983473 H439:J456 JD439:JF456 SZ439:TB456 ACV439:ACX456 AMR439:AMT456 AWN439:AWP456 BGJ439:BGL456 BQF439:BQH456 CAB439:CAD456 CJX439:CJZ456 CTT439:CTV456 DDP439:DDR456 DNL439:DNN456 DXH439:DXJ456 EHD439:EHF456 EQZ439:ERB456 FAV439:FAX456 FKR439:FKT456 FUN439:FUP456 GEJ439:GEL456 GOF439:GOH456 GYB439:GYD456 HHX439:HHZ456 HRT439:HRV456 IBP439:IBR456 ILL439:ILN456 IVH439:IVJ456 JFD439:JFF456 JOZ439:JPB456 JYV439:JYX456 KIR439:KIT456 KSN439:KSP456 LCJ439:LCL456 LMF439:LMH456 LWB439:LWD456 MFX439:MFZ456 MPT439:MPV456 MZP439:MZR456 NJL439:NJN456 NTH439:NTJ456 ODD439:ODF456 OMZ439:ONB456 OWV439:OWX456 PGR439:PGT456 PQN439:PQP456 QAJ439:QAL456 QKF439:QKH456 QUB439:QUD456 RDX439:RDZ456 RNT439:RNV456 RXP439:RXR456 SHL439:SHN456 SRH439:SRJ456 TBD439:TBF456 TKZ439:TLB456 TUV439:TUX456 UER439:UET456 UON439:UOP456 UYJ439:UYL456 VIF439:VIH456 VSB439:VSD456 WBX439:WBZ456 WLT439:WLV456 WVP439:WVR456 H65975:J65992 JD65975:JF65992 SZ65975:TB65992 ACV65975:ACX65992 AMR65975:AMT65992 AWN65975:AWP65992 BGJ65975:BGL65992 BQF65975:BQH65992 CAB65975:CAD65992 CJX65975:CJZ65992 CTT65975:CTV65992 DDP65975:DDR65992 DNL65975:DNN65992 DXH65975:DXJ65992 EHD65975:EHF65992 EQZ65975:ERB65992 FAV65975:FAX65992 FKR65975:FKT65992 FUN65975:FUP65992 GEJ65975:GEL65992 GOF65975:GOH65992 GYB65975:GYD65992 HHX65975:HHZ65992 HRT65975:HRV65992 IBP65975:IBR65992 ILL65975:ILN65992 IVH65975:IVJ65992 JFD65975:JFF65992 JOZ65975:JPB65992 JYV65975:JYX65992 KIR65975:KIT65992 KSN65975:KSP65992 LCJ65975:LCL65992 LMF65975:LMH65992 LWB65975:LWD65992 MFX65975:MFZ65992 MPT65975:MPV65992 MZP65975:MZR65992 NJL65975:NJN65992 NTH65975:NTJ65992 ODD65975:ODF65992 OMZ65975:ONB65992 OWV65975:OWX65992 PGR65975:PGT65992 PQN65975:PQP65992 QAJ65975:QAL65992 QKF65975:QKH65992 QUB65975:QUD65992 RDX65975:RDZ65992 RNT65975:RNV65992 RXP65975:RXR65992 SHL65975:SHN65992 SRH65975:SRJ65992 TBD65975:TBF65992 TKZ65975:TLB65992 TUV65975:TUX65992 UER65975:UET65992 UON65975:UOP65992 UYJ65975:UYL65992 VIF65975:VIH65992 VSB65975:VSD65992 WBX65975:WBZ65992 WLT65975:WLV65992 WVP65975:WVR65992 H131511:J131528 JD131511:JF131528 SZ131511:TB131528 ACV131511:ACX131528 AMR131511:AMT131528 AWN131511:AWP131528 BGJ131511:BGL131528 BQF131511:BQH131528 CAB131511:CAD131528 CJX131511:CJZ131528 CTT131511:CTV131528 DDP131511:DDR131528 DNL131511:DNN131528 DXH131511:DXJ131528 EHD131511:EHF131528 EQZ131511:ERB131528 FAV131511:FAX131528 FKR131511:FKT131528 FUN131511:FUP131528 GEJ131511:GEL131528 GOF131511:GOH131528 GYB131511:GYD131528 HHX131511:HHZ131528 HRT131511:HRV131528 IBP131511:IBR131528 ILL131511:ILN131528 IVH131511:IVJ131528 JFD131511:JFF131528 JOZ131511:JPB131528 JYV131511:JYX131528 KIR131511:KIT131528 KSN131511:KSP131528 LCJ131511:LCL131528 LMF131511:LMH131528 LWB131511:LWD131528 MFX131511:MFZ131528 MPT131511:MPV131528 MZP131511:MZR131528 NJL131511:NJN131528 NTH131511:NTJ131528 ODD131511:ODF131528 OMZ131511:ONB131528 OWV131511:OWX131528 PGR131511:PGT131528 PQN131511:PQP131528 QAJ131511:QAL131528 QKF131511:QKH131528 QUB131511:QUD131528 RDX131511:RDZ131528 RNT131511:RNV131528 RXP131511:RXR131528 SHL131511:SHN131528 SRH131511:SRJ131528 TBD131511:TBF131528 TKZ131511:TLB131528 TUV131511:TUX131528 UER131511:UET131528 UON131511:UOP131528 UYJ131511:UYL131528 VIF131511:VIH131528 VSB131511:VSD131528 WBX131511:WBZ131528 WLT131511:WLV131528 WVP131511:WVR131528 H197047:J197064 JD197047:JF197064 SZ197047:TB197064 ACV197047:ACX197064 AMR197047:AMT197064 AWN197047:AWP197064 BGJ197047:BGL197064 BQF197047:BQH197064 CAB197047:CAD197064 CJX197047:CJZ197064 CTT197047:CTV197064 DDP197047:DDR197064 DNL197047:DNN197064 DXH197047:DXJ197064 EHD197047:EHF197064 EQZ197047:ERB197064 FAV197047:FAX197064 FKR197047:FKT197064 FUN197047:FUP197064 GEJ197047:GEL197064 GOF197047:GOH197064 GYB197047:GYD197064 HHX197047:HHZ197064 HRT197047:HRV197064 IBP197047:IBR197064 ILL197047:ILN197064 IVH197047:IVJ197064 JFD197047:JFF197064 JOZ197047:JPB197064 JYV197047:JYX197064 KIR197047:KIT197064 KSN197047:KSP197064 LCJ197047:LCL197064 LMF197047:LMH197064 LWB197047:LWD197064 MFX197047:MFZ197064 MPT197047:MPV197064 MZP197047:MZR197064 NJL197047:NJN197064 NTH197047:NTJ197064 ODD197047:ODF197064 OMZ197047:ONB197064 OWV197047:OWX197064 PGR197047:PGT197064 PQN197047:PQP197064 QAJ197047:QAL197064 QKF197047:QKH197064 QUB197047:QUD197064 RDX197047:RDZ197064 RNT197047:RNV197064 RXP197047:RXR197064 SHL197047:SHN197064 SRH197047:SRJ197064 TBD197047:TBF197064 TKZ197047:TLB197064 TUV197047:TUX197064 UER197047:UET197064 UON197047:UOP197064 UYJ197047:UYL197064 VIF197047:VIH197064 VSB197047:VSD197064 WBX197047:WBZ197064 WLT197047:WLV197064 WVP197047:WVR197064 H262583:J262600 JD262583:JF262600 SZ262583:TB262600 ACV262583:ACX262600 AMR262583:AMT262600 AWN262583:AWP262600 BGJ262583:BGL262600 BQF262583:BQH262600 CAB262583:CAD262600 CJX262583:CJZ262600 CTT262583:CTV262600 DDP262583:DDR262600 DNL262583:DNN262600 DXH262583:DXJ262600 EHD262583:EHF262600 EQZ262583:ERB262600 FAV262583:FAX262600 FKR262583:FKT262600 FUN262583:FUP262600 GEJ262583:GEL262600 GOF262583:GOH262600 GYB262583:GYD262600 HHX262583:HHZ262600 HRT262583:HRV262600 IBP262583:IBR262600 ILL262583:ILN262600 IVH262583:IVJ262600 JFD262583:JFF262600 JOZ262583:JPB262600 JYV262583:JYX262600 KIR262583:KIT262600 KSN262583:KSP262600 LCJ262583:LCL262600 LMF262583:LMH262600 LWB262583:LWD262600 MFX262583:MFZ262600 MPT262583:MPV262600 MZP262583:MZR262600 NJL262583:NJN262600 NTH262583:NTJ262600 ODD262583:ODF262600 OMZ262583:ONB262600 OWV262583:OWX262600 PGR262583:PGT262600 PQN262583:PQP262600 QAJ262583:QAL262600 QKF262583:QKH262600 QUB262583:QUD262600 RDX262583:RDZ262600 RNT262583:RNV262600 RXP262583:RXR262600 SHL262583:SHN262600 SRH262583:SRJ262600 TBD262583:TBF262600 TKZ262583:TLB262600 TUV262583:TUX262600 UER262583:UET262600 UON262583:UOP262600 UYJ262583:UYL262600 VIF262583:VIH262600 VSB262583:VSD262600 WBX262583:WBZ262600 WLT262583:WLV262600 WVP262583:WVR262600 H328119:J328136 JD328119:JF328136 SZ328119:TB328136 ACV328119:ACX328136 AMR328119:AMT328136 AWN328119:AWP328136 BGJ328119:BGL328136 BQF328119:BQH328136 CAB328119:CAD328136 CJX328119:CJZ328136 CTT328119:CTV328136 DDP328119:DDR328136 DNL328119:DNN328136 DXH328119:DXJ328136 EHD328119:EHF328136 EQZ328119:ERB328136 FAV328119:FAX328136 FKR328119:FKT328136 FUN328119:FUP328136 GEJ328119:GEL328136 GOF328119:GOH328136 GYB328119:GYD328136 HHX328119:HHZ328136 HRT328119:HRV328136 IBP328119:IBR328136 ILL328119:ILN328136 IVH328119:IVJ328136 JFD328119:JFF328136 JOZ328119:JPB328136 JYV328119:JYX328136 KIR328119:KIT328136 KSN328119:KSP328136 LCJ328119:LCL328136 LMF328119:LMH328136 LWB328119:LWD328136 MFX328119:MFZ328136 MPT328119:MPV328136 MZP328119:MZR328136 NJL328119:NJN328136 NTH328119:NTJ328136 ODD328119:ODF328136 OMZ328119:ONB328136 OWV328119:OWX328136 PGR328119:PGT328136 PQN328119:PQP328136 QAJ328119:QAL328136 QKF328119:QKH328136 QUB328119:QUD328136 RDX328119:RDZ328136 RNT328119:RNV328136 RXP328119:RXR328136 SHL328119:SHN328136 SRH328119:SRJ328136 TBD328119:TBF328136 TKZ328119:TLB328136 TUV328119:TUX328136 UER328119:UET328136 UON328119:UOP328136 UYJ328119:UYL328136 VIF328119:VIH328136 VSB328119:VSD328136 WBX328119:WBZ328136 WLT328119:WLV328136 WVP328119:WVR328136 H393655:J393672 JD393655:JF393672 SZ393655:TB393672 ACV393655:ACX393672 AMR393655:AMT393672 AWN393655:AWP393672 BGJ393655:BGL393672 BQF393655:BQH393672 CAB393655:CAD393672 CJX393655:CJZ393672 CTT393655:CTV393672 DDP393655:DDR393672 DNL393655:DNN393672 DXH393655:DXJ393672 EHD393655:EHF393672 EQZ393655:ERB393672 FAV393655:FAX393672 FKR393655:FKT393672 FUN393655:FUP393672 GEJ393655:GEL393672 GOF393655:GOH393672 GYB393655:GYD393672 HHX393655:HHZ393672 HRT393655:HRV393672 IBP393655:IBR393672 ILL393655:ILN393672 IVH393655:IVJ393672 JFD393655:JFF393672 JOZ393655:JPB393672 JYV393655:JYX393672 KIR393655:KIT393672 KSN393655:KSP393672 LCJ393655:LCL393672 LMF393655:LMH393672 LWB393655:LWD393672 MFX393655:MFZ393672 MPT393655:MPV393672 MZP393655:MZR393672 NJL393655:NJN393672 NTH393655:NTJ393672 ODD393655:ODF393672 OMZ393655:ONB393672 OWV393655:OWX393672 PGR393655:PGT393672 PQN393655:PQP393672 QAJ393655:QAL393672 QKF393655:QKH393672 QUB393655:QUD393672 RDX393655:RDZ393672 RNT393655:RNV393672 RXP393655:RXR393672 SHL393655:SHN393672 SRH393655:SRJ393672 TBD393655:TBF393672 TKZ393655:TLB393672 TUV393655:TUX393672 UER393655:UET393672 UON393655:UOP393672 UYJ393655:UYL393672 VIF393655:VIH393672 VSB393655:VSD393672 WBX393655:WBZ393672 WLT393655:WLV393672 WVP393655:WVR393672 H459191:J459208 JD459191:JF459208 SZ459191:TB459208 ACV459191:ACX459208 AMR459191:AMT459208 AWN459191:AWP459208 BGJ459191:BGL459208 BQF459191:BQH459208 CAB459191:CAD459208 CJX459191:CJZ459208 CTT459191:CTV459208 DDP459191:DDR459208 DNL459191:DNN459208 DXH459191:DXJ459208 EHD459191:EHF459208 EQZ459191:ERB459208 FAV459191:FAX459208 FKR459191:FKT459208 FUN459191:FUP459208 GEJ459191:GEL459208 GOF459191:GOH459208 GYB459191:GYD459208 HHX459191:HHZ459208 HRT459191:HRV459208 IBP459191:IBR459208 ILL459191:ILN459208 IVH459191:IVJ459208 JFD459191:JFF459208 JOZ459191:JPB459208 JYV459191:JYX459208 KIR459191:KIT459208 KSN459191:KSP459208 LCJ459191:LCL459208 LMF459191:LMH459208 LWB459191:LWD459208 MFX459191:MFZ459208 MPT459191:MPV459208 MZP459191:MZR459208 NJL459191:NJN459208 NTH459191:NTJ459208 ODD459191:ODF459208 OMZ459191:ONB459208 OWV459191:OWX459208 PGR459191:PGT459208 PQN459191:PQP459208 QAJ459191:QAL459208 QKF459191:QKH459208 QUB459191:QUD459208 RDX459191:RDZ459208 RNT459191:RNV459208 RXP459191:RXR459208 SHL459191:SHN459208 SRH459191:SRJ459208 TBD459191:TBF459208 TKZ459191:TLB459208 TUV459191:TUX459208 UER459191:UET459208 UON459191:UOP459208 UYJ459191:UYL459208 VIF459191:VIH459208 VSB459191:VSD459208 WBX459191:WBZ459208 WLT459191:WLV459208 WVP459191:WVR459208 H524727:J524744 JD524727:JF524744 SZ524727:TB524744 ACV524727:ACX524744 AMR524727:AMT524744 AWN524727:AWP524744 BGJ524727:BGL524744 BQF524727:BQH524744 CAB524727:CAD524744 CJX524727:CJZ524744 CTT524727:CTV524744 DDP524727:DDR524744 DNL524727:DNN524744 DXH524727:DXJ524744 EHD524727:EHF524744 EQZ524727:ERB524744 FAV524727:FAX524744 FKR524727:FKT524744 FUN524727:FUP524744 GEJ524727:GEL524744 GOF524727:GOH524744 GYB524727:GYD524744 HHX524727:HHZ524744 HRT524727:HRV524744 IBP524727:IBR524744 ILL524727:ILN524744 IVH524727:IVJ524744 JFD524727:JFF524744 JOZ524727:JPB524744 JYV524727:JYX524744 KIR524727:KIT524744 KSN524727:KSP524744 LCJ524727:LCL524744 LMF524727:LMH524744 LWB524727:LWD524744 MFX524727:MFZ524744 MPT524727:MPV524744 MZP524727:MZR524744 NJL524727:NJN524744 NTH524727:NTJ524744 ODD524727:ODF524744 OMZ524727:ONB524744 OWV524727:OWX524744 PGR524727:PGT524744 PQN524727:PQP524744 QAJ524727:QAL524744 QKF524727:QKH524744 QUB524727:QUD524744 RDX524727:RDZ524744 RNT524727:RNV524744 RXP524727:RXR524744 SHL524727:SHN524744 SRH524727:SRJ524744 TBD524727:TBF524744 TKZ524727:TLB524744 TUV524727:TUX524744 UER524727:UET524744 UON524727:UOP524744 UYJ524727:UYL524744 VIF524727:VIH524744 VSB524727:VSD524744 WBX524727:WBZ524744 WLT524727:WLV524744 WVP524727:WVR524744 H590263:J590280 JD590263:JF590280 SZ590263:TB590280 ACV590263:ACX590280 AMR590263:AMT590280 AWN590263:AWP590280 BGJ590263:BGL590280 BQF590263:BQH590280 CAB590263:CAD590280 CJX590263:CJZ590280 CTT590263:CTV590280 DDP590263:DDR590280 DNL590263:DNN590280 DXH590263:DXJ590280 EHD590263:EHF590280 EQZ590263:ERB590280 FAV590263:FAX590280 FKR590263:FKT590280 FUN590263:FUP590280 GEJ590263:GEL590280 GOF590263:GOH590280 GYB590263:GYD590280 HHX590263:HHZ590280 HRT590263:HRV590280 IBP590263:IBR590280 ILL590263:ILN590280 IVH590263:IVJ590280 JFD590263:JFF590280 JOZ590263:JPB590280 JYV590263:JYX590280 KIR590263:KIT590280 KSN590263:KSP590280 LCJ590263:LCL590280 LMF590263:LMH590280 LWB590263:LWD590280 MFX590263:MFZ590280 MPT590263:MPV590280 MZP590263:MZR590280 NJL590263:NJN590280 NTH590263:NTJ590280 ODD590263:ODF590280 OMZ590263:ONB590280 OWV590263:OWX590280 PGR590263:PGT590280 PQN590263:PQP590280 QAJ590263:QAL590280 QKF590263:QKH590280 QUB590263:QUD590280 RDX590263:RDZ590280 RNT590263:RNV590280 RXP590263:RXR590280 SHL590263:SHN590280 SRH590263:SRJ590280 TBD590263:TBF590280 TKZ590263:TLB590280 TUV590263:TUX590280 UER590263:UET590280 UON590263:UOP590280 UYJ590263:UYL590280 VIF590263:VIH590280 VSB590263:VSD590280 WBX590263:WBZ590280 WLT590263:WLV590280 WVP590263:WVR590280 H655799:J655816 JD655799:JF655816 SZ655799:TB655816 ACV655799:ACX655816 AMR655799:AMT655816 AWN655799:AWP655816 BGJ655799:BGL655816 BQF655799:BQH655816 CAB655799:CAD655816 CJX655799:CJZ655816 CTT655799:CTV655816 DDP655799:DDR655816 DNL655799:DNN655816 DXH655799:DXJ655816 EHD655799:EHF655816 EQZ655799:ERB655816 FAV655799:FAX655816 FKR655799:FKT655816 FUN655799:FUP655816 GEJ655799:GEL655816 GOF655799:GOH655816 GYB655799:GYD655816 HHX655799:HHZ655816 HRT655799:HRV655816 IBP655799:IBR655816 ILL655799:ILN655816 IVH655799:IVJ655816 JFD655799:JFF655816 JOZ655799:JPB655816 JYV655799:JYX655816 KIR655799:KIT655816 KSN655799:KSP655816 LCJ655799:LCL655816 LMF655799:LMH655816 LWB655799:LWD655816 MFX655799:MFZ655816 MPT655799:MPV655816 MZP655799:MZR655816 NJL655799:NJN655816 NTH655799:NTJ655816 ODD655799:ODF655816 OMZ655799:ONB655816 OWV655799:OWX655816 PGR655799:PGT655816 PQN655799:PQP655816 QAJ655799:QAL655816 QKF655799:QKH655816 QUB655799:QUD655816 RDX655799:RDZ655816 RNT655799:RNV655816 RXP655799:RXR655816 SHL655799:SHN655816 SRH655799:SRJ655816 TBD655799:TBF655816 TKZ655799:TLB655816 TUV655799:TUX655816 UER655799:UET655816 UON655799:UOP655816 UYJ655799:UYL655816 VIF655799:VIH655816 VSB655799:VSD655816 WBX655799:WBZ655816 WLT655799:WLV655816 WVP655799:WVR655816 H721335:J721352 JD721335:JF721352 SZ721335:TB721352 ACV721335:ACX721352 AMR721335:AMT721352 AWN721335:AWP721352 BGJ721335:BGL721352 BQF721335:BQH721352 CAB721335:CAD721352 CJX721335:CJZ721352 CTT721335:CTV721352 DDP721335:DDR721352 DNL721335:DNN721352 DXH721335:DXJ721352 EHD721335:EHF721352 EQZ721335:ERB721352 FAV721335:FAX721352 FKR721335:FKT721352 FUN721335:FUP721352 GEJ721335:GEL721352 GOF721335:GOH721352 GYB721335:GYD721352 HHX721335:HHZ721352 HRT721335:HRV721352 IBP721335:IBR721352 ILL721335:ILN721352 IVH721335:IVJ721352 JFD721335:JFF721352 JOZ721335:JPB721352 JYV721335:JYX721352 KIR721335:KIT721352 KSN721335:KSP721352 LCJ721335:LCL721352 LMF721335:LMH721352 LWB721335:LWD721352 MFX721335:MFZ721352 MPT721335:MPV721352 MZP721335:MZR721352 NJL721335:NJN721352 NTH721335:NTJ721352 ODD721335:ODF721352 OMZ721335:ONB721352 OWV721335:OWX721352 PGR721335:PGT721352 PQN721335:PQP721352 QAJ721335:QAL721352 QKF721335:QKH721352 QUB721335:QUD721352 RDX721335:RDZ721352 RNT721335:RNV721352 RXP721335:RXR721352 SHL721335:SHN721352 SRH721335:SRJ721352 TBD721335:TBF721352 TKZ721335:TLB721352 TUV721335:TUX721352 UER721335:UET721352 UON721335:UOP721352 UYJ721335:UYL721352 VIF721335:VIH721352 VSB721335:VSD721352 WBX721335:WBZ721352 WLT721335:WLV721352 WVP721335:WVR721352 H786871:J786888 JD786871:JF786888 SZ786871:TB786888 ACV786871:ACX786888 AMR786871:AMT786888 AWN786871:AWP786888 BGJ786871:BGL786888 BQF786871:BQH786888 CAB786871:CAD786888 CJX786871:CJZ786888 CTT786871:CTV786888 DDP786871:DDR786888 DNL786871:DNN786888 DXH786871:DXJ786888 EHD786871:EHF786888 EQZ786871:ERB786888 FAV786871:FAX786888 FKR786871:FKT786888 FUN786871:FUP786888 GEJ786871:GEL786888 GOF786871:GOH786888 GYB786871:GYD786888 HHX786871:HHZ786888 HRT786871:HRV786888 IBP786871:IBR786888 ILL786871:ILN786888 IVH786871:IVJ786888 JFD786871:JFF786888 JOZ786871:JPB786888 JYV786871:JYX786888 KIR786871:KIT786888 KSN786871:KSP786888 LCJ786871:LCL786888 LMF786871:LMH786888 LWB786871:LWD786888 MFX786871:MFZ786888 MPT786871:MPV786888 MZP786871:MZR786888 NJL786871:NJN786888 NTH786871:NTJ786888 ODD786871:ODF786888 OMZ786871:ONB786888 OWV786871:OWX786888 PGR786871:PGT786888 PQN786871:PQP786888 QAJ786871:QAL786888 QKF786871:QKH786888 QUB786871:QUD786888 RDX786871:RDZ786888 RNT786871:RNV786888 RXP786871:RXR786888 SHL786871:SHN786888 SRH786871:SRJ786888 TBD786871:TBF786888 TKZ786871:TLB786888 TUV786871:TUX786888 UER786871:UET786888 UON786871:UOP786888 UYJ786871:UYL786888 VIF786871:VIH786888 VSB786871:VSD786888 WBX786871:WBZ786888 WLT786871:WLV786888 WVP786871:WVR786888 H852407:J852424 JD852407:JF852424 SZ852407:TB852424 ACV852407:ACX852424 AMR852407:AMT852424 AWN852407:AWP852424 BGJ852407:BGL852424 BQF852407:BQH852424 CAB852407:CAD852424 CJX852407:CJZ852424 CTT852407:CTV852424 DDP852407:DDR852424 DNL852407:DNN852424 DXH852407:DXJ852424 EHD852407:EHF852424 EQZ852407:ERB852424 FAV852407:FAX852424 FKR852407:FKT852424 FUN852407:FUP852424 GEJ852407:GEL852424 GOF852407:GOH852424 GYB852407:GYD852424 HHX852407:HHZ852424 HRT852407:HRV852424 IBP852407:IBR852424 ILL852407:ILN852424 IVH852407:IVJ852424 JFD852407:JFF852424 JOZ852407:JPB852424 JYV852407:JYX852424 KIR852407:KIT852424 KSN852407:KSP852424 LCJ852407:LCL852424 LMF852407:LMH852424 LWB852407:LWD852424 MFX852407:MFZ852424 MPT852407:MPV852424 MZP852407:MZR852424 NJL852407:NJN852424 NTH852407:NTJ852424 ODD852407:ODF852424 OMZ852407:ONB852424 OWV852407:OWX852424 PGR852407:PGT852424 PQN852407:PQP852424 QAJ852407:QAL852424 QKF852407:QKH852424 QUB852407:QUD852424 RDX852407:RDZ852424 RNT852407:RNV852424 RXP852407:RXR852424 SHL852407:SHN852424 SRH852407:SRJ852424 TBD852407:TBF852424 TKZ852407:TLB852424 TUV852407:TUX852424 UER852407:UET852424 UON852407:UOP852424 UYJ852407:UYL852424 VIF852407:VIH852424 VSB852407:VSD852424 WBX852407:WBZ852424 WLT852407:WLV852424 WVP852407:WVR852424 H917943:J917960 JD917943:JF917960 SZ917943:TB917960 ACV917943:ACX917960 AMR917943:AMT917960 AWN917943:AWP917960 BGJ917943:BGL917960 BQF917943:BQH917960 CAB917943:CAD917960 CJX917943:CJZ917960 CTT917943:CTV917960 DDP917943:DDR917960 DNL917943:DNN917960 DXH917943:DXJ917960 EHD917943:EHF917960 EQZ917943:ERB917960 FAV917943:FAX917960 FKR917943:FKT917960 FUN917943:FUP917960 GEJ917943:GEL917960 GOF917943:GOH917960 GYB917943:GYD917960 HHX917943:HHZ917960 HRT917943:HRV917960 IBP917943:IBR917960 ILL917943:ILN917960 IVH917943:IVJ917960 JFD917943:JFF917960 JOZ917943:JPB917960 JYV917943:JYX917960 KIR917943:KIT917960 KSN917943:KSP917960 LCJ917943:LCL917960 LMF917943:LMH917960 LWB917943:LWD917960 MFX917943:MFZ917960 MPT917943:MPV917960 MZP917943:MZR917960 NJL917943:NJN917960 NTH917943:NTJ917960 ODD917943:ODF917960 OMZ917943:ONB917960 OWV917943:OWX917960 PGR917943:PGT917960 PQN917943:PQP917960 QAJ917943:QAL917960 QKF917943:QKH917960 QUB917943:QUD917960 RDX917943:RDZ917960 RNT917943:RNV917960 RXP917943:RXR917960 SHL917943:SHN917960 SRH917943:SRJ917960 TBD917943:TBF917960 TKZ917943:TLB917960 TUV917943:TUX917960 UER917943:UET917960 UON917943:UOP917960 UYJ917943:UYL917960 VIF917943:VIH917960 VSB917943:VSD917960 WBX917943:WBZ917960 WLT917943:WLV917960 WVP917943:WVR917960 H983479:J983496 JD983479:JF983496 SZ983479:TB983496 ACV983479:ACX983496 AMR983479:AMT983496 AWN983479:AWP983496 BGJ983479:BGL983496 BQF983479:BQH983496 CAB983479:CAD983496 CJX983479:CJZ983496 CTT983479:CTV983496 DDP983479:DDR983496 DNL983479:DNN983496 DXH983479:DXJ983496 EHD983479:EHF983496 EQZ983479:ERB983496 FAV983479:FAX983496 FKR983479:FKT983496 FUN983479:FUP983496 GEJ983479:GEL983496 GOF983479:GOH983496 GYB983479:GYD983496 HHX983479:HHZ983496 HRT983479:HRV983496 IBP983479:IBR983496 ILL983479:ILN983496 IVH983479:IVJ983496 JFD983479:JFF983496 JOZ983479:JPB983496 JYV983479:JYX983496 KIR983479:KIT983496 KSN983479:KSP983496 LCJ983479:LCL983496 LMF983479:LMH983496 LWB983479:LWD983496 MFX983479:MFZ983496 MPT983479:MPV983496 MZP983479:MZR983496 NJL983479:NJN983496 NTH983479:NTJ983496 ODD983479:ODF983496 OMZ983479:ONB983496 OWV983479:OWX983496 PGR983479:PGT983496 PQN983479:PQP983496 QAJ983479:QAL983496 QKF983479:QKH983496 QUB983479:QUD983496 RDX983479:RDZ983496 RNT983479:RNV983496 RXP983479:RXR983496 SHL983479:SHN983496 SRH983479:SRJ983496 TBD983479:TBF983496 TKZ983479:TLB983496 TUV983479:TUX983496 UER983479:UET983496 UON983479:UOP983496 UYJ983479:UYL983496 VIF983479:VIH983496 VSB983479:VSD983496 WBX983479:WBZ983496 WLT983479:WLV983496 WVP983479:WVR983496 H460:J479 JD460:JF479 SZ460:TB479 ACV460:ACX479 AMR460:AMT479 AWN460:AWP479 BGJ460:BGL479 BQF460:BQH479 CAB460:CAD479 CJX460:CJZ479 CTT460:CTV479 DDP460:DDR479 DNL460:DNN479 DXH460:DXJ479 EHD460:EHF479 EQZ460:ERB479 FAV460:FAX479 FKR460:FKT479 FUN460:FUP479 GEJ460:GEL479 GOF460:GOH479 GYB460:GYD479 HHX460:HHZ479 HRT460:HRV479 IBP460:IBR479 ILL460:ILN479 IVH460:IVJ479 JFD460:JFF479 JOZ460:JPB479 JYV460:JYX479 KIR460:KIT479 KSN460:KSP479 LCJ460:LCL479 LMF460:LMH479 LWB460:LWD479 MFX460:MFZ479 MPT460:MPV479 MZP460:MZR479 NJL460:NJN479 NTH460:NTJ479 ODD460:ODF479 OMZ460:ONB479 OWV460:OWX479 PGR460:PGT479 PQN460:PQP479 QAJ460:QAL479 QKF460:QKH479 QUB460:QUD479 RDX460:RDZ479 RNT460:RNV479 RXP460:RXR479 SHL460:SHN479 SRH460:SRJ479 TBD460:TBF479 TKZ460:TLB479 TUV460:TUX479 UER460:UET479 UON460:UOP479 UYJ460:UYL479 VIF460:VIH479 VSB460:VSD479 WBX460:WBZ479 WLT460:WLV479 WVP460:WVR479 H65996:J66015 JD65996:JF66015 SZ65996:TB66015 ACV65996:ACX66015 AMR65996:AMT66015 AWN65996:AWP66015 BGJ65996:BGL66015 BQF65996:BQH66015 CAB65996:CAD66015 CJX65996:CJZ66015 CTT65996:CTV66015 DDP65996:DDR66015 DNL65996:DNN66015 DXH65996:DXJ66015 EHD65996:EHF66015 EQZ65996:ERB66015 FAV65996:FAX66015 FKR65996:FKT66015 FUN65996:FUP66015 GEJ65996:GEL66015 GOF65996:GOH66015 GYB65996:GYD66015 HHX65996:HHZ66015 HRT65996:HRV66015 IBP65996:IBR66015 ILL65996:ILN66015 IVH65996:IVJ66015 JFD65996:JFF66015 JOZ65996:JPB66015 JYV65996:JYX66015 KIR65996:KIT66015 KSN65996:KSP66015 LCJ65996:LCL66015 LMF65996:LMH66015 LWB65996:LWD66015 MFX65996:MFZ66015 MPT65996:MPV66015 MZP65996:MZR66015 NJL65996:NJN66015 NTH65996:NTJ66015 ODD65996:ODF66015 OMZ65996:ONB66015 OWV65996:OWX66015 PGR65996:PGT66015 PQN65996:PQP66015 QAJ65996:QAL66015 QKF65996:QKH66015 QUB65996:QUD66015 RDX65996:RDZ66015 RNT65996:RNV66015 RXP65996:RXR66015 SHL65996:SHN66015 SRH65996:SRJ66015 TBD65996:TBF66015 TKZ65996:TLB66015 TUV65996:TUX66015 UER65996:UET66015 UON65996:UOP66015 UYJ65996:UYL66015 VIF65996:VIH66015 VSB65996:VSD66015 WBX65996:WBZ66015 WLT65996:WLV66015 WVP65996:WVR66015 H131532:J131551 JD131532:JF131551 SZ131532:TB131551 ACV131532:ACX131551 AMR131532:AMT131551 AWN131532:AWP131551 BGJ131532:BGL131551 BQF131532:BQH131551 CAB131532:CAD131551 CJX131532:CJZ131551 CTT131532:CTV131551 DDP131532:DDR131551 DNL131532:DNN131551 DXH131532:DXJ131551 EHD131532:EHF131551 EQZ131532:ERB131551 FAV131532:FAX131551 FKR131532:FKT131551 FUN131532:FUP131551 GEJ131532:GEL131551 GOF131532:GOH131551 GYB131532:GYD131551 HHX131532:HHZ131551 HRT131532:HRV131551 IBP131532:IBR131551 ILL131532:ILN131551 IVH131532:IVJ131551 JFD131532:JFF131551 JOZ131532:JPB131551 JYV131532:JYX131551 KIR131532:KIT131551 KSN131532:KSP131551 LCJ131532:LCL131551 LMF131532:LMH131551 LWB131532:LWD131551 MFX131532:MFZ131551 MPT131532:MPV131551 MZP131532:MZR131551 NJL131532:NJN131551 NTH131532:NTJ131551 ODD131532:ODF131551 OMZ131532:ONB131551 OWV131532:OWX131551 PGR131532:PGT131551 PQN131532:PQP131551 QAJ131532:QAL131551 QKF131532:QKH131551 QUB131532:QUD131551 RDX131532:RDZ131551 RNT131532:RNV131551 RXP131532:RXR131551 SHL131532:SHN131551 SRH131532:SRJ131551 TBD131532:TBF131551 TKZ131532:TLB131551 TUV131532:TUX131551 UER131532:UET131551 UON131532:UOP131551 UYJ131532:UYL131551 VIF131532:VIH131551 VSB131532:VSD131551 WBX131532:WBZ131551 WLT131532:WLV131551 WVP131532:WVR131551 H197068:J197087 JD197068:JF197087 SZ197068:TB197087 ACV197068:ACX197087 AMR197068:AMT197087 AWN197068:AWP197087 BGJ197068:BGL197087 BQF197068:BQH197087 CAB197068:CAD197087 CJX197068:CJZ197087 CTT197068:CTV197087 DDP197068:DDR197087 DNL197068:DNN197087 DXH197068:DXJ197087 EHD197068:EHF197087 EQZ197068:ERB197087 FAV197068:FAX197087 FKR197068:FKT197087 FUN197068:FUP197087 GEJ197068:GEL197087 GOF197068:GOH197087 GYB197068:GYD197087 HHX197068:HHZ197087 HRT197068:HRV197087 IBP197068:IBR197087 ILL197068:ILN197087 IVH197068:IVJ197087 JFD197068:JFF197087 JOZ197068:JPB197087 JYV197068:JYX197087 KIR197068:KIT197087 KSN197068:KSP197087 LCJ197068:LCL197087 LMF197068:LMH197087 LWB197068:LWD197087 MFX197068:MFZ197087 MPT197068:MPV197087 MZP197068:MZR197087 NJL197068:NJN197087 NTH197068:NTJ197087 ODD197068:ODF197087 OMZ197068:ONB197087 OWV197068:OWX197087 PGR197068:PGT197087 PQN197068:PQP197087 QAJ197068:QAL197087 QKF197068:QKH197087 QUB197068:QUD197087 RDX197068:RDZ197087 RNT197068:RNV197087 RXP197068:RXR197087 SHL197068:SHN197087 SRH197068:SRJ197087 TBD197068:TBF197087 TKZ197068:TLB197087 TUV197068:TUX197087 UER197068:UET197087 UON197068:UOP197087 UYJ197068:UYL197087 VIF197068:VIH197087 VSB197068:VSD197087 WBX197068:WBZ197087 WLT197068:WLV197087 WVP197068:WVR197087 H262604:J262623 JD262604:JF262623 SZ262604:TB262623 ACV262604:ACX262623 AMR262604:AMT262623 AWN262604:AWP262623 BGJ262604:BGL262623 BQF262604:BQH262623 CAB262604:CAD262623 CJX262604:CJZ262623 CTT262604:CTV262623 DDP262604:DDR262623 DNL262604:DNN262623 DXH262604:DXJ262623 EHD262604:EHF262623 EQZ262604:ERB262623 FAV262604:FAX262623 FKR262604:FKT262623 FUN262604:FUP262623 GEJ262604:GEL262623 GOF262604:GOH262623 GYB262604:GYD262623 HHX262604:HHZ262623 HRT262604:HRV262623 IBP262604:IBR262623 ILL262604:ILN262623 IVH262604:IVJ262623 JFD262604:JFF262623 JOZ262604:JPB262623 JYV262604:JYX262623 KIR262604:KIT262623 KSN262604:KSP262623 LCJ262604:LCL262623 LMF262604:LMH262623 LWB262604:LWD262623 MFX262604:MFZ262623 MPT262604:MPV262623 MZP262604:MZR262623 NJL262604:NJN262623 NTH262604:NTJ262623 ODD262604:ODF262623 OMZ262604:ONB262623 OWV262604:OWX262623 PGR262604:PGT262623 PQN262604:PQP262623 QAJ262604:QAL262623 QKF262604:QKH262623 QUB262604:QUD262623 RDX262604:RDZ262623 RNT262604:RNV262623 RXP262604:RXR262623 SHL262604:SHN262623 SRH262604:SRJ262623 TBD262604:TBF262623 TKZ262604:TLB262623 TUV262604:TUX262623 UER262604:UET262623 UON262604:UOP262623 UYJ262604:UYL262623 VIF262604:VIH262623 VSB262604:VSD262623 WBX262604:WBZ262623 WLT262604:WLV262623 WVP262604:WVR262623 H328140:J328159 JD328140:JF328159 SZ328140:TB328159 ACV328140:ACX328159 AMR328140:AMT328159 AWN328140:AWP328159 BGJ328140:BGL328159 BQF328140:BQH328159 CAB328140:CAD328159 CJX328140:CJZ328159 CTT328140:CTV328159 DDP328140:DDR328159 DNL328140:DNN328159 DXH328140:DXJ328159 EHD328140:EHF328159 EQZ328140:ERB328159 FAV328140:FAX328159 FKR328140:FKT328159 FUN328140:FUP328159 GEJ328140:GEL328159 GOF328140:GOH328159 GYB328140:GYD328159 HHX328140:HHZ328159 HRT328140:HRV328159 IBP328140:IBR328159 ILL328140:ILN328159 IVH328140:IVJ328159 JFD328140:JFF328159 JOZ328140:JPB328159 JYV328140:JYX328159 KIR328140:KIT328159 KSN328140:KSP328159 LCJ328140:LCL328159 LMF328140:LMH328159 LWB328140:LWD328159 MFX328140:MFZ328159 MPT328140:MPV328159 MZP328140:MZR328159 NJL328140:NJN328159 NTH328140:NTJ328159 ODD328140:ODF328159 OMZ328140:ONB328159 OWV328140:OWX328159 PGR328140:PGT328159 PQN328140:PQP328159 QAJ328140:QAL328159 QKF328140:QKH328159 QUB328140:QUD328159 RDX328140:RDZ328159 RNT328140:RNV328159 RXP328140:RXR328159 SHL328140:SHN328159 SRH328140:SRJ328159 TBD328140:TBF328159 TKZ328140:TLB328159 TUV328140:TUX328159 UER328140:UET328159 UON328140:UOP328159 UYJ328140:UYL328159 VIF328140:VIH328159 VSB328140:VSD328159 WBX328140:WBZ328159 WLT328140:WLV328159 WVP328140:WVR328159 H393676:J393695 JD393676:JF393695 SZ393676:TB393695 ACV393676:ACX393695 AMR393676:AMT393695 AWN393676:AWP393695 BGJ393676:BGL393695 BQF393676:BQH393695 CAB393676:CAD393695 CJX393676:CJZ393695 CTT393676:CTV393695 DDP393676:DDR393695 DNL393676:DNN393695 DXH393676:DXJ393695 EHD393676:EHF393695 EQZ393676:ERB393695 FAV393676:FAX393695 FKR393676:FKT393695 FUN393676:FUP393695 GEJ393676:GEL393695 GOF393676:GOH393695 GYB393676:GYD393695 HHX393676:HHZ393695 HRT393676:HRV393695 IBP393676:IBR393695 ILL393676:ILN393695 IVH393676:IVJ393695 JFD393676:JFF393695 JOZ393676:JPB393695 JYV393676:JYX393695 KIR393676:KIT393695 KSN393676:KSP393695 LCJ393676:LCL393695 LMF393676:LMH393695 LWB393676:LWD393695 MFX393676:MFZ393695 MPT393676:MPV393695 MZP393676:MZR393695 NJL393676:NJN393695 NTH393676:NTJ393695 ODD393676:ODF393695 OMZ393676:ONB393695 OWV393676:OWX393695 PGR393676:PGT393695 PQN393676:PQP393695 QAJ393676:QAL393695 QKF393676:QKH393695 QUB393676:QUD393695 RDX393676:RDZ393695 RNT393676:RNV393695 RXP393676:RXR393695 SHL393676:SHN393695 SRH393676:SRJ393695 TBD393676:TBF393695 TKZ393676:TLB393695 TUV393676:TUX393695 UER393676:UET393695 UON393676:UOP393695 UYJ393676:UYL393695 VIF393676:VIH393695 VSB393676:VSD393695 WBX393676:WBZ393695 WLT393676:WLV393695 WVP393676:WVR393695 H459212:J459231 JD459212:JF459231 SZ459212:TB459231 ACV459212:ACX459231 AMR459212:AMT459231 AWN459212:AWP459231 BGJ459212:BGL459231 BQF459212:BQH459231 CAB459212:CAD459231 CJX459212:CJZ459231 CTT459212:CTV459231 DDP459212:DDR459231 DNL459212:DNN459231 DXH459212:DXJ459231 EHD459212:EHF459231 EQZ459212:ERB459231 FAV459212:FAX459231 FKR459212:FKT459231 FUN459212:FUP459231 GEJ459212:GEL459231 GOF459212:GOH459231 GYB459212:GYD459231 HHX459212:HHZ459231 HRT459212:HRV459231 IBP459212:IBR459231 ILL459212:ILN459231 IVH459212:IVJ459231 JFD459212:JFF459231 JOZ459212:JPB459231 JYV459212:JYX459231 KIR459212:KIT459231 KSN459212:KSP459231 LCJ459212:LCL459231 LMF459212:LMH459231 LWB459212:LWD459231 MFX459212:MFZ459231 MPT459212:MPV459231 MZP459212:MZR459231 NJL459212:NJN459231 NTH459212:NTJ459231 ODD459212:ODF459231 OMZ459212:ONB459231 OWV459212:OWX459231 PGR459212:PGT459231 PQN459212:PQP459231 QAJ459212:QAL459231 QKF459212:QKH459231 QUB459212:QUD459231 RDX459212:RDZ459231 RNT459212:RNV459231 RXP459212:RXR459231 SHL459212:SHN459231 SRH459212:SRJ459231 TBD459212:TBF459231 TKZ459212:TLB459231 TUV459212:TUX459231 UER459212:UET459231 UON459212:UOP459231 UYJ459212:UYL459231 VIF459212:VIH459231 VSB459212:VSD459231 WBX459212:WBZ459231 WLT459212:WLV459231 WVP459212:WVR459231 H524748:J524767 JD524748:JF524767 SZ524748:TB524767 ACV524748:ACX524767 AMR524748:AMT524767 AWN524748:AWP524767 BGJ524748:BGL524767 BQF524748:BQH524767 CAB524748:CAD524767 CJX524748:CJZ524767 CTT524748:CTV524767 DDP524748:DDR524767 DNL524748:DNN524767 DXH524748:DXJ524767 EHD524748:EHF524767 EQZ524748:ERB524767 FAV524748:FAX524767 FKR524748:FKT524767 FUN524748:FUP524767 GEJ524748:GEL524767 GOF524748:GOH524767 GYB524748:GYD524767 HHX524748:HHZ524767 HRT524748:HRV524767 IBP524748:IBR524767 ILL524748:ILN524767 IVH524748:IVJ524767 JFD524748:JFF524767 JOZ524748:JPB524767 JYV524748:JYX524767 KIR524748:KIT524767 KSN524748:KSP524767 LCJ524748:LCL524767 LMF524748:LMH524767 LWB524748:LWD524767 MFX524748:MFZ524767 MPT524748:MPV524767 MZP524748:MZR524767 NJL524748:NJN524767 NTH524748:NTJ524767 ODD524748:ODF524767 OMZ524748:ONB524767 OWV524748:OWX524767 PGR524748:PGT524767 PQN524748:PQP524767 QAJ524748:QAL524767 QKF524748:QKH524767 QUB524748:QUD524767 RDX524748:RDZ524767 RNT524748:RNV524767 RXP524748:RXR524767 SHL524748:SHN524767 SRH524748:SRJ524767 TBD524748:TBF524767 TKZ524748:TLB524767 TUV524748:TUX524767 UER524748:UET524767 UON524748:UOP524767 UYJ524748:UYL524767 VIF524748:VIH524767 VSB524748:VSD524767 WBX524748:WBZ524767 WLT524748:WLV524767 WVP524748:WVR524767 H590284:J590303 JD590284:JF590303 SZ590284:TB590303 ACV590284:ACX590303 AMR590284:AMT590303 AWN590284:AWP590303 BGJ590284:BGL590303 BQF590284:BQH590303 CAB590284:CAD590303 CJX590284:CJZ590303 CTT590284:CTV590303 DDP590284:DDR590303 DNL590284:DNN590303 DXH590284:DXJ590303 EHD590284:EHF590303 EQZ590284:ERB590303 FAV590284:FAX590303 FKR590284:FKT590303 FUN590284:FUP590303 GEJ590284:GEL590303 GOF590284:GOH590303 GYB590284:GYD590303 HHX590284:HHZ590303 HRT590284:HRV590303 IBP590284:IBR590303 ILL590284:ILN590303 IVH590284:IVJ590303 JFD590284:JFF590303 JOZ590284:JPB590303 JYV590284:JYX590303 KIR590284:KIT590303 KSN590284:KSP590303 LCJ590284:LCL590303 LMF590284:LMH590303 LWB590284:LWD590303 MFX590284:MFZ590303 MPT590284:MPV590303 MZP590284:MZR590303 NJL590284:NJN590303 NTH590284:NTJ590303 ODD590284:ODF590303 OMZ590284:ONB590303 OWV590284:OWX590303 PGR590284:PGT590303 PQN590284:PQP590303 QAJ590284:QAL590303 QKF590284:QKH590303 QUB590284:QUD590303 RDX590284:RDZ590303 RNT590284:RNV590303 RXP590284:RXR590303 SHL590284:SHN590303 SRH590284:SRJ590303 TBD590284:TBF590303 TKZ590284:TLB590303 TUV590284:TUX590303 UER590284:UET590303 UON590284:UOP590303 UYJ590284:UYL590303 VIF590284:VIH590303 VSB590284:VSD590303 WBX590284:WBZ590303 WLT590284:WLV590303 WVP590284:WVR590303 H655820:J655839 JD655820:JF655839 SZ655820:TB655839 ACV655820:ACX655839 AMR655820:AMT655839 AWN655820:AWP655839 BGJ655820:BGL655839 BQF655820:BQH655839 CAB655820:CAD655839 CJX655820:CJZ655839 CTT655820:CTV655839 DDP655820:DDR655839 DNL655820:DNN655839 DXH655820:DXJ655839 EHD655820:EHF655839 EQZ655820:ERB655839 FAV655820:FAX655839 FKR655820:FKT655839 FUN655820:FUP655839 GEJ655820:GEL655839 GOF655820:GOH655839 GYB655820:GYD655839 HHX655820:HHZ655839 HRT655820:HRV655839 IBP655820:IBR655839 ILL655820:ILN655839 IVH655820:IVJ655839 JFD655820:JFF655839 JOZ655820:JPB655839 JYV655820:JYX655839 KIR655820:KIT655839 KSN655820:KSP655839 LCJ655820:LCL655839 LMF655820:LMH655839 LWB655820:LWD655839 MFX655820:MFZ655839 MPT655820:MPV655839 MZP655820:MZR655839 NJL655820:NJN655839 NTH655820:NTJ655839 ODD655820:ODF655839 OMZ655820:ONB655839 OWV655820:OWX655839 PGR655820:PGT655839 PQN655820:PQP655839 QAJ655820:QAL655839 QKF655820:QKH655839 QUB655820:QUD655839 RDX655820:RDZ655839 RNT655820:RNV655839 RXP655820:RXR655839 SHL655820:SHN655839 SRH655820:SRJ655839 TBD655820:TBF655839 TKZ655820:TLB655839 TUV655820:TUX655839 UER655820:UET655839 UON655820:UOP655839 UYJ655820:UYL655839 VIF655820:VIH655839 VSB655820:VSD655839 WBX655820:WBZ655839 WLT655820:WLV655839 WVP655820:WVR655839 H721356:J721375 JD721356:JF721375 SZ721356:TB721375 ACV721356:ACX721375 AMR721356:AMT721375 AWN721356:AWP721375 BGJ721356:BGL721375 BQF721356:BQH721375 CAB721356:CAD721375 CJX721356:CJZ721375 CTT721356:CTV721375 DDP721356:DDR721375 DNL721356:DNN721375 DXH721356:DXJ721375 EHD721356:EHF721375 EQZ721356:ERB721375 FAV721356:FAX721375 FKR721356:FKT721375 FUN721356:FUP721375 GEJ721356:GEL721375 GOF721356:GOH721375 GYB721356:GYD721375 HHX721356:HHZ721375 HRT721356:HRV721375 IBP721356:IBR721375 ILL721356:ILN721375 IVH721356:IVJ721375 JFD721356:JFF721375 JOZ721356:JPB721375 JYV721356:JYX721375 KIR721356:KIT721375 KSN721356:KSP721375 LCJ721356:LCL721375 LMF721356:LMH721375 LWB721356:LWD721375 MFX721356:MFZ721375 MPT721356:MPV721375 MZP721356:MZR721375 NJL721356:NJN721375 NTH721356:NTJ721375 ODD721356:ODF721375 OMZ721356:ONB721375 OWV721356:OWX721375 PGR721356:PGT721375 PQN721356:PQP721375 QAJ721356:QAL721375 QKF721356:QKH721375 QUB721356:QUD721375 RDX721356:RDZ721375 RNT721356:RNV721375 RXP721356:RXR721375 SHL721356:SHN721375 SRH721356:SRJ721375 TBD721356:TBF721375 TKZ721356:TLB721375 TUV721356:TUX721375 UER721356:UET721375 UON721356:UOP721375 UYJ721356:UYL721375 VIF721356:VIH721375 VSB721356:VSD721375 WBX721356:WBZ721375 WLT721356:WLV721375 WVP721356:WVR721375 H786892:J786911 JD786892:JF786911 SZ786892:TB786911 ACV786892:ACX786911 AMR786892:AMT786911 AWN786892:AWP786911 BGJ786892:BGL786911 BQF786892:BQH786911 CAB786892:CAD786911 CJX786892:CJZ786911 CTT786892:CTV786911 DDP786892:DDR786911 DNL786892:DNN786911 DXH786892:DXJ786911 EHD786892:EHF786911 EQZ786892:ERB786911 FAV786892:FAX786911 FKR786892:FKT786911 FUN786892:FUP786911 GEJ786892:GEL786911 GOF786892:GOH786911 GYB786892:GYD786911 HHX786892:HHZ786911 HRT786892:HRV786911 IBP786892:IBR786911 ILL786892:ILN786911 IVH786892:IVJ786911 JFD786892:JFF786911 JOZ786892:JPB786911 JYV786892:JYX786911 KIR786892:KIT786911 KSN786892:KSP786911 LCJ786892:LCL786911 LMF786892:LMH786911 LWB786892:LWD786911 MFX786892:MFZ786911 MPT786892:MPV786911 MZP786892:MZR786911 NJL786892:NJN786911 NTH786892:NTJ786911 ODD786892:ODF786911 OMZ786892:ONB786911 OWV786892:OWX786911 PGR786892:PGT786911 PQN786892:PQP786911 QAJ786892:QAL786911 QKF786892:QKH786911 QUB786892:QUD786911 RDX786892:RDZ786911 RNT786892:RNV786911 RXP786892:RXR786911 SHL786892:SHN786911 SRH786892:SRJ786911 TBD786892:TBF786911 TKZ786892:TLB786911 TUV786892:TUX786911 UER786892:UET786911 UON786892:UOP786911 UYJ786892:UYL786911 VIF786892:VIH786911 VSB786892:VSD786911 WBX786892:WBZ786911 WLT786892:WLV786911 WVP786892:WVR786911 H852428:J852447 JD852428:JF852447 SZ852428:TB852447 ACV852428:ACX852447 AMR852428:AMT852447 AWN852428:AWP852447 BGJ852428:BGL852447 BQF852428:BQH852447 CAB852428:CAD852447 CJX852428:CJZ852447 CTT852428:CTV852447 DDP852428:DDR852447 DNL852428:DNN852447 DXH852428:DXJ852447 EHD852428:EHF852447 EQZ852428:ERB852447 FAV852428:FAX852447 FKR852428:FKT852447 FUN852428:FUP852447 GEJ852428:GEL852447 GOF852428:GOH852447 GYB852428:GYD852447 HHX852428:HHZ852447 HRT852428:HRV852447 IBP852428:IBR852447 ILL852428:ILN852447 IVH852428:IVJ852447 JFD852428:JFF852447 JOZ852428:JPB852447 JYV852428:JYX852447 KIR852428:KIT852447 KSN852428:KSP852447 LCJ852428:LCL852447 LMF852428:LMH852447 LWB852428:LWD852447 MFX852428:MFZ852447 MPT852428:MPV852447 MZP852428:MZR852447 NJL852428:NJN852447 NTH852428:NTJ852447 ODD852428:ODF852447 OMZ852428:ONB852447 OWV852428:OWX852447 PGR852428:PGT852447 PQN852428:PQP852447 QAJ852428:QAL852447 QKF852428:QKH852447 QUB852428:QUD852447 RDX852428:RDZ852447 RNT852428:RNV852447 RXP852428:RXR852447 SHL852428:SHN852447 SRH852428:SRJ852447 TBD852428:TBF852447 TKZ852428:TLB852447 TUV852428:TUX852447 UER852428:UET852447 UON852428:UOP852447 UYJ852428:UYL852447 VIF852428:VIH852447 VSB852428:VSD852447 WBX852428:WBZ852447 WLT852428:WLV852447 WVP852428:WVR852447 H917964:J917983 JD917964:JF917983 SZ917964:TB917983 ACV917964:ACX917983 AMR917964:AMT917983 AWN917964:AWP917983 BGJ917964:BGL917983 BQF917964:BQH917983 CAB917964:CAD917983 CJX917964:CJZ917983 CTT917964:CTV917983 DDP917964:DDR917983 DNL917964:DNN917983 DXH917964:DXJ917983 EHD917964:EHF917983 EQZ917964:ERB917983 FAV917964:FAX917983 FKR917964:FKT917983 FUN917964:FUP917983 GEJ917964:GEL917983 GOF917964:GOH917983 GYB917964:GYD917983 HHX917964:HHZ917983 HRT917964:HRV917983 IBP917964:IBR917983 ILL917964:ILN917983 IVH917964:IVJ917983 JFD917964:JFF917983 JOZ917964:JPB917983 JYV917964:JYX917983 KIR917964:KIT917983 KSN917964:KSP917983 LCJ917964:LCL917983 LMF917964:LMH917983 LWB917964:LWD917983 MFX917964:MFZ917983 MPT917964:MPV917983 MZP917964:MZR917983 NJL917964:NJN917983 NTH917964:NTJ917983 ODD917964:ODF917983 OMZ917964:ONB917983 OWV917964:OWX917983 PGR917964:PGT917983 PQN917964:PQP917983 QAJ917964:QAL917983 QKF917964:QKH917983 QUB917964:QUD917983 RDX917964:RDZ917983 RNT917964:RNV917983 RXP917964:RXR917983 SHL917964:SHN917983 SRH917964:SRJ917983 TBD917964:TBF917983 TKZ917964:TLB917983 TUV917964:TUX917983 UER917964:UET917983 UON917964:UOP917983 UYJ917964:UYL917983 VIF917964:VIH917983 VSB917964:VSD917983 WBX917964:WBZ917983 WLT917964:WLV917983 WVP917964:WVR917983 H983500:J983519 JD983500:JF983519 SZ983500:TB983519 ACV983500:ACX983519 AMR983500:AMT983519 AWN983500:AWP983519 BGJ983500:BGL983519 BQF983500:BQH983519 CAB983500:CAD983519 CJX983500:CJZ983519 CTT983500:CTV983519 DDP983500:DDR983519 DNL983500:DNN983519 DXH983500:DXJ983519 EHD983500:EHF983519 EQZ983500:ERB983519 FAV983500:FAX983519 FKR983500:FKT983519 FUN983500:FUP983519 GEJ983500:GEL983519 GOF983500:GOH983519 GYB983500:GYD983519 HHX983500:HHZ983519 HRT983500:HRV983519 IBP983500:IBR983519 ILL983500:ILN983519 IVH983500:IVJ983519 JFD983500:JFF983519 JOZ983500:JPB983519 JYV983500:JYX983519 KIR983500:KIT983519 KSN983500:KSP983519 LCJ983500:LCL983519 LMF983500:LMH983519 LWB983500:LWD983519 MFX983500:MFZ983519 MPT983500:MPV983519 MZP983500:MZR983519 NJL983500:NJN983519 NTH983500:NTJ983519 ODD983500:ODF983519 OMZ983500:ONB983519 OWV983500:OWX983519 PGR983500:PGT983519 PQN983500:PQP983519 QAJ983500:QAL983519 QKF983500:QKH983519 QUB983500:QUD983519 RDX983500:RDZ983519 RNT983500:RNV983519 RXP983500:RXR983519 SHL983500:SHN983519 SRH983500:SRJ983519 TBD983500:TBF983519 TKZ983500:TLB983519 TUV983500:TUX983519 UER983500:UET983519 UON983500:UOP983519 UYJ983500:UYL983519 VIF983500:VIH983519 VSB983500:VSD983519 WBX983500:WBZ983519 WLT983500:WLV983519 WVP983500:WVR983519 H485:J501 JD485:JF501 SZ485:TB501 ACV485:ACX501 AMR485:AMT501 AWN485:AWP501 BGJ485:BGL501 BQF485:BQH501 CAB485:CAD501 CJX485:CJZ501 CTT485:CTV501 DDP485:DDR501 DNL485:DNN501 DXH485:DXJ501 EHD485:EHF501 EQZ485:ERB501 FAV485:FAX501 FKR485:FKT501 FUN485:FUP501 GEJ485:GEL501 GOF485:GOH501 GYB485:GYD501 HHX485:HHZ501 HRT485:HRV501 IBP485:IBR501 ILL485:ILN501 IVH485:IVJ501 JFD485:JFF501 JOZ485:JPB501 JYV485:JYX501 KIR485:KIT501 KSN485:KSP501 LCJ485:LCL501 LMF485:LMH501 LWB485:LWD501 MFX485:MFZ501 MPT485:MPV501 MZP485:MZR501 NJL485:NJN501 NTH485:NTJ501 ODD485:ODF501 OMZ485:ONB501 OWV485:OWX501 PGR485:PGT501 PQN485:PQP501 QAJ485:QAL501 QKF485:QKH501 QUB485:QUD501 RDX485:RDZ501 RNT485:RNV501 RXP485:RXR501 SHL485:SHN501 SRH485:SRJ501 TBD485:TBF501 TKZ485:TLB501 TUV485:TUX501 UER485:UET501 UON485:UOP501 UYJ485:UYL501 VIF485:VIH501 VSB485:VSD501 WBX485:WBZ501 WLT485:WLV501 WVP485:WVR501 H66021:J66037 JD66021:JF66037 SZ66021:TB66037 ACV66021:ACX66037 AMR66021:AMT66037 AWN66021:AWP66037 BGJ66021:BGL66037 BQF66021:BQH66037 CAB66021:CAD66037 CJX66021:CJZ66037 CTT66021:CTV66037 DDP66021:DDR66037 DNL66021:DNN66037 DXH66021:DXJ66037 EHD66021:EHF66037 EQZ66021:ERB66037 FAV66021:FAX66037 FKR66021:FKT66037 FUN66021:FUP66037 GEJ66021:GEL66037 GOF66021:GOH66037 GYB66021:GYD66037 HHX66021:HHZ66037 HRT66021:HRV66037 IBP66021:IBR66037 ILL66021:ILN66037 IVH66021:IVJ66037 JFD66021:JFF66037 JOZ66021:JPB66037 JYV66021:JYX66037 KIR66021:KIT66037 KSN66021:KSP66037 LCJ66021:LCL66037 LMF66021:LMH66037 LWB66021:LWD66037 MFX66021:MFZ66037 MPT66021:MPV66037 MZP66021:MZR66037 NJL66021:NJN66037 NTH66021:NTJ66037 ODD66021:ODF66037 OMZ66021:ONB66037 OWV66021:OWX66037 PGR66021:PGT66037 PQN66021:PQP66037 QAJ66021:QAL66037 QKF66021:QKH66037 QUB66021:QUD66037 RDX66021:RDZ66037 RNT66021:RNV66037 RXP66021:RXR66037 SHL66021:SHN66037 SRH66021:SRJ66037 TBD66021:TBF66037 TKZ66021:TLB66037 TUV66021:TUX66037 UER66021:UET66037 UON66021:UOP66037 UYJ66021:UYL66037 VIF66021:VIH66037 VSB66021:VSD66037 WBX66021:WBZ66037 WLT66021:WLV66037 WVP66021:WVR66037 H131557:J131573 JD131557:JF131573 SZ131557:TB131573 ACV131557:ACX131573 AMR131557:AMT131573 AWN131557:AWP131573 BGJ131557:BGL131573 BQF131557:BQH131573 CAB131557:CAD131573 CJX131557:CJZ131573 CTT131557:CTV131573 DDP131557:DDR131573 DNL131557:DNN131573 DXH131557:DXJ131573 EHD131557:EHF131573 EQZ131557:ERB131573 FAV131557:FAX131573 FKR131557:FKT131573 FUN131557:FUP131573 GEJ131557:GEL131573 GOF131557:GOH131573 GYB131557:GYD131573 HHX131557:HHZ131573 HRT131557:HRV131573 IBP131557:IBR131573 ILL131557:ILN131573 IVH131557:IVJ131573 JFD131557:JFF131573 JOZ131557:JPB131573 JYV131557:JYX131573 KIR131557:KIT131573 KSN131557:KSP131573 LCJ131557:LCL131573 LMF131557:LMH131573 LWB131557:LWD131573 MFX131557:MFZ131573 MPT131557:MPV131573 MZP131557:MZR131573 NJL131557:NJN131573 NTH131557:NTJ131573 ODD131557:ODF131573 OMZ131557:ONB131573 OWV131557:OWX131573 PGR131557:PGT131573 PQN131557:PQP131573 QAJ131557:QAL131573 QKF131557:QKH131573 QUB131557:QUD131573 RDX131557:RDZ131573 RNT131557:RNV131573 RXP131557:RXR131573 SHL131557:SHN131573 SRH131557:SRJ131573 TBD131557:TBF131573 TKZ131557:TLB131573 TUV131557:TUX131573 UER131557:UET131573 UON131557:UOP131573 UYJ131557:UYL131573 VIF131557:VIH131573 VSB131557:VSD131573 WBX131557:WBZ131573 WLT131557:WLV131573 WVP131557:WVR131573 H197093:J197109 JD197093:JF197109 SZ197093:TB197109 ACV197093:ACX197109 AMR197093:AMT197109 AWN197093:AWP197109 BGJ197093:BGL197109 BQF197093:BQH197109 CAB197093:CAD197109 CJX197093:CJZ197109 CTT197093:CTV197109 DDP197093:DDR197109 DNL197093:DNN197109 DXH197093:DXJ197109 EHD197093:EHF197109 EQZ197093:ERB197109 FAV197093:FAX197109 FKR197093:FKT197109 FUN197093:FUP197109 GEJ197093:GEL197109 GOF197093:GOH197109 GYB197093:GYD197109 HHX197093:HHZ197109 HRT197093:HRV197109 IBP197093:IBR197109 ILL197093:ILN197109 IVH197093:IVJ197109 JFD197093:JFF197109 JOZ197093:JPB197109 JYV197093:JYX197109 KIR197093:KIT197109 KSN197093:KSP197109 LCJ197093:LCL197109 LMF197093:LMH197109 LWB197093:LWD197109 MFX197093:MFZ197109 MPT197093:MPV197109 MZP197093:MZR197109 NJL197093:NJN197109 NTH197093:NTJ197109 ODD197093:ODF197109 OMZ197093:ONB197109 OWV197093:OWX197109 PGR197093:PGT197109 PQN197093:PQP197109 QAJ197093:QAL197109 QKF197093:QKH197109 QUB197093:QUD197109 RDX197093:RDZ197109 RNT197093:RNV197109 RXP197093:RXR197109 SHL197093:SHN197109 SRH197093:SRJ197109 TBD197093:TBF197109 TKZ197093:TLB197109 TUV197093:TUX197109 UER197093:UET197109 UON197093:UOP197109 UYJ197093:UYL197109 VIF197093:VIH197109 VSB197093:VSD197109 WBX197093:WBZ197109 WLT197093:WLV197109 WVP197093:WVR197109 H262629:J262645 JD262629:JF262645 SZ262629:TB262645 ACV262629:ACX262645 AMR262629:AMT262645 AWN262629:AWP262645 BGJ262629:BGL262645 BQF262629:BQH262645 CAB262629:CAD262645 CJX262629:CJZ262645 CTT262629:CTV262645 DDP262629:DDR262645 DNL262629:DNN262645 DXH262629:DXJ262645 EHD262629:EHF262645 EQZ262629:ERB262645 FAV262629:FAX262645 FKR262629:FKT262645 FUN262629:FUP262645 GEJ262629:GEL262645 GOF262629:GOH262645 GYB262629:GYD262645 HHX262629:HHZ262645 HRT262629:HRV262645 IBP262629:IBR262645 ILL262629:ILN262645 IVH262629:IVJ262645 JFD262629:JFF262645 JOZ262629:JPB262645 JYV262629:JYX262645 KIR262629:KIT262645 KSN262629:KSP262645 LCJ262629:LCL262645 LMF262629:LMH262645 LWB262629:LWD262645 MFX262629:MFZ262645 MPT262629:MPV262645 MZP262629:MZR262645 NJL262629:NJN262645 NTH262629:NTJ262645 ODD262629:ODF262645 OMZ262629:ONB262645 OWV262629:OWX262645 PGR262629:PGT262645 PQN262629:PQP262645 QAJ262629:QAL262645 QKF262629:QKH262645 QUB262629:QUD262645 RDX262629:RDZ262645 RNT262629:RNV262645 RXP262629:RXR262645 SHL262629:SHN262645 SRH262629:SRJ262645 TBD262629:TBF262645 TKZ262629:TLB262645 TUV262629:TUX262645 UER262629:UET262645 UON262629:UOP262645 UYJ262629:UYL262645 VIF262629:VIH262645 VSB262629:VSD262645 WBX262629:WBZ262645 WLT262629:WLV262645 WVP262629:WVR262645 H328165:J328181 JD328165:JF328181 SZ328165:TB328181 ACV328165:ACX328181 AMR328165:AMT328181 AWN328165:AWP328181 BGJ328165:BGL328181 BQF328165:BQH328181 CAB328165:CAD328181 CJX328165:CJZ328181 CTT328165:CTV328181 DDP328165:DDR328181 DNL328165:DNN328181 DXH328165:DXJ328181 EHD328165:EHF328181 EQZ328165:ERB328181 FAV328165:FAX328181 FKR328165:FKT328181 FUN328165:FUP328181 GEJ328165:GEL328181 GOF328165:GOH328181 GYB328165:GYD328181 HHX328165:HHZ328181 HRT328165:HRV328181 IBP328165:IBR328181 ILL328165:ILN328181 IVH328165:IVJ328181 JFD328165:JFF328181 JOZ328165:JPB328181 JYV328165:JYX328181 KIR328165:KIT328181 KSN328165:KSP328181 LCJ328165:LCL328181 LMF328165:LMH328181 LWB328165:LWD328181 MFX328165:MFZ328181 MPT328165:MPV328181 MZP328165:MZR328181 NJL328165:NJN328181 NTH328165:NTJ328181 ODD328165:ODF328181 OMZ328165:ONB328181 OWV328165:OWX328181 PGR328165:PGT328181 PQN328165:PQP328181 QAJ328165:QAL328181 QKF328165:QKH328181 QUB328165:QUD328181 RDX328165:RDZ328181 RNT328165:RNV328181 RXP328165:RXR328181 SHL328165:SHN328181 SRH328165:SRJ328181 TBD328165:TBF328181 TKZ328165:TLB328181 TUV328165:TUX328181 UER328165:UET328181 UON328165:UOP328181 UYJ328165:UYL328181 VIF328165:VIH328181 VSB328165:VSD328181 WBX328165:WBZ328181 WLT328165:WLV328181 WVP328165:WVR328181 H393701:J393717 JD393701:JF393717 SZ393701:TB393717 ACV393701:ACX393717 AMR393701:AMT393717 AWN393701:AWP393717 BGJ393701:BGL393717 BQF393701:BQH393717 CAB393701:CAD393717 CJX393701:CJZ393717 CTT393701:CTV393717 DDP393701:DDR393717 DNL393701:DNN393717 DXH393701:DXJ393717 EHD393701:EHF393717 EQZ393701:ERB393717 FAV393701:FAX393717 FKR393701:FKT393717 FUN393701:FUP393717 GEJ393701:GEL393717 GOF393701:GOH393717 GYB393701:GYD393717 HHX393701:HHZ393717 HRT393701:HRV393717 IBP393701:IBR393717 ILL393701:ILN393717 IVH393701:IVJ393717 JFD393701:JFF393717 JOZ393701:JPB393717 JYV393701:JYX393717 KIR393701:KIT393717 KSN393701:KSP393717 LCJ393701:LCL393717 LMF393701:LMH393717 LWB393701:LWD393717 MFX393701:MFZ393717 MPT393701:MPV393717 MZP393701:MZR393717 NJL393701:NJN393717 NTH393701:NTJ393717 ODD393701:ODF393717 OMZ393701:ONB393717 OWV393701:OWX393717 PGR393701:PGT393717 PQN393701:PQP393717 QAJ393701:QAL393717 QKF393701:QKH393717 QUB393701:QUD393717 RDX393701:RDZ393717 RNT393701:RNV393717 RXP393701:RXR393717 SHL393701:SHN393717 SRH393701:SRJ393717 TBD393701:TBF393717 TKZ393701:TLB393717 TUV393701:TUX393717 UER393701:UET393717 UON393701:UOP393717 UYJ393701:UYL393717 VIF393701:VIH393717 VSB393701:VSD393717 WBX393701:WBZ393717 WLT393701:WLV393717 WVP393701:WVR393717 H459237:J459253 JD459237:JF459253 SZ459237:TB459253 ACV459237:ACX459253 AMR459237:AMT459253 AWN459237:AWP459253 BGJ459237:BGL459253 BQF459237:BQH459253 CAB459237:CAD459253 CJX459237:CJZ459253 CTT459237:CTV459253 DDP459237:DDR459253 DNL459237:DNN459253 DXH459237:DXJ459253 EHD459237:EHF459253 EQZ459237:ERB459253 FAV459237:FAX459253 FKR459237:FKT459253 FUN459237:FUP459253 GEJ459237:GEL459253 GOF459237:GOH459253 GYB459237:GYD459253 HHX459237:HHZ459253 HRT459237:HRV459253 IBP459237:IBR459253 ILL459237:ILN459253 IVH459237:IVJ459253 JFD459237:JFF459253 JOZ459237:JPB459253 JYV459237:JYX459253 KIR459237:KIT459253 KSN459237:KSP459253 LCJ459237:LCL459253 LMF459237:LMH459253 LWB459237:LWD459253 MFX459237:MFZ459253 MPT459237:MPV459253 MZP459237:MZR459253 NJL459237:NJN459253 NTH459237:NTJ459253 ODD459237:ODF459253 OMZ459237:ONB459253 OWV459237:OWX459253 PGR459237:PGT459253 PQN459237:PQP459253 QAJ459237:QAL459253 QKF459237:QKH459253 QUB459237:QUD459253 RDX459237:RDZ459253 RNT459237:RNV459253 RXP459237:RXR459253 SHL459237:SHN459253 SRH459237:SRJ459253 TBD459237:TBF459253 TKZ459237:TLB459253 TUV459237:TUX459253 UER459237:UET459253 UON459237:UOP459253 UYJ459237:UYL459253 VIF459237:VIH459253 VSB459237:VSD459253 WBX459237:WBZ459253 WLT459237:WLV459253 WVP459237:WVR459253 H524773:J524789 JD524773:JF524789 SZ524773:TB524789 ACV524773:ACX524789 AMR524773:AMT524789 AWN524773:AWP524789 BGJ524773:BGL524789 BQF524773:BQH524789 CAB524773:CAD524789 CJX524773:CJZ524789 CTT524773:CTV524789 DDP524773:DDR524789 DNL524773:DNN524789 DXH524773:DXJ524789 EHD524773:EHF524789 EQZ524773:ERB524789 FAV524773:FAX524789 FKR524773:FKT524789 FUN524773:FUP524789 GEJ524773:GEL524789 GOF524773:GOH524789 GYB524773:GYD524789 HHX524773:HHZ524789 HRT524773:HRV524789 IBP524773:IBR524789 ILL524773:ILN524789 IVH524773:IVJ524789 JFD524773:JFF524789 JOZ524773:JPB524789 JYV524773:JYX524789 KIR524773:KIT524789 KSN524773:KSP524789 LCJ524773:LCL524789 LMF524773:LMH524789 LWB524773:LWD524789 MFX524773:MFZ524789 MPT524773:MPV524789 MZP524773:MZR524789 NJL524773:NJN524789 NTH524773:NTJ524789 ODD524773:ODF524789 OMZ524773:ONB524789 OWV524773:OWX524789 PGR524773:PGT524789 PQN524773:PQP524789 QAJ524773:QAL524789 QKF524773:QKH524789 QUB524773:QUD524789 RDX524773:RDZ524789 RNT524773:RNV524789 RXP524773:RXR524789 SHL524773:SHN524789 SRH524773:SRJ524789 TBD524773:TBF524789 TKZ524773:TLB524789 TUV524773:TUX524789 UER524773:UET524789 UON524773:UOP524789 UYJ524773:UYL524789 VIF524773:VIH524789 VSB524773:VSD524789 WBX524773:WBZ524789 WLT524773:WLV524789 WVP524773:WVR524789 H590309:J590325 JD590309:JF590325 SZ590309:TB590325 ACV590309:ACX590325 AMR590309:AMT590325 AWN590309:AWP590325 BGJ590309:BGL590325 BQF590309:BQH590325 CAB590309:CAD590325 CJX590309:CJZ590325 CTT590309:CTV590325 DDP590309:DDR590325 DNL590309:DNN590325 DXH590309:DXJ590325 EHD590309:EHF590325 EQZ590309:ERB590325 FAV590309:FAX590325 FKR590309:FKT590325 FUN590309:FUP590325 GEJ590309:GEL590325 GOF590309:GOH590325 GYB590309:GYD590325 HHX590309:HHZ590325 HRT590309:HRV590325 IBP590309:IBR590325 ILL590309:ILN590325 IVH590309:IVJ590325 JFD590309:JFF590325 JOZ590309:JPB590325 JYV590309:JYX590325 KIR590309:KIT590325 KSN590309:KSP590325 LCJ590309:LCL590325 LMF590309:LMH590325 LWB590309:LWD590325 MFX590309:MFZ590325 MPT590309:MPV590325 MZP590309:MZR590325 NJL590309:NJN590325 NTH590309:NTJ590325 ODD590309:ODF590325 OMZ590309:ONB590325 OWV590309:OWX590325 PGR590309:PGT590325 PQN590309:PQP590325 QAJ590309:QAL590325 QKF590309:QKH590325 QUB590309:QUD590325 RDX590309:RDZ590325 RNT590309:RNV590325 RXP590309:RXR590325 SHL590309:SHN590325 SRH590309:SRJ590325 TBD590309:TBF590325 TKZ590309:TLB590325 TUV590309:TUX590325 UER590309:UET590325 UON590309:UOP590325 UYJ590309:UYL590325 VIF590309:VIH590325 VSB590309:VSD590325 WBX590309:WBZ590325 WLT590309:WLV590325 WVP590309:WVR590325 H655845:J655861 JD655845:JF655861 SZ655845:TB655861 ACV655845:ACX655861 AMR655845:AMT655861 AWN655845:AWP655861 BGJ655845:BGL655861 BQF655845:BQH655861 CAB655845:CAD655861 CJX655845:CJZ655861 CTT655845:CTV655861 DDP655845:DDR655861 DNL655845:DNN655861 DXH655845:DXJ655861 EHD655845:EHF655861 EQZ655845:ERB655861 FAV655845:FAX655861 FKR655845:FKT655861 FUN655845:FUP655861 GEJ655845:GEL655861 GOF655845:GOH655861 GYB655845:GYD655861 HHX655845:HHZ655861 HRT655845:HRV655861 IBP655845:IBR655861 ILL655845:ILN655861 IVH655845:IVJ655861 JFD655845:JFF655861 JOZ655845:JPB655861 JYV655845:JYX655861 KIR655845:KIT655861 KSN655845:KSP655861 LCJ655845:LCL655861 LMF655845:LMH655861 LWB655845:LWD655861 MFX655845:MFZ655861 MPT655845:MPV655861 MZP655845:MZR655861 NJL655845:NJN655861 NTH655845:NTJ655861 ODD655845:ODF655861 OMZ655845:ONB655861 OWV655845:OWX655861 PGR655845:PGT655861 PQN655845:PQP655861 QAJ655845:QAL655861 QKF655845:QKH655861 QUB655845:QUD655861 RDX655845:RDZ655861 RNT655845:RNV655861 RXP655845:RXR655861 SHL655845:SHN655861 SRH655845:SRJ655861 TBD655845:TBF655861 TKZ655845:TLB655861 TUV655845:TUX655861 UER655845:UET655861 UON655845:UOP655861 UYJ655845:UYL655861 VIF655845:VIH655861 VSB655845:VSD655861 WBX655845:WBZ655861 WLT655845:WLV655861 WVP655845:WVR655861 H721381:J721397 JD721381:JF721397 SZ721381:TB721397 ACV721381:ACX721397 AMR721381:AMT721397 AWN721381:AWP721397 BGJ721381:BGL721397 BQF721381:BQH721397 CAB721381:CAD721397 CJX721381:CJZ721397 CTT721381:CTV721397 DDP721381:DDR721397 DNL721381:DNN721397 DXH721381:DXJ721397 EHD721381:EHF721397 EQZ721381:ERB721397 FAV721381:FAX721397 FKR721381:FKT721397 FUN721381:FUP721397 GEJ721381:GEL721397 GOF721381:GOH721397 GYB721381:GYD721397 HHX721381:HHZ721397 HRT721381:HRV721397 IBP721381:IBR721397 ILL721381:ILN721397 IVH721381:IVJ721397 JFD721381:JFF721397 JOZ721381:JPB721397 JYV721381:JYX721397 KIR721381:KIT721397 KSN721381:KSP721397 LCJ721381:LCL721397 LMF721381:LMH721397 LWB721381:LWD721397 MFX721381:MFZ721397 MPT721381:MPV721397 MZP721381:MZR721397 NJL721381:NJN721397 NTH721381:NTJ721397 ODD721381:ODF721397 OMZ721381:ONB721397 OWV721381:OWX721397 PGR721381:PGT721397 PQN721381:PQP721397 QAJ721381:QAL721397 QKF721381:QKH721397 QUB721381:QUD721397 RDX721381:RDZ721397 RNT721381:RNV721397 RXP721381:RXR721397 SHL721381:SHN721397 SRH721381:SRJ721397 TBD721381:TBF721397 TKZ721381:TLB721397 TUV721381:TUX721397 UER721381:UET721397 UON721381:UOP721397 UYJ721381:UYL721397 VIF721381:VIH721397 VSB721381:VSD721397 WBX721381:WBZ721397 WLT721381:WLV721397 WVP721381:WVR721397 H786917:J786933 JD786917:JF786933 SZ786917:TB786933 ACV786917:ACX786933 AMR786917:AMT786933 AWN786917:AWP786933 BGJ786917:BGL786933 BQF786917:BQH786933 CAB786917:CAD786933 CJX786917:CJZ786933 CTT786917:CTV786933 DDP786917:DDR786933 DNL786917:DNN786933 DXH786917:DXJ786933 EHD786917:EHF786933 EQZ786917:ERB786933 FAV786917:FAX786933 FKR786917:FKT786933 FUN786917:FUP786933 GEJ786917:GEL786933 GOF786917:GOH786933 GYB786917:GYD786933 HHX786917:HHZ786933 HRT786917:HRV786933 IBP786917:IBR786933 ILL786917:ILN786933 IVH786917:IVJ786933 JFD786917:JFF786933 JOZ786917:JPB786933 JYV786917:JYX786933 KIR786917:KIT786933 KSN786917:KSP786933 LCJ786917:LCL786933 LMF786917:LMH786933 LWB786917:LWD786933 MFX786917:MFZ786933 MPT786917:MPV786933 MZP786917:MZR786933 NJL786917:NJN786933 NTH786917:NTJ786933 ODD786917:ODF786933 OMZ786917:ONB786933 OWV786917:OWX786933 PGR786917:PGT786933 PQN786917:PQP786933 QAJ786917:QAL786933 QKF786917:QKH786933 QUB786917:QUD786933 RDX786917:RDZ786933 RNT786917:RNV786933 RXP786917:RXR786933 SHL786917:SHN786933 SRH786917:SRJ786933 TBD786917:TBF786933 TKZ786917:TLB786933 TUV786917:TUX786933 UER786917:UET786933 UON786917:UOP786933 UYJ786917:UYL786933 VIF786917:VIH786933 VSB786917:VSD786933 WBX786917:WBZ786933 WLT786917:WLV786933 WVP786917:WVR786933 H852453:J852469 JD852453:JF852469 SZ852453:TB852469 ACV852453:ACX852469 AMR852453:AMT852469 AWN852453:AWP852469 BGJ852453:BGL852469 BQF852453:BQH852469 CAB852453:CAD852469 CJX852453:CJZ852469 CTT852453:CTV852469 DDP852453:DDR852469 DNL852453:DNN852469 DXH852453:DXJ852469 EHD852453:EHF852469 EQZ852453:ERB852469 FAV852453:FAX852469 FKR852453:FKT852469 FUN852453:FUP852469 GEJ852453:GEL852469 GOF852453:GOH852469 GYB852453:GYD852469 HHX852453:HHZ852469 HRT852453:HRV852469 IBP852453:IBR852469 ILL852453:ILN852469 IVH852453:IVJ852469 JFD852453:JFF852469 JOZ852453:JPB852469 JYV852453:JYX852469 KIR852453:KIT852469 KSN852453:KSP852469 LCJ852453:LCL852469 LMF852453:LMH852469 LWB852453:LWD852469 MFX852453:MFZ852469 MPT852453:MPV852469 MZP852453:MZR852469 NJL852453:NJN852469 NTH852453:NTJ852469 ODD852453:ODF852469 OMZ852453:ONB852469 OWV852453:OWX852469 PGR852453:PGT852469 PQN852453:PQP852469 QAJ852453:QAL852469 QKF852453:QKH852469 QUB852453:QUD852469 RDX852453:RDZ852469 RNT852453:RNV852469 RXP852453:RXR852469 SHL852453:SHN852469 SRH852453:SRJ852469 TBD852453:TBF852469 TKZ852453:TLB852469 TUV852453:TUX852469 UER852453:UET852469 UON852453:UOP852469 UYJ852453:UYL852469 VIF852453:VIH852469 VSB852453:VSD852469 WBX852453:WBZ852469 WLT852453:WLV852469 WVP852453:WVR852469 H917989:J918005 JD917989:JF918005 SZ917989:TB918005 ACV917989:ACX918005 AMR917989:AMT918005 AWN917989:AWP918005 BGJ917989:BGL918005 BQF917989:BQH918005 CAB917989:CAD918005 CJX917989:CJZ918005 CTT917989:CTV918005 DDP917989:DDR918005 DNL917989:DNN918005 DXH917989:DXJ918005 EHD917989:EHF918005 EQZ917989:ERB918005 FAV917989:FAX918005 FKR917989:FKT918005 FUN917989:FUP918005 GEJ917989:GEL918005 GOF917989:GOH918005 GYB917989:GYD918005 HHX917989:HHZ918005 HRT917989:HRV918005 IBP917989:IBR918005 ILL917989:ILN918005 IVH917989:IVJ918005 JFD917989:JFF918005 JOZ917989:JPB918005 JYV917989:JYX918005 KIR917989:KIT918005 KSN917989:KSP918005 LCJ917989:LCL918005 LMF917989:LMH918005 LWB917989:LWD918005 MFX917989:MFZ918005 MPT917989:MPV918005 MZP917989:MZR918005 NJL917989:NJN918005 NTH917989:NTJ918005 ODD917989:ODF918005 OMZ917989:ONB918005 OWV917989:OWX918005 PGR917989:PGT918005 PQN917989:PQP918005 QAJ917989:QAL918005 QKF917989:QKH918005 QUB917989:QUD918005 RDX917989:RDZ918005 RNT917989:RNV918005 RXP917989:RXR918005 SHL917989:SHN918005 SRH917989:SRJ918005 TBD917989:TBF918005 TKZ917989:TLB918005 TUV917989:TUX918005 UER917989:UET918005 UON917989:UOP918005 UYJ917989:UYL918005 VIF917989:VIH918005 VSB917989:VSD918005 WBX917989:WBZ918005 WLT917989:WLV918005 WVP917989:WVR918005 H983525:J983541 JD983525:JF983541 SZ983525:TB983541 ACV983525:ACX983541 AMR983525:AMT983541 AWN983525:AWP983541 BGJ983525:BGL983541 BQF983525:BQH983541 CAB983525:CAD983541 CJX983525:CJZ983541 CTT983525:CTV983541 DDP983525:DDR983541 DNL983525:DNN983541 DXH983525:DXJ983541 EHD983525:EHF983541 EQZ983525:ERB983541 FAV983525:FAX983541 FKR983525:FKT983541 FUN983525:FUP983541 GEJ983525:GEL983541 GOF983525:GOH983541 GYB983525:GYD983541 HHX983525:HHZ983541 HRT983525:HRV983541 IBP983525:IBR983541 ILL983525:ILN983541 IVH983525:IVJ983541 JFD983525:JFF983541 JOZ983525:JPB983541 JYV983525:JYX983541 KIR983525:KIT983541 KSN983525:KSP983541 LCJ983525:LCL983541 LMF983525:LMH983541 LWB983525:LWD983541 MFX983525:MFZ983541 MPT983525:MPV983541 MZP983525:MZR983541 NJL983525:NJN983541 NTH983525:NTJ983541 ODD983525:ODF983541 OMZ983525:ONB983541 OWV983525:OWX983541 PGR983525:PGT983541 PQN983525:PQP983541 QAJ983525:QAL983541 QKF983525:QKH983541 QUB983525:QUD983541 RDX983525:RDZ983541 RNT983525:RNV983541 RXP983525:RXR983541 SHL983525:SHN983541 SRH983525:SRJ983541 TBD983525:TBF983541 TKZ983525:TLB983541 TUV983525:TUX983541 UER983525:UET983541 UON983525:UOP983541 UYJ983525:UYL983541 VIF983525:VIH983541 VSB983525:VSD983541 WBX983525:WBZ983541 WLT983525:WLV983541 WVP983525:WVR983541 H505:J511 JD505:JF511 SZ505:TB511 ACV505:ACX511 AMR505:AMT511 AWN505:AWP511 BGJ505:BGL511 BQF505:BQH511 CAB505:CAD511 CJX505:CJZ511 CTT505:CTV511 DDP505:DDR511 DNL505:DNN511 DXH505:DXJ511 EHD505:EHF511 EQZ505:ERB511 FAV505:FAX511 FKR505:FKT511 FUN505:FUP511 GEJ505:GEL511 GOF505:GOH511 GYB505:GYD511 HHX505:HHZ511 HRT505:HRV511 IBP505:IBR511 ILL505:ILN511 IVH505:IVJ511 JFD505:JFF511 JOZ505:JPB511 JYV505:JYX511 KIR505:KIT511 KSN505:KSP511 LCJ505:LCL511 LMF505:LMH511 LWB505:LWD511 MFX505:MFZ511 MPT505:MPV511 MZP505:MZR511 NJL505:NJN511 NTH505:NTJ511 ODD505:ODF511 OMZ505:ONB511 OWV505:OWX511 PGR505:PGT511 PQN505:PQP511 QAJ505:QAL511 QKF505:QKH511 QUB505:QUD511 RDX505:RDZ511 RNT505:RNV511 RXP505:RXR511 SHL505:SHN511 SRH505:SRJ511 TBD505:TBF511 TKZ505:TLB511 TUV505:TUX511 UER505:UET511 UON505:UOP511 UYJ505:UYL511 VIF505:VIH511 VSB505:VSD511 WBX505:WBZ511 WLT505:WLV511 WVP505:WVR511 H66041:J66047 JD66041:JF66047 SZ66041:TB66047 ACV66041:ACX66047 AMR66041:AMT66047 AWN66041:AWP66047 BGJ66041:BGL66047 BQF66041:BQH66047 CAB66041:CAD66047 CJX66041:CJZ66047 CTT66041:CTV66047 DDP66041:DDR66047 DNL66041:DNN66047 DXH66041:DXJ66047 EHD66041:EHF66047 EQZ66041:ERB66047 FAV66041:FAX66047 FKR66041:FKT66047 FUN66041:FUP66047 GEJ66041:GEL66047 GOF66041:GOH66047 GYB66041:GYD66047 HHX66041:HHZ66047 HRT66041:HRV66047 IBP66041:IBR66047 ILL66041:ILN66047 IVH66041:IVJ66047 JFD66041:JFF66047 JOZ66041:JPB66047 JYV66041:JYX66047 KIR66041:KIT66047 KSN66041:KSP66047 LCJ66041:LCL66047 LMF66041:LMH66047 LWB66041:LWD66047 MFX66041:MFZ66047 MPT66041:MPV66047 MZP66041:MZR66047 NJL66041:NJN66047 NTH66041:NTJ66047 ODD66041:ODF66047 OMZ66041:ONB66047 OWV66041:OWX66047 PGR66041:PGT66047 PQN66041:PQP66047 QAJ66041:QAL66047 QKF66041:QKH66047 QUB66041:QUD66047 RDX66041:RDZ66047 RNT66041:RNV66047 RXP66041:RXR66047 SHL66041:SHN66047 SRH66041:SRJ66047 TBD66041:TBF66047 TKZ66041:TLB66047 TUV66041:TUX66047 UER66041:UET66047 UON66041:UOP66047 UYJ66041:UYL66047 VIF66041:VIH66047 VSB66041:VSD66047 WBX66041:WBZ66047 WLT66041:WLV66047 WVP66041:WVR66047 H131577:J131583 JD131577:JF131583 SZ131577:TB131583 ACV131577:ACX131583 AMR131577:AMT131583 AWN131577:AWP131583 BGJ131577:BGL131583 BQF131577:BQH131583 CAB131577:CAD131583 CJX131577:CJZ131583 CTT131577:CTV131583 DDP131577:DDR131583 DNL131577:DNN131583 DXH131577:DXJ131583 EHD131577:EHF131583 EQZ131577:ERB131583 FAV131577:FAX131583 FKR131577:FKT131583 FUN131577:FUP131583 GEJ131577:GEL131583 GOF131577:GOH131583 GYB131577:GYD131583 HHX131577:HHZ131583 HRT131577:HRV131583 IBP131577:IBR131583 ILL131577:ILN131583 IVH131577:IVJ131583 JFD131577:JFF131583 JOZ131577:JPB131583 JYV131577:JYX131583 KIR131577:KIT131583 KSN131577:KSP131583 LCJ131577:LCL131583 LMF131577:LMH131583 LWB131577:LWD131583 MFX131577:MFZ131583 MPT131577:MPV131583 MZP131577:MZR131583 NJL131577:NJN131583 NTH131577:NTJ131583 ODD131577:ODF131583 OMZ131577:ONB131583 OWV131577:OWX131583 PGR131577:PGT131583 PQN131577:PQP131583 QAJ131577:QAL131583 QKF131577:QKH131583 QUB131577:QUD131583 RDX131577:RDZ131583 RNT131577:RNV131583 RXP131577:RXR131583 SHL131577:SHN131583 SRH131577:SRJ131583 TBD131577:TBF131583 TKZ131577:TLB131583 TUV131577:TUX131583 UER131577:UET131583 UON131577:UOP131583 UYJ131577:UYL131583 VIF131577:VIH131583 VSB131577:VSD131583 WBX131577:WBZ131583 WLT131577:WLV131583 WVP131577:WVR131583 H197113:J197119 JD197113:JF197119 SZ197113:TB197119 ACV197113:ACX197119 AMR197113:AMT197119 AWN197113:AWP197119 BGJ197113:BGL197119 BQF197113:BQH197119 CAB197113:CAD197119 CJX197113:CJZ197119 CTT197113:CTV197119 DDP197113:DDR197119 DNL197113:DNN197119 DXH197113:DXJ197119 EHD197113:EHF197119 EQZ197113:ERB197119 FAV197113:FAX197119 FKR197113:FKT197119 FUN197113:FUP197119 GEJ197113:GEL197119 GOF197113:GOH197119 GYB197113:GYD197119 HHX197113:HHZ197119 HRT197113:HRV197119 IBP197113:IBR197119 ILL197113:ILN197119 IVH197113:IVJ197119 JFD197113:JFF197119 JOZ197113:JPB197119 JYV197113:JYX197119 KIR197113:KIT197119 KSN197113:KSP197119 LCJ197113:LCL197119 LMF197113:LMH197119 LWB197113:LWD197119 MFX197113:MFZ197119 MPT197113:MPV197119 MZP197113:MZR197119 NJL197113:NJN197119 NTH197113:NTJ197119 ODD197113:ODF197119 OMZ197113:ONB197119 OWV197113:OWX197119 PGR197113:PGT197119 PQN197113:PQP197119 QAJ197113:QAL197119 QKF197113:QKH197119 QUB197113:QUD197119 RDX197113:RDZ197119 RNT197113:RNV197119 RXP197113:RXR197119 SHL197113:SHN197119 SRH197113:SRJ197119 TBD197113:TBF197119 TKZ197113:TLB197119 TUV197113:TUX197119 UER197113:UET197119 UON197113:UOP197119 UYJ197113:UYL197119 VIF197113:VIH197119 VSB197113:VSD197119 WBX197113:WBZ197119 WLT197113:WLV197119 WVP197113:WVR197119 H262649:J262655 JD262649:JF262655 SZ262649:TB262655 ACV262649:ACX262655 AMR262649:AMT262655 AWN262649:AWP262655 BGJ262649:BGL262655 BQF262649:BQH262655 CAB262649:CAD262655 CJX262649:CJZ262655 CTT262649:CTV262655 DDP262649:DDR262655 DNL262649:DNN262655 DXH262649:DXJ262655 EHD262649:EHF262655 EQZ262649:ERB262655 FAV262649:FAX262655 FKR262649:FKT262655 FUN262649:FUP262655 GEJ262649:GEL262655 GOF262649:GOH262655 GYB262649:GYD262655 HHX262649:HHZ262655 HRT262649:HRV262655 IBP262649:IBR262655 ILL262649:ILN262655 IVH262649:IVJ262655 JFD262649:JFF262655 JOZ262649:JPB262655 JYV262649:JYX262655 KIR262649:KIT262655 KSN262649:KSP262655 LCJ262649:LCL262655 LMF262649:LMH262655 LWB262649:LWD262655 MFX262649:MFZ262655 MPT262649:MPV262655 MZP262649:MZR262655 NJL262649:NJN262655 NTH262649:NTJ262655 ODD262649:ODF262655 OMZ262649:ONB262655 OWV262649:OWX262655 PGR262649:PGT262655 PQN262649:PQP262655 QAJ262649:QAL262655 QKF262649:QKH262655 QUB262649:QUD262655 RDX262649:RDZ262655 RNT262649:RNV262655 RXP262649:RXR262655 SHL262649:SHN262655 SRH262649:SRJ262655 TBD262649:TBF262655 TKZ262649:TLB262655 TUV262649:TUX262655 UER262649:UET262655 UON262649:UOP262655 UYJ262649:UYL262655 VIF262649:VIH262655 VSB262649:VSD262655 WBX262649:WBZ262655 WLT262649:WLV262655 WVP262649:WVR262655 H328185:J328191 JD328185:JF328191 SZ328185:TB328191 ACV328185:ACX328191 AMR328185:AMT328191 AWN328185:AWP328191 BGJ328185:BGL328191 BQF328185:BQH328191 CAB328185:CAD328191 CJX328185:CJZ328191 CTT328185:CTV328191 DDP328185:DDR328191 DNL328185:DNN328191 DXH328185:DXJ328191 EHD328185:EHF328191 EQZ328185:ERB328191 FAV328185:FAX328191 FKR328185:FKT328191 FUN328185:FUP328191 GEJ328185:GEL328191 GOF328185:GOH328191 GYB328185:GYD328191 HHX328185:HHZ328191 HRT328185:HRV328191 IBP328185:IBR328191 ILL328185:ILN328191 IVH328185:IVJ328191 JFD328185:JFF328191 JOZ328185:JPB328191 JYV328185:JYX328191 KIR328185:KIT328191 KSN328185:KSP328191 LCJ328185:LCL328191 LMF328185:LMH328191 LWB328185:LWD328191 MFX328185:MFZ328191 MPT328185:MPV328191 MZP328185:MZR328191 NJL328185:NJN328191 NTH328185:NTJ328191 ODD328185:ODF328191 OMZ328185:ONB328191 OWV328185:OWX328191 PGR328185:PGT328191 PQN328185:PQP328191 QAJ328185:QAL328191 QKF328185:QKH328191 QUB328185:QUD328191 RDX328185:RDZ328191 RNT328185:RNV328191 RXP328185:RXR328191 SHL328185:SHN328191 SRH328185:SRJ328191 TBD328185:TBF328191 TKZ328185:TLB328191 TUV328185:TUX328191 UER328185:UET328191 UON328185:UOP328191 UYJ328185:UYL328191 VIF328185:VIH328191 VSB328185:VSD328191 WBX328185:WBZ328191 WLT328185:WLV328191 WVP328185:WVR328191 H393721:J393727 JD393721:JF393727 SZ393721:TB393727 ACV393721:ACX393727 AMR393721:AMT393727 AWN393721:AWP393727 BGJ393721:BGL393727 BQF393721:BQH393727 CAB393721:CAD393727 CJX393721:CJZ393727 CTT393721:CTV393727 DDP393721:DDR393727 DNL393721:DNN393727 DXH393721:DXJ393727 EHD393721:EHF393727 EQZ393721:ERB393727 FAV393721:FAX393727 FKR393721:FKT393727 FUN393721:FUP393727 GEJ393721:GEL393727 GOF393721:GOH393727 GYB393721:GYD393727 HHX393721:HHZ393727 HRT393721:HRV393727 IBP393721:IBR393727 ILL393721:ILN393727 IVH393721:IVJ393727 JFD393721:JFF393727 JOZ393721:JPB393727 JYV393721:JYX393727 KIR393721:KIT393727 KSN393721:KSP393727 LCJ393721:LCL393727 LMF393721:LMH393727 LWB393721:LWD393727 MFX393721:MFZ393727 MPT393721:MPV393727 MZP393721:MZR393727 NJL393721:NJN393727 NTH393721:NTJ393727 ODD393721:ODF393727 OMZ393721:ONB393727 OWV393721:OWX393727 PGR393721:PGT393727 PQN393721:PQP393727 QAJ393721:QAL393727 QKF393721:QKH393727 QUB393721:QUD393727 RDX393721:RDZ393727 RNT393721:RNV393727 RXP393721:RXR393727 SHL393721:SHN393727 SRH393721:SRJ393727 TBD393721:TBF393727 TKZ393721:TLB393727 TUV393721:TUX393727 UER393721:UET393727 UON393721:UOP393727 UYJ393721:UYL393727 VIF393721:VIH393727 VSB393721:VSD393727 WBX393721:WBZ393727 WLT393721:WLV393727 WVP393721:WVR393727 H459257:J459263 JD459257:JF459263 SZ459257:TB459263 ACV459257:ACX459263 AMR459257:AMT459263 AWN459257:AWP459263 BGJ459257:BGL459263 BQF459257:BQH459263 CAB459257:CAD459263 CJX459257:CJZ459263 CTT459257:CTV459263 DDP459257:DDR459263 DNL459257:DNN459263 DXH459257:DXJ459263 EHD459257:EHF459263 EQZ459257:ERB459263 FAV459257:FAX459263 FKR459257:FKT459263 FUN459257:FUP459263 GEJ459257:GEL459263 GOF459257:GOH459263 GYB459257:GYD459263 HHX459257:HHZ459263 HRT459257:HRV459263 IBP459257:IBR459263 ILL459257:ILN459263 IVH459257:IVJ459263 JFD459257:JFF459263 JOZ459257:JPB459263 JYV459257:JYX459263 KIR459257:KIT459263 KSN459257:KSP459263 LCJ459257:LCL459263 LMF459257:LMH459263 LWB459257:LWD459263 MFX459257:MFZ459263 MPT459257:MPV459263 MZP459257:MZR459263 NJL459257:NJN459263 NTH459257:NTJ459263 ODD459257:ODF459263 OMZ459257:ONB459263 OWV459257:OWX459263 PGR459257:PGT459263 PQN459257:PQP459263 QAJ459257:QAL459263 QKF459257:QKH459263 QUB459257:QUD459263 RDX459257:RDZ459263 RNT459257:RNV459263 RXP459257:RXR459263 SHL459257:SHN459263 SRH459257:SRJ459263 TBD459257:TBF459263 TKZ459257:TLB459263 TUV459257:TUX459263 UER459257:UET459263 UON459257:UOP459263 UYJ459257:UYL459263 VIF459257:VIH459263 VSB459257:VSD459263 WBX459257:WBZ459263 WLT459257:WLV459263 WVP459257:WVR459263 H524793:J524799 JD524793:JF524799 SZ524793:TB524799 ACV524793:ACX524799 AMR524793:AMT524799 AWN524793:AWP524799 BGJ524793:BGL524799 BQF524793:BQH524799 CAB524793:CAD524799 CJX524793:CJZ524799 CTT524793:CTV524799 DDP524793:DDR524799 DNL524793:DNN524799 DXH524793:DXJ524799 EHD524793:EHF524799 EQZ524793:ERB524799 FAV524793:FAX524799 FKR524793:FKT524799 FUN524793:FUP524799 GEJ524793:GEL524799 GOF524793:GOH524799 GYB524793:GYD524799 HHX524793:HHZ524799 HRT524793:HRV524799 IBP524793:IBR524799 ILL524793:ILN524799 IVH524793:IVJ524799 JFD524793:JFF524799 JOZ524793:JPB524799 JYV524793:JYX524799 KIR524793:KIT524799 KSN524793:KSP524799 LCJ524793:LCL524799 LMF524793:LMH524799 LWB524793:LWD524799 MFX524793:MFZ524799 MPT524793:MPV524799 MZP524793:MZR524799 NJL524793:NJN524799 NTH524793:NTJ524799 ODD524793:ODF524799 OMZ524793:ONB524799 OWV524793:OWX524799 PGR524793:PGT524799 PQN524793:PQP524799 QAJ524793:QAL524799 QKF524793:QKH524799 QUB524793:QUD524799 RDX524793:RDZ524799 RNT524793:RNV524799 RXP524793:RXR524799 SHL524793:SHN524799 SRH524793:SRJ524799 TBD524793:TBF524799 TKZ524793:TLB524799 TUV524793:TUX524799 UER524793:UET524799 UON524793:UOP524799 UYJ524793:UYL524799 VIF524793:VIH524799 VSB524793:VSD524799 WBX524793:WBZ524799 WLT524793:WLV524799 WVP524793:WVR524799 H590329:J590335 JD590329:JF590335 SZ590329:TB590335 ACV590329:ACX590335 AMR590329:AMT590335 AWN590329:AWP590335 BGJ590329:BGL590335 BQF590329:BQH590335 CAB590329:CAD590335 CJX590329:CJZ590335 CTT590329:CTV590335 DDP590329:DDR590335 DNL590329:DNN590335 DXH590329:DXJ590335 EHD590329:EHF590335 EQZ590329:ERB590335 FAV590329:FAX590335 FKR590329:FKT590335 FUN590329:FUP590335 GEJ590329:GEL590335 GOF590329:GOH590335 GYB590329:GYD590335 HHX590329:HHZ590335 HRT590329:HRV590335 IBP590329:IBR590335 ILL590329:ILN590335 IVH590329:IVJ590335 JFD590329:JFF590335 JOZ590329:JPB590335 JYV590329:JYX590335 KIR590329:KIT590335 KSN590329:KSP590335 LCJ590329:LCL590335 LMF590329:LMH590335 LWB590329:LWD590335 MFX590329:MFZ590335 MPT590329:MPV590335 MZP590329:MZR590335 NJL590329:NJN590335 NTH590329:NTJ590335 ODD590329:ODF590335 OMZ590329:ONB590335 OWV590329:OWX590335 PGR590329:PGT590335 PQN590329:PQP590335 QAJ590329:QAL590335 QKF590329:QKH590335 QUB590329:QUD590335 RDX590329:RDZ590335 RNT590329:RNV590335 RXP590329:RXR590335 SHL590329:SHN590335 SRH590329:SRJ590335 TBD590329:TBF590335 TKZ590329:TLB590335 TUV590329:TUX590335 UER590329:UET590335 UON590329:UOP590335 UYJ590329:UYL590335 VIF590329:VIH590335 VSB590329:VSD590335 WBX590329:WBZ590335 WLT590329:WLV590335 WVP590329:WVR590335 H655865:J655871 JD655865:JF655871 SZ655865:TB655871 ACV655865:ACX655871 AMR655865:AMT655871 AWN655865:AWP655871 BGJ655865:BGL655871 BQF655865:BQH655871 CAB655865:CAD655871 CJX655865:CJZ655871 CTT655865:CTV655871 DDP655865:DDR655871 DNL655865:DNN655871 DXH655865:DXJ655871 EHD655865:EHF655871 EQZ655865:ERB655871 FAV655865:FAX655871 FKR655865:FKT655871 FUN655865:FUP655871 GEJ655865:GEL655871 GOF655865:GOH655871 GYB655865:GYD655871 HHX655865:HHZ655871 HRT655865:HRV655871 IBP655865:IBR655871 ILL655865:ILN655871 IVH655865:IVJ655871 JFD655865:JFF655871 JOZ655865:JPB655871 JYV655865:JYX655871 KIR655865:KIT655871 KSN655865:KSP655871 LCJ655865:LCL655871 LMF655865:LMH655871 LWB655865:LWD655871 MFX655865:MFZ655871 MPT655865:MPV655871 MZP655865:MZR655871 NJL655865:NJN655871 NTH655865:NTJ655871 ODD655865:ODF655871 OMZ655865:ONB655871 OWV655865:OWX655871 PGR655865:PGT655871 PQN655865:PQP655871 QAJ655865:QAL655871 QKF655865:QKH655871 QUB655865:QUD655871 RDX655865:RDZ655871 RNT655865:RNV655871 RXP655865:RXR655871 SHL655865:SHN655871 SRH655865:SRJ655871 TBD655865:TBF655871 TKZ655865:TLB655871 TUV655865:TUX655871 UER655865:UET655871 UON655865:UOP655871 UYJ655865:UYL655871 VIF655865:VIH655871 VSB655865:VSD655871 WBX655865:WBZ655871 WLT655865:WLV655871 WVP655865:WVR655871 H721401:J721407 JD721401:JF721407 SZ721401:TB721407 ACV721401:ACX721407 AMR721401:AMT721407 AWN721401:AWP721407 BGJ721401:BGL721407 BQF721401:BQH721407 CAB721401:CAD721407 CJX721401:CJZ721407 CTT721401:CTV721407 DDP721401:DDR721407 DNL721401:DNN721407 DXH721401:DXJ721407 EHD721401:EHF721407 EQZ721401:ERB721407 FAV721401:FAX721407 FKR721401:FKT721407 FUN721401:FUP721407 GEJ721401:GEL721407 GOF721401:GOH721407 GYB721401:GYD721407 HHX721401:HHZ721407 HRT721401:HRV721407 IBP721401:IBR721407 ILL721401:ILN721407 IVH721401:IVJ721407 JFD721401:JFF721407 JOZ721401:JPB721407 JYV721401:JYX721407 KIR721401:KIT721407 KSN721401:KSP721407 LCJ721401:LCL721407 LMF721401:LMH721407 LWB721401:LWD721407 MFX721401:MFZ721407 MPT721401:MPV721407 MZP721401:MZR721407 NJL721401:NJN721407 NTH721401:NTJ721407 ODD721401:ODF721407 OMZ721401:ONB721407 OWV721401:OWX721407 PGR721401:PGT721407 PQN721401:PQP721407 QAJ721401:QAL721407 QKF721401:QKH721407 QUB721401:QUD721407 RDX721401:RDZ721407 RNT721401:RNV721407 RXP721401:RXR721407 SHL721401:SHN721407 SRH721401:SRJ721407 TBD721401:TBF721407 TKZ721401:TLB721407 TUV721401:TUX721407 UER721401:UET721407 UON721401:UOP721407 UYJ721401:UYL721407 VIF721401:VIH721407 VSB721401:VSD721407 WBX721401:WBZ721407 WLT721401:WLV721407 WVP721401:WVR721407 H786937:J786943 JD786937:JF786943 SZ786937:TB786943 ACV786937:ACX786943 AMR786937:AMT786943 AWN786937:AWP786943 BGJ786937:BGL786943 BQF786937:BQH786943 CAB786937:CAD786943 CJX786937:CJZ786943 CTT786937:CTV786943 DDP786937:DDR786943 DNL786937:DNN786943 DXH786937:DXJ786943 EHD786937:EHF786943 EQZ786937:ERB786943 FAV786937:FAX786943 FKR786937:FKT786943 FUN786937:FUP786943 GEJ786937:GEL786943 GOF786937:GOH786943 GYB786937:GYD786943 HHX786937:HHZ786943 HRT786937:HRV786943 IBP786937:IBR786943 ILL786937:ILN786943 IVH786937:IVJ786943 JFD786937:JFF786943 JOZ786937:JPB786943 JYV786937:JYX786943 KIR786937:KIT786943 KSN786937:KSP786943 LCJ786937:LCL786943 LMF786937:LMH786943 LWB786937:LWD786943 MFX786937:MFZ786943 MPT786937:MPV786943 MZP786937:MZR786943 NJL786937:NJN786943 NTH786937:NTJ786943 ODD786937:ODF786943 OMZ786937:ONB786943 OWV786937:OWX786943 PGR786937:PGT786943 PQN786937:PQP786943 QAJ786937:QAL786943 QKF786937:QKH786943 QUB786937:QUD786943 RDX786937:RDZ786943 RNT786937:RNV786943 RXP786937:RXR786943 SHL786937:SHN786943 SRH786937:SRJ786943 TBD786937:TBF786943 TKZ786937:TLB786943 TUV786937:TUX786943 UER786937:UET786943 UON786937:UOP786943 UYJ786937:UYL786943 VIF786937:VIH786943 VSB786937:VSD786943 WBX786937:WBZ786943 WLT786937:WLV786943 WVP786937:WVR786943 H852473:J852479 JD852473:JF852479 SZ852473:TB852479 ACV852473:ACX852479 AMR852473:AMT852479 AWN852473:AWP852479 BGJ852473:BGL852479 BQF852473:BQH852479 CAB852473:CAD852479 CJX852473:CJZ852479 CTT852473:CTV852479 DDP852473:DDR852479 DNL852473:DNN852479 DXH852473:DXJ852479 EHD852473:EHF852479 EQZ852473:ERB852479 FAV852473:FAX852479 FKR852473:FKT852479 FUN852473:FUP852479 GEJ852473:GEL852479 GOF852473:GOH852479 GYB852473:GYD852479 HHX852473:HHZ852479 HRT852473:HRV852479 IBP852473:IBR852479 ILL852473:ILN852479 IVH852473:IVJ852479 JFD852473:JFF852479 JOZ852473:JPB852479 JYV852473:JYX852479 KIR852473:KIT852479 KSN852473:KSP852479 LCJ852473:LCL852479 LMF852473:LMH852479 LWB852473:LWD852479 MFX852473:MFZ852479 MPT852473:MPV852479 MZP852473:MZR852479 NJL852473:NJN852479 NTH852473:NTJ852479 ODD852473:ODF852479 OMZ852473:ONB852479 OWV852473:OWX852479 PGR852473:PGT852479 PQN852473:PQP852479 QAJ852473:QAL852479 QKF852473:QKH852479 QUB852473:QUD852479 RDX852473:RDZ852479 RNT852473:RNV852479 RXP852473:RXR852479 SHL852473:SHN852479 SRH852473:SRJ852479 TBD852473:TBF852479 TKZ852473:TLB852479 TUV852473:TUX852479 UER852473:UET852479 UON852473:UOP852479 UYJ852473:UYL852479 VIF852473:VIH852479 VSB852473:VSD852479 WBX852473:WBZ852479 WLT852473:WLV852479 WVP852473:WVR852479 H918009:J918015 JD918009:JF918015 SZ918009:TB918015 ACV918009:ACX918015 AMR918009:AMT918015 AWN918009:AWP918015 BGJ918009:BGL918015 BQF918009:BQH918015 CAB918009:CAD918015 CJX918009:CJZ918015 CTT918009:CTV918015 DDP918009:DDR918015 DNL918009:DNN918015 DXH918009:DXJ918015 EHD918009:EHF918015 EQZ918009:ERB918015 FAV918009:FAX918015 FKR918009:FKT918015 FUN918009:FUP918015 GEJ918009:GEL918015 GOF918009:GOH918015 GYB918009:GYD918015 HHX918009:HHZ918015 HRT918009:HRV918015 IBP918009:IBR918015 ILL918009:ILN918015 IVH918009:IVJ918015 JFD918009:JFF918015 JOZ918009:JPB918015 JYV918009:JYX918015 KIR918009:KIT918015 KSN918009:KSP918015 LCJ918009:LCL918015 LMF918009:LMH918015 LWB918009:LWD918015 MFX918009:MFZ918015 MPT918009:MPV918015 MZP918009:MZR918015 NJL918009:NJN918015 NTH918009:NTJ918015 ODD918009:ODF918015 OMZ918009:ONB918015 OWV918009:OWX918015 PGR918009:PGT918015 PQN918009:PQP918015 QAJ918009:QAL918015 QKF918009:QKH918015 QUB918009:QUD918015 RDX918009:RDZ918015 RNT918009:RNV918015 RXP918009:RXR918015 SHL918009:SHN918015 SRH918009:SRJ918015 TBD918009:TBF918015 TKZ918009:TLB918015 TUV918009:TUX918015 UER918009:UET918015 UON918009:UOP918015 UYJ918009:UYL918015 VIF918009:VIH918015 VSB918009:VSD918015 WBX918009:WBZ918015 WLT918009:WLV918015 WVP918009:WVR918015 H983545:J983551 JD983545:JF983551 SZ983545:TB983551 ACV983545:ACX983551 AMR983545:AMT983551 AWN983545:AWP983551 BGJ983545:BGL983551 BQF983545:BQH983551 CAB983545:CAD983551 CJX983545:CJZ983551 CTT983545:CTV983551 DDP983545:DDR983551 DNL983545:DNN983551 DXH983545:DXJ983551 EHD983545:EHF983551 EQZ983545:ERB983551 FAV983545:FAX983551 FKR983545:FKT983551 FUN983545:FUP983551 GEJ983545:GEL983551 GOF983545:GOH983551 GYB983545:GYD983551 HHX983545:HHZ983551 HRT983545:HRV983551 IBP983545:IBR983551 ILL983545:ILN983551 IVH983545:IVJ983551 JFD983545:JFF983551 JOZ983545:JPB983551 JYV983545:JYX983551 KIR983545:KIT983551 KSN983545:KSP983551 LCJ983545:LCL983551 LMF983545:LMH983551 LWB983545:LWD983551 MFX983545:MFZ983551 MPT983545:MPV983551 MZP983545:MZR983551 NJL983545:NJN983551 NTH983545:NTJ983551 ODD983545:ODF983551 OMZ983545:ONB983551 OWV983545:OWX983551 PGR983545:PGT983551 PQN983545:PQP983551 QAJ983545:QAL983551 QKF983545:QKH983551 QUB983545:QUD983551 RDX983545:RDZ983551 RNT983545:RNV983551 RXP983545:RXR983551 SHL983545:SHN983551 SRH983545:SRJ983551 TBD983545:TBF983551 TKZ983545:TLB983551 TUV983545:TUX983551 UER983545:UET983551 UON983545:UOP983551 UYJ983545:UYL983551 VIF983545:VIH983551 VSB983545:VSD983551 WBX983545:WBZ983551 WLT983545:WLV983551 WVP983545:WVR983551 H530:J539 JD530:JF539 SZ530:TB539 ACV530:ACX539 AMR530:AMT539 AWN530:AWP539 BGJ530:BGL539 BQF530:BQH539 CAB530:CAD539 CJX530:CJZ539 CTT530:CTV539 DDP530:DDR539 DNL530:DNN539 DXH530:DXJ539 EHD530:EHF539 EQZ530:ERB539 FAV530:FAX539 FKR530:FKT539 FUN530:FUP539 GEJ530:GEL539 GOF530:GOH539 GYB530:GYD539 HHX530:HHZ539 HRT530:HRV539 IBP530:IBR539 ILL530:ILN539 IVH530:IVJ539 JFD530:JFF539 JOZ530:JPB539 JYV530:JYX539 KIR530:KIT539 KSN530:KSP539 LCJ530:LCL539 LMF530:LMH539 LWB530:LWD539 MFX530:MFZ539 MPT530:MPV539 MZP530:MZR539 NJL530:NJN539 NTH530:NTJ539 ODD530:ODF539 OMZ530:ONB539 OWV530:OWX539 PGR530:PGT539 PQN530:PQP539 QAJ530:QAL539 QKF530:QKH539 QUB530:QUD539 RDX530:RDZ539 RNT530:RNV539 RXP530:RXR539 SHL530:SHN539 SRH530:SRJ539 TBD530:TBF539 TKZ530:TLB539 TUV530:TUX539 UER530:UET539 UON530:UOP539 UYJ530:UYL539 VIF530:VIH539 VSB530:VSD539 WBX530:WBZ539 WLT530:WLV539 WVP530:WVR539 H66066:J66075 JD66066:JF66075 SZ66066:TB66075 ACV66066:ACX66075 AMR66066:AMT66075 AWN66066:AWP66075 BGJ66066:BGL66075 BQF66066:BQH66075 CAB66066:CAD66075 CJX66066:CJZ66075 CTT66066:CTV66075 DDP66066:DDR66075 DNL66066:DNN66075 DXH66066:DXJ66075 EHD66066:EHF66075 EQZ66066:ERB66075 FAV66066:FAX66075 FKR66066:FKT66075 FUN66066:FUP66075 GEJ66066:GEL66075 GOF66066:GOH66075 GYB66066:GYD66075 HHX66066:HHZ66075 HRT66066:HRV66075 IBP66066:IBR66075 ILL66066:ILN66075 IVH66066:IVJ66075 JFD66066:JFF66075 JOZ66066:JPB66075 JYV66066:JYX66075 KIR66066:KIT66075 KSN66066:KSP66075 LCJ66066:LCL66075 LMF66066:LMH66075 LWB66066:LWD66075 MFX66066:MFZ66075 MPT66066:MPV66075 MZP66066:MZR66075 NJL66066:NJN66075 NTH66066:NTJ66075 ODD66066:ODF66075 OMZ66066:ONB66075 OWV66066:OWX66075 PGR66066:PGT66075 PQN66066:PQP66075 QAJ66066:QAL66075 QKF66066:QKH66075 QUB66066:QUD66075 RDX66066:RDZ66075 RNT66066:RNV66075 RXP66066:RXR66075 SHL66066:SHN66075 SRH66066:SRJ66075 TBD66066:TBF66075 TKZ66066:TLB66075 TUV66066:TUX66075 UER66066:UET66075 UON66066:UOP66075 UYJ66066:UYL66075 VIF66066:VIH66075 VSB66066:VSD66075 WBX66066:WBZ66075 WLT66066:WLV66075 WVP66066:WVR66075 H131602:J131611 JD131602:JF131611 SZ131602:TB131611 ACV131602:ACX131611 AMR131602:AMT131611 AWN131602:AWP131611 BGJ131602:BGL131611 BQF131602:BQH131611 CAB131602:CAD131611 CJX131602:CJZ131611 CTT131602:CTV131611 DDP131602:DDR131611 DNL131602:DNN131611 DXH131602:DXJ131611 EHD131602:EHF131611 EQZ131602:ERB131611 FAV131602:FAX131611 FKR131602:FKT131611 FUN131602:FUP131611 GEJ131602:GEL131611 GOF131602:GOH131611 GYB131602:GYD131611 HHX131602:HHZ131611 HRT131602:HRV131611 IBP131602:IBR131611 ILL131602:ILN131611 IVH131602:IVJ131611 JFD131602:JFF131611 JOZ131602:JPB131611 JYV131602:JYX131611 KIR131602:KIT131611 KSN131602:KSP131611 LCJ131602:LCL131611 LMF131602:LMH131611 LWB131602:LWD131611 MFX131602:MFZ131611 MPT131602:MPV131611 MZP131602:MZR131611 NJL131602:NJN131611 NTH131602:NTJ131611 ODD131602:ODF131611 OMZ131602:ONB131611 OWV131602:OWX131611 PGR131602:PGT131611 PQN131602:PQP131611 QAJ131602:QAL131611 QKF131602:QKH131611 QUB131602:QUD131611 RDX131602:RDZ131611 RNT131602:RNV131611 RXP131602:RXR131611 SHL131602:SHN131611 SRH131602:SRJ131611 TBD131602:TBF131611 TKZ131602:TLB131611 TUV131602:TUX131611 UER131602:UET131611 UON131602:UOP131611 UYJ131602:UYL131611 VIF131602:VIH131611 VSB131602:VSD131611 WBX131602:WBZ131611 WLT131602:WLV131611 WVP131602:WVR131611 H197138:J197147 JD197138:JF197147 SZ197138:TB197147 ACV197138:ACX197147 AMR197138:AMT197147 AWN197138:AWP197147 BGJ197138:BGL197147 BQF197138:BQH197147 CAB197138:CAD197147 CJX197138:CJZ197147 CTT197138:CTV197147 DDP197138:DDR197147 DNL197138:DNN197147 DXH197138:DXJ197147 EHD197138:EHF197147 EQZ197138:ERB197147 FAV197138:FAX197147 FKR197138:FKT197147 FUN197138:FUP197147 GEJ197138:GEL197147 GOF197138:GOH197147 GYB197138:GYD197147 HHX197138:HHZ197147 HRT197138:HRV197147 IBP197138:IBR197147 ILL197138:ILN197147 IVH197138:IVJ197147 JFD197138:JFF197147 JOZ197138:JPB197147 JYV197138:JYX197147 KIR197138:KIT197147 KSN197138:KSP197147 LCJ197138:LCL197147 LMF197138:LMH197147 LWB197138:LWD197147 MFX197138:MFZ197147 MPT197138:MPV197147 MZP197138:MZR197147 NJL197138:NJN197147 NTH197138:NTJ197147 ODD197138:ODF197147 OMZ197138:ONB197147 OWV197138:OWX197147 PGR197138:PGT197147 PQN197138:PQP197147 QAJ197138:QAL197147 QKF197138:QKH197147 QUB197138:QUD197147 RDX197138:RDZ197147 RNT197138:RNV197147 RXP197138:RXR197147 SHL197138:SHN197147 SRH197138:SRJ197147 TBD197138:TBF197147 TKZ197138:TLB197147 TUV197138:TUX197147 UER197138:UET197147 UON197138:UOP197147 UYJ197138:UYL197147 VIF197138:VIH197147 VSB197138:VSD197147 WBX197138:WBZ197147 WLT197138:WLV197147 WVP197138:WVR197147 H262674:J262683 JD262674:JF262683 SZ262674:TB262683 ACV262674:ACX262683 AMR262674:AMT262683 AWN262674:AWP262683 BGJ262674:BGL262683 BQF262674:BQH262683 CAB262674:CAD262683 CJX262674:CJZ262683 CTT262674:CTV262683 DDP262674:DDR262683 DNL262674:DNN262683 DXH262674:DXJ262683 EHD262674:EHF262683 EQZ262674:ERB262683 FAV262674:FAX262683 FKR262674:FKT262683 FUN262674:FUP262683 GEJ262674:GEL262683 GOF262674:GOH262683 GYB262674:GYD262683 HHX262674:HHZ262683 HRT262674:HRV262683 IBP262674:IBR262683 ILL262674:ILN262683 IVH262674:IVJ262683 JFD262674:JFF262683 JOZ262674:JPB262683 JYV262674:JYX262683 KIR262674:KIT262683 KSN262674:KSP262683 LCJ262674:LCL262683 LMF262674:LMH262683 LWB262674:LWD262683 MFX262674:MFZ262683 MPT262674:MPV262683 MZP262674:MZR262683 NJL262674:NJN262683 NTH262674:NTJ262683 ODD262674:ODF262683 OMZ262674:ONB262683 OWV262674:OWX262683 PGR262674:PGT262683 PQN262674:PQP262683 QAJ262674:QAL262683 QKF262674:QKH262683 QUB262674:QUD262683 RDX262674:RDZ262683 RNT262674:RNV262683 RXP262674:RXR262683 SHL262674:SHN262683 SRH262674:SRJ262683 TBD262674:TBF262683 TKZ262674:TLB262683 TUV262674:TUX262683 UER262674:UET262683 UON262674:UOP262683 UYJ262674:UYL262683 VIF262674:VIH262683 VSB262674:VSD262683 WBX262674:WBZ262683 WLT262674:WLV262683 WVP262674:WVR262683 H328210:J328219 JD328210:JF328219 SZ328210:TB328219 ACV328210:ACX328219 AMR328210:AMT328219 AWN328210:AWP328219 BGJ328210:BGL328219 BQF328210:BQH328219 CAB328210:CAD328219 CJX328210:CJZ328219 CTT328210:CTV328219 DDP328210:DDR328219 DNL328210:DNN328219 DXH328210:DXJ328219 EHD328210:EHF328219 EQZ328210:ERB328219 FAV328210:FAX328219 FKR328210:FKT328219 FUN328210:FUP328219 GEJ328210:GEL328219 GOF328210:GOH328219 GYB328210:GYD328219 HHX328210:HHZ328219 HRT328210:HRV328219 IBP328210:IBR328219 ILL328210:ILN328219 IVH328210:IVJ328219 JFD328210:JFF328219 JOZ328210:JPB328219 JYV328210:JYX328219 KIR328210:KIT328219 KSN328210:KSP328219 LCJ328210:LCL328219 LMF328210:LMH328219 LWB328210:LWD328219 MFX328210:MFZ328219 MPT328210:MPV328219 MZP328210:MZR328219 NJL328210:NJN328219 NTH328210:NTJ328219 ODD328210:ODF328219 OMZ328210:ONB328219 OWV328210:OWX328219 PGR328210:PGT328219 PQN328210:PQP328219 QAJ328210:QAL328219 QKF328210:QKH328219 QUB328210:QUD328219 RDX328210:RDZ328219 RNT328210:RNV328219 RXP328210:RXR328219 SHL328210:SHN328219 SRH328210:SRJ328219 TBD328210:TBF328219 TKZ328210:TLB328219 TUV328210:TUX328219 UER328210:UET328219 UON328210:UOP328219 UYJ328210:UYL328219 VIF328210:VIH328219 VSB328210:VSD328219 WBX328210:WBZ328219 WLT328210:WLV328219 WVP328210:WVR328219 H393746:J393755 JD393746:JF393755 SZ393746:TB393755 ACV393746:ACX393755 AMR393746:AMT393755 AWN393746:AWP393755 BGJ393746:BGL393755 BQF393746:BQH393755 CAB393746:CAD393755 CJX393746:CJZ393755 CTT393746:CTV393755 DDP393746:DDR393755 DNL393746:DNN393755 DXH393746:DXJ393755 EHD393746:EHF393755 EQZ393746:ERB393755 FAV393746:FAX393755 FKR393746:FKT393755 FUN393746:FUP393755 GEJ393746:GEL393755 GOF393746:GOH393755 GYB393746:GYD393755 HHX393746:HHZ393755 HRT393746:HRV393755 IBP393746:IBR393755 ILL393746:ILN393755 IVH393746:IVJ393755 JFD393746:JFF393755 JOZ393746:JPB393755 JYV393746:JYX393755 KIR393746:KIT393755 KSN393746:KSP393755 LCJ393746:LCL393755 LMF393746:LMH393755 LWB393746:LWD393755 MFX393746:MFZ393755 MPT393746:MPV393755 MZP393746:MZR393755 NJL393746:NJN393755 NTH393746:NTJ393755 ODD393746:ODF393755 OMZ393746:ONB393755 OWV393746:OWX393755 PGR393746:PGT393755 PQN393746:PQP393755 QAJ393746:QAL393755 QKF393746:QKH393755 QUB393746:QUD393755 RDX393746:RDZ393755 RNT393746:RNV393755 RXP393746:RXR393755 SHL393746:SHN393755 SRH393746:SRJ393755 TBD393746:TBF393755 TKZ393746:TLB393755 TUV393746:TUX393755 UER393746:UET393755 UON393746:UOP393755 UYJ393746:UYL393755 VIF393746:VIH393755 VSB393746:VSD393755 WBX393746:WBZ393755 WLT393746:WLV393755 WVP393746:WVR393755 H459282:J459291 JD459282:JF459291 SZ459282:TB459291 ACV459282:ACX459291 AMR459282:AMT459291 AWN459282:AWP459291 BGJ459282:BGL459291 BQF459282:BQH459291 CAB459282:CAD459291 CJX459282:CJZ459291 CTT459282:CTV459291 DDP459282:DDR459291 DNL459282:DNN459291 DXH459282:DXJ459291 EHD459282:EHF459291 EQZ459282:ERB459291 FAV459282:FAX459291 FKR459282:FKT459291 FUN459282:FUP459291 GEJ459282:GEL459291 GOF459282:GOH459291 GYB459282:GYD459291 HHX459282:HHZ459291 HRT459282:HRV459291 IBP459282:IBR459291 ILL459282:ILN459291 IVH459282:IVJ459291 JFD459282:JFF459291 JOZ459282:JPB459291 JYV459282:JYX459291 KIR459282:KIT459291 KSN459282:KSP459291 LCJ459282:LCL459291 LMF459282:LMH459291 LWB459282:LWD459291 MFX459282:MFZ459291 MPT459282:MPV459291 MZP459282:MZR459291 NJL459282:NJN459291 NTH459282:NTJ459291 ODD459282:ODF459291 OMZ459282:ONB459291 OWV459282:OWX459291 PGR459282:PGT459291 PQN459282:PQP459291 QAJ459282:QAL459291 QKF459282:QKH459291 QUB459282:QUD459291 RDX459282:RDZ459291 RNT459282:RNV459291 RXP459282:RXR459291 SHL459282:SHN459291 SRH459282:SRJ459291 TBD459282:TBF459291 TKZ459282:TLB459291 TUV459282:TUX459291 UER459282:UET459291 UON459282:UOP459291 UYJ459282:UYL459291 VIF459282:VIH459291 VSB459282:VSD459291 WBX459282:WBZ459291 WLT459282:WLV459291 WVP459282:WVR459291 H524818:J524827 JD524818:JF524827 SZ524818:TB524827 ACV524818:ACX524827 AMR524818:AMT524827 AWN524818:AWP524827 BGJ524818:BGL524827 BQF524818:BQH524827 CAB524818:CAD524827 CJX524818:CJZ524827 CTT524818:CTV524827 DDP524818:DDR524827 DNL524818:DNN524827 DXH524818:DXJ524827 EHD524818:EHF524827 EQZ524818:ERB524827 FAV524818:FAX524827 FKR524818:FKT524827 FUN524818:FUP524827 GEJ524818:GEL524827 GOF524818:GOH524827 GYB524818:GYD524827 HHX524818:HHZ524827 HRT524818:HRV524827 IBP524818:IBR524827 ILL524818:ILN524827 IVH524818:IVJ524827 JFD524818:JFF524827 JOZ524818:JPB524827 JYV524818:JYX524827 KIR524818:KIT524827 KSN524818:KSP524827 LCJ524818:LCL524827 LMF524818:LMH524827 LWB524818:LWD524827 MFX524818:MFZ524827 MPT524818:MPV524827 MZP524818:MZR524827 NJL524818:NJN524827 NTH524818:NTJ524827 ODD524818:ODF524827 OMZ524818:ONB524827 OWV524818:OWX524827 PGR524818:PGT524827 PQN524818:PQP524827 QAJ524818:QAL524827 QKF524818:QKH524827 QUB524818:QUD524827 RDX524818:RDZ524827 RNT524818:RNV524827 RXP524818:RXR524827 SHL524818:SHN524827 SRH524818:SRJ524827 TBD524818:TBF524827 TKZ524818:TLB524827 TUV524818:TUX524827 UER524818:UET524827 UON524818:UOP524827 UYJ524818:UYL524827 VIF524818:VIH524827 VSB524818:VSD524827 WBX524818:WBZ524827 WLT524818:WLV524827 WVP524818:WVR524827 H590354:J590363 JD590354:JF590363 SZ590354:TB590363 ACV590354:ACX590363 AMR590354:AMT590363 AWN590354:AWP590363 BGJ590354:BGL590363 BQF590354:BQH590363 CAB590354:CAD590363 CJX590354:CJZ590363 CTT590354:CTV590363 DDP590354:DDR590363 DNL590354:DNN590363 DXH590354:DXJ590363 EHD590354:EHF590363 EQZ590354:ERB590363 FAV590354:FAX590363 FKR590354:FKT590363 FUN590354:FUP590363 GEJ590354:GEL590363 GOF590354:GOH590363 GYB590354:GYD590363 HHX590354:HHZ590363 HRT590354:HRV590363 IBP590354:IBR590363 ILL590354:ILN590363 IVH590354:IVJ590363 JFD590354:JFF590363 JOZ590354:JPB590363 JYV590354:JYX590363 KIR590354:KIT590363 KSN590354:KSP590363 LCJ590354:LCL590363 LMF590354:LMH590363 LWB590354:LWD590363 MFX590354:MFZ590363 MPT590354:MPV590363 MZP590354:MZR590363 NJL590354:NJN590363 NTH590354:NTJ590363 ODD590354:ODF590363 OMZ590354:ONB590363 OWV590354:OWX590363 PGR590354:PGT590363 PQN590354:PQP590363 QAJ590354:QAL590363 QKF590354:QKH590363 QUB590354:QUD590363 RDX590354:RDZ590363 RNT590354:RNV590363 RXP590354:RXR590363 SHL590354:SHN590363 SRH590354:SRJ590363 TBD590354:TBF590363 TKZ590354:TLB590363 TUV590354:TUX590363 UER590354:UET590363 UON590354:UOP590363 UYJ590354:UYL590363 VIF590354:VIH590363 VSB590354:VSD590363 WBX590354:WBZ590363 WLT590354:WLV590363 WVP590354:WVR590363 H655890:J655899 JD655890:JF655899 SZ655890:TB655899 ACV655890:ACX655899 AMR655890:AMT655899 AWN655890:AWP655899 BGJ655890:BGL655899 BQF655890:BQH655899 CAB655890:CAD655899 CJX655890:CJZ655899 CTT655890:CTV655899 DDP655890:DDR655899 DNL655890:DNN655899 DXH655890:DXJ655899 EHD655890:EHF655899 EQZ655890:ERB655899 FAV655890:FAX655899 FKR655890:FKT655899 FUN655890:FUP655899 GEJ655890:GEL655899 GOF655890:GOH655899 GYB655890:GYD655899 HHX655890:HHZ655899 HRT655890:HRV655899 IBP655890:IBR655899 ILL655890:ILN655899 IVH655890:IVJ655899 JFD655890:JFF655899 JOZ655890:JPB655899 JYV655890:JYX655899 KIR655890:KIT655899 KSN655890:KSP655899 LCJ655890:LCL655899 LMF655890:LMH655899 LWB655890:LWD655899 MFX655890:MFZ655899 MPT655890:MPV655899 MZP655890:MZR655899 NJL655890:NJN655899 NTH655890:NTJ655899 ODD655890:ODF655899 OMZ655890:ONB655899 OWV655890:OWX655899 PGR655890:PGT655899 PQN655890:PQP655899 QAJ655890:QAL655899 QKF655890:QKH655899 QUB655890:QUD655899 RDX655890:RDZ655899 RNT655890:RNV655899 RXP655890:RXR655899 SHL655890:SHN655899 SRH655890:SRJ655899 TBD655890:TBF655899 TKZ655890:TLB655899 TUV655890:TUX655899 UER655890:UET655899 UON655890:UOP655899 UYJ655890:UYL655899 VIF655890:VIH655899 VSB655890:VSD655899 WBX655890:WBZ655899 WLT655890:WLV655899 WVP655890:WVR655899 H721426:J721435 JD721426:JF721435 SZ721426:TB721435 ACV721426:ACX721435 AMR721426:AMT721435 AWN721426:AWP721435 BGJ721426:BGL721435 BQF721426:BQH721435 CAB721426:CAD721435 CJX721426:CJZ721435 CTT721426:CTV721435 DDP721426:DDR721435 DNL721426:DNN721435 DXH721426:DXJ721435 EHD721426:EHF721435 EQZ721426:ERB721435 FAV721426:FAX721435 FKR721426:FKT721435 FUN721426:FUP721435 GEJ721426:GEL721435 GOF721426:GOH721435 GYB721426:GYD721435 HHX721426:HHZ721435 HRT721426:HRV721435 IBP721426:IBR721435 ILL721426:ILN721435 IVH721426:IVJ721435 JFD721426:JFF721435 JOZ721426:JPB721435 JYV721426:JYX721435 KIR721426:KIT721435 KSN721426:KSP721435 LCJ721426:LCL721435 LMF721426:LMH721435 LWB721426:LWD721435 MFX721426:MFZ721435 MPT721426:MPV721435 MZP721426:MZR721435 NJL721426:NJN721435 NTH721426:NTJ721435 ODD721426:ODF721435 OMZ721426:ONB721435 OWV721426:OWX721435 PGR721426:PGT721435 PQN721426:PQP721435 QAJ721426:QAL721435 QKF721426:QKH721435 QUB721426:QUD721435 RDX721426:RDZ721435 RNT721426:RNV721435 RXP721426:RXR721435 SHL721426:SHN721435 SRH721426:SRJ721435 TBD721426:TBF721435 TKZ721426:TLB721435 TUV721426:TUX721435 UER721426:UET721435 UON721426:UOP721435 UYJ721426:UYL721435 VIF721426:VIH721435 VSB721426:VSD721435 WBX721426:WBZ721435 WLT721426:WLV721435 WVP721426:WVR721435 H786962:J786971 JD786962:JF786971 SZ786962:TB786971 ACV786962:ACX786971 AMR786962:AMT786971 AWN786962:AWP786971 BGJ786962:BGL786971 BQF786962:BQH786971 CAB786962:CAD786971 CJX786962:CJZ786971 CTT786962:CTV786971 DDP786962:DDR786971 DNL786962:DNN786971 DXH786962:DXJ786971 EHD786962:EHF786971 EQZ786962:ERB786971 FAV786962:FAX786971 FKR786962:FKT786971 FUN786962:FUP786971 GEJ786962:GEL786971 GOF786962:GOH786971 GYB786962:GYD786971 HHX786962:HHZ786971 HRT786962:HRV786971 IBP786962:IBR786971 ILL786962:ILN786971 IVH786962:IVJ786971 JFD786962:JFF786971 JOZ786962:JPB786971 JYV786962:JYX786971 KIR786962:KIT786971 KSN786962:KSP786971 LCJ786962:LCL786971 LMF786962:LMH786971 LWB786962:LWD786971 MFX786962:MFZ786971 MPT786962:MPV786971 MZP786962:MZR786971 NJL786962:NJN786971 NTH786962:NTJ786971 ODD786962:ODF786971 OMZ786962:ONB786971 OWV786962:OWX786971 PGR786962:PGT786971 PQN786962:PQP786971 QAJ786962:QAL786971 QKF786962:QKH786971 QUB786962:QUD786971 RDX786962:RDZ786971 RNT786962:RNV786971 RXP786962:RXR786971 SHL786962:SHN786971 SRH786962:SRJ786971 TBD786962:TBF786971 TKZ786962:TLB786971 TUV786962:TUX786971 UER786962:UET786971 UON786962:UOP786971 UYJ786962:UYL786971 VIF786962:VIH786971 VSB786962:VSD786971 WBX786962:WBZ786971 WLT786962:WLV786971 WVP786962:WVR786971 H852498:J852507 JD852498:JF852507 SZ852498:TB852507 ACV852498:ACX852507 AMR852498:AMT852507 AWN852498:AWP852507 BGJ852498:BGL852507 BQF852498:BQH852507 CAB852498:CAD852507 CJX852498:CJZ852507 CTT852498:CTV852507 DDP852498:DDR852507 DNL852498:DNN852507 DXH852498:DXJ852507 EHD852498:EHF852507 EQZ852498:ERB852507 FAV852498:FAX852507 FKR852498:FKT852507 FUN852498:FUP852507 GEJ852498:GEL852507 GOF852498:GOH852507 GYB852498:GYD852507 HHX852498:HHZ852507 HRT852498:HRV852507 IBP852498:IBR852507 ILL852498:ILN852507 IVH852498:IVJ852507 JFD852498:JFF852507 JOZ852498:JPB852507 JYV852498:JYX852507 KIR852498:KIT852507 KSN852498:KSP852507 LCJ852498:LCL852507 LMF852498:LMH852507 LWB852498:LWD852507 MFX852498:MFZ852507 MPT852498:MPV852507 MZP852498:MZR852507 NJL852498:NJN852507 NTH852498:NTJ852507 ODD852498:ODF852507 OMZ852498:ONB852507 OWV852498:OWX852507 PGR852498:PGT852507 PQN852498:PQP852507 QAJ852498:QAL852507 QKF852498:QKH852507 QUB852498:QUD852507 RDX852498:RDZ852507 RNT852498:RNV852507 RXP852498:RXR852507 SHL852498:SHN852507 SRH852498:SRJ852507 TBD852498:TBF852507 TKZ852498:TLB852507 TUV852498:TUX852507 UER852498:UET852507 UON852498:UOP852507 UYJ852498:UYL852507 VIF852498:VIH852507 VSB852498:VSD852507 WBX852498:WBZ852507 WLT852498:WLV852507 WVP852498:WVR852507 H918034:J918043 JD918034:JF918043 SZ918034:TB918043 ACV918034:ACX918043 AMR918034:AMT918043 AWN918034:AWP918043 BGJ918034:BGL918043 BQF918034:BQH918043 CAB918034:CAD918043 CJX918034:CJZ918043 CTT918034:CTV918043 DDP918034:DDR918043 DNL918034:DNN918043 DXH918034:DXJ918043 EHD918034:EHF918043 EQZ918034:ERB918043 FAV918034:FAX918043 FKR918034:FKT918043 FUN918034:FUP918043 GEJ918034:GEL918043 GOF918034:GOH918043 GYB918034:GYD918043 HHX918034:HHZ918043 HRT918034:HRV918043 IBP918034:IBR918043 ILL918034:ILN918043 IVH918034:IVJ918043 JFD918034:JFF918043 JOZ918034:JPB918043 JYV918034:JYX918043 KIR918034:KIT918043 KSN918034:KSP918043 LCJ918034:LCL918043 LMF918034:LMH918043 LWB918034:LWD918043 MFX918034:MFZ918043 MPT918034:MPV918043 MZP918034:MZR918043 NJL918034:NJN918043 NTH918034:NTJ918043 ODD918034:ODF918043 OMZ918034:ONB918043 OWV918034:OWX918043 PGR918034:PGT918043 PQN918034:PQP918043 QAJ918034:QAL918043 QKF918034:QKH918043 QUB918034:QUD918043 RDX918034:RDZ918043 RNT918034:RNV918043 RXP918034:RXR918043 SHL918034:SHN918043 SRH918034:SRJ918043 TBD918034:TBF918043 TKZ918034:TLB918043 TUV918034:TUX918043 UER918034:UET918043 UON918034:UOP918043 UYJ918034:UYL918043 VIF918034:VIH918043 VSB918034:VSD918043 WBX918034:WBZ918043 WLT918034:WLV918043 WVP918034:WVR918043 H983570:J983579 JD983570:JF983579 SZ983570:TB983579 ACV983570:ACX983579 AMR983570:AMT983579 AWN983570:AWP983579 BGJ983570:BGL983579 BQF983570:BQH983579 CAB983570:CAD983579 CJX983570:CJZ983579 CTT983570:CTV983579 DDP983570:DDR983579 DNL983570:DNN983579 DXH983570:DXJ983579 EHD983570:EHF983579 EQZ983570:ERB983579 FAV983570:FAX983579 FKR983570:FKT983579 FUN983570:FUP983579 GEJ983570:GEL983579 GOF983570:GOH983579 GYB983570:GYD983579 HHX983570:HHZ983579 HRT983570:HRV983579 IBP983570:IBR983579 ILL983570:ILN983579 IVH983570:IVJ983579 JFD983570:JFF983579 JOZ983570:JPB983579 JYV983570:JYX983579 KIR983570:KIT983579 KSN983570:KSP983579 LCJ983570:LCL983579 LMF983570:LMH983579 LWB983570:LWD983579 MFX983570:MFZ983579 MPT983570:MPV983579 MZP983570:MZR983579 NJL983570:NJN983579 NTH983570:NTJ983579 ODD983570:ODF983579 OMZ983570:ONB983579 OWV983570:OWX983579 PGR983570:PGT983579 PQN983570:PQP983579 QAJ983570:QAL983579 QKF983570:QKH983579 QUB983570:QUD983579 RDX983570:RDZ983579 RNT983570:RNV983579 RXP983570:RXR983579 SHL983570:SHN983579 SRH983570:SRJ983579 TBD983570:TBF983579 TKZ983570:TLB983579 TUV983570:TUX983579 UER983570:UET983579 UON983570:UOP983579 UYJ983570:UYL983579 VIF983570:VIH983579 VSB983570:VSD983579 WBX983570:WBZ983579 WLT983570:WLV983579 WVP983570:WVR983579 H543:J554 JD543:JF554 SZ543:TB554 ACV543:ACX554 AMR543:AMT554 AWN543:AWP554 BGJ543:BGL554 BQF543:BQH554 CAB543:CAD554 CJX543:CJZ554 CTT543:CTV554 DDP543:DDR554 DNL543:DNN554 DXH543:DXJ554 EHD543:EHF554 EQZ543:ERB554 FAV543:FAX554 FKR543:FKT554 FUN543:FUP554 GEJ543:GEL554 GOF543:GOH554 GYB543:GYD554 HHX543:HHZ554 HRT543:HRV554 IBP543:IBR554 ILL543:ILN554 IVH543:IVJ554 JFD543:JFF554 JOZ543:JPB554 JYV543:JYX554 KIR543:KIT554 KSN543:KSP554 LCJ543:LCL554 LMF543:LMH554 LWB543:LWD554 MFX543:MFZ554 MPT543:MPV554 MZP543:MZR554 NJL543:NJN554 NTH543:NTJ554 ODD543:ODF554 OMZ543:ONB554 OWV543:OWX554 PGR543:PGT554 PQN543:PQP554 QAJ543:QAL554 QKF543:QKH554 QUB543:QUD554 RDX543:RDZ554 RNT543:RNV554 RXP543:RXR554 SHL543:SHN554 SRH543:SRJ554 TBD543:TBF554 TKZ543:TLB554 TUV543:TUX554 UER543:UET554 UON543:UOP554 UYJ543:UYL554 VIF543:VIH554 VSB543:VSD554 WBX543:WBZ554 WLT543:WLV554 WVP543:WVR554 H66079:J66090 JD66079:JF66090 SZ66079:TB66090 ACV66079:ACX66090 AMR66079:AMT66090 AWN66079:AWP66090 BGJ66079:BGL66090 BQF66079:BQH66090 CAB66079:CAD66090 CJX66079:CJZ66090 CTT66079:CTV66090 DDP66079:DDR66090 DNL66079:DNN66090 DXH66079:DXJ66090 EHD66079:EHF66090 EQZ66079:ERB66090 FAV66079:FAX66090 FKR66079:FKT66090 FUN66079:FUP66090 GEJ66079:GEL66090 GOF66079:GOH66090 GYB66079:GYD66090 HHX66079:HHZ66090 HRT66079:HRV66090 IBP66079:IBR66090 ILL66079:ILN66090 IVH66079:IVJ66090 JFD66079:JFF66090 JOZ66079:JPB66090 JYV66079:JYX66090 KIR66079:KIT66090 KSN66079:KSP66090 LCJ66079:LCL66090 LMF66079:LMH66090 LWB66079:LWD66090 MFX66079:MFZ66090 MPT66079:MPV66090 MZP66079:MZR66090 NJL66079:NJN66090 NTH66079:NTJ66090 ODD66079:ODF66090 OMZ66079:ONB66090 OWV66079:OWX66090 PGR66079:PGT66090 PQN66079:PQP66090 QAJ66079:QAL66090 QKF66079:QKH66090 QUB66079:QUD66090 RDX66079:RDZ66090 RNT66079:RNV66090 RXP66079:RXR66090 SHL66079:SHN66090 SRH66079:SRJ66090 TBD66079:TBF66090 TKZ66079:TLB66090 TUV66079:TUX66090 UER66079:UET66090 UON66079:UOP66090 UYJ66079:UYL66090 VIF66079:VIH66090 VSB66079:VSD66090 WBX66079:WBZ66090 WLT66079:WLV66090 WVP66079:WVR66090 H131615:J131626 JD131615:JF131626 SZ131615:TB131626 ACV131615:ACX131626 AMR131615:AMT131626 AWN131615:AWP131626 BGJ131615:BGL131626 BQF131615:BQH131626 CAB131615:CAD131626 CJX131615:CJZ131626 CTT131615:CTV131626 DDP131615:DDR131626 DNL131615:DNN131626 DXH131615:DXJ131626 EHD131615:EHF131626 EQZ131615:ERB131626 FAV131615:FAX131626 FKR131615:FKT131626 FUN131615:FUP131626 GEJ131615:GEL131626 GOF131615:GOH131626 GYB131615:GYD131626 HHX131615:HHZ131626 HRT131615:HRV131626 IBP131615:IBR131626 ILL131615:ILN131626 IVH131615:IVJ131626 JFD131615:JFF131626 JOZ131615:JPB131626 JYV131615:JYX131626 KIR131615:KIT131626 KSN131615:KSP131626 LCJ131615:LCL131626 LMF131615:LMH131626 LWB131615:LWD131626 MFX131615:MFZ131626 MPT131615:MPV131626 MZP131615:MZR131626 NJL131615:NJN131626 NTH131615:NTJ131626 ODD131615:ODF131626 OMZ131615:ONB131626 OWV131615:OWX131626 PGR131615:PGT131626 PQN131615:PQP131626 QAJ131615:QAL131626 QKF131615:QKH131626 QUB131615:QUD131626 RDX131615:RDZ131626 RNT131615:RNV131626 RXP131615:RXR131626 SHL131615:SHN131626 SRH131615:SRJ131626 TBD131615:TBF131626 TKZ131615:TLB131626 TUV131615:TUX131626 UER131615:UET131626 UON131615:UOP131626 UYJ131615:UYL131626 VIF131615:VIH131626 VSB131615:VSD131626 WBX131615:WBZ131626 WLT131615:WLV131626 WVP131615:WVR131626 H197151:J197162 JD197151:JF197162 SZ197151:TB197162 ACV197151:ACX197162 AMR197151:AMT197162 AWN197151:AWP197162 BGJ197151:BGL197162 BQF197151:BQH197162 CAB197151:CAD197162 CJX197151:CJZ197162 CTT197151:CTV197162 DDP197151:DDR197162 DNL197151:DNN197162 DXH197151:DXJ197162 EHD197151:EHF197162 EQZ197151:ERB197162 FAV197151:FAX197162 FKR197151:FKT197162 FUN197151:FUP197162 GEJ197151:GEL197162 GOF197151:GOH197162 GYB197151:GYD197162 HHX197151:HHZ197162 HRT197151:HRV197162 IBP197151:IBR197162 ILL197151:ILN197162 IVH197151:IVJ197162 JFD197151:JFF197162 JOZ197151:JPB197162 JYV197151:JYX197162 KIR197151:KIT197162 KSN197151:KSP197162 LCJ197151:LCL197162 LMF197151:LMH197162 LWB197151:LWD197162 MFX197151:MFZ197162 MPT197151:MPV197162 MZP197151:MZR197162 NJL197151:NJN197162 NTH197151:NTJ197162 ODD197151:ODF197162 OMZ197151:ONB197162 OWV197151:OWX197162 PGR197151:PGT197162 PQN197151:PQP197162 QAJ197151:QAL197162 QKF197151:QKH197162 QUB197151:QUD197162 RDX197151:RDZ197162 RNT197151:RNV197162 RXP197151:RXR197162 SHL197151:SHN197162 SRH197151:SRJ197162 TBD197151:TBF197162 TKZ197151:TLB197162 TUV197151:TUX197162 UER197151:UET197162 UON197151:UOP197162 UYJ197151:UYL197162 VIF197151:VIH197162 VSB197151:VSD197162 WBX197151:WBZ197162 WLT197151:WLV197162 WVP197151:WVR197162 H262687:J262698 JD262687:JF262698 SZ262687:TB262698 ACV262687:ACX262698 AMR262687:AMT262698 AWN262687:AWP262698 BGJ262687:BGL262698 BQF262687:BQH262698 CAB262687:CAD262698 CJX262687:CJZ262698 CTT262687:CTV262698 DDP262687:DDR262698 DNL262687:DNN262698 DXH262687:DXJ262698 EHD262687:EHF262698 EQZ262687:ERB262698 FAV262687:FAX262698 FKR262687:FKT262698 FUN262687:FUP262698 GEJ262687:GEL262698 GOF262687:GOH262698 GYB262687:GYD262698 HHX262687:HHZ262698 HRT262687:HRV262698 IBP262687:IBR262698 ILL262687:ILN262698 IVH262687:IVJ262698 JFD262687:JFF262698 JOZ262687:JPB262698 JYV262687:JYX262698 KIR262687:KIT262698 KSN262687:KSP262698 LCJ262687:LCL262698 LMF262687:LMH262698 LWB262687:LWD262698 MFX262687:MFZ262698 MPT262687:MPV262698 MZP262687:MZR262698 NJL262687:NJN262698 NTH262687:NTJ262698 ODD262687:ODF262698 OMZ262687:ONB262698 OWV262687:OWX262698 PGR262687:PGT262698 PQN262687:PQP262698 QAJ262687:QAL262698 QKF262687:QKH262698 QUB262687:QUD262698 RDX262687:RDZ262698 RNT262687:RNV262698 RXP262687:RXR262698 SHL262687:SHN262698 SRH262687:SRJ262698 TBD262687:TBF262698 TKZ262687:TLB262698 TUV262687:TUX262698 UER262687:UET262698 UON262687:UOP262698 UYJ262687:UYL262698 VIF262687:VIH262698 VSB262687:VSD262698 WBX262687:WBZ262698 WLT262687:WLV262698 WVP262687:WVR262698 H328223:J328234 JD328223:JF328234 SZ328223:TB328234 ACV328223:ACX328234 AMR328223:AMT328234 AWN328223:AWP328234 BGJ328223:BGL328234 BQF328223:BQH328234 CAB328223:CAD328234 CJX328223:CJZ328234 CTT328223:CTV328234 DDP328223:DDR328234 DNL328223:DNN328234 DXH328223:DXJ328234 EHD328223:EHF328234 EQZ328223:ERB328234 FAV328223:FAX328234 FKR328223:FKT328234 FUN328223:FUP328234 GEJ328223:GEL328234 GOF328223:GOH328234 GYB328223:GYD328234 HHX328223:HHZ328234 HRT328223:HRV328234 IBP328223:IBR328234 ILL328223:ILN328234 IVH328223:IVJ328234 JFD328223:JFF328234 JOZ328223:JPB328234 JYV328223:JYX328234 KIR328223:KIT328234 KSN328223:KSP328234 LCJ328223:LCL328234 LMF328223:LMH328234 LWB328223:LWD328234 MFX328223:MFZ328234 MPT328223:MPV328234 MZP328223:MZR328234 NJL328223:NJN328234 NTH328223:NTJ328234 ODD328223:ODF328234 OMZ328223:ONB328234 OWV328223:OWX328234 PGR328223:PGT328234 PQN328223:PQP328234 QAJ328223:QAL328234 QKF328223:QKH328234 QUB328223:QUD328234 RDX328223:RDZ328234 RNT328223:RNV328234 RXP328223:RXR328234 SHL328223:SHN328234 SRH328223:SRJ328234 TBD328223:TBF328234 TKZ328223:TLB328234 TUV328223:TUX328234 UER328223:UET328234 UON328223:UOP328234 UYJ328223:UYL328234 VIF328223:VIH328234 VSB328223:VSD328234 WBX328223:WBZ328234 WLT328223:WLV328234 WVP328223:WVR328234 H393759:J393770 JD393759:JF393770 SZ393759:TB393770 ACV393759:ACX393770 AMR393759:AMT393770 AWN393759:AWP393770 BGJ393759:BGL393770 BQF393759:BQH393770 CAB393759:CAD393770 CJX393759:CJZ393770 CTT393759:CTV393770 DDP393759:DDR393770 DNL393759:DNN393770 DXH393759:DXJ393770 EHD393759:EHF393770 EQZ393759:ERB393770 FAV393759:FAX393770 FKR393759:FKT393770 FUN393759:FUP393770 GEJ393759:GEL393770 GOF393759:GOH393770 GYB393759:GYD393770 HHX393759:HHZ393770 HRT393759:HRV393770 IBP393759:IBR393770 ILL393759:ILN393770 IVH393759:IVJ393770 JFD393759:JFF393770 JOZ393759:JPB393770 JYV393759:JYX393770 KIR393759:KIT393770 KSN393759:KSP393770 LCJ393759:LCL393770 LMF393759:LMH393770 LWB393759:LWD393770 MFX393759:MFZ393770 MPT393759:MPV393770 MZP393759:MZR393770 NJL393759:NJN393770 NTH393759:NTJ393770 ODD393759:ODF393770 OMZ393759:ONB393770 OWV393759:OWX393770 PGR393759:PGT393770 PQN393759:PQP393770 QAJ393759:QAL393770 QKF393759:QKH393770 QUB393759:QUD393770 RDX393759:RDZ393770 RNT393759:RNV393770 RXP393759:RXR393770 SHL393759:SHN393770 SRH393759:SRJ393770 TBD393759:TBF393770 TKZ393759:TLB393770 TUV393759:TUX393770 UER393759:UET393770 UON393759:UOP393770 UYJ393759:UYL393770 VIF393759:VIH393770 VSB393759:VSD393770 WBX393759:WBZ393770 WLT393759:WLV393770 WVP393759:WVR393770 H459295:J459306 JD459295:JF459306 SZ459295:TB459306 ACV459295:ACX459306 AMR459295:AMT459306 AWN459295:AWP459306 BGJ459295:BGL459306 BQF459295:BQH459306 CAB459295:CAD459306 CJX459295:CJZ459306 CTT459295:CTV459306 DDP459295:DDR459306 DNL459295:DNN459306 DXH459295:DXJ459306 EHD459295:EHF459306 EQZ459295:ERB459306 FAV459295:FAX459306 FKR459295:FKT459306 FUN459295:FUP459306 GEJ459295:GEL459306 GOF459295:GOH459306 GYB459295:GYD459306 HHX459295:HHZ459306 HRT459295:HRV459306 IBP459295:IBR459306 ILL459295:ILN459306 IVH459295:IVJ459306 JFD459295:JFF459306 JOZ459295:JPB459306 JYV459295:JYX459306 KIR459295:KIT459306 KSN459295:KSP459306 LCJ459295:LCL459306 LMF459295:LMH459306 LWB459295:LWD459306 MFX459295:MFZ459306 MPT459295:MPV459306 MZP459295:MZR459306 NJL459295:NJN459306 NTH459295:NTJ459306 ODD459295:ODF459306 OMZ459295:ONB459306 OWV459295:OWX459306 PGR459295:PGT459306 PQN459295:PQP459306 QAJ459295:QAL459306 QKF459295:QKH459306 QUB459295:QUD459306 RDX459295:RDZ459306 RNT459295:RNV459306 RXP459295:RXR459306 SHL459295:SHN459306 SRH459295:SRJ459306 TBD459295:TBF459306 TKZ459295:TLB459306 TUV459295:TUX459306 UER459295:UET459306 UON459295:UOP459306 UYJ459295:UYL459306 VIF459295:VIH459306 VSB459295:VSD459306 WBX459295:WBZ459306 WLT459295:WLV459306 WVP459295:WVR459306 H524831:J524842 JD524831:JF524842 SZ524831:TB524842 ACV524831:ACX524842 AMR524831:AMT524842 AWN524831:AWP524842 BGJ524831:BGL524842 BQF524831:BQH524842 CAB524831:CAD524842 CJX524831:CJZ524842 CTT524831:CTV524842 DDP524831:DDR524842 DNL524831:DNN524842 DXH524831:DXJ524842 EHD524831:EHF524842 EQZ524831:ERB524842 FAV524831:FAX524842 FKR524831:FKT524842 FUN524831:FUP524842 GEJ524831:GEL524842 GOF524831:GOH524842 GYB524831:GYD524842 HHX524831:HHZ524842 HRT524831:HRV524842 IBP524831:IBR524842 ILL524831:ILN524842 IVH524831:IVJ524842 JFD524831:JFF524842 JOZ524831:JPB524842 JYV524831:JYX524842 KIR524831:KIT524842 KSN524831:KSP524842 LCJ524831:LCL524842 LMF524831:LMH524842 LWB524831:LWD524842 MFX524831:MFZ524842 MPT524831:MPV524842 MZP524831:MZR524842 NJL524831:NJN524842 NTH524831:NTJ524842 ODD524831:ODF524842 OMZ524831:ONB524842 OWV524831:OWX524842 PGR524831:PGT524842 PQN524831:PQP524842 QAJ524831:QAL524842 QKF524831:QKH524842 QUB524831:QUD524842 RDX524831:RDZ524842 RNT524831:RNV524842 RXP524831:RXR524842 SHL524831:SHN524842 SRH524831:SRJ524842 TBD524831:TBF524842 TKZ524831:TLB524842 TUV524831:TUX524842 UER524831:UET524842 UON524831:UOP524842 UYJ524831:UYL524842 VIF524831:VIH524842 VSB524831:VSD524842 WBX524831:WBZ524842 WLT524831:WLV524842 WVP524831:WVR524842 H590367:J590378 JD590367:JF590378 SZ590367:TB590378 ACV590367:ACX590378 AMR590367:AMT590378 AWN590367:AWP590378 BGJ590367:BGL590378 BQF590367:BQH590378 CAB590367:CAD590378 CJX590367:CJZ590378 CTT590367:CTV590378 DDP590367:DDR590378 DNL590367:DNN590378 DXH590367:DXJ590378 EHD590367:EHF590378 EQZ590367:ERB590378 FAV590367:FAX590378 FKR590367:FKT590378 FUN590367:FUP590378 GEJ590367:GEL590378 GOF590367:GOH590378 GYB590367:GYD590378 HHX590367:HHZ590378 HRT590367:HRV590378 IBP590367:IBR590378 ILL590367:ILN590378 IVH590367:IVJ590378 JFD590367:JFF590378 JOZ590367:JPB590378 JYV590367:JYX590378 KIR590367:KIT590378 KSN590367:KSP590378 LCJ590367:LCL590378 LMF590367:LMH590378 LWB590367:LWD590378 MFX590367:MFZ590378 MPT590367:MPV590378 MZP590367:MZR590378 NJL590367:NJN590378 NTH590367:NTJ590378 ODD590367:ODF590378 OMZ590367:ONB590378 OWV590367:OWX590378 PGR590367:PGT590378 PQN590367:PQP590378 QAJ590367:QAL590378 QKF590367:QKH590378 QUB590367:QUD590378 RDX590367:RDZ590378 RNT590367:RNV590378 RXP590367:RXR590378 SHL590367:SHN590378 SRH590367:SRJ590378 TBD590367:TBF590378 TKZ590367:TLB590378 TUV590367:TUX590378 UER590367:UET590378 UON590367:UOP590378 UYJ590367:UYL590378 VIF590367:VIH590378 VSB590367:VSD590378 WBX590367:WBZ590378 WLT590367:WLV590378 WVP590367:WVR590378 H655903:J655914 JD655903:JF655914 SZ655903:TB655914 ACV655903:ACX655914 AMR655903:AMT655914 AWN655903:AWP655914 BGJ655903:BGL655914 BQF655903:BQH655914 CAB655903:CAD655914 CJX655903:CJZ655914 CTT655903:CTV655914 DDP655903:DDR655914 DNL655903:DNN655914 DXH655903:DXJ655914 EHD655903:EHF655914 EQZ655903:ERB655914 FAV655903:FAX655914 FKR655903:FKT655914 FUN655903:FUP655914 GEJ655903:GEL655914 GOF655903:GOH655914 GYB655903:GYD655914 HHX655903:HHZ655914 HRT655903:HRV655914 IBP655903:IBR655914 ILL655903:ILN655914 IVH655903:IVJ655914 JFD655903:JFF655914 JOZ655903:JPB655914 JYV655903:JYX655914 KIR655903:KIT655914 KSN655903:KSP655914 LCJ655903:LCL655914 LMF655903:LMH655914 LWB655903:LWD655914 MFX655903:MFZ655914 MPT655903:MPV655914 MZP655903:MZR655914 NJL655903:NJN655914 NTH655903:NTJ655914 ODD655903:ODF655914 OMZ655903:ONB655914 OWV655903:OWX655914 PGR655903:PGT655914 PQN655903:PQP655914 QAJ655903:QAL655914 QKF655903:QKH655914 QUB655903:QUD655914 RDX655903:RDZ655914 RNT655903:RNV655914 RXP655903:RXR655914 SHL655903:SHN655914 SRH655903:SRJ655914 TBD655903:TBF655914 TKZ655903:TLB655914 TUV655903:TUX655914 UER655903:UET655914 UON655903:UOP655914 UYJ655903:UYL655914 VIF655903:VIH655914 VSB655903:VSD655914 WBX655903:WBZ655914 WLT655903:WLV655914 WVP655903:WVR655914 H721439:J721450 JD721439:JF721450 SZ721439:TB721450 ACV721439:ACX721450 AMR721439:AMT721450 AWN721439:AWP721450 BGJ721439:BGL721450 BQF721439:BQH721450 CAB721439:CAD721450 CJX721439:CJZ721450 CTT721439:CTV721450 DDP721439:DDR721450 DNL721439:DNN721450 DXH721439:DXJ721450 EHD721439:EHF721450 EQZ721439:ERB721450 FAV721439:FAX721450 FKR721439:FKT721450 FUN721439:FUP721450 GEJ721439:GEL721450 GOF721439:GOH721450 GYB721439:GYD721450 HHX721439:HHZ721450 HRT721439:HRV721450 IBP721439:IBR721450 ILL721439:ILN721450 IVH721439:IVJ721450 JFD721439:JFF721450 JOZ721439:JPB721450 JYV721439:JYX721450 KIR721439:KIT721450 KSN721439:KSP721450 LCJ721439:LCL721450 LMF721439:LMH721450 LWB721439:LWD721450 MFX721439:MFZ721450 MPT721439:MPV721450 MZP721439:MZR721450 NJL721439:NJN721450 NTH721439:NTJ721450 ODD721439:ODF721450 OMZ721439:ONB721450 OWV721439:OWX721450 PGR721439:PGT721450 PQN721439:PQP721450 QAJ721439:QAL721450 QKF721439:QKH721450 QUB721439:QUD721450 RDX721439:RDZ721450 RNT721439:RNV721450 RXP721439:RXR721450 SHL721439:SHN721450 SRH721439:SRJ721450 TBD721439:TBF721450 TKZ721439:TLB721450 TUV721439:TUX721450 UER721439:UET721450 UON721439:UOP721450 UYJ721439:UYL721450 VIF721439:VIH721450 VSB721439:VSD721450 WBX721439:WBZ721450 WLT721439:WLV721450 WVP721439:WVR721450 H786975:J786986 JD786975:JF786986 SZ786975:TB786986 ACV786975:ACX786986 AMR786975:AMT786986 AWN786975:AWP786986 BGJ786975:BGL786986 BQF786975:BQH786986 CAB786975:CAD786986 CJX786975:CJZ786986 CTT786975:CTV786986 DDP786975:DDR786986 DNL786975:DNN786986 DXH786975:DXJ786986 EHD786975:EHF786986 EQZ786975:ERB786986 FAV786975:FAX786986 FKR786975:FKT786986 FUN786975:FUP786986 GEJ786975:GEL786986 GOF786975:GOH786986 GYB786975:GYD786986 HHX786975:HHZ786986 HRT786975:HRV786986 IBP786975:IBR786986 ILL786975:ILN786986 IVH786975:IVJ786986 JFD786975:JFF786986 JOZ786975:JPB786986 JYV786975:JYX786986 KIR786975:KIT786986 KSN786975:KSP786986 LCJ786975:LCL786986 LMF786975:LMH786986 LWB786975:LWD786986 MFX786975:MFZ786986 MPT786975:MPV786986 MZP786975:MZR786986 NJL786975:NJN786986 NTH786975:NTJ786986 ODD786975:ODF786986 OMZ786975:ONB786986 OWV786975:OWX786986 PGR786975:PGT786986 PQN786975:PQP786986 QAJ786975:QAL786986 QKF786975:QKH786986 QUB786975:QUD786986 RDX786975:RDZ786986 RNT786975:RNV786986 RXP786975:RXR786986 SHL786975:SHN786986 SRH786975:SRJ786986 TBD786975:TBF786986 TKZ786975:TLB786986 TUV786975:TUX786986 UER786975:UET786986 UON786975:UOP786986 UYJ786975:UYL786986 VIF786975:VIH786986 VSB786975:VSD786986 WBX786975:WBZ786986 WLT786975:WLV786986 WVP786975:WVR786986 H852511:J852522 JD852511:JF852522 SZ852511:TB852522 ACV852511:ACX852522 AMR852511:AMT852522 AWN852511:AWP852522 BGJ852511:BGL852522 BQF852511:BQH852522 CAB852511:CAD852522 CJX852511:CJZ852522 CTT852511:CTV852522 DDP852511:DDR852522 DNL852511:DNN852522 DXH852511:DXJ852522 EHD852511:EHF852522 EQZ852511:ERB852522 FAV852511:FAX852522 FKR852511:FKT852522 FUN852511:FUP852522 GEJ852511:GEL852522 GOF852511:GOH852522 GYB852511:GYD852522 HHX852511:HHZ852522 HRT852511:HRV852522 IBP852511:IBR852522 ILL852511:ILN852522 IVH852511:IVJ852522 JFD852511:JFF852522 JOZ852511:JPB852522 JYV852511:JYX852522 KIR852511:KIT852522 KSN852511:KSP852522 LCJ852511:LCL852522 LMF852511:LMH852522 LWB852511:LWD852522 MFX852511:MFZ852522 MPT852511:MPV852522 MZP852511:MZR852522 NJL852511:NJN852522 NTH852511:NTJ852522 ODD852511:ODF852522 OMZ852511:ONB852522 OWV852511:OWX852522 PGR852511:PGT852522 PQN852511:PQP852522 QAJ852511:QAL852522 QKF852511:QKH852522 QUB852511:QUD852522 RDX852511:RDZ852522 RNT852511:RNV852522 RXP852511:RXR852522 SHL852511:SHN852522 SRH852511:SRJ852522 TBD852511:TBF852522 TKZ852511:TLB852522 TUV852511:TUX852522 UER852511:UET852522 UON852511:UOP852522 UYJ852511:UYL852522 VIF852511:VIH852522 VSB852511:VSD852522 WBX852511:WBZ852522 WLT852511:WLV852522 WVP852511:WVR852522 H918047:J918058 JD918047:JF918058 SZ918047:TB918058 ACV918047:ACX918058 AMR918047:AMT918058 AWN918047:AWP918058 BGJ918047:BGL918058 BQF918047:BQH918058 CAB918047:CAD918058 CJX918047:CJZ918058 CTT918047:CTV918058 DDP918047:DDR918058 DNL918047:DNN918058 DXH918047:DXJ918058 EHD918047:EHF918058 EQZ918047:ERB918058 FAV918047:FAX918058 FKR918047:FKT918058 FUN918047:FUP918058 GEJ918047:GEL918058 GOF918047:GOH918058 GYB918047:GYD918058 HHX918047:HHZ918058 HRT918047:HRV918058 IBP918047:IBR918058 ILL918047:ILN918058 IVH918047:IVJ918058 JFD918047:JFF918058 JOZ918047:JPB918058 JYV918047:JYX918058 KIR918047:KIT918058 KSN918047:KSP918058 LCJ918047:LCL918058 LMF918047:LMH918058 LWB918047:LWD918058 MFX918047:MFZ918058 MPT918047:MPV918058 MZP918047:MZR918058 NJL918047:NJN918058 NTH918047:NTJ918058 ODD918047:ODF918058 OMZ918047:ONB918058 OWV918047:OWX918058 PGR918047:PGT918058 PQN918047:PQP918058 QAJ918047:QAL918058 QKF918047:QKH918058 QUB918047:QUD918058 RDX918047:RDZ918058 RNT918047:RNV918058 RXP918047:RXR918058 SHL918047:SHN918058 SRH918047:SRJ918058 TBD918047:TBF918058 TKZ918047:TLB918058 TUV918047:TUX918058 UER918047:UET918058 UON918047:UOP918058 UYJ918047:UYL918058 VIF918047:VIH918058 VSB918047:VSD918058 WBX918047:WBZ918058 WLT918047:WLV918058 WVP918047:WVR918058 H983583:J983594 JD983583:JF983594 SZ983583:TB983594 ACV983583:ACX983594 AMR983583:AMT983594 AWN983583:AWP983594 BGJ983583:BGL983594 BQF983583:BQH983594 CAB983583:CAD983594 CJX983583:CJZ983594 CTT983583:CTV983594 DDP983583:DDR983594 DNL983583:DNN983594 DXH983583:DXJ983594 EHD983583:EHF983594 EQZ983583:ERB983594 FAV983583:FAX983594 FKR983583:FKT983594 FUN983583:FUP983594 GEJ983583:GEL983594 GOF983583:GOH983594 GYB983583:GYD983594 HHX983583:HHZ983594 HRT983583:HRV983594 IBP983583:IBR983594 ILL983583:ILN983594 IVH983583:IVJ983594 JFD983583:JFF983594 JOZ983583:JPB983594 JYV983583:JYX983594 KIR983583:KIT983594 KSN983583:KSP983594 LCJ983583:LCL983594 LMF983583:LMH983594 LWB983583:LWD983594 MFX983583:MFZ983594 MPT983583:MPV983594 MZP983583:MZR983594 NJL983583:NJN983594 NTH983583:NTJ983594 ODD983583:ODF983594 OMZ983583:ONB983594 OWV983583:OWX983594 PGR983583:PGT983594 PQN983583:PQP983594 QAJ983583:QAL983594 QKF983583:QKH983594 QUB983583:QUD983594 RDX983583:RDZ983594 RNT983583:RNV983594 RXP983583:RXR983594 SHL983583:SHN983594 SRH983583:SRJ983594 TBD983583:TBF983594 TKZ983583:TLB983594 TUV983583:TUX983594 UER983583:UET983594 UON983583:UOP983594 UYJ983583:UYL983594 VIF983583:VIH983594 VSB983583:VSD983594 WBX983583:WBZ983594 WLT983583:WLV983594 WVP983583:WVR983594 H558:J565 JD558:JF565 SZ558:TB565 ACV558:ACX565 AMR558:AMT565 AWN558:AWP565 BGJ558:BGL565 BQF558:BQH565 CAB558:CAD565 CJX558:CJZ565 CTT558:CTV565 DDP558:DDR565 DNL558:DNN565 DXH558:DXJ565 EHD558:EHF565 EQZ558:ERB565 FAV558:FAX565 FKR558:FKT565 FUN558:FUP565 GEJ558:GEL565 GOF558:GOH565 GYB558:GYD565 HHX558:HHZ565 HRT558:HRV565 IBP558:IBR565 ILL558:ILN565 IVH558:IVJ565 JFD558:JFF565 JOZ558:JPB565 JYV558:JYX565 KIR558:KIT565 KSN558:KSP565 LCJ558:LCL565 LMF558:LMH565 LWB558:LWD565 MFX558:MFZ565 MPT558:MPV565 MZP558:MZR565 NJL558:NJN565 NTH558:NTJ565 ODD558:ODF565 OMZ558:ONB565 OWV558:OWX565 PGR558:PGT565 PQN558:PQP565 QAJ558:QAL565 QKF558:QKH565 QUB558:QUD565 RDX558:RDZ565 RNT558:RNV565 RXP558:RXR565 SHL558:SHN565 SRH558:SRJ565 TBD558:TBF565 TKZ558:TLB565 TUV558:TUX565 UER558:UET565 UON558:UOP565 UYJ558:UYL565 VIF558:VIH565 VSB558:VSD565 WBX558:WBZ565 WLT558:WLV565 WVP558:WVR565 H66094:J66101 JD66094:JF66101 SZ66094:TB66101 ACV66094:ACX66101 AMR66094:AMT66101 AWN66094:AWP66101 BGJ66094:BGL66101 BQF66094:BQH66101 CAB66094:CAD66101 CJX66094:CJZ66101 CTT66094:CTV66101 DDP66094:DDR66101 DNL66094:DNN66101 DXH66094:DXJ66101 EHD66094:EHF66101 EQZ66094:ERB66101 FAV66094:FAX66101 FKR66094:FKT66101 FUN66094:FUP66101 GEJ66094:GEL66101 GOF66094:GOH66101 GYB66094:GYD66101 HHX66094:HHZ66101 HRT66094:HRV66101 IBP66094:IBR66101 ILL66094:ILN66101 IVH66094:IVJ66101 JFD66094:JFF66101 JOZ66094:JPB66101 JYV66094:JYX66101 KIR66094:KIT66101 KSN66094:KSP66101 LCJ66094:LCL66101 LMF66094:LMH66101 LWB66094:LWD66101 MFX66094:MFZ66101 MPT66094:MPV66101 MZP66094:MZR66101 NJL66094:NJN66101 NTH66094:NTJ66101 ODD66094:ODF66101 OMZ66094:ONB66101 OWV66094:OWX66101 PGR66094:PGT66101 PQN66094:PQP66101 QAJ66094:QAL66101 QKF66094:QKH66101 QUB66094:QUD66101 RDX66094:RDZ66101 RNT66094:RNV66101 RXP66094:RXR66101 SHL66094:SHN66101 SRH66094:SRJ66101 TBD66094:TBF66101 TKZ66094:TLB66101 TUV66094:TUX66101 UER66094:UET66101 UON66094:UOP66101 UYJ66094:UYL66101 VIF66094:VIH66101 VSB66094:VSD66101 WBX66094:WBZ66101 WLT66094:WLV66101 WVP66094:WVR66101 H131630:J131637 JD131630:JF131637 SZ131630:TB131637 ACV131630:ACX131637 AMR131630:AMT131637 AWN131630:AWP131637 BGJ131630:BGL131637 BQF131630:BQH131637 CAB131630:CAD131637 CJX131630:CJZ131637 CTT131630:CTV131637 DDP131630:DDR131637 DNL131630:DNN131637 DXH131630:DXJ131637 EHD131630:EHF131637 EQZ131630:ERB131637 FAV131630:FAX131637 FKR131630:FKT131637 FUN131630:FUP131637 GEJ131630:GEL131637 GOF131630:GOH131637 GYB131630:GYD131637 HHX131630:HHZ131637 HRT131630:HRV131637 IBP131630:IBR131637 ILL131630:ILN131637 IVH131630:IVJ131637 JFD131630:JFF131637 JOZ131630:JPB131637 JYV131630:JYX131637 KIR131630:KIT131637 KSN131630:KSP131637 LCJ131630:LCL131637 LMF131630:LMH131637 LWB131630:LWD131637 MFX131630:MFZ131637 MPT131630:MPV131637 MZP131630:MZR131637 NJL131630:NJN131637 NTH131630:NTJ131637 ODD131630:ODF131637 OMZ131630:ONB131637 OWV131630:OWX131637 PGR131630:PGT131637 PQN131630:PQP131637 QAJ131630:QAL131637 QKF131630:QKH131637 QUB131630:QUD131637 RDX131630:RDZ131637 RNT131630:RNV131637 RXP131630:RXR131637 SHL131630:SHN131637 SRH131630:SRJ131637 TBD131630:TBF131637 TKZ131630:TLB131637 TUV131630:TUX131637 UER131630:UET131637 UON131630:UOP131637 UYJ131630:UYL131637 VIF131630:VIH131637 VSB131630:VSD131637 WBX131630:WBZ131637 WLT131630:WLV131637 WVP131630:WVR131637 H197166:J197173 JD197166:JF197173 SZ197166:TB197173 ACV197166:ACX197173 AMR197166:AMT197173 AWN197166:AWP197173 BGJ197166:BGL197173 BQF197166:BQH197173 CAB197166:CAD197173 CJX197166:CJZ197173 CTT197166:CTV197173 DDP197166:DDR197173 DNL197166:DNN197173 DXH197166:DXJ197173 EHD197166:EHF197173 EQZ197166:ERB197173 FAV197166:FAX197173 FKR197166:FKT197173 FUN197166:FUP197173 GEJ197166:GEL197173 GOF197166:GOH197173 GYB197166:GYD197173 HHX197166:HHZ197173 HRT197166:HRV197173 IBP197166:IBR197173 ILL197166:ILN197173 IVH197166:IVJ197173 JFD197166:JFF197173 JOZ197166:JPB197173 JYV197166:JYX197173 KIR197166:KIT197173 KSN197166:KSP197173 LCJ197166:LCL197173 LMF197166:LMH197173 LWB197166:LWD197173 MFX197166:MFZ197173 MPT197166:MPV197173 MZP197166:MZR197173 NJL197166:NJN197173 NTH197166:NTJ197173 ODD197166:ODF197173 OMZ197166:ONB197173 OWV197166:OWX197173 PGR197166:PGT197173 PQN197166:PQP197173 QAJ197166:QAL197173 QKF197166:QKH197173 QUB197166:QUD197173 RDX197166:RDZ197173 RNT197166:RNV197173 RXP197166:RXR197173 SHL197166:SHN197173 SRH197166:SRJ197173 TBD197166:TBF197173 TKZ197166:TLB197173 TUV197166:TUX197173 UER197166:UET197173 UON197166:UOP197173 UYJ197166:UYL197173 VIF197166:VIH197173 VSB197166:VSD197173 WBX197166:WBZ197173 WLT197166:WLV197173 WVP197166:WVR197173 H262702:J262709 JD262702:JF262709 SZ262702:TB262709 ACV262702:ACX262709 AMR262702:AMT262709 AWN262702:AWP262709 BGJ262702:BGL262709 BQF262702:BQH262709 CAB262702:CAD262709 CJX262702:CJZ262709 CTT262702:CTV262709 DDP262702:DDR262709 DNL262702:DNN262709 DXH262702:DXJ262709 EHD262702:EHF262709 EQZ262702:ERB262709 FAV262702:FAX262709 FKR262702:FKT262709 FUN262702:FUP262709 GEJ262702:GEL262709 GOF262702:GOH262709 GYB262702:GYD262709 HHX262702:HHZ262709 HRT262702:HRV262709 IBP262702:IBR262709 ILL262702:ILN262709 IVH262702:IVJ262709 JFD262702:JFF262709 JOZ262702:JPB262709 JYV262702:JYX262709 KIR262702:KIT262709 KSN262702:KSP262709 LCJ262702:LCL262709 LMF262702:LMH262709 LWB262702:LWD262709 MFX262702:MFZ262709 MPT262702:MPV262709 MZP262702:MZR262709 NJL262702:NJN262709 NTH262702:NTJ262709 ODD262702:ODF262709 OMZ262702:ONB262709 OWV262702:OWX262709 PGR262702:PGT262709 PQN262702:PQP262709 QAJ262702:QAL262709 QKF262702:QKH262709 QUB262702:QUD262709 RDX262702:RDZ262709 RNT262702:RNV262709 RXP262702:RXR262709 SHL262702:SHN262709 SRH262702:SRJ262709 TBD262702:TBF262709 TKZ262702:TLB262709 TUV262702:TUX262709 UER262702:UET262709 UON262702:UOP262709 UYJ262702:UYL262709 VIF262702:VIH262709 VSB262702:VSD262709 WBX262702:WBZ262709 WLT262702:WLV262709 WVP262702:WVR262709 H328238:J328245 JD328238:JF328245 SZ328238:TB328245 ACV328238:ACX328245 AMR328238:AMT328245 AWN328238:AWP328245 BGJ328238:BGL328245 BQF328238:BQH328245 CAB328238:CAD328245 CJX328238:CJZ328245 CTT328238:CTV328245 DDP328238:DDR328245 DNL328238:DNN328245 DXH328238:DXJ328245 EHD328238:EHF328245 EQZ328238:ERB328245 FAV328238:FAX328245 FKR328238:FKT328245 FUN328238:FUP328245 GEJ328238:GEL328245 GOF328238:GOH328245 GYB328238:GYD328245 HHX328238:HHZ328245 HRT328238:HRV328245 IBP328238:IBR328245 ILL328238:ILN328245 IVH328238:IVJ328245 JFD328238:JFF328245 JOZ328238:JPB328245 JYV328238:JYX328245 KIR328238:KIT328245 KSN328238:KSP328245 LCJ328238:LCL328245 LMF328238:LMH328245 LWB328238:LWD328245 MFX328238:MFZ328245 MPT328238:MPV328245 MZP328238:MZR328245 NJL328238:NJN328245 NTH328238:NTJ328245 ODD328238:ODF328245 OMZ328238:ONB328245 OWV328238:OWX328245 PGR328238:PGT328245 PQN328238:PQP328245 QAJ328238:QAL328245 QKF328238:QKH328245 QUB328238:QUD328245 RDX328238:RDZ328245 RNT328238:RNV328245 RXP328238:RXR328245 SHL328238:SHN328245 SRH328238:SRJ328245 TBD328238:TBF328245 TKZ328238:TLB328245 TUV328238:TUX328245 UER328238:UET328245 UON328238:UOP328245 UYJ328238:UYL328245 VIF328238:VIH328245 VSB328238:VSD328245 WBX328238:WBZ328245 WLT328238:WLV328245 WVP328238:WVR328245 H393774:J393781 JD393774:JF393781 SZ393774:TB393781 ACV393774:ACX393781 AMR393774:AMT393781 AWN393774:AWP393781 BGJ393774:BGL393781 BQF393774:BQH393781 CAB393774:CAD393781 CJX393774:CJZ393781 CTT393774:CTV393781 DDP393774:DDR393781 DNL393774:DNN393781 DXH393774:DXJ393781 EHD393774:EHF393781 EQZ393774:ERB393781 FAV393774:FAX393781 FKR393774:FKT393781 FUN393774:FUP393781 GEJ393774:GEL393781 GOF393774:GOH393781 GYB393774:GYD393781 HHX393774:HHZ393781 HRT393774:HRV393781 IBP393774:IBR393781 ILL393774:ILN393781 IVH393774:IVJ393781 JFD393774:JFF393781 JOZ393774:JPB393781 JYV393774:JYX393781 KIR393774:KIT393781 KSN393774:KSP393781 LCJ393774:LCL393781 LMF393774:LMH393781 LWB393774:LWD393781 MFX393774:MFZ393781 MPT393774:MPV393781 MZP393774:MZR393781 NJL393774:NJN393781 NTH393774:NTJ393781 ODD393774:ODF393781 OMZ393774:ONB393781 OWV393774:OWX393781 PGR393774:PGT393781 PQN393774:PQP393781 QAJ393774:QAL393781 QKF393774:QKH393781 QUB393774:QUD393781 RDX393774:RDZ393781 RNT393774:RNV393781 RXP393774:RXR393781 SHL393774:SHN393781 SRH393774:SRJ393781 TBD393774:TBF393781 TKZ393774:TLB393781 TUV393774:TUX393781 UER393774:UET393781 UON393774:UOP393781 UYJ393774:UYL393781 VIF393774:VIH393781 VSB393774:VSD393781 WBX393774:WBZ393781 WLT393774:WLV393781 WVP393774:WVR393781 H459310:J459317 JD459310:JF459317 SZ459310:TB459317 ACV459310:ACX459317 AMR459310:AMT459317 AWN459310:AWP459317 BGJ459310:BGL459317 BQF459310:BQH459317 CAB459310:CAD459317 CJX459310:CJZ459317 CTT459310:CTV459317 DDP459310:DDR459317 DNL459310:DNN459317 DXH459310:DXJ459317 EHD459310:EHF459317 EQZ459310:ERB459317 FAV459310:FAX459317 FKR459310:FKT459317 FUN459310:FUP459317 GEJ459310:GEL459317 GOF459310:GOH459317 GYB459310:GYD459317 HHX459310:HHZ459317 HRT459310:HRV459317 IBP459310:IBR459317 ILL459310:ILN459317 IVH459310:IVJ459317 JFD459310:JFF459317 JOZ459310:JPB459317 JYV459310:JYX459317 KIR459310:KIT459317 KSN459310:KSP459317 LCJ459310:LCL459317 LMF459310:LMH459317 LWB459310:LWD459317 MFX459310:MFZ459317 MPT459310:MPV459317 MZP459310:MZR459317 NJL459310:NJN459317 NTH459310:NTJ459317 ODD459310:ODF459317 OMZ459310:ONB459317 OWV459310:OWX459317 PGR459310:PGT459317 PQN459310:PQP459317 QAJ459310:QAL459317 QKF459310:QKH459317 QUB459310:QUD459317 RDX459310:RDZ459317 RNT459310:RNV459317 RXP459310:RXR459317 SHL459310:SHN459317 SRH459310:SRJ459317 TBD459310:TBF459317 TKZ459310:TLB459317 TUV459310:TUX459317 UER459310:UET459317 UON459310:UOP459317 UYJ459310:UYL459317 VIF459310:VIH459317 VSB459310:VSD459317 WBX459310:WBZ459317 WLT459310:WLV459317 WVP459310:WVR459317 H524846:J524853 JD524846:JF524853 SZ524846:TB524853 ACV524846:ACX524853 AMR524846:AMT524853 AWN524846:AWP524853 BGJ524846:BGL524853 BQF524846:BQH524853 CAB524846:CAD524853 CJX524846:CJZ524853 CTT524846:CTV524853 DDP524846:DDR524853 DNL524846:DNN524853 DXH524846:DXJ524853 EHD524846:EHF524853 EQZ524846:ERB524853 FAV524846:FAX524853 FKR524846:FKT524853 FUN524846:FUP524853 GEJ524846:GEL524853 GOF524846:GOH524853 GYB524846:GYD524853 HHX524846:HHZ524853 HRT524846:HRV524853 IBP524846:IBR524853 ILL524846:ILN524853 IVH524846:IVJ524853 JFD524846:JFF524853 JOZ524846:JPB524853 JYV524846:JYX524853 KIR524846:KIT524853 KSN524846:KSP524853 LCJ524846:LCL524853 LMF524846:LMH524853 LWB524846:LWD524853 MFX524846:MFZ524853 MPT524846:MPV524853 MZP524846:MZR524853 NJL524846:NJN524853 NTH524846:NTJ524853 ODD524846:ODF524853 OMZ524846:ONB524853 OWV524846:OWX524853 PGR524846:PGT524853 PQN524846:PQP524853 QAJ524846:QAL524853 QKF524846:QKH524853 QUB524846:QUD524853 RDX524846:RDZ524853 RNT524846:RNV524853 RXP524846:RXR524853 SHL524846:SHN524853 SRH524846:SRJ524853 TBD524846:TBF524853 TKZ524846:TLB524853 TUV524846:TUX524853 UER524846:UET524853 UON524846:UOP524853 UYJ524846:UYL524853 VIF524846:VIH524853 VSB524846:VSD524853 WBX524846:WBZ524853 WLT524846:WLV524853 WVP524846:WVR524853 H590382:J590389 JD590382:JF590389 SZ590382:TB590389 ACV590382:ACX590389 AMR590382:AMT590389 AWN590382:AWP590389 BGJ590382:BGL590389 BQF590382:BQH590389 CAB590382:CAD590389 CJX590382:CJZ590389 CTT590382:CTV590389 DDP590382:DDR590389 DNL590382:DNN590389 DXH590382:DXJ590389 EHD590382:EHF590389 EQZ590382:ERB590389 FAV590382:FAX590389 FKR590382:FKT590389 FUN590382:FUP590389 GEJ590382:GEL590389 GOF590382:GOH590389 GYB590382:GYD590389 HHX590382:HHZ590389 HRT590382:HRV590389 IBP590382:IBR590389 ILL590382:ILN590389 IVH590382:IVJ590389 JFD590382:JFF590389 JOZ590382:JPB590389 JYV590382:JYX590389 KIR590382:KIT590389 KSN590382:KSP590389 LCJ590382:LCL590389 LMF590382:LMH590389 LWB590382:LWD590389 MFX590382:MFZ590389 MPT590382:MPV590389 MZP590382:MZR590389 NJL590382:NJN590389 NTH590382:NTJ590389 ODD590382:ODF590389 OMZ590382:ONB590389 OWV590382:OWX590389 PGR590382:PGT590389 PQN590382:PQP590389 QAJ590382:QAL590389 QKF590382:QKH590389 QUB590382:QUD590389 RDX590382:RDZ590389 RNT590382:RNV590389 RXP590382:RXR590389 SHL590382:SHN590389 SRH590382:SRJ590389 TBD590382:TBF590389 TKZ590382:TLB590389 TUV590382:TUX590389 UER590382:UET590389 UON590382:UOP590389 UYJ590382:UYL590389 VIF590382:VIH590389 VSB590382:VSD590389 WBX590382:WBZ590389 WLT590382:WLV590389 WVP590382:WVR590389 H655918:J655925 JD655918:JF655925 SZ655918:TB655925 ACV655918:ACX655925 AMR655918:AMT655925 AWN655918:AWP655925 BGJ655918:BGL655925 BQF655918:BQH655925 CAB655918:CAD655925 CJX655918:CJZ655925 CTT655918:CTV655925 DDP655918:DDR655925 DNL655918:DNN655925 DXH655918:DXJ655925 EHD655918:EHF655925 EQZ655918:ERB655925 FAV655918:FAX655925 FKR655918:FKT655925 FUN655918:FUP655925 GEJ655918:GEL655925 GOF655918:GOH655925 GYB655918:GYD655925 HHX655918:HHZ655925 HRT655918:HRV655925 IBP655918:IBR655925 ILL655918:ILN655925 IVH655918:IVJ655925 JFD655918:JFF655925 JOZ655918:JPB655925 JYV655918:JYX655925 KIR655918:KIT655925 KSN655918:KSP655925 LCJ655918:LCL655925 LMF655918:LMH655925 LWB655918:LWD655925 MFX655918:MFZ655925 MPT655918:MPV655925 MZP655918:MZR655925 NJL655918:NJN655925 NTH655918:NTJ655925 ODD655918:ODF655925 OMZ655918:ONB655925 OWV655918:OWX655925 PGR655918:PGT655925 PQN655918:PQP655925 QAJ655918:QAL655925 QKF655918:QKH655925 QUB655918:QUD655925 RDX655918:RDZ655925 RNT655918:RNV655925 RXP655918:RXR655925 SHL655918:SHN655925 SRH655918:SRJ655925 TBD655918:TBF655925 TKZ655918:TLB655925 TUV655918:TUX655925 UER655918:UET655925 UON655918:UOP655925 UYJ655918:UYL655925 VIF655918:VIH655925 VSB655918:VSD655925 WBX655918:WBZ655925 WLT655918:WLV655925 WVP655918:WVR655925 H721454:J721461 JD721454:JF721461 SZ721454:TB721461 ACV721454:ACX721461 AMR721454:AMT721461 AWN721454:AWP721461 BGJ721454:BGL721461 BQF721454:BQH721461 CAB721454:CAD721461 CJX721454:CJZ721461 CTT721454:CTV721461 DDP721454:DDR721461 DNL721454:DNN721461 DXH721454:DXJ721461 EHD721454:EHF721461 EQZ721454:ERB721461 FAV721454:FAX721461 FKR721454:FKT721461 FUN721454:FUP721461 GEJ721454:GEL721461 GOF721454:GOH721461 GYB721454:GYD721461 HHX721454:HHZ721461 HRT721454:HRV721461 IBP721454:IBR721461 ILL721454:ILN721461 IVH721454:IVJ721461 JFD721454:JFF721461 JOZ721454:JPB721461 JYV721454:JYX721461 KIR721454:KIT721461 KSN721454:KSP721461 LCJ721454:LCL721461 LMF721454:LMH721461 LWB721454:LWD721461 MFX721454:MFZ721461 MPT721454:MPV721461 MZP721454:MZR721461 NJL721454:NJN721461 NTH721454:NTJ721461 ODD721454:ODF721461 OMZ721454:ONB721461 OWV721454:OWX721461 PGR721454:PGT721461 PQN721454:PQP721461 QAJ721454:QAL721461 QKF721454:QKH721461 QUB721454:QUD721461 RDX721454:RDZ721461 RNT721454:RNV721461 RXP721454:RXR721461 SHL721454:SHN721461 SRH721454:SRJ721461 TBD721454:TBF721461 TKZ721454:TLB721461 TUV721454:TUX721461 UER721454:UET721461 UON721454:UOP721461 UYJ721454:UYL721461 VIF721454:VIH721461 VSB721454:VSD721461 WBX721454:WBZ721461 WLT721454:WLV721461 WVP721454:WVR721461 H786990:J786997 JD786990:JF786997 SZ786990:TB786997 ACV786990:ACX786997 AMR786990:AMT786997 AWN786990:AWP786997 BGJ786990:BGL786997 BQF786990:BQH786997 CAB786990:CAD786997 CJX786990:CJZ786997 CTT786990:CTV786997 DDP786990:DDR786997 DNL786990:DNN786997 DXH786990:DXJ786997 EHD786990:EHF786997 EQZ786990:ERB786997 FAV786990:FAX786997 FKR786990:FKT786997 FUN786990:FUP786997 GEJ786990:GEL786997 GOF786990:GOH786997 GYB786990:GYD786997 HHX786990:HHZ786997 HRT786990:HRV786997 IBP786990:IBR786997 ILL786990:ILN786997 IVH786990:IVJ786997 JFD786990:JFF786997 JOZ786990:JPB786997 JYV786990:JYX786997 KIR786990:KIT786997 KSN786990:KSP786997 LCJ786990:LCL786997 LMF786990:LMH786997 LWB786990:LWD786997 MFX786990:MFZ786997 MPT786990:MPV786997 MZP786990:MZR786997 NJL786990:NJN786997 NTH786990:NTJ786997 ODD786990:ODF786997 OMZ786990:ONB786997 OWV786990:OWX786997 PGR786990:PGT786997 PQN786990:PQP786997 QAJ786990:QAL786997 QKF786990:QKH786997 QUB786990:QUD786997 RDX786990:RDZ786997 RNT786990:RNV786997 RXP786990:RXR786997 SHL786990:SHN786997 SRH786990:SRJ786997 TBD786990:TBF786997 TKZ786990:TLB786997 TUV786990:TUX786997 UER786990:UET786997 UON786990:UOP786997 UYJ786990:UYL786997 VIF786990:VIH786997 VSB786990:VSD786997 WBX786990:WBZ786997 WLT786990:WLV786997 WVP786990:WVR786997 H852526:J852533 JD852526:JF852533 SZ852526:TB852533 ACV852526:ACX852533 AMR852526:AMT852533 AWN852526:AWP852533 BGJ852526:BGL852533 BQF852526:BQH852533 CAB852526:CAD852533 CJX852526:CJZ852533 CTT852526:CTV852533 DDP852526:DDR852533 DNL852526:DNN852533 DXH852526:DXJ852533 EHD852526:EHF852533 EQZ852526:ERB852533 FAV852526:FAX852533 FKR852526:FKT852533 FUN852526:FUP852533 GEJ852526:GEL852533 GOF852526:GOH852533 GYB852526:GYD852533 HHX852526:HHZ852533 HRT852526:HRV852533 IBP852526:IBR852533 ILL852526:ILN852533 IVH852526:IVJ852533 JFD852526:JFF852533 JOZ852526:JPB852533 JYV852526:JYX852533 KIR852526:KIT852533 KSN852526:KSP852533 LCJ852526:LCL852533 LMF852526:LMH852533 LWB852526:LWD852533 MFX852526:MFZ852533 MPT852526:MPV852533 MZP852526:MZR852533 NJL852526:NJN852533 NTH852526:NTJ852533 ODD852526:ODF852533 OMZ852526:ONB852533 OWV852526:OWX852533 PGR852526:PGT852533 PQN852526:PQP852533 QAJ852526:QAL852533 QKF852526:QKH852533 QUB852526:QUD852533 RDX852526:RDZ852533 RNT852526:RNV852533 RXP852526:RXR852533 SHL852526:SHN852533 SRH852526:SRJ852533 TBD852526:TBF852533 TKZ852526:TLB852533 TUV852526:TUX852533 UER852526:UET852533 UON852526:UOP852533 UYJ852526:UYL852533 VIF852526:VIH852533 VSB852526:VSD852533 WBX852526:WBZ852533 WLT852526:WLV852533 WVP852526:WVR852533 H918062:J918069 JD918062:JF918069 SZ918062:TB918069 ACV918062:ACX918069 AMR918062:AMT918069 AWN918062:AWP918069 BGJ918062:BGL918069 BQF918062:BQH918069 CAB918062:CAD918069 CJX918062:CJZ918069 CTT918062:CTV918069 DDP918062:DDR918069 DNL918062:DNN918069 DXH918062:DXJ918069 EHD918062:EHF918069 EQZ918062:ERB918069 FAV918062:FAX918069 FKR918062:FKT918069 FUN918062:FUP918069 GEJ918062:GEL918069 GOF918062:GOH918069 GYB918062:GYD918069 HHX918062:HHZ918069 HRT918062:HRV918069 IBP918062:IBR918069 ILL918062:ILN918069 IVH918062:IVJ918069 JFD918062:JFF918069 JOZ918062:JPB918069 JYV918062:JYX918069 KIR918062:KIT918069 KSN918062:KSP918069 LCJ918062:LCL918069 LMF918062:LMH918069 LWB918062:LWD918069 MFX918062:MFZ918069 MPT918062:MPV918069 MZP918062:MZR918069 NJL918062:NJN918069 NTH918062:NTJ918069 ODD918062:ODF918069 OMZ918062:ONB918069 OWV918062:OWX918069 PGR918062:PGT918069 PQN918062:PQP918069 QAJ918062:QAL918069 QKF918062:QKH918069 QUB918062:QUD918069 RDX918062:RDZ918069 RNT918062:RNV918069 RXP918062:RXR918069 SHL918062:SHN918069 SRH918062:SRJ918069 TBD918062:TBF918069 TKZ918062:TLB918069 TUV918062:TUX918069 UER918062:UET918069 UON918062:UOP918069 UYJ918062:UYL918069 VIF918062:VIH918069 VSB918062:VSD918069 WBX918062:WBZ918069 WLT918062:WLV918069 WVP918062:WVR918069 H983598:J983605 JD983598:JF983605 SZ983598:TB983605 ACV983598:ACX983605 AMR983598:AMT983605 AWN983598:AWP983605 BGJ983598:BGL983605 BQF983598:BQH983605 CAB983598:CAD983605 CJX983598:CJZ983605 CTT983598:CTV983605 DDP983598:DDR983605 DNL983598:DNN983605 DXH983598:DXJ983605 EHD983598:EHF983605 EQZ983598:ERB983605 FAV983598:FAX983605 FKR983598:FKT983605 FUN983598:FUP983605 GEJ983598:GEL983605 GOF983598:GOH983605 GYB983598:GYD983605 HHX983598:HHZ983605 HRT983598:HRV983605 IBP983598:IBR983605 ILL983598:ILN983605 IVH983598:IVJ983605 JFD983598:JFF983605 JOZ983598:JPB983605 JYV983598:JYX983605 KIR983598:KIT983605 KSN983598:KSP983605 LCJ983598:LCL983605 LMF983598:LMH983605 LWB983598:LWD983605 MFX983598:MFZ983605 MPT983598:MPV983605 MZP983598:MZR983605 NJL983598:NJN983605 NTH983598:NTJ983605 ODD983598:ODF983605 OMZ983598:ONB983605 OWV983598:OWX983605 PGR983598:PGT983605 PQN983598:PQP983605 QAJ983598:QAL983605 QKF983598:QKH983605 QUB983598:QUD983605 RDX983598:RDZ983605 RNT983598:RNV983605 RXP983598:RXR983605 SHL983598:SHN983605 SRH983598:SRJ983605 TBD983598:TBF983605 TKZ983598:TLB983605 TUV983598:TUX983605 UER983598:UET983605 UON983598:UOP983605 UYJ983598:UYL983605 VIF983598:VIH983605 VSB983598:VSD983605 WBX983598:WBZ983605 WLT983598:WLV983605 WVP983598:WVR983605 H571:J588 JD571:JF588 SZ571:TB588 ACV571:ACX588 AMR571:AMT588 AWN571:AWP588 BGJ571:BGL588 BQF571:BQH588 CAB571:CAD588 CJX571:CJZ588 CTT571:CTV588 DDP571:DDR588 DNL571:DNN588 DXH571:DXJ588 EHD571:EHF588 EQZ571:ERB588 FAV571:FAX588 FKR571:FKT588 FUN571:FUP588 GEJ571:GEL588 GOF571:GOH588 GYB571:GYD588 HHX571:HHZ588 HRT571:HRV588 IBP571:IBR588 ILL571:ILN588 IVH571:IVJ588 JFD571:JFF588 JOZ571:JPB588 JYV571:JYX588 KIR571:KIT588 KSN571:KSP588 LCJ571:LCL588 LMF571:LMH588 LWB571:LWD588 MFX571:MFZ588 MPT571:MPV588 MZP571:MZR588 NJL571:NJN588 NTH571:NTJ588 ODD571:ODF588 OMZ571:ONB588 OWV571:OWX588 PGR571:PGT588 PQN571:PQP588 QAJ571:QAL588 QKF571:QKH588 QUB571:QUD588 RDX571:RDZ588 RNT571:RNV588 RXP571:RXR588 SHL571:SHN588 SRH571:SRJ588 TBD571:TBF588 TKZ571:TLB588 TUV571:TUX588 UER571:UET588 UON571:UOP588 UYJ571:UYL588 VIF571:VIH588 VSB571:VSD588 WBX571:WBZ588 WLT571:WLV588 WVP571:WVR588 H66107:J66124 JD66107:JF66124 SZ66107:TB66124 ACV66107:ACX66124 AMR66107:AMT66124 AWN66107:AWP66124 BGJ66107:BGL66124 BQF66107:BQH66124 CAB66107:CAD66124 CJX66107:CJZ66124 CTT66107:CTV66124 DDP66107:DDR66124 DNL66107:DNN66124 DXH66107:DXJ66124 EHD66107:EHF66124 EQZ66107:ERB66124 FAV66107:FAX66124 FKR66107:FKT66124 FUN66107:FUP66124 GEJ66107:GEL66124 GOF66107:GOH66124 GYB66107:GYD66124 HHX66107:HHZ66124 HRT66107:HRV66124 IBP66107:IBR66124 ILL66107:ILN66124 IVH66107:IVJ66124 JFD66107:JFF66124 JOZ66107:JPB66124 JYV66107:JYX66124 KIR66107:KIT66124 KSN66107:KSP66124 LCJ66107:LCL66124 LMF66107:LMH66124 LWB66107:LWD66124 MFX66107:MFZ66124 MPT66107:MPV66124 MZP66107:MZR66124 NJL66107:NJN66124 NTH66107:NTJ66124 ODD66107:ODF66124 OMZ66107:ONB66124 OWV66107:OWX66124 PGR66107:PGT66124 PQN66107:PQP66124 QAJ66107:QAL66124 QKF66107:QKH66124 QUB66107:QUD66124 RDX66107:RDZ66124 RNT66107:RNV66124 RXP66107:RXR66124 SHL66107:SHN66124 SRH66107:SRJ66124 TBD66107:TBF66124 TKZ66107:TLB66124 TUV66107:TUX66124 UER66107:UET66124 UON66107:UOP66124 UYJ66107:UYL66124 VIF66107:VIH66124 VSB66107:VSD66124 WBX66107:WBZ66124 WLT66107:WLV66124 WVP66107:WVR66124 H131643:J131660 JD131643:JF131660 SZ131643:TB131660 ACV131643:ACX131660 AMR131643:AMT131660 AWN131643:AWP131660 BGJ131643:BGL131660 BQF131643:BQH131660 CAB131643:CAD131660 CJX131643:CJZ131660 CTT131643:CTV131660 DDP131643:DDR131660 DNL131643:DNN131660 DXH131643:DXJ131660 EHD131643:EHF131660 EQZ131643:ERB131660 FAV131643:FAX131660 FKR131643:FKT131660 FUN131643:FUP131660 GEJ131643:GEL131660 GOF131643:GOH131660 GYB131643:GYD131660 HHX131643:HHZ131660 HRT131643:HRV131660 IBP131643:IBR131660 ILL131643:ILN131660 IVH131643:IVJ131660 JFD131643:JFF131660 JOZ131643:JPB131660 JYV131643:JYX131660 KIR131643:KIT131660 KSN131643:KSP131660 LCJ131643:LCL131660 LMF131643:LMH131660 LWB131643:LWD131660 MFX131643:MFZ131660 MPT131643:MPV131660 MZP131643:MZR131660 NJL131643:NJN131660 NTH131643:NTJ131660 ODD131643:ODF131660 OMZ131643:ONB131660 OWV131643:OWX131660 PGR131643:PGT131660 PQN131643:PQP131660 QAJ131643:QAL131660 QKF131643:QKH131660 QUB131643:QUD131660 RDX131643:RDZ131660 RNT131643:RNV131660 RXP131643:RXR131660 SHL131643:SHN131660 SRH131643:SRJ131660 TBD131643:TBF131660 TKZ131643:TLB131660 TUV131643:TUX131660 UER131643:UET131660 UON131643:UOP131660 UYJ131643:UYL131660 VIF131643:VIH131660 VSB131643:VSD131660 WBX131643:WBZ131660 WLT131643:WLV131660 WVP131643:WVR131660 H197179:J197196 JD197179:JF197196 SZ197179:TB197196 ACV197179:ACX197196 AMR197179:AMT197196 AWN197179:AWP197196 BGJ197179:BGL197196 BQF197179:BQH197196 CAB197179:CAD197196 CJX197179:CJZ197196 CTT197179:CTV197196 DDP197179:DDR197196 DNL197179:DNN197196 DXH197179:DXJ197196 EHD197179:EHF197196 EQZ197179:ERB197196 FAV197179:FAX197196 FKR197179:FKT197196 FUN197179:FUP197196 GEJ197179:GEL197196 GOF197179:GOH197196 GYB197179:GYD197196 HHX197179:HHZ197196 HRT197179:HRV197196 IBP197179:IBR197196 ILL197179:ILN197196 IVH197179:IVJ197196 JFD197179:JFF197196 JOZ197179:JPB197196 JYV197179:JYX197196 KIR197179:KIT197196 KSN197179:KSP197196 LCJ197179:LCL197196 LMF197179:LMH197196 LWB197179:LWD197196 MFX197179:MFZ197196 MPT197179:MPV197196 MZP197179:MZR197196 NJL197179:NJN197196 NTH197179:NTJ197196 ODD197179:ODF197196 OMZ197179:ONB197196 OWV197179:OWX197196 PGR197179:PGT197196 PQN197179:PQP197196 QAJ197179:QAL197196 QKF197179:QKH197196 QUB197179:QUD197196 RDX197179:RDZ197196 RNT197179:RNV197196 RXP197179:RXR197196 SHL197179:SHN197196 SRH197179:SRJ197196 TBD197179:TBF197196 TKZ197179:TLB197196 TUV197179:TUX197196 UER197179:UET197196 UON197179:UOP197196 UYJ197179:UYL197196 VIF197179:VIH197196 VSB197179:VSD197196 WBX197179:WBZ197196 WLT197179:WLV197196 WVP197179:WVR197196 H262715:J262732 JD262715:JF262732 SZ262715:TB262732 ACV262715:ACX262732 AMR262715:AMT262732 AWN262715:AWP262732 BGJ262715:BGL262732 BQF262715:BQH262732 CAB262715:CAD262732 CJX262715:CJZ262732 CTT262715:CTV262732 DDP262715:DDR262732 DNL262715:DNN262732 DXH262715:DXJ262732 EHD262715:EHF262732 EQZ262715:ERB262732 FAV262715:FAX262732 FKR262715:FKT262732 FUN262715:FUP262732 GEJ262715:GEL262732 GOF262715:GOH262732 GYB262715:GYD262732 HHX262715:HHZ262732 HRT262715:HRV262732 IBP262715:IBR262732 ILL262715:ILN262732 IVH262715:IVJ262732 JFD262715:JFF262732 JOZ262715:JPB262732 JYV262715:JYX262732 KIR262715:KIT262732 KSN262715:KSP262732 LCJ262715:LCL262732 LMF262715:LMH262732 LWB262715:LWD262732 MFX262715:MFZ262732 MPT262715:MPV262732 MZP262715:MZR262732 NJL262715:NJN262732 NTH262715:NTJ262732 ODD262715:ODF262732 OMZ262715:ONB262732 OWV262715:OWX262732 PGR262715:PGT262732 PQN262715:PQP262732 QAJ262715:QAL262732 QKF262715:QKH262732 QUB262715:QUD262732 RDX262715:RDZ262732 RNT262715:RNV262732 RXP262715:RXR262732 SHL262715:SHN262732 SRH262715:SRJ262732 TBD262715:TBF262732 TKZ262715:TLB262732 TUV262715:TUX262732 UER262715:UET262732 UON262715:UOP262732 UYJ262715:UYL262732 VIF262715:VIH262732 VSB262715:VSD262732 WBX262715:WBZ262732 WLT262715:WLV262732 WVP262715:WVR262732 H328251:J328268 JD328251:JF328268 SZ328251:TB328268 ACV328251:ACX328268 AMR328251:AMT328268 AWN328251:AWP328268 BGJ328251:BGL328268 BQF328251:BQH328268 CAB328251:CAD328268 CJX328251:CJZ328268 CTT328251:CTV328268 DDP328251:DDR328268 DNL328251:DNN328268 DXH328251:DXJ328268 EHD328251:EHF328268 EQZ328251:ERB328268 FAV328251:FAX328268 FKR328251:FKT328268 FUN328251:FUP328268 GEJ328251:GEL328268 GOF328251:GOH328268 GYB328251:GYD328268 HHX328251:HHZ328268 HRT328251:HRV328268 IBP328251:IBR328268 ILL328251:ILN328268 IVH328251:IVJ328268 JFD328251:JFF328268 JOZ328251:JPB328268 JYV328251:JYX328268 KIR328251:KIT328268 KSN328251:KSP328268 LCJ328251:LCL328268 LMF328251:LMH328268 LWB328251:LWD328268 MFX328251:MFZ328268 MPT328251:MPV328268 MZP328251:MZR328268 NJL328251:NJN328268 NTH328251:NTJ328268 ODD328251:ODF328268 OMZ328251:ONB328268 OWV328251:OWX328268 PGR328251:PGT328268 PQN328251:PQP328268 QAJ328251:QAL328268 QKF328251:QKH328268 QUB328251:QUD328268 RDX328251:RDZ328268 RNT328251:RNV328268 RXP328251:RXR328268 SHL328251:SHN328268 SRH328251:SRJ328268 TBD328251:TBF328268 TKZ328251:TLB328268 TUV328251:TUX328268 UER328251:UET328268 UON328251:UOP328268 UYJ328251:UYL328268 VIF328251:VIH328268 VSB328251:VSD328268 WBX328251:WBZ328268 WLT328251:WLV328268 WVP328251:WVR328268 H393787:J393804 JD393787:JF393804 SZ393787:TB393804 ACV393787:ACX393804 AMR393787:AMT393804 AWN393787:AWP393804 BGJ393787:BGL393804 BQF393787:BQH393804 CAB393787:CAD393804 CJX393787:CJZ393804 CTT393787:CTV393804 DDP393787:DDR393804 DNL393787:DNN393804 DXH393787:DXJ393804 EHD393787:EHF393804 EQZ393787:ERB393804 FAV393787:FAX393804 FKR393787:FKT393804 FUN393787:FUP393804 GEJ393787:GEL393804 GOF393787:GOH393804 GYB393787:GYD393804 HHX393787:HHZ393804 HRT393787:HRV393804 IBP393787:IBR393804 ILL393787:ILN393804 IVH393787:IVJ393804 JFD393787:JFF393804 JOZ393787:JPB393804 JYV393787:JYX393804 KIR393787:KIT393804 KSN393787:KSP393804 LCJ393787:LCL393804 LMF393787:LMH393804 LWB393787:LWD393804 MFX393787:MFZ393804 MPT393787:MPV393804 MZP393787:MZR393804 NJL393787:NJN393804 NTH393787:NTJ393804 ODD393787:ODF393804 OMZ393787:ONB393804 OWV393787:OWX393804 PGR393787:PGT393804 PQN393787:PQP393804 QAJ393787:QAL393804 QKF393787:QKH393804 QUB393787:QUD393804 RDX393787:RDZ393804 RNT393787:RNV393804 RXP393787:RXR393804 SHL393787:SHN393804 SRH393787:SRJ393804 TBD393787:TBF393804 TKZ393787:TLB393804 TUV393787:TUX393804 UER393787:UET393804 UON393787:UOP393804 UYJ393787:UYL393804 VIF393787:VIH393804 VSB393787:VSD393804 WBX393787:WBZ393804 WLT393787:WLV393804 WVP393787:WVR393804 H459323:J459340 JD459323:JF459340 SZ459323:TB459340 ACV459323:ACX459340 AMR459323:AMT459340 AWN459323:AWP459340 BGJ459323:BGL459340 BQF459323:BQH459340 CAB459323:CAD459340 CJX459323:CJZ459340 CTT459323:CTV459340 DDP459323:DDR459340 DNL459323:DNN459340 DXH459323:DXJ459340 EHD459323:EHF459340 EQZ459323:ERB459340 FAV459323:FAX459340 FKR459323:FKT459340 FUN459323:FUP459340 GEJ459323:GEL459340 GOF459323:GOH459340 GYB459323:GYD459340 HHX459323:HHZ459340 HRT459323:HRV459340 IBP459323:IBR459340 ILL459323:ILN459340 IVH459323:IVJ459340 JFD459323:JFF459340 JOZ459323:JPB459340 JYV459323:JYX459340 KIR459323:KIT459340 KSN459323:KSP459340 LCJ459323:LCL459340 LMF459323:LMH459340 LWB459323:LWD459340 MFX459323:MFZ459340 MPT459323:MPV459340 MZP459323:MZR459340 NJL459323:NJN459340 NTH459323:NTJ459340 ODD459323:ODF459340 OMZ459323:ONB459340 OWV459323:OWX459340 PGR459323:PGT459340 PQN459323:PQP459340 QAJ459323:QAL459340 QKF459323:QKH459340 QUB459323:QUD459340 RDX459323:RDZ459340 RNT459323:RNV459340 RXP459323:RXR459340 SHL459323:SHN459340 SRH459323:SRJ459340 TBD459323:TBF459340 TKZ459323:TLB459340 TUV459323:TUX459340 UER459323:UET459340 UON459323:UOP459340 UYJ459323:UYL459340 VIF459323:VIH459340 VSB459323:VSD459340 WBX459323:WBZ459340 WLT459323:WLV459340 WVP459323:WVR459340 H524859:J524876 JD524859:JF524876 SZ524859:TB524876 ACV524859:ACX524876 AMR524859:AMT524876 AWN524859:AWP524876 BGJ524859:BGL524876 BQF524859:BQH524876 CAB524859:CAD524876 CJX524859:CJZ524876 CTT524859:CTV524876 DDP524859:DDR524876 DNL524859:DNN524876 DXH524859:DXJ524876 EHD524859:EHF524876 EQZ524859:ERB524876 FAV524859:FAX524876 FKR524859:FKT524876 FUN524859:FUP524876 GEJ524859:GEL524876 GOF524859:GOH524876 GYB524859:GYD524876 HHX524859:HHZ524876 HRT524859:HRV524876 IBP524859:IBR524876 ILL524859:ILN524876 IVH524859:IVJ524876 JFD524859:JFF524876 JOZ524859:JPB524876 JYV524859:JYX524876 KIR524859:KIT524876 KSN524859:KSP524876 LCJ524859:LCL524876 LMF524859:LMH524876 LWB524859:LWD524876 MFX524859:MFZ524876 MPT524859:MPV524876 MZP524859:MZR524876 NJL524859:NJN524876 NTH524859:NTJ524876 ODD524859:ODF524876 OMZ524859:ONB524876 OWV524859:OWX524876 PGR524859:PGT524876 PQN524859:PQP524876 QAJ524859:QAL524876 QKF524859:QKH524876 QUB524859:QUD524876 RDX524859:RDZ524876 RNT524859:RNV524876 RXP524859:RXR524876 SHL524859:SHN524876 SRH524859:SRJ524876 TBD524859:TBF524876 TKZ524859:TLB524876 TUV524859:TUX524876 UER524859:UET524876 UON524859:UOP524876 UYJ524859:UYL524876 VIF524859:VIH524876 VSB524859:VSD524876 WBX524859:WBZ524876 WLT524859:WLV524876 WVP524859:WVR524876 H590395:J590412 JD590395:JF590412 SZ590395:TB590412 ACV590395:ACX590412 AMR590395:AMT590412 AWN590395:AWP590412 BGJ590395:BGL590412 BQF590395:BQH590412 CAB590395:CAD590412 CJX590395:CJZ590412 CTT590395:CTV590412 DDP590395:DDR590412 DNL590395:DNN590412 DXH590395:DXJ590412 EHD590395:EHF590412 EQZ590395:ERB590412 FAV590395:FAX590412 FKR590395:FKT590412 FUN590395:FUP590412 GEJ590395:GEL590412 GOF590395:GOH590412 GYB590395:GYD590412 HHX590395:HHZ590412 HRT590395:HRV590412 IBP590395:IBR590412 ILL590395:ILN590412 IVH590395:IVJ590412 JFD590395:JFF590412 JOZ590395:JPB590412 JYV590395:JYX590412 KIR590395:KIT590412 KSN590395:KSP590412 LCJ590395:LCL590412 LMF590395:LMH590412 LWB590395:LWD590412 MFX590395:MFZ590412 MPT590395:MPV590412 MZP590395:MZR590412 NJL590395:NJN590412 NTH590395:NTJ590412 ODD590395:ODF590412 OMZ590395:ONB590412 OWV590395:OWX590412 PGR590395:PGT590412 PQN590395:PQP590412 QAJ590395:QAL590412 QKF590395:QKH590412 QUB590395:QUD590412 RDX590395:RDZ590412 RNT590395:RNV590412 RXP590395:RXR590412 SHL590395:SHN590412 SRH590395:SRJ590412 TBD590395:TBF590412 TKZ590395:TLB590412 TUV590395:TUX590412 UER590395:UET590412 UON590395:UOP590412 UYJ590395:UYL590412 VIF590395:VIH590412 VSB590395:VSD590412 WBX590395:WBZ590412 WLT590395:WLV590412 WVP590395:WVR590412 H655931:J655948 JD655931:JF655948 SZ655931:TB655948 ACV655931:ACX655948 AMR655931:AMT655948 AWN655931:AWP655948 BGJ655931:BGL655948 BQF655931:BQH655948 CAB655931:CAD655948 CJX655931:CJZ655948 CTT655931:CTV655948 DDP655931:DDR655948 DNL655931:DNN655948 DXH655931:DXJ655948 EHD655931:EHF655948 EQZ655931:ERB655948 FAV655931:FAX655948 FKR655931:FKT655948 FUN655931:FUP655948 GEJ655931:GEL655948 GOF655931:GOH655948 GYB655931:GYD655948 HHX655931:HHZ655948 HRT655931:HRV655948 IBP655931:IBR655948 ILL655931:ILN655948 IVH655931:IVJ655948 JFD655931:JFF655948 JOZ655931:JPB655948 JYV655931:JYX655948 KIR655931:KIT655948 KSN655931:KSP655948 LCJ655931:LCL655948 LMF655931:LMH655948 LWB655931:LWD655948 MFX655931:MFZ655948 MPT655931:MPV655948 MZP655931:MZR655948 NJL655931:NJN655948 NTH655931:NTJ655948 ODD655931:ODF655948 OMZ655931:ONB655948 OWV655931:OWX655948 PGR655931:PGT655948 PQN655931:PQP655948 QAJ655931:QAL655948 QKF655931:QKH655948 QUB655931:QUD655948 RDX655931:RDZ655948 RNT655931:RNV655948 RXP655931:RXR655948 SHL655931:SHN655948 SRH655931:SRJ655948 TBD655931:TBF655948 TKZ655931:TLB655948 TUV655931:TUX655948 UER655931:UET655948 UON655931:UOP655948 UYJ655931:UYL655948 VIF655931:VIH655948 VSB655931:VSD655948 WBX655931:WBZ655948 WLT655931:WLV655948 WVP655931:WVR655948 H721467:J721484 JD721467:JF721484 SZ721467:TB721484 ACV721467:ACX721484 AMR721467:AMT721484 AWN721467:AWP721484 BGJ721467:BGL721484 BQF721467:BQH721484 CAB721467:CAD721484 CJX721467:CJZ721484 CTT721467:CTV721484 DDP721467:DDR721484 DNL721467:DNN721484 DXH721467:DXJ721484 EHD721467:EHF721484 EQZ721467:ERB721484 FAV721467:FAX721484 FKR721467:FKT721484 FUN721467:FUP721484 GEJ721467:GEL721484 GOF721467:GOH721484 GYB721467:GYD721484 HHX721467:HHZ721484 HRT721467:HRV721484 IBP721467:IBR721484 ILL721467:ILN721484 IVH721467:IVJ721484 JFD721467:JFF721484 JOZ721467:JPB721484 JYV721467:JYX721484 KIR721467:KIT721484 KSN721467:KSP721484 LCJ721467:LCL721484 LMF721467:LMH721484 LWB721467:LWD721484 MFX721467:MFZ721484 MPT721467:MPV721484 MZP721467:MZR721484 NJL721467:NJN721484 NTH721467:NTJ721484 ODD721467:ODF721484 OMZ721467:ONB721484 OWV721467:OWX721484 PGR721467:PGT721484 PQN721467:PQP721484 QAJ721467:QAL721484 QKF721467:QKH721484 QUB721467:QUD721484 RDX721467:RDZ721484 RNT721467:RNV721484 RXP721467:RXR721484 SHL721467:SHN721484 SRH721467:SRJ721484 TBD721467:TBF721484 TKZ721467:TLB721484 TUV721467:TUX721484 UER721467:UET721484 UON721467:UOP721484 UYJ721467:UYL721484 VIF721467:VIH721484 VSB721467:VSD721484 WBX721467:WBZ721484 WLT721467:WLV721484 WVP721467:WVR721484 H787003:J787020 JD787003:JF787020 SZ787003:TB787020 ACV787003:ACX787020 AMR787003:AMT787020 AWN787003:AWP787020 BGJ787003:BGL787020 BQF787003:BQH787020 CAB787003:CAD787020 CJX787003:CJZ787020 CTT787003:CTV787020 DDP787003:DDR787020 DNL787003:DNN787020 DXH787003:DXJ787020 EHD787003:EHF787020 EQZ787003:ERB787020 FAV787003:FAX787020 FKR787003:FKT787020 FUN787003:FUP787020 GEJ787003:GEL787020 GOF787003:GOH787020 GYB787003:GYD787020 HHX787003:HHZ787020 HRT787003:HRV787020 IBP787003:IBR787020 ILL787003:ILN787020 IVH787003:IVJ787020 JFD787003:JFF787020 JOZ787003:JPB787020 JYV787003:JYX787020 KIR787003:KIT787020 KSN787003:KSP787020 LCJ787003:LCL787020 LMF787003:LMH787020 LWB787003:LWD787020 MFX787003:MFZ787020 MPT787003:MPV787020 MZP787003:MZR787020 NJL787003:NJN787020 NTH787003:NTJ787020 ODD787003:ODF787020 OMZ787003:ONB787020 OWV787003:OWX787020 PGR787003:PGT787020 PQN787003:PQP787020 QAJ787003:QAL787020 QKF787003:QKH787020 QUB787003:QUD787020 RDX787003:RDZ787020 RNT787003:RNV787020 RXP787003:RXR787020 SHL787003:SHN787020 SRH787003:SRJ787020 TBD787003:TBF787020 TKZ787003:TLB787020 TUV787003:TUX787020 UER787003:UET787020 UON787003:UOP787020 UYJ787003:UYL787020 VIF787003:VIH787020 VSB787003:VSD787020 WBX787003:WBZ787020 WLT787003:WLV787020 WVP787003:WVR787020 H852539:J852556 JD852539:JF852556 SZ852539:TB852556 ACV852539:ACX852556 AMR852539:AMT852556 AWN852539:AWP852556 BGJ852539:BGL852556 BQF852539:BQH852556 CAB852539:CAD852556 CJX852539:CJZ852556 CTT852539:CTV852556 DDP852539:DDR852556 DNL852539:DNN852556 DXH852539:DXJ852556 EHD852539:EHF852556 EQZ852539:ERB852556 FAV852539:FAX852556 FKR852539:FKT852556 FUN852539:FUP852556 GEJ852539:GEL852556 GOF852539:GOH852556 GYB852539:GYD852556 HHX852539:HHZ852556 HRT852539:HRV852556 IBP852539:IBR852556 ILL852539:ILN852556 IVH852539:IVJ852556 JFD852539:JFF852556 JOZ852539:JPB852556 JYV852539:JYX852556 KIR852539:KIT852556 KSN852539:KSP852556 LCJ852539:LCL852556 LMF852539:LMH852556 LWB852539:LWD852556 MFX852539:MFZ852556 MPT852539:MPV852556 MZP852539:MZR852556 NJL852539:NJN852556 NTH852539:NTJ852556 ODD852539:ODF852556 OMZ852539:ONB852556 OWV852539:OWX852556 PGR852539:PGT852556 PQN852539:PQP852556 QAJ852539:QAL852556 QKF852539:QKH852556 QUB852539:QUD852556 RDX852539:RDZ852556 RNT852539:RNV852556 RXP852539:RXR852556 SHL852539:SHN852556 SRH852539:SRJ852556 TBD852539:TBF852556 TKZ852539:TLB852556 TUV852539:TUX852556 UER852539:UET852556 UON852539:UOP852556 UYJ852539:UYL852556 VIF852539:VIH852556 VSB852539:VSD852556 WBX852539:WBZ852556 WLT852539:WLV852556 WVP852539:WVR852556 H918075:J918092 JD918075:JF918092 SZ918075:TB918092 ACV918075:ACX918092 AMR918075:AMT918092 AWN918075:AWP918092 BGJ918075:BGL918092 BQF918075:BQH918092 CAB918075:CAD918092 CJX918075:CJZ918092 CTT918075:CTV918092 DDP918075:DDR918092 DNL918075:DNN918092 DXH918075:DXJ918092 EHD918075:EHF918092 EQZ918075:ERB918092 FAV918075:FAX918092 FKR918075:FKT918092 FUN918075:FUP918092 GEJ918075:GEL918092 GOF918075:GOH918092 GYB918075:GYD918092 HHX918075:HHZ918092 HRT918075:HRV918092 IBP918075:IBR918092 ILL918075:ILN918092 IVH918075:IVJ918092 JFD918075:JFF918092 JOZ918075:JPB918092 JYV918075:JYX918092 KIR918075:KIT918092 KSN918075:KSP918092 LCJ918075:LCL918092 LMF918075:LMH918092 LWB918075:LWD918092 MFX918075:MFZ918092 MPT918075:MPV918092 MZP918075:MZR918092 NJL918075:NJN918092 NTH918075:NTJ918092 ODD918075:ODF918092 OMZ918075:ONB918092 OWV918075:OWX918092 PGR918075:PGT918092 PQN918075:PQP918092 QAJ918075:QAL918092 QKF918075:QKH918092 QUB918075:QUD918092 RDX918075:RDZ918092 RNT918075:RNV918092 RXP918075:RXR918092 SHL918075:SHN918092 SRH918075:SRJ918092 TBD918075:TBF918092 TKZ918075:TLB918092 TUV918075:TUX918092 UER918075:UET918092 UON918075:UOP918092 UYJ918075:UYL918092 VIF918075:VIH918092 VSB918075:VSD918092 WBX918075:WBZ918092 WLT918075:WLV918092 WVP918075:WVR918092 H983611:J983628 JD983611:JF983628 SZ983611:TB983628 ACV983611:ACX983628 AMR983611:AMT983628 AWN983611:AWP983628 BGJ983611:BGL983628 BQF983611:BQH983628 CAB983611:CAD983628 CJX983611:CJZ983628 CTT983611:CTV983628 DDP983611:DDR983628 DNL983611:DNN983628 DXH983611:DXJ983628 EHD983611:EHF983628 EQZ983611:ERB983628 FAV983611:FAX983628 FKR983611:FKT983628 FUN983611:FUP983628 GEJ983611:GEL983628 GOF983611:GOH983628 GYB983611:GYD983628 HHX983611:HHZ983628 HRT983611:HRV983628 IBP983611:IBR983628 ILL983611:ILN983628 IVH983611:IVJ983628 JFD983611:JFF983628 JOZ983611:JPB983628 JYV983611:JYX983628 KIR983611:KIT983628 KSN983611:KSP983628 LCJ983611:LCL983628 LMF983611:LMH983628 LWB983611:LWD983628 MFX983611:MFZ983628 MPT983611:MPV983628 MZP983611:MZR983628 NJL983611:NJN983628 NTH983611:NTJ983628 ODD983611:ODF983628 OMZ983611:ONB983628 OWV983611:OWX983628 PGR983611:PGT983628 PQN983611:PQP983628 QAJ983611:QAL983628 QKF983611:QKH983628 QUB983611:QUD983628 RDX983611:RDZ983628 RNT983611:RNV983628 RXP983611:RXR983628 SHL983611:SHN983628 SRH983611:SRJ983628 TBD983611:TBF983628 TKZ983611:TLB983628 TUV983611:TUX983628 UER983611:UET983628 UON983611:UOP983628 UYJ983611:UYL983628 VIF983611:VIH983628 VSB983611:VSD983628 WBX983611:WBZ983628 WLT983611:WLV983628 WVP983611:WVR983628 H592:J607 JD592:JF607 SZ592:TB607 ACV592:ACX607 AMR592:AMT607 AWN592:AWP607 BGJ592:BGL607 BQF592:BQH607 CAB592:CAD607 CJX592:CJZ607 CTT592:CTV607 DDP592:DDR607 DNL592:DNN607 DXH592:DXJ607 EHD592:EHF607 EQZ592:ERB607 FAV592:FAX607 FKR592:FKT607 FUN592:FUP607 GEJ592:GEL607 GOF592:GOH607 GYB592:GYD607 HHX592:HHZ607 HRT592:HRV607 IBP592:IBR607 ILL592:ILN607 IVH592:IVJ607 JFD592:JFF607 JOZ592:JPB607 JYV592:JYX607 KIR592:KIT607 KSN592:KSP607 LCJ592:LCL607 LMF592:LMH607 LWB592:LWD607 MFX592:MFZ607 MPT592:MPV607 MZP592:MZR607 NJL592:NJN607 NTH592:NTJ607 ODD592:ODF607 OMZ592:ONB607 OWV592:OWX607 PGR592:PGT607 PQN592:PQP607 QAJ592:QAL607 QKF592:QKH607 QUB592:QUD607 RDX592:RDZ607 RNT592:RNV607 RXP592:RXR607 SHL592:SHN607 SRH592:SRJ607 TBD592:TBF607 TKZ592:TLB607 TUV592:TUX607 UER592:UET607 UON592:UOP607 UYJ592:UYL607 VIF592:VIH607 VSB592:VSD607 WBX592:WBZ607 WLT592:WLV607 WVP592:WVR607 H66128:J66143 JD66128:JF66143 SZ66128:TB66143 ACV66128:ACX66143 AMR66128:AMT66143 AWN66128:AWP66143 BGJ66128:BGL66143 BQF66128:BQH66143 CAB66128:CAD66143 CJX66128:CJZ66143 CTT66128:CTV66143 DDP66128:DDR66143 DNL66128:DNN66143 DXH66128:DXJ66143 EHD66128:EHF66143 EQZ66128:ERB66143 FAV66128:FAX66143 FKR66128:FKT66143 FUN66128:FUP66143 GEJ66128:GEL66143 GOF66128:GOH66143 GYB66128:GYD66143 HHX66128:HHZ66143 HRT66128:HRV66143 IBP66128:IBR66143 ILL66128:ILN66143 IVH66128:IVJ66143 JFD66128:JFF66143 JOZ66128:JPB66143 JYV66128:JYX66143 KIR66128:KIT66143 KSN66128:KSP66143 LCJ66128:LCL66143 LMF66128:LMH66143 LWB66128:LWD66143 MFX66128:MFZ66143 MPT66128:MPV66143 MZP66128:MZR66143 NJL66128:NJN66143 NTH66128:NTJ66143 ODD66128:ODF66143 OMZ66128:ONB66143 OWV66128:OWX66143 PGR66128:PGT66143 PQN66128:PQP66143 QAJ66128:QAL66143 QKF66128:QKH66143 QUB66128:QUD66143 RDX66128:RDZ66143 RNT66128:RNV66143 RXP66128:RXR66143 SHL66128:SHN66143 SRH66128:SRJ66143 TBD66128:TBF66143 TKZ66128:TLB66143 TUV66128:TUX66143 UER66128:UET66143 UON66128:UOP66143 UYJ66128:UYL66143 VIF66128:VIH66143 VSB66128:VSD66143 WBX66128:WBZ66143 WLT66128:WLV66143 WVP66128:WVR66143 H131664:J131679 JD131664:JF131679 SZ131664:TB131679 ACV131664:ACX131679 AMR131664:AMT131679 AWN131664:AWP131679 BGJ131664:BGL131679 BQF131664:BQH131679 CAB131664:CAD131679 CJX131664:CJZ131679 CTT131664:CTV131679 DDP131664:DDR131679 DNL131664:DNN131679 DXH131664:DXJ131679 EHD131664:EHF131679 EQZ131664:ERB131679 FAV131664:FAX131679 FKR131664:FKT131679 FUN131664:FUP131679 GEJ131664:GEL131679 GOF131664:GOH131679 GYB131664:GYD131679 HHX131664:HHZ131679 HRT131664:HRV131679 IBP131664:IBR131679 ILL131664:ILN131679 IVH131664:IVJ131679 JFD131664:JFF131679 JOZ131664:JPB131679 JYV131664:JYX131679 KIR131664:KIT131679 KSN131664:KSP131679 LCJ131664:LCL131679 LMF131664:LMH131679 LWB131664:LWD131679 MFX131664:MFZ131679 MPT131664:MPV131679 MZP131664:MZR131679 NJL131664:NJN131679 NTH131664:NTJ131679 ODD131664:ODF131679 OMZ131664:ONB131679 OWV131664:OWX131679 PGR131664:PGT131679 PQN131664:PQP131679 QAJ131664:QAL131679 QKF131664:QKH131679 QUB131664:QUD131679 RDX131664:RDZ131679 RNT131664:RNV131679 RXP131664:RXR131679 SHL131664:SHN131679 SRH131664:SRJ131679 TBD131664:TBF131679 TKZ131664:TLB131679 TUV131664:TUX131679 UER131664:UET131679 UON131664:UOP131679 UYJ131664:UYL131679 VIF131664:VIH131679 VSB131664:VSD131679 WBX131664:WBZ131679 WLT131664:WLV131679 WVP131664:WVR131679 H197200:J197215 JD197200:JF197215 SZ197200:TB197215 ACV197200:ACX197215 AMR197200:AMT197215 AWN197200:AWP197215 BGJ197200:BGL197215 BQF197200:BQH197215 CAB197200:CAD197215 CJX197200:CJZ197215 CTT197200:CTV197215 DDP197200:DDR197215 DNL197200:DNN197215 DXH197200:DXJ197215 EHD197200:EHF197215 EQZ197200:ERB197215 FAV197200:FAX197215 FKR197200:FKT197215 FUN197200:FUP197215 GEJ197200:GEL197215 GOF197200:GOH197215 GYB197200:GYD197215 HHX197200:HHZ197215 HRT197200:HRV197215 IBP197200:IBR197215 ILL197200:ILN197215 IVH197200:IVJ197215 JFD197200:JFF197215 JOZ197200:JPB197215 JYV197200:JYX197215 KIR197200:KIT197215 KSN197200:KSP197215 LCJ197200:LCL197215 LMF197200:LMH197215 LWB197200:LWD197215 MFX197200:MFZ197215 MPT197200:MPV197215 MZP197200:MZR197215 NJL197200:NJN197215 NTH197200:NTJ197215 ODD197200:ODF197215 OMZ197200:ONB197215 OWV197200:OWX197215 PGR197200:PGT197215 PQN197200:PQP197215 QAJ197200:QAL197215 QKF197200:QKH197215 QUB197200:QUD197215 RDX197200:RDZ197215 RNT197200:RNV197215 RXP197200:RXR197215 SHL197200:SHN197215 SRH197200:SRJ197215 TBD197200:TBF197215 TKZ197200:TLB197215 TUV197200:TUX197215 UER197200:UET197215 UON197200:UOP197215 UYJ197200:UYL197215 VIF197200:VIH197215 VSB197200:VSD197215 WBX197200:WBZ197215 WLT197200:WLV197215 WVP197200:WVR197215 H262736:J262751 JD262736:JF262751 SZ262736:TB262751 ACV262736:ACX262751 AMR262736:AMT262751 AWN262736:AWP262751 BGJ262736:BGL262751 BQF262736:BQH262751 CAB262736:CAD262751 CJX262736:CJZ262751 CTT262736:CTV262751 DDP262736:DDR262751 DNL262736:DNN262751 DXH262736:DXJ262751 EHD262736:EHF262751 EQZ262736:ERB262751 FAV262736:FAX262751 FKR262736:FKT262751 FUN262736:FUP262751 GEJ262736:GEL262751 GOF262736:GOH262751 GYB262736:GYD262751 HHX262736:HHZ262751 HRT262736:HRV262751 IBP262736:IBR262751 ILL262736:ILN262751 IVH262736:IVJ262751 JFD262736:JFF262751 JOZ262736:JPB262751 JYV262736:JYX262751 KIR262736:KIT262751 KSN262736:KSP262751 LCJ262736:LCL262751 LMF262736:LMH262751 LWB262736:LWD262751 MFX262736:MFZ262751 MPT262736:MPV262751 MZP262736:MZR262751 NJL262736:NJN262751 NTH262736:NTJ262751 ODD262736:ODF262751 OMZ262736:ONB262751 OWV262736:OWX262751 PGR262736:PGT262751 PQN262736:PQP262751 QAJ262736:QAL262751 QKF262736:QKH262751 QUB262736:QUD262751 RDX262736:RDZ262751 RNT262736:RNV262751 RXP262736:RXR262751 SHL262736:SHN262751 SRH262736:SRJ262751 TBD262736:TBF262751 TKZ262736:TLB262751 TUV262736:TUX262751 UER262736:UET262751 UON262736:UOP262751 UYJ262736:UYL262751 VIF262736:VIH262751 VSB262736:VSD262751 WBX262736:WBZ262751 WLT262736:WLV262751 WVP262736:WVR262751 H328272:J328287 JD328272:JF328287 SZ328272:TB328287 ACV328272:ACX328287 AMR328272:AMT328287 AWN328272:AWP328287 BGJ328272:BGL328287 BQF328272:BQH328287 CAB328272:CAD328287 CJX328272:CJZ328287 CTT328272:CTV328287 DDP328272:DDR328287 DNL328272:DNN328287 DXH328272:DXJ328287 EHD328272:EHF328287 EQZ328272:ERB328287 FAV328272:FAX328287 FKR328272:FKT328287 FUN328272:FUP328287 GEJ328272:GEL328287 GOF328272:GOH328287 GYB328272:GYD328287 HHX328272:HHZ328287 HRT328272:HRV328287 IBP328272:IBR328287 ILL328272:ILN328287 IVH328272:IVJ328287 JFD328272:JFF328287 JOZ328272:JPB328287 JYV328272:JYX328287 KIR328272:KIT328287 KSN328272:KSP328287 LCJ328272:LCL328287 LMF328272:LMH328287 LWB328272:LWD328287 MFX328272:MFZ328287 MPT328272:MPV328287 MZP328272:MZR328287 NJL328272:NJN328287 NTH328272:NTJ328287 ODD328272:ODF328287 OMZ328272:ONB328287 OWV328272:OWX328287 PGR328272:PGT328287 PQN328272:PQP328287 QAJ328272:QAL328287 QKF328272:QKH328287 QUB328272:QUD328287 RDX328272:RDZ328287 RNT328272:RNV328287 RXP328272:RXR328287 SHL328272:SHN328287 SRH328272:SRJ328287 TBD328272:TBF328287 TKZ328272:TLB328287 TUV328272:TUX328287 UER328272:UET328287 UON328272:UOP328287 UYJ328272:UYL328287 VIF328272:VIH328287 VSB328272:VSD328287 WBX328272:WBZ328287 WLT328272:WLV328287 WVP328272:WVR328287 H393808:J393823 JD393808:JF393823 SZ393808:TB393823 ACV393808:ACX393823 AMR393808:AMT393823 AWN393808:AWP393823 BGJ393808:BGL393823 BQF393808:BQH393823 CAB393808:CAD393823 CJX393808:CJZ393823 CTT393808:CTV393823 DDP393808:DDR393823 DNL393808:DNN393823 DXH393808:DXJ393823 EHD393808:EHF393823 EQZ393808:ERB393823 FAV393808:FAX393823 FKR393808:FKT393823 FUN393808:FUP393823 GEJ393808:GEL393823 GOF393808:GOH393823 GYB393808:GYD393823 HHX393808:HHZ393823 HRT393808:HRV393823 IBP393808:IBR393823 ILL393808:ILN393823 IVH393808:IVJ393823 JFD393808:JFF393823 JOZ393808:JPB393823 JYV393808:JYX393823 KIR393808:KIT393823 KSN393808:KSP393823 LCJ393808:LCL393823 LMF393808:LMH393823 LWB393808:LWD393823 MFX393808:MFZ393823 MPT393808:MPV393823 MZP393808:MZR393823 NJL393808:NJN393823 NTH393808:NTJ393823 ODD393808:ODF393823 OMZ393808:ONB393823 OWV393808:OWX393823 PGR393808:PGT393823 PQN393808:PQP393823 QAJ393808:QAL393823 QKF393808:QKH393823 QUB393808:QUD393823 RDX393808:RDZ393823 RNT393808:RNV393823 RXP393808:RXR393823 SHL393808:SHN393823 SRH393808:SRJ393823 TBD393808:TBF393823 TKZ393808:TLB393823 TUV393808:TUX393823 UER393808:UET393823 UON393808:UOP393823 UYJ393808:UYL393823 VIF393808:VIH393823 VSB393808:VSD393823 WBX393808:WBZ393823 WLT393808:WLV393823 WVP393808:WVR393823 H459344:J459359 JD459344:JF459359 SZ459344:TB459359 ACV459344:ACX459359 AMR459344:AMT459359 AWN459344:AWP459359 BGJ459344:BGL459359 BQF459344:BQH459359 CAB459344:CAD459359 CJX459344:CJZ459359 CTT459344:CTV459359 DDP459344:DDR459359 DNL459344:DNN459359 DXH459344:DXJ459359 EHD459344:EHF459359 EQZ459344:ERB459359 FAV459344:FAX459359 FKR459344:FKT459359 FUN459344:FUP459359 GEJ459344:GEL459359 GOF459344:GOH459359 GYB459344:GYD459359 HHX459344:HHZ459359 HRT459344:HRV459359 IBP459344:IBR459359 ILL459344:ILN459359 IVH459344:IVJ459359 JFD459344:JFF459359 JOZ459344:JPB459359 JYV459344:JYX459359 KIR459344:KIT459359 KSN459344:KSP459359 LCJ459344:LCL459359 LMF459344:LMH459359 LWB459344:LWD459359 MFX459344:MFZ459359 MPT459344:MPV459359 MZP459344:MZR459359 NJL459344:NJN459359 NTH459344:NTJ459359 ODD459344:ODF459359 OMZ459344:ONB459359 OWV459344:OWX459359 PGR459344:PGT459359 PQN459344:PQP459359 QAJ459344:QAL459359 QKF459344:QKH459359 QUB459344:QUD459359 RDX459344:RDZ459359 RNT459344:RNV459359 RXP459344:RXR459359 SHL459344:SHN459359 SRH459344:SRJ459359 TBD459344:TBF459359 TKZ459344:TLB459359 TUV459344:TUX459359 UER459344:UET459359 UON459344:UOP459359 UYJ459344:UYL459359 VIF459344:VIH459359 VSB459344:VSD459359 WBX459344:WBZ459359 WLT459344:WLV459359 WVP459344:WVR459359 H524880:J524895 JD524880:JF524895 SZ524880:TB524895 ACV524880:ACX524895 AMR524880:AMT524895 AWN524880:AWP524895 BGJ524880:BGL524895 BQF524880:BQH524895 CAB524880:CAD524895 CJX524880:CJZ524895 CTT524880:CTV524895 DDP524880:DDR524895 DNL524880:DNN524895 DXH524880:DXJ524895 EHD524880:EHF524895 EQZ524880:ERB524895 FAV524880:FAX524895 FKR524880:FKT524895 FUN524880:FUP524895 GEJ524880:GEL524895 GOF524880:GOH524895 GYB524880:GYD524895 HHX524880:HHZ524895 HRT524880:HRV524895 IBP524880:IBR524895 ILL524880:ILN524895 IVH524880:IVJ524895 JFD524880:JFF524895 JOZ524880:JPB524895 JYV524880:JYX524895 KIR524880:KIT524895 KSN524880:KSP524895 LCJ524880:LCL524895 LMF524880:LMH524895 LWB524880:LWD524895 MFX524880:MFZ524895 MPT524880:MPV524895 MZP524880:MZR524895 NJL524880:NJN524895 NTH524880:NTJ524895 ODD524880:ODF524895 OMZ524880:ONB524895 OWV524880:OWX524895 PGR524880:PGT524895 PQN524880:PQP524895 QAJ524880:QAL524895 QKF524880:QKH524895 QUB524880:QUD524895 RDX524880:RDZ524895 RNT524880:RNV524895 RXP524880:RXR524895 SHL524880:SHN524895 SRH524880:SRJ524895 TBD524880:TBF524895 TKZ524880:TLB524895 TUV524880:TUX524895 UER524880:UET524895 UON524880:UOP524895 UYJ524880:UYL524895 VIF524880:VIH524895 VSB524880:VSD524895 WBX524880:WBZ524895 WLT524880:WLV524895 WVP524880:WVR524895 H590416:J590431 JD590416:JF590431 SZ590416:TB590431 ACV590416:ACX590431 AMR590416:AMT590431 AWN590416:AWP590431 BGJ590416:BGL590431 BQF590416:BQH590431 CAB590416:CAD590431 CJX590416:CJZ590431 CTT590416:CTV590431 DDP590416:DDR590431 DNL590416:DNN590431 DXH590416:DXJ590431 EHD590416:EHF590431 EQZ590416:ERB590431 FAV590416:FAX590431 FKR590416:FKT590431 FUN590416:FUP590431 GEJ590416:GEL590431 GOF590416:GOH590431 GYB590416:GYD590431 HHX590416:HHZ590431 HRT590416:HRV590431 IBP590416:IBR590431 ILL590416:ILN590431 IVH590416:IVJ590431 JFD590416:JFF590431 JOZ590416:JPB590431 JYV590416:JYX590431 KIR590416:KIT590431 KSN590416:KSP590431 LCJ590416:LCL590431 LMF590416:LMH590431 LWB590416:LWD590431 MFX590416:MFZ590431 MPT590416:MPV590431 MZP590416:MZR590431 NJL590416:NJN590431 NTH590416:NTJ590431 ODD590416:ODF590431 OMZ590416:ONB590431 OWV590416:OWX590431 PGR590416:PGT590431 PQN590416:PQP590431 QAJ590416:QAL590431 QKF590416:QKH590431 QUB590416:QUD590431 RDX590416:RDZ590431 RNT590416:RNV590431 RXP590416:RXR590431 SHL590416:SHN590431 SRH590416:SRJ590431 TBD590416:TBF590431 TKZ590416:TLB590431 TUV590416:TUX590431 UER590416:UET590431 UON590416:UOP590431 UYJ590416:UYL590431 VIF590416:VIH590431 VSB590416:VSD590431 WBX590416:WBZ590431 WLT590416:WLV590431 WVP590416:WVR590431 H655952:J655967 JD655952:JF655967 SZ655952:TB655967 ACV655952:ACX655967 AMR655952:AMT655967 AWN655952:AWP655967 BGJ655952:BGL655967 BQF655952:BQH655967 CAB655952:CAD655967 CJX655952:CJZ655967 CTT655952:CTV655967 DDP655952:DDR655967 DNL655952:DNN655967 DXH655952:DXJ655967 EHD655952:EHF655967 EQZ655952:ERB655967 FAV655952:FAX655967 FKR655952:FKT655967 FUN655952:FUP655967 GEJ655952:GEL655967 GOF655952:GOH655967 GYB655952:GYD655967 HHX655952:HHZ655967 HRT655952:HRV655967 IBP655952:IBR655967 ILL655952:ILN655967 IVH655952:IVJ655967 JFD655952:JFF655967 JOZ655952:JPB655967 JYV655952:JYX655967 KIR655952:KIT655967 KSN655952:KSP655967 LCJ655952:LCL655967 LMF655952:LMH655967 LWB655952:LWD655967 MFX655952:MFZ655967 MPT655952:MPV655967 MZP655952:MZR655967 NJL655952:NJN655967 NTH655952:NTJ655967 ODD655952:ODF655967 OMZ655952:ONB655967 OWV655952:OWX655967 PGR655952:PGT655967 PQN655952:PQP655967 QAJ655952:QAL655967 QKF655952:QKH655967 QUB655952:QUD655967 RDX655952:RDZ655967 RNT655952:RNV655967 RXP655952:RXR655967 SHL655952:SHN655967 SRH655952:SRJ655967 TBD655952:TBF655967 TKZ655952:TLB655967 TUV655952:TUX655967 UER655952:UET655967 UON655952:UOP655967 UYJ655952:UYL655967 VIF655952:VIH655967 VSB655952:VSD655967 WBX655952:WBZ655967 WLT655952:WLV655967 WVP655952:WVR655967 H721488:J721503 JD721488:JF721503 SZ721488:TB721503 ACV721488:ACX721503 AMR721488:AMT721503 AWN721488:AWP721503 BGJ721488:BGL721503 BQF721488:BQH721503 CAB721488:CAD721503 CJX721488:CJZ721503 CTT721488:CTV721503 DDP721488:DDR721503 DNL721488:DNN721503 DXH721488:DXJ721503 EHD721488:EHF721503 EQZ721488:ERB721503 FAV721488:FAX721503 FKR721488:FKT721503 FUN721488:FUP721503 GEJ721488:GEL721503 GOF721488:GOH721503 GYB721488:GYD721503 HHX721488:HHZ721503 HRT721488:HRV721503 IBP721488:IBR721503 ILL721488:ILN721503 IVH721488:IVJ721503 JFD721488:JFF721503 JOZ721488:JPB721503 JYV721488:JYX721503 KIR721488:KIT721503 KSN721488:KSP721503 LCJ721488:LCL721503 LMF721488:LMH721503 LWB721488:LWD721503 MFX721488:MFZ721503 MPT721488:MPV721503 MZP721488:MZR721503 NJL721488:NJN721503 NTH721488:NTJ721503 ODD721488:ODF721503 OMZ721488:ONB721503 OWV721488:OWX721503 PGR721488:PGT721503 PQN721488:PQP721503 QAJ721488:QAL721503 QKF721488:QKH721503 QUB721488:QUD721503 RDX721488:RDZ721503 RNT721488:RNV721503 RXP721488:RXR721503 SHL721488:SHN721503 SRH721488:SRJ721503 TBD721488:TBF721503 TKZ721488:TLB721503 TUV721488:TUX721503 UER721488:UET721503 UON721488:UOP721503 UYJ721488:UYL721503 VIF721488:VIH721503 VSB721488:VSD721503 WBX721488:WBZ721503 WLT721488:WLV721503 WVP721488:WVR721503 H787024:J787039 JD787024:JF787039 SZ787024:TB787039 ACV787024:ACX787039 AMR787024:AMT787039 AWN787024:AWP787039 BGJ787024:BGL787039 BQF787024:BQH787039 CAB787024:CAD787039 CJX787024:CJZ787039 CTT787024:CTV787039 DDP787024:DDR787039 DNL787024:DNN787039 DXH787024:DXJ787039 EHD787024:EHF787039 EQZ787024:ERB787039 FAV787024:FAX787039 FKR787024:FKT787039 FUN787024:FUP787039 GEJ787024:GEL787039 GOF787024:GOH787039 GYB787024:GYD787039 HHX787024:HHZ787039 HRT787024:HRV787039 IBP787024:IBR787039 ILL787024:ILN787039 IVH787024:IVJ787039 JFD787024:JFF787039 JOZ787024:JPB787039 JYV787024:JYX787039 KIR787024:KIT787039 KSN787024:KSP787039 LCJ787024:LCL787039 LMF787024:LMH787039 LWB787024:LWD787039 MFX787024:MFZ787039 MPT787024:MPV787039 MZP787024:MZR787039 NJL787024:NJN787039 NTH787024:NTJ787039 ODD787024:ODF787039 OMZ787024:ONB787039 OWV787024:OWX787039 PGR787024:PGT787039 PQN787024:PQP787039 QAJ787024:QAL787039 QKF787024:QKH787039 QUB787024:QUD787039 RDX787024:RDZ787039 RNT787024:RNV787039 RXP787024:RXR787039 SHL787024:SHN787039 SRH787024:SRJ787039 TBD787024:TBF787039 TKZ787024:TLB787039 TUV787024:TUX787039 UER787024:UET787039 UON787024:UOP787039 UYJ787024:UYL787039 VIF787024:VIH787039 VSB787024:VSD787039 WBX787024:WBZ787039 WLT787024:WLV787039 WVP787024:WVR787039 H852560:J852575 JD852560:JF852575 SZ852560:TB852575 ACV852560:ACX852575 AMR852560:AMT852575 AWN852560:AWP852575 BGJ852560:BGL852575 BQF852560:BQH852575 CAB852560:CAD852575 CJX852560:CJZ852575 CTT852560:CTV852575 DDP852560:DDR852575 DNL852560:DNN852575 DXH852560:DXJ852575 EHD852560:EHF852575 EQZ852560:ERB852575 FAV852560:FAX852575 FKR852560:FKT852575 FUN852560:FUP852575 GEJ852560:GEL852575 GOF852560:GOH852575 GYB852560:GYD852575 HHX852560:HHZ852575 HRT852560:HRV852575 IBP852560:IBR852575 ILL852560:ILN852575 IVH852560:IVJ852575 JFD852560:JFF852575 JOZ852560:JPB852575 JYV852560:JYX852575 KIR852560:KIT852575 KSN852560:KSP852575 LCJ852560:LCL852575 LMF852560:LMH852575 LWB852560:LWD852575 MFX852560:MFZ852575 MPT852560:MPV852575 MZP852560:MZR852575 NJL852560:NJN852575 NTH852560:NTJ852575 ODD852560:ODF852575 OMZ852560:ONB852575 OWV852560:OWX852575 PGR852560:PGT852575 PQN852560:PQP852575 QAJ852560:QAL852575 QKF852560:QKH852575 QUB852560:QUD852575 RDX852560:RDZ852575 RNT852560:RNV852575 RXP852560:RXR852575 SHL852560:SHN852575 SRH852560:SRJ852575 TBD852560:TBF852575 TKZ852560:TLB852575 TUV852560:TUX852575 UER852560:UET852575 UON852560:UOP852575 UYJ852560:UYL852575 VIF852560:VIH852575 VSB852560:VSD852575 WBX852560:WBZ852575 WLT852560:WLV852575 WVP852560:WVR852575 H918096:J918111 JD918096:JF918111 SZ918096:TB918111 ACV918096:ACX918111 AMR918096:AMT918111 AWN918096:AWP918111 BGJ918096:BGL918111 BQF918096:BQH918111 CAB918096:CAD918111 CJX918096:CJZ918111 CTT918096:CTV918111 DDP918096:DDR918111 DNL918096:DNN918111 DXH918096:DXJ918111 EHD918096:EHF918111 EQZ918096:ERB918111 FAV918096:FAX918111 FKR918096:FKT918111 FUN918096:FUP918111 GEJ918096:GEL918111 GOF918096:GOH918111 GYB918096:GYD918111 HHX918096:HHZ918111 HRT918096:HRV918111 IBP918096:IBR918111 ILL918096:ILN918111 IVH918096:IVJ918111 JFD918096:JFF918111 JOZ918096:JPB918111 JYV918096:JYX918111 KIR918096:KIT918111 KSN918096:KSP918111 LCJ918096:LCL918111 LMF918096:LMH918111 LWB918096:LWD918111 MFX918096:MFZ918111 MPT918096:MPV918111 MZP918096:MZR918111 NJL918096:NJN918111 NTH918096:NTJ918111 ODD918096:ODF918111 OMZ918096:ONB918111 OWV918096:OWX918111 PGR918096:PGT918111 PQN918096:PQP918111 QAJ918096:QAL918111 QKF918096:QKH918111 QUB918096:QUD918111 RDX918096:RDZ918111 RNT918096:RNV918111 RXP918096:RXR918111 SHL918096:SHN918111 SRH918096:SRJ918111 TBD918096:TBF918111 TKZ918096:TLB918111 TUV918096:TUX918111 UER918096:UET918111 UON918096:UOP918111 UYJ918096:UYL918111 VIF918096:VIH918111 VSB918096:VSD918111 WBX918096:WBZ918111 WLT918096:WLV918111 WVP918096:WVR918111 H983632:J983647 JD983632:JF983647 SZ983632:TB983647 ACV983632:ACX983647 AMR983632:AMT983647 AWN983632:AWP983647 BGJ983632:BGL983647 BQF983632:BQH983647 CAB983632:CAD983647 CJX983632:CJZ983647 CTT983632:CTV983647 DDP983632:DDR983647 DNL983632:DNN983647 DXH983632:DXJ983647 EHD983632:EHF983647 EQZ983632:ERB983647 FAV983632:FAX983647 FKR983632:FKT983647 FUN983632:FUP983647 GEJ983632:GEL983647 GOF983632:GOH983647 GYB983632:GYD983647 HHX983632:HHZ983647 HRT983632:HRV983647 IBP983632:IBR983647 ILL983632:ILN983647 IVH983632:IVJ983647 JFD983632:JFF983647 JOZ983632:JPB983647 JYV983632:JYX983647 KIR983632:KIT983647 KSN983632:KSP983647 LCJ983632:LCL983647 LMF983632:LMH983647 LWB983632:LWD983647 MFX983632:MFZ983647 MPT983632:MPV983647 MZP983632:MZR983647 NJL983632:NJN983647 NTH983632:NTJ983647 ODD983632:ODF983647 OMZ983632:ONB983647 OWV983632:OWX983647 PGR983632:PGT983647 PQN983632:PQP983647 QAJ983632:QAL983647 QKF983632:QKH983647 QUB983632:QUD983647 RDX983632:RDZ983647 RNT983632:RNV983647 RXP983632:RXR983647 SHL983632:SHN983647 SRH983632:SRJ983647 TBD983632:TBF983647 TKZ983632:TLB983647 TUV983632:TUX983647 UER983632:UET983647 UON983632:UOP983647 UYJ983632:UYL983647 VIF983632:VIH983647 VSB983632:VSD983647 WBX983632:WBZ983647 WLT983632:WLV983647 WVP983632:WVR983647 H613:J629 JD613:JF629 SZ613:TB629 ACV613:ACX629 AMR613:AMT629 AWN613:AWP629 BGJ613:BGL629 BQF613:BQH629 CAB613:CAD629 CJX613:CJZ629 CTT613:CTV629 DDP613:DDR629 DNL613:DNN629 DXH613:DXJ629 EHD613:EHF629 EQZ613:ERB629 FAV613:FAX629 FKR613:FKT629 FUN613:FUP629 GEJ613:GEL629 GOF613:GOH629 GYB613:GYD629 HHX613:HHZ629 HRT613:HRV629 IBP613:IBR629 ILL613:ILN629 IVH613:IVJ629 JFD613:JFF629 JOZ613:JPB629 JYV613:JYX629 KIR613:KIT629 KSN613:KSP629 LCJ613:LCL629 LMF613:LMH629 LWB613:LWD629 MFX613:MFZ629 MPT613:MPV629 MZP613:MZR629 NJL613:NJN629 NTH613:NTJ629 ODD613:ODF629 OMZ613:ONB629 OWV613:OWX629 PGR613:PGT629 PQN613:PQP629 QAJ613:QAL629 QKF613:QKH629 QUB613:QUD629 RDX613:RDZ629 RNT613:RNV629 RXP613:RXR629 SHL613:SHN629 SRH613:SRJ629 TBD613:TBF629 TKZ613:TLB629 TUV613:TUX629 UER613:UET629 UON613:UOP629 UYJ613:UYL629 VIF613:VIH629 VSB613:VSD629 WBX613:WBZ629 WLT613:WLV629 WVP613:WVR629 H66149:J66165 JD66149:JF66165 SZ66149:TB66165 ACV66149:ACX66165 AMR66149:AMT66165 AWN66149:AWP66165 BGJ66149:BGL66165 BQF66149:BQH66165 CAB66149:CAD66165 CJX66149:CJZ66165 CTT66149:CTV66165 DDP66149:DDR66165 DNL66149:DNN66165 DXH66149:DXJ66165 EHD66149:EHF66165 EQZ66149:ERB66165 FAV66149:FAX66165 FKR66149:FKT66165 FUN66149:FUP66165 GEJ66149:GEL66165 GOF66149:GOH66165 GYB66149:GYD66165 HHX66149:HHZ66165 HRT66149:HRV66165 IBP66149:IBR66165 ILL66149:ILN66165 IVH66149:IVJ66165 JFD66149:JFF66165 JOZ66149:JPB66165 JYV66149:JYX66165 KIR66149:KIT66165 KSN66149:KSP66165 LCJ66149:LCL66165 LMF66149:LMH66165 LWB66149:LWD66165 MFX66149:MFZ66165 MPT66149:MPV66165 MZP66149:MZR66165 NJL66149:NJN66165 NTH66149:NTJ66165 ODD66149:ODF66165 OMZ66149:ONB66165 OWV66149:OWX66165 PGR66149:PGT66165 PQN66149:PQP66165 QAJ66149:QAL66165 QKF66149:QKH66165 QUB66149:QUD66165 RDX66149:RDZ66165 RNT66149:RNV66165 RXP66149:RXR66165 SHL66149:SHN66165 SRH66149:SRJ66165 TBD66149:TBF66165 TKZ66149:TLB66165 TUV66149:TUX66165 UER66149:UET66165 UON66149:UOP66165 UYJ66149:UYL66165 VIF66149:VIH66165 VSB66149:VSD66165 WBX66149:WBZ66165 WLT66149:WLV66165 WVP66149:WVR66165 H131685:J131701 JD131685:JF131701 SZ131685:TB131701 ACV131685:ACX131701 AMR131685:AMT131701 AWN131685:AWP131701 BGJ131685:BGL131701 BQF131685:BQH131701 CAB131685:CAD131701 CJX131685:CJZ131701 CTT131685:CTV131701 DDP131685:DDR131701 DNL131685:DNN131701 DXH131685:DXJ131701 EHD131685:EHF131701 EQZ131685:ERB131701 FAV131685:FAX131701 FKR131685:FKT131701 FUN131685:FUP131701 GEJ131685:GEL131701 GOF131685:GOH131701 GYB131685:GYD131701 HHX131685:HHZ131701 HRT131685:HRV131701 IBP131685:IBR131701 ILL131685:ILN131701 IVH131685:IVJ131701 JFD131685:JFF131701 JOZ131685:JPB131701 JYV131685:JYX131701 KIR131685:KIT131701 KSN131685:KSP131701 LCJ131685:LCL131701 LMF131685:LMH131701 LWB131685:LWD131701 MFX131685:MFZ131701 MPT131685:MPV131701 MZP131685:MZR131701 NJL131685:NJN131701 NTH131685:NTJ131701 ODD131685:ODF131701 OMZ131685:ONB131701 OWV131685:OWX131701 PGR131685:PGT131701 PQN131685:PQP131701 QAJ131685:QAL131701 QKF131685:QKH131701 QUB131685:QUD131701 RDX131685:RDZ131701 RNT131685:RNV131701 RXP131685:RXR131701 SHL131685:SHN131701 SRH131685:SRJ131701 TBD131685:TBF131701 TKZ131685:TLB131701 TUV131685:TUX131701 UER131685:UET131701 UON131685:UOP131701 UYJ131685:UYL131701 VIF131685:VIH131701 VSB131685:VSD131701 WBX131685:WBZ131701 WLT131685:WLV131701 WVP131685:WVR131701 H197221:J197237 JD197221:JF197237 SZ197221:TB197237 ACV197221:ACX197237 AMR197221:AMT197237 AWN197221:AWP197237 BGJ197221:BGL197237 BQF197221:BQH197237 CAB197221:CAD197237 CJX197221:CJZ197237 CTT197221:CTV197237 DDP197221:DDR197237 DNL197221:DNN197237 DXH197221:DXJ197237 EHD197221:EHF197237 EQZ197221:ERB197237 FAV197221:FAX197237 FKR197221:FKT197237 FUN197221:FUP197237 GEJ197221:GEL197237 GOF197221:GOH197237 GYB197221:GYD197237 HHX197221:HHZ197237 HRT197221:HRV197237 IBP197221:IBR197237 ILL197221:ILN197237 IVH197221:IVJ197237 JFD197221:JFF197237 JOZ197221:JPB197237 JYV197221:JYX197237 KIR197221:KIT197237 KSN197221:KSP197237 LCJ197221:LCL197237 LMF197221:LMH197237 LWB197221:LWD197237 MFX197221:MFZ197237 MPT197221:MPV197237 MZP197221:MZR197237 NJL197221:NJN197237 NTH197221:NTJ197237 ODD197221:ODF197237 OMZ197221:ONB197237 OWV197221:OWX197237 PGR197221:PGT197237 PQN197221:PQP197237 QAJ197221:QAL197237 QKF197221:QKH197237 QUB197221:QUD197237 RDX197221:RDZ197237 RNT197221:RNV197237 RXP197221:RXR197237 SHL197221:SHN197237 SRH197221:SRJ197237 TBD197221:TBF197237 TKZ197221:TLB197237 TUV197221:TUX197237 UER197221:UET197237 UON197221:UOP197237 UYJ197221:UYL197237 VIF197221:VIH197237 VSB197221:VSD197237 WBX197221:WBZ197237 WLT197221:WLV197237 WVP197221:WVR197237 H262757:J262773 JD262757:JF262773 SZ262757:TB262773 ACV262757:ACX262773 AMR262757:AMT262773 AWN262757:AWP262773 BGJ262757:BGL262773 BQF262757:BQH262773 CAB262757:CAD262773 CJX262757:CJZ262773 CTT262757:CTV262773 DDP262757:DDR262773 DNL262757:DNN262773 DXH262757:DXJ262773 EHD262757:EHF262773 EQZ262757:ERB262773 FAV262757:FAX262773 FKR262757:FKT262773 FUN262757:FUP262773 GEJ262757:GEL262773 GOF262757:GOH262773 GYB262757:GYD262773 HHX262757:HHZ262773 HRT262757:HRV262773 IBP262757:IBR262773 ILL262757:ILN262773 IVH262757:IVJ262773 JFD262757:JFF262773 JOZ262757:JPB262773 JYV262757:JYX262773 KIR262757:KIT262773 KSN262757:KSP262773 LCJ262757:LCL262773 LMF262757:LMH262773 LWB262757:LWD262773 MFX262757:MFZ262773 MPT262757:MPV262773 MZP262757:MZR262773 NJL262757:NJN262773 NTH262757:NTJ262773 ODD262757:ODF262773 OMZ262757:ONB262773 OWV262757:OWX262773 PGR262757:PGT262773 PQN262757:PQP262773 QAJ262757:QAL262773 QKF262757:QKH262773 QUB262757:QUD262773 RDX262757:RDZ262773 RNT262757:RNV262773 RXP262757:RXR262773 SHL262757:SHN262773 SRH262757:SRJ262773 TBD262757:TBF262773 TKZ262757:TLB262773 TUV262757:TUX262773 UER262757:UET262773 UON262757:UOP262773 UYJ262757:UYL262773 VIF262757:VIH262773 VSB262757:VSD262773 WBX262757:WBZ262773 WLT262757:WLV262773 WVP262757:WVR262773 H328293:J328309 JD328293:JF328309 SZ328293:TB328309 ACV328293:ACX328309 AMR328293:AMT328309 AWN328293:AWP328309 BGJ328293:BGL328309 BQF328293:BQH328309 CAB328293:CAD328309 CJX328293:CJZ328309 CTT328293:CTV328309 DDP328293:DDR328309 DNL328293:DNN328309 DXH328293:DXJ328309 EHD328293:EHF328309 EQZ328293:ERB328309 FAV328293:FAX328309 FKR328293:FKT328309 FUN328293:FUP328309 GEJ328293:GEL328309 GOF328293:GOH328309 GYB328293:GYD328309 HHX328293:HHZ328309 HRT328293:HRV328309 IBP328293:IBR328309 ILL328293:ILN328309 IVH328293:IVJ328309 JFD328293:JFF328309 JOZ328293:JPB328309 JYV328293:JYX328309 KIR328293:KIT328309 KSN328293:KSP328309 LCJ328293:LCL328309 LMF328293:LMH328309 LWB328293:LWD328309 MFX328293:MFZ328309 MPT328293:MPV328309 MZP328293:MZR328309 NJL328293:NJN328309 NTH328293:NTJ328309 ODD328293:ODF328309 OMZ328293:ONB328309 OWV328293:OWX328309 PGR328293:PGT328309 PQN328293:PQP328309 QAJ328293:QAL328309 QKF328293:QKH328309 QUB328293:QUD328309 RDX328293:RDZ328309 RNT328293:RNV328309 RXP328293:RXR328309 SHL328293:SHN328309 SRH328293:SRJ328309 TBD328293:TBF328309 TKZ328293:TLB328309 TUV328293:TUX328309 UER328293:UET328309 UON328293:UOP328309 UYJ328293:UYL328309 VIF328293:VIH328309 VSB328293:VSD328309 WBX328293:WBZ328309 WLT328293:WLV328309 WVP328293:WVR328309 H393829:J393845 JD393829:JF393845 SZ393829:TB393845 ACV393829:ACX393845 AMR393829:AMT393845 AWN393829:AWP393845 BGJ393829:BGL393845 BQF393829:BQH393845 CAB393829:CAD393845 CJX393829:CJZ393845 CTT393829:CTV393845 DDP393829:DDR393845 DNL393829:DNN393845 DXH393829:DXJ393845 EHD393829:EHF393845 EQZ393829:ERB393845 FAV393829:FAX393845 FKR393829:FKT393845 FUN393829:FUP393845 GEJ393829:GEL393845 GOF393829:GOH393845 GYB393829:GYD393845 HHX393829:HHZ393845 HRT393829:HRV393845 IBP393829:IBR393845 ILL393829:ILN393845 IVH393829:IVJ393845 JFD393829:JFF393845 JOZ393829:JPB393845 JYV393829:JYX393845 KIR393829:KIT393845 KSN393829:KSP393845 LCJ393829:LCL393845 LMF393829:LMH393845 LWB393829:LWD393845 MFX393829:MFZ393845 MPT393829:MPV393845 MZP393829:MZR393845 NJL393829:NJN393845 NTH393829:NTJ393845 ODD393829:ODF393845 OMZ393829:ONB393845 OWV393829:OWX393845 PGR393829:PGT393845 PQN393829:PQP393845 QAJ393829:QAL393845 QKF393829:QKH393845 QUB393829:QUD393845 RDX393829:RDZ393845 RNT393829:RNV393845 RXP393829:RXR393845 SHL393829:SHN393845 SRH393829:SRJ393845 TBD393829:TBF393845 TKZ393829:TLB393845 TUV393829:TUX393845 UER393829:UET393845 UON393829:UOP393845 UYJ393829:UYL393845 VIF393829:VIH393845 VSB393829:VSD393845 WBX393829:WBZ393845 WLT393829:WLV393845 WVP393829:WVR393845 H459365:J459381 JD459365:JF459381 SZ459365:TB459381 ACV459365:ACX459381 AMR459365:AMT459381 AWN459365:AWP459381 BGJ459365:BGL459381 BQF459365:BQH459381 CAB459365:CAD459381 CJX459365:CJZ459381 CTT459365:CTV459381 DDP459365:DDR459381 DNL459365:DNN459381 DXH459365:DXJ459381 EHD459365:EHF459381 EQZ459365:ERB459381 FAV459365:FAX459381 FKR459365:FKT459381 FUN459365:FUP459381 GEJ459365:GEL459381 GOF459365:GOH459381 GYB459365:GYD459381 HHX459365:HHZ459381 HRT459365:HRV459381 IBP459365:IBR459381 ILL459365:ILN459381 IVH459365:IVJ459381 JFD459365:JFF459381 JOZ459365:JPB459381 JYV459365:JYX459381 KIR459365:KIT459381 KSN459365:KSP459381 LCJ459365:LCL459381 LMF459365:LMH459381 LWB459365:LWD459381 MFX459365:MFZ459381 MPT459365:MPV459381 MZP459365:MZR459381 NJL459365:NJN459381 NTH459365:NTJ459381 ODD459365:ODF459381 OMZ459365:ONB459381 OWV459365:OWX459381 PGR459365:PGT459381 PQN459365:PQP459381 QAJ459365:QAL459381 QKF459365:QKH459381 QUB459365:QUD459381 RDX459365:RDZ459381 RNT459365:RNV459381 RXP459365:RXR459381 SHL459365:SHN459381 SRH459365:SRJ459381 TBD459365:TBF459381 TKZ459365:TLB459381 TUV459365:TUX459381 UER459365:UET459381 UON459365:UOP459381 UYJ459365:UYL459381 VIF459365:VIH459381 VSB459365:VSD459381 WBX459365:WBZ459381 WLT459365:WLV459381 WVP459365:WVR459381 H524901:J524917 JD524901:JF524917 SZ524901:TB524917 ACV524901:ACX524917 AMR524901:AMT524917 AWN524901:AWP524917 BGJ524901:BGL524917 BQF524901:BQH524917 CAB524901:CAD524917 CJX524901:CJZ524917 CTT524901:CTV524917 DDP524901:DDR524917 DNL524901:DNN524917 DXH524901:DXJ524917 EHD524901:EHF524917 EQZ524901:ERB524917 FAV524901:FAX524917 FKR524901:FKT524917 FUN524901:FUP524917 GEJ524901:GEL524917 GOF524901:GOH524917 GYB524901:GYD524917 HHX524901:HHZ524917 HRT524901:HRV524917 IBP524901:IBR524917 ILL524901:ILN524917 IVH524901:IVJ524917 JFD524901:JFF524917 JOZ524901:JPB524917 JYV524901:JYX524917 KIR524901:KIT524917 KSN524901:KSP524917 LCJ524901:LCL524917 LMF524901:LMH524917 LWB524901:LWD524917 MFX524901:MFZ524917 MPT524901:MPV524917 MZP524901:MZR524917 NJL524901:NJN524917 NTH524901:NTJ524917 ODD524901:ODF524917 OMZ524901:ONB524917 OWV524901:OWX524917 PGR524901:PGT524917 PQN524901:PQP524917 QAJ524901:QAL524917 QKF524901:QKH524917 QUB524901:QUD524917 RDX524901:RDZ524917 RNT524901:RNV524917 RXP524901:RXR524917 SHL524901:SHN524917 SRH524901:SRJ524917 TBD524901:TBF524917 TKZ524901:TLB524917 TUV524901:TUX524917 UER524901:UET524917 UON524901:UOP524917 UYJ524901:UYL524917 VIF524901:VIH524917 VSB524901:VSD524917 WBX524901:WBZ524917 WLT524901:WLV524917 WVP524901:WVR524917 H590437:J590453 JD590437:JF590453 SZ590437:TB590453 ACV590437:ACX590453 AMR590437:AMT590453 AWN590437:AWP590453 BGJ590437:BGL590453 BQF590437:BQH590453 CAB590437:CAD590453 CJX590437:CJZ590453 CTT590437:CTV590453 DDP590437:DDR590453 DNL590437:DNN590453 DXH590437:DXJ590453 EHD590437:EHF590453 EQZ590437:ERB590453 FAV590437:FAX590453 FKR590437:FKT590453 FUN590437:FUP590453 GEJ590437:GEL590453 GOF590437:GOH590453 GYB590437:GYD590453 HHX590437:HHZ590453 HRT590437:HRV590453 IBP590437:IBR590453 ILL590437:ILN590453 IVH590437:IVJ590453 JFD590437:JFF590453 JOZ590437:JPB590453 JYV590437:JYX590453 KIR590437:KIT590453 KSN590437:KSP590453 LCJ590437:LCL590453 LMF590437:LMH590453 LWB590437:LWD590453 MFX590437:MFZ590453 MPT590437:MPV590453 MZP590437:MZR590453 NJL590437:NJN590453 NTH590437:NTJ590453 ODD590437:ODF590453 OMZ590437:ONB590453 OWV590437:OWX590453 PGR590437:PGT590453 PQN590437:PQP590453 QAJ590437:QAL590453 QKF590437:QKH590453 QUB590437:QUD590453 RDX590437:RDZ590453 RNT590437:RNV590453 RXP590437:RXR590453 SHL590437:SHN590453 SRH590437:SRJ590453 TBD590437:TBF590453 TKZ590437:TLB590453 TUV590437:TUX590453 UER590437:UET590453 UON590437:UOP590453 UYJ590437:UYL590453 VIF590437:VIH590453 VSB590437:VSD590453 WBX590437:WBZ590453 WLT590437:WLV590453 WVP590437:WVR590453 H655973:J655989 JD655973:JF655989 SZ655973:TB655989 ACV655973:ACX655989 AMR655973:AMT655989 AWN655973:AWP655989 BGJ655973:BGL655989 BQF655973:BQH655989 CAB655973:CAD655989 CJX655973:CJZ655989 CTT655973:CTV655989 DDP655973:DDR655989 DNL655973:DNN655989 DXH655973:DXJ655989 EHD655973:EHF655989 EQZ655973:ERB655989 FAV655973:FAX655989 FKR655973:FKT655989 FUN655973:FUP655989 GEJ655973:GEL655989 GOF655973:GOH655989 GYB655973:GYD655989 HHX655973:HHZ655989 HRT655973:HRV655989 IBP655973:IBR655989 ILL655973:ILN655989 IVH655973:IVJ655989 JFD655973:JFF655989 JOZ655973:JPB655989 JYV655973:JYX655989 KIR655973:KIT655989 KSN655973:KSP655989 LCJ655973:LCL655989 LMF655973:LMH655989 LWB655973:LWD655989 MFX655973:MFZ655989 MPT655973:MPV655989 MZP655973:MZR655989 NJL655973:NJN655989 NTH655973:NTJ655989 ODD655973:ODF655989 OMZ655973:ONB655989 OWV655973:OWX655989 PGR655973:PGT655989 PQN655973:PQP655989 QAJ655973:QAL655989 QKF655973:QKH655989 QUB655973:QUD655989 RDX655973:RDZ655989 RNT655973:RNV655989 RXP655973:RXR655989 SHL655973:SHN655989 SRH655973:SRJ655989 TBD655973:TBF655989 TKZ655973:TLB655989 TUV655973:TUX655989 UER655973:UET655989 UON655973:UOP655989 UYJ655973:UYL655989 VIF655973:VIH655989 VSB655973:VSD655989 WBX655973:WBZ655989 WLT655973:WLV655989 WVP655973:WVR655989 H721509:J721525 JD721509:JF721525 SZ721509:TB721525 ACV721509:ACX721525 AMR721509:AMT721525 AWN721509:AWP721525 BGJ721509:BGL721525 BQF721509:BQH721525 CAB721509:CAD721525 CJX721509:CJZ721525 CTT721509:CTV721525 DDP721509:DDR721525 DNL721509:DNN721525 DXH721509:DXJ721525 EHD721509:EHF721525 EQZ721509:ERB721525 FAV721509:FAX721525 FKR721509:FKT721525 FUN721509:FUP721525 GEJ721509:GEL721525 GOF721509:GOH721525 GYB721509:GYD721525 HHX721509:HHZ721525 HRT721509:HRV721525 IBP721509:IBR721525 ILL721509:ILN721525 IVH721509:IVJ721525 JFD721509:JFF721525 JOZ721509:JPB721525 JYV721509:JYX721525 KIR721509:KIT721525 KSN721509:KSP721525 LCJ721509:LCL721525 LMF721509:LMH721525 LWB721509:LWD721525 MFX721509:MFZ721525 MPT721509:MPV721525 MZP721509:MZR721525 NJL721509:NJN721525 NTH721509:NTJ721525 ODD721509:ODF721525 OMZ721509:ONB721525 OWV721509:OWX721525 PGR721509:PGT721525 PQN721509:PQP721525 QAJ721509:QAL721525 QKF721509:QKH721525 QUB721509:QUD721525 RDX721509:RDZ721525 RNT721509:RNV721525 RXP721509:RXR721525 SHL721509:SHN721525 SRH721509:SRJ721525 TBD721509:TBF721525 TKZ721509:TLB721525 TUV721509:TUX721525 UER721509:UET721525 UON721509:UOP721525 UYJ721509:UYL721525 VIF721509:VIH721525 VSB721509:VSD721525 WBX721509:WBZ721525 WLT721509:WLV721525 WVP721509:WVR721525 H787045:J787061 JD787045:JF787061 SZ787045:TB787061 ACV787045:ACX787061 AMR787045:AMT787061 AWN787045:AWP787061 BGJ787045:BGL787061 BQF787045:BQH787061 CAB787045:CAD787061 CJX787045:CJZ787061 CTT787045:CTV787061 DDP787045:DDR787061 DNL787045:DNN787061 DXH787045:DXJ787061 EHD787045:EHF787061 EQZ787045:ERB787061 FAV787045:FAX787061 FKR787045:FKT787061 FUN787045:FUP787061 GEJ787045:GEL787061 GOF787045:GOH787061 GYB787045:GYD787061 HHX787045:HHZ787061 HRT787045:HRV787061 IBP787045:IBR787061 ILL787045:ILN787061 IVH787045:IVJ787061 JFD787045:JFF787061 JOZ787045:JPB787061 JYV787045:JYX787061 KIR787045:KIT787061 KSN787045:KSP787061 LCJ787045:LCL787061 LMF787045:LMH787061 LWB787045:LWD787061 MFX787045:MFZ787061 MPT787045:MPV787061 MZP787045:MZR787061 NJL787045:NJN787061 NTH787045:NTJ787061 ODD787045:ODF787061 OMZ787045:ONB787061 OWV787045:OWX787061 PGR787045:PGT787061 PQN787045:PQP787061 QAJ787045:QAL787061 QKF787045:QKH787061 QUB787045:QUD787061 RDX787045:RDZ787061 RNT787045:RNV787061 RXP787045:RXR787061 SHL787045:SHN787061 SRH787045:SRJ787061 TBD787045:TBF787061 TKZ787045:TLB787061 TUV787045:TUX787061 UER787045:UET787061 UON787045:UOP787061 UYJ787045:UYL787061 VIF787045:VIH787061 VSB787045:VSD787061 WBX787045:WBZ787061 WLT787045:WLV787061 WVP787045:WVR787061 H852581:J852597 JD852581:JF852597 SZ852581:TB852597 ACV852581:ACX852597 AMR852581:AMT852597 AWN852581:AWP852597 BGJ852581:BGL852597 BQF852581:BQH852597 CAB852581:CAD852597 CJX852581:CJZ852597 CTT852581:CTV852597 DDP852581:DDR852597 DNL852581:DNN852597 DXH852581:DXJ852597 EHD852581:EHF852597 EQZ852581:ERB852597 FAV852581:FAX852597 FKR852581:FKT852597 FUN852581:FUP852597 GEJ852581:GEL852597 GOF852581:GOH852597 GYB852581:GYD852597 HHX852581:HHZ852597 HRT852581:HRV852597 IBP852581:IBR852597 ILL852581:ILN852597 IVH852581:IVJ852597 JFD852581:JFF852597 JOZ852581:JPB852597 JYV852581:JYX852597 KIR852581:KIT852597 KSN852581:KSP852597 LCJ852581:LCL852597 LMF852581:LMH852597 LWB852581:LWD852597 MFX852581:MFZ852597 MPT852581:MPV852597 MZP852581:MZR852597 NJL852581:NJN852597 NTH852581:NTJ852597 ODD852581:ODF852597 OMZ852581:ONB852597 OWV852581:OWX852597 PGR852581:PGT852597 PQN852581:PQP852597 QAJ852581:QAL852597 QKF852581:QKH852597 QUB852581:QUD852597 RDX852581:RDZ852597 RNT852581:RNV852597 RXP852581:RXR852597 SHL852581:SHN852597 SRH852581:SRJ852597 TBD852581:TBF852597 TKZ852581:TLB852597 TUV852581:TUX852597 UER852581:UET852597 UON852581:UOP852597 UYJ852581:UYL852597 VIF852581:VIH852597 VSB852581:VSD852597 WBX852581:WBZ852597 WLT852581:WLV852597 WVP852581:WVR852597 H918117:J918133 JD918117:JF918133 SZ918117:TB918133 ACV918117:ACX918133 AMR918117:AMT918133 AWN918117:AWP918133 BGJ918117:BGL918133 BQF918117:BQH918133 CAB918117:CAD918133 CJX918117:CJZ918133 CTT918117:CTV918133 DDP918117:DDR918133 DNL918117:DNN918133 DXH918117:DXJ918133 EHD918117:EHF918133 EQZ918117:ERB918133 FAV918117:FAX918133 FKR918117:FKT918133 FUN918117:FUP918133 GEJ918117:GEL918133 GOF918117:GOH918133 GYB918117:GYD918133 HHX918117:HHZ918133 HRT918117:HRV918133 IBP918117:IBR918133 ILL918117:ILN918133 IVH918117:IVJ918133 JFD918117:JFF918133 JOZ918117:JPB918133 JYV918117:JYX918133 KIR918117:KIT918133 KSN918117:KSP918133 LCJ918117:LCL918133 LMF918117:LMH918133 LWB918117:LWD918133 MFX918117:MFZ918133 MPT918117:MPV918133 MZP918117:MZR918133 NJL918117:NJN918133 NTH918117:NTJ918133 ODD918117:ODF918133 OMZ918117:ONB918133 OWV918117:OWX918133 PGR918117:PGT918133 PQN918117:PQP918133 QAJ918117:QAL918133 QKF918117:QKH918133 QUB918117:QUD918133 RDX918117:RDZ918133 RNT918117:RNV918133 RXP918117:RXR918133 SHL918117:SHN918133 SRH918117:SRJ918133 TBD918117:TBF918133 TKZ918117:TLB918133 TUV918117:TUX918133 UER918117:UET918133 UON918117:UOP918133 UYJ918117:UYL918133 VIF918117:VIH918133 VSB918117:VSD918133 WBX918117:WBZ918133 WLT918117:WLV918133 WVP918117:WVR918133 H983653:J983669 JD983653:JF983669 SZ983653:TB983669 ACV983653:ACX983669 AMR983653:AMT983669 AWN983653:AWP983669 BGJ983653:BGL983669 BQF983653:BQH983669 CAB983653:CAD983669 CJX983653:CJZ983669 CTT983653:CTV983669 DDP983653:DDR983669 DNL983653:DNN983669 DXH983653:DXJ983669 EHD983653:EHF983669 EQZ983653:ERB983669 FAV983653:FAX983669 FKR983653:FKT983669 FUN983653:FUP983669 GEJ983653:GEL983669 GOF983653:GOH983669 GYB983653:GYD983669 HHX983653:HHZ983669 HRT983653:HRV983669 IBP983653:IBR983669 ILL983653:ILN983669 IVH983653:IVJ983669 JFD983653:JFF983669 JOZ983653:JPB983669 JYV983653:JYX983669 KIR983653:KIT983669 KSN983653:KSP983669 LCJ983653:LCL983669 LMF983653:LMH983669 LWB983653:LWD983669 MFX983653:MFZ983669 MPT983653:MPV983669 MZP983653:MZR983669 NJL983653:NJN983669 NTH983653:NTJ983669 ODD983653:ODF983669 OMZ983653:ONB983669 OWV983653:OWX983669 PGR983653:PGT983669 PQN983653:PQP983669 QAJ983653:QAL983669 QKF983653:QKH983669 QUB983653:QUD983669 RDX983653:RDZ983669 RNT983653:RNV983669 RXP983653:RXR983669 SHL983653:SHN983669 SRH983653:SRJ983669 TBD983653:TBF983669 TKZ983653:TLB983669 TUV983653:TUX983669 UER983653:UET983669 UON983653:UOP983669 UYJ983653:UYL983669 VIF983653:VIH983669 VSB983653:VSD983669 WBX983653:WBZ983669 WLT983653:WLV983669 WVP983653:WVR983669 H633:J641 JD633:JF641 SZ633:TB641 ACV633:ACX641 AMR633:AMT641 AWN633:AWP641 BGJ633:BGL641 BQF633:BQH641 CAB633:CAD641 CJX633:CJZ641 CTT633:CTV641 DDP633:DDR641 DNL633:DNN641 DXH633:DXJ641 EHD633:EHF641 EQZ633:ERB641 FAV633:FAX641 FKR633:FKT641 FUN633:FUP641 GEJ633:GEL641 GOF633:GOH641 GYB633:GYD641 HHX633:HHZ641 HRT633:HRV641 IBP633:IBR641 ILL633:ILN641 IVH633:IVJ641 JFD633:JFF641 JOZ633:JPB641 JYV633:JYX641 KIR633:KIT641 KSN633:KSP641 LCJ633:LCL641 LMF633:LMH641 LWB633:LWD641 MFX633:MFZ641 MPT633:MPV641 MZP633:MZR641 NJL633:NJN641 NTH633:NTJ641 ODD633:ODF641 OMZ633:ONB641 OWV633:OWX641 PGR633:PGT641 PQN633:PQP641 QAJ633:QAL641 QKF633:QKH641 QUB633:QUD641 RDX633:RDZ641 RNT633:RNV641 RXP633:RXR641 SHL633:SHN641 SRH633:SRJ641 TBD633:TBF641 TKZ633:TLB641 TUV633:TUX641 UER633:UET641 UON633:UOP641 UYJ633:UYL641 VIF633:VIH641 VSB633:VSD641 WBX633:WBZ641 WLT633:WLV641 WVP633:WVR641 H66169:J66177 JD66169:JF66177 SZ66169:TB66177 ACV66169:ACX66177 AMR66169:AMT66177 AWN66169:AWP66177 BGJ66169:BGL66177 BQF66169:BQH66177 CAB66169:CAD66177 CJX66169:CJZ66177 CTT66169:CTV66177 DDP66169:DDR66177 DNL66169:DNN66177 DXH66169:DXJ66177 EHD66169:EHF66177 EQZ66169:ERB66177 FAV66169:FAX66177 FKR66169:FKT66177 FUN66169:FUP66177 GEJ66169:GEL66177 GOF66169:GOH66177 GYB66169:GYD66177 HHX66169:HHZ66177 HRT66169:HRV66177 IBP66169:IBR66177 ILL66169:ILN66177 IVH66169:IVJ66177 JFD66169:JFF66177 JOZ66169:JPB66177 JYV66169:JYX66177 KIR66169:KIT66177 KSN66169:KSP66177 LCJ66169:LCL66177 LMF66169:LMH66177 LWB66169:LWD66177 MFX66169:MFZ66177 MPT66169:MPV66177 MZP66169:MZR66177 NJL66169:NJN66177 NTH66169:NTJ66177 ODD66169:ODF66177 OMZ66169:ONB66177 OWV66169:OWX66177 PGR66169:PGT66177 PQN66169:PQP66177 QAJ66169:QAL66177 QKF66169:QKH66177 QUB66169:QUD66177 RDX66169:RDZ66177 RNT66169:RNV66177 RXP66169:RXR66177 SHL66169:SHN66177 SRH66169:SRJ66177 TBD66169:TBF66177 TKZ66169:TLB66177 TUV66169:TUX66177 UER66169:UET66177 UON66169:UOP66177 UYJ66169:UYL66177 VIF66169:VIH66177 VSB66169:VSD66177 WBX66169:WBZ66177 WLT66169:WLV66177 WVP66169:WVR66177 H131705:J131713 JD131705:JF131713 SZ131705:TB131713 ACV131705:ACX131713 AMR131705:AMT131713 AWN131705:AWP131713 BGJ131705:BGL131713 BQF131705:BQH131713 CAB131705:CAD131713 CJX131705:CJZ131713 CTT131705:CTV131713 DDP131705:DDR131713 DNL131705:DNN131713 DXH131705:DXJ131713 EHD131705:EHF131713 EQZ131705:ERB131713 FAV131705:FAX131713 FKR131705:FKT131713 FUN131705:FUP131713 GEJ131705:GEL131713 GOF131705:GOH131713 GYB131705:GYD131713 HHX131705:HHZ131713 HRT131705:HRV131713 IBP131705:IBR131713 ILL131705:ILN131713 IVH131705:IVJ131713 JFD131705:JFF131713 JOZ131705:JPB131713 JYV131705:JYX131713 KIR131705:KIT131713 KSN131705:KSP131713 LCJ131705:LCL131713 LMF131705:LMH131713 LWB131705:LWD131713 MFX131705:MFZ131713 MPT131705:MPV131713 MZP131705:MZR131713 NJL131705:NJN131713 NTH131705:NTJ131713 ODD131705:ODF131713 OMZ131705:ONB131713 OWV131705:OWX131713 PGR131705:PGT131713 PQN131705:PQP131713 QAJ131705:QAL131713 QKF131705:QKH131713 QUB131705:QUD131713 RDX131705:RDZ131713 RNT131705:RNV131713 RXP131705:RXR131713 SHL131705:SHN131713 SRH131705:SRJ131713 TBD131705:TBF131713 TKZ131705:TLB131713 TUV131705:TUX131713 UER131705:UET131713 UON131705:UOP131713 UYJ131705:UYL131713 VIF131705:VIH131713 VSB131705:VSD131713 WBX131705:WBZ131713 WLT131705:WLV131713 WVP131705:WVR131713 H197241:J197249 JD197241:JF197249 SZ197241:TB197249 ACV197241:ACX197249 AMR197241:AMT197249 AWN197241:AWP197249 BGJ197241:BGL197249 BQF197241:BQH197249 CAB197241:CAD197249 CJX197241:CJZ197249 CTT197241:CTV197249 DDP197241:DDR197249 DNL197241:DNN197249 DXH197241:DXJ197249 EHD197241:EHF197249 EQZ197241:ERB197249 FAV197241:FAX197249 FKR197241:FKT197249 FUN197241:FUP197249 GEJ197241:GEL197249 GOF197241:GOH197249 GYB197241:GYD197249 HHX197241:HHZ197249 HRT197241:HRV197249 IBP197241:IBR197249 ILL197241:ILN197249 IVH197241:IVJ197249 JFD197241:JFF197249 JOZ197241:JPB197249 JYV197241:JYX197249 KIR197241:KIT197249 KSN197241:KSP197249 LCJ197241:LCL197249 LMF197241:LMH197249 LWB197241:LWD197249 MFX197241:MFZ197249 MPT197241:MPV197249 MZP197241:MZR197249 NJL197241:NJN197249 NTH197241:NTJ197249 ODD197241:ODF197249 OMZ197241:ONB197249 OWV197241:OWX197249 PGR197241:PGT197249 PQN197241:PQP197249 QAJ197241:QAL197249 QKF197241:QKH197249 QUB197241:QUD197249 RDX197241:RDZ197249 RNT197241:RNV197249 RXP197241:RXR197249 SHL197241:SHN197249 SRH197241:SRJ197249 TBD197241:TBF197249 TKZ197241:TLB197249 TUV197241:TUX197249 UER197241:UET197249 UON197241:UOP197249 UYJ197241:UYL197249 VIF197241:VIH197249 VSB197241:VSD197249 WBX197241:WBZ197249 WLT197241:WLV197249 WVP197241:WVR197249 H262777:J262785 JD262777:JF262785 SZ262777:TB262785 ACV262777:ACX262785 AMR262777:AMT262785 AWN262777:AWP262785 BGJ262777:BGL262785 BQF262777:BQH262785 CAB262777:CAD262785 CJX262777:CJZ262785 CTT262777:CTV262785 DDP262777:DDR262785 DNL262777:DNN262785 DXH262777:DXJ262785 EHD262777:EHF262785 EQZ262777:ERB262785 FAV262777:FAX262785 FKR262777:FKT262785 FUN262777:FUP262785 GEJ262777:GEL262785 GOF262777:GOH262785 GYB262777:GYD262785 HHX262777:HHZ262785 HRT262777:HRV262785 IBP262777:IBR262785 ILL262777:ILN262785 IVH262777:IVJ262785 JFD262777:JFF262785 JOZ262777:JPB262785 JYV262777:JYX262785 KIR262777:KIT262785 KSN262777:KSP262785 LCJ262777:LCL262785 LMF262777:LMH262785 LWB262777:LWD262785 MFX262777:MFZ262785 MPT262777:MPV262785 MZP262777:MZR262785 NJL262777:NJN262785 NTH262777:NTJ262785 ODD262777:ODF262785 OMZ262777:ONB262785 OWV262777:OWX262785 PGR262777:PGT262785 PQN262777:PQP262785 QAJ262777:QAL262785 QKF262777:QKH262785 QUB262777:QUD262785 RDX262777:RDZ262785 RNT262777:RNV262785 RXP262777:RXR262785 SHL262777:SHN262785 SRH262777:SRJ262785 TBD262777:TBF262785 TKZ262777:TLB262785 TUV262777:TUX262785 UER262777:UET262785 UON262777:UOP262785 UYJ262777:UYL262785 VIF262777:VIH262785 VSB262777:VSD262785 WBX262777:WBZ262785 WLT262777:WLV262785 WVP262777:WVR262785 H328313:J328321 JD328313:JF328321 SZ328313:TB328321 ACV328313:ACX328321 AMR328313:AMT328321 AWN328313:AWP328321 BGJ328313:BGL328321 BQF328313:BQH328321 CAB328313:CAD328321 CJX328313:CJZ328321 CTT328313:CTV328321 DDP328313:DDR328321 DNL328313:DNN328321 DXH328313:DXJ328321 EHD328313:EHF328321 EQZ328313:ERB328321 FAV328313:FAX328321 FKR328313:FKT328321 FUN328313:FUP328321 GEJ328313:GEL328321 GOF328313:GOH328321 GYB328313:GYD328321 HHX328313:HHZ328321 HRT328313:HRV328321 IBP328313:IBR328321 ILL328313:ILN328321 IVH328313:IVJ328321 JFD328313:JFF328321 JOZ328313:JPB328321 JYV328313:JYX328321 KIR328313:KIT328321 KSN328313:KSP328321 LCJ328313:LCL328321 LMF328313:LMH328321 LWB328313:LWD328321 MFX328313:MFZ328321 MPT328313:MPV328321 MZP328313:MZR328321 NJL328313:NJN328321 NTH328313:NTJ328321 ODD328313:ODF328321 OMZ328313:ONB328321 OWV328313:OWX328321 PGR328313:PGT328321 PQN328313:PQP328321 QAJ328313:QAL328321 QKF328313:QKH328321 QUB328313:QUD328321 RDX328313:RDZ328321 RNT328313:RNV328321 RXP328313:RXR328321 SHL328313:SHN328321 SRH328313:SRJ328321 TBD328313:TBF328321 TKZ328313:TLB328321 TUV328313:TUX328321 UER328313:UET328321 UON328313:UOP328321 UYJ328313:UYL328321 VIF328313:VIH328321 VSB328313:VSD328321 WBX328313:WBZ328321 WLT328313:WLV328321 WVP328313:WVR328321 H393849:J393857 JD393849:JF393857 SZ393849:TB393857 ACV393849:ACX393857 AMR393849:AMT393857 AWN393849:AWP393857 BGJ393849:BGL393857 BQF393849:BQH393857 CAB393849:CAD393857 CJX393849:CJZ393857 CTT393849:CTV393857 DDP393849:DDR393857 DNL393849:DNN393857 DXH393849:DXJ393857 EHD393849:EHF393857 EQZ393849:ERB393857 FAV393849:FAX393857 FKR393849:FKT393857 FUN393849:FUP393857 GEJ393849:GEL393857 GOF393849:GOH393857 GYB393849:GYD393857 HHX393849:HHZ393857 HRT393849:HRV393857 IBP393849:IBR393857 ILL393849:ILN393857 IVH393849:IVJ393857 JFD393849:JFF393857 JOZ393849:JPB393857 JYV393849:JYX393857 KIR393849:KIT393857 KSN393849:KSP393857 LCJ393849:LCL393857 LMF393849:LMH393857 LWB393849:LWD393857 MFX393849:MFZ393857 MPT393849:MPV393857 MZP393849:MZR393857 NJL393849:NJN393857 NTH393849:NTJ393857 ODD393849:ODF393857 OMZ393849:ONB393857 OWV393849:OWX393857 PGR393849:PGT393857 PQN393849:PQP393857 QAJ393849:QAL393857 QKF393849:QKH393857 QUB393849:QUD393857 RDX393849:RDZ393857 RNT393849:RNV393857 RXP393849:RXR393857 SHL393849:SHN393857 SRH393849:SRJ393857 TBD393849:TBF393857 TKZ393849:TLB393857 TUV393849:TUX393857 UER393849:UET393857 UON393849:UOP393857 UYJ393849:UYL393857 VIF393849:VIH393857 VSB393849:VSD393857 WBX393849:WBZ393857 WLT393849:WLV393857 WVP393849:WVR393857 H459385:J459393 JD459385:JF459393 SZ459385:TB459393 ACV459385:ACX459393 AMR459385:AMT459393 AWN459385:AWP459393 BGJ459385:BGL459393 BQF459385:BQH459393 CAB459385:CAD459393 CJX459385:CJZ459393 CTT459385:CTV459393 DDP459385:DDR459393 DNL459385:DNN459393 DXH459385:DXJ459393 EHD459385:EHF459393 EQZ459385:ERB459393 FAV459385:FAX459393 FKR459385:FKT459393 FUN459385:FUP459393 GEJ459385:GEL459393 GOF459385:GOH459393 GYB459385:GYD459393 HHX459385:HHZ459393 HRT459385:HRV459393 IBP459385:IBR459393 ILL459385:ILN459393 IVH459385:IVJ459393 JFD459385:JFF459393 JOZ459385:JPB459393 JYV459385:JYX459393 KIR459385:KIT459393 KSN459385:KSP459393 LCJ459385:LCL459393 LMF459385:LMH459393 LWB459385:LWD459393 MFX459385:MFZ459393 MPT459385:MPV459393 MZP459385:MZR459393 NJL459385:NJN459393 NTH459385:NTJ459393 ODD459385:ODF459393 OMZ459385:ONB459393 OWV459385:OWX459393 PGR459385:PGT459393 PQN459385:PQP459393 QAJ459385:QAL459393 QKF459385:QKH459393 QUB459385:QUD459393 RDX459385:RDZ459393 RNT459385:RNV459393 RXP459385:RXR459393 SHL459385:SHN459393 SRH459385:SRJ459393 TBD459385:TBF459393 TKZ459385:TLB459393 TUV459385:TUX459393 UER459385:UET459393 UON459385:UOP459393 UYJ459385:UYL459393 VIF459385:VIH459393 VSB459385:VSD459393 WBX459385:WBZ459393 WLT459385:WLV459393 WVP459385:WVR459393 H524921:J524929 JD524921:JF524929 SZ524921:TB524929 ACV524921:ACX524929 AMR524921:AMT524929 AWN524921:AWP524929 BGJ524921:BGL524929 BQF524921:BQH524929 CAB524921:CAD524929 CJX524921:CJZ524929 CTT524921:CTV524929 DDP524921:DDR524929 DNL524921:DNN524929 DXH524921:DXJ524929 EHD524921:EHF524929 EQZ524921:ERB524929 FAV524921:FAX524929 FKR524921:FKT524929 FUN524921:FUP524929 GEJ524921:GEL524929 GOF524921:GOH524929 GYB524921:GYD524929 HHX524921:HHZ524929 HRT524921:HRV524929 IBP524921:IBR524929 ILL524921:ILN524929 IVH524921:IVJ524929 JFD524921:JFF524929 JOZ524921:JPB524929 JYV524921:JYX524929 KIR524921:KIT524929 KSN524921:KSP524929 LCJ524921:LCL524929 LMF524921:LMH524929 LWB524921:LWD524929 MFX524921:MFZ524929 MPT524921:MPV524929 MZP524921:MZR524929 NJL524921:NJN524929 NTH524921:NTJ524929 ODD524921:ODF524929 OMZ524921:ONB524929 OWV524921:OWX524929 PGR524921:PGT524929 PQN524921:PQP524929 QAJ524921:QAL524929 QKF524921:QKH524929 QUB524921:QUD524929 RDX524921:RDZ524929 RNT524921:RNV524929 RXP524921:RXR524929 SHL524921:SHN524929 SRH524921:SRJ524929 TBD524921:TBF524929 TKZ524921:TLB524929 TUV524921:TUX524929 UER524921:UET524929 UON524921:UOP524929 UYJ524921:UYL524929 VIF524921:VIH524929 VSB524921:VSD524929 WBX524921:WBZ524929 WLT524921:WLV524929 WVP524921:WVR524929 H590457:J590465 JD590457:JF590465 SZ590457:TB590465 ACV590457:ACX590465 AMR590457:AMT590465 AWN590457:AWP590465 BGJ590457:BGL590465 BQF590457:BQH590465 CAB590457:CAD590465 CJX590457:CJZ590465 CTT590457:CTV590465 DDP590457:DDR590465 DNL590457:DNN590465 DXH590457:DXJ590465 EHD590457:EHF590465 EQZ590457:ERB590465 FAV590457:FAX590465 FKR590457:FKT590465 FUN590457:FUP590465 GEJ590457:GEL590465 GOF590457:GOH590465 GYB590457:GYD590465 HHX590457:HHZ590465 HRT590457:HRV590465 IBP590457:IBR590465 ILL590457:ILN590465 IVH590457:IVJ590465 JFD590457:JFF590465 JOZ590457:JPB590465 JYV590457:JYX590465 KIR590457:KIT590465 KSN590457:KSP590465 LCJ590457:LCL590465 LMF590457:LMH590465 LWB590457:LWD590465 MFX590457:MFZ590465 MPT590457:MPV590465 MZP590457:MZR590465 NJL590457:NJN590465 NTH590457:NTJ590465 ODD590457:ODF590465 OMZ590457:ONB590465 OWV590457:OWX590465 PGR590457:PGT590465 PQN590457:PQP590465 QAJ590457:QAL590465 QKF590457:QKH590465 QUB590457:QUD590465 RDX590457:RDZ590465 RNT590457:RNV590465 RXP590457:RXR590465 SHL590457:SHN590465 SRH590457:SRJ590465 TBD590457:TBF590465 TKZ590457:TLB590465 TUV590457:TUX590465 UER590457:UET590465 UON590457:UOP590465 UYJ590457:UYL590465 VIF590457:VIH590465 VSB590457:VSD590465 WBX590457:WBZ590465 WLT590457:WLV590465 WVP590457:WVR590465 H655993:J656001 JD655993:JF656001 SZ655993:TB656001 ACV655993:ACX656001 AMR655993:AMT656001 AWN655993:AWP656001 BGJ655993:BGL656001 BQF655993:BQH656001 CAB655993:CAD656001 CJX655993:CJZ656001 CTT655993:CTV656001 DDP655993:DDR656001 DNL655993:DNN656001 DXH655993:DXJ656001 EHD655993:EHF656001 EQZ655993:ERB656001 FAV655993:FAX656001 FKR655993:FKT656001 FUN655993:FUP656001 GEJ655993:GEL656001 GOF655993:GOH656001 GYB655993:GYD656001 HHX655993:HHZ656001 HRT655993:HRV656001 IBP655993:IBR656001 ILL655993:ILN656001 IVH655993:IVJ656001 JFD655993:JFF656001 JOZ655993:JPB656001 JYV655993:JYX656001 KIR655993:KIT656001 KSN655993:KSP656001 LCJ655993:LCL656001 LMF655993:LMH656001 LWB655993:LWD656001 MFX655993:MFZ656001 MPT655993:MPV656001 MZP655993:MZR656001 NJL655993:NJN656001 NTH655993:NTJ656001 ODD655993:ODF656001 OMZ655993:ONB656001 OWV655993:OWX656001 PGR655993:PGT656001 PQN655993:PQP656001 QAJ655993:QAL656001 QKF655993:QKH656001 QUB655993:QUD656001 RDX655993:RDZ656001 RNT655993:RNV656001 RXP655993:RXR656001 SHL655993:SHN656001 SRH655993:SRJ656001 TBD655993:TBF656001 TKZ655993:TLB656001 TUV655993:TUX656001 UER655993:UET656001 UON655993:UOP656001 UYJ655993:UYL656001 VIF655993:VIH656001 VSB655993:VSD656001 WBX655993:WBZ656001 WLT655993:WLV656001 WVP655993:WVR656001 H721529:J721537 JD721529:JF721537 SZ721529:TB721537 ACV721529:ACX721537 AMR721529:AMT721537 AWN721529:AWP721537 BGJ721529:BGL721537 BQF721529:BQH721537 CAB721529:CAD721537 CJX721529:CJZ721537 CTT721529:CTV721537 DDP721529:DDR721537 DNL721529:DNN721537 DXH721529:DXJ721537 EHD721529:EHF721537 EQZ721529:ERB721537 FAV721529:FAX721537 FKR721529:FKT721537 FUN721529:FUP721537 GEJ721529:GEL721537 GOF721529:GOH721537 GYB721529:GYD721537 HHX721529:HHZ721537 HRT721529:HRV721537 IBP721529:IBR721537 ILL721529:ILN721537 IVH721529:IVJ721537 JFD721529:JFF721537 JOZ721529:JPB721537 JYV721529:JYX721537 KIR721529:KIT721537 KSN721529:KSP721537 LCJ721529:LCL721537 LMF721529:LMH721537 LWB721529:LWD721537 MFX721529:MFZ721537 MPT721529:MPV721537 MZP721529:MZR721537 NJL721529:NJN721537 NTH721529:NTJ721537 ODD721529:ODF721537 OMZ721529:ONB721537 OWV721529:OWX721537 PGR721529:PGT721537 PQN721529:PQP721537 QAJ721529:QAL721537 QKF721529:QKH721537 QUB721529:QUD721537 RDX721529:RDZ721537 RNT721529:RNV721537 RXP721529:RXR721537 SHL721529:SHN721537 SRH721529:SRJ721537 TBD721529:TBF721537 TKZ721529:TLB721537 TUV721529:TUX721537 UER721529:UET721537 UON721529:UOP721537 UYJ721529:UYL721537 VIF721529:VIH721537 VSB721529:VSD721537 WBX721529:WBZ721537 WLT721529:WLV721537 WVP721529:WVR721537 H787065:J787073 JD787065:JF787073 SZ787065:TB787073 ACV787065:ACX787073 AMR787065:AMT787073 AWN787065:AWP787073 BGJ787065:BGL787073 BQF787065:BQH787073 CAB787065:CAD787073 CJX787065:CJZ787073 CTT787065:CTV787073 DDP787065:DDR787073 DNL787065:DNN787073 DXH787065:DXJ787073 EHD787065:EHF787073 EQZ787065:ERB787073 FAV787065:FAX787073 FKR787065:FKT787073 FUN787065:FUP787073 GEJ787065:GEL787073 GOF787065:GOH787073 GYB787065:GYD787073 HHX787065:HHZ787073 HRT787065:HRV787073 IBP787065:IBR787073 ILL787065:ILN787073 IVH787065:IVJ787073 JFD787065:JFF787073 JOZ787065:JPB787073 JYV787065:JYX787073 KIR787065:KIT787073 KSN787065:KSP787073 LCJ787065:LCL787073 LMF787065:LMH787073 LWB787065:LWD787073 MFX787065:MFZ787073 MPT787065:MPV787073 MZP787065:MZR787073 NJL787065:NJN787073 NTH787065:NTJ787073 ODD787065:ODF787073 OMZ787065:ONB787073 OWV787065:OWX787073 PGR787065:PGT787073 PQN787065:PQP787073 QAJ787065:QAL787073 QKF787065:QKH787073 QUB787065:QUD787073 RDX787065:RDZ787073 RNT787065:RNV787073 RXP787065:RXR787073 SHL787065:SHN787073 SRH787065:SRJ787073 TBD787065:TBF787073 TKZ787065:TLB787073 TUV787065:TUX787073 UER787065:UET787073 UON787065:UOP787073 UYJ787065:UYL787073 VIF787065:VIH787073 VSB787065:VSD787073 WBX787065:WBZ787073 WLT787065:WLV787073 WVP787065:WVR787073 H852601:J852609 JD852601:JF852609 SZ852601:TB852609 ACV852601:ACX852609 AMR852601:AMT852609 AWN852601:AWP852609 BGJ852601:BGL852609 BQF852601:BQH852609 CAB852601:CAD852609 CJX852601:CJZ852609 CTT852601:CTV852609 DDP852601:DDR852609 DNL852601:DNN852609 DXH852601:DXJ852609 EHD852601:EHF852609 EQZ852601:ERB852609 FAV852601:FAX852609 FKR852601:FKT852609 FUN852601:FUP852609 GEJ852601:GEL852609 GOF852601:GOH852609 GYB852601:GYD852609 HHX852601:HHZ852609 HRT852601:HRV852609 IBP852601:IBR852609 ILL852601:ILN852609 IVH852601:IVJ852609 JFD852601:JFF852609 JOZ852601:JPB852609 JYV852601:JYX852609 KIR852601:KIT852609 KSN852601:KSP852609 LCJ852601:LCL852609 LMF852601:LMH852609 LWB852601:LWD852609 MFX852601:MFZ852609 MPT852601:MPV852609 MZP852601:MZR852609 NJL852601:NJN852609 NTH852601:NTJ852609 ODD852601:ODF852609 OMZ852601:ONB852609 OWV852601:OWX852609 PGR852601:PGT852609 PQN852601:PQP852609 QAJ852601:QAL852609 QKF852601:QKH852609 QUB852601:QUD852609 RDX852601:RDZ852609 RNT852601:RNV852609 RXP852601:RXR852609 SHL852601:SHN852609 SRH852601:SRJ852609 TBD852601:TBF852609 TKZ852601:TLB852609 TUV852601:TUX852609 UER852601:UET852609 UON852601:UOP852609 UYJ852601:UYL852609 VIF852601:VIH852609 VSB852601:VSD852609 WBX852601:WBZ852609 WLT852601:WLV852609 WVP852601:WVR852609 H918137:J918145 JD918137:JF918145 SZ918137:TB918145 ACV918137:ACX918145 AMR918137:AMT918145 AWN918137:AWP918145 BGJ918137:BGL918145 BQF918137:BQH918145 CAB918137:CAD918145 CJX918137:CJZ918145 CTT918137:CTV918145 DDP918137:DDR918145 DNL918137:DNN918145 DXH918137:DXJ918145 EHD918137:EHF918145 EQZ918137:ERB918145 FAV918137:FAX918145 FKR918137:FKT918145 FUN918137:FUP918145 GEJ918137:GEL918145 GOF918137:GOH918145 GYB918137:GYD918145 HHX918137:HHZ918145 HRT918137:HRV918145 IBP918137:IBR918145 ILL918137:ILN918145 IVH918137:IVJ918145 JFD918137:JFF918145 JOZ918137:JPB918145 JYV918137:JYX918145 KIR918137:KIT918145 KSN918137:KSP918145 LCJ918137:LCL918145 LMF918137:LMH918145 LWB918137:LWD918145 MFX918137:MFZ918145 MPT918137:MPV918145 MZP918137:MZR918145 NJL918137:NJN918145 NTH918137:NTJ918145 ODD918137:ODF918145 OMZ918137:ONB918145 OWV918137:OWX918145 PGR918137:PGT918145 PQN918137:PQP918145 QAJ918137:QAL918145 QKF918137:QKH918145 QUB918137:QUD918145 RDX918137:RDZ918145 RNT918137:RNV918145 RXP918137:RXR918145 SHL918137:SHN918145 SRH918137:SRJ918145 TBD918137:TBF918145 TKZ918137:TLB918145 TUV918137:TUX918145 UER918137:UET918145 UON918137:UOP918145 UYJ918137:UYL918145 VIF918137:VIH918145 VSB918137:VSD918145 WBX918137:WBZ918145 WLT918137:WLV918145 WVP918137:WVR918145 H983673:J983681 JD983673:JF983681 SZ983673:TB983681 ACV983673:ACX983681 AMR983673:AMT983681 AWN983673:AWP983681 BGJ983673:BGL983681 BQF983673:BQH983681 CAB983673:CAD983681 CJX983673:CJZ983681 CTT983673:CTV983681 DDP983673:DDR983681 DNL983673:DNN983681 DXH983673:DXJ983681 EHD983673:EHF983681 EQZ983673:ERB983681 FAV983673:FAX983681 FKR983673:FKT983681 FUN983673:FUP983681 GEJ983673:GEL983681 GOF983673:GOH983681 GYB983673:GYD983681 HHX983673:HHZ983681 HRT983673:HRV983681 IBP983673:IBR983681 ILL983673:ILN983681 IVH983673:IVJ983681 JFD983673:JFF983681 JOZ983673:JPB983681 JYV983673:JYX983681 KIR983673:KIT983681 KSN983673:KSP983681 LCJ983673:LCL983681 LMF983673:LMH983681 LWB983673:LWD983681 MFX983673:MFZ983681 MPT983673:MPV983681 MZP983673:MZR983681 NJL983673:NJN983681 NTH983673:NTJ983681 ODD983673:ODF983681 OMZ983673:ONB983681 OWV983673:OWX983681 PGR983673:PGT983681 PQN983673:PQP983681 QAJ983673:QAL983681 QKF983673:QKH983681 QUB983673:QUD983681 RDX983673:RDZ983681 RNT983673:RNV983681 RXP983673:RXR983681 SHL983673:SHN983681 SRH983673:SRJ983681 TBD983673:TBF983681 TKZ983673:TLB983681 TUV983673:TUX983681 UER983673:UET983681 UON983673:UOP983681 UYJ983673:UYL983681 VIF983673:VIH983681 VSB983673:VSD983681 WBX983673:WBZ983681 WLT983673:WLV983681 WVP983673:WVR983681 H645:J658 JD645:JF658 SZ645:TB658 ACV645:ACX658 AMR645:AMT658 AWN645:AWP658 BGJ645:BGL658 BQF645:BQH658 CAB645:CAD658 CJX645:CJZ658 CTT645:CTV658 DDP645:DDR658 DNL645:DNN658 DXH645:DXJ658 EHD645:EHF658 EQZ645:ERB658 FAV645:FAX658 FKR645:FKT658 FUN645:FUP658 GEJ645:GEL658 GOF645:GOH658 GYB645:GYD658 HHX645:HHZ658 HRT645:HRV658 IBP645:IBR658 ILL645:ILN658 IVH645:IVJ658 JFD645:JFF658 JOZ645:JPB658 JYV645:JYX658 KIR645:KIT658 KSN645:KSP658 LCJ645:LCL658 LMF645:LMH658 LWB645:LWD658 MFX645:MFZ658 MPT645:MPV658 MZP645:MZR658 NJL645:NJN658 NTH645:NTJ658 ODD645:ODF658 OMZ645:ONB658 OWV645:OWX658 PGR645:PGT658 PQN645:PQP658 QAJ645:QAL658 QKF645:QKH658 QUB645:QUD658 RDX645:RDZ658 RNT645:RNV658 RXP645:RXR658 SHL645:SHN658 SRH645:SRJ658 TBD645:TBF658 TKZ645:TLB658 TUV645:TUX658 UER645:UET658 UON645:UOP658 UYJ645:UYL658 VIF645:VIH658 VSB645:VSD658 WBX645:WBZ658 WLT645:WLV658 WVP645:WVR658 H66181:J66194 JD66181:JF66194 SZ66181:TB66194 ACV66181:ACX66194 AMR66181:AMT66194 AWN66181:AWP66194 BGJ66181:BGL66194 BQF66181:BQH66194 CAB66181:CAD66194 CJX66181:CJZ66194 CTT66181:CTV66194 DDP66181:DDR66194 DNL66181:DNN66194 DXH66181:DXJ66194 EHD66181:EHF66194 EQZ66181:ERB66194 FAV66181:FAX66194 FKR66181:FKT66194 FUN66181:FUP66194 GEJ66181:GEL66194 GOF66181:GOH66194 GYB66181:GYD66194 HHX66181:HHZ66194 HRT66181:HRV66194 IBP66181:IBR66194 ILL66181:ILN66194 IVH66181:IVJ66194 JFD66181:JFF66194 JOZ66181:JPB66194 JYV66181:JYX66194 KIR66181:KIT66194 KSN66181:KSP66194 LCJ66181:LCL66194 LMF66181:LMH66194 LWB66181:LWD66194 MFX66181:MFZ66194 MPT66181:MPV66194 MZP66181:MZR66194 NJL66181:NJN66194 NTH66181:NTJ66194 ODD66181:ODF66194 OMZ66181:ONB66194 OWV66181:OWX66194 PGR66181:PGT66194 PQN66181:PQP66194 QAJ66181:QAL66194 QKF66181:QKH66194 QUB66181:QUD66194 RDX66181:RDZ66194 RNT66181:RNV66194 RXP66181:RXR66194 SHL66181:SHN66194 SRH66181:SRJ66194 TBD66181:TBF66194 TKZ66181:TLB66194 TUV66181:TUX66194 UER66181:UET66194 UON66181:UOP66194 UYJ66181:UYL66194 VIF66181:VIH66194 VSB66181:VSD66194 WBX66181:WBZ66194 WLT66181:WLV66194 WVP66181:WVR66194 H131717:J131730 JD131717:JF131730 SZ131717:TB131730 ACV131717:ACX131730 AMR131717:AMT131730 AWN131717:AWP131730 BGJ131717:BGL131730 BQF131717:BQH131730 CAB131717:CAD131730 CJX131717:CJZ131730 CTT131717:CTV131730 DDP131717:DDR131730 DNL131717:DNN131730 DXH131717:DXJ131730 EHD131717:EHF131730 EQZ131717:ERB131730 FAV131717:FAX131730 FKR131717:FKT131730 FUN131717:FUP131730 GEJ131717:GEL131730 GOF131717:GOH131730 GYB131717:GYD131730 HHX131717:HHZ131730 HRT131717:HRV131730 IBP131717:IBR131730 ILL131717:ILN131730 IVH131717:IVJ131730 JFD131717:JFF131730 JOZ131717:JPB131730 JYV131717:JYX131730 KIR131717:KIT131730 KSN131717:KSP131730 LCJ131717:LCL131730 LMF131717:LMH131730 LWB131717:LWD131730 MFX131717:MFZ131730 MPT131717:MPV131730 MZP131717:MZR131730 NJL131717:NJN131730 NTH131717:NTJ131730 ODD131717:ODF131730 OMZ131717:ONB131730 OWV131717:OWX131730 PGR131717:PGT131730 PQN131717:PQP131730 QAJ131717:QAL131730 QKF131717:QKH131730 QUB131717:QUD131730 RDX131717:RDZ131730 RNT131717:RNV131730 RXP131717:RXR131730 SHL131717:SHN131730 SRH131717:SRJ131730 TBD131717:TBF131730 TKZ131717:TLB131730 TUV131717:TUX131730 UER131717:UET131730 UON131717:UOP131730 UYJ131717:UYL131730 VIF131717:VIH131730 VSB131717:VSD131730 WBX131717:WBZ131730 WLT131717:WLV131730 WVP131717:WVR131730 H197253:J197266 JD197253:JF197266 SZ197253:TB197266 ACV197253:ACX197266 AMR197253:AMT197266 AWN197253:AWP197266 BGJ197253:BGL197266 BQF197253:BQH197266 CAB197253:CAD197266 CJX197253:CJZ197266 CTT197253:CTV197266 DDP197253:DDR197266 DNL197253:DNN197266 DXH197253:DXJ197266 EHD197253:EHF197266 EQZ197253:ERB197266 FAV197253:FAX197266 FKR197253:FKT197266 FUN197253:FUP197266 GEJ197253:GEL197266 GOF197253:GOH197266 GYB197253:GYD197266 HHX197253:HHZ197266 HRT197253:HRV197266 IBP197253:IBR197266 ILL197253:ILN197266 IVH197253:IVJ197266 JFD197253:JFF197266 JOZ197253:JPB197266 JYV197253:JYX197266 KIR197253:KIT197266 KSN197253:KSP197266 LCJ197253:LCL197266 LMF197253:LMH197266 LWB197253:LWD197266 MFX197253:MFZ197266 MPT197253:MPV197266 MZP197253:MZR197266 NJL197253:NJN197266 NTH197253:NTJ197266 ODD197253:ODF197266 OMZ197253:ONB197266 OWV197253:OWX197266 PGR197253:PGT197266 PQN197253:PQP197266 QAJ197253:QAL197266 QKF197253:QKH197266 QUB197253:QUD197266 RDX197253:RDZ197266 RNT197253:RNV197266 RXP197253:RXR197266 SHL197253:SHN197266 SRH197253:SRJ197266 TBD197253:TBF197266 TKZ197253:TLB197266 TUV197253:TUX197266 UER197253:UET197266 UON197253:UOP197266 UYJ197253:UYL197266 VIF197253:VIH197266 VSB197253:VSD197266 WBX197253:WBZ197266 WLT197253:WLV197266 WVP197253:WVR197266 H262789:J262802 JD262789:JF262802 SZ262789:TB262802 ACV262789:ACX262802 AMR262789:AMT262802 AWN262789:AWP262802 BGJ262789:BGL262802 BQF262789:BQH262802 CAB262789:CAD262802 CJX262789:CJZ262802 CTT262789:CTV262802 DDP262789:DDR262802 DNL262789:DNN262802 DXH262789:DXJ262802 EHD262789:EHF262802 EQZ262789:ERB262802 FAV262789:FAX262802 FKR262789:FKT262802 FUN262789:FUP262802 GEJ262789:GEL262802 GOF262789:GOH262802 GYB262789:GYD262802 HHX262789:HHZ262802 HRT262789:HRV262802 IBP262789:IBR262802 ILL262789:ILN262802 IVH262789:IVJ262802 JFD262789:JFF262802 JOZ262789:JPB262802 JYV262789:JYX262802 KIR262789:KIT262802 KSN262789:KSP262802 LCJ262789:LCL262802 LMF262789:LMH262802 LWB262789:LWD262802 MFX262789:MFZ262802 MPT262789:MPV262802 MZP262789:MZR262802 NJL262789:NJN262802 NTH262789:NTJ262802 ODD262789:ODF262802 OMZ262789:ONB262802 OWV262789:OWX262802 PGR262789:PGT262802 PQN262789:PQP262802 QAJ262789:QAL262802 QKF262789:QKH262802 QUB262789:QUD262802 RDX262789:RDZ262802 RNT262789:RNV262802 RXP262789:RXR262802 SHL262789:SHN262802 SRH262789:SRJ262802 TBD262789:TBF262802 TKZ262789:TLB262802 TUV262789:TUX262802 UER262789:UET262802 UON262789:UOP262802 UYJ262789:UYL262802 VIF262789:VIH262802 VSB262789:VSD262802 WBX262789:WBZ262802 WLT262789:WLV262802 WVP262789:WVR262802 H328325:J328338 JD328325:JF328338 SZ328325:TB328338 ACV328325:ACX328338 AMR328325:AMT328338 AWN328325:AWP328338 BGJ328325:BGL328338 BQF328325:BQH328338 CAB328325:CAD328338 CJX328325:CJZ328338 CTT328325:CTV328338 DDP328325:DDR328338 DNL328325:DNN328338 DXH328325:DXJ328338 EHD328325:EHF328338 EQZ328325:ERB328338 FAV328325:FAX328338 FKR328325:FKT328338 FUN328325:FUP328338 GEJ328325:GEL328338 GOF328325:GOH328338 GYB328325:GYD328338 HHX328325:HHZ328338 HRT328325:HRV328338 IBP328325:IBR328338 ILL328325:ILN328338 IVH328325:IVJ328338 JFD328325:JFF328338 JOZ328325:JPB328338 JYV328325:JYX328338 KIR328325:KIT328338 KSN328325:KSP328338 LCJ328325:LCL328338 LMF328325:LMH328338 LWB328325:LWD328338 MFX328325:MFZ328338 MPT328325:MPV328338 MZP328325:MZR328338 NJL328325:NJN328338 NTH328325:NTJ328338 ODD328325:ODF328338 OMZ328325:ONB328338 OWV328325:OWX328338 PGR328325:PGT328338 PQN328325:PQP328338 QAJ328325:QAL328338 QKF328325:QKH328338 QUB328325:QUD328338 RDX328325:RDZ328338 RNT328325:RNV328338 RXP328325:RXR328338 SHL328325:SHN328338 SRH328325:SRJ328338 TBD328325:TBF328338 TKZ328325:TLB328338 TUV328325:TUX328338 UER328325:UET328338 UON328325:UOP328338 UYJ328325:UYL328338 VIF328325:VIH328338 VSB328325:VSD328338 WBX328325:WBZ328338 WLT328325:WLV328338 WVP328325:WVR328338 H393861:J393874 JD393861:JF393874 SZ393861:TB393874 ACV393861:ACX393874 AMR393861:AMT393874 AWN393861:AWP393874 BGJ393861:BGL393874 BQF393861:BQH393874 CAB393861:CAD393874 CJX393861:CJZ393874 CTT393861:CTV393874 DDP393861:DDR393874 DNL393861:DNN393874 DXH393861:DXJ393874 EHD393861:EHF393874 EQZ393861:ERB393874 FAV393861:FAX393874 FKR393861:FKT393874 FUN393861:FUP393874 GEJ393861:GEL393874 GOF393861:GOH393874 GYB393861:GYD393874 HHX393861:HHZ393874 HRT393861:HRV393874 IBP393861:IBR393874 ILL393861:ILN393874 IVH393861:IVJ393874 JFD393861:JFF393874 JOZ393861:JPB393874 JYV393861:JYX393874 KIR393861:KIT393874 KSN393861:KSP393874 LCJ393861:LCL393874 LMF393861:LMH393874 LWB393861:LWD393874 MFX393861:MFZ393874 MPT393861:MPV393874 MZP393861:MZR393874 NJL393861:NJN393874 NTH393861:NTJ393874 ODD393861:ODF393874 OMZ393861:ONB393874 OWV393861:OWX393874 PGR393861:PGT393874 PQN393861:PQP393874 QAJ393861:QAL393874 QKF393861:QKH393874 QUB393861:QUD393874 RDX393861:RDZ393874 RNT393861:RNV393874 RXP393861:RXR393874 SHL393861:SHN393874 SRH393861:SRJ393874 TBD393861:TBF393874 TKZ393861:TLB393874 TUV393861:TUX393874 UER393861:UET393874 UON393861:UOP393874 UYJ393861:UYL393874 VIF393861:VIH393874 VSB393861:VSD393874 WBX393861:WBZ393874 WLT393861:WLV393874 WVP393861:WVR393874 H459397:J459410 JD459397:JF459410 SZ459397:TB459410 ACV459397:ACX459410 AMR459397:AMT459410 AWN459397:AWP459410 BGJ459397:BGL459410 BQF459397:BQH459410 CAB459397:CAD459410 CJX459397:CJZ459410 CTT459397:CTV459410 DDP459397:DDR459410 DNL459397:DNN459410 DXH459397:DXJ459410 EHD459397:EHF459410 EQZ459397:ERB459410 FAV459397:FAX459410 FKR459397:FKT459410 FUN459397:FUP459410 GEJ459397:GEL459410 GOF459397:GOH459410 GYB459397:GYD459410 HHX459397:HHZ459410 HRT459397:HRV459410 IBP459397:IBR459410 ILL459397:ILN459410 IVH459397:IVJ459410 JFD459397:JFF459410 JOZ459397:JPB459410 JYV459397:JYX459410 KIR459397:KIT459410 KSN459397:KSP459410 LCJ459397:LCL459410 LMF459397:LMH459410 LWB459397:LWD459410 MFX459397:MFZ459410 MPT459397:MPV459410 MZP459397:MZR459410 NJL459397:NJN459410 NTH459397:NTJ459410 ODD459397:ODF459410 OMZ459397:ONB459410 OWV459397:OWX459410 PGR459397:PGT459410 PQN459397:PQP459410 QAJ459397:QAL459410 QKF459397:QKH459410 QUB459397:QUD459410 RDX459397:RDZ459410 RNT459397:RNV459410 RXP459397:RXR459410 SHL459397:SHN459410 SRH459397:SRJ459410 TBD459397:TBF459410 TKZ459397:TLB459410 TUV459397:TUX459410 UER459397:UET459410 UON459397:UOP459410 UYJ459397:UYL459410 VIF459397:VIH459410 VSB459397:VSD459410 WBX459397:WBZ459410 WLT459397:WLV459410 WVP459397:WVR459410 H524933:J524946 JD524933:JF524946 SZ524933:TB524946 ACV524933:ACX524946 AMR524933:AMT524946 AWN524933:AWP524946 BGJ524933:BGL524946 BQF524933:BQH524946 CAB524933:CAD524946 CJX524933:CJZ524946 CTT524933:CTV524946 DDP524933:DDR524946 DNL524933:DNN524946 DXH524933:DXJ524946 EHD524933:EHF524946 EQZ524933:ERB524946 FAV524933:FAX524946 FKR524933:FKT524946 FUN524933:FUP524946 GEJ524933:GEL524946 GOF524933:GOH524946 GYB524933:GYD524946 HHX524933:HHZ524946 HRT524933:HRV524946 IBP524933:IBR524946 ILL524933:ILN524946 IVH524933:IVJ524946 JFD524933:JFF524946 JOZ524933:JPB524946 JYV524933:JYX524946 KIR524933:KIT524946 KSN524933:KSP524946 LCJ524933:LCL524946 LMF524933:LMH524946 LWB524933:LWD524946 MFX524933:MFZ524946 MPT524933:MPV524946 MZP524933:MZR524946 NJL524933:NJN524946 NTH524933:NTJ524946 ODD524933:ODF524946 OMZ524933:ONB524946 OWV524933:OWX524946 PGR524933:PGT524946 PQN524933:PQP524946 QAJ524933:QAL524946 QKF524933:QKH524946 QUB524933:QUD524946 RDX524933:RDZ524946 RNT524933:RNV524946 RXP524933:RXR524946 SHL524933:SHN524946 SRH524933:SRJ524946 TBD524933:TBF524946 TKZ524933:TLB524946 TUV524933:TUX524946 UER524933:UET524946 UON524933:UOP524946 UYJ524933:UYL524946 VIF524933:VIH524946 VSB524933:VSD524946 WBX524933:WBZ524946 WLT524933:WLV524946 WVP524933:WVR524946 H590469:J590482 JD590469:JF590482 SZ590469:TB590482 ACV590469:ACX590482 AMR590469:AMT590482 AWN590469:AWP590482 BGJ590469:BGL590482 BQF590469:BQH590482 CAB590469:CAD590482 CJX590469:CJZ590482 CTT590469:CTV590482 DDP590469:DDR590482 DNL590469:DNN590482 DXH590469:DXJ590482 EHD590469:EHF590482 EQZ590469:ERB590482 FAV590469:FAX590482 FKR590469:FKT590482 FUN590469:FUP590482 GEJ590469:GEL590482 GOF590469:GOH590482 GYB590469:GYD590482 HHX590469:HHZ590482 HRT590469:HRV590482 IBP590469:IBR590482 ILL590469:ILN590482 IVH590469:IVJ590482 JFD590469:JFF590482 JOZ590469:JPB590482 JYV590469:JYX590482 KIR590469:KIT590482 KSN590469:KSP590482 LCJ590469:LCL590482 LMF590469:LMH590482 LWB590469:LWD590482 MFX590469:MFZ590482 MPT590469:MPV590482 MZP590469:MZR590482 NJL590469:NJN590482 NTH590469:NTJ590482 ODD590469:ODF590482 OMZ590469:ONB590482 OWV590469:OWX590482 PGR590469:PGT590482 PQN590469:PQP590482 QAJ590469:QAL590482 QKF590469:QKH590482 QUB590469:QUD590482 RDX590469:RDZ590482 RNT590469:RNV590482 RXP590469:RXR590482 SHL590469:SHN590482 SRH590469:SRJ590482 TBD590469:TBF590482 TKZ590469:TLB590482 TUV590469:TUX590482 UER590469:UET590482 UON590469:UOP590482 UYJ590469:UYL590482 VIF590469:VIH590482 VSB590469:VSD590482 WBX590469:WBZ590482 WLT590469:WLV590482 WVP590469:WVR590482 H656005:J656018 JD656005:JF656018 SZ656005:TB656018 ACV656005:ACX656018 AMR656005:AMT656018 AWN656005:AWP656018 BGJ656005:BGL656018 BQF656005:BQH656018 CAB656005:CAD656018 CJX656005:CJZ656018 CTT656005:CTV656018 DDP656005:DDR656018 DNL656005:DNN656018 DXH656005:DXJ656018 EHD656005:EHF656018 EQZ656005:ERB656018 FAV656005:FAX656018 FKR656005:FKT656018 FUN656005:FUP656018 GEJ656005:GEL656018 GOF656005:GOH656018 GYB656005:GYD656018 HHX656005:HHZ656018 HRT656005:HRV656018 IBP656005:IBR656018 ILL656005:ILN656018 IVH656005:IVJ656018 JFD656005:JFF656018 JOZ656005:JPB656018 JYV656005:JYX656018 KIR656005:KIT656018 KSN656005:KSP656018 LCJ656005:LCL656018 LMF656005:LMH656018 LWB656005:LWD656018 MFX656005:MFZ656018 MPT656005:MPV656018 MZP656005:MZR656018 NJL656005:NJN656018 NTH656005:NTJ656018 ODD656005:ODF656018 OMZ656005:ONB656018 OWV656005:OWX656018 PGR656005:PGT656018 PQN656005:PQP656018 QAJ656005:QAL656018 QKF656005:QKH656018 QUB656005:QUD656018 RDX656005:RDZ656018 RNT656005:RNV656018 RXP656005:RXR656018 SHL656005:SHN656018 SRH656005:SRJ656018 TBD656005:TBF656018 TKZ656005:TLB656018 TUV656005:TUX656018 UER656005:UET656018 UON656005:UOP656018 UYJ656005:UYL656018 VIF656005:VIH656018 VSB656005:VSD656018 WBX656005:WBZ656018 WLT656005:WLV656018 WVP656005:WVR656018 H721541:J721554 JD721541:JF721554 SZ721541:TB721554 ACV721541:ACX721554 AMR721541:AMT721554 AWN721541:AWP721554 BGJ721541:BGL721554 BQF721541:BQH721554 CAB721541:CAD721554 CJX721541:CJZ721554 CTT721541:CTV721554 DDP721541:DDR721554 DNL721541:DNN721554 DXH721541:DXJ721554 EHD721541:EHF721554 EQZ721541:ERB721554 FAV721541:FAX721554 FKR721541:FKT721554 FUN721541:FUP721554 GEJ721541:GEL721554 GOF721541:GOH721554 GYB721541:GYD721554 HHX721541:HHZ721554 HRT721541:HRV721554 IBP721541:IBR721554 ILL721541:ILN721554 IVH721541:IVJ721554 JFD721541:JFF721554 JOZ721541:JPB721554 JYV721541:JYX721554 KIR721541:KIT721554 KSN721541:KSP721554 LCJ721541:LCL721554 LMF721541:LMH721554 LWB721541:LWD721554 MFX721541:MFZ721554 MPT721541:MPV721554 MZP721541:MZR721554 NJL721541:NJN721554 NTH721541:NTJ721554 ODD721541:ODF721554 OMZ721541:ONB721554 OWV721541:OWX721554 PGR721541:PGT721554 PQN721541:PQP721554 QAJ721541:QAL721554 QKF721541:QKH721554 QUB721541:QUD721554 RDX721541:RDZ721554 RNT721541:RNV721554 RXP721541:RXR721554 SHL721541:SHN721554 SRH721541:SRJ721554 TBD721541:TBF721554 TKZ721541:TLB721554 TUV721541:TUX721554 UER721541:UET721554 UON721541:UOP721554 UYJ721541:UYL721554 VIF721541:VIH721554 VSB721541:VSD721554 WBX721541:WBZ721554 WLT721541:WLV721554 WVP721541:WVR721554 H787077:J787090 JD787077:JF787090 SZ787077:TB787090 ACV787077:ACX787090 AMR787077:AMT787090 AWN787077:AWP787090 BGJ787077:BGL787090 BQF787077:BQH787090 CAB787077:CAD787090 CJX787077:CJZ787090 CTT787077:CTV787090 DDP787077:DDR787090 DNL787077:DNN787090 DXH787077:DXJ787090 EHD787077:EHF787090 EQZ787077:ERB787090 FAV787077:FAX787090 FKR787077:FKT787090 FUN787077:FUP787090 GEJ787077:GEL787090 GOF787077:GOH787090 GYB787077:GYD787090 HHX787077:HHZ787090 HRT787077:HRV787090 IBP787077:IBR787090 ILL787077:ILN787090 IVH787077:IVJ787090 JFD787077:JFF787090 JOZ787077:JPB787090 JYV787077:JYX787090 KIR787077:KIT787090 KSN787077:KSP787090 LCJ787077:LCL787090 LMF787077:LMH787090 LWB787077:LWD787090 MFX787077:MFZ787090 MPT787077:MPV787090 MZP787077:MZR787090 NJL787077:NJN787090 NTH787077:NTJ787090 ODD787077:ODF787090 OMZ787077:ONB787090 OWV787077:OWX787090 PGR787077:PGT787090 PQN787077:PQP787090 QAJ787077:QAL787090 QKF787077:QKH787090 QUB787077:QUD787090 RDX787077:RDZ787090 RNT787077:RNV787090 RXP787077:RXR787090 SHL787077:SHN787090 SRH787077:SRJ787090 TBD787077:TBF787090 TKZ787077:TLB787090 TUV787077:TUX787090 UER787077:UET787090 UON787077:UOP787090 UYJ787077:UYL787090 VIF787077:VIH787090 VSB787077:VSD787090 WBX787077:WBZ787090 WLT787077:WLV787090 WVP787077:WVR787090 H852613:J852626 JD852613:JF852626 SZ852613:TB852626 ACV852613:ACX852626 AMR852613:AMT852626 AWN852613:AWP852626 BGJ852613:BGL852626 BQF852613:BQH852626 CAB852613:CAD852626 CJX852613:CJZ852626 CTT852613:CTV852626 DDP852613:DDR852626 DNL852613:DNN852626 DXH852613:DXJ852626 EHD852613:EHF852626 EQZ852613:ERB852626 FAV852613:FAX852626 FKR852613:FKT852626 FUN852613:FUP852626 GEJ852613:GEL852626 GOF852613:GOH852626 GYB852613:GYD852626 HHX852613:HHZ852626 HRT852613:HRV852626 IBP852613:IBR852626 ILL852613:ILN852626 IVH852613:IVJ852626 JFD852613:JFF852626 JOZ852613:JPB852626 JYV852613:JYX852626 KIR852613:KIT852626 KSN852613:KSP852626 LCJ852613:LCL852626 LMF852613:LMH852626 LWB852613:LWD852626 MFX852613:MFZ852626 MPT852613:MPV852626 MZP852613:MZR852626 NJL852613:NJN852626 NTH852613:NTJ852626 ODD852613:ODF852626 OMZ852613:ONB852626 OWV852613:OWX852626 PGR852613:PGT852626 PQN852613:PQP852626 QAJ852613:QAL852626 QKF852613:QKH852626 QUB852613:QUD852626 RDX852613:RDZ852626 RNT852613:RNV852626 RXP852613:RXR852626 SHL852613:SHN852626 SRH852613:SRJ852626 TBD852613:TBF852626 TKZ852613:TLB852626 TUV852613:TUX852626 UER852613:UET852626 UON852613:UOP852626 UYJ852613:UYL852626 VIF852613:VIH852626 VSB852613:VSD852626 WBX852613:WBZ852626 WLT852613:WLV852626 WVP852613:WVR852626 H918149:J918162 JD918149:JF918162 SZ918149:TB918162 ACV918149:ACX918162 AMR918149:AMT918162 AWN918149:AWP918162 BGJ918149:BGL918162 BQF918149:BQH918162 CAB918149:CAD918162 CJX918149:CJZ918162 CTT918149:CTV918162 DDP918149:DDR918162 DNL918149:DNN918162 DXH918149:DXJ918162 EHD918149:EHF918162 EQZ918149:ERB918162 FAV918149:FAX918162 FKR918149:FKT918162 FUN918149:FUP918162 GEJ918149:GEL918162 GOF918149:GOH918162 GYB918149:GYD918162 HHX918149:HHZ918162 HRT918149:HRV918162 IBP918149:IBR918162 ILL918149:ILN918162 IVH918149:IVJ918162 JFD918149:JFF918162 JOZ918149:JPB918162 JYV918149:JYX918162 KIR918149:KIT918162 KSN918149:KSP918162 LCJ918149:LCL918162 LMF918149:LMH918162 LWB918149:LWD918162 MFX918149:MFZ918162 MPT918149:MPV918162 MZP918149:MZR918162 NJL918149:NJN918162 NTH918149:NTJ918162 ODD918149:ODF918162 OMZ918149:ONB918162 OWV918149:OWX918162 PGR918149:PGT918162 PQN918149:PQP918162 QAJ918149:QAL918162 QKF918149:QKH918162 QUB918149:QUD918162 RDX918149:RDZ918162 RNT918149:RNV918162 RXP918149:RXR918162 SHL918149:SHN918162 SRH918149:SRJ918162 TBD918149:TBF918162 TKZ918149:TLB918162 TUV918149:TUX918162 UER918149:UET918162 UON918149:UOP918162 UYJ918149:UYL918162 VIF918149:VIH918162 VSB918149:VSD918162 WBX918149:WBZ918162 WLT918149:WLV918162 WVP918149:WVR918162 H983685:J983698 JD983685:JF983698 SZ983685:TB983698 ACV983685:ACX983698 AMR983685:AMT983698 AWN983685:AWP983698 BGJ983685:BGL983698 BQF983685:BQH983698 CAB983685:CAD983698 CJX983685:CJZ983698 CTT983685:CTV983698 DDP983685:DDR983698 DNL983685:DNN983698 DXH983685:DXJ983698 EHD983685:EHF983698 EQZ983685:ERB983698 FAV983685:FAX983698 FKR983685:FKT983698 FUN983685:FUP983698 GEJ983685:GEL983698 GOF983685:GOH983698 GYB983685:GYD983698 HHX983685:HHZ983698 HRT983685:HRV983698 IBP983685:IBR983698 ILL983685:ILN983698 IVH983685:IVJ983698 JFD983685:JFF983698 JOZ983685:JPB983698 JYV983685:JYX983698 KIR983685:KIT983698 KSN983685:KSP983698 LCJ983685:LCL983698 LMF983685:LMH983698 LWB983685:LWD983698 MFX983685:MFZ983698 MPT983685:MPV983698 MZP983685:MZR983698 NJL983685:NJN983698 NTH983685:NTJ983698 ODD983685:ODF983698 OMZ983685:ONB983698 OWV983685:OWX983698 PGR983685:PGT983698 PQN983685:PQP983698 QAJ983685:QAL983698 QKF983685:QKH983698 QUB983685:QUD983698 RDX983685:RDZ983698 RNT983685:RNV983698 RXP983685:RXR983698 SHL983685:SHN983698 SRH983685:SRJ983698 TBD983685:TBF983698 TKZ983685:TLB983698 TUV983685:TUX983698 UER983685:UET983698 UON983685:UOP983698 UYJ983685:UYL983698 VIF983685:VIH983698 VSB983685:VSD983698 WBX983685:WBZ983698 WLT983685:WLV983698 WVP983685:WVR983698 H664:J674 JD664:JF674 SZ664:TB674 ACV664:ACX674 AMR664:AMT674 AWN664:AWP674 BGJ664:BGL674 BQF664:BQH674 CAB664:CAD674 CJX664:CJZ674 CTT664:CTV674 DDP664:DDR674 DNL664:DNN674 DXH664:DXJ674 EHD664:EHF674 EQZ664:ERB674 FAV664:FAX674 FKR664:FKT674 FUN664:FUP674 GEJ664:GEL674 GOF664:GOH674 GYB664:GYD674 HHX664:HHZ674 HRT664:HRV674 IBP664:IBR674 ILL664:ILN674 IVH664:IVJ674 JFD664:JFF674 JOZ664:JPB674 JYV664:JYX674 KIR664:KIT674 KSN664:KSP674 LCJ664:LCL674 LMF664:LMH674 LWB664:LWD674 MFX664:MFZ674 MPT664:MPV674 MZP664:MZR674 NJL664:NJN674 NTH664:NTJ674 ODD664:ODF674 OMZ664:ONB674 OWV664:OWX674 PGR664:PGT674 PQN664:PQP674 QAJ664:QAL674 QKF664:QKH674 QUB664:QUD674 RDX664:RDZ674 RNT664:RNV674 RXP664:RXR674 SHL664:SHN674 SRH664:SRJ674 TBD664:TBF674 TKZ664:TLB674 TUV664:TUX674 UER664:UET674 UON664:UOP674 UYJ664:UYL674 VIF664:VIH674 VSB664:VSD674 WBX664:WBZ674 WLT664:WLV674 WVP664:WVR674 H66200:J66210 JD66200:JF66210 SZ66200:TB66210 ACV66200:ACX66210 AMR66200:AMT66210 AWN66200:AWP66210 BGJ66200:BGL66210 BQF66200:BQH66210 CAB66200:CAD66210 CJX66200:CJZ66210 CTT66200:CTV66210 DDP66200:DDR66210 DNL66200:DNN66210 DXH66200:DXJ66210 EHD66200:EHF66210 EQZ66200:ERB66210 FAV66200:FAX66210 FKR66200:FKT66210 FUN66200:FUP66210 GEJ66200:GEL66210 GOF66200:GOH66210 GYB66200:GYD66210 HHX66200:HHZ66210 HRT66200:HRV66210 IBP66200:IBR66210 ILL66200:ILN66210 IVH66200:IVJ66210 JFD66200:JFF66210 JOZ66200:JPB66210 JYV66200:JYX66210 KIR66200:KIT66210 KSN66200:KSP66210 LCJ66200:LCL66210 LMF66200:LMH66210 LWB66200:LWD66210 MFX66200:MFZ66210 MPT66200:MPV66210 MZP66200:MZR66210 NJL66200:NJN66210 NTH66200:NTJ66210 ODD66200:ODF66210 OMZ66200:ONB66210 OWV66200:OWX66210 PGR66200:PGT66210 PQN66200:PQP66210 QAJ66200:QAL66210 QKF66200:QKH66210 QUB66200:QUD66210 RDX66200:RDZ66210 RNT66200:RNV66210 RXP66200:RXR66210 SHL66200:SHN66210 SRH66200:SRJ66210 TBD66200:TBF66210 TKZ66200:TLB66210 TUV66200:TUX66210 UER66200:UET66210 UON66200:UOP66210 UYJ66200:UYL66210 VIF66200:VIH66210 VSB66200:VSD66210 WBX66200:WBZ66210 WLT66200:WLV66210 WVP66200:WVR66210 H131736:J131746 JD131736:JF131746 SZ131736:TB131746 ACV131736:ACX131746 AMR131736:AMT131746 AWN131736:AWP131746 BGJ131736:BGL131746 BQF131736:BQH131746 CAB131736:CAD131746 CJX131736:CJZ131746 CTT131736:CTV131746 DDP131736:DDR131746 DNL131736:DNN131746 DXH131736:DXJ131746 EHD131736:EHF131746 EQZ131736:ERB131746 FAV131736:FAX131746 FKR131736:FKT131746 FUN131736:FUP131746 GEJ131736:GEL131746 GOF131736:GOH131746 GYB131736:GYD131746 HHX131736:HHZ131746 HRT131736:HRV131746 IBP131736:IBR131746 ILL131736:ILN131746 IVH131736:IVJ131746 JFD131736:JFF131746 JOZ131736:JPB131746 JYV131736:JYX131746 KIR131736:KIT131746 KSN131736:KSP131746 LCJ131736:LCL131746 LMF131736:LMH131746 LWB131736:LWD131746 MFX131736:MFZ131746 MPT131736:MPV131746 MZP131736:MZR131746 NJL131736:NJN131746 NTH131736:NTJ131746 ODD131736:ODF131746 OMZ131736:ONB131746 OWV131736:OWX131746 PGR131736:PGT131746 PQN131736:PQP131746 QAJ131736:QAL131746 QKF131736:QKH131746 QUB131736:QUD131746 RDX131736:RDZ131746 RNT131736:RNV131746 RXP131736:RXR131746 SHL131736:SHN131746 SRH131736:SRJ131746 TBD131736:TBF131746 TKZ131736:TLB131746 TUV131736:TUX131746 UER131736:UET131746 UON131736:UOP131746 UYJ131736:UYL131746 VIF131736:VIH131746 VSB131736:VSD131746 WBX131736:WBZ131746 WLT131736:WLV131746 WVP131736:WVR131746 H197272:J197282 JD197272:JF197282 SZ197272:TB197282 ACV197272:ACX197282 AMR197272:AMT197282 AWN197272:AWP197282 BGJ197272:BGL197282 BQF197272:BQH197282 CAB197272:CAD197282 CJX197272:CJZ197282 CTT197272:CTV197282 DDP197272:DDR197282 DNL197272:DNN197282 DXH197272:DXJ197282 EHD197272:EHF197282 EQZ197272:ERB197282 FAV197272:FAX197282 FKR197272:FKT197282 FUN197272:FUP197282 GEJ197272:GEL197282 GOF197272:GOH197282 GYB197272:GYD197282 HHX197272:HHZ197282 HRT197272:HRV197282 IBP197272:IBR197282 ILL197272:ILN197282 IVH197272:IVJ197282 JFD197272:JFF197282 JOZ197272:JPB197282 JYV197272:JYX197282 KIR197272:KIT197282 KSN197272:KSP197282 LCJ197272:LCL197282 LMF197272:LMH197282 LWB197272:LWD197282 MFX197272:MFZ197282 MPT197272:MPV197282 MZP197272:MZR197282 NJL197272:NJN197282 NTH197272:NTJ197282 ODD197272:ODF197282 OMZ197272:ONB197282 OWV197272:OWX197282 PGR197272:PGT197282 PQN197272:PQP197282 QAJ197272:QAL197282 QKF197272:QKH197282 QUB197272:QUD197282 RDX197272:RDZ197282 RNT197272:RNV197282 RXP197272:RXR197282 SHL197272:SHN197282 SRH197272:SRJ197282 TBD197272:TBF197282 TKZ197272:TLB197282 TUV197272:TUX197282 UER197272:UET197282 UON197272:UOP197282 UYJ197272:UYL197282 VIF197272:VIH197282 VSB197272:VSD197282 WBX197272:WBZ197282 WLT197272:WLV197282 WVP197272:WVR197282 H262808:J262818 JD262808:JF262818 SZ262808:TB262818 ACV262808:ACX262818 AMR262808:AMT262818 AWN262808:AWP262818 BGJ262808:BGL262818 BQF262808:BQH262818 CAB262808:CAD262818 CJX262808:CJZ262818 CTT262808:CTV262818 DDP262808:DDR262818 DNL262808:DNN262818 DXH262808:DXJ262818 EHD262808:EHF262818 EQZ262808:ERB262818 FAV262808:FAX262818 FKR262808:FKT262818 FUN262808:FUP262818 GEJ262808:GEL262818 GOF262808:GOH262818 GYB262808:GYD262818 HHX262808:HHZ262818 HRT262808:HRV262818 IBP262808:IBR262818 ILL262808:ILN262818 IVH262808:IVJ262818 JFD262808:JFF262818 JOZ262808:JPB262818 JYV262808:JYX262818 KIR262808:KIT262818 KSN262808:KSP262818 LCJ262808:LCL262818 LMF262808:LMH262818 LWB262808:LWD262818 MFX262808:MFZ262818 MPT262808:MPV262818 MZP262808:MZR262818 NJL262808:NJN262818 NTH262808:NTJ262818 ODD262808:ODF262818 OMZ262808:ONB262818 OWV262808:OWX262818 PGR262808:PGT262818 PQN262808:PQP262818 QAJ262808:QAL262818 QKF262808:QKH262818 QUB262808:QUD262818 RDX262808:RDZ262818 RNT262808:RNV262818 RXP262808:RXR262818 SHL262808:SHN262818 SRH262808:SRJ262818 TBD262808:TBF262818 TKZ262808:TLB262818 TUV262808:TUX262818 UER262808:UET262818 UON262808:UOP262818 UYJ262808:UYL262818 VIF262808:VIH262818 VSB262808:VSD262818 WBX262808:WBZ262818 WLT262808:WLV262818 WVP262808:WVR262818 H328344:J328354 JD328344:JF328354 SZ328344:TB328354 ACV328344:ACX328354 AMR328344:AMT328354 AWN328344:AWP328354 BGJ328344:BGL328354 BQF328344:BQH328354 CAB328344:CAD328354 CJX328344:CJZ328354 CTT328344:CTV328354 DDP328344:DDR328354 DNL328344:DNN328354 DXH328344:DXJ328354 EHD328344:EHF328354 EQZ328344:ERB328354 FAV328344:FAX328354 FKR328344:FKT328354 FUN328344:FUP328354 GEJ328344:GEL328354 GOF328344:GOH328354 GYB328344:GYD328354 HHX328344:HHZ328354 HRT328344:HRV328354 IBP328344:IBR328354 ILL328344:ILN328354 IVH328344:IVJ328354 JFD328344:JFF328354 JOZ328344:JPB328354 JYV328344:JYX328354 KIR328344:KIT328354 KSN328344:KSP328354 LCJ328344:LCL328354 LMF328344:LMH328354 LWB328344:LWD328354 MFX328344:MFZ328354 MPT328344:MPV328354 MZP328344:MZR328354 NJL328344:NJN328354 NTH328344:NTJ328354 ODD328344:ODF328354 OMZ328344:ONB328354 OWV328344:OWX328354 PGR328344:PGT328354 PQN328344:PQP328354 QAJ328344:QAL328354 QKF328344:QKH328354 QUB328344:QUD328354 RDX328344:RDZ328354 RNT328344:RNV328354 RXP328344:RXR328354 SHL328344:SHN328354 SRH328344:SRJ328354 TBD328344:TBF328354 TKZ328344:TLB328354 TUV328344:TUX328354 UER328344:UET328354 UON328344:UOP328354 UYJ328344:UYL328354 VIF328344:VIH328354 VSB328344:VSD328354 WBX328344:WBZ328354 WLT328344:WLV328354 WVP328344:WVR328354 H393880:J393890 JD393880:JF393890 SZ393880:TB393890 ACV393880:ACX393890 AMR393880:AMT393890 AWN393880:AWP393890 BGJ393880:BGL393890 BQF393880:BQH393890 CAB393880:CAD393890 CJX393880:CJZ393890 CTT393880:CTV393890 DDP393880:DDR393890 DNL393880:DNN393890 DXH393880:DXJ393890 EHD393880:EHF393890 EQZ393880:ERB393890 FAV393880:FAX393890 FKR393880:FKT393890 FUN393880:FUP393890 GEJ393880:GEL393890 GOF393880:GOH393890 GYB393880:GYD393890 HHX393880:HHZ393890 HRT393880:HRV393890 IBP393880:IBR393890 ILL393880:ILN393890 IVH393880:IVJ393890 JFD393880:JFF393890 JOZ393880:JPB393890 JYV393880:JYX393890 KIR393880:KIT393890 KSN393880:KSP393890 LCJ393880:LCL393890 LMF393880:LMH393890 LWB393880:LWD393890 MFX393880:MFZ393890 MPT393880:MPV393890 MZP393880:MZR393890 NJL393880:NJN393890 NTH393880:NTJ393890 ODD393880:ODF393890 OMZ393880:ONB393890 OWV393880:OWX393890 PGR393880:PGT393890 PQN393880:PQP393890 QAJ393880:QAL393890 QKF393880:QKH393890 QUB393880:QUD393890 RDX393880:RDZ393890 RNT393880:RNV393890 RXP393880:RXR393890 SHL393880:SHN393890 SRH393880:SRJ393890 TBD393880:TBF393890 TKZ393880:TLB393890 TUV393880:TUX393890 UER393880:UET393890 UON393880:UOP393890 UYJ393880:UYL393890 VIF393880:VIH393890 VSB393880:VSD393890 WBX393880:WBZ393890 WLT393880:WLV393890 WVP393880:WVR393890 H459416:J459426 JD459416:JF459426 SZ459416:TB459426 ACV459416:ACX459426 AMR459416:AMT459426 AWN459416:AWP459426 BGJ459416:BGL459426 BQF459416:BQH459426 CAB459416:CAD459426 CJX459416:CJZ459426 CTT459416:CTV459426 DDP459416:DDR459426 DNL459416:DNN459426 DXH459416:DXJ459426 EHD459416:EHF459426 EQZ459416:ERB459426 FAV459416:FAX459426 FKR459416:FKT459426 FUN459416:FUP459426 GEJ459416:GEL459426 GOF459416:GOH459426 GYB459416:GYD459426 HHX459416:HHZ459426 HRT459416:HRV459426 IBP459416:IBR459426 ILL459416:ILN459426 IVH459416:IVJ459426 JFD459416:JFF459426 JOZ459416:JPB459426 JYV459416:JYX459426 KIR459416:KIT459426 KSN459416:KSP459426 LCJ459416:LCL459426 LMF459416:LMH459426 LWB459416:LWD459426 MFX459416:MFZ459426 MPT459416:MPV459426 MZP459416:MZR459426 NJL459416:NJN459426 NTH459416:NTJ459426 ODD459416:ODF459426 OMZ459416:ONB459426 OWV459416:OWX459426 PGR459416:PGT459426 PQN459416:PQP459426 QAJ459416:QAL459426 QKF459416:QKH459426 QUB459416:QUD459426 RDX459416:RDZ459426 RNT459416:RNV459426 RXP459416:RXR459426 SHL459416:SHN459426 SRH459416:SRJ459426 TBD459416:TBF459426 TKZ459416:TLB459426 TUV459416:TUX459426 UER459416:UET459426 UON459416:UOP459426 UYJ459416:UYL459426 VIF459416:VIH459426 VSB459416:VSD459426 WBX459416:WBZ459426 WLT459416:WLV459426 WVP459416:WVR459426 H524952:J524962 JD524952:JF524962 SZ524952:TB524962 ACV524952:ACX524962 AMR524952:AMT524962 AWN524952:AWP524962 BGJ524952:BGL524962 BQF524952:BQH524962 CAB524952:CAD524962 CJX524952:CJZ524962 CTT524952:CTV524962 DDP524952:DDR524962 DNL524952:DNN524962 DXH524952:DXJ524962 EHD524952:EHF524962 EQZ524952:ERB524962 FAV524952:FAX524962 FKR524952:FKT524962 FUN524952:FUP524962 GEJ524952:GEL524962 GOF524952:GOH524962 GYB524952:GYD524962 HHX524952:HHZ524962 HRT524952:HRV524962 IBP524952:IBR524962 ILL524952:ILN524962 IVH524952:IVJ524962 JFD524952:JFF524962 JOZ524952:JPB524962 JYV524952:JYX524962 KIR524952:KIT524962 KSN524952:KSP524962 LCJ524952:LCL524962 LMF524952:LMH524962 LWB524952:LWD524962 MFX524952:MFZ524962 MPT524952:MPV524962 MZP524952:MZR524962 NJL524952:NJN524962 NTH524952:NTJ524962 ODD524952:ODF524962 OMZ524952:ONB524962 OWV524952:OWX524962 PGR524952:PGT524962 PQN524952:PQP524962 QAJ524952:QAL524962 QKF524952:QKH524962 QUB524952:QUD524962 RDX524952:RDZ524962 RNT524952:RNV524962 RXP524952:RXR524962 SHL524952:SHN524962 SRH524952:SRJ524962 TBD524952:TBF524962 TKZ524952:TLB524962 TUV524952:TUX524962 UER524952:UET524962 UON524952:UOP524962 UYJ524952:UYL524962 VIF524952:VIH524962 VSB524952:VSD524962 WBX524952:WBZ524962 WLT524952:WLV524962 WVP524952:WVR524962 H590488:J590498 JD590488:JF590498 SZ590488:TB590498 ACV590488:ACX590498 AMR590488:AMT590498 AWN590488:AWP590498 BGJ590488:BGL590498 BQF590488:BQH590498 CAB590488:CAD590498 CJX590488:CJZ590498 CTT590488:CTV590498 DDP590488:DDR590498 DNL590488:DNN590498 DXH590488:DXJ590498 EHD590488:EHF590498 EQZ590488:ERB590498 FAV590488:FAX590498 FKR590488:FKT590498 FUN590488:FUP590498 GEJ590488:GEL590498 GOF590488:GOH590498 GYB590488:GYD590498 HHX590488:HHZ590498 HRT590488:HRV590498 IBP590488:IBR590498 ILL590488:ILN590498 IVH590488:IVJ590498 JFD590488:JFF590498 JOZ590488:JPB590498 JYV590488:JYX590498 KIR590488:KIT590498 KSN590488:KSP590498 LCJ590488:LCL590498 LMF590488:LMH590498 LWB590488:LWD590498 MFX590488:MFZ590498 MPT590488:MPV590498 MZP590488:MZR590498 NJL590488:NJN590498 NTH590488:NTJ590498 ODD590488:ODF590498 OMZ590488:ONB590498 OWV590488:OWX590498 PGR590488:PGT590498 PQN590488:PQP590498 QAJ590488:QAL590498 QKF590488:QKH590498 QUB590488:QUD590498 RDX590488:RDZ590498 RNT590488:RNV590498 RXP590488:RXR590498 SHL590488:SHN590498 SRH590488:SRJ590498 TBD590488:TBF590498 TKZ590488:TLB590498 TUV590488:TUX590498 UER590488:UET590498 UON590488:UOP590498 UYJ590488:UYL590498 VIF590488:VIH590498 VSB590488:VSD590498 WBX590488:WBZ590498 WLT590488:WLV590498 WVP590488:WVR590498 H656024:J656034 JD656024:JF656034 SZ656024:TB656034 ACV656024:ACX656034 AMR656024:AMT656034 AWN656024:AWP656034 BGJ656024:BGL656034 BQF656024:BQH656034 CAB656024:CAD656034 CJX656024:CJZ656034 CTT656024:CTV656034 DDP656024:DDR656034 DNL656024:DNN656034 DXH656024:DXJ656034 EHD656024:EHF656034 EQZ656024:ERB656034 FAV656024:FAX656034 FKR656024:FKT656034 FUN656024:FUP656034 GEJ656024:GEL656034 GOF656024:GOH656034 GYB656024:GYD656034 HHX656024:HHZ656034 HRT656024:HRV656034 IBP656024:IBR656034 ILL656024:ILN656034 IVH656024:IVJ656034 JFD656024:JFF656034 JOZ656024:JPB656034 JYV656024:JYX656034 KIR656024:KIT656034 KSN656024:KSP656034 LCJ656024:LCL656034 LMF656024:LMH656034 LWB656024:LWD656034 MFX656024:MFZ656034 MPT656024:MPV656034 MZP656024:MZR656034 NJL656024:NJN656034 NTH656024:NTJ656034 ODD656024:ODF656034 OMZ656024:ONB656034 OWV656024:OWX656034 PGR656024:PGT656034 PQN656024:PQP656034 QAJ656024:QAL656034 QKF656024:QKH656034 QUB656024:QUD656034 RDX656024:RDZ656034 RNT656024:RNV656034 RXP656024:RXR656034 SHL656024:SHN656034 SRH656024:SRJ656034 TBD656024:TBF656034 TKZ656024:TLB656034 TUV656024:TUX656034 UER656024:UET656034 UON656024:UOP656034 UYJ656024:UYL656034 VIF656024:VIH656034 VSB656024:VSD656034 WBX656024:WBZ656034 WLT656024:WLV656034 WVP656024:WVR656034 H721560:J721570 JD721560:JF721570 SZ721560:TB721570 ACV721560:ACX721570 AMR721560:AMT721570 AWN721560:AWP721570 BGJ721560:BGL721570 BQF721560:BQH721570 CAB721560:CAD721570 CJX721560:CJZ721570 CTT721560:CTV721570 DDP721560:DDR721570 DNL721560:DNN721570 DXH721560:DXJ721570 EHD721560:EHF721570 EQZ721560:ERB721570 FAV721560:FAX721570 FKR721560:FKT721570 FUN721560:FUP721570 GEJ721560:GEL721570 GOF721560:GOH721570 GYB721560:GYD721570 HHX721560:HHZ721570 HRT721560:HRV721570 IBP721560:IBR721570 ILL721560:ILN721570 IVH721560:IVJ721570 JFD721560:JFF721570 JOZ721560:JPB721570 JYV721560:JYX721570 KIR721560:KIT721570 KSN721560:KSP721570 LCJ721560:LCL721570 LMF721560:LMH721570 LWB721560:LWD721570 MFX721560:MFZ721570 MPT721560:MPV721570 MZP721560:MZR721570 NJL721560:NJN721570 NTH721560:NTJ721570 ODD721560:ODF721570 OMZ721560:ONB721570 OWV721560:OWX721570 PGR721560:PGT721570 PQN721560:PQP721570 QAJ721560:QAL721570 QKF721560:QKH721570 QUB721560:QUD721570 RDX721560:RDZ721570 RNT721560:RNV721570 RXP721560:RXR721570 SHL721560:SHN721570 SRH721560:SRJ721570 TBD721560:TBF721570 TKZ721560:TLB721570 TUV721560:TUX721570 UER721560:UET721570 UON721560:UOP721570 UYJ721560:UYL721570 VIF721560:VIH721570 VSB721560:VSD721570 WBX721560:WBZ721570 WLT721560:WLV721570 WVP721560:WVR721570 H787096:J787106 JD787096:JF787106 SZ787096:TB787106 ACV787096:ACX787106 AMR787096:AMT787106 AWN787096:AWP787106 BGJ787096:BGL787106 BQF787096:BQH787106 CAB787096:CAD787106 CJX787096:CJZ787106 CTT787096:CTV787106 DDP787096:DDR787106 DNL787096:DNN787106 DXH787096:DXJ787106 EHD787096:EHF787106 EQZ787096:ERB787106 FAV787096:FAX787106 FKR787096:FKT787106 FUN787096:FUP787106 GEJ787096:GEL787106 GOF787096:GOH787106 GYB787096:GYD787106 HHX787096:HHZ787106 HRT787096:HRV787106 IBP787096:IBR787106 ILL787096:ILN787106 IVH787096:IVJ787106 JFD787096:JFF787106 JOZ787096:JPB787106 JYV787096:JYX787106 KIR787096:KIT787106 KSN787096:KSP787106 LCJ787096:LCL787106 LMF787096:LMH787106 LWB787096:LWD787106 MFX787096:MFZ787106 MPT787096:MPV787106 MZP787096:MZR787106 NJL787096:NJN787106 NTH787096:NTJ787106 ODD787096:ODF787106 OMZ787096:ONB787106 OWV787096:OWX787106 PGR787096:PGT787106 PQN787096:PQP787106 QAJ787096:QAL787106 QKF787096:QKH787106 QUB787096:QUD787106 RDX787096:RDZ787106 RNT787096:RNV787106 RXP787096:RXR787106 SHL787096:SHN787106 SRH787096:SRJ787106 TBD787096:TBF787106 TKZ787096:TLB787106 TUV787096:TUX787106 UER787096:UET787106 UON787096:UOP787106 UYJ787096:UYL787106 VIF787096:VIH787106 VSB787096:VSD787106 WBX787096:WBZ787106 WLT787096:WLV787106 WVP787096:WVR787106 H852632:J852642 JD852632:JF852642 SZ852632:TB852642 ACV852632:ACX852642 AMR852632:AMT852642 AWN852632:AWP852642 BGJ852632:BGL852642 BQF852632:BQH852642 CAB852632:CAD852642 CJX852632:CJZ852642 CTT852632:CTV852642 DDP852632:DDR852642 DNL852632:DNN852642 DXH852632:DXJ852642 EHD852632:EHF852642 EQZ852632:ERB852642 FAV852632:FAX852642 FKR852632:FKT852642 FUN852632:FUP852642 GEJ852632:GEL852642 GOF852632:GOH852642 GYB852632:GYD852642 HHX852632:HHZ852642 HRT852632:HRV852642 IBP852632:IBR852642 ILL852632:ILN852642 IVH852632:IVJ852642 JFD852632:JFF852642 JOZ852632:JPB852642 JYV852632:JYX852642 KIR852632:KIT852642 KSN852632:KSP852642 LCJ852632:LCL852642 LMF852632:LMH852642 LWB852632:LWD852642 MFX852632:MFZ852642 MPT852632:MPV852642 MZP852632:MZR852642 NJL852632:NJN852642 NTH852632:NTJ852642 ODD852632:ODF852642 OMZ852632:ONB852642 OWV852632:OWX852642 PGR852632:PGT852642 PQN852632:PQP852642 QAJ852632:QAL852642 QKF852632:QKH852642 QUB852632:QUD852642 RDX852632:RDZ852642 RNT852632:RNV852642 RXP852632:RXR852642 SHL852632:SHN852642 SRH852632:SRJ852642 TBD852632:TBF852642 TKZ852632:TLB852642 TUV852632:TUX852642 UER852632:UET852642 UON852632:UOP852642 UYJ852632:UYL852642 VIF852632:VIH852642 VSB852632:VSD852642 WBX852632:WBZ852642 WLT852632:WLV852642 WVP852632:WVR852642 H918168:J918178 JD918168:JF918178 SZ918168:TB918178 ACV918168:ACX918178 AMR918168:AMT918178 AWN918168:AWP918178 BGJ918168:BGL918178 BQF918168:BQH918178 CAB918168:CAD918178 CJX918168:CJZ918178 CTT918168:CTV918178 DDP918168:DDR918178 DNL918168:DNN918178 DXH918168:DXJ918178 EHD918168:EHF918178 EQZ918168:ERB918178 FAV918168:FAX918178 FKR918168:FKT918178 FUN918168:FUP918178 GEJ918168:GEL918178 GOF918168:GOH918178 GYB918168:GYD918178 HHX918168:HHZ918178 HRT918168:HRV918178 IBP918168:IBR918178 ILL918168:ILN918178 IVH918168:IVJ918178 JFD918168:JFF918178 JOZ918168:JPB918178 JYV918168:JYX918178 KIR918168:KIT918178 KSN918168:KSP918178 LCJ918168:LCL918178 LMF918168:LMH918178 LWB918168:LWD918178 MFX918168:MFZ918178 MPT918168:MPV918178 MZP918168:MZR918178 NJL918168:NJN918178 NTH918168:NTJ918178 ODD918168:ODF918178 OMZ918168:ONB918178 OWV918168:OWX918178 PGR918168:PGT918178 PQN918168:PQP918178 QAJ918168:QAL918178 QKF918168:QKH918178 QUB918168:QUD918178 RDX918168:RDZ918178 RNT918168:RNV918178 RXP918168:RXR918178 SHL918168:SHN918178 SRH918168:SRJ918178 TBD918168:TBF918178 TKZ918168:TLB918178 TUV918168:TUX918178 UER918168:UET918178 UON918168:UOP918178 UYJ918168:UYL918178 VIF918168:VIH918178 VSB918168:VSD918178 WBX918168:WBZ918178 WLT918168:WLV918178 WVP918168:WVR918178 H983704:J983714 JD983704:JF983714 SZ983704:TB983714 ACV983704:ACX983714 AMR983704:AMT983714 AWN983704:AWP983714 BGJ983704:BGL983714 BQF983704:BQH983714 CAB983704:CAD983714 CJX983704:CJZ983714 CTT983704:CTV983714 DDP983704:DDR983714 DNL983704:DNN983714 DXH983704:DXJ983714 EHD983704:EHF983714 EQZ983704:ERB983714 FAV983704:FAX983714 FKR983704:FKT983714 FUN983704:FUP983714 GEJ983704:GEL983714 GOF983704:GOH983714 GYB983704:GYD983714 HHX983704:HHZ983714 HRT983704:HRV983714 IBP983704:IBR983714 ILL983704:ILN983714 IVH983704:IVJ983714 JFD983704:JFF983714 JOZ983704:JPB983714 JYV983704:JYX983714 KIR983704:KIT983714 KSN983704:KSP983714 LCJ983704:LCL983714 LMF983704:LMH983714 LWB983704:LWD983714 MFX983704:MFZ983714 MPT983704:MPV983714 MZP983704:MZR983714 NJL983704:NJN983714 NTH983704:NTJ983714 ODD983704:ODF983714 OMZ983704:ONB983714 OWV983704:OWX983714 PGR983704:PGT983714 PQN983704:PQP983714 QAJ983704:QAL983714 QKF983704:QKH983714 QUB983704:QUD983714 RDX983704:RDZ983714 RNT983704:RNV983714 RXP983704:RXR983714 SHL983704:SHN983714 SRH983704:SRJ983714 TBD983704:TBF983714 TKZ983704:TLB983714 TUV983704:TUX983714 UER983704:UET983714 UON983704:UOP983714 UYJ983704:UYL983714 VIF983704:VIH983714 VSB983704:VSD983714 WBX983704:WBZ983714 WLT983704:WLV983714 WVP983704:WVR983714 H678:J686 JD678:JF686 SZ678:TB686 ACV678:ACX686 AMR678:AMT686 AWN678:AWP686 BGJ678:BGL686 BQF678:BQH686 CAB678:CAD686 CJX678:CJZ686 CTT678:CTV686 DDP678:DDR686 DNL678:DNN686 DXH678:DXJ686 EHD678:EHF686 EQZ678:ERB686 FAV678:FAX686 FKR678:FKT686 FUN678:FUP686 GEJ678:GEL686 GOF678:GOH686 GYB678:GYD686 HHX678:HHZ686 HRT678:HRV686 IBP678:IBR686 ILL678:ILN686 IVH678:IVJ686 JFD678:JFF686 JOZ678:JPB686 JYV678:JYX686 KIR678:KIT686 KSN678:KSP686 LCJ678:LCL686 LMF678:LMH686 LWB678:LWD686 MFX678:MFZ686 MPT678:MPV686 MZP678:MZR686 NJL678:NJN686 NTH678:NTJ686 ODD678:ODF686 OMZ678:ONB686 OWV678:OWX686 PGR678:PGT686 PQN678:PQP686 QAJ678:QAL686 QKF678:QKH686 QUB678:QUD686 RDX678:RDZ686 RNT678:RNV686 RXP678:RXR686 SHL678:SHN686 SRH678:SRJ686 TBD678:TBF686 TKZ678:TLB686 TUV678:TUX686 UER678:UET686 UON678:UOP686 UYJ678:UYL686 VIF678:VIH686 VSB678:VSD686 WBX678:WBZ686 WLT678:WLV686 WVP678:WVR686 H66214:J66222 JD66214:JF66222 SZ66214:TB66222 ACV66214:ACX66222 AMR66214:AMT66222 AWN66214:AWP66222 BGJ66214:BGL66222 BQF66214:BQH66222 CAB66214:CAD66222 CJX66214:CJZ66222 CTT66214:CTV66222 DDP66214:DDR66222 DNL66214:DNN66222 DXH66214:DXJ66222 EHD66214:EHF66222 EQZ66214:ERB66222 FAV66214:FAX66222 FKR66214:FKT66222 FUN66214:FUP66222 GEJ66214:GEL66222 GOF66214:GOH66222 GYB66214:GYD66222 HHX66214:HHZ66222 HRT66214:HRV66222 IBP66214:IBR66222 ILL66214:ILN66222 IVH66214:IVJ66222 JFD66214:JFF66222 JOZ66214:JPB66222 JYV66214:JYX66222 KIR66214:KIT66222 KSN66214:KSP66222 LCJ66214:LCL66222 LMF66214:LMH66222 LWB66214:LWD66222 MFX66214:MFZ66222 MPT66214:MPV66222 MZP66214:MZR66222 NJL66214:NJN66222 NTH66214:NTJ66222 ODD66214:ODF66222 OMZ66214:ONB66222 OWV66214:OWX66222 PGR66214:PGT66222 PQN66214:PQP66222 QAJ66214:QAL66222 QKF66214:QKH66222 QUB66214:QUD66222 RDX66214:RDZ66222 RNT66214:RNV66222 RXP66214:RXR66222 SHL66214:SHN66222 SRH66214:SRJ66222 TBD66214:TBF66222 TKZ66214:TLB66222 TUV66214:TUX66222 UER66214:UET66222 UON66214:UOP66222 UYJ66214:UYL66222 VIF66214:VIH66222 VSB66214:VSD66222 WBX66214:WBZ66222 WLT66214:WLV66222 WVP66214:WVR66222 H131750:J131758 JD131750:JF131758 SZ131750:TB131758 ACV131750:ACX131758 AMR131750:AMT131758 AWN131750:AWP131758 BGJ131750:BGL131758 BQF131750:BQH131758 CAB131750:CAD131758 CJX131750:CJZ131758 CTT131750:CTV131758 DDP131750:DDR131758 DNL131750:DNN131758 DXH131750:DXJ131758 EHD131750:EHF131758 EQZ131750:ERB131758 FAV131750:FAX131758 FKR131750:FKT131758 FUN131750:FUP131758 GEJ131750:GEL131758 GOF131750:GOH131758 GYB131750:GYD131758 HHX131750:HHZ131758 HRT131750:HRV131758 IBP131750:IBR131758 ILL131750:ILN131758 IVH131750:IVJ131758 JFD131750:JFF131758 JOZ131750:JPB131758 JYV131750:JYX131758 KIR131750:KIT131758 KSN131750:KSP131758 LCJ131750:LCL131758 LMF131750:LMH131758 LWB131750:LWD131758 MFX131750:MFZ131758 MPT131750:MPV131758 MZP131750:MZR131758 NJL131750:NJN131758 NTH131750:NTJ131758 ODD131750:ODF131758 OMZ131750:ONB131758 OWV131750:OWX131758 PGR131750:PGT131758 PQN131750:PQP131758 QAJ131750:QAL131758 QKF131750:QKH131758 QUB131750:QUD131758 RDX131750:RDZ131758 RNT131750:RNV131758 RXP131750:RXR131758 SHL131750:SHN131758 SRH131750:SRJ131758 TBD131750:TBF131758 TKZ131750:TLB131758 TUV131750:TUX131758 UER131750:UET131758 UON131750:UOP131758 UYJ131750:UYL131758 VIF131750:VIH131758 VSB131750:VSD131758 WBX131750:WBZ131758 WLT131750:WLV131758 WVP131750:WVR131758 H197286:J197294 JD197286:JF197294 SZ197286:TB197294 ACV197286:ACX197294 AMR197286:AMT197294 AWN197286:AWP197294 BGJ197286:BGL197294 BQF197286:BQH197294 CAB197286:CAD197294 CJX197286:CJZ197294 CTT197286:CTV197294 DDP197286:DDR197294 DNL197286:DNN197294 DXH197286:DXJ197294 EHD197286:EHF197294 EQZ197286:ERB197294 FAV197286:FAX197294 FKR197286:FKT197294 FUN197286:FUP197294 GEJ197286:GEL197294 GOF197286:GOH197294 GYB197286:GYD197294 HHX197286:HHZ197294 HRT197286:HRV197294 IBP197286:IBR197294 ILL197286:ILN197294 IVH197286:IVJ197294 JFD197286:JFF197294 JOZ197286:JPB197294 JYV197286:JYX197294 KIR197286:KIT197294 KSN197286:KSP197294 LCJ197286:LCL197294 LMF197286:LMH197294 LWB197286:LWD197294 MFX197286:MFZ197294 MPT197286:MPV197294 MZP197286:MZR197294 NJL197286:NJN197294 NTH197286:NTJ197294 ODD197286:ODF197294 OMZ197286:ONB197294 OWV197286:OWX197294 PGR197286:PGT197294 PQN197286:PQP197294 QAJ197286:QAL197294 QKF197286:QKH197294 QUB197286:QUD197294 RDX197286:RDZ197294 RNT197286:RNV197294 RXP197286:RXR197294 SHL197286:SHN197294 SRH197286:SRJ197294 TBD197286:TBF197294 TKZ197286:TLB197294 TUV197286:TUX197294 UER197286:UET197294 UON197286:UOP197294 UYJ197286:UYL197294 VIF197286:VIH197294 VSB197286:VSD197294 WBX197286:WBZ197294 WLT197286:WLV197294 WVP197286:WVR197294 H262822:J262830 JD262822:JF262830 SZ262822:TB262830 ACV262822:ACX262830 AMR262822:AMT262830 AWN262822:AWP262830 BGJ262822:BGL262830 BQF262822:BQH262830 CAB262822:CAD262830 CJX262822:CJZ262830 CTT262822:CTV262830 DDP262822:DDR262830 DNL262822:DNN262830 DXH262822:DXJ262830 EHD262822:EHF262830 EQZ262822:ERB262830 FAV262822:FAX262830 FKR262822:FKT262830 FUN262822:FUP262830 GEJ262822:GEL262830 GOF262822:GOH262830 GYB262822:GYD262830 HHX262822:HHZ262830 HRT262822:HRV262830 IBP262822:IBR262830 ILL262822:ILN262830 IVH262822:IVJ262830 JFD262822:JFF262830 JOZ262822:JPB262830 JYV262822:JYX262830 KIR262822:KIT262830 KSN262822:KSP262830 LCJ262822:LCL262830 LMF262822:LMH262830 LWB262822:LWD262830 MFX262822:MFZ262830 MPT262822:MPV262830 MZP262822:MZR262830 NJL262822:NJN262830 NTH262822:NTJ262830 ODD262822:ODF262830 OMZ262822:ONB262830 OWV262822:OWX262830 PGR262822:PGT262830 PQN262822:PQP262830 QAJ262822:QAL262830 QKF262822:QKH262830 QUB262822:QUD262830 RDX262822:RDZ262830 RNT262822:RNV262830 RXP262822:RXR262830 SHL262822:SHN262830 SRH262822:SRJ262830 TBD262822:TBF262830 TKZ262822:TLB262830 TUV262822:TUX262830 UER262822:UET262830 UON262822:UOP262830 UYJ262822:UYL262830 VIF262822:VIH262830 VSB262822:VSD262830 WBX262822:WBZ262830 WLT262822:WLV262830 WVP262822:WVR262830 H328358:J328366 JD328358:JF328366 SZ328358:TB328366 ACV328358:ACX328366 AMR328358:AMT328366 AWN328358:AWP328366 BGJ328358:BGL328366 BQF328358:BQH328366 CAB328358:CAD328366 CJX328358:CJZ328366 CTT328358:CTV328366 DDP328358:DDR328366 DNL328358:DNN328366 DXH328358:DXJ328366 EHD328358:EHF328366 EQZ328358:ERB328366 FAV328358:FAX328366 FKR328358:FKT328366 FUN328358:FUP328366 GEJ328358:GEL328366 GOF328358:GOH328366 GYB328358:GYD328366 HHX328358:HHZ328366 HRT328358:HRV328366 IBP328358:IBR328366 ILL328358:ILN328366 IVH328358:IVJ328366 JFD328358:JFF328366 JOZ328358:JPB328366 JYV328358:JYX328366 KIR328358:KIT328366 KSN328358:KSP328366 LCJ328358:LCL328366 LMF328358:LMH328366 LWB328358:LWD328366 MFX328358:MFZ328366 MPT328358:MPV328366 MZP328358:MZR328366 NJL328358:NJN328366 NTH328358:NTJ328366 ODD328358:ODF328366 OMZ328358:ONB328366 OWV328358:OWX328366 PGR328358:PGT328366 PQN328358:PQP328366 QAJ328358:QAL328366 QKF328358:QKH328366 QUB328358:QUD328366 RDX328358:RDZ328366 RNT328358:RNV328366 RXP328358:RXR328366 SHL328358:SHN328366 SRH328358:SRJ328366 TBD328358:TBF328366 TKZ328358:TLB328366 TUV328358:TUX328366 UER328358:UET328366 UON328358:UOP328366 UYJ328358:UYL328366 VIF328358:VIH328366 VSB328358:VSD328366 WBX328358:WBZ328366 WLT328358:WLV328366 WVP328358:WVR328366 H393894:J393902 JD393894:JF393902 SZ393894:TB393902 ACV393894:ACX393902 AMR393894:AMT393902 AWN393894:AWP393902 BGJ393894:BGL393902 BQF393894:BQH393902 CAB393894:CAD393902 CJX393894:CJZ393902 CTT393894:CTV393902 DDP393894:DDR393902 DNL393894:DNN393902 DXH393894:DXJ393902 EHD393894:EHF393902 EQZ393894:ERB393902 FAV393894:FAX393902 FKR393894:FKT393902 FUN393894:FUP393902 GEJ393894:GEL393902 GOF393894:GOH393902 GYB393894:GYD393902 HHX393894:HHZ393902 HRT393894:HRV393902 IBP393894:IBR393902 ILL393894:ILN393902 IVH393894:IVJ393902 JFD393894:JFF393902 JOZ393894:JPB393902 JYV393894:JYX393902 KIR393894:KIT393902 KSN393894:KSP393902 LCJ393894:LCL393902 LMF393894:LMH393902 LWB393894:LWD393902 MFX393894:MFZ393902 MPT393894:MPV393902 MZP393894:MZR393902 NJL393894:NJN393902 NTH393894:NTJ393902 ODD393894:ODF393902 OMZ393894:ONB393902 OWV393894:OWX393902 PGR393894:PGT393902 PQN393894:PQP393902 QAJ393894:QAL393902 QKF393894:QKH393902 QUB393894:QUD393902 RDX393894:RDZ393902 RNT393894:RNV393902 RXP393894:RXR393902 SHL393894:SHN393902 SRH393894:SRJ393902 TBD393894:TBF393902 TKZ393894:TLB393902 TUV393894:TUX393902 UER393894:UET393902 UON393894:UOP393902 UYJ393894:UYL393902 VIF393894:VIH393902 VSB393894:VSD393902 WBX393894:WBZ393902 WLT393894:WLV393902 WVP393894:WVR393902 H459430:J459438 JD459430:JF459438 SZ459430:TB459438 ACV459430:ACX459438 AMR459430:AMT459438 AWN459430:AWP459438 BGJ459430:BGL459438 BQF459430:BQH459438 CAB459430:CAD459438 CJX459430:CJZ459438 CTT459430:CTV459438 DDP459430:DDR459438 DNL459430:DNN459438 DXH459430:DXJ459438 EHD459430:EHF459438 EQZ459430:ERB459438 FAV459430:FAX459438 FKR459430:FKT459438 FUN459430:FUP459438 GEJ459430:GEL459438 GOF459430:GOH459438 GYB459430:GYD459438 HHX459430:HHZ459438 HRT459430:HRV459438 IBP459430:IBR459438 ILL459430:ILN459438 IVH459430:IVJ459438 JFD459430:JFF459438 JOZ459430:JPB459438 JYV459430:JYX459438 KIR459430:KIT459438 KSN459430:KSP459438 LCJ459430:LCL459438 LMF459430:LMH459438 LWB459430:LWD459438 MFX459430:MFZ459438 MPT459430:MPV459438 MZP459430:MZR459438 NJL459430:NJN459438 NTH459430:NTJ459438 ODD459430:ODF459438 OMZ459430:ONB459438 OWV459430:OWX459438 PGR459430:PGT459438 PQN459430:PQP459438 QAJ459430:QAL459438 QKF459430:QKH459438 QUB459430:QUD459438 RDX459430:RDZ459438 RNT459430:RNV459438 RXP459430:RXR459438 SHL459430:SHN459438 SRH459430:SRJ459438 TBD459430:TBF459438 TKZ459430:TLB459438 TUV459430:TUX459438 UER459430:UET459438 UON459430:UOP459438 UYJ459430:UYL459438 VIF459430:VIH459438 VSB459430:VSD459438 WBX459430:WBZ459438 WLT459430:WLV459438 WVP459430:WVR459438 H524966:J524974 JD524966:JF524974 SZ524966:TB524974 ACV524966:ACX524974 AMR524966:AMT524974 AWN524966:AWP524974 BGJ524966:BGL524974 BQF524966:BQH524974 CAB524966:CAD524974 CJX524966:CJZ524974 CTT524966:CTV524974 DDP524966:DDR524974 DNL524966:DNN524974 DXH524966:DXJ524974 EHD524966:EHF524974 EQZ524966:ERB524974 FAV524966:FAX524974 FKR524966:FKT524974 FUN524966:FUP524974 GEJ524966:GEL524974 GOF524966:GOH524974 GYB524966:GYD524974 HHX524966:HHZ524974 HRT524966:HRV524974 IBP524966:IBR524974 ILL524966:ILN524974 IVH524966:IVJ524974 JFD524966:JFF524974 JOZ524966:JPB524974 JYV524966:JYX524974 KIR524966:KIT524974 KSN524966:KSP524974 LCJ524966:LCL524974 LMF524966:LMH524974 LWB524966:LWD524974 MFX524966:MFZ524974 MPT524966:MPV524974 MZP524966:MZR524974 NJL524966:NJN524974 NTH524966:NTJ524974 ODD524966:ODF524974 OMZ524966:ONB524974 OWV524966:OWX524974 PGR524966:PGT524974 PQN524966:PQP524974 QAJ524966:QAL524974 QKF524966:QKH524974 QUB524966:QUD524974 RDX524966:RDZ524974 RNT524966:RNV524974 RXP524966:RXR524974 SHL524966:SHN524974 SRH524966:SRJ524974 TBD524966:TBF524974 TKZ524966:TLB524974 TUV524966:TUX524974 UER524966:UET524974 UON524966:UOP524974 UYJ524966:UYL524974 VIF524966:VIH524974 VSB524966:VSD524974 WBX524966:WBZ524974 WLT524966:WLV524974 WVP524966:WVR524974 H590502:J590510 JD590502:JF590510 SZ590502:TB590510 ACV590502:ACX590510 AMR590502:AMT590510 AWN590502:AWP590510 BGJ590502:BGL590510 BQF590502:BQH590510 CAB590502:CAD590510 CJX590502:CJZ590510 CTT590502:CTV590510 DDP590502:DDR590510 DNL590502:DNN590510 DXH590502:DXJ590510 EHD590502:EHF590510 EQZ590502:ERB590510 FAV590502:FAX590510 FKR590502:FKT590510 FUN590502:FUP590510 GEJ590502:GEL590510 GOF590502:GOH590510 GYB590502:GYD590510 HHX590502:HHZ590510 HRT590502:HRV590510 IBP590502:IBR590510 ILL590502:ILN590510 IVH590502:IVJ590510 JFD590502:JFF590510 JOZ590502:JPB590510 JYV590502:JYX590510 KIR590502:KIT590510 KSN590502:KSP590510 LCJ590502:LCL590510 LMF590502:LMH590510 LWB590502:LWD590510 MFX590502:MFZ590510 MPT590502:MPV590510 MZP590502:MZR590510 NJL590502:NJN590510 NTH590502:NTJ590510 ODD590502:ODF590510 OMZ590502:ONB590510 OWV590502:OWX590510 PGR590502:PGT590510 PQN590502:PQP590510 QAJ590502:QAL590510 QKF590502:QKH590510 QUB590502:QUD590510 RDX590502:RDZ590510 RNT590502:RNV590510 RXP590502:RXR590510 SHL590502:SHN590510 SRH590502:SRJ590510 TBD590502:TBF590510 TKZ590502:TLB590510 TUV590502:TUX590510 UER590502:UET590510 UON590502:UOP590510 UYJ590502:UYL590510 VIF590502:VIH590510 VSB590502:VSD590510 WBX590502:WBZ590510 WLT590502:WLV590510 WVP590502:WVR590510 H656038:J656046 JD656038:JF656046 SZ656038:TB656046 ACV656038:ACX656046 AMR656038:AMT656046 AWN656038:AWP656046 BGJ656038:BGL656046 BQF656038:BQH656046 CAB656038:CAD656046 CJX656038:CJZ656046 CTT656038:CTV656046 DDP656038:DDR656046 DNL656038:DNN656046 DXH656038:DXJ656046 EHD656038:EHF656046 EQZ656038:ERB656046 FAV656038:FAX656046 FKR656038:FKT656046 FUN656038:FUP656046 GEJ656038:GEL656046 GOF656038:GOH656046 GYB656038:GYD656046 HHX656038:HHZ656046 HRT656038:HRV656046 IBP656038:IBR656046 ILL656038:ILN656046 IVH656038:IVJ656046 JFD656038:JFF656046 JOZ656038:JPB656046 JYV656038:JYX656046 KIR656038:KIT656046 KSN656038:KSP656046 LCJ656038:LCL656046 LMF656038:LMH656046 LWB656038:LWD656046 MFX656038:MFZ656046 MPT656038:MPV656046 MZP656038:MZR656046 NJL656038:NJN656046 NTH656038:NTJ656046 ODD656038:ODF656046 OMZ656038:ONB656046 OWV656038:OWX656046 PGR656038:PGT656046 PQN656038:PQP656046 QAJ656038:QAL656046 QKF656038:QKH656046 QUB656038:QUD656046 RDX656038:RDZ656046 RNT656038:RNV656046 RXP656038:RXR656046 SHL656038:SHN656046 SRH656038:SRJ656046 TBD656038:TBF656046 TKZ656038:TLB656046 TUV656038:TUX656046 UER656038:UET656046 UON656038:UOP656046 UYJ656038:UYL656046 VIF656038:VIH656046 VSB656038:VSD656046 WBX656038:WBZ656046 WLT656038:WLV656046 WVP656038:WVR656046 H721574:J721582 JD721574:JF721582 SZ721574:TB721582 ACV721574:ACX721582 AMR721574:AMT721582 AWN721574:AWP721582 BGJ721574:BGL721582 BQF721574:BQH721582 CAB721574:CAD721582 CJX721574:CJZ721582 CTT721574:CTV721582 DDP721574:DDR721582 DNL721574:DNN721582 DXH721574:DXJ721582 EHD721574:EHF721582 EQZ721574:ERB721582 FAV721574:FAX721582 FKR721574:FKT721582 FUN721574:FUP721582 GEJ721574:GEL721582 GOF721574:GOH721582 GYB721574:GYD721582 HHX721574:HHZ721582 HRT721574:HRV721582 IBP721574:IBR721582 ILL721574:ILN721582 IVH721574:IVJ721582 JFD721574:JFF721582 JOZ721574:JPB721582 JYV721574:JYX721582 KIR721574:KIT721582 KSN721574:KSP721582 LCJ721574:LCL721582 LMF721574:LMH721582 LWB721574:LWD721582 MFX721574:MFZ721582 MPT721574:MPV721582 MZP721574:MZR721582 NJL721574:NJN721582 NTH721574:NTJ721582 ODD721574:ODF721582 OMZ721574:ONB721582 OWV721574:OWX721582 PGR721574:PGT721582 PQN721574:PQP721582 QAJ721574:QAL721582 QKF721574:QKH721582 QUB721574:QUD721582 RDX721574:RDZ721582 RNT721574:RNV721582 RXP721574:RXR721582 SHL721574:SHN721582 SRH721574:SRJ721582 TBD721574:TBF721582 TKZ721574:TLB721582 TUV721574:TUX721582 UER721574:UET721582 UON721574:UOP721582 UYJ721574:UYL721582 VIF721574:VIH721582 VSB721574:VSD721582 WBX721574:WBZ721582 WLT721574:WLV721582 WVP721574:WVR721582 H787110:J787118 JD787110:JF787118 SZ787110:TB787118 ACV787110:ACX787118 AMR787110:AMT787118 AWN787110:AWP787118 BGJ787110:BGL787118 BQF787110:BQH787118 CAB787110:CAD787118 CJX787110:CJZ787118 CTT787110:CTV787118 DDP787110:DDR787118 DNL787110:DNN787118 DXH787110:DXJ787118 EHD787110:EHF787118 EQZ787110:ERB787118 FAV787110:FAX787118 FKR787110:FKT787118 FUN787110:FUP787118 GEJ787110:GEL787118 GOF787110:GOH787118 GYB787110:GYD787118 HHX787110:HHZ787118 HRT787110:HRV787118 IBP787110:IBR787118 ILL787110:ILN787118 IVH787110:IVJ787118 JFD787110:JFF787118 JOZ787110:JPB787118 JYV787110:JYX787118 KIR787110:KIT787118 KSN787110:KSP787118 LCJ787110:LCL787118 LMF787110:LMH787118 LWB787110:LWD787118 MFX787110:MFZ787118 MPT787110:MPV787118 MZP787110:MZR787118 NJL787110:NJN787118 NTH787110:NTJ787118 ODD787110:ODF787118 OMZ787110:ONB787118 OWV787110:OWX787118 PGR787110:PGT787118 PQN787110:PQP787118 QAJ787110:QAL787118 QKF787110:QKH787118 QUB787110:QUD787118 RDX787110:RDZ787118 RNT787110:RNV787118 RXP787110:RXR787118 SHL787110:SHN787118 SRH787110:SRJ787118 TBD787110:TBF787118 TKZ787110:TLB787118 TUV787110:TUX787118 UER787110:UET787118 UON787110:UOP787118 UYJ787110:UYL787118 VIF787110:VIH787118 VSB787110:VSD787118 WBX787110:WBZ787118 WLT787110:WLV787118 WVP787110:WVR787118 H852646:J852654 JD852646:JF852654 SZ852646:TB852654 ACV852646:ACX852654 AMR852646:AMT852654 AWN852646:AWP852654 BGJ852646:BGL852654 BQF852646:BQH852654 CAB852646:CAD852654 CJX852646:CJZ852654 CTT852646:CTV852654 DDP852646:DDR852654 DNL852646:DNN852654 DXH852646:DXJ852654 EHD852646:EHF852654 EQZ852646:ERB852654 FAV852646:FAX852654 FKR852646:FKT852654 FUN852646:FUP852654 GEJ852646:GEL852654 GOF852646:GOH852654 GYB852646:GYD852654 HHX852646:HHZ852654 HRT852646:HRV852654 IBP852646:IBR852654 ILL852646:ILN852654 IVH852646:IVJ852654 JFD852646:JFF852654 JOZ852646:JPB852654 JYV852646:JYX852654 KIR852646:KIT852654 KSN852646:KSP852654 LCJ852646:LCL852654 LMF852646:LMH852654 LWB852646:LWD852654 MFX852646:MFZ852654 MPT852646:MPV852654 MZP852646:MZR852654 NJL852646:NJN852654 NTH852646:NTJ852654 ODD852646:ODF852654 OMZ852646:ONB852654 OWV852646:OWX852654 PGR852646:PGT852654 PQN852646:PQP852654 QAJ852646:QAL852654 QKF852646:QKH852654 QUB852646:QUD852654 RDX852646:RDZ852654 RNT852646:RNV852654 RXP852646:RXR852654 SHL852646:SHN852654 SRH852646:SRJ852654 TBD852646:TBF852654 TKZ852646:TLB852654 TUV852646:TUX852654 UER852646:UET852654 UON852646:UOP852654 UYJ852646:UYL852654 VIF852646:VIH852654 VSB852646:VSD852654 WBX852646:WBZ852654 WLT852646:WLV852654 WVP852646:WVR852654 H918182:J918190 JD918182:JF918190 SZ918182:TB918190 ACV918182:ACX918190 AMR918182:AMT918190 AWN918182:AWP918190 BGJ918182:BGL918190 BQF918182:BQH918190 CAB918182:CAD918190 CJX918182:CJZ918190 CTT918182:CTV918190 DDP918182:DDR918190 DNL918182:DNN918190 DXH918182:DXJ918190 EHD918182:EHF918190 EQZ918182:ERB918190 FAV918182:FAX918190 FKR918182:FKT918190 FUN918182:FUP918190 GEJ918182:GEL918190 GOF918182:GOH918190 GYB918182:GYD918190 HHX918182:HHZ918190 HRT918182:HRV918190 IBP918182:IBR918190 ILL918182:ILN918190 IVH918182:IVJ918190 JFD918182:JFF918190 JOZ918182:JPB918190 JYV918182:JYX918190 KIR918182:KIT918190 KSN918182:KSP918190 LCJ918182:LCL918190 LMF918182:LMH918190 LWB918182:LWD918190 MFX918182:MFZ918190 MPT918182:MPV918190 MZP918182:MZR918190 NJL918182:NJN918190 NTH918182:NTJ918190 ODD918182:ODF918190 OMZ918182:ONB918190 OWV918182:OWX918190 PGR918182:PGT918190 PQN918182:PQP918190 QAJ918182:QAL918190 QKF918182:QKH918190 QUB918182:QUD918190 RDX918182:RDZ918190 RNT918182:RNV918190 RXP918182:RXR918190 SHL918182:SHN918190 SRH918182:SRJ918190 TBD918182:TBF918190 TKZ918182:TLB918190 TUV918182:TUX918190 UER918182:UET918190 UON918182:UOP918190 UYJ918182:UYL918190 VIF918182:VIH918190 VSB918182:VSD918190 WBX918182:WBZ918190 WLT918182:WLV918190 WVP918182:WVR918190 H983718:J983726 JD983718:JF983726 SZ983718:TB983726 ACV983718:ACX983726 AMR983718:AMT983726 AWN983718:AWP983726 BGJ983718:BGL983726 BQF983718:BQH983726 CAB983718:CAD983726 CJX983718:CJZ983726 CTT983718:CTV983726 DDP983718:DDR983726 DNL983718:DNN983726 DXH983718:DXJ983726 EHD983718:EHF983726 EQZ983718:ERB983726 FAV983718:FAX983726 FKR983718:FKT983726 FUN983718:FUP983726 GEJ983718:GEL983726 GOF983718:GOH983726 GYB983718:GYD983726 HHX983718:HHZ983726 HRT983718:HRV983726 IBP983718:IBR983726 ILL983718:ILN983726 IVH983718:IVJ983726 JFD983718:JFF983726 JOZ983718:JPB983726 JYV983718:JYX983726 KIR983718:KIT983726 KSN983718:KSP983726 LCJ983718:LCL983726 LMF983718:LMH983726 LWB983718:LWD983726 MFX983718:MFZ983726 MPT983718:MPV983726 MZP983718:MZR983726 NJL983718:NJN983726 NTH983718:NTJ983726 ODD983718:ODF983726 OMZ983718:ONB983726 OWV983718:OWX983726 PGR983718:PGT983726 PQN983718:PQP983726 QAJ983718:QAL983726 QKF983718:QKH983726 QUB983718:QUD983726 RDX983718:RDZ983726 RNT983718:RNV983726 RXP983718:RXR983726 SHL983718:SHN983726 SRH983718:SRJ983726 TBD983718:TBF983726 TKZ983718:TLB983726 TUV983718:TUX983726 UER983718:UET983726 UON983718:UOP983726 UYJ983718:UYL983726 VIF983718:VIH983726 VSB983718:VSD983726 WBX983718:WBZ983726 WLT983718:WLV983726 WVP983718:WVR983726 H690:J705 JD690:JF705 SZ690:TB705 ACV690:ACX705 AMR690:AMT705 AWN690:AWP705 BGJ690:BGL705 BQF690:BQH705 CAB690:CAD705 CJX690:CJZ705 CTT690:CTV705 DDP690:DDR705 DNL690:DNN705 DXH690:DXJ705 EHD690:EHF705 EQZ690:ERB705 FAV690:FAX705 FKR690:FKT705 FUN690:FUP705 GEJ690:GEL705 GOF690:GOH705 GYB690:GYD705 HHX690:HHZ705 HRT690:HRV705 IBP690:IBR705 ILL690:ILN705 IVH690:IVJ705 JFD690:JFF705 JOZ690:JPB705 JYV690:JYX705 KIR690:KIT705 KSN690:KSP705 LCJ690:LCL705 LMF690:LMH705 LWB690:LWD705 MFX690:MFZ705 MPT690:MPV705 MZP690:MZR705 NJL690:NJN705 NTH690:NTJ705 ODD690:ODF705 OMZ690:ONB705 OWV690:OWX705 PGR690:PGT705 PQN690:PQP705 QAJ690:QAL705 QKF690:QKH705 QUB690:QUD705 RDX690:RDZ705 RNT690:RNV705 RXP690:RXR705 SHL690:SHN705 SRH690:SRJ705 TBD690:TBF705 TKZ690:TLB705 TUV690:TUX705 UER690:UET705 UON690:UOP705 UYJ690:UYL705 VIF690:VIH705 VSB690:VSD705 WBX690:WBZ705 WLT690:WLV705 WVP690:WVR705 H66226:J66241 JD66226:JF66241 SZ66226:TB66241 ACV66226:ACX66241 AMR66226:AMT66241 AWN66226:AWP66241 BGJ66226:BGL66241 BQF66226:BQH66241 CAB66226:CAD66241 CJX66226:CJZ66241 CTT66226:CTV66241 DDP66226:DDR66241 DNL66226:DNN66241 DXH66226:DXJ66241 EHD66226:EHF66241 EQZ66226:ERB66241 FAV66226:FAX66241 FKR66226:FKT66241 FUN66226:FUP66241 GEJ66226:GEL66241 GOF66226:GOH66241 GYB66226:GYD66241 HHX66226:HHZ66241 HRT66226:HRV66241 IBP66226:IBR66241 ILL66226:ILN66241 IVH66226:IVJ66241 JFD66226:JFF66241 JOZ66226:JPB66241 JYV66226:JYX66241 KIR66226:KIT66241 KSN66226:KSP66241 LCJ66226:LCL66241 LMF66226:LMH66241 LWB66226:LWD66241 MFX66226:MFZ66241 MPT66226:MPV66241 MZP66226:MZR66241 NJL66226:NJN66241 NTH66226:NTJ66241 ODD66226:ODF66241 OMZ66226:ONB66241 OWV66226:OWX66241 PGR66226:PGT66241 PQN66226:PQP66241 QAJ66226:QAL66241 QKF66226:QKH66241 QUB66226:QUD66241 RDX66226:RDZ66241 RNT66226:RNV66241 RXP66226:RXR66241 SHL66226:SHN66241 SRH66226:SRJ66241 TBD66226:TBF66241 TKZ66226:TLB66241 TUV66226:TUX66241 UER66226:UET66241 UON66226:UOP66241 UYJ66226:UYL66241 VIF66226:VIH66241 VSB66226:VSD66241 WBX66226:WBZ66241 WLT66226:WLV66241 WVP66226:WVR66241 H131762:J131777 JD131762:JF131777 SZ131762:TB131777 ACV131762:ACX131777 AMR131762:AMT131777 AWN131762:AWP131777 BGJ131762:BGL131777 BQF131762:BQH131777 CAB131762:CAD131777 CJX131762:CJZ131777 CTT131762:CTV131777 DDP131762:DDR131777 DNL131762:DNN131777 DXH131762:DXJ131777 EHD131762:EHF131777 EQZ131762:ERB131777 FAV131762:FAX131777 FKR131762:FKT131777 FUN131762:FUP131777 GEJ131762:GEL131777 GOF131762:GOH131777 GYB131762:GYD131777 HHX131762:HHZ131777 HRT131762:HRV131777 IBP131762:IBR131777 ILL131762:ILN131777 IVH131762:IVJ131777 JFD131762:JFF131777 JOZ131762:JPB131777 JYV131762:JYX131777 KIR131762:KIT131777 KSN131762:KSP131777 LCJ131762:LCL131777 LMF131762:LMH131777 LWB131762:LWD131777 MFX131762:MFZ131777 MPT131762:MPV131777 MZP131762:MZR131777 NJL131762:NJN131777 NTH131762:NTJ131777 ODD131762:ODF131777 OMZ131762:ONB131777 OWV131762:OWX131777 PGR131762:PGT131777 PQN131762:PQP131777 QAJ131762:QAL131777 QKF131762:QKH131777 QUB131762:QUD131777 RDX131762:RDZ131777 RNT131762:RNV131777 RXP131762:RXR131777 SHL131762:SHN131777 SRH131762:SRJ131777 TBD131762:TBF131777 TKZ131762:TLB131777 TUV131762:TUX131777 UER131762:UET131777 UON131762:UOP131777 UYJ131762:UYL131777 VIF131762:VIH131777 VSB131762:VSD131777 WBX131762:WBZ131777 WLT131762:WLV131777 WVP131762:WVR131777 H197298:J197313 JD197298:JF197313 SZ197298:TB197313 ACV197298:ACX197313 AMR197298:AMT197313 AWN197298:AWP197313 BGJ197298:BGL197313 BQF197298:BQH197313 CAB197298:CAD197313 CJX197298:CJZ197313 CTT197298:CTV197313 DDP197298:DDR197313 DNL197298:DNN197313 DXH197298:DXJ197313 EHD197298:EHF197313 EQZ197298:ERB197313 FAV197298:FAX197313 FKR197298:FKT197313 FUN197298:FUP197313 GEJ197298:GEL197313 GOF197298:GOH197313 GYB197298:GYD197313 HHX197298:HHZ197313 HRT197298:HRV197313 IBP197298:IBR197313 ILL197298:ILN197313 IVH197298:IVJ197313 JFD197298:JFF197313 JOZ197298:JPB197313 JYV197298:JYX197313 KIR197298:KIT197313 KSN197298:KSP197313 LCJ197298:LCL197313 LMF197298:LMH197313 LWB197298:LWD197313 MFX197298:MFZ197313 MPT197298:MPV197313 MZP197298:MZR197313 NJL197298:NJN197313 NTH197298:NTJ197313 ODD197298:ODF197313 OMZ197298:ONB197313 OWV197298:OWX197313 PGR197298:PGT197313 PQN197298:PQP197313 QAJ197298:QAL197313 QKF197298:QKH197313 QUB197298:QUD197313 RDX197298:RDZ197313 RNT197298:RNV197313 RXP197298:RXR197313 SHL197298:SHN197313 SRH197298:SRJ197313 TBD197298:TBF197313 TKZ197298:TLB197313 TUV197298:TUX197313 UER197298:UET197313 UON197298:UOP197313 UYJ197298:UYL197313 VIF197298:VIH197313 VSB197298:VSD197313 WBX197298:WBZ197313 WLT197298:WLV197313 WVP197298:WVR197313 H262834:J262849 JD262834:JF262849 SZ262834:TB262849 ACV262834:ACX262849 AMR262834:AMT262849 AWN262834:AWP262849 BGJ262834:BGL262849 BQF262834:BQH262849 CAB262834:CAD262849 CJX262834:CJZ262849 CTT262834:CTV262849 DDP262834:DDR262849 DNL262834:DNN262849 DXH262834:DXJ262849 EHD262834:EHF262849 EQZ262834:ERB262849 FAV262834:FAX262849 FKR262834:FKT262849 FUN262834:FUP262849 GEJ262834:GEL262849 GOF262834:GOH262849 GYB262834:GYD262849 HHX262834:HHZ262849 HRT262834:HRV262849 IBP262834:IBR262849 ILL262834:ILN262849 IVH262834:IVJ262849 JFD262834:JFF262849 JOZ262834:JPB262849 JYV262834:JYX262849 KIR262834:KIT262849 KSN262834:KSP262849 LCJ262834:LCL262849 LMF262834:LMH262849 LWB262834:LWD262849 MFX262834:MFZ262849 MPT262834:MPV262849 MZP262834:MZR262849 NJL262834:NJN262849 NTH262834:NTJ262849 ODD262834:ODF262849 OMZ262834:ONB262849 OWV262834:OWX262849 PGR262834:PGT262849 PQN262834:PQP262849 QAJ262834:QAL262849 QKF262834:QKH262849 QUB262834:QUD262849 RDX262834:RDZ262849 RNT262834:RNV262849 RXP262834:RXR262849 SHL262834:SHN262849 SRH262834:SRJ262849 TBD262834:TBF262849 TKZ262834:TLB262849 TUV262834:TUX262849 UER262834:UET262849 UON262834:UOP262849 UYJ262834:UYL262849 VIF262834:VIH262849 VSB262834:VSD262849 WBX262834:WBZ262849 WLT262834:WLV262849 WVP262834:WVR262849 H328370:J328385 JD328370:JF328385 SZ328370:TB328385 ACV328370:ACX328385 AMR328370:AMT328385 AWN328370:AWP328385 BGJ328370:BGL328385 BQF328370:BQH328385 CAB328370:CAD328385 CJX328370:CJZ328385 CTT328370:CTV328385 DDP328370:DDR328385 DNL328370:DNN328385 DXH328370:DXJ328385 EHD328370:EHF328385 EQZ328370:ERB328385 FAV328370:FAX328385 FKR328370:FKT328385 FUN328370:FUP328385 GEJ328370:GEL328385 GOF328370:GOH328385 GYB328370:GYD328385 HHX328370:HHZ328385 HRT328370:HRV328385 IBP328370:IBR328385 ILL328370:ILN328385 IVH328370:IVJ328385 JFD328370:JFF328385 JOZ328370:JPB328385 JYV328370:JYX328385 KIR328370:KIT328385 KSN328370:KSP328385 LCJ328370:LCL328385 LMF328370:LMH328385 LWB328370:LWD328385 MFX328370:MFZ328385 MPT328370:MPV328385 MZP328370:MZR328385 NJL328370:NJN328385 NTH328370:NTJ328385 ODD328370:ODF328385 OMZ328370:ONB328385 OWV328370:OWX328385 PGR328370:PGT328385 PQN328370:PQP328385 QAJ328370:QAL328385 QKF328370:QKH328385 QUB328370:QUD328385 RDX328370:RDZ328385 RNT328370:RNV328385 RXP328370:RXR328385 SHL328370:SHN328385 SRH328370:SRJ328385 TBD328370:TBF328385 TKZ328370:TLB328385 TUV328370:TUX328385 UER328370:UET328385 UON328370:UOP328385 UYJ328370:UYL328385 VIF328370:VIH328385 VSB328370:VSD328385 WBX328370:WBZ328385 WLT328370:WLV328385 WVP328370:WVR328385 H393906:J393921 JD393906:JF393921 SZ393906:TB393921 ACV393906:ACX393921 AMR393906:AMT393921 AWN393906:AWP393921 BGJ393906:BGL393921 BQF393906:BQH393921 CAB393906:CAD393921 CJX393906:CJZ393921 CTT393906:CTV393921 DDP393906:DDR393921 DNL393906:DNN393921 DXH393906:DXJ393921 EHD393906:EHF393921 EQZ393906:ERB393921 FAV393906:FAX393921 FKR393906:FKT393921 FUN393906:FUP393921 GEJ393906:GEL393921 GOF393906:GOH393921 GYB393906:GYD393921 HHX393906:HHZ393921 HRT393906:HRV393921 IBP393906:IBR393921 ILL393906:ILN393921 IVH393906:IVJ393921 JFD393906:JFF393921 JOZ393906:JPB393921 JYV393906:JYX393921 KIR393906:KIT393921 KSN393906:KSP393921 LCJ393906:LCL393921 LMF393906:LMH393921 LWB393906:LWD393921 MFX393906:MFZ393921 MPT393906:MPV393921 MZP393906:MZR393921 NJL393906:NJN393921 NTH393906:NTJ393921 ODD393906:ODF393921 OMZ393906:ONB393921 OWV393906:OWX393921 PGR393906:PGT393921 PQN393906:PQP393921 QAJ393906:QAL393921 QKF393906:QKH393921 QUB393906:QUD393921 RDX393906:RDZ393921 RNT393906:RNV393921 RXP393906:RXR393921 SHL393906:SHN393921 SRH393906:SRJ393921 TBD393906:TBF393921 TKZ393906:TLB393921 TUV393906:TUX393921 UER393906:UET393921 UON393906:UOP393921 UYJ393906:UYL393921 VIF393906:VIH393921 VSB393906:VSD393921 WBX393906:WBZ393921 WLT393906:WLV393921 WVP393906:WVR393921 H459442:J459457 JD459442:JF459457 SZ459442:TB459457 ACV459442:ACX459457 AMR459442:AMT459457 AWN459442:AWP459457 BGJ459442:BGL459457 BQF459442:BQH459457 CAB459442:CAD459457 CJX459442:CJZ459457 CTT459442:CTV459457 DDP459442:DDR459457 DNL459442:DNN459457 DXH459442:DXJ459457 EHD459442:EHF459457 EQZ459442:ERB459457 FAV459442:FAX459457 FKR459442:FKT459457 FUN459442:FUP459457 GEJ459442:GEL459457 GOF459442:GOH459457 GYB459442:GYD459457 HHX459442:HHZ459457 HRT459442:HRV459457 IBP459442:IBR459457 ILL459442:ILN459457 IVH459442:IVJ459457 JFD459442:JFF459457 JOZ459442:JPB459457 JYV459442:JYX459457 KIR459442:KIT459457 KSN459442:KSP459457 LCJ459442:LCL459457 LMF459442:LMH459457 LWB459442:LWD459457 MFX459442:MFZ459457 MPT459442:MPV459457 MZP459442:MZR459457 NJL459442:NJN459457 NTH459442:NTJ459457 ODD459442:ODF459457 OMZ459442:ONB459457 OWV459442:OWX459457 PGR459442:PGT459457 PQN459442:PQP459457 QAJ459442:QAL459457 QKF459442:QKH459457 QUB459442:QUD459457 RDX459442:RDZ459457 RNT459442:RNV459457 RXP459442:RXR459457 SHL459442:SHN459457 SRH459442:SRJ459457 TBD459442:TBF459457 TKZ459442:TLB459457 TUV459442:TUX459457 UER459442:UET459457 UON459442:UOP459457 UYJ459442:UYL459457 VIF459442:VIH459457 VSB459442:VSD459457 WBX459442:WBZ459457 WLT459442:WLV459457 WVP459442:WVR459457 H524978:J524993 JD524978:JF524993 SZ524978:TB524993 ACV524978:ACX524993 AMR524978:AMT524993 AWN524978:AWP524993 BGJ524978:BGL524993 BQF524978:BQH524993 CAB524978:CAD524993 CJX524978:CJZ524993 CTT524978:CTV524993 DDP524978:DDR524993 DNL524978:DNN524993 DXH524978:DXJ524993 EHD524978:EHF524993 EQZ524978:ERB524993 FAV524978:FAX524993 FKR524978:FKT524993 FUN524978:FUP524993 GEJ524978:GEL524993 GOF524978:GOH524993 GYB524978:GYD524993 HHX524978:HHZ524993 HRT524978:HRV524993 IBP524978:IBR524993 ILL524978:ILN524993 IVH524978:IVJ524993 JFD524978:JFF524993 JOZ524978:JPB524993 JYV524978:JYX524993 KIR524978:KIT524993 KSN524978:KSP524993 LCJ524978:LCL524993 LMF524978:LMH524993 LWB524978:LWD524993 MFX524978:MFZ524993 MPT524978:MPV524993 MZP524978:MZR524993 NJL524978:NJN524993 NTH524978:NTJ524993 ODD524978:ODF524993 OMZ524978:ONB524993 OWV524978:OWX524993 PGR524978:PGT524993 PQN524978:PQP524993 QAJ524978:QAL524993 QKF524978:QKH524993 QUB524978:QUD524993 RDX524978:RDZ524993 RNT524978:RNV524993 RXP524978:RXR524993 SHL524978:SHN524993 SRH524978:SRJ524993 TBD524978:TBF524993 TKZ524978:TLB524993 TUV524978:TUX524993 UER524978:UET524993 UON524978:UOP524993 UYJ524978:UYL524993 VIF524978:VIH524993 VSB524978:VSD524993 WBX524978:WBZ524993 WLT524978:WLV524993 WVP524978:WVR524993 H590514:J590529 JD590514:JF590529 SZ590514:TB590529 ACV590514:ACX590529 AMR590514:AMT590529 AWN590514:AWP590529 BGJ590514:BGL590529 BQF590514:BQH590529 CAB590514:CAD590529 CJX590514:CJZ590529 CTT590514:CTV590529 DDP590514:DDR590529 DNL590514:DNN590529 DXH590514:DXJ590529 EHD590514:EHF590529 EQZ590514:ERB590529 FAV590514:FAX590529 FKR590514:FKT590529 FUN590514:FUP590529 GEJ590514:GEL590529 GOF590514:GOH590529 GYB590514:GYD590529 HHX590514:HHZ590529 HRT590514:HRV590529 IBP590514:IBR590529 ILL590514:ILN590529 IVH590514:IVJ590529 JFD590514:JFF590529 JOZ590514:JPB590529 JYV590514:JYX590529 KIR590514:KIT590529 KSN590514:KSP590529 LCJ590514:LCL590529 LMF590514:LMH590529 LWB590514:LWD590529 MFX590514:MFZ590529 MPT590514:MPV590529 MZP590514:MZR590529 NJL590514:NJN590529 NTH590514:NTJ590529 ODD590514:ODF590529 OMZ590514:ONB590529 OWV590514:OWX590529 PGR590514:PGT590529 PQN590514:PQP590529 QAJ590514:QAL590529 QKF590514:QKH590529 QUB590514:QUD590529 RDX590514:RDZ590529 RNT590514:RNV590529 RXP590514:RXR590529 SHL590514:SHN590529 SRH590514:SRJ590529 TBD590514:TBF590529 TKZ590514:TLB590529 TUV590514:TUX590529 UER590514:UET590529 UON590514:UOP590529 UYJ590514:UYL590529 VIF590514:VIH590529 VSB590514:VSD590529 WBX590514:WBZ590529 WLT590514:WLV590529 WVP590514:WVR590529 H656050:J656065 JD656050:JF656065 SZ656050:TB656065 ACV656050:ACX656065 AMR656050:AMT656065 AWN656050:AWP656065 BGJ656050:BGL656065 BQF656050:BQH656065 CAB656050:CAD656065 CJX656050:CJZ656065 CTT656050:CTV656065 DDP656050:DDR656065 DNL656050:DNN656065 DXH656050:DXJ656065 EHD656050:EHF656065 EQZ656050:ERB656065 FAV656050:FAX656065 FKR656050:FKT656065 FUN656050:FUP656065 GEJ656050:GEL656065 GOF656050:GOH656065 GYB656050:GYD656065 HHX656050:HHZ656065 HRT656050:HRV656065 IBP656050:IBR656065 ILL656050:ILN656065 IVH656050:IVJ656065 JFD656050:JFF656065 JOZ656050:JPB656065 JYV656050:JYX656065 KIR656050:KIT656065 KSN656050:KSP656065 LCJ656050:LCL656065 LMF656050:LMH656065 LWB656050:LWD656065 MFX656050:MFZ656065 MPT656050:MPV656065 MZP656050:MZR656065 NJL656050:NJN656065 NTH656050:NTJ656065 ODD656050:ODF656065 OMZ656050:ONB656065 OWV656050:OWX656065 PGR656050:PGT656065 PQN656050:PQP656065 QAJ656050:QAL656065 QKF656050:QKH656065 QUB656050:QUD656065 RDX656050:RDZ656065 RNT656050:RNV656065 RXP656050:RXR656065 SHL656050:SHN656065 SRH656050:SRJ656065 TBD656050:TBF656065 TKZ656050:TLB656065 TUV656050:TUX656065 UER656050:UET656065 UON656050:UOP656065 UYJ656050:UYL656065 VIF656050:VIH656065 VSB656050:VSD656065 WBX656050:WBZ656065 WLT656050:WLV656065 WVP656050:WVR656065 H721586:J721601 JD721586:JF721601 SZ721586:TB721601 ACV721586:ACX721601 AMR721586:AMT721601 AWN721586:AWP721601 BGJ721586:BGL721601 BQF721586:BQH721601 CAB721586:CAD721601 CJX721586:CJZ721601 CTT721586:CTV721601 DDP721586:DDR721601 DNL721586:DNN721601 DXH721586:DXJ721601 EHD721586:EHF721601 EQZ721586:ERB721601 FAV721586:FAX721601 FKR721586:FKT721601 FUN721586:FUP721601 GEJ721586:GEL721601 GOF721586:GOH721601 GYB721586:GYD721601 HHX721586:HHZ721601 HRT721586:HRV721601 IBP721586:IBR721601 ILL721586:ILN721601 IVH721586:IVJ721601 JFD721586:JFF721601 JOZ721586:JPB721601 JYV721586:JYX721601 KIR721586:KIT721601 KSN721586:KSP721601 LCJ721586:LCL721601 LMF721586:LMH721601 LWB721586:LWD721601 MFX721586:MFZ721601 MPT721586:MPV721601 MZP721586:MZR721601 NJL721586:NJN721601 NTH721586:NTJ721601 ODD721586:ODF721601 OMZ721586:ONB721601 OWV721586:OWX721601 PGR721586:PGT721601 PQN721586:PQP721601 QAJ721586:QAL721601 QKF721586:QKH721601 QUB721586:QUD721601 RDX721586:RDZ721601 RNT721586:RNV721601 RXP721586:RXR721601 SHL721586:SHN721601 SRH721586:SRJ721601 TBD721586:TBF721601 TKZ721586:TLB721601 TUV721586:TUX721601 UER721586:UET721601 UON721586:UOP721601 UYJ721586:UYL721601 VIF721586:VIH721601 VSB721586:VSD721601 WBX721586:WBZ721601 WLT721586:WLV721601 WVP721586:WVR721601 H787122:J787137 JD787122:JF787137 SZ787122:TB787137 ACV787122:ACX787137 AMR787122:AMT787137 AWN787122:AWP787137 BGJ787122:BGL787137 BQF787122:BQH787137 CAB787122:CAD787137 CJX787122:CJZ787137 CTT787122:CTV787137 DDP787122:DDR787137 DNL787122:DNN787137 DXH787122:DXJ787137 EHD787122:EHF787137 EQZ787122:ERB787137 FAV787122:FAX787137 FKR787122:FKT787137 FUN787122:FUP787137 GEJ787122:GEL787137 GOF787122:GOH787137 GYB787122:GYD787137 HHX787122:HHZ787137 HRT787122:HRV787137 IBP787122:IBR787137 ILL787122:ILN787137 IVH787122:IVJ787137 JFD787122:JFF787137 JOZ787122:JPB787137 JYV787122:JYX787137 KIR787122:KIT787137 KSN787122:KSP787137 LCJ787122:LCL787137 LMF787122:LMH787137 LWB787122:LWD787137 MFX787122:MFZ787137 MPT787122:MPV787137 MZP787122:MZR787137 NJL787122:NJN787137 NTH787122:NTJ787137 ODD787122:ODF787137 OMZ787122:ONB787137 OWV787122:OWX787137 PGR787122:PGT787137 PQN787122:PQP787137 QAJ787122:QAL787137 QKF787122:QKH787137 QUB787122:QUD787137 RDX787122:RDZ787137 RNT787122:RNV787137 RXP787122:RXR787137 SHL787122:SHN787137 SRH787122:SRJ787137 TBD787122:TBF787137 TKZ787122:TLB787137 TUV787122:TUX787137 UER787122:UET787137 UON787122:UOP787137 UYJ787122:UYL787137 VIF787122:VIH787137 VSB787122:VSD787137 WBX787122:WBZ787137 WLT787122:WLV787137 WVP787122:WVR787137 H852658:J852673 JD852658:JF852673 SZ852658:TB852673 ACV852658:ACX852673 AMR852658:AMT852673 AWN852658:AWP852673 BGJ852658:BGL852673 BQF852658:BQH852673 CAB852658:CAD852673 CJX852658:CJZ852673 CTT852658:CTV852673 DDP852658:DDR852673 DNL852658:DNN852673 DXH852658:DXJ852673 EHD852658:EHF852673 EQZ852658:ERB852673 FAV852658:FAX852673 FKR852658:FKT852673 FUN852658:FUP852673 GEJ852658:GEL852673 GOF852658:GOH852673 GYB852658:GYD852673 HHX852658:HHZ852673 HRT852658:HRV852673 IBP852658:IBR852673 ILL852658:ILN852673 IVH852658:IVJ852673 JFD852658:JFF852673 JOZ852658:JPB852673 JYV852658:JYX852673 KIR852658:KIT852673 KSN852658:KSP852673 LCJ852658:LCL852673 LMF852658:LMH852673 LWB852658:LWD852673 MFX852658:MFZ852673 MPT852658:MPV852673 MZP852658:MZR852673 NJL852658:NJN852673 NTH852658:NTJ852673 ODD852658:ODF852673 OMZ852658:ONB852673 OWV852658:OWX852673 PGR852658:PGT852673 PQN852658:PQP852673 QAJ852658:QAL852673 QKF852658:QKH852673 QUB852658:QUD852673 RDX852658:RDZ852673 RNT852658:RNV852673 RXP852658:RXR852673 SHL852658:SHN852673 SRH852658:SRJ852673 TBD852658:TBF852673 TKZ852658:TLB852673 TUV852658:TUX852673 UER852658:UET852673 UON852658:UOP852673 UYJ852658:UYL852673 VIF852658:VIH852673 VSB852658:VSD852673 WBX852658:WBZ852673 WLT852658:WLV852673 WVP852658:WVR852673 H918194:J918209 JD918194:JF918209 SZ918194:TB918209 ACV918194:ACX918209 AMR918194:AMT918209 AWN918194:AWP918209 BGJ918194:BGL918209 BQF918194:BQH918209 CAB918194:CAD918209 CJX918194:CJZ918209 CTT918194:CTV918209 DDP918194:DDR918209 DNL918194:DNN918209 DXH918194:DXJ918209 EHD918194:EHF918209 EQZ918194:ERB918209 FAV918194:FAX918209 FKR918194:FKT918209 FUN918194:FUP918209 GEJ918194:GEL918209 GOF918194:GOH918209 GYB918194:GYD918209 HHX918194:HHZ918209 HRT918194:HRV918209 IBP918194:IBR918209 ILL918194:ILN918209 IVH918194:IVJ918209 JFD918194:JFF918209 JOZ918194:JPB918209 JYV918194:JYX918209 KIR918194:KIT918209 KSN918194:KSP918209 LCJ918194:LCL918209 LMF918194:LMH918209 LWB918194:LWD918209 MFX918194:MFZ918209 MPT918194:MPV918209 MZP918194:MZR918209 NJL918194:NJN918209 NTH918194:NTJ918209 ODD918194:ODF918209 OMZ918194:ONB918209 OWV918194:OWX918209 PGR918194:PGT918209 PQN918194:PQP918209 QAJ918194:QAL918209 QKF918194:QKH918209 QUB918194:QUD918209 RDX918194:RDZ918209 RNT918194:RNV918209 RXP918194:RXR918209 SHL918194:SHN918209 SRH918194:SRJ918209 TBD918194:TBF918209 TKZ918194:TLB918209 TUV918194:TUX918209 UER918194:UET918209 UON918194:UOP918209 UYJ918194:UYL918209 VIF918194:VIH918209 VSB918194:VSD918209 WBX918194:WBZ918209 WLT918194:WLV918209 WVP918194:WVR918209 H983730:J983745 JD983730:JF983745 SZ983730:TB983745 ACV983730:ACX983745 AMR983730:AMT983745 AWN983730:AWP983745 BGJ983730:BGL983745 BQF983730:BQH983745 CAB983730:CAD983745 CJX983730:CJZ983745 CTT983730:CTV983745 DDP983730:DDR983745 DNL983730:DNN983745 DXH983730:DXJ983745 EHD983730:EHF983745 EQZ983730:ERB983745 FAV983730:FAX983745 FKR983730:FKT983745 FUN983730:FUP983745 GEJ983730:GEL983745 GOF983730:GOH983745 GYB983730:GYD983745 HHX983730:HHZ983745 HRT983730:HRV983745 IBP983730:IBR983745 ILL983730:ILN983745 IVH983730:IVJ983745 JFD983730:JFF983745 JOZ983730:JPB983745 JYV983730:JYX983745 KIR983730:KIT983745 KSN983730:KSP983745 LCJ983730:LCL983745 LMF983730:LMH983745 LWB983730:LWD983745 MFX983730:MFZ983745 MPT983730:MPV983745 MZP983730:MZR983745 NJL983730:NJN983745 NTH983730:NTJ983745 ODD983730:ODF983745 OMZ983730:ONB983745 OWV983730:OWX983745 PGR983730:PGT983745 PQN983730:PQP983745 QAJ983730:QAL983745 QKF983730:QKH983745 QUB983730:QUD983745 RDX983730:RDZ983745 RNT983730:RNV983745 RXP983730:RXR983745 SHL983730:SHN983745 SRH983730:SRJ983745 TBD983730:TBF983745 TKZ983730:TLB983745 TUV983730:TUX983745 UER983730:UET983745 UON983730:UOP983745 UYJ983730:UYL983745 VIF983730:VIH983745 VSB983730:VSD983745 WBX983730:WBZ983745 WLT983730:WLV983745 WVP983730:WVR983745 H711:J717 JD711:JF717 SZ711:TB717 ACV711:ACX717 AMR711:AMT717 AWN711:AWP717 BGJ711:BGL717 BQF711:BQH717 CAB711:CAD717 CJX711:CJZ717 CTT711:CTV717 DDP711:DDR717 DNL711:DNN717 DXH711:DXJ717 EHD711:EHF717 EQZ711:ERB717 FAV711:FAX717 FKR711:FKT717 FUN711:FUP717 GEJ711:GEL717 GOF711:GOH717 GYB711:GYD717 HHX711:HHZ717 HRT711:HRV717 IBP711:IBR717 ILL711:ILN717 IVH711:IVJ717 JFD711:JFF717 JOZ711:JPB717 JYV711:JYX717 KIR711:KIT717 KSN711:KSP717 LCJ711:LCL717 LMF711:LMH717 LWB711:LWD717 MFX711:MFZ717 MPT711:MPV717 MZP711:MZR717 NJL711:NJN717 NTH711:NTJ717 ODD711:ODF717 OMZ711:ONB717 OWV711:OWX717 PGR711:PGT717 PQN711:PQP717 QAJ711:QAL717 QKF711:QKH717 QUB711:QUD717 RDX711:RDZ717 RNT711:RNV717 RXP711:RXR717 SHL711:SHN717 SRH711:SRJ717 TBD711:TBF717 TKZ711:TLB717 TUV711:TUX717 UER711:UET717 UON711:UOP717 UYJ711:UYL717 VIF711:VIH717 VSB711:VSD717 WBX711:WBZ717 WLT711:WLV717 WVP711:WVR717 H66247:J66253 JD66247:JF66253 SZ66247:TB66253 ACV66247:ACX66253 AMR66247:AMT66253 AWN66247:AWP66253 BGJ66247:BGL66253 BQF66247:BQH66253 CAB66247:CAD66253 CJX66247:CJZ66253 CTT66247:CTV66253 DDP66247:DDR66253 DNL66247:DNN66253 DXH66247:DXJ66253 EHD66247:EHF66253 EQZ66247:ERB66253 FAV66247:FAX66253 FKR66247:FKT66253 FUN66247:FUP66253 GEJ66247:GEL66253 GOF66247:GOH66253 GYB66247:GYD66253 HHX66247:HHZ66253 HRT66247:HRV66253 IBP66247:IBR66253 ILL66247:ILN66253 IVH66247:IVJ66253 JFD66247:JFF66253 JOZ66247:JPB66253 JYV66247:JYX66253 KIR66247:KIT66253 KSN66247:KSP66253 LCJ66247:LCL66253 LMF66247:LMH66253 LWB66247:LWD66253 MFX66247:MFZ66253 MPT66247:MPV66253 MZP66247:MZR66253 NJL66247:NJN66253 NTH66247:NTJ66253 ODD66247:ODF66253 OMZ66247:ONB66253 OWV66247:OWX66253 PGR66247:PGT66253 PQN66247:PQP66253 QAJ66247:QAL66253 QKF66247:QKH66253 QUB66247:QUD66253 RDX66247:RDZ66253 RNT66247:RNV66253 RXP66247:RXR66253 SHL66247:SHN66253 SRH66247:SRJ66253 TBD66247:TBF66253 TKZ66247:TLB66253 TUV66247:TUX66253 UER66247:UET66253 UON66247:UOP66253 UYJ66247:UYL66253 VIF66247:VIH66253 VSB66247:VSD66253 WBX66247:WBZ66253 WLT66247:WLV66253 WVP66247:WVR66253 H131783:J131789 JD131783:JF131789 SZ131783:TB131789 ACV131783:ACX131789 AMR131783:AMT131789 AWN131783:AWP131789 BGJ131783:BGL131789 BQF131783:BQH131789 CAB131783:CAD131789 CJX131783:CJZ131789 CTT131783:CTV131789 DDP131783:DDR131789 DNL131783:DNN131789 DXH131783:DXJ131789 EHD131783:EHF131789 EQZ131783:ERB131789 FAV131783:FAX131789 FKR131783:FKT131789 FUN131783:FUP131789 GEJ131783:GEL131789 GOF131783:GOH131789 GYB131783:GYD131789 HHX131783:HHZ131789 HRT131783:HRV131789 IBP131783:IBR131789 ILL131783:ILN131789 IVH131783:IVJ131789 JFD131783:JFF131789 JOZ131783:JPB131789 JYV131783:JYX131789 KIR131783:KIT131789 KSN131783:KSP131789 LCJ131783:LCL131789 LMF131783:LMH131789 LWB131783:LWD131789 MFX131783:MFZ131789 MPT131783:MPV131789 MZP131783:MZR131789 NJL131783:NJN131789 NTH131783:NTJ131789 ODD131783:ODF131789 OMZ131783:ONB131789 OWV131783:OWX131789 PGR131783:PGT131789 PQN131783:PQP131789 QAJ131783:QAL131789 QKF131783:QKH131789 QUB131783:QUD131789 RDX131783:RDZ131789 RNT131783:RNV131789 RXP131783:RXR131789 SHL131783:SHN131789 SRH131783:SRJ131789 TBD131783:TBF131789 TKZ131783:TLB131789 TUV131783:TUX131789 UER131783:UET131789 UON131783:UOP131789 UYJ131783:UYL131789 VIF131783:VIH131789 VSB131783:VSD131789 WBX131783:WBZ131789 WLT131783:WLV131789 WVP131783:WVR131789 H197319:J197325 JD197319:JF197325 SZ197319:TB197325 ACV197319:ACX197325 AMR197319:AMT197325 AWN197319:AWP197325 BGJ197319:BGL197325 BQF197319:BQH197325 CAB197319:CAD197325 CJX197319:CJZ197325 CTT197319:CTV197325 DDP197319:DDR197325 DNL197319:DNN197325 DXH197319:DXJ197325 EHD197319:EHF197325 EQZ197319:ERB197325 FAV197319:FAX197325 FKR197319:FKT197325 FUN197319:FUP197325 GEJ197319:GEL197325 GOF197319:GOH197325 GYB197319:GYD197325 HHX197319:HHZ197325 HRT197319:HRV197325 IBP197319:IBR197325 ILL197319:ILN197325 IVH197319:IVJ197325 JFD197319:JFF197325 JOZ197319:JPB197325 JYV197319:JYX197325 KIR197319:KIT197325 KSN197319:KSP197325 LCJ197319:LCL197325 LMF197319:LMH197325 LWB197319:LWD197325 MFX197319:MFZ197325 MPT197319:MPV197325 MZP197319:MZR197325 NJL197319:NJN197325 NTH197319:NTJ197325 ODD197319:ODF197325 OMZ197319:ONB197325 OWV197319:OWX197325 PGR197319:PGT197325 PQN197319:PQP197325 QAJ197319:QAL197325 QKF197319:QKH197325 QUB197319:QUD197325 RDX197319:RDZ197325 RNT197319:RNV197325 RXP197319:RXR197325 SHL197319:SHN197325 SRH197319:SRJ197325 TBD197319:TBF197325 TKZ197319:TLB197325 TUV197319:TUX197325 UER197319:UET197325 UON197319:UOP197325 UYJ197319:UYL197325 VIF197319:VIH197325 VSB197319:VSD197325 WBX197319:WBZ197325 WLT197319:WLV197325 WVP197319:WVR197325 H262855:J262861 JD262855:JF262861 SZ262855:TB262861 ACV262855:ACX262861 AMR262855:AMT262861 AWN262855:AWP262861 BGJ262855:BGL262861 BQF262855:BQH262861 CAB262855:CAD262861 CJX262855:CJZ262861 CTT262855:CTV262861 DDP262855:DDR262861 DNL262855:DNN262861 DXH262855:DXJ262861 EHD262855:EHF262861 EQZ262855:ERB262861 FAV262855:FAX262861 FKR262855:FKT262861 FUN262855:FUP262861 GEJ262855:GEL262861 GOF262855:GOH262861 GYB262855:GYD262861 HHX262855:HHZ262861 HRT262855:HRV262861 IBP262855:IBR262861 ILL262855:ILN262861 IVH262855:IVJ262861 JFD262855:JFF262861 JOZ262855:JPB262861 JYV262855:JYX262861 KIR262855:KIT262861 KSN262855:KSP262861 LCJ262855:LCL262861 LMF262855:LMH262861 LWB262855:LWD262861 MFX262855:MFZ262861 MPT262855:MPV262861 MZP262855:MZR262861 NJL262855:NJN262861 NTH262855:NTJ262861 ODD262855:ODF262861 OMZ262855:ONB262861 OWV262855:OWX262861 PGR262855:PGT262861 PQN262855:PQP262861 QAJ262855:QAL262861 QKF262855:QKH262861 QUB262855:QUD262861 RDX262855:RDZ262861 RNT262855:RNV262861 RXP262855:RXR262861 SHL262855:SHN262861 SRH262855:SRJ262861 TBD262855:TBF262861 TKZ262855:TLB262861 TUV262855:TUX262861 UER262855:UET262861 UON262855:UOP262861 UYJ262855:UYL262861 VIF262855:VIH262861 VSB262855:VSD262861 WBX262855:WBZ262861 WLT262855:WLV262861 WVP262855:WVR262861 H328391:J328397 JD328391:JF328397 SZ328391:TB328397 ACV328391:ACX328397 AMR328391:AMT328397 AWN328391:AWP328397 BGJ328391:BGL328397 BQF328391:BQH328397 CAB328391:CAD328397 CJX328391:CJZ328397 CTT328391:CTV328397 DDP328391:DDR328397 DNL328391:DNN328397 DXH328391:DXJ328397 EHD328391:EHF328397 EQZ328391:ERB328397 FAV328391:FAX328397 FKR328391:FKT328397 FUN328391:FUP328397 GEJ328391:GEL328397 GOF328391:GOH328397 GYB328391:GYD328397 HHX328391:HHZ328397 HRT328391:HRV328397 IBP328391:IBR328397 ILL328391:ILN328397 IVH328391:IVJ328397 JFD328391:JFF328397 JOZ328391:JPB328397 JYV328391:JYX328397 KIR328391:KIT328397 KSN328391:KSP328397 LCJ328391:LCL328397 LMF328391:LMH328397 LWB328391:LWD328397 MFX328391:MFZ328397 MPT328391:MPV328397 MZP328391:MZR328397 NJL328391:NJN328397 NTH328391:NTJ328397 ODD328391:ODF328397 OMZ328391:ONB328397 OWV328391:OWX328397 PGR328391:PGT328397 PQN328391:PQP328397 QAJ328391:QAL328397 QKF328391:QKH328397 QUB328391:QUD328397 RDX328391:RDZ328397 RNT328391:RNV328397 RXP328391:RXR328397 SHL328391:SHN328397 SRH328391:SRJ328397 TBD328391:TBF328397 TKZ328391:TLB328397 TUV328391:TUX328397 UER328391:UET328397 UON328391:UOP328397 UYJ328391:UYL328397 VIF328391:VIH328397 VSB328391:VSD328397 WBX328391:WBZ328397 WLT328391:WLV328397 WVP328391:WVR328397 H393927:J393933 JD393927:JF393933 SZ393927:TB393933 ACV393927:ACX393933 AMR393927:AMT393933 AWN393927:AWP393933 BGJ393927:BGL393933 BQF393927:BQH393933 CAB393927:CAD393933 CJX393927:CJZ393933 CTT393927:CTV393933 DDP393927:DDR393933 DNL393927:DNN393933 DXH393927:DXJ393933 EHD393927:EHF393933 EQZ393927:ERB393933 FAV393927:FAX393933 FKR393927:FKT393933 FUN393927:FUP393933 GEJ393927:GEL393933 GOF393927:GOH393933 GYB393927:GYD393933 HHX393927:HHZ393933 HRT393927:HRV393933 IBP393927:IBR393933 ILL393927:ILN393933 IVH393927:IVJ393933 JFD393927:JFF393933 JOZ393927:JPB393933 JYV393927:JYX393933 KIR393927:KIT393933 KSN393927:KSP393933 LCJ393927:LCL393933 LMF393927:LMH393933 LWB393927:LWD393933 MFX393927:MFZ393933 MPT393927:MPV393933 MZP393927:MZR393933 NJL393927:NJN393933 NTH393927:NTJ393933 ODD393927:ODF393933 OMZ393927:ONB393933 OWV393927:OWX393933 PGR393927:PGT393933 PQN393927:PQP393933 QAJ393927:QAL393933 QKF393927:QKH393933 QUB393927:QUD393933 RDX393927:RDZ393933 RNT393927:RNV393933 RXP393927:RXR393933 SHL393927:SHN393933 SRH393927:SRJ393933 TBD393927:TBF393933 TKZ393927:TLB393933 TUV393927:TUX393933 UER393927:UET393933 UON393927:UOP393933 UYJ393927:UYL393933 VIF393927:VIH393933 VSB393927:VSD393933 WBX393927:WBZ393933 WLT393927:WLV393933 WVP393927:WVR393933 H459463:J459469 JD459463:JF459469 SZ459463:TB459469 ACV459463:ACX459469 AMR459463:AMT459469 AWN459463:AWP459469 BGJ459463:BGL459469 BQF459463:BQH459469 CAB459463:CAD459469 CJX459463:CJZ459469 CTT459463:CTV459469 DDP459463:DDR459469 DNL459463:DNN459469 DXH459463:DXJ459469 EHD459463:EHF459469 EQZ459463:ERB459469 FAV459463:FAX459469 FKR459463:FKT459469 FUN459463:FUP459469 GEJ459463:GEL459469 GOF459463:GOH459469 GYB459463:GYD459469 HHX459463:HHZ459469 HRT459463:HRV459469 IBP459463:IBR459469 ILL459463:ILN459469 IVH459463:IVJ459469 JFD459463:JFF459469 JOZ459463:JPB459469 JYV459463:JYX459469 KIR459463:KIT459469 KSN459463:KSP459469 LCJ459463:LCL459469 LMF459463:LMH459469 LWB459463:LWD459469 MFX459463:MFZ459469 MPT459463:MPV459469 MZP459463:MZR459469 NJL459463:NJN459469 NTH459463:NTJ459469 ODD459463:ODF459469 OMZ459463:ONB459469 OWV459463:OWX459469 PGR459463:PGT459469 PQN459463:PQP459469 QAJ459463:QAL459469 QKF459463:QKH459469 QUB459463:QUD459469 RDX459463:RDZ459469 RNT459463:RNV459469 RXP459463:RXR459469 SHL459463:SHN459469 SRH459463:SRJ459469 TBD459463:TBF459469 TKZ459463:TLB459469 TUV459463:TUX459469 UER459463:UET459469 UON459463:UOP459469 UYJ459463:UYL459469 VIF459463:VIH459469 VSB459463:VSD459469 WBX459463:WBZ459469 WLT459463:WLV459469 WVP459463:WVR459469 H524999:J525005 JD524999:JF525005 SZ524999:TB525005 ACV524999:ACX525005 AMR524999:AMT525005 AWN524999:AWP525005 BGJ524999:BGL525005 BQF524999:BQH525005 CAB524999:CAD525005 CJX524999:CJZ525005 CTT524999:CTV525005 DDP524999:DDR525005 DNL524999:DNN525005 DXH524999:DXJ525005 EHD524999:EHF525005 EQZ524999:ERB525005 FAV524999:FAX525005 FKR524999:FKT525005 FUN524999:FUP525005 GEJ524999:GEL525005 GOF524999:GOH525005 GYB524999:GYD525005 HHX524999:HHZ525005 HRT524999:HRV525005 IBP524999:IBR525005 ILL524999:ILN525005 IVH524999:IVJ525005 JFD524999:JFF525005 JOZ524999:JPB525005 JYV524999:JYX525005 KIR524999:KIT525005 KSN524999:KSP525005 LCJ524999:LCL525005 LMF524999:LMH525005 LWB524999:LWD525005 MFX524999:MFZ525005 MPT524999:MPV525005 MZP524999:MZR525005 NJL524999:NJN525005 NTH524999:NTJ525005 ODD524999:ODF525005 OMZ524999:ONB525005 OWV524999:OWX525005 PGR524999:PGT525005 PQN524999:PQP525005 QAJ524999:QAL525005 QKF524999:QKH525005 QUB524999:QUD525005 RDX524999:RDZ525005 RNT524999:RNV525005 RXP524999:RXR525005 SHL524999:SHN525005 SRH524999:SRJ525005 TBD524999:TBF525005 TKZ524999:TLB525005 TUV524999:TUX525005 UER524999:UET525005 UON524999:UOP525005 UYJ524999:UYL525005 VIF524999:VIH525005 VSB524999:VSD525005 WBX524999:WBZ525005 WLT524999:WLV525005 WVP524999:WVR525005 H590535:J590541 JD590535:JF590541 SZ590535:TB590541 ACV590535:ACX590541 AMR590535:AMT590541 AWN590535:AWP590541 BGJ590535:BGL590541 BQF590535:BQH590541 CAB590535:CAD590541 CJX590535:CJZ590541 CTT590535:CTV590541 DDP590535:DDR590541 DNL590535:DNN590541 DXH590535:DXJ590541 EHD590535:EHF590541 EQZ590535:ERB590541 FAV590535:FAX590541 FKR590535:FKT590541 FUN590535:FUP590541 GEJ590535:GEL590541 GOF590535:GOH590541 GYB590535:GYD590541 HHX590535:HHZ590541 HRT590535:HRV590541 IBP590535:IBR590541 ILL590535:ILN590541 IVH590535:IVJ590541 JFD590535:JFF590541 JOZ590535:JPB590541 JYV590535:JYX590541 KIR590535:KIT590541 KSN590535:KSP590541 LCJ590535:LCL590541 LMF590535:LMH590541 LWB590535:LWD590541 MFX590535:MFZ590541 MPT590535:MPV590541 MZP590535:MZR590541 NJL590535:NJN590541 NTH590535:NTJ590541 ODD590535:ODF590541 OMZ590535:ONB590541 OWV590535:OWX590541 PGR590535:PGT590541 PQN590535:PQP590541 QAJ590535:QAL590541 QKF590535:QKH590541 QUB590535:QUD590541 RDX590535:RDZ590541 RNT590535:RNV590541 RXP590535:RXR590541 SHL590535:SHN590541 SRH590535:SRJ590541 TBD590535:TBF590541 TKZ590535:TLB590541 TUV590535:TUX590541 UER590535:UET590541 UON590535:UOP590541 UYJ590535:UYL590541 VIF590535:VIH590541 VSB590535:VSD590541 WBX590535:WBZ590541 WLT590535:WLV590541 WVP590535:WVR590541 H656071:J656077 JD656071:JF656077 SZ656071:TB656077 ACV656071:ACX656077 AMR656071:AMT656077 AWN656071:AWP656077 BGJ656071:BGL656077 BQF656071:BQH656077 CAB656071:CAD656077 CJX656071:CJZ656077 CTT656071:CTV656077 DDP656071:DDR656077 DNL656071:DNN656077 DXH656071:DXJ656077 EHD656071:EHF656077 EQZ656071:ERB656077 FAV656071:FAX656077 FKR656071:FKT656077 FUN656071:FUP656077 GEJ656071:GEL656077 GOF656071:GOH656077 GYB656071:GYD656077 HHX656071:HHZ656077 HRT656071:HRV656077 IBP656071:IBR656077 ILL656071:ILN656077 IVH656071:IVJ656077 JFD656071:JFF656077 JOZ656071:JPB656077 JYV656071:JYX656077 KIR656071:KIT656077 KSN656071:KSP656077 LCJ656071:LCL656077 LMF656071:LMH656077 LWB656071:LWD656077 MFX656071:MFZ656077 MPT656071:MPV656077 MZP656071:MZR656077 NJL656071:NJN656077 NTH656071:NTJ656077 ODD656071:ODF656077 OMZ656071:ONB656077 OWV656071:OWX656077 PGR656071:PGT656077 PQN656071:PQP656077 QAJ656071:QAL656077 QKF656071:QKH656077 QUB656071:QUD656077 RDX656071:RDZ656077 RNT656071:RNV656077 RXP656071:RXR656077 SHL656071:SHN656077 SRH656071:SRJ656077 TBD656071:TBF656077 TKZ656071:TLB656077 TUV656071:TUX656077 UER656071:UET656077 UON656071:UOP656077 UYJ656071:UYL656077 VIF656071:VIH656077 VSB656071:VSD656077 WBX656071:WBZ656077 WLT656071:WLV656077 WVP656071:WVR656077 H721607:J721613 JD721607:JF721613 SZ721607:TB721613 ACV721607:ACX721613 AMR721607:AMT721613 AWN721607:AWP721613 BGJ721607:BGL721613 BQF721607:BQH721613 CAB721607:CAD721613 CJX721607:CJZ721613 CTT721607:CTV721613 DDP721607:DDR721613 DNL721607:DNN721613 DXH721607:DXJ721613 EHD721607:EHF721613 EQZ721607:ERB721613 FAV721607:FAX721613 FKR721607:FKT721613 FUN721607:FUP721613 GEJ721607:GEL721613 GOF721607:GOH721613 GYB721607:GYD721613 HHX721607:HHZ721613 HRT721607:HRV721613 IBP721607:IBR721613 ILL721607:ILN721613 IVH721607:IVJ721613 JFD721607:JFF721613 JOZ721607:JPB721613 JYV721607:JYX721613 KIR721607:KIT721613 KSN721607:KSP721613 LCJ721607:LCL721613 LMF721607:LMH721613 LWB721607:LWD721613 MFX721607:MFZ721613 MPT721607:MPV721613 MZP721607:MZR721613 NJL721607:NJN721613 NTH721607:NTJ721613 ODD721607:ODF721613 OMZ721607:ONB721613 OWV721607:OWX721613 PGR721607:PGT721613 PQN721607:PQP721613 QAJ721607:QAL721613 QKF721607:QKH721613 QUB721607:QUD721613 RDX721607:RDZ721613 RNT721607:RNV721613 RXP721607:RXR721613 SHL721607:SHN721613 SRH721607:SRJ721613 TBD721607:TBF721613 TKZ721607:TLB721613 TUV721607:TUX721613 UER721607:UET721613 UON721607:UOP721613 UYJ721607:UYL721613 VIF721607:VIH721613 VSB721607:VSD721613 WBX721607:WBZ721613 WLT721607:WLV721613 WVP721607:WVR721613 H787143:J787149 JD787143:JF787149 SZ787143:TB787149 ACV787143:ACX787149 AMR787143:AMT787149 AWN787143:AWP787149 BGJ787143:BGL787149 BQF787143:BQH787149 CAB787143:CAD787149 CJX787143:CJZ787149 CTT787143:CTV787149 DDP787143:DDR787149 DNL787143:DNN787149 DXH787143:DXJ787149 EHD787143:EHF787149 EQZ787143:ERB787149 FAV787143:FAX787149 FKR787143:FKT787149 FUN787143:FUP787149 GEJ787143:GEL787149 GOF787143:GOH787149 GYB787143:GYD787149 HHX787143:HHZ787149 HRT787143:HRV787149 IBP787143:IBR787149 ILL787143:ILN787149 IVH787143:IVJ787149 JFD787143:JFF787149 JOZ787143:JPB787149 JYV787143:JYX787149 KIR787143:KIT787149 KSN787143:KSP787149 LCJ787143:LCL787149 LMF787143:LMH787149 LWB787143:LWD787149 MFX787143:MFZ787149 MPT787143:MPV787149 MZP787143:MZR787149 NJL787143:NJN787149 NTH787143:NTJ787149 ODD787143:ODF787149 OMZ787143:ONB787149 OWV787143:OWX787149 PGR787143:PGT787149 PQN787143:PQP787149 QAJ787143:QAL787149 QKF787143:QKH787149 QUB787143:QUD787149 RDX787143:RDZ787149 RNT787143:RNV787149 RXP787143:RXR787149 SHL787143:SHN787149 SRH787143:SRJ787149 TBD787143:TBF787149 TKZ787143:TLB787149 TUV787143:TUX787149 UER787143:UET787149 UON787143:UOP787149 UYJ787143:UYL787149 VIF787143:VIH787149 VSB787143:VSD787149 WBX787143:WBZ787149 WLT787143:WLV787149 WVP787143:WVR787149 H852679:J852685 JD852679:JF852685 SZ852679:TB852685 ACV852679:ACX852685 AMR852679:AMT852685 AWN852679:AWP852685 BGJ852679:BGL852685 BQF852679:BQH852685 CAB852679:CAD852685 CJX852679:CJZ852685 CTT852679:CTV852685 DDP852679:DDR852685 DNL852679:DNN852685 DXH852679:DXJ852685 EHD852679:EHF852685 EQZ852679:ERB852685 FAV852679:FAX852685 FKR852679:FKT852685 FUN852679:FUP852685 GEJ852679:GEL852685 GOF852679:GOH852685 GYB852679:GYD852685 HHX852679:HHZ852685 HRT852679:HRV852685 IBP852679:IBR852685 ILL852679:ILN852685 IVH852679:IVJ852685 JFD852679:JFF852685 JOZ852679:JPB852685 JYV852679:JYX852685 KIR852679:KIT852685 KSN852679:KSP852685 LCJ852679:LCL852685 LMF852679:LMH852685 LWB852679:LWD852685 MFX852679:MFZ852685 MPT852679:MPV852685 MZP852679:MZR852685 NJL852679:NJN852685 NTH852679:NTJ852685 ODD852679:ODF852685 OMZ852679:ONB852685 OWV852679:OWX852685 PGR852679:PGT852685 PQN852679:PQP852685 QAJ852679:QAL852685 QKF852679:QKH852685 QUB852679:QUD852685 RDX852679:RDZ852685 RNT852679:RNV852685 RXP852679:RXR852685 SHL852679:SHN852685 SRH852679:SRJ852685 TBD852679:TBF852685 TKZ852679:TLB852685 TUV852679:TUX852685 UER852679:UET852685 UON852679:UOP852685 UYJ852679:UYL852685 VIF852679:VIH852685 VSB852679:VSD852685 WBX852679:WBZ852685 WLT852679:WLV852685 WVP852679:WVR852685 H918215:J918221 JD918215:JF918221 SZ918215:TB918221 ACV918215:ACX918221 AMR918215:AMT918221 AWN918215:AWP918221 BGJ918215:BGL918221 BQF918215:BQH918221 CAB918215:CAD918221 CJX918215:CJZ918221 CTT918215:CTV918221 DDP918215:DDR918221 DNL918215:DNN918221 DXH918215:DXJ918221 EHD918215:EHF918221 EQZ918215:ERB918221 FAV918215:FAX918221 FKR918215:FKT918221 FUN918215:FUP918221 GEJ918215:GEL918221 GOF918215:GOH918221 GYB918215:GYD918221 HHX918215:HHZ918221 HRT918215:HRV918221 IBP918215:IBR918221 ILL918215:ILN918221 IVH918215:IVJ918221 JFD918215:JFF918221 JOZ918215:JPB918221 JYV918215:JYX918221 KIR918215:KIT918221 KSN918215:KSP918221 LCJ918215:LCL918221 LMF918215:LMH918221 LWB918215:LWD918221 MFX918215:MFZ918221 MPT918215:MPV918221 MZP918215:MZR918221 NJL918215:NJN918221 NTH918215:NTJ918221 ODD918215:ODF918221 OMZ918215:ONB918221 OWV918215:OWX918221 PGR918215:PGT918221 PQN918215:PQP918221 QAJ918215:QAL918221 QKF918215:QKH918221 QUB918215:QUD918221 RDX918215:RDZ918221 RNT918215:RNV918221 RXP918215:RXR918221 SHL918215:SHN918221 SRH918215:SRJ918221 TBD918215:TBF918221 TKZ918215:TLB918221 TUV918215:TUX918221 UER918215:UET918221 UON918215:UOP918221 UYJ918215:UYL918221 VIF918215:VIH918221 VSB918215:VSD918221 WBX918215:WBZ918221 WLT918215:WLV918221 WVP918215:WVR918221 H983751:J983757 JD983751:JF983757 SZ983751:TB983757 ACV983751:ACX983757 AMR983751:AMT983757 AWN983751:AWP983757 BGJ983751:BGL983757 BQF983751:BQH983757 CAB983751:CAD983757 CJX983751:CJZ983757 CTT983751:CTV983757 DDP983751:DDR983757 DNL983751:DNN983757 DXH983751:DXJ983757 EHD983751:EHF983757 EQZ983751:ERB983757 FAV983751:FAX983757 FKR983751:FKT983757 FUN983751:FUP983757 GEJ983751:GEL983757 GOF983751:GOH983757 GYB983751:GYD983757 HHX983751:HHZ983757 HRT983751:HRV983757 IBP983751:IBR983757 ILL983751:ILN983757 IVH983751:IVJ983757 JFD983751:JFF983757 JOZ983751:JPB983757 JYV983751:JYX983757 KIR983751:KIT983757 KSN983751:KSP983757 LCJ983751:LCL983757 LMF983751:LMH983757 LWB983751:LWD983757 MFX983751:MFZ983757 MPT983751:MPV983757 MZP983751:MZR983757 NJL983751:NJN983757 NTH983751:NTJ983757 ODD983751:ODF983757 OMZ983751:ONB983757 OWV983751:OWX983757 PGR983751:PGT983757 PQN983751:PQP983757 QAJ983751:QAL983757 QKF983751:QKH983757 QUB983751:QUD983757 RDX983751:RDZ983757 RNT983751:RNV983757 RXP983751:RXR983757 SHL983751:SHN983757 SRH983751:SRJ983757 TBD983751:TBF983757 TKZ983751:TLB983757 TUV983751:TUX983757 UER983751:UET983757 UON983751:UOP983757 UYJ983751:UYL983757 VIF983751:VIH983757 VSB983751:VSD983757 WBX983751:WBZ983757 WLT983751:WLV983757 WVP983751:WVR983757 H721:J727 JD721:JF727 SZ721:TB727 ACV721:ACX727 AMR721:AMT727 AWN721:AWP727 BGJ721:BGL727 BQF721:BQH727 CAB721:CAD727 CJX721:CJZ727 CTT721:CTV727 DDP721:DDR727 DNL721:DNN727 DXH721:DXJ727 EHD721:EHF727 EQZ721:ERB727 FAV721:FAX727 FKR721:FKT727 FUN721:FUP727 GEJ721:GEL727 GOF721:GOH727 GYB721:GYD727 HHX721:HHZ727 HRT721:HRV727 IBP721:IBR727 ILL721:ILN727 IVH721:IVJ727 JFD721:JFF727 JOZ721:JPB727 JYV721:JYX727 KIR721:KIT727 KSN721:KSP727 LCJ721:LCL727 LMF721:LMH727 LWB721:LWD727 MFX721:MFZ727 MPT721:MPV727 MZP721:MZR727 NJL721:NJN727 NTH721:NTJ727 ODD721:ODF727 OMZ721:ONB727 OWV721:OWX727 PGR721:PGT727 PQN721:PQP727 QAJ721:QAL727 QKF721:QKH727 QUB721:QUD727 RDX721:RDZ727 RNT721:RNV727 RXP721:RXR727 SHL721:SHN727 SRH721:SRJ727 TBD721:TBF727 TKZ721:TLB727 TUV721:TUX727 UER721:UET727 UON721:UOP727 UYJ721:UYL727 VIF721:VIH727 VSB721:VSD727 WBX721:WBZ727 WLT721:WLV727 WVP721:WVR727 H66257:J66263 JD66257:JF66263 SZ66257:TB66263 ACV66257:ACX66263 AMR66257:AMT66263 AWN66257:AWP66263 BGJ66257:BGL66263 BQF66257:BQH66263 CAB66257:CAD66263 CJX66257:CJZ66263 CTT66257:CTV66263 DDP66257:DDR66263 DNL66257:DNN66263 DXH66257:DXJ66263 EHD66257:EHF66263 EQZ66257:ERB66263 FAV66257:FAX66263 FKR66257:FKT66263 FUN66257:FUP66263 GEJ66257:GEL66263 GOF66257:GOH66263 GYB66257:GYD66263 HHX66257:HHZ66263 HRT66257:HRV66263 IBP66257:IBR66263 ILL66257:ILN66263 IVH66257:IVJ66263 JFD66257:JFF66263 JOZ66257:JPB66263 JYV66257:JYX66263 KIR66257:KIT66263 KSN66257:KSP66263 LCJ66257:LCL66263 LMF66257:LMH66263 LWB66257:LWD66263 MFX66257:MFZ66263 MPT66257:MPV66263 MZP66257:MZR66263 NJL66257:NJN66263 NTH66257:NTJ66263 ODD66257:ODF66263 OMZ66257:ONB66263 OWV66257:OWX66263 PGR66257:PGT66263 PQN66257:PQP66263 QAJ66257:QAL66263 QKF66257:QKH66263 QUB66257:QUD66263 RDX66257:RDZ66263 RNT66257:RNV66263 RXP66257:RXR66263 SHL66257:SHN66263 SRH66257:SRJ66263 TBD66257:TBF66263 TKZ66257:TLB66263 TUV66257:TUX66263 UER66257:UET66263 UON66257:UOP66263 UYJ66257:UYL66263 VIF66257:VIH66263 VSB66257:VSD66263 WBX66257:WBZ66263 WLT66257:WLV66263 WVP66257:WVR66263 H131793:J131799 JD131793:JF131799 SZ131793:TB131799 ACV131793:ACX131799 AMR131793:AMT131799 AWN131793:AWP131799 BGJ131793:BGL131799 BQF131793:BQH131799 CAB131793:CAD131799 CJX131793:CJZ131799 CTT131793:CTV131799 DDP131793:DDR131799 DNL131793:DNN131799 DXH131793:DXJ131799 EHD131793:EHF131799 EQZ131793:ERB131799 FAV131793:FAX131799 FKR131793:FKT131799 FUN131793:FUP131799 GEJ131793:GEL131799 GOF131793:GOH131799 GYB131793:GYD131799 HHX131793:HHZ131799 HRT131793:HRV131799 IBP131793:IBR131799 ILL131793:ILN131799 IVH131793:IVJ131799 JFD131793:JFF131799 JOZ131793:JPB131799 JYV131793:JYX131799 KIR131793:KIT131799 KSN131793:KSP131799 LCJ131793:LCL131799 LMF131793:LMH131799 LWB131793:LWD131799 MFX131793:MFZ131799 MPT131793:MPV131799 MZP131793:MZR131799 NJL131793:NJN131799 NTH131793:NTJ131799 ODD131793:ODF131799 OMZ131793:ONB131799 OWV131793:OWX131799 PGR131793:PGT131799 PQN131793:PQP131799 QAJ131793:QAL131799 QKF131793:QKH131799 QUB131793:QUD131799 RDX131793:RDZ131799 RNT131793:RNV131799 RXP131793:RXR131799 SHL131793:SHN131799 SRH131793:SRJ131799 TBD131793:TBF131799 TKZ131793:TLB131799 TUV131793:TUX131799 UER131793:UET131799 UON131793:UOP131799 UYJ131793:UYL131799 VIF131793:VIH131799 VSB131793:VSD131799 WBX131793:WBZ131799 WLT131793:WLV131799 WVP131793:WVR131799 H197329:J197335 JD197329:JF197335 SZ197329:TB197335 ACV197329:ACX197335 AMR197329:AMT197335 AWN197329:AWP197335 BGJ197329:BGL197335 BQF197329:BQH197335 CAB197329:CAD197335 CJX197329:CJZ197335 CTT197329:CTV197335 DDP197329:DDR197335 DNL197329:DNN197335 DXH197329:DXJ197335 EHD197329:EHF197335 EQZ197329:ERB197335 FAV197329:FAX197335 FKR197329:FKT197335 FUN197329:FUP197335 GEJ197329:GEL197335 GOF197329:GOH197335 GYB197329:GYD197335 HHX197329:HHZ197335 HRT197329:HRV197335 IBP197329:IBR197335 ILL197329:ILN197335 IVH197329:IVJ197335 JFD197329:JFF197335 JOZ197329:JPB197335 JYV197329:JYX197335 KIR197329:KIT197335 KSN197329:KSP197335 LCJ197329:LCL197335 LMF197329:LMH197335 LWB197329:LWD197335 MFX197329:MFZ197335 MPT197329:MPV197335 MZP197329:MZR197335 NJL197329:NJN197335 NTH197329:NTJ197335 ODD197329:ODF197335 OMZ197329:ONB197335 OWV197329:OWX197335 PGR197329:PGT197335 PQN197329:PQP197335 QAJ197329:QAL197335 QKF197329:QKH197335 QUB197329:QUD197335 RDX197329:RDZ197335 RNT197329:RNV197335 RXP197329:RXR197335 SHL197329:SHN197335 SRH197329:SRJ197335 TBD197329:TBF197335 TKZ197329:TLB197335 TUV197329:TUX197335 UER197329:UET197335 UON197329:UOP197335 UYJ197329:UYL197335 VIF197329:VIH197335 VSB197329:VSD197335 WBX197329:WBZ197335 WLT197329:WLV197335 WVP197329:WVR197335 H262865:J262871 JD262865:JF262871 SZ262865:TB262871 ACV262865:ACX262871 AMR262865:AMT262871 AWN262865:AWP262871 BGJ262865:BGL262871 BQF262865:BQH262871 CAB262865:CAD262871 CJX262865:CJZ262871 CTT262865:CTV262871 DDP262865:DDR262871 DNL262865:DNN262871 DXH262865:DXJ262871 EHD262865:EHF262871 EQZ262865:ERB262871 FAV262865:FAX262871 FKR262865:FKT262871 FUN262865:FUP262871 GEJ262865:GEL262871 GOF262865:GOH262871 GYB262865:GYD262871 HHX262865:HHZ262871 HRT262865:HRV262871 IBP262865:IBR262871 ILL262865:ILN262871 IVH262865:IVJ262871 JFD262865:JFF262871 JOZ262865:JPB262871 JYV262865:JYX262871 KIR262865:KIT262871 KSN262865:KSP262871 LCJ262865:LCL262871 LMF262865:LMH262871 LWB262865:LWD262871 MFX262865:MFZ262871 MPT262865:MPV262871 MZP262865:MZR262871 NJL262865:NJN262871 NTH262865:NTJ262871 ODD262865:ODF262871 OMZ262865:ONB262871 OWV262865:OWX262871 PGR262865:PGT262871 PQN262865:PQP262871 QAJ262865:QAL262871 QKF262865:QKH262871 QUB262865:QUD262871 RDX262865:RDZ262871 RNT262865:RNV262871 RXP262865:RXR262871 SHL262865:SHN262871 SRH262865:SRJ262871 TBD262865:TBF262871 TKZ262865:TLB262871 TUV262865:TUX262871 UER262865:UET262871 UON262865:UOP262871 UYJ262865:UYL262871 VIF262865:VIH262871 VSB262865:VSD262871 WBX262865:WBZ262871 WLT262865:WLV262871 WVP262865:WVR262871 H328401:J328407 JD328401:JF328407 SZ328401:TB328407 ACV328401:ACX328407 AMR328401:AMT328407 AWN328401:AWP328407 BGJ328401:BGL328407 BQF328401:BQH328407 CAB328401:CAD328407 CJX328401:CJZ328407 CTT328401:CTV328407 DDP328401:DDR328407 DNL328401:DNN328407 DXH328401:DXJ328407 EHD328401:EHF328407 EQZ328401:ERB328407 FAV328401:FAX328407 FKR328401:FKT328407 FUN328401:FUP328407 GEJ328401:GEL328407 GOF328401:GOH328407 GYB328401:GYD328407 HHX328401:HHZ328407 HRT328401:HRV328407 IBP328401:IBR328407 ILL328401:ILN328407 IVH328401:IVJ328407 JFD328401:JFF328407 JOZ328401:JPB328407 JYV328401:JYX328407 KIR328401:KIT328407 KSN328401:KSP328407 LCJ328401:LCL328407 LMF328401:LMH328407 LWB328401:LWD328407 MFX328401:MFZ328407 MPT328401:MPV328407 MZP328401:MZR328407 NJL328401:NJN328407 NTH328401:NTJ328407 ODD328401:ODF328407 OMZ328401:ONB328407 OWV328401:OWX328407 PGR328401:PGT328407 PQN328401:PQP328407 QAJ328401:QAL328407 QKF328401:QKH328407 QUB328401:QUD328407 RDX328401:RDZ328407 RNT328401:RNV328407 RXP328401:RXR328407 SHL328401:SHN328407 SRH328401:SRJ328407 TBD328401:TBF328407 TKZ328401:TLB328407 TUV328401:TUX328407 UER328401:UET328407 UON328401:UOP328407 UYJ328401:UYL328407 VIF328401:VIH328407 VSB328401:VSD328407 WBX328401:WBZ328407 WLT328401:WLV328407 WVP328401:WVR328407 H393937:J393943 JD393937:JF393943 SZ393937:TB393943 ACV393937:ACX393943 AMR393937:AMT393943 AWN393937:AWP393943 BGJ393937:BGL393943 BQF393937:BQH393943 CAB393937:CAD393943 CJX393937:CJZ393943 CTT393937:CTV393943 DDP393937:DDR393943 DNL393937:DNN393943 DXH393937:DXJ393943 EHD393937:EHF393943 EQZ393937:ERB393943 FAV393937:FAX393943 FKR393937:FKT393943 FUN393937:FUP393943 GEJ393937:GEL393943 GOF393937:GOH393943 GYB393937:GYD393943 HHX393937:HHZ393943 HRT393937:HRV393943 IBP393937:IBR393943 ILL393937:ILN393943 IVH393937:IVJ393943 JFD393937:JFF393943 JOZ393937:JPB393943 JYV393937:JYX393943 KIR393937:KIT393943 KSN393937:KSP393943 LCJ393937:LCL393943 LMF393937:LMH393943 LWB393937:LWD393943 MFX393937:MFZ393943 MPT393937:MPV393943 MZP393937:MZR393943 NJL393937:NJN393943 NTH393937:NTJ393943 ODD393937:ODF393943 OMZ393937:ONB393943 OWV393937:OWX393943 PGR393937:PGT393943 PQN393937:PQP393943 QAJ393937:QAL393943 QKF393937:QKH393943 QUB393937:QUD393943 RDX393937:RDZ393943 RNT393937:RNV393943 RXP393937:RXR393943 SHL393937:SHN393943 SRH393937:SRJ393943 TBD393937:TBF393943 TKZ393937:TLB393943 TUV393937:TUX393943 UER393937:UET393943 UON393937:UOP393943 UYJ393937:UYL393943 VIF393937:VIH393943 VSB393937:VSD393943 WBX393937:WBZ393943 WLT393937:WLV393943 WVP393937:WVR393943 H459473:J459479 JD459473:JF459479 SZ459473:TB459479 ACV459473:ACX459479 AMR459473:AMT459479 AWN459473:AWP459479 BGJ459473:BGL459479 BQF459473:BQH459479 CAB459473:CAD459479 CJX459473:CJZ459479 CTT459473:CTV459479 DDP459473:DDR459479 DNL459473:DNN459479 DXH459473:DXJ459479 EHD459473:EHF459479 EQZ459473:ERB459479 FAV459473:FAX459479 FKR459473:FKT459479 FUN459473:FUP459479 GEJ459473:GEL459479 GOF459473:GOH459479 GYB459473:GYD459479 HHX459473:HHZ459479 HRT459473:HRV459479 IBP459473:IBR459479 ILL459473:ILN459479 IVH459473:IVJ459479 JFD459473:JFF459479 JOZ459473:JPB459479 JYV459473:JYX459479 KIR459473:KIT459479 KSN459473:KSP459479 LCJ459473:LCL459479 LMF459473:LMH459479 LWB459473:LWD459479 MFX459473:MFZ459479 MPT459473:MPV459479 MZP459473:MZR459479 NJL459473:NJN459479 NTH459473:NTJ459479 ODD459473:ODF459479 OMZ459473:ONB459479 OWV459473:OWX459479 PGR459473:PGT459479 PQN459473:PQP459479 QAJ459473:QAL459479 QKF459473:QKH459479 QUB459473:QUD459479 RDX459473:RDZ459479 RNT459473:RNV459479 RXP459473:RXR459479 SHL459473:SHN459479 SRH459473:SRJ459479 TBD459473:TBF459479 TKZ459473:TLB459479 TUV459473:TUX459479 UER459473:UET459479 UON459473:UOP459479 UYJ459473:UYL459479 VIF459473:VIH459479 VSB459473:VSD459479 WBX459473:WBZ459479 WLT459473:WLV459479 WVP459473:WVR459479 H525009:J525015 JD525009:JF525015 SZ525009:TB525015 ACV525009:ACX525015 AMR525009:AMT525015 AWN525009:AWP525015 BGJ525009:BGL525015 BQF525009:BQH525015 CAB525009:CAD525015 CJX525009:CJZ525015 CTT525009:CTV525015 DDP525009:DDR525015 DNL525009:DNN525015 DXH525009:DXJ525015 EHD525009:EHF525015 EQZ525009:ERB525015 FAV525009:FAX525015 FKR525009:FKT525015 FUN525009:FUP525015 GEJ525009:GEL525015 GOF525009:GOH525015 GYB525009:GYD525015 HHX525009:HHZ525015 HRT525009:HRV525015 IBP525009:IBR525015 ILL525009:ILN525015 IVH525009:IVJ525015 JFD525009:JFF525015 JOZ525009:JPB525015 JYV525009:JYX525015 KIR525009:KIT525015 KSN525009:KSP525015 LCJ525009:LCL525015 LMF525009:LMH525015 LWB525009:LWD525015 MFX525009:MFZ525015 MPT525009:MPV525015 MZP525009:MZR525015 NJL525009:NJN525015 NTH525009:NTJ525015 ODD525009:ODF525015 OMZ525009:ONB525015 OWV525009:OWX525015 PGR525009:PGT525015 PQN525009:PQP525015 QAJ525009:QAL525015 QKF525009:QKH525015 QUB525009:QUD525015 RDX525009:RDZ525015 RNT525009:RNV525015 RXP525009:RXR525015 SHL525009:SHN525015 SRH525009:SRJ525015 TBD525009:TBF525015 TKZ525009:TLB525015 TUV525009:TUX525015 UER525009:UET525015 UON525009:UOP525015 UYJ525009:UYL525015 VIF525009:VIH525015 VSB525009:VSD525015 WBX525009:WBZ525015 WLT525009:WLV525015 WVP525009:WVR525015 H590545:J590551 JD590545:JF590551 SZ590545:TB590551 ACV590545:ACX590551 AMR590545:AMT590551 AWN590545:AWP590551 BGJ590545:BGL590551 BQF590545:BQH590551 CAB590545:CAD590551 CJX590545:CJZ590551 CTT590545:CTV590551 DDP590545:DDR590551 DNL590545:DNN590551 DXH590545:DXJ590551 EHD590545:EHF590551 EQZ590545:ERB590551 FAV590545:FAX590551 FKR590545:FKT590551 FUN590545:FUP590551 GEJ590545:GEL590551 GOF590545:GOH590551 GYB590545:GYD590551 HHX590545:HHZ590551 HRT590545:HRV590551 IBP590545:IBR590551 ILL590545:ILN590551 IVH590545:IVJ590551 JFD590545:JFF590551 JOZ590545:JPB590551 JYV590545:JYX590551 KIR590545:KIT590551 KSN590545:KSP590551 LCJ590545:LCL590551 LMF590545:LMH590551 LWB590545:LWD590551 MFX590545:MFZ590551 MPT590545:MPV590551 MZP590545:MZR590551 NJL590545:NJN590551 NTH590545:NTJ590551 ODD590545:ODF590551 OMZ590545:ONB590551 OWV590545:OWX590551 PGR590545:PGT590551 PQN590545:PQP590551 QAJ590545:QAL590551 QKF590545:QKH590551 QUB590545:QUD590551 RDX590545:RDZ590551 RNT590545:RNV590551 RXP590545:RXR590551 SHL590545:SHN590551 SRH590545:SRJ590551 TBD590545:TBF590551 TKZ590545:TLB590551 TUV590545:TUX590551 UER590545:UET590551 UON590545:UOP590551 UYJ590545:UYL590551 VIF590545:VIH590551 VSB590545:VSD590551 WBX590545:WBZ590551 WLT590545:WLV590551 WVP590545:WVR590551 H656081:J656087 JD656081:JF656087 SZ656081:TB656087 ACV656081:ACX656087 AMR656081:AMT656087 AWN656081:AWP656087 BGJ656081:BGL656087 BQF656081:BQH656087 CAB656081:CAD656087 CJX656081:CJZ656087 CTT656081:CTV656087 DDP656081:DDR656087 DNL656081:DNN656087 DXH656081:DXJ656087 EHD656081:EHF656087 EQZ656081:ERB656087 FAV656081:FAX656087 FKR656081:FKT656087 FUN656081:FUP656087 GEJ656081:GEL656087 GOF656081:GOH656087 GYB656081:GYD656087 HHX656081:HHZ656087 HRT656081:HRV656087 IBP656081:IBR656087 ILL656081:ILN656087 IVH656081:IVJ656087 JFD656081:JFF656087 JOZ656081:JPB656087 JYV656081:JYX656087 KIR656081:KIT656087 KSN656081:KSP656087 LCJ656081:LCL656087 LMF656081:LMH656087 LWB656081:LWD656087 MFX656081:MFZ656087 MPT656081:MPV656087 MZP656081:MZR656087 NJL656081:NJN656087 NTH656081:NTJ656087 ODD656081:ODF656087 OMZ656081:ONB656087 OWV656081:OWX656087 PGR656081:PGT656087 PQN656081:PQP656087 QAJ656081:QAL656087 QKF656081:QKH656087 QUB656081:QUD656087 RDX656081:RDZ656087 RNT656081:RNV656087 RXP656081:RXR656087 SHL656081:SHN656087 SRH656081:SRJ656087 TBD656081:TBF656087 TKZ656081:TLB656087 TUV656081:TUX656087 UER656081:UET656087 UON656081:UOP656087 UYJ656081:UYL656087 VIF656081:VIH656087 VSB656081:VSD656087 WBX656081:WBZ656087 WLT656081:WLV656087 WVP656081:WVR656087 H721617:J721623 JD721617:JF721623 SZ721617:TB721623 ACV721617:ACX721623 AMR721617:AMT721623 AWN721617:AWP721623 BGJ721617:BGL721623 BQF721617:BQH721623 CAB721617:CAD721623 CJX721617:CJZ721623 CTT721617:CTV721623 DDP721617:DDR721623 DNL721617:DNN721623 DXH721617:DXJ721623 EHD721617:EHF721623 EQZ721617:ERB721623 FAV721617:FAX721623 FKR721617:FKT721623 FUN721617:FUP721623 GEJ721617:GEL721623 GOF721617:GOH721623 GYB721617:GYD721623 HHX721617:HHZ721623 HRT721617:HRV721623 IBP721617:IBR721623 ILL721617:ILN721623 IVH721617:IVJ721623 JFD721617:JFF721623 JOZ721617:JPB721623 JYV721617:JYX721623 KIR721617:KIT721623 KSN721617:KSP721623 LCJ721617:LCL721623 LMF721617:LMH721623 LWB721617:LWD721623 MFX721617:MFZ721623 MPT721617:MPV721623 MZP721617:MZR721623 NJL721617:NJN721623 NTH721617:NTJ721623 ODD721617:ODF721623 OMZ721617:ONB721623 OWV721617:OWX721623 PGR721617:PGT721623 PQN721617:PQP721623 QAJ721617:QAL721623 QKF721617:QKH721623 QUB721617:QUD721623 RDX721617:RDZ721623 RNT721617:RNV721623 RXP721617:RXR721623 SHL721617:SHN721623 SRH721617:SRJ721623 TBD721617:TBF721623 TKZ721617:TLB721623 TUV721617:TUX721623 UER721617:UET721623 UON721617:UOP721623 UYJ721617:UYL721623 VIF721617:VIH721623 VSB721617:VSD721623 WBX721617:WBZ721623 WLT721617:WLV721623 WVP721617:WVR721623 H787153:J787159 JD787153:JF787159 SZ787153:TB787159 ACV787153:ACX787159 AMR787153:AMT787159 AWN787153:AWP787159 BGJ787153:BGL787159 BQF787153:BQH787159 CAB787153:CAD787159 CJX787153:CJZ787159 CTT787153:CTV787159 DDP787153:DDR787159 DNL787153:DNN787159 DXH787153:DXJ787159 EHD787153:EHF787159 EQZ787153:ERB787159 FAV787153:FAX787159 FKR787153:FKT787159 FUN787153:FUP787159 GEJ787153:GEL787159 GOF787153:GOH787159 GYB787153:GYD787159 HHX787153:HHZ787159 HRT787153:HRV787159 IBP787153:IBR787159 ILL787153:ILN787159 IVH787153:IVJ787159 JFD787153:JFF787159 JOZ787153:JPB787159 JYV787153:JYX787159 KIR787153:KIT787159 KSN787153:KSP787159 LCJ787153:LCL787159 LMF787153:LMH787159 LWB787153:LWD787159 MFX787153:MFZ787159 MPT787153:MPV787159 MZP787153:MZR787159 NJL787153:NJN787159 NTH787153:NTJ787159 ODD787153:ODF787159 OMZ787153:ONB787159 OWV787153:OWX787159 PGR787153:PGT787159 PQN787153:PQP787159 QAJ787153:QAL787159 QKF787153:QKH787159 QUB787153:QUD787159 RDX787153:RDZ787159 RNT787153:RNV787159 RXP787153:RXR787159 SHL787153:SHN787159 SRH787153:SRJ787159 TBD787153:TBF787159 TKZ787153:TLB787159 TUV787153:TUX787159 UER787153:UET787159 UON787153:UOP787159 UYJ787153:UYL787159 VIF787153:VIH787159 VSB787153:VSD787159 WBX787153:WBZ787159 WLT787153:WLV787159 WVP787153:WVR787159 H852689:J852695 JD852689:JF852695 SZ852689:TB852695 ACV852689:ACX852695 AMR852689:AMT852695 AWN852689:AWP852695 BGJ852689:BGL852695 BQF852689:BQH852695 CAB852689:CAD852695 CJX852689:CJZ852695 CTT852689:CTV852695 DDP852689:DDR852695 DNL852689:DNN852695 DXH852689:DXJ852695 EHD852689:EHF852695 EQZ852689:ERB852695 FAV852689:FAX852695 FKR852689:FKT852695 FUN852689:FUP852695 GEJ852689:GEL852695 GOF852689:GOH852695 GYB852689:GYD852695 HHX852689:HHZ852695 HRT852689:HRV852695 IBP852689:IBR852695 ILL852689:ILN852695 IVH852689:IVJ852695 JFD852689:JFF852695 JOZ852689:JPB852695 JYV852689:JYX852695 KIR852689:KIT852695 KSN852689:KSP852695 LCJ852689:LCL852695 LMF852689:LMH852695 LWB852689:LWD852695 MFX852689:MFZ852695 MPT852689:MPV852695 MZP852689:MZR852695 NJL852689:NJN852695 NTH852689:NTJ852695 ODD852689:ODF852695 OMZ852689:ONB852695 OWV852689:OWX852695 PGR852689:PGT852695 PQN852689:PQP852695 QAJ852689:QAL852695 QKF852689:QKH852695 QUB852689:QUD852695 RDX852689:RDZ852695 RNT852689:RNV852695 RXP852689:RXR852695 SHL852689:SHN852695 SRH852689:SRJ852695 TBD852689:TBF852695 TKZ852689:TLB852695 TUV852689:TUX852695 UER852689:UET852695 UON852689:UOP852695 UYJ852689:UYL852695 VIF852689:VIH852695 VSB852689:VSD852695 WBX852689:WBZ852695 WLT852689:WLV852695 WVP852689:WVR852695 H918225:J918231 JD918225:JF918231 SZ918225:TB918231 ACV918225:ACX918231 AMR918225:AMT918231 AWN918225:AWP918231 BGJ918225:BGL918231 BQF918225:BQH918231 CAB918225:CAD918231 CJX918225:CJZ918231 CTT918225:CTV918231 DDP918225:DDR918231 DNL918225:DNN918231 DXH918225:DXJ918231 EHD918225:EHF918231 EQZ918225:ERB918231 FAV918225:FAX918231 FKR918225:FKT918231 FUN918225:FUP918231 GEJ918225:GEL918231 GOF918225:GOH918231 GYB918225:GYD918231 HHX918225:HHZ918231 HRT918225:HRV918231 IBP918225:IBR918231 ILL918225:ILN918231 IVH918225:IVJ918231 JFD918225:JFF918231 JOZ918225:JPB918231 JYV918225:JYX918231 KIR918225:KIT918231 KSN918225:KSP918231 LCJ918225:LCL918231 LMF918225:LMH918231 LWB918225:LWD918231 MFX918225:MFZ918231 MPT918225:MPV918231 MZP918225:MZR918231 NJL918225:NJN918231 NTH918225:NTJ918231 ODD918225:ODF918231 OMZ918225:ONB918231 OWV918225:OWX918231 PGR918225:PGT918231 PQN918225:PQP918231 QAJ918225:QAL918231 QKF918225:QKH918231 QUB918225:QUD918231 RDX918225:RDZ918231 RNT918225:RNV918231 RXP918225:RXR918231 SHL918225:SHN918231 SRH918225:SRJ918231 TBD918225:TBF918231 TKZ918225:TLB918231 TUV918225:TUX918231 UER918225:UET918231 UON918225:UOP918231 UYJ918225:UYL918231 VIF918225:VIH918231 VSB918225:VSD918231 WBX918225:WBZ918231 WLT918225:WLV918231 WVP918225:WVR918231 H983761:J983767 JD983761:JF983767 SZ983761:TB983767 ACV983761:ACX983767 AMR983761:AMT983767 AWN983761:AWP983767 BGJ983761:BGL983767 BQF983761:BQH983767 CAB983761:CAD983767 CJX983761:CJZ983767 CTT983761:CTV983767 DDP983761:DDR983767 DNL983761:DNN983767 DXH983761:DXJ983767 EHD983761:EHF983767 EQZ983761:ERB983767 FAV983761:FAX983767 FKR983761:FKT983767 FUN983761:FUP983767 GEJ983761:GEL983767 GOF983761:GOH983767 GYB983761:GYD983767 HHX983761:HHZ983767 HRT983761:HRV983767 IBP983761:IBR983767 ILL983761:ILN983767 IVH983761:IVJ983767 JFD983761:JFF983767 JOZ983761:JPB983767 JYV983761:JYX983767 KIR983761:KIT983767 KSN983761:KSP983767 LCJ983761:LCL983767 LMF983761:LMH983767 LWB983761:LWD983767 MFX983761:MFZ983767 MPT983761:MPV983767 MZP983761:MZR983767 NJL983761:NJN983767 NTH983761:NTJ983767 ODD983761:ODF983767 OMZ983761:ONB983767 OWV983761:OWX983767 PGR983761:PGT983767 PQN983761:PQP983767 QAJ983761:QAL983767 QKF983761:QKH983767 QUB983761:QUD983767 RDX983761:RDZ983767 RNT983761:RNV983767 RXP983761:RXR983767 SHL983761:SHN983767 SRH983761:SRJ983767 TBD983761:TBF983767 TKZ983761:TLB983767 TUV983761:TUX983767 UER983761:UET983767 UON983761:UOP983767 UYJ983761:UYL983767 VIF983761:VIH983767 VSB983761:VSD983767 WBX983761:WBZ983767 WLT983761:WLV983767 WVP983761:WVR983767 H731:J736 JD731:JF736 SZ731:TB736 ACV731:ACX736 AMR731:AMT736 AWN731:AWP736 BGJ731:BGL736 BQF731:BQH736 CAB731:CAD736 CJX731:CJZ736 CTT731:CTV736 DDP731:DDR736 DNL731:DNN736 DXH731:DXJ736 EHD731:EHF736 EQZ731:ERB736 FAV731:FAX736 FKR731:FKT736 FUN731:FUP736 GEJ731:GEL736 GOF731:GOH736 GYB731:GYD736 HHX731:HHZ736 HRT731:HRV736 IBP731:IBR736 ILL731:ILN736 IVH731:IVJ736 JFD731:JFF736 JOZ731:JPB736 JYV731:JYX736 KIR731:KIT736 KSN731:KSP736 LCJ731:LCL736 LMF731:LMH736 LWB731:LWD736 MFX731:MFZ736 MPT731:MPV736 MZP731:MZR736 NJL731:NJN736 NTH731:NTJ736 ODD731:ODF736 OMZ731:ONB736 OWV731:OWX736 PGR731:PGT736 PQN731:PQP736 QAJ731:QAL736 QKF731:QKH736 QUB731:QUD736 RDX731:RDZ736 RNT731:RNV736 RXP731:RXR736 SHL731:SHN736 SRH731:SRJ736 TBD731:TBF736 TKZ731:TLB736 TUV731:TUX736 UER731:UET736 UON731:UOP736 UYJ731:UYL736 VIF731:VIH736 VSB731:VSD736 WBX731:WBZ736 WLT731:WLV736 WVP731:WVR736 H66267:J66272 JD66267:JF66272 SZ66267:TB66272 ACV66267:ACX66272 AMR66267:AMT66272 AWN66267:AWP66272 BGJ66267:BGL66272 BQF66267:BQH66272 CAB66267:CAD66272 CJX66267:CJZ66272 CTT66267:CTV66272 DDP66267:DDR66272 DNL66267:DNN66272 DXH66267:DXJ66272 EHD66267:EHF66272 EQZ66267:ERB66272 FAV66267:FAX66272 FKR66267:FKT66272 FUN66267:FUP66272 GEJ66267:GEL66272 GOF66267:GOH66272 GYB66267:GYD66272 HHX66267:HHZ66272 HRT66267:HRV66272 IBP66267:IBR66272 ILL66267:ILN66272 IVH66267:IVJ66272 JFD66267:JFF66272 JOZ66267:JPB66272 JYV66267:JYX66272 KIR66267:KIT66272 KSN66267:KSP66272 LCJ66267:LCL66272 LMF66267:LMH66272 LWB66267:LWD66272 MFX66267:MFZ66272 MPT66267:MPV66272 MZP66267:MZR66272 NJL66267:NJN66272 NTH66267:NTJ66272 ODD66267:ODF66272 OMZ66267:ONB66272 OWV66267:OWX66272 PGR66267:PGT66272 PQN66267:PQP66272 QAJ66267:QAL66272 QKF66267:QKH66272 QUB66267:QUD66272 RDX66267:RDZ66272 RNT66267:RNV66272 RXP66267:RXR66272 SHL66267:SHN66272 SRH66267:SRJ66272 TBD66267:TBF66272 TKZ66267:TLB66272 TUV66267:TUX66272 UER66267:UET66272 UON66267:UOP66272 UYJ66267:UYL66272 VIF66267:VIH66272 VSB66267:VSD66272 WBX66267:WBZ66272 WLT66267:WLV66272 WVP66267:WVR66272 H131803:J131808 JD131803:JF131808 SZ131803:TB131808 ACV131803:ACX131808 AMR131803:AMT131808 AWN131803:AWP131808 BGJ131803:BGL131808 BQF131803:BQH131808 CAB131803:CAD131808 CJX131803:CJZ131808 CTT131803:CTV131808 DDP131803:DDR131808 DNL131803:DNN131808 DXH131803:DXJ131808 EHD131803:EHF131808 EQZ131803:ERB131808 FAV131803:FAX131808 FKR131803:FKT131808 FUN131803:FUP131808 GEJ131803:GEL131808 GOF131803:GOH131808 GYB131803:GYD131808 HHX131803:HHZ131808 HRT131803:HRV131808 IBP131803:IBR131808 ILL131803:ILN131808 IVH131803:IVJ131808 JFD131803:JFF131808 JOZ131803:JPB131808 JYV131803:JYX131808 KIR131803:KIT131808 KSN131803:KSP131808 LCJ131803:LCL131808 LMF131803:LMH131808 LWB131803:LWD131808 MFX131803:MFZ131808 MPT131803:MPV131808 MZP131803:MZR131808 NJL131803:NJN131808 NTH131803:NTJ131808 ODD131803:ODF131808 OMZ131803:ONB131808 OWV131803:OWX131808 PGR131803:PGT131808 PQN131803:PQP131808 QAJ131803:QAL131808 QKF131803:QKH131808 QUB131803:QUD131808 RDX131803:RDZ131808 RNT131803:RNV131808 RXP131803:RXR131808 SHL131803:SHN131808 SRH131803:SRJ131808 TBD131803:TBF131808 TKZ131803:TLB131808 TUV131803:TUX131808 UER131803:UET131808 UON131803:UOP131808 UYJ131803:UYL131808 VIF131803:VIH131808 VSB131803:VSD131808 WBX131803:WBZ131808 WLT131803:WLV131808 WVP131803:WVR131808 H197339:J197344 JD197339:JF197344 SZ197339:TB197344 ACV197339:ACX197344 AMR197339:AMT197344 AWN197339:AWP197344 BGJ197339:BGL197344 BQF197339:BQH197344 CAB197339:CAD197344 CJX197339:CJZ197344 CTT197339:CTV197344 DDP197339:DDR197344 DNL197339:DNN197344 DXH197339:DXJ197344 EHD197339:EHF197344 EQZ197339:ERB197344 FAV197339:FAX197344 FKR197339:FKT197344 FUN197339:FUP197344 GEJ197339:GEL197344 GOF197339:GOH197344 GYB197339:GYD197344 HHX197339:HHZ197344 HRT197339:HRV197344 IBP197339:IBR197344 ILL197339:ILN197344 IVH197339:IVJ197344 JFD197339:JFF197344 JOZ197339:JPB197344 JYV197339:JYX197344 KIR197339:KIT197344 KSN197339:KSP197344 LCJ197339:LCL197344 LMF197339:LMH197344 LWB197339:LWD197344 MFX197339:MFZ197344 MPT197339:MPV197344 MZP197339:MZR197344 NJL197339:NJN197344 NTH197339:NTJ197344 ODD197339:ODF197344 OMZ197339:ONB197344 OWV197339:OWX197344 PGR197339:PGT197344 PQN197339:PQP197344 QAJ197339:QAL197344 QKF197339:QKH197344 QUB197339:QUD197344 RDX197339:RDZ197344 RNT197339:RNV197344 RXP197339:RXR197344 SHL197339:SHN197344 SRH197339:SRJ197344 TBD197339:TBF197344 TKZ197339:TLB197344 TUV197339:TUX197344 UER197339:UET197344 UON197339:UOP197344 UYJ197339:UYL197344 VIF197339:VIH197344 VSB197339:VSD197344 WBX197339:WBZ197344 WLT197339:WLV197344 WVP197339:WVR197344 H262875:J262880 JD262875:JF262880 SZ262875:TB262880 ACV262875:ACX262880 AMR262875:AMT262880 AWN262875:AWP262880 BGJ262875:BGL262880 BQF262875:BQH262880 CAB262875:CAD262880 CJX262875:CJZ262880 CTT262875:CTV262880 DDP262875:DDR262880 DNL262875:DNN262880 DXH262875:DXJ262880 EHD262875:EHF262880 EQZ262875:ERB262880 FAV262875:FAX262880 FKR262875:FKT262880 FUN262875:FUP262880 GEJ262875:GEL262880 GOF262875:GOH262880 GYB262875:GYD262880 HHX262875:HHZ262880 HRT262875:HRV262880 IBP262875:IBR262880 ILL262875:ILN262880 IVH262875:IVJ262880 JFD262875:JFF262880 JOZ262875:JPB262880 JYV262875:JYX262880 KIR262875:KIT262880 KSN262875:KSP262880 LCJ262875:LCL262880 LMF262875:LMH262880 LWB262875:LWD262880 MFX262875:MFZ262880 MPT262875:MPV262880 MZP262875:MZR262880 NJL262875:NJN262880 NTH262875:NTJ262880 ODD262875:ODF262880 OMZ262875:ONB262880 OWV262875:OWX262880 PGR262875:PGT262880 PQN262875:PQP262880 QAJ262875:QAL262880 QKF262875:QKH262880 QUB262875:QUD262880 RDX262875:RDZ262880 RNT262875:RNV262880 RXP262875:RXR262880 SHL262875:SHN262880 SRH262875:SRJ262880 TBD262875:TBF262880 TKZ262875:TLB262880 TUV262875:TUX262880 UER262875:UET262880 UON262875:UOP262880 UYJ262875:UYL262880 VIF262875:VIH262880 VSB262875:VSD262880 WBX262875:WBZ262880 WLT262875:WLV262880 WVP262875:WVR262880 H328411:J328416 JD328411:JF328416 SZ328411:TB328416 ACV328411:ACX328416 AMR328411:AMT328416 AWN328411:AWP328416 BGJ328411:BGL328416 BQF328411:BQH328416 CAB328411:CAD328416 CJX328411:CJZ328416 CTT328411:CTV328416 DDP328411:DDR328416 DNL328411:DNN328416 DXH328411:DXJ328416 EHD328411:EHF328416 EQZ328411:ERB328416 FAV328411:FAX328416 FKR328411:FKT328416 FUN328411:FUP328416 GEJ328411:GEL328416 GOF328411:GOH328416 GYB328411:GYD328416 HHX328411:HHZ328416 HRT328411:HRV328416 IBP328411:IBR328416 ILL328411:ILN328416 IVH328411:IVJ328416 JFD328411:JFF328416 JOZ328411:JPB328416 JYV328411:JYX328416 KIR328411:KIT328416 KSN328411:KSP328416 LCJ328411:LCL328416 LMF328411:LMH328416 LWB328411:LWD328416 MFX328411:MFZ328416 MPT328411:MPV328416 MZP328411:MZR328416 NJL328411:NJN328416 NTH328411:NTJ328416 ODD328411:ODF328416 OMZ328411:ONB328416 OWV328411:OWX328416 PGR328411:PGT328416 PQN328411:PQP328416 QAJ328411:QAL328416 QKF328411:QKH328416 QUB328411:QUD328416 RDX328411:RDZ328416 RNT328411:RNV328416 RXP328411:RXR328416 SHL328411:SHN328416 SRH328411:SRJ328416 TBD328411:TBF328416 TKZ328411:TLB328416 TUV328411:TUX328416 UER328411:UET328416 UON328411:UOP328416 UYJ328411:UYL328416 VIF328411:VIH328416 VSB328411:VSD328416 WBX328411:WBZ328416 WLT328411:WLV328416 WVP328411:WVR328416 H393947:J393952 JD393947:JF393952 SZ393947:TB393952 ACV393947:ACX393952 AMR393947:AMT393952 AWN393947:AWP393952 BGJ393947:BGL393952 BQF393947:BQH393952 CAB393947:CAD393952 CJX393947:CJZ393952 CTT393947:CTV393952 DDP393947:DDR393952 DNL393947:DNN393952 DXH393947:DXJ393952 EHD393947:EHF393952 EQZ393947:ERB393952 FAV393947:FAX393952 FKR393947:FKT393952 FUN393947:FUP393952 GEJ393947:GEL393952 GOF393947:GOH393952 GYB393947:GYD393952 HHX393947:HHZ393952 HRT393947:HRV393952 IBP393947:IBR393952 ILL393947:ILN393952 IVH393947:IVJ393952 JFD393947:JFF393952 JOZ393947:JPB393952 JYV393947:JYX393952 KIR393947:KIT393952 KSN393947:KSP393952 LCJ393947:LCL393952 LMF393947:LMH393952 LWB393947:LWD393952 MFX393947:MFZ393952 MPT393947:MPV393952 MZP393947:MZR393952 NJL393947:NJN393952 NTH393947:NTJ393952 ODD393947:ODF393952 OMZ393947:ONB393952 OWV393947:OWX393952 PGR393947:PGT393952 PQN393947:PQP393952 QAJ393947:QAL393952 QKF393947:QKH393952 QUB393947:QUD393952 RDX393947:RDZ393952 RNT393947:RNV393952 RXP393947:RXR393952 SHL393947:SHN393952 SRH393947:SRJ393952 TBD393947:TBF393952 TKZ393947:TLB393952 TUV393947:TUX393952 UER393947:UET393952 UON393947:UOP393952 UYJ393947:UYL393952 VIF393947:VIH393952 VSB393947:VSD393952 WBX393947:WBZ393952 WLT393947:WLV393952 WVP393947:WVR393952 H459483:J459488 JD459483:JF459488 SZ459483:TB459488 ACV459483:ACX459488 AMR459483:AMT459488 AWN459483:AWP459488 BGJ459483:BGL459488 BQF459483:BQH459488 CAB459483:CAD459488 CJX459483:CJZ459488 CTT459483:CTV459488 DDP459483:DDR459488 DNL459483:DNN459488 DXH459483:DXJ459488 EHD459483:EHF459488 EQZ459483:ERB459488 FAV459483:FAX459488 FKR459483:FKT459488 FUN459483:FUP459488 GEJ459483:GEL459488 GOF459483:GOH459488 GYB459483:GYD459488 HHX459483:HHZ459488 HRT459483:HRV459488 IBP459483:IBR459488 ILL459483:ILN459488 IVH459483:IVJ459488 JFD459483:JFF459488 JOZ459483:JPB459488 JYV459483:JYX459488 KIR459483:KIT459488 KSN459483:KSP459488 LCJ459483:LCL459488 LMF459483:LMH459488 LWB459483:LWD459488 MFX459483:MFZ459488 MPT459483:MPV459488 MZP459483:MZR459488 NJL459483:NJN459488 NTH459483:NTJ459488 ODD459483:ODF459488 OMZ459483:ONB459488 OWV459483:OWX459488 PGR459483:PGT459488 PQN459483:PQP459488 QAJ459483:QAL459488 QKF459483:QKH459488 QUB459483:QUD459488 RDX459483:RDZ459488 RNT459483:RNV459488 RXP459483:RXR459488 SHL459483:SHN459488 SRH459483:SRJ459488 TBD459483:TBF459488 TKZ459483:TLB459488 TUV459483:TUX459488 UER459483:UET459488 UON459483:UOP459488 UYJ459483:UYL459488 VIF459483:VIH459488 VSB459483:VSD459488 WBX459483:WBZ459488 WLT459483:WLV459488 WVP459483:WVR459488 H525019:J525024 JD525019:JF525024 SZ525019:TB525024 ACV525019:ACX525024 AMR525019:AMT525024 AWN525019:AWP525024 BGJ525019:BGL525024 BQF525019:BQH525024 CAB525019:CAD525024 CJX525019:CJZ525024 CTT525019:CTV525024 DDP525019:DDR525024 DNL525019:DNN525024 DXH525019:DXJ525024 EHD525019:EHF525024 EQZ525019:ERB525024 FAV525019:FAX525024 FKR525019:FKT525024 FUN525019:FUP525024 GEJ525019:GEL525024 GOF525019:GOH525024 GYB525019:GYD525024 HHX525019:HHZ525024 HRT525019:HRV525024 IBP525019:IBR525024 ILL525019:ILN525024 IVH525019:IVJ525024 JFD525019:JFF525024 JOZ525019:JPB525024 JYV525019:JYX525024 KIR525019:KIT525024 KSN525019:KSP525024 LCJ525019:LCL525024 LMF525019:LMH525024 LWB525019:LWD525024 MFX525019:MFZ525024 MPT525019:MPV525024 MZP525019:MZR525024 NJL525019:NJN525024 NTH525019:NTJ525024 ODD525019:ODF525024 OMZ525019:ONB525024 OWV525019:OWX525024 PGR525019:PGT525024 PQN525019:PQP525024 QAJ525019:QAL525024 QKF525019:QKH525024 QUB525019:QUD525024 RDX525019:RDZ525024 RNT525019:RNV525024 RXP525019:RXR525024 SHL525019:SHN525024 SRH525019:SRJ525024 TBD525019:TBF525024 TKZ525019:TLB525024 TUV525019:TUX525024 UER525019:UET525024 UON525019:UOP525024 UYJ525019:UYL525024 VIF525019:VIH525024 VSB525019:VSD525024 WBX525019:WBZ525024 WLT525019:WLV525024 WVP525019:WVR525024 H590555:J590560 JD590555:JF590560 SZ590555:TB590560 ACV590555:ACX590560 AMR590555:AMT590560 AWN590555:AWP590560 BGJ590555:BGL590560 BQF590555:BQH590560 CAB590555:CAD590560 CJX590555:CJZ590560 CTT590555:CTV590560 DDP590555:DDR590560 DNL590555:DNN590560 DXH590555:DXJ590560 EHD590555:EHF590560 EQZ590555:ERB590560 FAV590555:FAX590560 FKR590555:FKT590560 FUN590555:FUP590560 GEJ590555:GEL590560 GOF590555:GOH590560 GYB590555:GYD590560 HHX590555:HHZ590560 HRT590555:HRV590560 IBP590555:IBR590560 ILL590555:ILN590560 IVH590555:IVJ590560 JFD590555:JFF590560 JOZ590555:JPB590560 JYV590555:JYX590560 KIR590555:KIT590560 KSN590555:KSP590560 LCJ590555:LCL590560 LMF590555:LMH590560 LWB590555:LWD590560 MFX590555:MFZ590560 MPT590555:MPV590560 MZP590555:MZR590560 NJL590555:NJN590560 NTH590555:NTJ590560 ODD590555:ODF590560 OMZ590555:ONB590560 OWV590555:OWX590560 PGR590555:PGT590560 PQN590555:PQP590560 QAJ590555:QAL590560 QKF590555:QKH590560 QUB590555:QUD590560 RDX590555:RDZ590560 RNT590555:RNV590560 RXP590555:RXR590560 SHL590555:SHN590560 SRH590555:SRJ590560 TBD590555:TBF590560 TKZ590555:TLB590560 TUV590555:TUX590560 UER590555:UET590560 UON590555:UOP590560 UYJ590555:UYL590560 VIF590555:VIH590560 VSB590555:VSD590560 WBX590555:WBZ590560 WLT590555:WLV590560 WVP590555:WVR590560 H656091:J656096 JD656091:JF656096 SZ656091:TB656096 ACV656091:ACX656096 AMR656091:AMT656096 AWN656091:AWP656096 BGJ656091:BGL656096 BQF656091:BQH656096 CAB656091:CAD656096 CJX656091:CJZ656096 CTT656091:CTV656096 DDP656091:DDR656096 DNL656091:DNN656096 DXH656091:DXJ656096 EHD656091:EHF656096 EQZ656091:ERB656096 FAV656091:FAX656096 FKR656091:FKT656096 FUN656091:FUP656096 GEJ656091:GEL656096 GOF656091:GOH656096 GYB656091:GYD656096 HHX656091:HHZ656096 HRT656091:HRV656096 IBP656091:IBR656096 ILL656091:ILN656096 IVH656091:IVJ656096 JFD656091:JFF656096 JOZ656091:JPB656096 JYV656091:JYX656096 KIR656091:KIT656096 KSN656091:KSP656096 LCJ656091:LCL656096 LMF656091:LMH656096 LWB656091:LWD656096 MFX656091:MFZ656096 MPT656091:MPV656096 MZP656091:MZR656096 NJL656091:NJN656096 NTH656091:NTJ656096 ODD656091:ODF656096 OMZ656091:ONB656096 OWV656091:OWX656096 PGR656091:PGT656096 PQN656091:PQP656096 QAJ656091:QAL656096 QKF656091:QKH656096 QUB656091:QUD656096 RDX656091:RDZ656096 RNT656091:RNV656096 RXP656091:RXR656096 SHL656091:SHN656096 SRH656091:SRJ656096 TBD656091:TBF656096 TKZ656091:TLB656096 TUV656091:TUX656096 UER656091:UET656096 UON656091:UOP656096 UYJ656091:UYL656096 VIF656091:VIH656096 VSB656091:VSD656096 WBX656091:WBZ656096 WLT656091:WLV656096 WVP656091:WVR656096 H721627:J721632 JD721627:JF721632 SZ721627:TB721632 ACV721627:ACX721632 AMR721627:AMT721632 AWN721627:AWP721632 BGJ721627:BGL721632 BQF721627:BQH721632 CAB721627:CAD721632 CJX721627:CJZ721632 CTT721627:CTV721632 DDP721627:DDR721632 DNL721627:DNN721632 DXH721627:DXJ721632 EHD721627:EHF721632 EQZ721627:ERB721632 FAV721627:FAX721632 FKR721627:FKT721632 FUN721627:FUP721632 GEJ721627:GEL721632 GOF721627:GOH721632 GYB721627:GYD721632 HHX721627:HHZ721632 HRT721627:HRV721632 IBP721627:IBR721632 ILL721627:ILN721632 IVH721627:IVJ721632 JFD721627:JFF721632 JOZ721627:JPB721632 JYV721627:JYX721632 KIR721627:KIT721632 KSN721627:KSP721632 LCJ721627:LCL721632 LMF721627:LMH721632 LWB721627:LWD721632 MFX721627:MFZ721632 MPT721627:MPV721632 MZP721627:MZR721632 NJL721627:NJN721632 NTH721627:NTJ721632 ODD721627:ODF721632 OMZ721627:ONB721632 OWV721627:OWX721632 PGR721627:PGT721632 PQN721627:PQP721632 QAJ721627:QAL721632 QKF721627:QKH721632 QUB721627:QUD721632 RDX721627:RDZ721632 RNT721627:RNV721632 RXP721627:RXR721632 SHL721627:SHN721632 SRH721627:SRJ721632 TBD721627:TBF721632 TKZ721627:TLB721632 TUV721627:TUX721632 UER721627:UET721632 UON721627:UOP721632 UYJ721627:UYL721632 VIF721627:VIH721632 VSB721627:VSD721632 WBX721627:WBZ721632 WLT721627:WLV721632 WVP721627:WVR721632 H787163:J787168 JD787163:JF787168 SZ787163:TB787168 ACV787163:ACX787168 AMR787163:AMT787168 AWN787163:AWP787168 BGJ787163:BGL787168 BQF787163:BQH787168 CAB787163:CAD787168 CJX787163:CJZ787168 CTT787163:CTV787168 DDP787163:DDR787168 DNL787163:DNN787168 DXH787163:DXJ787168 EHD787163:EHF787168 EQZ787163:ERB787168 FAV787163:FAX787168 FKR787163:FKT787168 FUN787163:FUP787168 GEJ787163:GEL787168 GOF787163:GOH787168 GYB787163:GYD787168 HHX787163:HHZ787168 HRT787163:HRV787168 IBP787163:IBR787168 ILL787163:ILN787168 IVH787163:IVJ787168 JFD787163:JFF787168 JOZ787163:JPB787168 JYV787163:JYX787168 KIR787163:KIT787168 KSN787163:KSP787168 LCJ787163:LCL787168 LMF787163:LMH787168 LWB787163:LWD787168 MFX787163:MFZ787168 MPT787163:MPV787168 MZP787163:MZR787168 NJL787163:NJN787168 NTH787163:NTJ787168 ODD787163:ODF787168 OMZ787163:ONB787168 OWV787163:OWX787168 PGR787163:PGT787168 PQN787163:PQP787168 QAJ787163:QAL787168 QKF787163:QKH787168 QUB787163:QUD787168 RDX787163:RDZ787168 RNT787163:RNV787168 RXP787163:RXR787168 SHL787163:SHN787168 SRH787163:SRJ787168 TBD787163:TBF787168 TKZ787163:TLB787168 TUV787163:TUX787168 UER787163:UET787168 UON787163:UOP787168 UYJ787163:UYL787168 VIF787163:VIH787168 VSB787163:VSD787168 WBX787163:WBZ787168 WLT787163:WLV787168 WVP787163:WVR787168 H852699:J852704 JD852699:JF852704 SZ852699:TB852704 ACV852699:ACX852704 AMR852699:AMT852704 AWN852699:AWP852704 BGJ852699:BGL852704 BQF852699:BQH852704 CAB852699:CAD852704 CJX852699:CJZ852704 CTT852699:CTV852704 DDP852699:DDR852704 DNL852699:DNN852704 DXH852699:DXJ852704 EHD852699:EHF852704 EQZ852699:ERB852704 FAV852699:FAX852704 FKR852699:FKT852704 FUN852699:FUP852704 GEJ852699:GEL852704 GOF852699:GOH852704 GYB852699:GYD852704 HHX852699:HHZ852704 HRT852699:HRV852704 IBP852699:IBR852704 ILL852699:ILN852704 IVH852699:IVJ852704 JFD852699:JFF852704 JOZ852699:JPB852704 JYV852699:JYX852704 KIR852699:KIT852704 KSN852699:KSP852704 LCJ852699:LCL852704 LMF852699:LMH852704 LWB852699:LWD852704 MFX852699:MFZ852704 MPT852699:MPV852704 MZP852699:MZR852704 NJL852699:NJN852704 NTH852699:NTJ852704 ODD852699:ODF852704 OMZ852699:ONB852704 OWV852699:OWX852704 PGR852699:PGT852704 PQN852699:PQP852704 QAJ852699:QAL852704 QKF852699:QKH852704 QUB852699:QUD852704 RDX852699:RDZ852704 RNT852699:RNV852704 RXP852699:RXR852704 SHL852699:SHN852704 SRH852699:SRJ852704 TBD852699:TBF852704 TKZ852699:TLB852704 TUV852699:TUX852704 UER852699:UET852704 UON852699:UOP852704 UYJ852699:UYL852704 VIF852699:VIH852704 VSB852699:VSD852704 WBX852699:WBZ852704 WLT852699:WLV852704 WVP852699:WVR852704 H918235:J918240 JD918235:JF918240 SZ918235:TB918240 ACV918235:ACX918240 AMR918235:AMT918240 AWN918235:AWP918240 BGJ918235:BGL918240 BQF918235:BQH918240 CAB918235:CAD918240 CJX918235:CJZ918240 CTT918235:CTV918240 DDP918235:DDR918240 DNL918235:DNN918240 DXH918235:DXJ918240 EHD918235:EHF918240 EQZ918235:ERB918240 FAV918235:FAX918240 FKR918235:FKT918240 FUN918235:FUP918240 GEJ918235:GEL918240 GOF918235:GOH918240 GYB918235:GYD918240 HHX918235:HHZ918240 HRT918235:HRV918240 IBP918235:IBR918240 ILL918235:ILN918240 IVH918235:IVJ918240 JFD918235:JFF918240 JOZ918235:JPB918240 JYV918235:JYX918240 KIR918235:KIT918240 KSN918235:KSP918240 LCJ918235:LCL918240 LMF918235:LMH918240 LWB918235:LWD918240 MFX918235:MFZ918240 MPT918235:MPV918240 MZP918235:MZR918240 NJL918235:NJN918240 NTH918235:NTJ918240 ODD918235:ODF918240 OMZ918235:ONB918240 OWV918235:OWX918240 PGR918235:PGT918240 PQN918235:PQP918240 QAJ918235:QAL918240 QKF918235:QKH918240 QUB918235:QUD918240 RDX918235:RDZ918240 RNT918235:RNV918240 RXP918235:RXR918240 SHL918235:SHN918240 SRH918235:SRJ918240 TBD918235:TBF918240 TKZ918235:TLB918240 TUV918235:TUX918240 UER918235:UET918240 UON918235:UOP918240 UYJ918235:UYL918240 VIF918235:VIH918240 VSB918235:VSD918240 WBX918235:WBZ918240 WLT918235:WLV918240 WVP918235:WVR918240 H983771:J983776 JD983771:JF983776 SZ983771:TB983776 ACV983771:ACX983776 AMR983771:AMT983776 AWN983771:AWP983776 BGJ983771:BGL983776 BQF983771:BQH983776 CAB983771:CAD983776 CJX983771:CJZ983776 CTT983771:CTV983776 DDP983771:DDR983776 DNL983771:DNN983776 DXH983771:DXJ983776 EHD983771:EHF983776 EQZ983771:ERB983776 FAV983771:FAX983776 FKR983771:FKT983776 FUN983771:FUP983776 GEJ983771:GEL983776 GOF983771:GOH983776 GYB983771:GYD983776 HHX983771:HHZ983776 HRT983771:HRV983776 IBP983771:IBR983776 ILL983771:ILN983776 IVH983771:IVJ983776 JFD983771:JFF983776 JOZ983771:JPB983776 JYV983771:JYX983776 KIR983771:KIT983776 KSN983771:KSP983776 LCJ983771:LCL983776 LMF983771:LMH983776 LWB983771:LWD983776 MFX983771:MFZ983776 MPT983771:MPV983776 MZP983771:MZR983776 NJL983771:NJN983776 NTH983771:NTJ983776 ODD983771:ODF983776 OMZ983771:ONB983776 OWV983771:OWX983776 PGR983771:PGT983776 PQN983771:PQP983776 QAJ983771:QAL983776 QKF983771:QKH983776 QUB983771:QUD983776 RDX983771:RDZ983776 RNT983771:RNV983776 RXP983771:RXR983776 SHL983771:SHN983776 SRH983771:SRJ983776 TBD983771:TBF983776 TKZ983771:TLB983776 TUV983771:TUX983776 UER983771:UET983776 UON983771:UOP983776 UYJ983771:UYL983776 VIF983771:VIH983776 VSB983771:VSD983776 WBX983771:WBZ983776 WLT983771:WLV983776 WVP983771:WVR983776 H740:J753 JD740:JF753 SZ740:TB753 ACV740:ACX753 AMR740:AMT753 AWN740:AWP753 BGJ740:BGL753 BQF740:BQH753 CAB740:CAD753 CJX740:CJZ753 CTT740:CTV753 DDP740:DDR753 DNL740:DNN753 DXH740:DXJ753 EHD740:EHF753 EQZ740:ERB753 FAV740:FAX753 FKR740:FKT753 FUN740:FUP753 GEJ740:GEL753 GOF740:GOH753 GYB740:GYD753 HHX740:HHZ753 HRT740:HRV753 IBP740:IBR753 ILL740:ILN753 IVH740:IVJ753 JFD740:JFF753 JOZ740:JPB753 JYV740:JYX753 KIR740:KIT753 KSN740:KSP753 LCJ740:LCL753 LMF740:LMH753 LWB740:LWD753 MFX740:MFZ753 MPT740:MPV753 MZP740:MZR753 NJL740:NJN753 NTH740:NTJ753 ODD740:ODF753 OMZ740:ONB753 OWV740:OWX753 PGR740:PGT753 PQN740:PQP753 QAJ740:QAL753 QKF740:QKH753 QUB740:QUD753 RDX740:RDZ753 RNT740:RNV753 RXP740:RXR753 SHL740:SHN753 SRH740:SRJ753 TBD740:TBF753 TKZ740:TLB753 TUV740:TUX753 UER740:UET753 UON740:UOP753 UYJ740:UYL753 VIF740:VIH753 VSB740:VSD753 WBX740:WBZ753 WLT740:WLV753 WVP740:WVR753 H66276:J66289 JD66276:JF66289 SZ66276:TB66289 ACV66276:ACX66289 AMR66276:AMT66289 AWN66276:AWP66289 BGJ66276:BGL66289 BQF66276:BQH66289 CAB66276:CAD66289 CJX66276:CJZ66289 CTT66276:CTV66289 DDP66276:DDR66289 DNL66276:DNN66289 DXH66276:DXJ66289 EHD66276:EHF66289 EQZ66276:ERB66289 FAV66276:FAX66289 FKR66276:FKT66289 FUN66276:FUP66289 GEJ66276:GEL66289 GOF66276:GOH66289 GYB66276:GYD66289 HHX66276:HHZ66289 HRT66276:HRV66289 IBP66276:IBR66289 ILL66276:ILN66289 IVH66276:IVJ66289 JFD66276:JFF66289 JOZ66276:JPB66289 JYV66276:JYX66289 KIR66276:KIT66289 KSN66276:KSP66289 LCJ66276:LCL66289 LMF66276:LMH66289 LWB66276:LWD66289 MFX66276:MFZ66289 MPT66276:MPV66289 MZP66276:MZR66289 NJL66276:NJN66289 NTH66276:NTJ66289 ODD66276:ODF66289 OMZ66276:ONB66289 OWV66276:OWX66289 PGR66276:PGT66289 PQN66276:PQP66289 QAJ66276:QAL66289 QKF66276:QKH66289 QUB66276:QUD66289 RDX66276:RDZ66289 RNT66276:RNV66289 RXP66276:RXR66289 SHL66276:SHN66289 SRH66276:SRJ66289 TBD66276:TBF66289 TKZ66276:TLB66289 TUV66276:TUX66289 UER66276:UET66289 UON66276:UOP66289 UYJ66276:UYL66289 VIF66276:VIH66289 VSB66276:VSD66289 WBX66276:WBZ66289 WLT66276:WLV66289 WVP66276:WVR66289 H131812:J131825 JD131812:JF131825 SZ131812:TB131825 ACV131812:ACX131825 AMR131812:AMT131825 AWN131812:AWP131825 BGJ131812:BGL131825 BQF131812:BQH131825 CAB131812:CAD131825 CJX131812:CJZ131825 CTT131812:CTV131825 DDP131812:DDR131825 DNL131812:DNN131825 DXH131812:DXJ131825 EHD131812:EHF131825 EQZ131812:ERB131825 FAV131812:FAX131825 FKR131812:FKT131825 FUN131812:FUP131825 GEJ131812:GEL131825 GOF131812:GOH131825 GYB131812:GYD131825 HHX131812:HHZ131825 HRT131812:HRV131825 IBP131812:IBR131825 ILL131812:ILN131825 IVH131812:IVJ131825 JFD131812:JFF131825 JOZ131812:JPB131825 JYV131812:JYX131825 KIR131812:KIT131825 KSN131812:KSP131825 LCJ131812:LCL131825 LMF131812:LMH131825 LWB131812:LWD131825 MFX131812:MFZ131825 MPT131812:MPV131825 MZP131812:MZR131825 NJL131812:NJN131825 NTH131812:NTJ131825 ODD131812:ODF131825 OMZ131812:ONB131825 OWV131812:OWX131825 PGR131812:PGT131825 PQN131812:PQP131825 QAJ131812:QAL131825 QKF131812:QKH131825 QUB131812:QUD131825 RDX131812:RDZ131825 RNT131812:RNV131825 RXP131812:RXR131825 SHL131812:SHN131825 SRH131812:SRJ131825 TBD131812:TBF131825 TKZ131812:TLB131825 TUV131812:TUX131825 UER131812:UET131825 UON131812:UOP131825 UYJ131812:UYL131825 VIF131812:VIH131825 VSB131812:VSD131825 WBX131812:WBZ131825 WLT131812:WLV131825 WVP131812:WVR131825 H197348:J197361 JD197348:JF197361 SZ197348:TB197361 ACV197348:ACX197361 AMR197348:AMT197361 AWN197348:AWP197361 BGJ197348:BGL197361 BQF197348:BQH197361 CAB197348:CAD197361 CJX197348:CJZ197361 CTT197348:CTV197361 DDP197348:DDR197361 DNL197348:DNN197361 DXH197348:DXJ197361 EHD197348:EHF197361 EQZ197348:ERB197361 FAV197348:FAX197361 FKR197348:FKT197361 FUN197348:FUP197361 GEJ197348:GEL197361 GOF197348:GOH197361 GYB197348:GYD197361 HHX197348:HHZ197361 HRT197348:HRV197361 IBP197348:IBR197361 ILL197348:ILN197361 IVH197348:IVJ197361 JFD197348:JFF197361 JOZ197348:JPB197361 JYV197348:JYX197361 KIR197348:KIT197361 KSN197348:KSP197361 LCJ197348:LCL197361 LMF197348:LMH197361 LWB197348:LWD197361 MFX197348:MFZ197361 MPT197348:MPV197361 MZP197348:MZR197361 NJL197348:NJN197361 NTH197348:NTJ197361 ODD197348:ODF197361 OMZ197348:ONB197361 OWV197348:OWX197361 PGR197348:PGT197361 PQN197348:PQP197361 QAJ197348:QAL197361 QKF197348:QKH197361 QUB197348:QUD197361 RDX197348:RDZ197361 RNT197348:RNV197361 RXP197348:RXR197361 SHL197348:SHN197361 SRH197348:SRJ197361 TBD197348:TBF197361 TKZ197348:TLB197361 TUV197348:TUX197361 UER197348:UET197361 UON197348:UOP197361 UYJ197348:UYL197361 VIF197348:VIH197361 VSB197348:VSD197361 WBX197348:WBZ197361 WLT197348:WLV197361 WVP197348:WVR197361 H262884:J262897 JD262884:JF262897 SZ262884:TB262897 ACV262884:ACX262897 AMR262884:AMT262897 AWN262884:AWP262897 BGJ262884:BGL262897 BQF262884:BQH262897 CAB262884:CAD262897 CJX262884:CJZ262897 CTT262884:CTV262897 DDP262884:DDR262897 DNL262884:DNN262897 DXH262884:DXJ262897 EHD262884:EHF262897 EQZ262884:ERB262897 FAV262884:FAX262897 FKR262884:FKT262897 FUN262884:FUP262897 GEJ262884:GEL262897 GOF262884:GOH262897 GYB262884:GYD262897 HHX262884:HHZ262897 HRT262884:HRV262897 IBP262884:IBR262897 ILL262884:ILN262897 IVH262884:IVJ262897 JFD262884:JFF262897 JOZ262884:JPB262897 JYV262884:JYX262897 KIR262884:KIT262897 KSN262884:KSP262897 LCJ262884:LCL262897 LMF262884:LMH262897 LWB262884:LWD262897 MFX262884:MFZ262897 MPT262884:MPV262897 MZP262884:MZR262897 NJL262884:NJN262897 NTH262884:NTJ262897 ODD262884:ODF262897 OMZ262884:ONB262897 OWV262884:OWX262897 PGR262884:PGT262897 PQN262884:PQP262897 QAJ262884:QAL262897 QKF262884:QKH262897 QUB262884:QUD262897 RDX262884:RDZ262897 RNT262884:RNV262897 RXP262884:RXR262897 SHL262884:SHN262897 SRH262884:SRJ262897 TBD262884:TBF262897 TKZ262884:TLB262897 TUV262884:TUX262897 UER262884:UET262897 UON262884:UOP262897 UYJ262884:UYL262897 VIF262884:VIH262897 VSB262884:VSD262897 WBX262884:WBZ262897 WLT262884:WLV262897 WVP262884:WVR262897 H328420:J328433 JD328420:JF328433 SZ328420:TB328433 ACV328420:ACX328433 AMR328420:AMT328433 AWN328420:AWP328433 BGJ328420:BGL328433 BQF328420:BQH328433 CAB328420:CAD328433 CJX328420:CJZ328433 CTT328420:CTV328433 DDP328420:DDR328433 DNL328420:DNN328433 DXH328420:DXJ328433 EHD328420:EHF328433 EQZ328420:ERB328433 FAV328420:FAX328433 FKR328420:FKT328433 FUN328420:FUP328433 GEJ328420:GEL328433 GOF328420:GOH328433 GYB328420:GYD328433 HHX328420:HHZ328433 HRT328420:HRV328433 IBP328420:IBR328433 ILL328420:ILN328433 IVH328420:IVJ328433 JFD328420:JFF328433 JOZ328420:JPB328433 JYV328420:JYX328433 KIR328420:KIT328433 KSN328420:KSP328433 LCJ328420:LCL328433 LMF328420:LMH328433 LWB328420:LWD328433 MFX328420:MFZ328433 MPT328420:MPV328433 MZP328420:MZR328433 NJL328420:NJN328433 NTH328420:NTJ328433 ODD328420:ODF328433 OMZ328420:ONB328433 OWV328420:OWX328433 PGR328420:PGT328433 PQN328420:PQP328433 QAJ328420:QAL328433 QKF328420:QKH328433 QUB328420:QUD328433 RDX328420:RDZ328433 RNT328420:RNV328433 RXP328420:RXR328433 SHL328420:SHN328433 SRH328420:SRJ328433 TBD328420:TBF328433 TKZ328420:TLB328433 TUV328420:TUX328433 UER328420:UET328433 UON328420:UOP328433 UYJ328420:UYL328433 VIF328420:VIH328433 VSB328420:VSD328433 WBX328420:WBZ328433 WLT328420:WLV328433 WVP328420:WVR328433 H393956:J393969 JD393956:JF393969 SZ393956:TB393969 ACV393956:ACX393969 AMR393956:AMT393969 AWN393956:AWP393969 BGJ393956:BGL393969 BQF393956:BQH393969 CAB393956:CAD393969 CJX393956:CJZ393969 CTT393956:CTV393969 DDP393956:DDR393969 DNL393956:DNN393969 DXH393956:DXJ393969 EHD393956:EHF393969 EQZ393956:ERB393969 FAV393956:FAX393969 FKR393956:FKT393969 FUN393956:FUP393969 GEJ393956:GEL393969 GOF393956:GOH393969 GYB393956:GYD393969 HHX393956:HHZ393969 HRT393956:HRV393969 IBP393956:IBR393969 ILL393956:ILN393969 IVH393956:IVJ393969 JFD393956:JFF393969 JOZ393956:JPB393969 JYV393956:JYX393969 KIR393956:KIT393969 KSN393956:KSP393969 LCJ393956:LCL393969 LMF393956:LMH393969 LWB393956:LWD393969 MFX393956:MFZ393969 MPT393956:MPV393969 MZP393956:MZR393969 NJL393956:NJN393969 NTH393956:NTJ393969 ODD393956:ODF393969 OMZ393956:ONB393969 OWV393956:OWX393969 PGR393956:PGT393969 PQN393956:PQP393969 QAJ393956:QAL393969 QKF393956:QKH393969 QUB393956:QUD393969 RDX393956:RDZ393969 RNT393956:RNV393969 RXP393956:RXR393969 SHL393956:SHN393969 SRH393956:SRJ393969 TBD393956:TBF393969 TKZ393956:TLB393969 TUV393956:TUX393969 UER393956:UET393969 UON393956:UOP393969 UYJ393956:UYL393969 VIF393956:VIH393969 VSB393956:VSD393969 WBX393956:WBZ393969 WLT393956:WLV393969 WVP393956:WVR393969 H459492:J459505 JD459492:JF459505 SZ459492:TB459505 ACV459492:ACX459505 AMR459492:AMT459505 AWN459492:AWP459505 BGJ459492:BGL459505 BQF459492:BQH459505 CAB459492:CAD459505 CJX459492:CJZ459505 CTT459492:CTV459505 DDP459492:DDR459505 DNL459492:DNN459505 DXH459492:DXJ459505 EHD459492:EHF459505 EQZ459492:ERB459505 FAV459492:FAX459505 FKR459492:FKT459505 FUN459492:FUP459505 GEJ459492:GEL459505 GOF459492:GOH459505 GYB459492:GYD459505 HHX459492:HHZ459505 HRT459492:HRV459505 IBP459492:IBR459505 ILL459492:ILN459505 IVH459492:IVJ459505 JFD459492:JFF459505 JOZ459492:JPB459505 JYV459492:JYX459505 KIR459492:KIT459505 KSN459492:KSP459505 LCJ459492:LCL459505 LMF459492:LMH459505 LWB459492:LWD459505 MFX459492:MFZ459505 MPT459492:MPV459505 MZP459492:MZR459505 NJL459492:NJN459505 NTH459492:NTJ459505 ODD459492:ODF459505 OMZ459492:ONB459505 OWV459492:OWX459505 PGR459492:PGT459505 PQN459492:PQP459505 QAJ459492:QAL459505 QKF459492:QKH459505 QUB459492:QUD459505 RDX459492:RDZ459505 RNT459492:RNV459505 RXP459492:RXR459505 SHL459492:SHN459505 SRH459492:SRJ459505 TBD459492:TBF459505 TKZ459492:TLB459505 TUV459492:TUX459505 UER459492:UET459505 UON459492:UOP459505 UYJ459492:UYL459505 VIF459492:VIH459505 VSB459492:VSD459505 WBX459492:WBZ459505 WLT459492:WLV459505 WVP459492:WVR459505 H525028:J525041 JD525028:JF525041 SZ525028:TB525041 ACV525028:ACX525041 AMR525028:AMT525041 AWN525028:AWP525041 BGJ525028:BGL525041 BQF525028:BQH525041 CAB525028:CAD525041 CJX525028:CJZ525041 CTT525028:CTV525041 DDP525028:DDR525041 DNL525028:DNN525041 DXH525028:DXJ525041 EHD525028:EHF525041 EQZ525028:ERB525041 FAV525028:FAX525041 FKR525028:FKT525041 FUN525028:FUP525041 GEJ525028:GEL525041 GOF525028:GOH525041 GYB525028:GYD525041 HHX525028:HHZ525041 HRT525028:HRV525041 IBP525028:IBR525041 ILL525028:ILN525041 IVH525028:IVJ525041 JFD525028:JFF525041 JOZ525028:JPB525041 JYV525028:JYX525041 KIR525028:KIT525041 KSN525028:KSP525041 LCJ525028:LCL525041 LMF525028:LMH525041 LWB525028:LWD525041 MFX525028:MFZ525041 MPT525028:MPV525041 MZP525028:MZR525041 NJL525028:NJN525041 NTH525028:NTJ525041 ODD525028:ODF525041 OMZ525028:ONB525041 OWV525028:OWX525041 PGR525028:PGT525041 PQN525028:PQP525041 QAJ525028:QAL525041 QKF525028:QKH525041 QUB525028:QUD525041 RDX525028:RDZ525041 RNT525028:RNV525041 RXP525028:RXR525041 SHL525028:SHN525041 SRH525028:SRJ525041 TBD525028:TBF525041 TKZ525028:TLB525041 TUV525028:TUX525041 UER525028:UET525041 UON525028:UOP525041 UYJ525028:UYL525041 VIF525028:VIH525041 VSB525028:VSD525041 WBX525028:WBZ525041 WLT525028:WLV525041 WVP525028:WVR525041 H590564:J590577 JD590564:JF590577 SZ590564:TB590577 ACV590564:ACX590577 AMR590564:AMT590577 AWN590564:AWP590577 BGJ590564:BGL590577 BQF590564:BQH590577 CAB590564:CAD590577 CJX590564:CJZ590577 CTT590564:CTV590577 DDP590564:DDR590577 DNL590564:DNN590577 DXH590564:DXJ590577 EHD590564:EHF590577 EQZ590564:ERB590577 FAV590564:FAX590577 FKR590564:FKT590577 FUN590564:FUP590577 GEJ590564:GEL590577 GOF590564:GOH590577 GYB590564:GYD590577 HHX590564:HHZ590577 HRT590564:HRV590577 IBP590564:IBR590577 ILL590564:ILN590577 IVH590564:IVJ590577 JFD590564:JFF590577 JOZ590564:JPB590577 JYV590564:JYX590577 KIR590564:KIT590577 KSN590564:KSP590577 LCJ590564:LCL590577 LMF590564:LMH590577 LWB590564:LWD590577 MFX590564:MFZ590577 MPT590564:MPV590577 MZP590564:MZR590577 NJL590564:NJN590577 NTH590564:NTJ590577 ODD590564:ODF590577 OMZ590564:ONB590577 OWV590564:OWX590577 PGR590564:PGT590577 PQN590564:PQP590577 QAJ590564:QAL590577 QKF590564:QKH590577 QUB590564:QUD590577 RDX590564:RDZ590577 RNT590564:RNV590577 RXP590564:RXR590577 SHL590564:SHN590577 SRH590564:SRJ590577 TBD590564:TBF590577 TKZ590564:TLB590577 TUV590564:TUX590577 UER590564:UET590577 UON590564:UOP590577 UYJ590564:UYL590577 VIF590564:VIH590577 VSB590564:VSD590577 WBX590564:WBZ590577 WLT590564:WLV590577 WVP590564:WVR590577 H656100:J656113 JD656100:JF656113 SZ656100:TB656113 ACV656100:ACX656113 AMR656100:AMT656113 AWN656100:AWP656113 BGJ656100:BGL656113 BQF656100:BQH656113 CAB656100:CAD656113 CJX656100:CJZ656113 CTT656100:CTV656113 DDP656100:DDR656113 DNL656100:DNN656113 DXH656100:DXJ656113 EHD656100:EHF656113 EQZ656100:ERB656113 FAV656100:FAX656113 FKR656100:FKT656113 FUN656100:FUP656113 GEJ656100:GEL656113 GOF656100:GOH656113 GYB656100:GYD656113 HHX656100:HHZ656113 HRT656100:HRV656113 IBP656100:IBR656113 ILL656100:ILN656113 IVH656100:IVJ656113 JFD656100:JFF656113 JOZ656100:JPB656113 JYV656100:JYX656113 KIR656100:KIT656113 KSN656100:KSP656113 LCJ656100:LCL656113 LMF656100:LMH656113 LWB656100:LWD656113 MFX656100:MFZ656113 MPT656100:MPV656113 MZP656100:MZR656113 NJL656100:NJN656113 NTH656100:NTJ656113 ODD656100:ODF656113 OMZ656100:ONB656113 OWV656100:OWX656113 PGR656100:PGT656113 PQN656100:PQP656113 QAJ656100:QAL656113 QKF656100:QKH656113 QUB656100:QUD656113 RDX656100:RDZ656113 RNT656100:RNV656113 RXP656100:RXR656113 SHL656100:SHN656113 SRH656100:SRJ656113 TBD656100:TBF656113 TKZ656100:TLB656113 TUV656100:TUX656113 UER656100:UET656113 UON656100:UOP656113 UYJ656100:UYL656113 VIF656100:VIH656113 VSB656100:VSD656113 WBX656100:WBZ656113 WLT656100:WLV656113 WVP656100:WVR656113 H721636:J721649 JD721636:JF721649 SZ721636:TB721649 ACV721636:ACX721649 AMR721636:AMT721649 AWN721636:AWP721649 BGJ721636:BGL721649 BQF721636:BQH721649 CAB721636:CAD721649 CJX721636:CJZ721649 CTT721636:CTV721649 DDP721636:DDR721649 DNL721636:DNN721649 DXH721636:DXJ721649 EHD721636:EHF721649 EQZ721636:ERB721649 FAV721636:FAX721649 FKR721636:FKT721649 FUN721636:FUP721649 GEJ721636:GEL721649 GOF721636:GOH721649 GYB721636:GYD721649 HHX721636:HHZ721649 HRT721636:HRV721649 IBP721636:IBR721649 ILL721636:ILN721649 IVH721636:IVJ721649 JFD721636:JFF721649 JOZ721636:JPB721649 JYV721636:JYX721649 KIR721636:KIT721649 KSN721636:KSP721649 LCJ721636:LCL721649 LMF721636:LMH721649 LWB721636:LWD721649 MFX721636:MFZ721649 MPT721636:MPV721649 MZP721636:MZR721649 NJL721636:NJN721649 NTH721636:NTJ721649 ODD721636:ODF721649 OMZ721636:ONB721649 OWV721636:OWX721649 PGR721636:PGT721649 PQN721636:PQP721649 QAJ721636:QAL721649 QKF721636:QKH721649 QUB721636:QUD721649 RDX721636:RDZ721649 RNT721636:RNV721649 RXP721636:RXR721649 SHL721636:SHN721649 SRH721636:SRJ721649 TBD721636:TBF721649 TKZ721636:TLB721649 TUV721636:TUX721649 UER721636:UET721649 UON721636:UOP721649 UYJ721636:UYL721649 VIF721636:VIH721649 VSB721636:VSD721649 WBX721636:WBZ721649 WLT721636:WLV721649 WVP721636:WVR721649 H787172:J787185 JD787172:JF787185 SZ787172:TB787185 ACV787172:ACX787185 AMR787172:AMT787185 AWN787172:AWP787185 BGJ787172:BGL787185 BQF787172:BQH787185 CAB787172:CAD787185 CJX787172:CJZ787185 CTT787172:CTV787185 DDP787172:DDR787185 DNL787172:DNN787185 DXH787172:DXJ787185 EHD787172:EHF787185 EQZ787172:ERB787185 FAV787172:FAX787185 FKR787172:FKT787185 FUN787172:FUP787185 GEJ787172:GEL787185 GOF787172:GOH787185 GYB787172:GYD787185 HHX787172:HHZ787185 HRT787172:HRV787185 IBP787172:IBR787185 ILL787172:ILN787185 IVH787172:IVJ787185 JFD787172:JFF787185 JOZ787172:JPB787185 JYV787172:JYX787185 KIR787172:KIT787185 KSN787172:KSP787185 LCJ787172:LCL787185 LMF787172:LMH787185 LWB787172:LWD787185 MFX787172:MFZ787185 MPT787172:MPV787185 MZP787172:MZR787185 NJL787172:NJN787185 NTH787172:NTJ787185 ODD787172:ODF787185 OMZ787172:ONB787185 OWV787172:OWX787185 PGR787172:PGT787185 PQN787172:PQP787185 QAJ787172:QAL787185 QKF787172:QKH787185 QUB787172:QUD787185 RDX787172:RDZ787185 RNT787172:RNV787185 RXP787172:RXR787185 SHL787172:SHN787185 SRH787172:SRJ787185 TBD787172:TBF787185 TKZ787172:TLB787185 TUV787172:TUX787185 UER787172:UET787185 UON787172:UOP787185 UYJ787172:UYL787185 VIF787172:VIH787185 VSB787172:VSD787185 WBX787172:WBZ787185 WLT787172:WLV787185 WVP787172:WVR787185 H852708:J852721 JD852708:JF852721 SZ852708:TB852721 ACV852708:ACX852721 AMR852708:AMT852721 AWN852708:AWP852721 BGJ852708:BGL852721 BQF852708:BQH852721 CAB852708:CAD852721 CJX852708:CJZ852721 CTT852708:CTV852721 DDP852708:DDR852721 DNL852708:DNN852721 DXH852708:DXJ852721 EHD852708:EHF852721 EQZ852708:ERB852721 FAV852708:FAX852721 FKR852708:FKT852721 FUN852708:FUP852721 GEJ852708:GEL852721 GOF852708:GOH852721 GYB852708:GYD852721 HHX852708:HHZ852721 HRT852708:HRV852721 IBP852708:IBR852721 ILL852708:ILN852721 IVH852708:IVJ852721 JFD852708:JFF852721 JOZ852708:JPB852721 JYV852708:JYX852721 KIR852708:KIT852721 KSN852708:KSP852721 LCJ852708:LCL852721 LMF852708:LMH852721 LWB852708:LWD852721 MFX852708:MFZ852721 MPT852708:MPV852721 MZP852708:MZR852721 NJL852708:NJN852721 NTH852708:NTJ852721 ODD852708:ODF852721 OMZ852708:ONB852721 OWV852708:OWX852721 PGR852708:PGT852721 PQN852708:PQP852721 QAJ852708:QAL852721 QKF852708:QKH852721 QUB852708:QUD852721 RDX852708:RDZ852721 RNT852708:RNV852721 RXP852708:RXR852721 SHL852708:SHN852721 SRH852708:SRJ852721 TBD852708:TBF852721 TKZ852708:TLB852721 TUV852708:TUX852721 UER852708:UET852721 UON852708:UOP852721 UYJ852708:UYL852721 VIF852708:VIH852721 VSB852708:VSD852721 WBX852708:WBZ852721 WLT852708:WLV852721 WVP852708:WVR852721 H918244:J918257 JD918244:JF918257 SZ918244:TB918257 ACV918244:ACX918257 AMR918244:AMT918257 AWN918244:AWP918257 BGJ918244:BGL918257 BQF918244:BQH918257 CAB918244:CAD918257 CJX918244:CJZ918257 CTT918244:CTV918257 DDP918244:DDR918257 DNL918244:DNN918257 DXH918244:DXJ918257 EHD918244:EHF918257 EQZ918244:ERB918257 FAV918244:FAX918257 FKR918244:FKT918257 FUN918244:FUP918257 GEJ918244:GEL918257 GOF918244:GOH918257 GYB918244:GYD918257 HHX918244:HHZ918257 HRT918244:HRV918257 IBP918244:IBR918257 ILL918244:ILN918257 IVH918244:IVJ918257 JFD918244:JFF918257 JOZ918244:JPB918257 JYV918244:JYX918257 KIR918244:KIT918257 KSN918244:KSP918257 LCJ918244:LCL918257 LMF918244:LMH918257 LWB918244:LWD918257 MFX918244:MFZ918257 MPT918244:MPV918257 MZP918244:MZR918257 NJL918244:NJN918257 NTH918244:NTJ918257 ODD918244:ODF918257 OMZ918244:ONB918257 OWV918244:OWX918257 PGR918244:PGT918257 PQN918244:PQP918257 QAJ918244:QAL918257 QKF918244:QKH918257 QUB918244:QUD918257 RDX918244:RDZ918257 RNT918244:RNV918257 RXP918244:RXR918257 SHL918244:SHN918257 SRH918244:SRJ918257 TBD918244:TBF918257 TKZ918244:TLB918257 TUV918244:TUX918257 UER918244:UET918257 UON918244:UOP918257 UYJ918244:UYL918257 VIF918244:VIH918257 VSB918244:VSD918257 WBX918244:WBZ918257 WLT918244:WLV918257 WVP918244:WVR918257 H983780:J983793 JD983780:JF983793 SZ983780:TB983793 ACV983780:ACX983793 AMR983780:AMT983793 AWN983780:AWP983793 BGJ983780:BGL983793 BQF983780:BQH983793 CAB983780:CAD983793 CJX983780:CJZ983793 CTT983780:CTV983793 DDP983780:DDR983793 DNL983780:DNN983793 DXH983780:DXJ983793 EHD983780:EHF983793 EQZ983780:ERB983793 FAV983780:FAX983793 FKR983780:FKT983793 FUN983780:FUP983793 GEJ983780:GEL983793 GOF983780:GOH983793 GYB983780:GYD983793 HHX983780:HHZ983793 HRT983780:HRV983793 IBP983780:IBR983793 ILL983780:ILN983793 IVH983780:IVJ983793 JFD983780:JFF983793 JOZ983780:JPB983793 JYV983780:JYX983793 KIR983780:KIT983793 KSN983780:KSP983793 LCJ983780:LCL983793 LMF983780:LMH983793 LWB983780:LWD983793 MFX983780:MFZ983793 MPT983780:MPV983793 MZP983780:MZR983793 NJL983780:NJN983793 NTH983780:NTJ983793 ODD983780:ODF983793 OMZ983780:ONB983793 OWV983780:OWX983793 PGR983780:PGT983793 PQN983780:PQP983793 QAJ983780:QAL983793 QKF983780:QKH983793 QUB983780:QUD983793 RDX983780:RDZ983793 RNT983780:RNV983793 RXP983780:RXR983793 SHL983780:SHN983793 SRH983780:SRJ983793 TBD983780:TBF983793 TKZ983780:TLB983793 TUV983780:TUX983793 UER983780:UET983793 UON983780:UOP983793 UYJ983780:UYL983793 VIF983780:VIH983793 VSB983780:VSD983793 WBX983780:WBZ983793 WLT983780:WLV983793 WVP983780:WVR983793 H759:J764 JD759:JF764 SZ759:TB764 ACV759:ACX764 AMR759:AMT764 AWN759:AWP764 BGJ759:BGL764 BQF759:BQH764 CAB759:CAD764 CJX759:CJZ764 CTT759:CTV764 DDP759:DDR764 DNL759:DNN764 DXH759:DXJ764 EHD759:EHF764 EQZ759:ERB764 FAV759:FAX764 FKR759:FKT764 FUN759:FUP764 GEJ759:GEL764 GOF759:GOH764 GYB759:GYD764 HHX759:HHZ764 HRT759:HRV764 IBP759:IBR764 ILL759:ILN764 IVH759:IVJ764 JFD759:JFF764 JOZ759:JPB764 JYV759:JYX764 KIR759:KIT764 KSN759:KSP764 LCJ759:LCL764 LMF759:LMH764 LWB759:LWD764 MFX759:MFZ764 MPT759:MPV764 MZP759:MZR764 NJL759:NJN764 NTH759:NTJ764 ODD759:ODF764 OMZ759:ONB764 OWV759:OWX764 PGR759:PGT764 PQN759:PQP764 QAJ759:QAL764 QKF759:QKH764 QUB759:QUD764 RDX759:RDZ764 RNT759:RNV764 RXP759:RXR764 SHL759:SHN764 SRH759:SRJ764 TBD759:TBF764 TKZ759:TLB764 TUV759:TUX764 UER759:UET764 UON759:UOP764 UYJ759:UYL764 VIF759:VIH764 VSB759:VSD764 WBX759:WBZ764 WLT759:WLV764 WVP759:WVR764 H66295:J66300 JD66295:JF66300 SZ66295:TB66300 ACV66295:ACX66300 AMR66295:AMT66300 AWN66295:AWP66300 BGJ66295:BGL66300 BQF66295:BQH66300 CAB66295:CAD66300 CJX66295:CJZ66300 CTT66295:CTV66300 DDP66295:DDR66300 DNL66295:DNN66300 DXH66295:DXJ66300 EHD66295:EHF66300 EQZ66295:ERB66300 FAV66295:FAX66300 FKR66295:FKT66300 FUN66295:FUP66300 GEJ66295:GEL66300 GOF66295:GOH66300 GYB66295:GYD66300 HHX66295:HHZ66300 HRT66295:HRV66300 IBP66295:IBR66300 ILL66295:ILN66300 IVH66295:IVJ66300 JFD66295:JFF66300 JOZ66295:JPB66300 JYV66295:JYX66300 KIR66295:KIT66300 KSN66295:KSP66300 LCJ66295:LCL66300 LMF66295:LMH66300 LWB66295:LWD66300 MFX66295:MFZ66300 MPT66295:MPV66300 MZP66295:MZR66300 NJL66295:NJN66300 NTH66295:NTJ66300 ODD66295:ODF66300 OMZ66295:ONB66300 OWV66295:OWX66300 PGR66295:PGT66300 PQN66295:PQP66300 QAJ66295:QAL66300 QKF66295:QKH66300 QUB66295:QUD66300 RDX66295:RDZ66300 RNT66295:RNV66300 RXP66295:RXR66300 SHL66295:SHN66300 SRH66295:SRJ66300 TBD66295:TBF66300 TKZ66295:TLB66300 TUV66295:TUX66300 UER66295:UET66300 UON66295:UOP66300 UYJ66295:UYL66300 VIF66295:VIH66300 VSB66295:VSD66300 WBX66295:WBZ66300 WLT66295:WLV66300 WVP66295:WVR66300 H131831:J131836 JD131831:JF131836 SZ131831:TB131836 ACV131831:ACX131836 AMR131831:AMT131836 AWN131831:AWP131836 BGJ131831:BGL131836 BQF131831:BQH131836 CAB131831:CAD131836 CJX131831:CJZ131836 CTT131831:CTV131836 DDP131831:DDR131836 DNL131831:DNN131836 DXH131831:DXJ131836 EHD131831:EHF131836 EQZ131831:ERB131836 FAV131831:FAX131836 FKR131831:FKT131836 FUN131831:FUP131836 GEJ131831:GEL131836 GOF131831:GOH131836 GYB131831:GYD131836 HHX131831:HHZ131836 HRT131831:HRV131836 IBP131831:IBR131836 ILL131831:ILN131836 IVH131831:IVJ131836 JFD131831:JFF131836 JOZ131831:JPB131836 JYV131831:JYX131836 KIR131831:KIT131836 KSN131831:KSP131836 LCJ131831:LCL131836 LMF131831:LMH131836 LWB131831:LWD131836 MFX131831:MFZ131836 MPT131831:MPV131836 MZP131831:MZR131836 NJL131831:NJN131836 NTH131831:NTJ131836 ODD131831:ODF131836 OMZ131831:ONB131836 OWV131831:OWX131836 PGR131831:PGT131836 PQN131831:PQP131836 QAJ131831:QAL131836 QKF131831:QKH131836 QUB131831:QUD131836 RDX131831:RDZ131836 RNT131831:RNV131836 RXP131831:RXR131836 SHL131831:SHN131836 SRH131831:SRJ131836 TBD131831:TBF131836 TKZ131831:TLB131836 TUV131831:TUX131836 UER131831:UET131836 UON131831:UOP131836 UYJ131831:UYL131836 VIF131831:VIH131836 VSB131831:VSD131836 WBX131831:WBZ131836 WLT131831:WLV131836 WVP131831:WVR131836 H197367:J197372 JD197367:JF197372 SZ197367:TB197372 ACV197367:ACX197372 AMR197367:AMT197372 AWN197367:AWP197372 BGJ197367:BGL197372 BQF197367:BQH197372 CAB197367:CAD197372 CJX197367:CJZ197372 CTT197367:CTV197372 DDP197367:DDR197372 DNL197367:DNN197372 DXH197367:DXJ197372 EHD197367:EHF197372 EQZ197367:ERB197372 FAV197367:FAX197372 FKR197367:FKT197372 FUN197367:FUP197372 GEJ197367:GEL197372 GOF197367:GOH197372 GYB197367:GYD197372 HHX197367:HHZ197372 HRT197367:HRV197372 IBP197367:IBR197372 ILL197367:ILN197372 IVH197367:IVJ197372 JFD197367:JFF197372 JOZ197367:JPB197372 JYV197367:JYX197372 KIR197367:KIT197372 KSN197367:KSP197372 LCJ197367:LCL197372 LMF197367:LMH197372 LWB197367:LWD197372 MFX197367:MFZ197372 MPT197367:MPV197372 MZP197367:MZR197372 NJL197367:NJN197372 NTH197367:NTJ197372 ODD197367:ODF197372 OMZ197367:ONB197372 OWV197367:OWX197372 PGR197367:PGT197372 PQN197367:PQP197372 QAJ197367:QAL197372 QKF197367:QKH197372 QUB197367:QUD197372 RDX197367:RDZ197372 RNT197367:RNV197372 RXP197367:RXR197372 SHL197367:SHN197372 SRH197367:SRJ197372 TBD197367:TBF197372 TKZ197367:TLB197372 TUV197367:TUX197372 UER197367:UET197372 UON197367:UOP197372 UYJ197367:UYL197372 VIF197367:VIH197372 VSB197367:VSD197372 WBX197367:WBZ197372 WLT197367:WLV197372 WVP197367:WVR197372 H262903:J262908 JD262903:JF262908 SZ262903:TB262908 ACV262903:ACX262908 AMR262903:AMT262908 AWN262903:AWP262908 BGJ262903:BGL262908 BQF262903:BQH262908 CAB262903:CAD262908 CJX262903:CJZ262908 CTT262903:CTV262908 DDP262903:DDR262908 DNL262903:DNN262908 DXH262903:DXJ262908 EHD262903:EHF262908 EQZ262903:ERB262908 FAV262903:FAX262908 FKR262903:FKT262908 FUN262903:FUP262908 GEJ262903:GEL262908 GOF262903:GOH262908 GYB262903:GYD262908 HHX262903:HHZ262908 HRT262903:HRV262908 IBP262903:IBR262908 ILL262903:ILN262908 IVH262903:IVJ262908 JFD262903:JFF262908 JOZ262903:JPB262908 JYV262903:JYX262908 KIR262903:KIT262908 KSN262903:KSP262908 LCJ262903:LCL262908 LMF262903:LMH262908 LWB262903:LWD262908 MFX262903:MFZ262908 MPT262903:MPV262908 MZP262903:MZR262908 NJL262903:NJN262908 NTH262903:NTJ262908 ODD262903:ODF262908 OMZ262903:ONB262908 OWV262903:OWX262908 PGR262903:PGT262908 PQN262903:PQP262908 QAJ262903:QAL262908 QKF262903:QKH262908 QUB262903:QUD262908 RDX262903:RDZ262908 RNT262903:RNV262908 RXP262903:RXR262908 SHL262903:SHN262908 SRH262903:SRJ262908 TBD262903:TBF262908 TKZ262903:TLB262908 TUV262903:TUX262908 UER262903:UET262908 UON262903:UOP262908 UYJ262903:UYL262908 VIF262903:VIH262908 VSB262903:VSD262908 WBX262903:WBZ262908 WLT262903:WLV262908 WVP262903:WVR262908 H328439:J328444 JD328439:JF328444 SZ328439:TB328444 ACV328439:ACX328444 AMR328439:AMT328444 AWN328439:AWP328444 BGJ328439:BGL328444 BQF328439:BQH328444 CAB328439:CAD328444 CJX328439:CJZ328444 CTT328439:CTV328444 DDP328439:DDR328444 DNL328439:DNN328444 DXH328439:DXJ328444 EHD328439:EHF328444 EQZ328439:ERB328444 FAV328439:FAX328444 FKR328439:FKT328444 FUN328439:FUP328444 GEJ328439:GEL328444 GOF328439:GOH328444 GYB328439:GYD328444 HHX328439:HHZ328444 HRT328439:HRV328444 IBP328439:IBR328444 ILL328439:ILN328444 IVH328439:IVJ328444 JFD328439:JFF328444 JOZ328439:JPB328444 JYV328439:JYX328444 KIR328439:KIT328444 KSN328439:KSP328444 LCJ328439:LCL328444 LMF328439:LMH328444 LWB328439:LWD328444 MFX328439:MFZ328444 MPT328439:MPV328444 MZP328439:MZR328444 NJL328439:NJN328444 NTH328439:NTJ328444 ODD328439:ODF328444 OMZ328439:ONB328444 OWV328439:OWX328444 PGR328439:PGT328444 PQN328439:PQP328444 QAJ328439:QAL328444 QKF328439:QKH328444 QUB328439:QUD328444 RDX328439:RDZ328444 RNT328439:RNV328444 RXP328439:RXR328444 SHL328439:SHN328444 SRH328439:SRJ328444 TBD328439:TBF328444 TKZ328439:TLB328444 TUV328439:TUX328444 UER328439:UET328444 UON328439:UOP328444 UYJ328439:UYL328444 VIF328439:VIH328444 VSB328439:VSD328444 WBX328439:WBZ328444 WLT328439:WLV328444 WVP328439:WVR328444 H393975:J393980 JD393975:JF393980 SZ393975:TB393980 ACV393975:ACX393980 AMR393975:AMT393980 AWN393975:AWP393980 BGJ393975:BGL393980 BQF393975:BQH393980 CAB393975:CAD393980 CJX393975:CJZ393980 CTT393975:CTV393980 DDP393975:DDR393980 DNL393975:DNN393980 DXH393975:DXJ393980 EHD393975:EHF393980 EQZ393975:ERB393980 FAV393975:FAX393980 FKR393975:FKT393980 FUN393975:FUP393980 GEJ393975:GEL393980 GOF393975:GOH393980 GYB393975:GYD393980 HHX393975:HHZ393980 HRT393975:HRV393980 IBP393975:IBR393980 ILL393975:ILN393980 IVH393975:IVJ393980 JFD393975:JFF393980 JOZ393975:JPB393980 JYV393975:JYX393980 KIR393975:KIT393980 KSN393975:KSP393980 LCJ393975:LCL393980 LMF393975:LMH393980 LWB393975:LWD393980 MFX393975:MFZ393980 MPT393975:MPV393980 MZP393975:MZR393980 NJL393975:NJN393980 NTH393975:NTJ393980 ODD393975:ODF393980 OMZ393975:ONB393980 OWV393975:OWX393980 PGR393975:PGT393980 PQN393975:PQP393980 QAJ393975:QAL393980 QKF393975:QKH393980 QUB393975:QUD393980 RDX393975:RDZ393980 RNT393975:RNV393980 RXP393975:RXR393980 SHL393975:SHN393980 SRH393975:SRJ393980 TBD393975:TBF393980 TKZ393975:TLB393980 TUV393975:TUX393980 UER393975:UET393980 UON393975:UOP393980 UYJ393975:UYL393980 VIF393975:VIH393980 VSB393975:VSD393980 WBX393975:WBZ393980 WLT393975:WLV393980 WVP393975:WVR393980 H459511:J459516 JD459511:JF459516 SZ459511:TB459516 ACV459511:ACX459516 AMR459511:AMT459516 AWN459511:AWP459516 BGJ459511:BGL459516 BQF459511:BQH459516 CAB459511:CAD459516 CJX459511:CJZ459516 CTT459511:CTV459516 DDP459511:DDR459516 DNL459511:DNN459516 DXH459511:DXJ459516 EHD459511:EHF459516 EQZ459511:ERB459516 FAV459511:FAX459516 FKR459511:FKT459516 FUN459511:FUP459516 GEJ459511:GEL459516 GOF459511:GOH459516 GYB459511:GYD459516 HHX459511:HHZ459516 HRT459511:HRV459516 IBP459511:IBR459516 ILL459511:ILN459516 IVH459511:IVJ459516 JFD459511:JFF459516 JOZ459511:JPB459516 JYV459511:JYX459516 KIR459511:KIT459516 KSN459511:KSP459516 LCJ459511:LCL459516 LMF459511:LMH459516 LWB459511:LWD459516 MFX459511:MFZ459516 MPT459511:MPV459516 MZP459511:MZR459516 NJL459511:NJN459516 NTH459511:NTJ459516 ODD459511:ODF459516 OMZ459511:ONB459516 OWV459511:OWX459516 PGR459511:PGT459516 PQN459511:PQP459516 QAJ459511:QAL459516 QKF459511:QKH459516 QUB459511:QUD459516 RDX459511:RDZ459516 RNT459511:RNV459516 RXP459511:RXR459516 SHL459511:SHN459516 SRH459511:SRJ459516 TBD459511:TBF459516 TKZ459511:TLB459516 TUV459511:TUX459516 UER459511:UET459516 UON459511:UOP459516 UYJ459511:UYL459516 VIF459511:VIH459516 VSB459511:VSD459516 WBX459511:WBZ459516 WLT459511:WLV459516 WVP459511:WVR459516 H525047:J525052 JD525047:JF525052 SZ525047:TB525052 ACV525047:ACX525052 AMR525047:AMT525052 AWN525047:AWP525052 BGJ525047:BGL525052 BQF525047:BQH525052 CAB525047:CAD525052 CJX525047:CJZ525052 CTT525047:CTV525052 DDP525047:DDR525052 DNL525047:DNN525052 DXH525047:DXJ525052 EHD525047:EHF525052 EQZ525047:ERB525052 FAV525047:FAX525052 FKR525047:FKT525052 FUN525047:FUP525052 GEJ525047:GEL525052 GOF525047:GOH525052 GYB525047:GYD525052 HHX525047:HHZ525052 HRT525047:HRV525052 IBP525047:IBR525052 ILL525047:ILN525052 IVH525047:IVJ525052 JFD525047:JFF525052 JOZ525047:JPB525052 JYV525047:JYX525052 KIR525047:KIT525052 KSN525047:KSP525052 LCJ525047:LCL525052 LMF525047:LMH525052 LWB525047:LWD525052 MFX525047:MFZ525052 MPT525047:MPV525052 MZP525047:MZR525052 NJL525047:NJN525052 NTH525047:NTJ525052 ODD525047:ODF525052 OMZ525047:ONB525052 OWV525047:OWX525052 PGR525047:PGT525052 PQN525047:PQP525052 QAJ525047:QAL525052 QKF525047:QKH525052 QUB525047:QUD525052 RDX525047:RDZ525052 RNT525047:RNV525052 RXP525047:RXR525052 SHL525047:SHN525052 SRH525047:SRJ525052 TBD525047:TBF525052 TKZ525047:TLB525052 TUV525047:TUX525052 UER525047:UET525052 UON525047:UOP525052 UYJ525047:UYL525052 VIF525047:VIH525052 VSB525047:VSD525052 WBX525047:WBZ525052 WLT525047:WLV525052 WVP525047:WVR525052 H590583:J590588 JD590583:JF590588 SZ590583:TB590588 ACV590583:ACX590588 AMR590583:AMT590588 AWN590583:AWP590588 BGJ590583:BGL590588 BQF590583:BQH590588 CAB590583:CAD590588 CJX590583:CJZ590588 CTT590583:CTV590588 DDP590583:DDR590588 DNL590583:DNN590588 DXH590583:DXJ590588 EHD590583:EHF590588 EQZ590583:ERB590588 FAV590583:FAX590588 FKR590583:FKT590588 FUN590583:FUP590588 GEJ590583:GEL590588 GOF590583:GOH590588 GYB590583:GYD590588 HHX590583:HHZ590588 HRT590583:HRV590588 IBP590583:IBR590588 ILL590583:ILN590588 IVH590583:IVJ590588 JFD590583:JFF590588 JOZ590583:JPB590588 JYV590583:JYX590588 KIR590583:KIT590588 KSN590583:KSP590588 LCJ590583:LCL590588 LMF590583:LMH590588 LWB590583:LWD590588 MFX590583:MFZ590588 MPT590583:MPV590588 MZP590583:MZR590588 NJL590583:NJN590588 NTH590583:NTJ590588 ODD590583:ODF590588 OMZ590583:ONB590588 OWV590583:OWX590588 PGR590583:PGT590588 PQN590583:PQP590588 QAJ590583:QAL590588 QKF590583:QKH590588 QUB590583:QUD590588 RDX590583:RDZ590588 RNT590583:RNV590588 RXP590583:RXR590588 SHL590583:SHN590588 SRH590583:SRJ590588 TBD590583:TBF590588 TKZ590583:TLB590588 TUV590583:TUX590588 UER590583:UET590588 UON590583:UOP590588 UYJ590583:UYL590588 VIF590583:VIH590588 VSB590583:VSD590588 WBX590583:WBZ590588 WLT590583:WLV590588 WVP590583:WVR590588 H656119:J656124 JD656119:JF656124 SZ656119:TB656124 ACV656119:ACX656124 AMR656119:AMT656124 AWN656119:AWP656124 BGJ656119:BGL656124 BQF656119:BQH656124 CAB656119:CAD656124 CJX656119:CJZ656124 CTT656119:CTV656124 DDP656119:DDR656124 DNL656119:DNN656124 DXH656119:DXJ656124 EHD656119:EHF656124 EQZ656119:ERB656124 FAV656119:FAX656124 FKR656119:FKT656124 FUN656119:FUP656124 GEJ656119:GEL656124 GOF656119:GOH656124 GYB656119:GYD656124 HHX656119:HHZ656124 HRT656119:HRV656124 IBP656119:IBR656124 ILL656119:ILN656124 IVH656119:IVJ656124 JFD656119:JFF656124 JOZ656119:JPB656124 JYV656119:JYX656124 KIR656119:KIT656124 KSN656119:KSP656124 LCJ656119:LCL656124 LMF656119:LMH656124 LWB656119:LWD656124 MFX656119:MFZ656124 MPT656119:MPV656124 MZP656119:MZR656124 NJL656119:NJN656124 NTH656119:NTJ656124 ODD656119:ODF656124 OMZ656119:ONB656124 OWV656119:OWX656124 PGR656119:PGT656124 PQN656119:PQP656124 QAJ656119:QAL656124 QKF656119:QKH656124 QUB656119:QUD656124 RDX656119:RDZ656124 RNT656119:RNV656124 RXP656119:RXR656124 SHL656119:SHN656124 SRH656119:SRJ656124 TBD656119:TBF656124 TKZ656119:TLB656124 TUV656119:TUX656124 UER656119:UET656124 UON656119:UOP656124 UYJ656119:UYL656124 VIF656119:VIH656124 VSB656119:VSD656124 WBX656119:WBZ656124 WLT656119:WLV656124 WVP656119:WVR656124 H721655:J721660 JD721655:JF721660 SZ721655:TB721660 ACV721655:ACX721660 AMR721655:AMT721660 AWN721655:AWP721660 BGJ721655:BGL721660 BQF721655:BQH721660 CAB721655:CAD721660 CJX721655:CJZ721660 CTT721655:CTV721660 DDP721655:DDR721660 DNL721655:DNN721660 DXH721655:DXJ721660 EHD721655:EHF721660 EQZ721655:ERB721660 FAV721655:FAX721660 FKR721655:FKT721660 FUN721655:FUP721660 GEJ721655:GEL721660 GOF721655:GOH721660 GYB721655:GYD721660 HHX721655:HHZ721660 HRT721655:HRV721660 IBP721655:IBR721660 ILL721655:ILN721660 IVH721655:IVJ721660 JFD721655:JFF721660 JOZ721655:JPB721660 JYV721655:JYX721660 KIR721655:KIT721660 KSN721655:KSP721660 LCJ721655:LCL721660 LMF721655:LMH721660 LWB721655:LWD721660 MFX721655:MFZ721660 MPT721655:MPV721660 MZP721655:MZR721660 NJL721655:NJN721660 NTH721655:NTJ721660 ODD721655:ODF721660 OMZ721655:ONB721660 OWV721655:OWX721660 PGR721655:PGT721660 PQN721655:PQP721660 QAJ721655:QAL721660 QKF721655:QKH721660 QUB721655:QUD721660 RDX721655:RDZ721660 RNT721655:RNV721660 RXP721655:RXR721660 SHL721655:SHN721660 SRH721655:SRJ721660 TBD721655:TBF721660 TKZ721655:TLB721660 TUV721655:TUX721660 UER721655:UET721660 UON721655:UOP721660 UYJ721655:UYL721660 VIF721655:VIH721660 VSB721655:VSD721660 WBX721655:WBZ721660 WLT721655:WLV721660 WVP721655:WVR721660 H787191:J787196 JD787191:JF787196 SZ787191:TB787196 ACV787191:ACX787196 AMR787191:AMT787196 AWN787191:AWP787196 BGJ787191:BGL787196 BQF787191:BQH787196 CAB787191:CAD787196 CJX787191:CJZ787196 CTT787191:CTV787196 DDP787191:DDR787196 DNL787191:DNN787196 DXH787191:DXJ787196 EHD787191:EHF787196 EQZ787191:ERB787196 FAV787191:FAX787196 FKR787191:FKT787196 FUN787191:FUP787196 GEJ787191:GEL787196 GOF787191:GOH787196 GYB787191:GYD787196 HHX787191:HHZ787196 HRT787191:HRV787196 IBP787191:IBR787196 ILL787191:ILN787196 IVH787191:IVJ787196 JFD787191:JFF787196 JOZ787191:JPB787196 JYV787191:JYX787196 KIR787191:KIT787196 KSN787191:KSP787196 LCJ787191:LCL787196 LMF787191:LMH787196 LWB787191:LWD787196 MFX787191:MFZ787196 MPT787191:MPV787196 MZP787191:MZR787196 NJL787191:NJN787196 NTH787191:NTJ787196 ODD787191:ODF787196 OMZ787191:ONB787196 OWV787191:OWX787196 PGR787191:PGT787196 PQN787191:PQP787196 QAJ787191:QAL787196 QKF787191:QKH787196 QUB787191:QUD787196 RDX787191:RDZ787196 RNT787191:RNV787196 RXP787191:RXR787196 SHL787191:SHN787196 SRH787191:SRJ787196 TBD787191:TBF787196 TKZ787191:TLB787196 TUV787191:TUX787196 UER787191:UET787196 UON787191:UOP787196 UYJ787191:UYL787196 VIF787191:VIH787196 VSB787191:VSD787196 WBX787191:WBZ787196 WLT787191:WLV787196 WVP787191:WVR787196 H852727:J852732 JD852727:JF852732 SZ852727:TB852732 ACV852727:ACX852732 AMR852727:AMT852732 AWN852727:AWP852732 BGJ852727:BGL852732 BQF852727:BQH852732 CAB852727:CAD852732 CJX852727:CJZ852732 CTT852727:CTV852732 DDP852727:DDR852732 DNL852727:DNN852732 DXH852727:DXJ852732 EHD852727:EHF852732 EQZ852727:ERB852732 FAV852727:FAX852732 FKR852727:FKT852732 FUN852727:FUP852732 GEJ852727:GEL852732 GOF852727:GOH852732 GYB852727:GYD852732 HHX852727:HHZ852732 HRT852727:HRV852732 IBP852727:IBR852732 ILL852727:ILN852732 IVH852727:IVJ852732 JFD852727:JFF852732 JOZ852727:JPB852732 JYV852727:JYX852732 KIR852727:KIT852732 KSN852727:KSP852732 LCJ852727:LCL852732 LMF852727:LMH852732 LWB852727:LWD852732 MFX852727:MFZ852732 MPT852727:MPV852732 MZP852727:MZR852732 NJL852727:NJN852732 NTH852727:NTJ852732 ODD852727:ODF852732 OMZ852727:ONB852732 OWV852727:OWX852732 PGR852727:PGT852732 PQN852727:PQP852732 QAJ852727:QAL852732 QKF852727:QKH852732 QUB852727:QUD852732 RDX852727:RDZ852732 RNT852727:RNV852732 RXP852727:RXR852732 SHL852727:SHN852732 SRH852727:SRJ852732 TBD852727:TBF852732 TKZ852727:TLB852732 TUV852727:TUX852732 UER852727:UET852732 UON852727:UOP852732 UYJ852727:UYL852732 VIF852727:VIH852732 VSB852727:VSD852732 WBX852727:WBZ852732 WLT852727:WLV852732 WVP852727:WVR852732 H918263:J918268 JD918263:JF918268 SZ918263:TB918268 ACV918263:ACX918268 AMR918263:AMT918268 AWN918263:AWP918268 BGJ918263:BGL918268 BQF918263:BQH918268 CAB918263:CAD918268 CJX918263:CJZ918268 CTT918263:CTV918268 DDP918263:DDR918268 DNL918263:DNN918268 DXH918263:DXJ918268 EHD918263:EHF918268 EQZ918263:ERB918268 FAV918263:FAX918268 FKR918263:FKT918268 FUN918263:FUP918268 GEJ918263:GEL918268 GOF918263:GOH918268 GYB918263:GYD918268 HHX918263:HHZ918268 HRT918263:HRV918268 IBP918263:IBR918268 ILL918263:ILN918268 IVH918263:IVJ918268 JFD918263:JFF918268 JOZ918263:JPB918268 JYV918263:JYX918268 KIR918263:KIT918268 KSN918263:KSP918268 LCJ918263:LCL918268 LMF918263:LMH918268 LWB918263:LWD918268 MFX918263:MFZ918268 MPT918263:MPV918268 MZP918263:MZR918268 NJL918263:NJN918268 NTH918263:NTJ918268 ODD918263:ODF918268 OMZ918263:ONB918268 OWV918263:OWX918268 PGR918263:PGT918268 PQN918263:PQP918268 QAJ918263:QAL918268 QKF918263:QKH918268 QUB918263:QUD918268 RDX918263:RDZ918268 RNT918263:RNV918268 RXP918263:RXR918268 SHL918263:SHN918268 SRH918263:SRJ918268 TBD918263:TBF918268 TKZ918263:TLB918268 TUV918263:TUX918268 UER918263:UET918268 UON918263:UOP918268 UYJ918263:UYL918268 VIF918263:VIH918268 VSB918263:VSD918268 WBX918263:WBZ918268 WLT918263:WLV918268 WVP918263:WVR918268 H983799:J983804 JD983799:JF983804 SZ983799:TB983804 ACV983799:ACX983804 AMR983799:AMT983804 AWN983799:AWP983804 BGJ983799:BGL983804 BQF983799:BQH983804 CAB983799:CAD983804 CJX983799:CJZ983804 CTT983799:CTV983804 DDP983799:DDR983804 DNL983799:DNN983804 DXH983799:DXJ983804 EHD983799:EHF983804 EQZ983799:ERB983804 FAV983799:FAX983804 FKR983799:FKT983804 FUN983799:FUP983804 GEJ983799:GEL983804 GOF983799:GOH983804 GYB983799:GYD983804 HHX983799:HHZ983804 HRT983799:HRV983804 IBP983799:IBR983804 ILL983799:ILN983804 IVH983799:IVJ983804 JFD983799:JFF983804 JOZ983799:JPB983804 JYV983799:JYX983804 KIR983799:KIT983804 KSN983799:KSP983804 LCJ983799:LCL983804 LMF983799:LMH983804 LWB983799:LWD983804 MFX983799:MFZ983804 MPT983799:MPV983804 MZP983799:MZR983804 NJL983799:NJN983804 NTH983799:NTJ983804 ODD983799:ODF983804 OMZ983799:ONB983804 OWV983799:OWX983804 PGR983799:PGT983804 PQN983799:PQP983804 QAJ983799:QAL983804 QKF983799:QKH983804 QUB983799:QUD983804 RDX983799:RDZ983804 RNT983799:RNV983804 RXP983799:RXR983804 SHL983799:SHN983804 SRH983799:SRJ983804 TBD983799:TBF983804 TKZ983799:TLB983804 TUV983799:TUX983804 UER983799:UET983804 UON983799:UOP983804 UYJ983799:UYL983804 VIF983799:VIH983804 VSB983799:VSD983804 WBX983799:WBZ983804 WLT983799:WLV983804 WVP983799:WVR983804 H768:J786 JD768:JF786 SZ768:TB786 ACV768:ACX786 AMR768:AMT786 AWN768:AWP786 BGJ768:BGL786 BQF768:BQH786 CAB768:CAD786 CJX768:CJZ786 CTT768:CTV786 DDP768:DDR786 DNL768:DNN786 DXH768:DXJ786 EHD768:EHF786 EQZ768:ERB786 FAV768:FAX786 FKR768:FKT786 FUN768:FUP786 GEJ768:GEL786 GOF768:GOH786 GYB768:GYD786 HHX768:HHZ786 HRT768:HRV786 IBP768:IBR786 ILL768:ILN786 IVH768:IVJ786 JFD768:JFF786 JOZ768:JPB786 JYV768:JYX786 KIR768:KIT786 KSN768:KSP786 LCJ768:LCL786 LMF768:LMH786 LWB768:LWD786 MFX768:MFZ786 MPT768:MPV786 MZP768:MZR786 NJL768:NJN786 NTH768:NTJ786 ODD768:ODF786 OMZ768:ONB786 OWV768:OWX786 PGR768:PGT786 PQN768:PQP786 QAJ768:QAL786 QKF768:QKH786 QUB768:QUD786 RDX768:RDZ786 RNT768:RNV786 RXP768:RXR786 SHL768:SHN786 SRH768:SRJ786 TBD768:TBF786 TKZ768:TLB786 TUV768:TUX786 UER768:UET786 UON768:UOP786 UYJ768:UYL786 VIF768:VIH786 VSB768:VSD786 WBX768:WBZ786 WLT768:WLV786 WVP768:WVR786 H66304:J66322 JD66304:JF66322 SZ66304:TB66322 ACV66304:ACX66322 AMR66304:AMT66322 AWN66304:AWP66322 BGJ66304:BGL66322 BQF66304:BQH66322 CAB66304:CAD66322 CJX66304:CJZ66322 CTT66304:CTV66322 DDP66304:DDR66322 DNL66304:DNN66322 DXH66304:DXJ66322 EHD66304:EHF66322 EQZ66304:ERB66322 FAV66304:FAX66322 FKR66304:FKT66322 FUN66304:FUP66322 GEJ66304:GEL66322 GOF66304:GOH66322 GYB66304:GYD66322 HHX66304:HHZ66322 HRT66304:HRV66322 IBP66304:IBR66322 ILL66304:ILN66322 IVH66304:IVJ66322 JFD66304:JFF66322 JOZ66304:JPB66322 JYV66304:JYX66322 KIR66304:KIT66322 KSN66304:KSP66322 LCJ66304:LCL66322 LMF66304:LMH66322 LWB66304:LWD66322 MFX66304:MFZ66322 MPT66304:MPV66322 MZP66304:MZR66322 NJL66304:NJN66322 NTH66304:NTJ66322 ODD66304:ODF66322 OMZ66304:ONB66322 OWV66304:OWX66322 PGR66304:PGT66322 PQN66304:PQP66322 QAJ66304:QAL66322 QKF66304:QKH66322 QUB66304:QUD66322 RDX66304:RDZ66322 RNT66304:RNV66322 RXP66304:RXR66322 SHL66304:SHN66322 SRH66304:SRJ66322 TBD66304:TBF66322 TKZ66304:TLB66322 TUV66304:TUX66322 UER66304:UET66322 UON66304:UOP66322 UYJ66304:UYL66322 VIF66304:VIH66322 VSB66304:VSD66322 WBX66304:WBZ66322 WLT66304:WLV66322 WVP66304:WVR66322 H131840:J131858 JD131840:JF131858 SZ131840:TB131858 ACV131840:ACX131858 AMR131840:AMT131858 AWN131840:AWP131858 BGJ131840:BGL131858 BQF131840:BQH131858 CAB131840:CAD131858 CJX131840:CJZ131858 CTT131840:CTV131858 DDP131840:DDR131858 DNL131840:DNN131858 DXH131840:DXJ131858 EHD131840:EHF131858 EQZ131840:ERB131858 FAV131840:FAX131858 FKR131840:FKT131858 FUN131840:FUP131858 GEJ131840:GEL131858 GOF131840:GOH131858 GYB131840:GYD131858 HHX131840:HHZ131858 HRT131840:HRV131858 IBP131840:IBR131858 ILL131840:ILN131858 IVH131840:IVJ131858 JFD131840:JFF131858 JOZ131840:JPB131858 JYV131840:JYX131858 KIR131840:KIT131858 KSN131840:KSP131858 LCJ131840:LCL131858 LMF131840:LMH131858 LWB131840:LWD131858 MFX131840:MFZ131858 MPT131840:MPV131858 MZP131840:MZR131858 NJL131840:NJN131858 NTH131840:NTJ131858 ODD131840:ODF131858 OMZ131840:ONB131858 OWV131840:OWX131858 PGR131840:PGT131858 PQN131840:PQP131858 QAJ131840:QAL131858 QKF131840:QKH131858 QUB131840:QUD131858 RDX131840:RDZ131858 RNT131840:RNV131858 RXP131840:RXR131858 SHL131840:SHN131858 SRH131840:SRJ131858 TBD131840:TBF131858 TKZ131840:TLB131858 TUV131840:TUX131858 UER131840:UET131858 UON131840:UOP131858 UYJ131840:UYL131858 VIF131840:VIH131858 VSB131840:VSD131858 WBX131840:WBZ131858 WLT131840:WLV131858 WVP131840:WVR131858 H197376:J197394 JD197376:JF197394 SZ197376:TB197394 ACV197376:ACX197394 AMR197376:AMT197394 AWN197376:AWP197394 BGJ197376:BGL197394 BQF197376:BQH197394 CAB197376:CAD197394 CJX197376:CJZ197394 CTT197376:CTV197394 DDP197376:DDR197394 DNL197376:DNN197394 DXH197376:DXJ197394 EHD197376:EHF197394 EQZ197376:ERB197394 FAV197376:FAX197394 FKR197376:FKT197394 FUN197376:FUP197394 GEJ197376:GEL197394 GOF197376:GOH197394 GYB197376:GYD197394 HHX197376:HHZ197394 HRT197376:HRV197394 IBP197376:IBR197394 ILL197376:ILN197394 IVH197376:IVJ197394 JFD197376:JFF197394 JOZ197376:JPB197394 JYV197376:JYX197394 KIR197376:KIT197394 KSN197376:KSP197394 LCJ197376:LCL197394 LMF197376:LMH197394 LWB197376:LWD197394 MFX197376:MFZ197394 MPT197376:MPV197394 MZP197376:MZR197394 NJL197376:NJN197394 NTH197376:NTJ197394 ODD197376:ODF197394 OMZ197376:ONB197394 OWV197376:OWX197394 PGR197376:PGT197394 PQN197376:PQP197394 QAJ197376:QAL197394 QKF197376:QKH197394 QUB197376:QUD197394 RDX197376:RDZ197394 RNT197376:RNV197394 RXP197376:RXR197394 SHL197376:SHN197394 SRH197376:SRJ197394 TBD197376:TBF197394 TKZ197376:TLB197394 TUV197376:TUX197394 UER197376:UET197394 UON197376:UOP197394 UYJ197376:UYL197394 VIF197376:VIH197394 VSB197376:VSD197394 WBX197376:WBZ197394 WLT197376:WLV197394 WVP197376:WVR197394 H262912:J262930 JD262912:JF262930 SZ262912:TB262930 ACV262912:ACX262930 AMR262912:AMT262930 AWN262912:AWP262930 BGJ262912:BGL262930 BQF262912:BQH262930 CAB262912:CAD262930 CJX262912:CJZ262930 CTT262912:CTV262930 DDP262912:DDR262930 DNL262912:DNN262930 DXH262912:DXJ262930 EHD262912:EHF262930 EQZ262912:ERB262930 FAV262912:FAX262930 FKR262912:FKT262930 FUN262912:FUP262930 GEJ262912:GEL262930 GOF262912:GOH262930 GYB262912:GYD262930 HHX262912:HHZ262930 HRT262912:HRV262930 IBP262912:IBR262930 ILL262912:ILN262930 IVH262912:IVJ262930 JFD262912:JFF262930 JOZ262912:JPB262930 JYV262912:JYX262930 KIR262912:KIT262930 KSN262912:KSP262930 LCJ262912:LCL262930 LMF262912:LMH262930 LWB262912:LWD262930 MFX262912:MFZ262930 MPT262912:MPV262930 MZP262912:MZR262930 NJL262912:NJN262930 NTH262912:NTJ262930 ODD262912:ODF262930 OMZ262912:ONB262930 OWV262912:OWX262930 PGR262912:PGT262930 PQN262912:PQP262930 QAJ262912:QAL262930 QKF262912:QKH262930 QUB262912:QUD262930 RDX262912:RDZ262930 RNT262912:RNV262930 RXP262912:RXR262930 SHL262912:SHN262930 SRH262912:SRJ262930 TBD262912:TBF262930 TKZ262912:TLB262930 TUV262912:TUX262930 UER262912:UET262930 UON262912:UOP262930 UYJ262912:UYL262930 VIF262912:VIH262930 VSB262912:VSD262930 WBX262912:WBZ262930 WLT262912:WLV262930 WVP262912:WVR262930 H328448:J328466 JD328448:JF328466 SZ328448:TB328466 ACV328448:ACX328466 AMR328448:AMT328466 AWN328448:AWP328466 BGJ328448:BGL328466 BQF328448:BQH328466 CAB328448:CAD328466 CJX328448:CJZ328466 CTT328448:CTV328466 DDP328448:DDR328466 DNL328448:DNN328466 DXH328448:DXJ328466 EHD328448:EHF328466 EQZ328448:ERB328466 FAV328448:FAX328466 FKR328448:FKT328466 FUN328448:FUP328466 GEJ328448:GEL328466 GOF328448:GOH328466 GYB328448:GYD328466 HHX328448:HHZ328466 HRT328448:HRV328466 IBP328448:IBR328466 ILL328448:ILN328466 IVH328448:IVJ328466 JFD328448:JFF328466 JOZ328448:JPB328466 JYV328448:JYX328466 KIR328448:KIT328466 KSN328448:KSP328466 LCJ328448:LCL328466 LMF328448:LMH328466 LWB328448:LWD328466 MFX328448:MFZ328466 MPT328448:MPV328466 MZP328448:MZR328466 NJL328448:NJN328466 NTH328448:NTJ328466 ODD328448:ODF328466 OMZ328448:ONB328466 OWV328448:OWX328466 PGR328448:PGT328466 PQN328448:PQP328466 QAJ328448:QAL328466 QKF328448:QKH328466 QUB328448:QUD328466 RDX328448:RDZ328466 RNT328448:RNV328466 RXP328448:RXR328466 SHL328448:SHN328466 SRH328448:SRJ328466 TBD328448:TBF328466 TKZ328448:TLB328466 TUV328448:TUX328466 UER328448:UET328466 UON328448:UOP328466 UYJ328448:UYL328466 VIF328448:VIH328466 VSB328448:VSD328466 WBX328448:WBZ328466 WLT328448:WLV328466 WVP328448:WVR328466 H393984:J394002 JD393984:JF394002 SZ393984:TB394002 ACV393984:ACX394002 AMR393984:AMT394002 AWN393984:AWP394002 BGJ393984:BGL394002 BQF393984:BQH394002 CAB393984:CAD394002 CJX393984:CJZ394002 CTT393984:CTV394002 DDP393984:DDR394002 DNL393984:DNN394002 DXH393984:DXJ394002 EHD393984:EHF394002 EQZ393984:ERB394002 FAV393984:FAX394002 FKR393984:FKT394002 FUN393984:FUP394002 GEJ393984:GEL394002 GOF393984:GOH394002 GYB393984:GYD394002 HHX393984:HHZ394002 HRT393984:HRV394002 IBP393984:IBR394002 ILL393984:ILN394002 IVH393984:IVJ394002 JFD393984:JFF394002 JOZ393984:JPB394002 JYV393984:JYX394002 KIR393984:KIT394002 KSN393984:KSP394002 LCJ393984:LCL394002 LMF393984:LMH394002 LWB393984:LWD394002 MFX393984:MFZ394002 MPT393984:MPV394002 MZP393984:MZR394002 NJL393984:NJN394002 NTH393984:NTJ394002 ODD393984:ODF394002 OMZ393984:ONB394002 OWV393984:OWX394002 PGR393984:PGT394002 PQN393984:PQP394002 QAJ393984:QAL394002 QKF393984:QKH394002 QUB393984:QUD394002 RDX393984:RDZ394002 RNT393984:RNV394002 RXP393984:RXR394002 SHL393984:SHN394002 SRH393984:SRJ394002 TBD393984:TBF394002 TKZ393984:TLB394002 TUV393984:TUX394002 UER393984:UET394002 UON393984:UOP394002 UYJ393984:UYL394002 VIF393984:VIH394002 VSB393984:VSD394002 WBX393984:WBZ394002 WLT393984:WLV394002 WVP393984:WVR394002 H459520:J459538 JD459520:JF459538 SZ459520:TB459538 ACV459520:ACX459538 AMR459520:AMT459538 AWN459520:AWP459538 BGJ459520:BGL459538 BQF459520:BQH459538 CAB459520:CAD459538 CJX459520:CJZ459538 CTT459520:CTV459538 DDP459520:DDR459538 DNL459520:DNN459538 DXH459520:DXJ459538 EHD459520:EHF459538 EQZ459520:ERB459538 FAV459520:FAX459538 FKR459520:FKT459538 FUN459520:FUP459538 GEJ459520:GEL459538 GOF459520:GOH459538 GYB459520:GYD459538 HHX459520:HHZ459538 HRT459520:HRV459538 IBP459520:IBR459538 ILL459520:ILN459538 IVH459520:IVJ459538 JFD459520:JFF459538 JOZ459520:JPB459538 JYV459520:JYX459538 KIR459520:KIT459538 KSN459520:KSP459538 LCJ459520:LCL459538 LMF459520:LMH459538 LWB459520:LWD459538 MFX459520:MFZ459538 MPT459520:MPV459538 MZP459520:MZR459538 NJL459520:NJN459538 NTH459520:NTJ459538 ODD459520:ODF459538 OMZ459520:ONB459538 OWV459520:OWX459538 PGR459520:PGT459538 PQN459520:PQP459538 QAJ459520:QAL459538 QKF459520:QKH459538 QUB459520:QUD459538 RDX459520:RDZ459538 RNT459520:RNV459538 RXP459520:RXR459538 SHL459520:SHN459538 SRH459520:SRJ459538 TBD459520:TBF459538 TKZ459520:TLB459538 TUV459520:TUX459538 UER459520:UET459538 UON459520:UOP459538 UYJ459520:UYL459538 VIF459520:VIH459538 VSB459520:VSD459538 WBX459520:WBZ459538 WLT459520:WLV459538 WVP459520:WVR459538 H525056:J525074 JD525056:JF525074 SZ525056:TB525074 ACV525056:ACX525074 AMR525056:AMT525074 AWN525056:AWP525074 BGJ525056:BGL525074 BQF525056:BQH525074 CAB525056:CAD525074 CJX525056:CJZ525074 CTT525056:CTV525074 DDP525056:DDR525074 DNL525056:DNN525074 DXH525056:DXJ525074 EHD525056:EHF525074 EQZ525056:ERB525074 FAV525056:FAX525074 FKR525056:FKT525074 FUN525056:FUP525074 GEJ525056:GEL525074 GOF525056:GOH525074 GYB525056:GYD525074 HHX525056:HHZ525074 HRT525056:HRV525074 IBP525056:IBR525074 ILL525056:ILN525074 IVH525056:IVJ525074 JFD525056:JFF525074 JOZ525056:JPB525074 JYV525056:JYX525074 KIR525056:KIT525074 KSN525056:KSP525074 LCJ525056:LCL525074 LMF525056:LMH525074 LWB525056:LWD525074 MFX525056:MFZ525074 MPT525056:MPV525074 MZP525056:MZR525074 NJL525056:NJN525074 NTH525056:NTJ525074 ODD525056:ODF525074 OMZ525056:ONB525074 OWV525056:OWX525074 PGR525056:PGT525074 PQN525056:PQP525074 QAJ525056:QAL525074 QKF525056:QKH525074 QUB525056:QUD525074 RDX525056:RDZ525074 RNT525056:RNV525074 RXP525056:RXR525074 SHL525056:SHN525074 SRH525056:SRJ525074 TBD525056:TBF525074 TKZ525056:TLB525074 TUV525056:TUX525074 UER525056:UET525074 UON525056:UOP525074 UYJ525056:UYL525074 VIF525056:VIH525074 VSB525056:VSD525074 WBX525056:WBZ525074 WLT525056:WLV525074 WVP525056:WVR525074 H590592:J590610 JD590592:JF590610 SZ590592:TB590610 ACV590592:ACX590610 AMR590592:AMT590610 AWN590592:AWP590610 BGJ590592:BGL590610 BQF590592:BQH590610 CAB590592:CAD590610 CJX590592:CJZ590610 CTT590592:CTV590610 DDP590592:DDR590610 DNL590592:DNN590610 DXH590592:DXJ590610 EHD590592:EHF590610 EQZ590592:ERB590610 FAV590592:FAX590610 FKR590592:FKT590610 FUN590592:FUP590610 GEJ590592:GEL590610 GOF590592:GOH590610 GYB590592:GYD590610 HHX590592:HHZ590610 HRT590592:HRV590610 IBP590592:IBR590610 ILL590592:ILN590610 IVH590592:IVJ590610 JFD590592:JFF590610 JOZ590592:JPB590610 JYV590592:JYX590610 KIR590592:KIT590610 KSN590592:KSP590610 LCJ590592:LCL590610 LMF590592:LMH590610 LWB590592:LWD590610 MFX590592:MFZ590610 MPT590592:MPV590610 MZP590592:MZR590610 NJL590592:NJN590610 NTH590592:NTJ590610 ODD590592:ODF590610 OMZ590592:ONB590610 OWV590592:OWX590610 PGR590592:PGT590610 PQN590592:PQP590610 QAJ590592:QAL590610 QKF590592:QKH590610 QUB590592:QUD590610 RDX590592:RDZ590610 RNT590592:RNV590610 RXP590592:RXR590610 SHL590592:SHN590610 SRH590592:SRJ590610 TBD590592:TBF590610 TKZ590592:TLB590610 TUV590592:TUX590610 UER590592:UET590610 UON590592:UOP590610 UYJ590592:UYL590610 VIF590592:VIH590610 VSB590592:VSD590610 WBX590592:WBZ590610 WLT590592:WLV590610 WVP590592:WVR590610 H656128:J656146 JD656128:JF656146 SZ656128:TB656146 ACV656128:ACX656146 AMR656128:AMT656146 AWN656128:AWP656146 BGJ656128:BGL656146 BQF656128:BQH656146 CAB656128:CAD656146 CJX656128:CJZ656146 CTT656128:CTV656146 DDP656128:DDR656146 DNL656128:DNN656146 DXH656128:DXJ656146 EHD656128:EHF656146 EQZ656128:ERB656146 FAV656128:FAX656146 FKR656128:FKT656146 FUN656128:FUP656146 GEJ656128:GEL656146 GOF656128:GOH656146 GYB656128:GYD656146 HHX656128:HHZ656146 HRT656128:HRV656146 IBP656128:IBR656146 ILL656128:ILN656146 IVH656128:IVJ656146 JFD656128:JFF656146 JOZ656128:JPB656146 JYV656128:JYX656146 KIR656128:KIT656146 KSN656128:KSP656146 LCJ656128:LCL656146 LMF656128:LMH656146 LWB656128:LWD656146 MFX656128:MFZ656146 MPT656128:MPV656146 MZP656128:MZR656146 NJL656128:NJN656146 NTH656128:NTJ656146 ODD656128:ODF656146 OMZ656128:ONB656146 OWV656128:OWX656146 PGR656128:PGT656146 PQN656128:PQP656146 QAJ656128:QAL656146 QKF656128:QKH656146 QUB656128:QUD656146 RDX656128:RDZ656146 RNT656128:RNV656146 RXP656128:RXR656146 SHL656128:SHN656146 SRH656128:SRJ656146 TBD656128:TBF656146 TKZ656128:TLB656146 TUV656128:TUX656146 UER656128:UET656146 UON656128:UOP656146 UYJ656128:UYL656146 VIF656128:VIH656146 VSB656128:VSD656146 WBX656128:WBZ656146 WLT656128:WLV656146 WVP656128:WVR656146 H721664:J721682 JD721664:JF721682 SZ721664:TB721682 ACV721664:ACX721682 AMR721664:AMT721682 AWN721664:AWP721682 BGJ721664:BGL721682 BQF721664:BQH721682 CAB721664:CAD721682 CJX721664:CJZ721682 CTT721664:CTV721682 DDP721664:DDR721682 DNL721664:DNN721682 DXH721664:DXJ721682 EHD721664:EHF721682 EQZ721664:ERB721682 FAV721664:FAX721682 FKR721664:FKT721682 FUN721664:FUP721682 GEJ721664:GEL721682 GOF721664:GOH721682 GYB721664:GYD721682 HHX721664:HHZ721682 HRT721664:HRV721682 IBP721664:IBR721682 ILL721664:ILN721682 IVH721664:IVJ721682 JFD721664:JFF721682 JOZ721664:JPB721682 JYV721664:JYX721682 KIR721664:KIT721682 KSN721664:KSP721682 LCJ721664:LCL721682 LMF721664:LMH721682 LWB721664:LWD721682 MFX721664:MFZ721682 MPT721664:MPV721682 MZP721664:MZR721682 NJL721664:NJN721682 NTH721664:NTJ721682 ODD721664:ODF721682 OMZ721664:ONB721682 OWV721664:OWX721682 PGR721664:PGT721682 PQN721664:PQP721682 QAJ721664:QAL721682 QKF721664:QKH721682 QUB721664:QUD721682 RDX721664:RDZ721682 RNT721664:RNV721682 RXP721664:RXR721682 SHL721664:SHN721682 SRH721664:SRJ721682 TBD721664:TBF721682 TKZ721664:TLB721682 TUV721664:TUX721682 UER721664:UET721682 UON721664:UOP721682 UYJ721664:UYL721682 VIF721664:VIH721682 VSB721664:VSD721682 WBX721664:WBZ721682 WLT721664:WLV721682 WVP721664:WVR721682 H787200:J787218 JD787200:JF787218 SZ787200:TB787218 ACV787200:ACX787218 AMR787200:AMT787218 AWN787200:AWP787218 BGJ787200:BGL787218 BQF787200:BQH787218 CAB787200:CAD787218 CJX787200:CJZ787218 CTT787200:CTV787218 DDP787200:DDR787218 DNL787200:DNN787218 DXH787200:DXJ787218 EHD787200:EHF787218 EQZ787200:ERB787218 FAV787200:FAX787218 FKR787200:FKT787218 FUN787200:FUP787218 GEJ787200:GEL787218 GOF787200:GOH787218 GYB787200:GYD787218 HHX787200:HHZ787218 HRT787200:HRV787218 IBP787200:IBR787218 ILL787200:ILN787218 IVH787200:IVJ787218 JFD787200:JFF787218 JOZ787200:JPB787218 JYV787200:JYX787218 KIR787200:KIT787218 KSN787200:KSP787218 LCJ787200:LCL787218 LMF787200:LMH787218 LWB787200:LWD787218 MFX787200:MFZ787218 MPT787200:MPV787218 MZP787200:MZR787218 NJL787200:NJN787218 NTH787200:NTJ787218 ODD787200:ODF787218 OMZ787200:ONB787218 OWV787200:OWX787218 PGR787200:PGT787218 PQN787200:PQP787218 QAJ787200:QAL787218 QKF787200:QKH787218 QUB787200:QUD787218 RDX787200:RDZ787218 RNT787200:RNV787218 RXP787200:RXR787218 SHL787200:SHN787218 SRH787200:SRJ787218 TBD787200:TBF787218 TKZ787200:TLB787218 TUV787200:TUX787218 UER787200:UET787218 UON787200:UOP787218 UYJ787200:UYL787218 VIF787200:VIH787218 VSB787200:VSD787218 WBX787200:WBZ787218 WLT787200:WLV787218 WVP787200:WVR787218 H852736:J852754 JD852736:JF852754 SZ852736:TB852754 ACV852736:ACX852754 AMR852736:AMT852754 AWN852736:AWP852754 BGJ852736:BGL852754 BQF852736:BQH852754 CAB852736:CAD852754 CJX852736:CJZ852754 CTT852736:CTV852754 DDP852736:DDR852754 DNL852736:DNN852754 DXH852736:DXJ852754 EHD852736:EHF852754 EQZ852736:ERB852754 FAV852736:FAX852754 FKR852736:FKT852754 FUN852736:FUP852754 GEJ852736:GEL852754 GOF852736:GOH852754 GYB852736:GYD852754 HHX852736:HHZ852754 HRT852736:HRV852754 IBP852736:IBR852754 ILL852736:ILN852754 IVH852736:IVJ852754 JFD852736:JFF852754 JOZ852736:JPB852754 JYV852736:JYX852754 KIR852736:KIT852754 KSN852736:KSP852754 LCJ852736:LCL852754 LMF852736:LMH852754 LWB852736:LWD852754 MFX852736:MFZ852754 MPT852736:MPV852754 MZP852736:MZR852754 NJL852736:NJN852754 NTH852736:NTJ852754 ODD852736:ODF852754 OMZ852736:ONB852754 OWV852736:OWX852754 PGR852736:PGT852754 PQN852736:PQP852754 QAJ852736:QAL852754 QKF852736:QKH852754 QUB852736:QUD852754 RDX852736:RDZ852754 RNT852736:RNV852754 RXP852736:RXR852754 SHL852736:SHN852754 SRH852736:SRJ852754 TBD852736:TBF852754 TKZ852736:TLB852754 TUV852736:TUX852754 UER852736:UET852754 UON852736:UOP852754 UYJ852736:UYL852754 VIF852736:VIH852754 VSB852736:VSD852754 WBX852736:WBZ852754 WLT852736:WLV852754 WVP852736:WVR852754 H918272:J918290 JD918272:JF918290 SZ918272:TB918290 ACV918272:ACX918290 AMR918272:AMT918290 AWN918272:AWP918290 BGJ918272:BGL918290 BQF918272:BQH918290 CAB918272:CAD918290 CJX918272:CJZ918290 CTT918272:CTV918290 DDP918272:DDR918290 DNL918272:DNN918290 DXH918272:DXJ918290 EHD918272:EHF918290 EQZ918272:ERB918290 FAV918272:FAX918290 FKR918272:FKT918290 FUN918272:FUP918290 GEJ918272:GEL918290 GOF918272:GOH918290 GYB918272:GYD918290 HHX918272:HHZ918290 HRT918272:HRV918290 IBP918272:IBR918290 ILL918272:ILN918290 IVH918272:IVJ918290 JFD918272:JFF918290 JOZ918272:JPB918290 JYV918272:JYX918290 KIR918272:KIT918290 KSN918272:KSP918290 LCJ918272:LCL918290 LMF918272:LMH918290 LWB918272:LWD918290 MFX918272:MFZ918290 MPT918272:MPV918290 MZP918272:MZR918290 NJL918272:NJN918290 NTH918272:NTJ918290 ODD918272:ODF918290 OMZ918272:ONB918290 OWV918272:OWX918290 PGR918272:PGT918290 PQN918272:PQP918290 QAJ918272:QAL918290 QKF918272:QKH918290 QUB918272:QUD918290 RDX918272:RDZ918290 RNT918272:RNV918290 RXP918272:RXR918290 SHL918272:SHN918290 SRH918272:SRJ918290 TBD918272:TBF918290 TKZ918272:TLB918290 TUV918272:TUX918290 UER918272:UET918290 UON918272:UOP918290 UYJ918272:UYL918290 VIF918272:VIH918290 VSB918272:VSD918290 WBX918272:WBZ918290 WLT918272:WLV918290 WVP918272:WVR918290 H983808:J983826 JD983808:JF983826 SZ983808:TB983826 ACV983808:ACX983826 AMR983808:AMT983826 AWN983808:AWP983826 BGJ983808:BGL983826 BQF983808:BQH983826 CAB983808:CAD983826 CJX983808:CJZ983826 CTT983808:CTV983826 DDP983808:DDR983826 DNL983808:DNN983826 DXH983808:DXJ983826 EHD983808:EHF983826 EQZ983808:ERB983826 FAV983808:FAX983826 FKR983808:FKT983826 FUN983808:FUP983826 GEJ983808:GEL983826 GOF983808:GOH983826 GYB983808:GYD983826 HHX983808:HHZ983826 HRT983808:HRV983826 IBP983808:IBR983826 ILL983808:ILN983826 IVH983808:IVJ983826 JFD983808:JFF983826 JOZ983808:JPB983826 JYV983808:JYX983826 KIR983808:KIT983826 KSN983808:KSP983826 LCJ983808:LCL983826 LMF983808:LMH983826 LWB983808:LWD983826 MFX983808:MFZ983826 MPT983808:MPV983826 MZP983808:MZR983826 NJL983808:NJN983826 NTH983808:NTJ983826 ODD983808:ODF983826 OMZ983808:ONB983826 OWV983808:OWX983826 PGR983808:PGT983826 PQN983808:PQP983826 QAJ983808:QAL983826 QKF983808:QKH983826 QUB983808:QUD983826 RDX983808:RDZ983826 RNT983808:RNV983826 RXP983808:RXR983826 SHL983808:SHN983826 SRH983808:SRJ983826 TBD983808:TBF983826 TKZ983808:TLB983826 TUV983808:TUX983826 UER983808:UET983826 UON983808:UOP983826 UYJ983808:UYL983826 VIF983808:VIH983826 VSB983808:VSD983826 WBX983808:WBZ983826 WLT983808:WLV983826 WVP983808:WVR983826 H790:J792 JD790:JF792 SZ790:TB792 ACV790:ACX792 AMR790:AMT792 AWN790:AWP792 BGJ790:BGL792 BQF790:BQH792 CAB790:CAD792 CJX790:CJZ792 CTT790:CTV792 DDP790:DDR792 DNL790:DNN792 DXH790:DXJ792 EHD790:EHF792 EQZ790:ERB792 FAV790:FAX792 FKR790:FKT792 FUN790:FUP792 GEJ790:GEL792 GOF790:GOH792 GYB790:GYD792 HHX790:HHZ792 HRT790:HRV792 IBP790:IBR792 ILL790:ILN792 IVH790:IVJ792 JFD790:JFF792 JOZ790:JPB792 JYV790:JYX792 KIR790:KIT792 KSN790:KSP792 LCJ790:LCL792 LMF790:LMH792 LWB790:LWD792 MFX790:MFZ792 MPT790:MPV792 MZP790:MZR792 NJL790:NJN792 NTH790:NTJ792 ODD790:ODF792 OMZ790:ONB792 OWV790:OWX792 PGR790:PGT792 PQN790:PQP792 QAJ790:QAL792 QKF790:QKH792 QUB790:QUD792 RDX790:RDZ792 RNT790:RNV792 RXP790:RXR792 SHL790:SHN792 SRH790:SRJ792 TBD790:TBF792 TKZ790:TLB792 TUV790:TUX792 UER790:UET792 UON790:UOP792 UYJ790:UYL792 VIF790:VIH792 VSB790:VSD792 WBX790:WBZ792 WLT790:WLV792 WVP790:WVR792 H66326:J66328 JD66326:JF66328 SZ66326:TB66328 ACV66326:ACX66328 AMR66326:AMT66328 AWN66326:AWP66328 BGJ66326:BGL66328 BQF66326:BQH66328 CAB66326:CAD66328 CJX66326:CJZ66328 CTT66326:CTV66328 DDP66326:DDR66328 DNL66326:DNN66328 DXH66326:DXJ66328 EHD66326:EHF66328 EQZ66326:ERB66328 FAV66326:FAX66328 FKR66326:FKT66328 FUN66326:FUP66328 GEJ66326:GEL66328 GOF66326:GOH66328 GYB66326:GYD66328 HHX66326:HHZ66328 HRT66326:HRV66328 IBP66326:IBR66328 ILL66326:ILN66328 IVH66326:IVJ66328 JFD66326:JFF66328 JOZ66326:JPB66328 JYV66326:JYX66328 KIR66326:KIT66328 KSN66326:KSP66328 LCJ66326:LCL66328 LMF66326:LMH66328 LWB66326:LWD66328 MFX66326:MFZ66328 MPT66326:MPV66328 MZP66326:MZR66328 NJL66326:NJN66328 NTH66326:NTJ66328 ODD66326:ODF66328 OMZ66326:ONB66328 OWV66326:OWX66328 PGR66326:PGT66328 PQN66326:PQP66328 QAJ66326:QAL66328 QKF66326:QKH66328 QUB66326:QUD66328 RDX66326:RDZ66328 RNT66326:RNV66328 RXP66326:RXR66328 SHL66326:SHN66328 SRH66326:SRJ66328 TBD66326:TBF66328 TKZ66326:TLB66328 TUV66326:TUX66328 UER66326:UET66328 UON66326:UOP66328 UYJ66326:UYL66328 VIF66326:VIH66328 VSB66326:VSD66328 WBX66326:WBZ66328 WLT66326:WLV66328 WVP66326:WVR66328 H131862:J131864 JD131862:JF131864 SZ131862:TB131864 ACV131862:ACX131864 AMR131862:AMT131864 AWN131862:AWP131864 BGJ131862:BGL131864 BQF131862:BQH131864 CAB131862:CAD131864 CJX131862:CJZ131864 CTT131862:CTV131864 DDP131862:DDR131864 DNL131862:DNN131864 DXH131862:DXJ131864 EHD131862:EHF131864 EQZ131862:ERB131864 FAV131862:FAX131864 FKR131862:FKT131864 FUN131862:FUP131864 GEJ131862:GEL131864 GOF131862:GOH131864 GYB131862:GYD131864 HHX131862:HHZ131864 HRT131862:HRV131864 IBP131862:IBR131864 ILL131862:ILN131864 IVH131862:IVJ131864 JFD131862:JFF131864 JOZ131862:JPB131864 JYV131862:JYX131864 KIR131862:KIT131864 KSN131862:KSP131864 LCJ131862:LCL131864 LMF131862:LMH131864 LWB131862:LWD131864 MFX131862:MFZ131864 MPT131862:MPV131864 MZP131862:MZR131864 NJL131862:NJN131864 NTH131862:NTJ131864 ODD131862:ODF131864 OMZ131862:ONB131864 OWV131862:OWX131864 PGR131862:PGT131864 PQN131862:PQP131864 QAJ131862:QAL131864 QKF131862:QKH131864 QUB131862:QUD131864 RDX131862:RDZ131864 RNT131862:RNV131864 RXP131862:RXR131864 SHL131862:SHN131864 SRH131862:SRJ131864 TBD131862:TBF131864 TKZ131862:TLB131864 TUV131862:TUX131864 UER131862:UET131864 UON131862:UOP131864 UYJ131862:UYL131864 VIF131862:VIH131864 VSB131862:VSD131864 WBX131862:WBZ131864 WLT131862:WLV131864 WVP131862:WVR131864 H197398:J197400 JD197398:JF197400 SZ197398:TB197400 ACV197398:ACX197400 AMR197398:AMT197400 AWN197398:AWP197400 BGJ197398:BGL197400 BQF197398:BQH197400 CAB197398:CAD197400 CJX197398:CJZ197400 CTT197398:CTV197400 DDP197398:DDR197400 DNL197398:DNN197400 DXH197398:DXJ197400 EHD197398:EHF197400 EQZ197398:ERB197400 FAV197398:FAX197400 FKR197398:FKT197400 FUN197398:FUP197400 GEJ197398:GEL197400 GOF197398:GOH197400 GYB197398:GYD197400 HHX197398:HHZ197400 HRT197398:HRV197400 IBP197398:IBR197400 ILL197398:ILN197400 IVH197398:IVJ197400 JFD197398:JFF197400 JOZ197398:JPB197400 JYV197398:JYX197400 KIR197398:KIT197400 KSN197398:KSP197400 LCJ197398:LCL197400 LMF197398:LMH197400 LWB197398:LWD197400 MFX197398:MFZ197400 MPT197398:MPV197400 MZP197398:MZR197400 NJL197398:NJN197400 NTH197398:NTJ197400 ODD197398:ODF197400 OMZ197398:ONB197400 OWV197398:OWX197400 PGR197398:PGT197400 PQN197398:PQP197400 QAJ197398:QAL197400 QKF197398:QKH197400 QUB197398:QUD197400 RDX197398:RDZ197400 RNT197398:RNV197400 RXP197398:RXR197400 SHL197398:SHN197400 SRH197398:SRJ197400 TBD197398:TBF197400 TKZ197398:TLB197400 TUV197398:TUX197400 UER197398:UET197400 UON197398:UOP197400 UYJ197398:UYL197400 VIF197398:VIH197400 VSB197398:VSD197400 WBX197398:WBZ197400 WLT197398:WLV197400 WVP197398:WVR197400 H262934:J262936 JD262934:JF262936 SZ262934:TB262936 ACV262934:ACX262936 AMR262934:AMT262936 AWN262934:AWP262936 BGJ262934:BGL262936 BQF262934:BQH262936 CAB262934:CAD262936 CJX262934:CJZ262936 CTT262934:CTV262936 DDP262934:DDR262936 DNL262934:DNN262936 DXH262934:DXJ262936 EHD262934:EHF262936 EQZ262934:ERB262936 FAV262934:FAX262936 FKR262934:FKT262936 FUN262934:FUP262936 GEJ262934:GEL262936 GOF262934:GOH262936 GYB262934:GYD262936 HHX262934:HHZ262936 HRT262934:HRV262936 IBP262934:IBR262936 ILL262934:ILN262936 IVH262934:IVJ262936 JFD262934:JFF262936 JOZ262934:JPB262936 JYV262934:JYX262936 KIR262934:KIT262936 KSN262934:KSP262936 LCJ262934:LCL262936 LMF262934:LMH262936 LWB262934:LWD262936 MFX262934:MFZ262936 MPT262934:MPV262936 MZP262934:MZR262936 NJL262934:NJN262936 NTH262934:NTJ262936 ODD262934:ODF262936 OMZ262934:ONB262936 OWV262934:OWX262936 PGR262934:PGT262936 PQN262934:PQP262936 QAJ262934:QAL262936 QKF262934:QKH262936 QUB262934:QUD262936 RDX262934:RDZ262936 RNT262934:RNV262936 RXP262934:RXR262936 SHL262934:SHN262936 SRH262934:SRJ262936 TBD262934:TBF262936 TKZ262934:TLB262936 TUV262934:TUX262936 UER262934:UET262936 UON262934:UOP262936 UYJ262934:UYL262936 VIF262934:VIH262936 VSB262934:VSD262936 WBX262934:WBZ262936 WLT262934:WLV262936 WVP262934:WVR262936 H328470:J328472 JD328470:JF328472 SZ328470:TB328472 ACV328470:ACX328472 AMR328470:AMT328472 AWN328470:AWP328472 BGJ328470:BGL328472 BQF328470:BQH328472 CAB328470:CAD328472 CJX328470:CJZ328472 CTT328470:CTV328472 DDP328470:DDR328472 DNL328470:DNN328472 DXH328470:DXJ328472 EHD328470:EHF328472 EQZ328470:ERB328472 FAV328470:FAX328472 FKR328470:FKT328472 FUN328470:FUP328472 GEJ328470:GEL328472 GOF328470:GOH328472 GYB328470:GYD328472 HHX328470:HHZ328472 HRT328470:HRV328472 IBP328470:IBR328472 ILL328470:ILN328472 IVH328470:IVJ328472 JFD328470:JFF328472 JOZ328470:JPB328472 JYV328470:JYX328472 KIR328470:KIT328472 KSN328470:KSP328472 LCJ328470:LCL328472 LMF328470:LMH328472 LWB328470:LWD328472 MFX328470:MFZ328472 MPT328470:MPV328472 MZP328470:MZR328472 NJL328470:NJN328472 NTH328470:NTJ328472 ODD328470:ODF328472 OMZ328470:ONB328472 OWV328470:OWX328472 PGR328470:PGT328472 PQN328470:PQP328472 QAJ328470:QAL328472 QKF328470:QKH328472 QUB328470:QUD328472 RDX328470:RDZ328472 RNT328470:RNV328472 RXP328470:RXR328472 SHL328470:SHN328472 SRH328470:SRJ328472 TBD328470:TBF328472 TKZ328470:TLB328472 TUV328470:TUX328472 UER328470:UET328472 UON328470:UOP328472 UYJ328470:UYL328472 VIF328470:VIH328472 VSB328470:VSD328472 WBX328470:WBZ328472 WLT328470:WLV328472 WVP328470:WVR328472 H394006:J394008 JD394006:JF394008 SZ394006:TB394008 ACV394006:ACX394008 AMR394006:AMT394008 AWN394006:AWP394008 BGJ394006:BGL394008 BQF394006:BQH394008 CAB394006:CAD394008 CJX394006:CJZ394008 CTT394006:CTV394008 DDP394006:DDR394008 DNL394006:DNN394008 DXH394006:DXJ394008 EHD394006:EHF394008 EQZ394006:ERB394008 FAV394006:FAX394008 FKR394006:FKT394008 FUN394006:FUP394008 GEJ394006:GEL394008 GOF394006:GOH394008 GYB394006:GYD394008 HHX394006:HHZ394008 HRT394006:HRV394008 IBP394006:IBR394008 ILL394006:ILN394008 IVH394006:IVJ394008 JFD394006:JFF394008 JOZ394006:JPB394008 JYV394006:JYX394008 KIR394006:KIT394008 KSN394006:KSP394008 LCJ394006:LCL394008 LMF394006:LMH394008 LWB394006:LWD394008 MFX394006:MFZ394008 MPT394006:MPV394008 MZP394006:MZR394008 NJL394006:NJN394008 NTH394006:NTJ394008 ODD394006:ODF394008 OMZ394006:ONB394008 OWV394006:OWX394008 PGR394006:PGT394008 PQN394006:PQP394008 QAJ394006:QAL394008 QKF394006:QKH394008 QUB394006:QUD394008 RDX394006:RDZ394008 RNT394006:RNV394008 RXP394006:RXR394008 SHL394006:SHN394008 SRH394006:SRJ394008 TBD394006:TBF394008 TKZ394006:TLB394008 TUV394006:TUX394008 UER394006:UET394008 UON394006:UOP394008 UYJ394006:UYL394008 VIF394006:VIH394008 VSB394006:VSD394008 WBX394006:WBZ394008 WLT394006:WLV394008 WVP394006:WVR394008 H459542:J459544 JD459542:JF459544 SZ459542:TB459544 ACV459542:ACX459544 AMR459542:AMT459544 AWN459542:AWP459544 BGJ459542:BGL459544 BQF459542:BQH459544 CAB459542:CAD459544 CJX459542:CJZ459544 CTT459542:CTV459544 DDP459542:DDR459544 DNL459542:DNN459544 DXH459542:DXJ459544 EHD459542:EHF459544 EQZ459542:ERB459544 FAV459542:FAX459544 FKR459542:FKT459544 FUN459542:FUP459544 GEJ459542:GEL459544 GOF459542:GOH459544 GYB459542:GYD459544 HHX459542:HHZ459544 HRT459542:HRV459544 IBP459542:IBR459544 ILL459542:ILN459544 IVH459542:IVJ459544 JFD459542:JFF459544 JOZ459542:JPB459544 JYV459542:JYX459544 KIR459542:KIT459544 KSN459542:KSP459544 LCJ459542:LCL459544 LMF459542:LMH459544 LWB459542:LWD459544 MFX459542:MFZ459544 MPT459542:MPV459544 MZP459542:MZR459544 NJL459542:NJN459544 NTH459542:NTJ459544 ODD459542:ODF459544 OMZ459542:ONB459544 OWV459542:OWX459544 PGR459542:PGT459544 PQN459542:PQP459544 QAJ459542:QAL459544 QKF459542:QKH459544 QUB459542:QUD459544 RDX459542:RDZ459544 RNT459542:RNV459544 RXP459542:RXR459544 SHL459542:SHN459544 SRH459542:SRJ459544 TBD459542:TBF459544 TKZ459542:TLB459544 TUV459542:TUX459544 UER459542:UET459544 UON459542:UOP459544 UYJ459542:UYL459544 VIF459542:VIH459544 VSB459542:VSD459544 WBX459542:WBZ459544 WLT459542:WLV459544 WVP459542:WVR459544 H525078:J525080 JD525078:JF525080 SZ525078:TB525080 ACV525078:ACX525080 AMR525078:AMT525080 AWN525078:AWP525080 BGJ525078:BGL525080 BQF525078:BQH525080 CAB525078:CAD525080 CJX525078:CJZ525080 CTT525078:CTV525080 DDP525078:DDR525080 DNL525078:DNN525080 DXH525078:DXJ525080 EHD525078:EHF525080 EQZ525078:ERB525080 FAV525078:FAX525080 FKR525078:FKT525080 FUN525078:FUP525080 GEJ525078:GEL525080 GOF525078:GOH525080 GYB525078:GYD525080 HHX525078:HHZ525080 HRT525078:HRV525080 IBP525078:IBR525080 ILL525078:ILN525080 IVH525078:IVJ525080 JFD525078:JFF525080 JOZ525078:JPB525080 JYV525078:JYX525080 KIR525078:KIT525080 KSN525078:KSP525080 LCJ525078:LCL525080 LMF525078:LMH525080 LWB525078:LWD525080 MFX525078:MFZ525080 MPT525078:MPV525080 MZP525078:MZR525080 NJL525078:NJN525080 NTH525078:NTJ525080 ODD525078:ODF525080 OMZ525078:ONB525080 OWV525078:OWX525080 PGR525078:PGT525080 PQN525078:PQP525080 QAJ525078:QAL525080 QKF525078:QKH525080 QUB525078:QUD525080 RDX525078:RDZ525080 RNT525078:RNV525080 RXP525078:RXR525080 SHL525078:SHN525080 SRH525078:SRJ525080 TBD525078:TBF525080 TKZ525078:TLB525080 TUV525078:TUX525080 UER525078:UET525080 UON525078:UOP525080 UYJ525078:UYL525080 VIF525078:VIH525080 VSB525078:VSD525080 WBX525078:WBZ525080 WLT525078:WLV525080 WVP525078:WVR525080 H590614:J590616 JD590614:JF590616 SZ590614:TB590616 ACV590614:ACX590616 AMR590614:AMT590616 AWN590614:AWP590616 BGJ590614:BGL590616 BQF590614:BQH590616 CAB590614:CAD590616 CJX590614:CJZ590616 CTT590614:CTV590616 DDP590614:DDR590616 DNL590614:DNN590616 DXH590614:DXJ590616 EHD590614:EHF590616 EQZ590614:ERB590616 FAV590614:FAX590616 FKR590614:FKT590616 FUN590614:FUP590616 GEJ590614:GEL590616 GOF590614:GOH590616 GYB590614:GYD590616 HHX590614:HHZ590616 HRT590614:HRV590616 IBP590614:IBR590616 ILL590614:ILN590616 IVH590614:IVJ590616 JFD590614:JFF590616 JOZ590614:JPB590616 JYV590614:JYX590616 KIR590614:KIT590616 KSN590614:KSP590616 LCJ590614:LCL590616 LMF590614:LMH590616 LWB590614:LWD590616 MFX590614:MFZ590616 MPT590614:MPV590616 MZP590614:MZR590616 NJL590614:NJN590616 NTH590614:NTJ590616 ODD590614:ODF590616 OMZ590614:ONB590616 OWV590614:OWX590616 PGR590614:PGT590616 PQN590614:PQP590616 QAJ590614:QAL590616 QKF590614:QKH590616 QUB590614:QUD590616 RDX590614:RDZ590616 RNT590614:RNV590616 RXP590614:RXR590616 SHL590614:SHN590616 SRH590614:SRJ590616 TBD590614:TBF590616 TKZ590614:TLB590616 TUV590614:TUX590616 UER590614:UET590616 UON590614:UOP590616 UYJ590614:UYL590616 VIF590614:VIH590616 VSB590614:VSD590616 WBX590614:WBZ590616 WLT590614:WLV590616 WVP590614:WVR590616 H656150:J656152 JD656150:JF656152 SZ656150:TB656152 ACV656150:ACX656152 AMR656150:AMT656152 AWN656150:AWP656152 BGJ656150:BGL656152 BQF656150:BQH656152 CAB656150:CAD656152 CJX656150:CJZ656152 CTT656150:CTV656152 DDP656150:DDR656152 DNL656150:DNN656152 DXH656150:DXJ656152 EHD656150:EHF656152 EQZ656150:ERB656152 FAV656150:FAX656152 FKR656150:FKT656152 FUN656150:FUP656152 GEJ656150:GEL656152 GOF656150:GOH656152 GYB656150:GYD656152 HHX656150:HHZ656152 HRT656150:HRV656152 IBP656150:IBR656152 ILL656150:ILN656152 IVH656150:IVJ656152 JFD656150:JFF656152 JOZ656150:JPB656152 JYV656150:JYX656152 KIR656150:KIT656152 KSN656150:KSP656152 LCJ656150:LCL656152 LMF656150:LMH656152 LWB656150:LWD656152 MFX656150:MFZ656152 MPT656150:MPV656152 MZP656150:MZR656152 NJL656150:NJN656152 NTH656150:NTJ656152 ODD656150:ODF656152 OMZ656150:ONB656152 OWV656150:OWX656152 PGR656150:PGT656152 PQN656150:PQP656152 QAJ656150:QAL656152 QKF656150:QKH656152 QUB656150:QUD656152 RDX656150:RDZ656152 RNT656150:RNV656152 RXP656150:RXR656152 SHL656150:SHN656152 SRH656150:SRJ656152 TBD656150:TBF656152 TKZ656150:TLB656152 TUV656150:TUX656152 UER656150:UET656152 UON656150:UOP656152 UYJ656150:UYL656152 VIF656150:VIH656152 VSB656150:VSD656152 WBX656150:WBZ656152 WLT656150:WLV656152 WVP656150:WVR656152 H721686:J721688 JD721686:JF721688 SZ721686:TB721688 ACV721686:ACX721688 AMR721686:AMT721688 AWN721686:AWP721688 BGJ721686:BGL721688 BQF721686:BQH721688 CAB721686:CAD721688 CJX721686:CJZ721688 CTT721686:CTV721688 DDP721686:DDR721688 DNL721686:DNN721688 DXH721686:DXJ721688 EHD721686:EHF721688 EQZ721686:ERB721688 FAV721686:FAX721688 FKR721686:FKT721688 FUN721686:FUP721688 GEJ721686:GEL721688 GOF721686:GOH721688 GYB721686:GYD721688 HHX721686:HHZ721688 HRT721686:HRV721688 IBP721686:IBR721688 ILL721686:ILN721688 IVH721686:IVJ721688 JFD721686:JFF721688 JOZ721686:JPB721688 JYV721686:JYX721688 KIR721686:KIT721688 KSN721686:KSP721688 LCJ721686:LCL721688 LMF721686:LMH721688 LWB721686:LWD721688 MFX721686:MFZ721688 MPT721686:MPV721688 MZP721686:MZR721688 NJL721686:NJN721688 NTH721686:NTJ721688 ODD721686:ODF721688 OMZ721686:ONB721688 OWV721686:OWX721688 PGR721686:PGT721688 PQN721686:PQP721688 QAJ721686:QAL721688 QKF721686:QKH721688 QUB721686:QUD721688 RDX721686:RDZ721688 RNT721686:RNV721688 RXP721686:RXR721688 SHL721686:SHN721688 SRH721686:SRJ721688 TBD721686:TBF721688 TKZ721686:TLB721688 TUV721686:TUX721688 UER721686:UET721688 UON721686:UOP721688 UYJ721686:UYL721688 VIF721686:VIH721688 VSB721686:VSD721688 WBX721686:WBZ721688 WLT721686:WLV721688 WVP721686:WVR721688 H787222:J787224 JD787222:JF787224 SZ787222:TB787224 ACV787222:ACX787224 AMR787222:AMT787224 AWN787222:AWP787224 BGJ787222:BGL787224 BQF787222:BQH787224 CAB787222:CAD787224 CJX787222:CJZ787224 CTT787222:CTV787224 DDP787222:DDR787224 DNL787222:DNN787224 DXH787222:DXJ787224 EHD787222:EHF787224 EQZ787222:ERB787224 FAV787222:FAX787224 FKR787222:FKT787224 FUN787222:FUP787224 GEJ787222:GEL787224 GOF787222:GOH787224 GYB787222:GYD787224 HHX787222:HHZ787224 HRT787222:HRV787224 IBP787222:IBR787224 ILL787222:ILN787224 IVH787222:IVJ787224 JFD787222:JFF787224 JOZ787222:JPB787224 JYV787222:JYX787224 KIR787222:KIT787224 KSN787222:KSP787224 LCJ787222:LCL787224 LMF787222:LMH787224 LWB787222:LWD787224 MFX787222:MFZ787224 MPT787222:MPV787224 MZP787222:MZR787224 NJL787222:NJN787224 NTH787222:NTJ787224 ODD787222:ODF787224 OMZ787222:ONB787224 OWV787222:OWX787224 PGR787222:PGT787224 PQN787222:PQP787224 QAJ787222:QAL787224 QKF787222:QKH787224 QUB787222:QUD787224 RDX787222:RDZ787224 RNT787222:RNV787224 RXP787222:RXR787224 SHL787222:SHN787224 SRH787222:SRJ787224 TBD787222:TBF787224 TKZ787222:TLB787224 TUV787222:TUX787224 UER787222:UET787224 UON787222:UOP787224 UYJ787222:UYL787224 VIF787222:VIH787224 VSB787222:VSD787224 WBX787222:WBZ787224 WLT787222:WLV787224 WVP787222:WVR787224 H852758:J852760 JD852758:JF852760 SZ852758:TB852760 ACV852758:ACX852760 AMR852758:AMT852760 AWN852758:AWP852760 BGJ852758:BGL852760 BQF852758:BQH852760 CAB852758:CAD852760 CJX852758:CJZ852760 CTT852758:CTV852760 DDP852758:DDR852760 DNL852758:DNN852760 DXH852758:DXJ852760 EHD852758:EHF852760 EQZ852758:ERB852760 FAV852758:FAX852760 FKR852758:FKT852760 FUN852758:FUP852760 GEJ852758:GEL852760 GOF852758:GOH852760 GYB852758:GYD852760 HHX852758:HHZ852760 HRT852758:HRV852760 IBP852758:IBR852760 ILL852758:ILN852760 IVH852758:IVJ852760 JFD852758:JFF852760 JOZ852758:JPB852760 JYV852758:JYX852760 KIR852758:KIT852760 KSN852758:KSP852760 LCJ852758:LCL852760 LMF852758:LMH852760 LWB852758:LWD852760 MFX852758:MFZ852760 MPT852758:MPV852760 MZP852758:MZR852760 NJL852758:NJN852760 NTH852758:NTJ852760 ODD852758:ODF852760 OMZ852758:ONB852760 OWV852758:OWX852760 PGR852758:PGT852760 PQN852758:PQP852760 QAJ852758:QAL852760 QKF852758:QKH852760 QUB852758:QUD852760 RDX852758:RDZ852760 RNT852758:RNV852760 RXP852758:RXR852760 SHL852758:SHN852760 SRH852758:SRJ852760 TBD852758:TBF852760 TKZ852758:TLB852760 TUV852758:TUX852760 UER852758:UET852760 UON852758:UOP852760 UYJ852758:UYL852760 VIF852758:VIH852760 VSB852758:VSD852760 WBX852758:WBZ852760 WLT852758:WLV852760 WVP852758:WVR852760 H918294:J918296 JD918294:JF918296 SZ918294:TB918296 ACV918294:ACX918296 AMR918294:AMT918296 AWN918294:AWP918296 BGJ918294:BGL918296 BQF918294:BQH918296 CAB918294:CAD918296 CJX918294:CJZ918296 CTT918294:CTV918296 DDP918294:DDR918296 DNL918294:DNN918296 DXH918294:DXJ918296 EHD918294:EHF918296 EQZ918294:ERB918296 FAV918294:FAX918296 FKR918294:FKT918296 FUN918294:FUP918296 GEJ918294:GEL918296 GOF918294:GOH918296 GYB918294:GYD918296 HHX918294:HHZ918296 HRT918294:HRV918296 IBP918294:IBR918296 ILL918294:ILN918296 IVH918294:IVJ918296 JFD918294:JFF918296 JOZ918294:JPB918296 JYV918294:JYX918296 KIR918294:KIT918296 KSN918294:KSP918296 LCJ918294:LCL918296 LMF918294:LMH918296 LWB918294:LWD918296 MFX918294:MFZ918296 MPT918294:MPV918296 MZP918294:MZR918296 NJL918294:NJN918296 NTH918294:NTJ918296 ODD918294:ODF918296 OMZ918294:ONB918296 OWV918294:OWX918296 PGR918294:PGT918296 PQN918294:PQP918296 QAJ918294:QAL918296 QKF918294:QKH918296 QUB918294:QUD918296 RDX918294:RDZ918296 RNT918294:RNV918296 RXP918294:RXR918296 SHL918294:SHN918296 SRH918294:SRJ918296 TBD918294:TBF918296 TKZ918294:TLB918296 TUV918294:TUX918296 UER918294:UET918296 UON918294:UOP918296 UYJ918294:UYL918296 VIF918294:VIH918296 VSB918294:VSD918296 WBX918294:WBZ918296 WLT918294:WLV918296 WVP918294:WVR918296 H983830:J983832 JD983830:JF983832 SZ983830:TB983832 ACV983830:ACX983832 AMR983830:AMT983832 AWN983830:AWP983832 BGJ983830:BGL983832 BQF983830:BQH983832 CAB983830:CAD983832 CJX983830:CJZ983832 CTT983830:CTV983832 DDP983830:DDR983832 DNL983830:DNN983832 DXH983830:DXJ983832 EHD983830:EHF983832 EQZ983830:ERB983832 FAV983830:FAX983832 FKR983830:FKT983832 FUN983830:FUP983832 GEJ983830:GEL983832 GOF983830:GOH983832 GYB983830:GYD983832 HHX983830:HHZ983832 HRT983830:HRV983832 IBP983830:IBR983832 ILL983830:ILN983832 IVH983830:IVJ983832 JFD983830:JFF983832 JOZ983830:JPB983832 JYV983830:JYX983832 KIR983830:KIT983832 KSN983830:KSP983832 LCJ983830:LCL983832 LMF983830:LMH983832 LWB983830:LWD983832 MFX983830:MFZ983832 MPT983830:MPV983832 MZP983830:MZR983832 NJL983830:NJN983832 NTH983830:NTJ983832 ODD983830:ODF983832 OMZ983830:ONB983832 OWV983830:OWX983832 PGR983830:PGT983832 PQN983830:PQP983832 QAJ983830:QAL983832 QKF983830:QKH983832 QUB983830:QUD983832 RDX983830:RDZ983832 RNT983830:RNV983832 RXP983830:RXR983832 SHL983830:SHN983832 SRH983830:SRJ983832 TBD983830:TBF983832 TKZ983830:TLB983832 TUV983830:TUX983832 UER983830:UET983832 UON983830:UOP983832 UYJ983830:UYL983832 VIF983830:VIH983832 VSB983830:VSD983832 WBX983830:WBZ983832 WLT983830:WLV983832 WVP983830:WVR983832</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B1:P309"/>
  <sheetViews>
    <sheetView workbookViewId="0">
      <selection activeCell="K2" sqref="K2:L2"/>
    </sheetView>
  </sheetViews>
  <sheetFormatPr defaultColWidth="9" defaultRowHeight="18" customHeight="1"/>
  <cols>
    <col min="1" max="1" width="2.625" style="1173" customWidth="1"/>
    <col min="2" max="3" width="3" style="1173" customWidth="1"/>
    <col min="4" max="4" width="12.875" style="1326" customWidth="1"/>
    <col min="5" max="5" width="39.75" style="1173" customWidth="1"/>
    <col min="6" max="6" width="11.375" style="1173" customWidth="1"/>
    <col min="7" max="7" width="10.5" style="1174" customWidth="1"/>
    <col min="8" max="9" width="3" style="1175" customWidth="1"/>
    <col min="10" max="10" width="3" style="1174" customWidth="1"/>
    <col min="11" max="11" width="19.625" style="1173" customWidth="1"/>
    <col min="12" max="12" width="6" style="1173" customWidth="1"/>
    <col min="13" max="16" width="3" style="1173" customWidth="1"/>
    <col min="17" max="257" width="9" style="1173"/>
    <col min="258" max="258" width="2.625" style="1173" customWidth="1"/>
    <col min="259" max="260" width="3" style="1173" customWidth="1"/>
    <col min="261" max="261" width="52.5" style="1173" customWidth="1"/>
    <col min="262" max="262" width="11.375" style="1173" customWidth="1"/>
    <col min="263" max="263" width="10.5" style="1173" customWidth="1"/>
    <col min="264" max="266" width="3" style="1173" customWidth="1"/>
    <col min="267" max="267" width="19.625" style="1173" customWidth="1"/>
    <col min="268" max="268" width="6" style="1173" customWidth="1"/>
    <col min="269" max="272" width="3" style="1173" customWidth="1"/>
    <col min="273" max="513" width="9" style="1173"/>
    <col min="514" max="514" width="2.625" style="1173" customWidth="1"/>
    <col min="515" max="516" width="3" style="1173" customWidth="1"/>
    <col min="517" max="517" width="52.5" style="1173" customWidth="1"/>
    <col min="518" max="518" width="11.375" style="1173" customWidth="1"/>
    <col min="519" max="519" width="10.5" style="1173" customWidth="1"/>
    <col min="520" max="522" width="3" style="1173" customWidth="1"/>
    <col min="523" max="523" width="19.625" style="1173" customWidth="1"/>
    <col min="524" max="524" width="6" style="1173" customWidth="1"/>
    <col min="525" max="528" width="3" style="1173" customWidth="1"/>
    <col min="529" max="769" width="9" style="1173"/>
    <col min="770" max="770" width="2.625" style="1173" customWidth="1"/>
    <col min="771" max="772" width="3" style="1173" customWidth="1"/>
    <col min="773" max="773" width="52.5" style="1173" customWidth="1"/>
    <col min="774" max="774" width="11.375" style="1173" customWidth="1"/>
    <col min="775" max="775" width="10.5" style="1173" customWidth="1"/>
    <col min="776" max="778" width="3" style="1173" customWidth="1"/>
    <col min="779" max="779" width="19.625" style="1173" customWidth="1"/>
    <col min="780" max="780" width="6" style="1173" customWidth="1"/>
    <col min="781" max="784" width="3" style="1173" customWidth="1"/>
    <col min="785" max="1025" width="9" style="1173"/>
    <col min="1026" max="1026" width="2.625" style="1173" customWidth="1"/>
    <col min="1027" max="1028" width="3" style="1173" customWidth="1"/>
    <col min="1029" max="1029" width="52.5" style="1173" customWidth="1"/>
    <col min="1030" max="1030" width="11.375" style="1173" customWidth="1"/>
    <col min="1031" max="1031" width="10.5" style="1173" customWidth="1"/>
    <col min="1032" max="1034" width="3" style="1173" customWidth="1"/>
    <col min="1035" max="1035" width="19.625" style="1173" customWidth="1"/>
    <col min="1036" max="1036" width="6" style="1173" customWidth="1"/>
    <col min="1037" max="1040" width="3" style="1173" customWidth="1"/>
    <col min="1041" max="1281" width="9" style="1173"/>
    <col min="1282" max="1282" width="2.625" style="1173" customWidth="1"/>
    <col min="1283" max="1284" width="3" style="1173" customWidth="1"/>
    <col min="1285" max="1285" width="52.5" style="1173" customWidth="1"/>
    <col min="1286" max="1286" width="11.375" style="1173" customWidth="1"/>
    <col min="1287" max="1287" width="10.5" style="1173" customWidth="1"/>
    <col min="1288" max="1290" width="3" style="1173" customWidth="1"/>
    <col min="1291" max="1291" width="19.625" style="1173" customWidth="1"/>
    <col min="1292" max="1292" width="6" style="1173" customWidth="1"/>
    <col min="1293" max="1296" width="3" style="1173" customWidth="1"/>
    <col min="1297" max="1537" width="9" style="1173"/>
    <col min="1538" max="1538" width="2.625" style="1173" customWidth="1"/>
    <col min="1539" max="1540" width="3" style="1173" customWidth="1"/>
    <col min="1541" max="1541" width="52.5" style="1173" customWidth="1"/>
    <col min="1542" max="1542" width="11.375" style="1173" customWidth="1"/>
    <col min="1543" max="1543" width="10.5" style="1173" customWidth="1"/>
    <col min="1544" max="1546" width="3" style="1173" customWidth="1"/>
    <col min="1547" max="1547" width="19.625" style="1173" customWidth="1"/>
    <col min="1548" max="1548" width="6" style="1173" customWidth="1"/>
    <col min="1549" max="1552" width="3" style="1173" customWidth="1"/>
    <col min="1553" max="1793" width="9" style="1173"/>
    <col min="1794" max="1794" width="2.625" style="1173" customWidth="1"/>
    <col min="1795" max="1796" width="3" style="1173" customWidth="1"/>
    <col min="1797" max="1797" width="52.5" style="1173" customWidth="1"/>
    <col min="1798" max="1798" width="11.375" style="1173" customWidth="1"/>
    <col min="1799" max="1799" width="10.5" style="1173" customWidth="1"/>
    <col min="1800" max="1802" width="3" style="1173" customWidth="1"/>
    <col min="1803" max="1803" width="19.625" style="1173" customWidth="1"/>
    <col min="1804" max="1804" width="6" style="1173" customWidth="1"/>
    <col min="1805" max="1808" width="3" style="1173" customWidth="1"/>
    <col min="1809" max="2049" width="9" style="1173"/>
    <col min="2050" max="2050" width="2.625" style="1173" customWidth="1"/>
    <col min="2051" max="2052" width="3" style="1173" customWidth="1"/>
    <col min="2053" max="2053" width="52.5" style="1173" customWidth="1"/>
    <col min="2054" max="2054" width="11.375" style="1173" customWidth="1"/>
    <col min="2055" max="2055" width="10.5" style="1173" customWidth="1"/>
    <col min="2056" max="2058" width="3" style="1173" customWidth="1"/>
    <col min="2059" max="2059" width="19.625" style="1173" customWidth="1"/>
    <col min="2060" max="2060" width="6" style="1173" customWidth="1"/>
    <col min="2061" max="2064" width="3" style="1173" customWidth="1"/>
    <col min="2065" max="2305" width="9" style="1173"/>
    <col min="2306" max="2306" width="2.625" style="1173" customWidth="1"/>
    <col min="2307" max="2308" width="3" style="1173" customWidth="1"/>
    <col min="2309" max="2309" width="52.5" style="1173" customWidth="1"/>
    <col min="2310" max="2310" width="11.375" style="1173" customWidth="1"/>
    <col min="2311" max="2311" width="10.5" style="1173" customWidth="1"/>
    <col min="2312" max="2314" width="3" style="1173" customWidth="1"/>
    <col min="2315" max="2315" width="19.625" style="1173" customWidth="1"/>
    <col min="2316" max="2316" width="6" style="1173" customWidth="1"/>
    <col min="2317" max="2320" width="3" style="1173" customWidth="1"/>
    <col min="2321" max="2561" width="9" style="1173"/>
    <col min="2562" max="2562" width="2.625" style="1173" customWidth="1"/>
    <col min="2563" max="2564" width="3" style="1173" customWidth="1"/>
    <col min="2565" max="2565" width="52.5" style="1173" customWidth="1"/>
    <col min="2566" max="2566" width="11.375" style="1173" customWidth="1"/>
    <col min="2567" max="2567" width="10.5" style="1173" customWidth="1"/>
    <col min="2568" max="2570" width="3" style="1173" customWidth="1"/>
    <col min="2571" max="2571" width="19.625" style="1173" customWidth="1"/>
    <col min="2572" max="2572" width="6" style="1173" customWidth="1"/>
    <col min="2573" max="2576" width="3" style="1173" customWidth="1"/>
    <col min="2577" max="2817" width="9" style="1173"/>
    <col min="2818" max="2818" width="2.625" style="1173" customWidth="1"/>
    <col min="2819" max="2820" width="3" style="1173" customWidth="1"/>
    <col min="2821" max="2821" width="52.5" style="1173" customWidth="1"/>
    <col min="2822" max="2822" width="11.375" style="1173" customWidth="1"/>
    <col min="2823" max="2823" width="10.5" style="1173" customWidth="1"/>
    <col min="2824" max="2826" width="3" style="1173" customWidth="1"/>
    <col min="2827" max="2827" width="19.625" style="1173" customWidth="1"/>
    <col min="2828" max="2828" width="6" style="1173" customWidth="1"/>
    <col min="2829" max="2832" width="3" style="1173" customWidth="1"/>
    <col min="2833" max="3073" width="9" style="1173"/>
    <col min="3074" max="3074" width="2.625" style="1173" customWidth="1"/>
    <col min="3075" max="3076" width="3" style="1173" customWidth="1"/>
    <col min="3077" max="3077" width="52.5" style="1173" customWidth="1"/>
    <col min="3078" max="3078" width="11.375" style="1173" customWidth="1"/>
    <col min="3079" max="3079" width="10.5" style="1173" customWidth="1"/>
    <col min="3080" max="3082" width="3" style="1173" customWidth="1"/>
    <col min="3083" max="3083" width="19.625" style="1173" customWidth="1"/>
    <col min="3084" max="3084" width="6" style="1173" customWidth="1"/>
    <col min="3085" max="3088" width="3" style="1173" customWidth="1"/>
    <col min="3089" max="3329" width="9" style="1173"/>
    <col min="3330" max="3330" width="2.625" style="1173" customWidth="1"/>
    <col min="3331" max="3332" width="3" style="1173" customWidth="1"/>
    <col min="3333" max="3333" width="52.5" style="1173" customWidth="1"/>
    <col min="3334" max="3334" width="11.375" style="1173" customWidth="1"/>
    <col min="3335" max="3335" width="10.5" style="1173" customWidth="1"/>
    <col min="3336" max="3338" width="3" style="1173" customWidth="1"/>
    <col min="3339" max="3339" width="19.625" style="1173" customWidth="1"/>
    <col min="3340" max="3340" width="6" style="1173" customWidth="1"/>
    <col min="3341" max="3344" width="3" style="1173" customWidth="1"/>
    <col min="3345" max="3585" width="9" style="1173"/>
    <col min="3586" max="3586" width="2.625" style="1173" customWidth="1"/>
    <col min="3587" max="3588" width="3" style="1173" customWidth="1"/>
    <col min="3589" max="3589" width="52.5" style="1173" customWidth="1"/>
    <col min="3590" max="3590" width="11.375" style="1173" customWidth="1"/>
    <col min="3591" max="3591" width="10.5" style="1173" customWidth="1"/>
    <col min="3592" max="3594" width="3" style="1173" customWidth="1"/>
    <col min="3595" max="3595" width="19.625" style="1173" customWidth="1"/>
    <col min="3596" max="3596" width="6" style="1173" customWidth="1"/>
    <col min="3597" max="3600" width="3" style="1173" customWidth="1"/>
    <col min="3601" max="3841" width="9" style="1173"/>
    <col min="3842" max="3842" width="2.625" style="1173" customWidth="1"/>
    <col min="3843" max="3844" width="3" style="1173" customWidth="1"/>
    <col min="3845" max="3845" width="52.5" style="1173" customWidth="1"/>
    <col min="3846" max="3846" width="11.375" style="1173" customWidth="1"/>
    <col min="3847" max="3847" width="10.5" style="1173" customWidth="1"/>
    <col min="3848" max="3850" width="3" style="1173" customWidth="1"/>
    <col min="3851" max="3851" width="19.625" style="1173" customWidth="1"/>
    <col min="3852" max="3852" width="6" style="1173" customWidth="1"/>
    <col min="3853" max="3856" width="3" style="1173" customWidth="1"/>
    <col min="3857" max="4097" width="9" style="1173"/>
    <col min="4098" max="4098" width="2.625" style="1173" customWidth="1"/>
    <col min="4099" max="4100" width="3" style="1173" customWidth="1"/>
    <col min="4101" max="4101" width="52.5" style="1173" customWidth="1"/>
    <col min="4102" max="4102" width="11.375" style="1173" customWidth="1"/>
    <col min="4103" max="4103" width="10.5" style="1173" customWidth="1"/>
    <col min="4104" max="4106" width="3" style="1173" customWidth="1"/>
    <col min="4107" max="4107" width="19.625" style="1173" customWidth="1"/>
    <col min="4108" max="4108" width="6" style="1173" customWidth="1"/>
    <col min="4109" max="4112" width="3" style="1173" customWidth="1"/>
    <col min="4113" max="4353" width="9" style="1173"/>
    <col min="4354" max="4354" width="2.625" style="1173" customWidth="1"/>
    <col min="4355" max="4356" width="3" style="1173" customWidth="1"/>
    <col min="4357" max="4357" width="52.5" style="1173" customWidth="1"/>
    <col min="4358" max="4358" width="11.375" style="1173" customWidth="1"/>
    <col min="4359" max="4359" width="10.5" style="1173" customWidth="1"/>
    <col min="4360" max="4362" width="3" style="1173" customWidth="1"/>
    <col min="4363" max="4363" width="19.625" style="1173" customWidth="1"/>
    <col min="4364" max="4364" width="6" style="1173" customWidth="1"/>
    <col min="4365" max="4368" width="3" style="1173" customWidth="1"/>
    <col min="4369" max="4609" width="9" style="1173"/>
    <col min="4610" max="4610" width="2.625" style="1173" customWidth="1"/>
    <col min="4611" max="4612" width="3" style="1173" customWidth="1"/>
    <col min="4613" max="4613" width="52.5" style="1173" customWidth="1"/>
    <col min="4614" max="4614" width="11.375" style="1173" customWidth="1"/>
    <col min="4615" max="4615" width="10.5" style="1173" customWidth="1"/>
    <col min="4616" max="4618" width="3" style="1173" customWidth="1"/>
    <col min="4619" max="4619" width="19.625" style="1173" customWidth="1"/>
    <col min="4620" max="4620" width="6" style="1173" customWidth="1"/>
    <col min="4621" max="4624" width="3" style="1173" customWidth="1"/>
    <col min="4625" max="4865" width="9" style="1173"/>
    <col min="4866" max="4866" width="2.625" style="1173" customWidth="1"/>
    <col min="4867" max="4868" width="3" style="1173" customWidth="1"/>
    <col min="4869" max="4869" width="52.5" style="1173" customWidth="1"/>
    <col min="4870" max="4870" width="11.375" style="1173" customWidth="1"/>
    <col min="4871" max="4871" width="10.5" style="1173" customWidth="1"/>
    <col min="4872" max="4874" width="3" style="1173" customWidth="1"/>
    <col min="4875" max="4875" width="19.625" style="1173" customWidth="1"/>
    <col min="4876" max="4876" width="6" style="1173" customWidth="1"/>
    <col min="4877" max="4880" width="3" style="1173" customWidth="1"/>
    <col min="4881" max="5121" width="9" style="1173"/>
    <col min="5122" max="5122" width="2.625" style="1173" customWidth="1"/>
    <col min="5123" max="5124" width="3" style="1173" customWidth="1"/>
    <col min="5125" max="5125" width="52.5" style="1173" customWidth="1"/>
    <col min="5126" max="5126" width="11.375" style="1173" customWidth="1"/>
    <col min="5127" max="5127" width="10.5" style="1173" customWidth="1"/>
    <col min="5128" max="5130" width="3" style="1173" customWidth="1"/>
    <col min="5131" max="5131" width="19.625" style="1173" customWidth="1"/>
    <col min="5132" max="5132" width="6" style="1173" customWidth="1"/>
    <col min="5133" max="5136" width="3" style="1173" customWidth="1"/>
    <col min="5137" max="5377" width="9" style="1173"/>
    <col min="5378" max="5378" width="2.625" style="1173" customWidth="1"/>
    <col min="5379" max="5380" width="3" style="1173" customWidth="1"/>
    <col min="5381" max="5381" width="52.5" style="1173" customWidth="1"/>
    <col min="5382" max="5382" width="11.375" style="1173" customWidth="1"/>
    <col min="5383" max="5383" width="10.5" style="1173" customWidth="1"/>
    <col min="5384" max="5386" width="3" style="1173" customWidth="1"/>
    <col min="5387" max="5387" width="19.625" style="1173" customWidth="1"/>
    <col min="5388" max="5388" width="6" style="1173" customWidth="1"/>
    <col min="5389" max="5392" width="3" style="1173" customWidth="1"/>
    <col min="5393" max="5633" width="9" style="1173"/>
    <col min="5634" max="5634" width="2.625" style="1173" customWidth="1"/>
    <col min="5635" max="5636" width="3" style="1173" customWidth="1"/>
    <col min="5637" max="5637" width="52.5" style="1173" customWidth="1"/>
    <col min="5638" max="5638" width="11.375" style="1173" customWidth="1"/>
    <col min="5639" max="5639" width="10.5" style="1173" customWidth="1"/>
    <col min="5640" max="5642" width="3" style="1173" customWidth="1"/>
    <col min="5643" max="5643" width="19.625" style="1173" customWidth="1"/>
    <col min="5644" max="5644" width="6" style="1173" customWidth="1"/>
    <col min="5645" max="5648" width="3" style="1173" customWidth="1"/>
    <col min="5649" max="5889" width="9" style="1173"/>
    <col min="5890" max="5890" width="2.625" style="1173" customWidth="1"/>
    <col min="5891" max="5892" width="3" style="1173" customWidth="1"/>
    <col min="5893" max="5893" width="52.5" style="1173" customWidth="1"/>
    <col min="5894" max="5894" width="11.375" style="1173" customWidth="1"/>
    <col min="5895" max="5895" width="10.5" style="1173" customWidth="1"/>
    <col min="5896" max="5898" width="3" style="1173" customWidth="1"/>
    <col min="5899" max="5899" width="19.625" style="1173" customWidth="1"/>
    <col min="5900" max="5900" width="6" style="1173" customWidth="1"/>
    <col min="5901" max="5904" width="3" style="1173" customWidth="1"/>
    <col min="5905" max="6145" width="9" style="1173"/>
    <col min="6146" max="6146" width="2.625" style="1173" customWidth="1"/>
    <col min="6147" max="6148" width="3" style="1173" customWidth="1"/>
    <col min="6149" max="6149" width="52.5" style="1173" customWidth="1"/>
    <col min="6150" max="6150" width="11.375" style="1173" customWidth="1"/>
    <col min="6151" max="6151" width="10.5" style="1173" customWidth="1"/>
    <col min="6152" max="6154" width="3" style="1173" customWidth="1"/>
    <col min="6155" max="6155" width="19.625" style="1173" customWidth="1"/>
    <col min="6156" max="6156" width="6" style="1173" customWidth="1"/>
    <col min="6157" max="6160" width="3" style="1173" customWidth="1"/>
    <col min="6161" max="6401" width="9" style="1173"/>
    <col min="6402" max="6402" width="2.625" style="1173" customWidth="1"/>
    <col min="6403" max="6404" width="3" style="1173" customWidth="1"/>
    <col min="6405" max="6405" width="52.5" style="1173" customWidth="1"/>
    <col min="6406" max="6406" width="11.375" style="1173" customWidth="1"/>
    <col min="6407" max="6407" width="10.5" style="1173" customWidth="1"/>
    <col min="6408" max="6410" width="3" style="1173" customWidth="1"/>
    <col min="6411" max="6411" width="19.625" style="1173" customWidth="1"/>
    <col min="6412" max="6412" width="6" style="1173" customWidth="1"/>
    <col min="6413" max="6416" width="3" style="1173" customWidth="1"/>
    <col min="6417" max="6657" width="9" style="1173"/>
    <col min="6658" max="6658" width="2.625" style="1173" customWidth="1"/>
    <col min="6659" max="6660" width="3" style="1173" customWidth="1"/>
    <col min="6661" max="6661" width="52.5" style="1173" customWidth="1"/>
    <col min="6662" max="6662" width="11.375" style="1173" customWidth="1"/>
    <col min="6663" max="6663" width="10.5" style="1173" customWidth="1"/>
    <col min="6664" max="6666" width="3" style="1173" customWidth="1"/>
    <col min="6667" max="6667" width="19.625" style="1173" customWidth="1"/>
    <col min="6668" max="6668" width="6" style="1173" customWidth="1"/>
    <col min="6669" max="6672" width="3" style="1173" customWidth="1"/>
    <col min="6673" max="6913" width="9" style="1173"/>
    <col min="6914" max="6914" width="2.625" style="1173" customWidth="1"/>
    <col min="6915" max="6916" width="3" style="1173" customWidth="1"/>
    <col min="6917" max="6917" width="52.5" style="1173" customWidth="1"/>
    <col min="6918" max="6918" width="11.375" style="1173" customWidth="1"/>
    <col min="6919" max="6919" width="10.5" style="1173" customWidth="1"/>
    <col min="6920" max="6922" width="3" style="1173" customWidth="1"/>
    <col min="6923" max="6923" width="19.625" style="1173" customWidth="1"/>
    <col min="6924" max="6924" width="6" style="1173" customWidth="1"/>
    <col min="6925" max="6928" width="3" style="1173" customWidth="1"/>
    <col min="6929" max="7169" width="9" style="1173"/>
    <col min="7170" max="7170" width="2.625" style="1173" customWidth="1"/>
    <col min="7171" max="7172" width="3" style="1173" customWidth="1"/>
    <col min="7173" max="7173" width="52.5" style="1173" customWidth="1"/>
    <col min="7174" max="7174" width="11.375" style="1173" customWidth="1"/>
    <col min="7175" max="7175" width="10.5" style="1173" customWidth="1"/>
    <col min="7176" max="7178" width="3" style="1173" customWidth="1"/>
    <col min="7179" max="7179" width="19.625" style="1173" customWidth="1"/>
    <col min="7180" max="7180" width="6" style="1173" customWidth="1"/>
    <col min="7181" max="7184" width="3" style="1173" customWidth="1"/>
    <col min="7185" max="7425" width="9" style="1173"/>
    <col min="7426" max="7426" width="2.625" style="1173" customWidth="1"/>
    <col min="7427" max="7428" width="3" style="1173" customWidth="1"/>
    <col min="7429" max="7429" width="52.5" style="1173" customWidth="1"/>
    <col min="7430" max="7430" width="11.375" style="1173" customWidth="1"/>
    <col min="7431" max="7431" width="10.5" style="1173" customWidth="1"/>
    <col min="7432" max="7434" width="3" style="1173" customWidth="1"/>
    <col min="7435" max="7435" width="19.625" style="1173" customWidth="1"/>
    <col min="7436" max="7436" width="6" style="1173" customWidth="1"/>
    <col min="7437" max="7440" width="3" style="1173" customWidth="1"/>
    <col min="7441" max="7681" width="9" style="1173"/>
    <col min="7682" max="7682" width="2.625" style="1173" customWidth="1"/>
    <col min="7683" max="7684" width="3" style="1173" customWidth="1"/>
    <col min="7685" max="7685" width="52.5" style="1173" customWidth="1"/>
    <col min="7686" max="7686" width="11.375" style="1173" customWidth="1"/>
    <col min="7687" max="7687" width="10.5" style="1173" customWidth="1"/>
    <col min="7688" max="7690" width="3" style="1173" customWidth="1"/>
    <col min="7691" max="7691" width="19.625" style="1173" customWidth="1"/>
    <col min="7692" max="7692" width="6" style="1173" customWidth="1"/>
    <col min="7693" max="7696" width="3" style="1173" customWidth="1"/>
    <col min="7697" max="7937" width="9" style="1173"/>
    <col min="7938" max="7938" width="2.625" style="1173" customWidth="1"/>
    <col min="7939" max="7940" width="3" style="1173" customWidth="1"/>
    <col min="7941" max="7941" width="52.5" style="1173" customWidth="1"/>
    <col min="7942" max="7942" width="11.375" style="1173" customWidth="1"/>
    <col min="7943" max="7943" width="10.5" style="1173" customWidth="1"/>
    <col min="7944" max="7946" width="3" style="1173" customWidth="1"/>
    <col min="7947" max="7947" width="19.625" style="1173" customWidth="1"/>
    <col min="7948" max="7948" width="6" style="1173" customWidth="1"/>
    <col min="7949" max="7952" width="3" style="1173" customWidth="1"/>
    <col min="7953" max="8193" width="9" style="1173"/>
    <col min="8194" max="8194" width="2.625" style="1173" customWidth="1"/>
    <col min="8195" max="8196" width="3" style="1173" customWidth="1"/>
    <col min="8197" max="8197" width="52.5" style="1173" customWidth="1"/>
    <col min="8198" max="8198" width="11.375" style="1173" customWidth="1"/>
    <col min="8199" max="8199" width="10.5" style="1173" customWidth="1"/>
    <col min="8200" max="8202" width="3" style="1173" customWidth="1"/>
    <col min="8203" max="8203" width="19.625" style="1173" customWidth="1"/>
    <col min="8204" max="8204" width="6" style="1173" customWidth="1"/>
    <col min="8205" max="8208" width="3" style="1173" customWidth="1"/>
    <col min="8209" max="8449" width="9" style="1173"/>
    <col min="8450" max="8450" width="2.625" style="1173" customWidth="1"/>
    <col min="8451" max="8452" width="3" style="1173" customWidth="1"/>
    <col min="8453" max="8453" width="52.5" style="1173" customWidth="1"/>
    <col min="8454" max="8454" width="11.375" style="1173" customWidth="1"/>
    <col min="8455" max="8455" width="10.5" style="1173" customWidth="1"/>
    <col min="8456" max="8458" width="3" style="1173" customWidth="1"/>
    <col min="8459" max="8459" width="19.625" style="1173" customWidth="1"/>
    <col min="8460" max="8460" width="6" style="1173" customWidth="1"/>
    <col min="8461" max="8464" width="3" style="1173" customWidth="1"/>
    <col min="8465" max="8705" width="9" style="1173"/>
    <col min="8706" max="8706" width="2.625" style="1173" customWidth="1"/>
    <col min="8707" max="8708" width="3" style="1173" customWidth="1"/>
    <col min="8709" max="8709" width="52.5" style="1173" customWidth="1"/>
    <col min="8710" max="8710" width="11.375" style="1173" customWidth="1"/>
    <col min="8711" max="8711" width="10.5" style="1173" customWidth="1"/>
    <col min="8712" max="8714" width="3" style="1173" customWidth="1"/>
    <col min="8715" max="8715" width="19.625" style="1173" customWidth="1"/>
    <col min="8716" max="8716" width="6" style="1173" customWidth="1"/>
    <col min="8717" max="8720" width="3" style="1173" customWidth="1"/>
    <col min="8721" max="8961" width="9" style="1173"/>
    <col min="8962" max="8962" width="2.625" style="1173" customWidth="1"/>
    <col min="8963" max="8964" width="3" style="1173" customWidth="1"/>
    <col min="8965" max="8965" width="52.5" style="1173" customWidth="1"/>
    <col min="8966" max="8966" width="11.375" style="1173" customWidth="1"/>
    <col min="8967" max="8967" width="10.5" style="1173" customWidth="1"/>
    <col min="8968" max="8970" width="3" style="1173" customWidth="1"/>
    <col min="8971" max="8971" width="19.625" style="1173" customWidth="1"/>
    <col min="8972" max="8972" width="6" style="1173" customWidth="1"/>
    <col min="8973" max="8976" width="3" style="1173" customWidth="1"/>
    <col min="8977" max="9217" width="9" style="1173"/>
    <col min="9218" max="9218" width="2.625" style="1173" customWidth="1"/>
    <col min="9219" max="9220" width="3" style="1173" customWidth="1"/>
    <col min="9221" max="9221" width="52.5" style="1173" customWidth="1"/>
    <col min="9222" max="9222" width="11.375" style="1173" customWidth="1"/>
    <col min="9223" max="9223" width="10.5" style="1173" customWidth="1"/>
    <col min="9224" max="9226" width="3" style="1173" customWidth="1"/>
    <col min="9227" max="9227" width="19.625" style="1173" customWidth="1"/>
    <col min="9228" max="9228" width="6" style="1173" customWidth="1"/>
    <col min="9229" max="9232" width="3" style="1173" customWidth="1"/>
    <col min="9233" max="9473" width="9" style="1173"/>
    <col min="9474" max="9474" width="2.625" style="1173" customWidth="1"/>
    <col min="9475" max="9476" width="3" style="1173" customWidth="1"/>
    <col min="9477" max="9477" width="52.5" style="1173" customWidth="1"/>
    <col min="9478" max="9478" width="11.375" style="1173" customWidth="1"/>
    <col min="9479" max="9479" width="10.5" style="1173" customWidth="1"/>
    <col min="9480" max="9482" width="3" style="1173" customWidth="1"/>
    <col min="9483" max="9483" width="19.625" style="1173" customWidth="1"/>
    <col min="9484" max="9484" width="6" style="1173" customWidth="1"/>
    <col min="9485" max="9488" width="3" style="1173" customWidth="1"/>
    <col min="9489" max="9729" width="9" style="1173"/>
    <col min="9730" max="9730" width="2.625" style="1173" customWidth="1"/>
    <col min="9731" max="9732" width="3" style="1173" customWidth="1"/>
    <col min="9733" max="9733" width="52.5" style="1173" customWidth="1"/>
    <col min="9734" max="9734" width="11.375" style="1173" customWidth="1"/>
    <col min="9735" max="9735" width="10.5" style="1173" customWidth="1"/>
    <col min="9736" max="9738" width="3" style="1173" customWidth="1"/>
    <col min="9739" max="9739" width="19.625" style="1173" customWidth="1"/>
    <col min="9740" max="9740" width="6" style="1173" customWidth="1"/>
    <col min="9741" max="9744" width="3" style="1173" customWidth="1"/>
    <col min="9745" max="9985" width="9" style="1173"/>
    <col min="9986" max="9986" width="2.625" style="1173" customWidth="1"/>
    <col min="9987" max="9988" width="3" style="1173" customWidth="1"/>
    <col min="9989" max="9989" width="52.5" style="1173" customWidth="1"/>
    <col min="9990" max="9990" width="11.375" style="1173" customWidth="1"/>
    <col min="9991" max="9991" width="10.5" style="1173" customWidth="1"/>
    <col min="9992" max="9994" width="3" style="1173" customWidth="1"/>
    <col min="9995" max="9995" width="19.625" style="1173" customWidth="1"/>
    <col min="9996" max="9996" width="6" style="1173" customWidth="1"/>
    <col min="9997" max="10000" width="3" style="1173" customWidth="1"/>
    <col min="10001" max="10241" width="9" style="1173"/>
    <col min="10242" max="10242" width="2.625" style="1173" customWidth="1"/>
    <col min="10243" max="10244" width="3" style="1173" customWidth="1"/>
    <col min="10245" max="10245" width="52.5" style="1173" customWidth="1"/>
    <col min="10246" max="10246" width="11.375" style="1173" customWidth="1"/>
    <col min="10247" max="10247" width="10.5" style="1173" customWidth="1"/>
    <col min="10248" max="10250" width="3" style="1173" customWidth="1"/>
    <col min="10251" max="10251" width="19.625" style="1173" customWidth="1"/>
    <col min="10252" max="10252" width="6" style="1173" customWidth="1"/>
    <col min="10253" max="10256" width="3" style="1173" customWidth="1"/>
    <col min="10257" max="10497" width="9" style="1173"/>
    <col min="10498" max="10498" width="2.625" style="1173" customWidth="1"/>
    <col min="10499" max="10500" width="3" style="1173" customWidth="1"/>
    <col min="10501" max="10501" width="52.5" style="1173" customWidth="1"/>
    <col min="10502" max="10502" width="11.375" style="1173" customWidth="1"/>
    <col min="10503" max="10503" width="10.5" style="1173" customWidth="1"/>
    <col min="10504" max="10506" width="3" style="1173" customWidth="1"/>
    <col min="10507" max="10507" width="19.625" style="1173" customWidth="1"/>
    <col min="10508" max="10508" width="6" style="1173" customWidth="1"/>
    <col min="10509" max="10512" width="3" style="1173" customWidth="1"/>
    <col min="10513" max="10753" width="9" style="1173"/>
    <col min="10754" max="10754" width="2.625" style="1173" customWidth="1"/>
    <col min="10755" max="10756" width="3" style="1173" customWidth="1"/>
    <col min="10757" max="10757" width="52.5" style="1173" customWidth="1"/>
    <col min="10758" max="10758" width="11.375" style="1173" customWidth="1"/>
    <col min="10759" max="10759" width="10.5" style="1173" customWidth="1"/>
    <col min="10760" max="10762" width="3" style="1173" customWidth="1"/>
    <col min="10763" max="10763" width="19.625" style="1173" customWidth="1"/>
    <col min="10764" max="10764" width="6" style="1173" customWidth="1"/>
    <col min="10765" max="10768" width="3" style="1173" customWidth="1"/>
    <col min="10769" max="11009" width="9" style="1173"/>
    <col min="11010" max="11010" width="2.625" style="1173" customWidth="1"/>
    <col min="11011" max="11012" width="3" style="1173" customWidth="1"/>
    <col min="11013" max="11013" width="52.5" style="1173" customWidth="1"/>
    <col min="11014" max="11014" width="11.375" style="1173" customWidth="1"/>
    <col min="11015" max="11015" width="10.5" style="1173" customWidth="1"/>
    <col min="11016" max="11018" width="3" style="1173" customWidth="1"/>
    <col min="11019" max="11019" width="19.625" style="1173" customWidth="1"/>
    <col min="11020" max="11020" width="6" style="1173" customWidth="1"/>
    <col min="11021" max="11024" width="3" style="1173" customWidth="1"/>
    <col min="11025" max="11265" width="9" style="1173"/>
    <col min="11266" max="11266" width="2.625" style="1173" customWidth="1"/>
    <col min="11267" max="11268" width="3" style="1173" customWidth="1"/>
    <col min="11269" max="11269" width="52.5" style="1173" customWidth="1"/>
    <col min="11270" max="11270" width="11.375" style="1173" customWidth="1"/>
    <col min="11271" max="11271" width="10.5" style="1173" customWidth="1"/>
    <col min="11272" max="11274" width="3" style="1173" customWidth="1"/>
    <col min="11275" max="11275" width="19.625" style="1173" customWidth="1"/>
    <col min="11276" max="11276" width="6" style="1173" customWidth="1"/>
    <col min="11277" max="11280" width="3" style="1173" customWidth="1"/>
    <col min="11281" max="11521" width="9" style="1173"/>
    <col min="11522" max="11522" width="2.625" style="1173" customWidth="1"/>
    <col min="11523" max="11524" width="3" style="1173" customWidth="1"/>
    <col min="11525" max="11525" width="52.5" style="1173" customWidth="1"/>
    <col min="11526" max="11526" width="11.375" style="1173" customWidth="1"/>
    <col min="11527" max="11527" width="10.5" style="1173" customWidth="1"/>
    <col min="11528" max="11530" width="3" style="1173" customWidth="1"/>
    <col min="11531" max="11531" width="19.625" style="1173" customWidth="1"/>
    <col min="11532" max="11532" width="6" style="1173" customWidth="1"/>
    <col min="11533" max="11536" width="3" style="1173" customWidth="1"/>
    <col min="11537" max="11777" width="9" style="1173"/>
    <col min="11778" max="11778" width="2.625" style="1173" customWidth="1"/>
    <col min="11779" max="11780" width="3" style="1173" customWidth="1"/>
    <col min="11781" max="11781" width="52.5" style="1173" customWidth="1"/>
    <col min="11782" max="11782" width="11.375" style="1173" customWidth="1"/>
    <col min="11783" max="11783" width="10.5" style="1173" customWidth="1"/>
    <col min="11784" max="11786" width="3" style="1173" customWidth="1"/>
    <col min="11787" max="11787" width="19.625" style="1173" customWidth="1"/>
    <col min="11788" max="11788" width="6" style="1173" customWidth="1"/>
    <col min="11789" max="11792" width="3" style="1173" customWidth="1"/>
    <col min="11793" max="12033" width="9" style="1173"/>
    <col min="12034" max="12034" width="2.625" style="1173" customWidth="1"/>
    <col min="12035" max="12036" width="3" style="1173" customWidth="1"/>
    <col min="12037" max="12037" width="52.5" style="1173" customWidth="1"/>
    <col min="12038" max="12038" width="11.375" style="1173" customWidth="1"/>
    <col min="12039" max="12039" width="10.5" style="1173" customWidth="1"/>
    <col min="12040" max="12042" width="3" style="1173" customWidth="1"/>
    <col min="12043" max="12043" width="19.625" style="1173" customWidth="1"/>
    <col min="12044" max="12044" width="6" style="1173" customWidth="1"/>
    <col min="12045" max="12048" width="3" style="1173" customWidth="1"/>
    <col min="12049" max="12289" width="9" style="1173"/>
    <col min="12290" max="12290" width="2.625" style="1173" customWidth="1"/>
    <col min="12291" max="12292" width="3" style="1173" customWidth="1"/>
    <col min="12293" max="12293" width="52.5" style="1173" customWidth="1"/>
    <col min="12294" max="12294" width="11.375" style="1173" customWidth="1"/>
    <col min="12295" max="12295" width="10.5" style="1173" customWidth="1"/>
    <col min="12296" max="12298" width="3" style="1173" customWidth="1"/>
    <col min="12299" max="12299" width="19.625" style="1173" customWidth="1"/>
    <col min="12300" max="12300" width="6" style="1173" customWidth="1"/>
    <col min="12301" max="12304" width="3" style="1173" customWidth="1"/>
    <col min="12305" max="12545" width="9" style="1173"/>
    <col min="12546" max="12546" width="2.625" style="1173" customWidth="1"/>
    <col min="12547" max="12548" width="3" style="1173" customWidth="1"/>
    <col min="12549" max="12549" width="52.5" style="1173" customWidth="1"/>
    <col min="12550" max="12550" width="11.375" style="1173" customWidth="1"/>
    <col min="12551" max="12551" width="10.5" style="1173" customWidth="1"/>
    <col min="12552" max="12554" width="3" style="1173" customWidth="1"/>
    <col min="12555" max="12555" width="19.625" style="1173" customWidth="1"/>
    <col min="12556" max="12556" width="6" style="1173" customWidth="1"/>
    <col min="12557" max="12560" width="3" style="1173" customWidth="1"/>
    <col min="12561" max="12801" width="9" style="1173"/>
    <col min="12802" max="12802" width="2.625" style="1173" customWidth="1"/>
    <col min="12803" max="12804" width="3" style="1173" customWidth="1"/>
    <col min="12805" max="12805" width="52.5" style="1173" customWidth="1"/>
    <col min="12806" max="12806" width="11.375" style="1173" customWidth="1"/>
    <col min="12807" max="12807" width="10.5" style="1173" customWidth="1"/>
    <col min="12808" max="12810" width="3" style="1173" customWidth="1"/>
    <col min="12811" max="12811" width="19.625" style="1173" customWidth="1"/>
    <col min="12812" max="12812" width="6" style="1173" customWidth="1"/>
    <col min="12813" max="12816" width="3" style="1173" customWidth="1"/>
    <col min="12817" max="13057" width="9" style="1173"/>
    <col min="13058" max="13058" width="2.625" style="1173" customWidth="1"/>
    <col min="13059" max="13060" width="3" style="1173" customWidth="1"/>
    <col min="13061" max="13061" width="52.5" style="1173" customWidth="1"/>
    <col min="13062" max="13062" width="11.375" style="1173" customWidth="1"/>
    <col min="13063" max="13063" width="10.5" style="1173" customWidth="1"/>
    <col min="13064" max="13066" width="3" style="1173" customWidth="1"/>
    <col min="13067" max="13067" width="19.625" style="1173" customWidth="1"/>
    <col min="13068" max="13068" width="6" style="1173" customWidth="1"/>
    <col min="13069" max="13072" width="3" style="1173" customWidth="1"/>
    <col min="13073" max="13313" width="9" style="1173"/>
    <col min="13314" max="13314" width="2.625" style="1173" customWidth="1"/>
    <col min="13315" max="13316" width="3" style="1173" customWidth="1"/>
    <col min="13317" max="13317" width="52.5" style="1173" customWidth="1"/>
    <col min="13318" max="13318" width="11.375" style="1173" customWidth="1"/>
    <col min="13319" max="13319" width="10.5" style="1173" customWidth="1"/>
    <col min="13320" max="13322" width="3" style="1173" customWidth="1"/>
    <col min="13323" max="13323" width="19.625" style="1173" customWidth="1"/>
    <col min="13324" max="13324" width="6" style="1173" customWidth="1"/>
    <col min="13325" max="13328" width="3" style="1173" customWidth="1"/>
    <col min="13329" max="13569" width="9" style="1173"/>
    <col min="13570" max="13570" width="2.625" style="1173" customWidth="1"/>
    <col min="13571" max="13572" width="3" style="1173" customWidth="1"/>
    <col min="13573" max="13573" width="52.5" style="1173" customWidth="1"/>
    <col min="13574" max="13574" width="11.375" style="1173" customWidth="1"/>
    <col min="13575" max="13575" width="10.5" style="1173" customWidth="1"/>
    <col min="13576" max="13578" width="3" style="1173" customWidth="1"/>
    <col min="13579" max="13579" width="19.625" style="1173" customWidth="1"/>
    <col min="13580" max="13580" width="6" style="1173" customWidth="1"/>
    <col min="13581" max="13584" width="3" style="1173" customWidth="1"/>
    <col min="13585" max="13825" width="9" style="1173"/>
    <col min="13826" max="13826" width="2.625" style="1173" customWidth="1"/>
    <col min="13827" max="13828" width="3" style="1173" customWidth="1"/>
    <col min="13829" max="13829" width="52.5" style="1173" customWidth="1"/>
    <col min="13830" max="13830" width="11.375" style="1173" customWidth="1"/>
    <col min="13831" max="13831" width="10.5" style="1173" customWidth="1"/>
    <col min="13832" max="13834" width="3" style="1173" customWidth="1"/>
    <col min="13835" max="13835" width="19.625" style="1173" customWidth="1"/>
    <col min="13836" max="13836" width="6" style="1173" customWidth="1"/>
    <col min="13837" max="13840" width="3" style="1173" customWidth="1"/>
    <col min="13841" max="14081" width="9" style="1173"/>
    <col min="14082" max="14082" width="2.625" style="1173" customWidth="1"/>
    <col min="14083" max="14084" width="3" style="1173" customWidth="1"/>
    <col min="14085" max="14085" width="52.5" style="1173" customWidth="1"/>
    <col min="14086" max="14086" width="11.375" style="1173" customWidth="1"/>
    <col min="14087" max="14087" width="10.5" style="1173" customWidth="1"/>
    <col min="14088" max="14090" width="3" style="1173" customWidth="1"/>
    <col min="14091" max="14091" width="19.625" style="1173" customWidth="1"/>
    <col min="14092" max="14092" width="6" style="1173" customWidth="1"/>
    <col min="14093" max="14096" width="3" style="1173" customWidth="1"/>
    <col min="14097" max="14337" width="9" style="1173"/>
    <col min="14338" max="14338" width="2.625" style="1173" customWidth="1"/>
    <col min="14339" max="14340" width="3" style="1173" customWidth="1"/>
    <col min="14341" max="14341" width="52.5" style="1173" customWidth="1"/>
    <col min="14342" max="14342" width="11.375" style="1173" customWidth="1"/>
    <col min="14343" max="14343" width="10.5" style="1173" customWidth="1"/>
    <col min="14344" max="14346" width="3" style="1173" customWidth="1"/>
    <col min="14347" max="14347" width="19.625" style="1173" customWidth="1"/>
    <col min="14348" max="14348" width="6" style="1173" customWidth="1"/>
    <col min="14349" max="14352" width="3" style="1173" customWidth="1"/>
    <col min="14353" max="14593" width="9" style="1173"/>
    <col min="14594" max="14594" width="2.625" style="1173" customWidth="1"/>
    <col min="14595" max="14596" width="3" style="1173" customWidth="1"/>
    <col min="14597" max="14597" width="52.5" style="1173" customWidth="1"/>
    <col min="14598" max="14598" width="11.375" style="1173" customWidth="1"/>
    <col min="14599" max="14599" width="10.5" style="1173" customWidth="1"/>
    <col min="14600" max="14602" width="3" style="1173" customWidth="1"/>
    <col min="14603" max="14603" width="19.625" style="1173" customWidth="1"/>
    <col min="14604" max="14604" width="6" style="1173" customWidth="1"/>
    <col min="14605" max="14608" width="3" style="1173" customWidth="1"/>
    <col min="14609" max="14849" width="9" style="1173"/>
    <col min="14850" max="14850" width="2.625" style="1173" customWidth="1"/>
    <col min="14851" max="14852" width="3" style="1173" customWidth="1"/>
    <col min="14853" max="14853" width="52.5" style="1173" customWidth="1"/>
    <col min="14854" max="14854" width="11.375" style="1173" customWidth="1"/>
    <col min="14855" max="14855" width="10.5" style="1173" customWidth="1"/>
    <col min="14856" max="14858" width="3" style="1173" customWidth="1"/>
    <col min="14859" max="14859" width="19.625" style="1173" customWidth="1"/>
    <col min="14860" max="14860" width="6" style="1173" customWidth="1"/>
    <col min="14861" max="14864" width="3" style="1173" customWidth="1"/>
    <col min="14865" max="15105" width="9" style="1173"/>
    <col min="15106" max="15106" width="2.625" style="1173" customWidth="1"/>
    <col min="15107" max="15108" width="3" style="1173" customWidth="1"/>
    <col min="15109" max="15109" width="52.5" style="1173" customWidth="1"/>
    <col min="15110" max="15110" width="11.375" style="1173" customWidth="1"/>
    <col min="15111" max="15111" width="10.5" style="1173" customWidth="1"/>
    <col min="15112" max="15114" width="3" style="1173" customWidth="1"/>
    <col min="15115" max="15115" width="19.625" style="1173" customWidth="1"/>
    <col min="15116" max="15116" width="6" style="1173" customWidth="1"/>
    <col min="15117" max="15120" width="3" style="1173" customWidth="1"/>
    <col min="15121" max="15361" width="9" style="1173"/>
    <col min="15362" max="15362" width="2.625" style="1173" customWidth="1"/>
    <col min="15363" max="15364" width="3" style="1173" customWidth="1"/>
    <col min="15365" max="15365" width="52.5" style="1173" customWidth="1"/>
    <col min="15366" max="15366" width="11.375" style="1173" customWidth="1"/>
    <col min="15367" max="15367" width="10.5" style="1173" customWidth="1"/>
    <col min="15368" max="15370" width="3" style="1173" customWidth="1"/>
    <col min="15371" max="15371" width="19.625" style="1173" customWidth="1"/>
    <col min="15372" max="15372" width="6" style="1173" customWidth="1"/>
    <col min="15373" max="15376" width="3" style="1173" customWidth="1"/>
    <col min="15377" max="15617" width="9" style="1173"/>
    <col min="15618" max="15618" width="2.625" style="1173" customWidth="1"/>
    <col min="15619" max="15620" width="3" style="1173" customWidth="1"/>
    <col min="15621" max="15621" width="52.5" style="1173" customWidth="1"/>
    <col min="15622" max="15622" width="11.375" style="1173" customWidth="1"/>
    <col min="15623" max="15623" width="10.5" style="1173" customWidth="1"/>
    <col min="15624" max="15626" width="3" style="1173" customWidth="1"/>
    <col min="15627" max="15627" width="19.625" style="1173" customWidth="1"/>
    <col min="15628" max="15628" width="6" style="1173" customWidth="1"/>
    <col min="15629" max="15632" width="3" style="1173" customWidth="1"/>
    <col min="15633" max="15873" width="9" style="1173"/>
    <col min="15874" max="15874" width="2.625" style="1173" customWidth="1"/>
    <col min="15875" max="15876" width="3" style="1173" customWidth="1"/>
    <col min="15877" max="15877" width="52.5" style="1173" customWidth="1"/>
    <col min="15878" max="15878" width="11.375" style="1173" customWidth="1"/>
    <col min="15879" max="15879" width="10.5" style="1173" customWidth="1"/>
    <col min="15880" max="15882" width="3" style="1173" customWidth="1"/>
    <col min="15883" max="15883" width="19.625" style="1173" customWidth="1"/>
    <col min="15884" max="15884" width="6" style="1173" customWidth="1"/>
    <col min="15885" max="15888" width="3" style="1173" customWidth="1"/>
    <col min="15889" max="16129" width="9" style="1173"/>
    <col min="16130" max="16130" width="2.625" style="1173" customWidth="1"/>
    <col min="16131" max="16132" width="3" style="1173" customWidth="1"/>
    <col min="16133" max="16133" width="52.5" style="1173" customWidth="1"/>
    <col min="16134" max="16134" width="11.375" style="1173" customWidth="1"/>
    <col min="16135" max="16135" width="10.5" style="1173" customWidth="1"/>
    <col min="16136" max="16138" width="3" style="1173" customWidth="1"/>
    <col min="16139" max="16139" width="19.625" style="1173" customWidth="1"/>
    <col min="16140" max="16140" width="6" style="1173" customWidth="1"/>
    <col min="16141" max="16144" width="3" style="1173" customWidth="1"/>
    <col min="16145" max="16384" width="9" style="1173"/>
  </cols>
  <sheetData>
    <row r="1" spans="2:16" ht="36" customHeight="1">
      <c r="K1" s="3792" t="s">
        <v>3367</v>
      </c>
      <c r="L1" s="3792"/>
    </row>
    <row r="2" spans="2:16" ht="14.25">
      <c r="K2" s="3793" t="s">
        <v>3368</v>
      </c>
      <c r="L2" s="3793"/>
    </row>
    <row r="3" spans="2:16" ht="27" customHeight="1">
      <c r="B3" s="3794" t="s">
        <v>2807</v>
      </c>
      <c r="C3" s="3794"/>
      <c r="D3" s="3794"/>
      <c r="E3" s="3794"/>
      <c r="F3" s="3794"/>
      <c r="G3" s="3794"/>
      <c r="H3" s="3794"/>
      <c r="I3" s="3794"/>
      <c r="J3" s="3794"/>
      <c r="K3" s="3794"/>
      <c r="L3" s="3794"/>
      <c r="N3" s="1176"/>
    </row>
    <row r="4" spans="2:16" ht="27" customHeight="1">
      <c r="B4" s="1333"/>
      <c r="C4" s="1333"/>
      <c r="D4" s="1333"/>
      <c r="E4" s="1333"/>
      <c r="F4" s="1333"/>
      <c r="G4" s="1178"/>
      <c r="H4" s="1333"/>
      <c r="I4" s="1333"/>
      <c r="J4" s="1178"/>
      <c r="K4" s="1333"/>
      <c r="L4" s="1333"/>
      <c r="N4" s="1176"/>
    </row>
    <row r="5" spans="2:16" ht="21" customHeight="1">
      <c r="C5" s="1179" t="s">
        <v>2560</v>
      </c>
      <c r="D5" s="1180"/>
      <c r="E5" s="1323">
        <f>一括入力シート!B6</f>
        <v>0</v>
      </c>
      <c r="F5" s="1181" t="s">
        <v>549</v>
      </c>
      <c r="G5" s="1182"/>
      <c r="H5" s="1183"/>
      <c r="I5" s="1183"/>
      <c r="J5" s="1184"/>
      <c r="K5" s="1185"/>
      <c r="L5" s="1186"/>
    </row>
    <row r="6" spans="2:16" ht="21" customHeight="1">
      <c r="C6" s="1179" t="s">
        <v>2561</v>
      </c>
      <c r="D6" s="1180"/>
      <c r="E6" s="1325">
        <f>一括入力シート!B45</f>
        <v>0</v>
      </c>
      <c r="F6" s="1187" t="s">
        <v>2562</v>
      </c>
      <c r="G6" s="1188"/>
      <c r="H6" s="1189"/>
      <c r="I6" s="1189"/>
      <c r="J6" s="1190"/>
      <c r="K6" s="1191"/>
      <c r="L6" s="1192"/>
    </row>
    <row r="7" spans="2:16" ht="21" customHeight="1">
      <c r="C7" s="1179" t="s">
        <v>2563</v>
      </c>
      <c r="D7" s="1180"/>
      <c r="E7" s="1325">
        <f>一括入力シート!B54</f>
        <v>0</v>
      </c>
      <c r="F7" s="1187" t="s">
        <v>2564</v>
      </c>
      <c r="G7" s="1193"/>
      <c r="H7" s="1189"/>
      <c r="I7" s="1189"/>
      <c r="J7" s="1190"/>
      <c r="K7" s="1191"/>
      <c r="L7" s="1192"/>
    </row>
    <row r="8" spans="2:16" ht="21" customHeight="1">
      <c r="C8" s="1179" t="s">
        <v>2565</v>
      </c>
      <c r="D8" s="1180"/>
      <c r="E8" s="1324"/>
      <c r="F8" s="1194" t="s">
        <v>2566</v>
      </c>
      <c r="G8" s="1195"/>
      <c r="H8" s="1196"/>
      <c r="I8" s="1196"/>
      <c r="J8" s="1197"/>
      <c r="K8" s="1198"/>
      <c r="L8" s="1199"/>
    </row>
    <row r="9" spans="2:16" ht="17.25" customHeight="1">
      <c r="C9" s="1179"/>
      <c r="D9" s="1180"/>
      <c r="E9" s="1180"/>
      <c r="F9" s="1200" t="s">
        <v>583</v>
      </c>
      <c r="G9" s="1184"/>
      <c r="H9" s="1183"/>
      <c r="I9" s="1183"/>
      <c r="J9" s="1184"/>
      <c r="K9" s="1185"/>
      <c r="L9" s="1185"/>
    </row>
    <row r="10" spans="2:16" ht="17.25" customHeight="1">
      <c r="C10" s="1179"/>
      <c r="D10" s="1180"/>
      <c r="E10" s="1180"/>
      <c r="F10" s="1180"/>
      <c r="G10" s="1201"/>
      <c r="H10" s="1202"/>
      <c r="I10" s="1202"/>
      <c r="J10" s="1201"/>
    </row>
    <row r="11" spans="2:16" ht="27" customHeight="1">
      <c r="B11" s="3795" t="s">
        <v>550</v>
      </c>
      <c r="C11" s="3796"/>
      <c r="D11" s="3796"/>
      <c r="E11" s="3796"/>
      <c r="F11" s="3796"/>
      <c r="G11" s="3796"/>
      <c r="H11" s="3796"/>
      <c r="I11" s="3796"/>
      <c r="J11" s="3796"/>
      <c r="K11" s="3796"/>
      <c r="L11" s="3797"/>
    </row>
    <row r="12" spans="2:16" ht="17.25" customHeight="1">
      <c r="B12" s="3798" t="s">
        <v>551</v>
      </c>
      <c r="C12" s="3799"/>
      <c r="D12" s="3799"/>
      <c r="E12" s="3799"/>
      <c r="F12" s="3800"/>
      <c r="G12" s="3804" t="s">
        <v>2567</v>
      </c>
      <c r="H12" s="3806" t="s">
        <v>2568</v>
      </c>
      <c r="I12" s="3807"/>
      <c r="J12" s="3807"/>
      <c r="K12" s="3808" t="s">
        <v>2569</v>
      </c>
      <c r="L12" s="3810" t="s">
        <v>552</v>
      </c>
      <c r="P12" s="1203"/>
    </row>
    <row r="13" spans="2:16" ht="23.25" customHeight="1">
      <c r="B13" s="3801"/>
      <c r="C13" s="3802"/>
      <c r="D13" s="3802"/>
      <c r="E13" s="3802"/>
      <c r="F13" s="3803"/>
      <c r="G13" s="3805"/>
      <c r="H13" s="1204" t="s">
        <v>553</v>
      </c>
      <c r="I13" s="1205" t="s">
        <v>554</v>
      </c>
      <c r="J13" s="1206" t="s">
        <v>2570</v>
      </c>
      <c r="K13" s="3809"/>
      <c r="L13" s="3811"/>
      <c r="P13" s="1207"/>
    </row>
    <row r="14" spans="2:16" s="1350" customFormat="1" ht="21" customHeight="1">
      <c r="B14" s="1341" t="s">
        <v>556</v>
      </c>
      <c r="C14" s="1342"/>
      <c r="D14" s="1343"/>
      <c r="E14" s="1342"/>
      <c r="F14" s="1342"/>
      <c r="G14" s="1344"/>
      <c r="H14" s="1345" t="s">
        <v>11</v>
      </c>
      <c r="I14" s="1346" t="s">
        <v>11</v>
      </c>
      <c r="J14" s="1347" t="s">
        <v>11</v>
      </c>
      <c r="K14" s="1348"/>
      <c r="L14" s="1349"/>
    </row>
    <row r="15" spans="2:16" s="1350" customFormat="1" ht="21" customHeight="1">
      <c r="B15" s="1351"/>
      <c r="C15" s="3864" t="s">
        <v>2808</v>
      </c>
      <c r="D15" s="1352" t="s">
        <v>559</v>
      </c>
      <c r="E15" s="1342"/>
      <c r="F15" s="1349"/>
      <c r="G15" s="1344"/>
      <c r="H15" s="1345" t="s">
        <v>11</v>
      </c>
      <c r="I15" s="1346" t="s">
        <v>11</v>
      </c>
      <c r="J15" s="1347" t="s">
        <v>11</v>
      </c>
      <c r="K15" s="1348"/>
      <c r="L15" s="1349"/>
    </row>
    <row r="16" spans="2:16" s="1350" customFormat="1" ht="21" customHeight="1">
      <c r="B16" s="1351"/>
      <c r="C16" s="3865"/>
      <c r="D16" s="1352" t="s">
        <v>560</v>
      </c>
      <c r="E16" s="1342"/>
      <c r="F16" s="1349"/>
      <c r="G16" s="1344" t="s">
        <v>561</v>
      </c>
      <c r="H16" s="1345" t="s">
        <v>11</v>
      </c>
      <c r="I16" s="1346" t="s">
        <v>11</v>
      </c>
      <c r="J16" s="1347" t="s">
        <v>11</v>
      </c>
      <c r="K16" s="1348"/>
      <c r="L16" s="1349"/>
    </row>
    <row r="17" spans="2:12" s="1350" customFormat="1" ht="21" customHeight="1">
      <c r="B17" s="1351"/>
      <c r="C17" s="3865"/>
      <c r="D17" s="1352" t="s">
        <v>562</v>
      </c>
      <c r="E17" s="1342"/>
      <c r="F17" s="1349"/>
      <c r="G17" s="1344"/>
      <c r="H17" s="1345" t="s">
        <v>11</v>
      </c>
      <c r="I17" s="1346" t="s">
        <v>11</v>
      </c>
      <c r="J17" s="1347" t="s">
        <v>11</v>
      </c>
      <c r="K17" s="1348"/>
      <c r="L17" s="1349"/>
    </row>
    <row r="18" spans="2:12" s="1350" customFormat="1" ht="21" customHeight="1">
      <c r="B18" s="1351"/>
      <c r="C18" s="3865"/>
      <c r="D18" s="1352" t="s">
        <v>563</v>
      </c>
      <c r="E18" s="1342"/>
      <c r="F18" s="1349"/>
      <c r="G18" s="1344"/>
      <c r="H18" s="1345" t="s">
        <v>11</v>
      </c>
      <c r="I18" s="1346" t="s">
        <v>11</v>
      </c>
      <c r="J18" s="1347" t="s">
        <v>11</v>
      </c>
      <c r="K18" s="1348"/>
      <c r="L18" s="1349"/>
    </row>
    <row r="19" spans="2:12" s="1350" customFormat="1" ht="21" customHeight="1">
      <c r="B19" s="1351"/>
      <c r="C19" s="3866"/>
      <c r="D19" s="3867" t="s">
        <v>564</v>
      </c>
      <c r="E19" s="3868"/>
      <c r="F19" s="3869"/>
      <c r="G19" s="1344" t="s">
        <v>565</v>
      </c>
      <c r="H19" s="1345" t="s">
        <v>11</v>
      </c>
      <c r="I19" s="1346" t="s">
        <v>11</v>
      </c>
      <c r="J19" s="1347" t="s">
        <v>11</v>
      </c>
      <c r="K19" s="1348"/>
      <c r="L19" s="1349"/>
    </row>
    <row r="20" spans="2:12" s="1350" customFormat="1" ht="21" customHeight="1">
      <c r="B20" s="1353" t="s">
        <v>569</v>
      </c>
      <c r="C20" s="1354"/>
      <c r="D20" s="1343"/>
      <c r="E20" s="1342"/>
      <c r="F20" s="1342"/>
      <c r="G20" s="1344" t="s">
        <v>570</v>
      </c>
      <c r="H20" s="1345" t="s">
        <v>11</v>
      </c>
      <c r="I20" s="1346" t="s">
        <v>11</v>
      </c>
      <c r="J20" s="1347" t="s">
        <v>11</v>
      </c>
      <c r="K20" s="1348"/>
      <c r="L20" s="1349"/>
    </row>
    <row r="21" spans="2:12" s="1350" customFormat="1" ht="21" customHeight="1">
      <c r="B21" s="1353" t="s">
        <v>573</v>
      </c>
      <c r="C21" s="1342"/>
      <c r="D21" s="1343"/>
      <c r="E21" s="1342"/>
      <c r="F21" s="1342"/>
      <c r="G21" s="1344"/>
      <c r="H21" s="1345" t="s">
        <v>11</v>
      </c>
      <c r="I21" s="1346" t="s">
        <v>11</v>
      </c>
      <c r="J21" s="1347" t="s">
        <v>11</v>
      </c>
      <c r="K21" s="1348"/>
      <c r="L21" s="1349"/>
    </row>
    <row r="22" spans="2:12" ht="27.95" customHeight="1">
      <c r="B22" s="3813" t="s">
        <v>594</v>
      </c>
      <c r="C22" s="3814"/>
      <c r="D22" s="3814"/>
      <c r="E22" s="3814"/>
      <c r="F22" s="3814"/>
      <c r="G22" s="3814"/>
      <c r="H22" s="3814"/>
      <c r="I22" s="3814"/>
      <c r="J22" s="3814"/>
      <c r="K22" s="3814"/>
      <c r="L22" s="3814"/>
    </row>
    <row r="23" spans="2:12" ht="18" customHeight="1">
      <c r="B23" s="3798" t="s">
        <v>551</v>
      </c>
      <c r="C23" s="3799"/>
      <c r="D23" s="3799"/>
      <c r="E23" s="3799"/>
      <c r="F23" s="3800"/>
      <c r="G23" s="3804" t="s">
        <v>2567</v>
      </c>
      <c r="H23" s="3806" t="s">
        <v>2568</v>
      </c>
      <c r="I23" s="3807"/>
      <c r="J23" s="3807"/>
      <c r="K23" s="3808" t="s">
        <v>2569</v>
      </c>
      <c r="L23" s="3810" t="s">
        <v>552</v>
      </c>
    </row>
    <row r="24" spans="2:12" ht="18" customHeight="1">
      <c r="B24" s="3801"/>
      <c r="C24" s="3802"/>
      <c r="D24" s="3802"/>
      <c r="E24" s="3802"/>
      <c r="F24" s="3803"/>
      <c r="G24" s="3805"/>
      <c r="H24" s="1204" t="s">
        <v>553</v>
      </c>
      <c r="I24" s="1205" t="s">
        <v>554</v>
      </c>
      <c r="J24" s="1206" t="s">
        <v>2570</v>
      </c>
      <c r="K24" s="3809"/>
      <c r="L24" s="3811"/>
    </row>
    <row r="25" spans="2:12" s="1350" customFormat="1" ht="18" customHeight="1">
      <c r="B25" s="1351" t="s">
        <v>595</v>
      </c>
      <c r="C25" s="1355"/>
      <c r="D25" s="1356"/>
      <c r="E25" s="1355"/>
      <c r="F25" s="1355"/>
      <c r="G25" s="1357"/>
      <c r="H25" s="1358" t="s">
        <v>11</v>
      </c>
      <c r="I25" s="1359" t="s">
        <v>11</v>
      </c>
      <c r="J25" s="1360" t="s">
        <v>11</v>
      </c>
      <c r="K25" s="1361"/>
      <c r="L25" s="1362"/>
    </row>
    <row r="26" spans="2:12" s="1350" customFormat="1" ht="18" customHeight="1">
      <c r="B26" s="1363"/>
      <c r="C26" s="1364" t="s">
        <v>2580</v>
      </c>
      <c r="D26" s="1365"/>
      <c r="E26" s="1366"/>
      <c r="F26" s="1366"/>
      <c r="G26" s="1367"/>
      <c r="H26" s="3870" t="s">
        <v>11</v>
      </c>
      <c r="I26" s="3871" t="s">
        <v>11</v>
      </c>
      <c r="J26" s="3872" t="s">
        <v>11</v>
      </c>
      <c r="K26" s="1369"/>
      <c r="L26" s="1370"/>
    </row>
    <row r="27" spans="2:12" s="1350" customFormat="1" ht="18" customHeight="1">
      <c r="B27" s="1351"/>
      <c r="C27" s="1371" t="s">
        <v>2581</v>
      </c>
      <c r="D27" s="1372"/>
      <c r="E27" s="1373"/>
      <c r="F27" s="1373"/>
      <c r="G27" s="1374"/>
      <c r="H27" s="3870"/>
      <c r="I27" s="3871"/>
      <c r="J27" s="3872"/>
      <c r="K27" s="1375"/>
      <c r="L27" s="1376"/>
    </row>
    <row r="28" spans="2:12" s="1350" customFormat="1" ht="18" customHeight="1">
      <c r="B28" s="1351"/>
      <c r="C28" s="1377" t="s">
        <v>596</v>
      </c>
      <c r="D28" s="1352"/>
      <c r="E28" s="1342"/>
      <c r="F28" s="1342"/>
      <c r="G28" s="1344"/>
      <c r="H28" s="1378" t="s">
        <v>11</v>
      </c>
      <c r="I28" s="1346" t="s">
        <v>11</v>
      </c>
      <c r="J28" s="1379" t="s">
        <v>11</v>
      </c>
      <c r="K28" s="1348"/>
      <c r="L28" s="1349"/>
    </row>
    <row r="29" spans="2:12" s="1350" customFormat="1" ht="18" customHeight="1">
      <c r="B29" s="1353" t="s">
        <v>602</v>
      </c>
      <c r="C29" s="1342"/>
      <c r="D29" s="1343"/>
      <c r="E29" s="1342"/>
      <c r="F29" s="1342"/>
      <c r="G29" s="1344" t="s">
        <v>603</v>
      </c>
      <c r="H29" s="1378" t="s">
        <v>11</v>
      </c>
      <c r="I29" s="1346" t="s">
        <v>11</v>
      </c>
      <c r="J29" s="1379" t="s">
        <v>11</v>
      </c>
      <c r="K29" s="1348"/>
      <c r="L29" s="1349"/>
    </row>
    <row r="30" spans="2:12" s="1350" customFormat="1" ht="18" customHeight="1">
      <c r="B30" s="1341" t="s">
        <v>605</v>
      </c>
      <c r="C30" s="1342"/>
      <c r="D30" s="1343"/>
      <c r="E30" s="1342"/>
      <c r="F30" s="1342"/>
      <c r="G30" s="1344"/>
      <c r="H30" s="1378" t="s">
        <v>11</v>
      </c>
      <c r="I30" s="1346" t="s">
        <v>11</v>
      </c>
      <c r="J30" s="1379" t="s">
        <v>11</v>
      </c>
      <c r="K30" s="1348"/>
      <c r="L30" s="1349"/>
    </row>
    <row r="31" spans="2:12" s="1350" customFormat="1" ht="18" customHeight="1">
      <c r="B31" s="1363"/>
      <c r="C31" s="1380" t="s">
        <v>606</v>
      </c>
      <c r="D31" s="1343"/>
      <c r="E31" s="1342"/>
      <c r="F31" s="1342"/>
      <c r="G31" s="1344"/>
      <c r="H31" s="1378" t="s">
        <v>11</v>
      </c>
      <c r="I31" s="1346" t="s">
        <v>11</v>
      </c>
      <c r="J31" s="1379" t="s">
        <v>11</v>
      </c>
      <c r="K31" s="1348"/>
      <c r="L31" s="1349"/>
    </row>
    <row r="32" spans="2:12" s="1350" customFormat="1" ht="18" customHeight="1">
      <c r="B32" s="1363"/>
      <c r="C32" s="1380" t="s">
        <v>607</v>
      </c>
      <c r="D32" s="1343"/>
      <c r="E32" s="1342"/>
      <c r="F32" s="1342"/>
      <c r="G32" s="1344"/>
      <c r="H32" s="1378" t="s">
        <v>11</v>
      </c>
      <c r="I32" s="1346" t="s">
        <v>11</v>
      </c>
      <c r="J32" s="1379" t="s">
        <v>11</v>
      </c>
      <c r="K32" s="1348"/>
      <c r="L32" s="1349"/>
    </row>
    <row r="33" spans="2:12" s="1350" customFormat="1" ht="18" customHeight="1">
      <c r="B33" s="1381"/>
      <c r="C33" s="1380" t="s">
        <v>608</v>
      </c>
      <c r="D33" s="1343"/>
      <c r="E33" s="1342"/>
      <c r="F33" s="1342"/>
      <c r="G33" s="1344"/>
      <c r="H33" s="1378" t="s">
        <v>11</v>
      </c>
      <c r="I33" s="1346" t="s">
        <v>11</v>
      </c>
      <c r="J33" s="1379" t="s">
        <v>11</v>
      </c>
      <c r="K33" s="1348"/>
      <c r="L33" s="1349"/>
    </row>
    <row r="34" spans="2:12" s="1350" customFormat="1" ht="18" customHeight="1">
      <c r="B34" s="3873" t="s">
        <v>609</v>
      </c>
      <c r="C34" s="3868"/>
      <c r="D34" s="3868"/>
      <c r="E34" s="3868"/>
      <c r="F34" s="3869"/>
      <c r="G34" s="1344"/>
      <c r="H34" s="1378" t="s">
        <v>11</v>
      </c>
      <c r="I34" s="1346" t="s">
        <v>11</v>
      </c>
      <c r="J34" s="1379" t="s">
        <v>11</v>
      </c>
      <c r="K34" s="1348"/>
      <c r="L34" s="1349"/>
    </row>
    <row r="35" spans="2:12" s="1350" customFormat="1" ht="18" customHeight="1">
      <c r="B35" s="1353" t="s">
        <v>610</v>
      </c>
      <c r="C35" s="1342"/>
      <c r="D35" s="1343"/>
      <c r="E35" s="1342"/>
      <c r="F35" s="1342"/>
      <c r="G35" s="1344"/>
      <c r="H35" s="1378" t="s">
        <v>11</v>
      </c>
      <c r="I35" s="1346" t="s">
        <v>11</v>
      </c>
      <c r="J35" s="1379" t="s">
        <v>11</v>
      </c>
      <c r="K35" s="1348"/>
      <c r="L35" s="1349"/>
    </row>
    <row r="36" spans="2:12" ht="18" customHeight="1">
      <c r="B36" s="1261"/>
      <c r="C36" s="1198"/>
      <c r="D36" s="1330"/>
      <c r="E36" s="1198"/>
      <c r="F36" s="1198"/>
      <c r="G36" s="1262"/>
      <c r="H36" s="1258" t="s">
        <v>11</v>
      </c>
      <c r="I36" s="1331" t="s">
        <v>11</v>
      </c>
      <c r="J36" s="1259" t="s">
        <v>11</v>
      </c>
      <c r="K36" s="1263"/>
      <c r="L36" s="1199"/>
    </row>
    <row r="37" spans="2:12" ht="27.95" customHeight="1">
      <c r="B37" s="3795" t="s">
        <v>612</v>
      </c>
      <c r="C37" s="3796"/>
      <c r="D37" s="3796"/>
      <c r="E37" s="3796"/>
      <c r="F37" s="3796"/>
      <c r="G37" s="3796"/>
      <c r="H37" s="3796"/>
      <c r="I37" s="3796"/>
      <c r="J37" s="3796"/>
      <c r="K37" s="3796"/>
      <c r="L37" s="3796"/>
    </row>
    <row r="38" spans="2:12" ht="18" customHeight="1">
      <c r="B38" s="3798" t="s">
        <v>551</v>
      </c>
      <c r="C38" s="3799"/>
      <c r="D38" s="3799"/>
      <c r="E38" s="3799"/>
      <c r="F38" s="3800"/>
      <c r="G38" s="3804" t="s">
        <v>2567</v>
      </c>
      <c r="H38" s="3806" t="s">
        <v>2568</v>
      </c>
      <c r="I38" s="3807"/>
      <c r="J38" s="3807"/>
      <c r="K38" s="3808" t="s">
        <v>2569</v>
      </c>
      <c r="L38" s="3810" t="s">
        <v>552</v>
      </c>
    </row>
    <row r="39" spans="2:12" ht="18" customHeight="1">
      <c r="B39" s="3801"/>
      <c r="C39" s="3802"/>
      <c r="D39" s="3802"/>
      <c r="E39" s="3802"/>
      <c r="F39" s="3803"/>
      <c r="G39" s="3805"/>
      <c r="H39" s="1204" t="s">
        <v>553</v>
      </c>
      <c r="I39" s="1205" t="s">
        <v>554</v>
      </c>
      <c r="J39" s="1206" t="s">
        <v>2570</v>
      </c>
      <c r="K39" s="3809"/>
      <c r="L39" s="3811"/>
    </row>
    <row r="40" spans="2:12" s="1350" customFormat="1" ht="18" customHeight="1">
      <c r="B40" s="1351" t="s">
        <v>613</v>
      </c>
      <c r="C40" s="1355"/>
      <c r="D40" s="1356"/>
      <c r="E40" s="1355"/>
      <c r="F40" s="1355"/>
      <c r="G40" s="1357"/>
      <c r="H40" s="1378" t="s">
        <v>11</v>
      </c>
      <c r="I40" s="1346" t="s">
        <v>11</v>
      </c>
      <c r="J40" s="1379" t="s">
        <v>11</v>
      </c>
      <c r="K40" s="1361"/>
      <c r="L40" s="1362"/>
    </row>
    <row r="41" spans="2:12" s="1350" customFormat="1" ht="18" customHeight="1">
      <c r="B41" s="1363"/>
      <c r="C41" s="1342" t="s">
        <v>614</v>
      </c>
      <c r="D41" s="1343"/>
      <c r="E41" s="1342"/>
      <c r="F41" s="1342"/>
      <c r="G41" s="1344" t="s">
        <v>601</v>
      </c>
      <c r="H41" s="1378" t="s">
        <v>11</v>
      </c>
      <c r="I41" s="1346" t="s">
        <v>11</v>
      </c>
      <c r="J41" s="1379" t="s">
        <v>11</v>
      </c>
      <c r="K41" s="1348"/>
      <c r="L41" s="1349"/>
    </row>
    <row r="42" spans="2:12" s="1350" customFormat="1" ht="18" customHeight="1">
      <c r="B42" s="1351"/>
      <c r="C42" s="1377" t="s">
        <v>615</v>
      </c>
      <c r="D42" s="1352"/>
      <c r="E42" s="1342"/>
      <c r="F42" s="1342"/>
      <c r="G42" s="1344" t="s">
        <v>616</v>
      </c>
      <c r="H42" s="1378" t="s">
        <v>11</v>
      </c>
      <c r="I42" s="1346" t="s">
        <v>11</v>
      </c>
      <c r="J42" s="1379" t="s">
        <v>11</v>
      </c>
      <c r="K42" s="1348"/>
      <c r="L42" s="1349"/>
    </row>
    <row r="43" spans="2:12" s="1350" customFormat="1" ht="18" customHeight="1">
      <c r="B43" s="1351"/>
      <c r="C43" s="1377" t="s">
        <v>621</v>
      </c>
      <c r="D43" s="1352"/>
      <c r="E43" s="1342"/>
      <c r="F43" s="1342"/>
      <c r="G43" s="1344" t="s">
        <v>622</v>
      </c>
      <c r="H43" s="1378" t="s">
        <v>11</v>
      </c>
      <c r="I43" s="1346" t="s">
        <v>11</v>
      </c>
      <c r="J43" s="1379" t="s">
        <v>11</v>
      </c>
      <c r="K43" s="1348"/>
      <c r="L43" s="1349"/>
    </row>
    <row r="44" spans="2:12" s="1350" customFormat="1" ht="18" customHeight="1">
      <c r="B44" s="1351"/>
      <c r="C44" s="1380" t="s">
        <v>623</v>
      </c>
      <c r="D44" s="1343"/>
      <c r="E44" s="1342"/>
      <c r="F44" s="1342"/>
      <c r="G44" s="1344" t="s">
        <v>618</v>
      </c>
      <c r="H44" s="1378" t="s">
        <v>11</v>
      </c>
      <c r="I44" s="1346" t="s">
        <v>11</v>
      </c>
      <c r="J44" s="1379" t="s">
        <v>11</v>
      </c>
      <c r="K44" s="1348"/>
      <c r="L44" s="1349"/>
    </row>
    <row r="45" spans="2:12" s="1350" customFormat="1" ht="18" customHeight="1">
      <c r="B45" s="1351"/>
      <c r="C45" s="3867" t="s">
        <v>625</v>
      </c>
      <c r="D45" s="3868"/>
      <c r="E45" s="3868"/>
      <c r="F45" s="3869"/>
      <c r="G45" s="1344"/>
      <c r="H45" s="1378" t="s">
        <v>11</v>
      </c>
      <c r="I45" s="1346" t="s">
        <v>11</v>
      </c>
      <c r="J45" s="1379" t="s">
        <v>11</v>
      </c>
      <c r="K45" s="1348"/>
      <c r="L45" s="1349"/>
    </row>
    <row r="46" spans="2:12" s="1350" customFormat="1" ht="18" customHeight="1">
      <c r="B46" s="1341" t="s">
        <v>632</v>
      </c>
      <c r="C46" s="1366"/>
      <c r="D46" s="1382"/>
      <c r="E46" s="1366"/>
      <c r="F46" s="1366"/>
      <c r="G46" s="1367"/>
      <c r="H46" s="1378" t="s">
        <v>11</v>
      </c>
      <c r="I46" s="1346" t="s">
        <v>11</v>
      </c>
      <c r="J46" s="1379" t="s">
        <v>11</v>
      </c>
      <c r="K46" s="1369"/>
      <c r="L46" s="1370"/>
    </row>
    <row r="47" spans="2:12" ht="18" customHeight="1">
      <c r="B47" s="1264"/>
      <c r="C47" s="1245"/>
      <c r="D47" s="1328"/>
      <c r="E47" s="1245"/>
      <c r="F47" s="1245"/>
      <c r="G47" s="1246"/>
      <c r="H47" s="1265" t="s">
        <v>11</v>
      </c>
      <c r="I47" s="1230" t="s">
        <v>11</v>
      </c>
      <c r="J47" s="1266" t="s">
        <v>11</v>
      </c>
      <c r="K47" s="1249"/>
      <c r="L47" s="1250"/>
    </row>
    <row r="48" spans="2:12" ht="18" customHeight="1">
      <c r="B48" s="1173" t="s">
        <v>582</v>
      </c>
      <c r="F48" s="1175"/>
      <c r="J48" s="1267"/>
    </row>
    <row r="50" spans="2:12" ht="27.95" customHeight="1">
      <c r="B50" s="3813" t="s">
        <v>633</v>
      </c>
      <c r="C50" s="3814"/>
      <c r="D50" s="3814"/>
      <c r="E50" s="3814"/>
      <c r="F50" s="3814"/>
      <c r="G50" s="3814"/>
      <c r="H50" s="3814"/>
      <c r="I50" s="3814"/>
      <c r="J50" s="3814"/>
      <c r="K50" s="3814"/>
      <c r="L50" s="3814"/>
    </row>
    <row r="51" spans="2:12" ht="18" customHeight="1">
      <c r="B51" s="3798" t="s">
        <v>551</v>
      </c>
      <c r="C51" s="3799"/>
      <c r="D51" s="3799"/>
      <c r="E51" s="3799"/>
      <c r="F51" s="3800"/>
      <c r="G51" s="3804" t="s">
        <v>2567</v>
      </c>
      <c r="H51" s="3806" t="s">
        <v>2568</v>
      </c>
      <c r="I51" s="3807"/>
      <c r="J51" s="3807"/>
      <c r="K51" s="3808" t="s">
        <v>2569</v>
      </c>
      <c r="L51" s="3810" t="s">
        <v>552</v>
      </c>
    </row>
    <row r="52" spans="2:12" ht="18" customHeight="1">
      <c r="B52" s="3801"/>
      <c r="C52" s="3802"/>
      <c r="D52" s="3802"/>
      <c r="E52" s="3802"/>
      <c r="F52" s="3803"/>
      <c r="G52" s="3805"/>
      <c r="H52" s="1204" t="s">
        <v>553</v>
      </c>
      <c r="I52" s="1205" t="s">
        <v>554</v>
      </c>
      <c r="J52" s="1206" t="s">
        <v>2570</v>
      </c>
      <c r="K52" s="3809"/>
      <c r="L52" s="3811"/>
    </row>
    <row r="53" spans="2:12" s="1350" customFormat="1" ht="18" customHeight="1">
      <c r="B53" s="1351" t="s">
        <v>634</v>
      </c>
      <c r="C53" s="1355"/>
      <c r="D53" s="1356"/>
      <c r="E53" s="1355"/>
      <c r="F53" s="1355"/>
      <c r="G53" s="1357"/>
      <c r="H53" s="1358" t="s">
        <v>11</v>
      </c>
      <c r="I53" s="1359" t="s">
        <v>11</v>
      </c>
      <c r="J53" s="1360" t="s">
        <v>11</v>
      </c>
      <c r="K53" s="1361"/>
      <c r="L53" s="1362"/>
    </row>
    <row r="54" spans="2:12" s="1350" customFormat="1" ht="18" customHeight="1">
      <c r="B54" s="1351"/>
      <c r="C54" s="1377" t="s">
        <v>637</v>
      </c>
      <c r="D54" s="1352"/>
      <c r="E54" s="1342"/>
      <c r="F54" s="1342"/>
      <c r="G54" s="1344" t="s">
        <v>638</v>
      </c>
      <c r="H54" s="1383" t="s">
        <v>11</v>
      </c>
      <c r="I54" s="1346" t="s">
        <v>11</v>
      </c>
      <c r="J54" s="1384" t="s">
        <v>11</v>
      </c>
      <c r="K54" s="1348"/>
      <c r="L54" s="1349"/>
    </row>
    <row r="55" spans="2:12" s="1350" customFormat="1" ht="18" customHeight="1">
      <c r="B55" s="1351"/>
      <c r="C55" s="1377" t="s">
        <v>641</v>
      </c>
      <c r="D55" s="1352"/>
      <c r="E55" s="1342"/>
      <c r="F55" s="1342"/>
      <c r="G55" s="1344" t="s">
        <v>640</v>
      </c>
      <c r="H55" s="1383" t="s">
        <v>11</v>
      </c>
      <c r="I55" s="1346" t="s">
        <v>11</v>
      </c>
      <c r="J55" s="1384" t="s">
        <v>11</v>
      </c>
      <c r="K55" s="1348"/>
      <c r="L55" s="1349"/>
    </row>
    <row r="56" spans="2:12" s="1350" customFormat="1" ht="18" customHeight="1">
      <c r="B56" s="1351"/>
      <c r="C56" s="1377" t="s">
        <v>2821</v>
      </c>
      <c r="D56" s="1352"/>
      <c r="E56" s="1342"/>
      <c r="F56" s="1342"/>
      <c r="G56" s="1344" t="s">
        <v>642</v>
      </c>
      <c r="H56" s="1383" t="s">
        <v>11</v>
      </c>
      <c r="I56" s="1368" t="s">
        <v>11</v>
      </c>
      <c r="J56" s="1384" t="s">
        <v>11</v>
      </c>
      <c r="K56" s="1348"/>
      <c r="L56" s="1349"/>
    </row>
    <row r="57" spans="2:12" s="1350" customFormat="1" ht="18" customHeight="1">
      <c r="B57" s="1351"/>
      <c r="C57" s="1385" t="s">
        <v>2582</v>
      </c>
      <c r="D57" s="1382"/>
      <c r="E57" s="1366"/>
      <c r="F57" s="1366"/>
      <c r="G57" s="3874" t="s">
        <v>643</v>
      </c>
      <c r="H57" s="3870" t="s">
        <v>11</v>
      </c>
      <c r="I57" s="3871" t="s">
        <v>11</v>
      </c>
      <c r="J57" s="3872" t="s">
        <v>11</v>
      </c>
      <c r="K57" s="1369"/>
      <c r="L57" s="1370"/>
    </row>
    <row r="58" spans="2:12" s="1350" customFormat="1" ht="18" customHeight="1">
      <c r="B58" s="1381"/>
      <c r="C58" s="1386" t="s">
        <v>2583</v>
      </c>
      <c r="D58" s="1387"/>
      <c r="E58" s="1373"/>
      <c r="F58" s="1373"/>
      <c r="G58" s="3875"/>
      <c r="H58" s="3870"/>
      <c r="I58" s="3871"/>
      <c r="J58" s="3872"/>
      <c r="K58" s="1375"/>
      <c r="L58" s="1376"/>
    </row>
    <row r="59" spans="2:12" ht="18" customHeight="1">
      <c r="B59" s="1270"/>
      <c r="C59" s="1198"/>
      <c r="D59" s="1330"/>
      <c r="E59" s="1198"/>
      <c r="F59" s="1198"/>
      <c r="G59" s="1262"/>
      <c r="H59" s="1247" t="s">
        <v>11</v>
      </c>
      <c r="I59" s="1230" t="s">
        <v>11</v>
      </c>
      <c r="J59" s="1248" t="s">
        <v>11</v>
      </c>
      <c r="K59" s="1263"/>
      <c r="L59" s="1199"/>
    </row>
    <row r="60" spans="2:12" ht="27.95" customHeight="1">
      <c r="B60" s="3795" t="s">
        <v>644</v>
      </c>
      <c r="C60" s="3796"/>
      <c r="D60" s="3796"/>
      <c r="E60" s="3796"/>
      <c r="F60" s="3796"/>
      <c r="G60" s="3796"/>
      <c r="H60" s="3796"/>
      <c r="I60" s="3796"/>
      <c r="J60" s="3796"/>
      <c r="K60" s="3796"/>
      <c r="L60" s="3796"/>
    </row>
    <row r="61" spans="2:12" ht="18" customHeight="1">
      <c r="B61" s="3798" t="s">
        <v>551</v>
      </c>
      <c r="C61" s="3799"/>
      <c r="D61" s="3799"/>
      <c r="E61" s="3799"/>
      <c r="F61" s="3800"/>
      <c r="G61" s="3804" t="s">
        <v>2567</v>
      </c>
      <c r="H61" s="3806" t="s">
        <v>2568</v>
      </c>
      <c r="I61" s="3807"/>
      <c r="J61" s="3807"/>
      <c r="K61" s="3808" t="s">
        <v>2569</v>
      </c>
      <c r="L61" s="3810" t="s">
        <v>552</v>
      </c>
    </row>
    <row r="62" spans="2:12" ht="18" customHeight="1">
      <c r="B62" s="3801"/>
      <c r="C62" s="3802"/>
      <c r="D62" s="3802"/>
      <c r="E62" s="3802"/>
      <c r="F62" s="3803"/>
      <c r="G62" s="3805"/>
      <c r="H62" s="1204" t="s">
        <v>553</v>
      </c>
      <c r="I62" s="1205" t="s">
        <v>554</v>
      </c>
      <c r="J62" s="1206" t="s">
        <v>2570</v>
      </c>
      <c r="K62" s="3809"/>
      <c r="L62" s="3811"/>
    </row>
    <row r="63" spans="2:12" s="1350" customFormat="1" ht="18" customHeight="1">
      <c r="B63" s="1351" t="s">
        <v>645</v>
      </c>
      <c r="C63" s="1355"/>
      <c r="D63" s="1356"/>
      <c r="E63" s="1355"/>
      <c r="F63" s="1355"/>
      <c r="G63" s="1357"/>
      <c r="H63" s="1358" t="s">
        <v>11</v>
      </c>
      <c r="I63" s="1359" t="s">
        <v>11</v>
      </c>
      <c r="J63" s="1360" t="s">
        <v>11</v>
      </c>
      <c r="K63" s="1361"/>
      <c r="L63" s="1362"/>
    </row>
    <row r="64" spans="2:12" s="1350" customFormat="1" ht="18" customHeight="1">
      <c r="B64" s="1363"/>
      <c r="C64" s="1342" t="s">
        <v>646</v>
      </c>
      <c r="D64" s="1343"/>
      <c r="E64" s="1342"/>
      <c r="F64" s="1342"/>
      <c r="G64" s="1344" t="s">
        <v>647</v>
      </c>
      <c r="H64" s="1378" t="s">
        <v>11</v>
      </c>
      <c r="I64" s="1346" t="s">
        <v>11</v>
      </c>
      <c r="J64" s="1379" t="s">
        <v>11</v>
      </c>
      <c r="K64" s="1348"/>
      <c r="L64" s="1349"/>
    </row>
    <row r="65" spans="2:12" s="1350" customFormat="1" ht="18" customHeight="1">
      <c r="B65" s="1351"/>
      <c r="C65" s="1377" t="s">
        <v>648</v>
      </c>
      <c r="D65" s="1352"/>
      <c r="E65" s="1342"/>
      <c r="F65" s="1342"/>
      <c r="G65" s="1344" t="s">
        <v>649</v>
      </c>
      <c r="H65" s="1378" t="s">
        <v>11</v>
      </c>
      <c r="I65" s="1346" t="s">
        <v>11</v>
      </c>
      <c r="J65" s="1379" t="s">
        <v>11</v>
      </c>
      <c r="K65" s="1348"/>
      <c r="L65" s="1349"/>
    </row>
    <row r="66" spans="2:12" s="1350" customFormat="1" ht="18" customHeight="1">
      <c r="B66" s="1351"/>
      <c r="C66" s="1377" t="s">
        <v>650</v>
      </c>
      <c r="D66" s="1352"/>
      <c r="E66" s="1366"/>
      <c r="F66" s="1366"/>
      <c r="G66" s="1367" t="s">
        <v>651</v>
      </c>
      <c r="H66" s="1378" t="s">
        <v>11</v>
      </c>
      <c r="I66" s="1346" t="s">
        <v>11</v>
      </c>
      <c r="J66" s="1379" t="s">
        <v>11</v>
      </c>
      <c r="K66" s="1348"/>
      <c r="L66" s="1349"/>
    </row>
    <row r="67" spans="2:12" s="1350" customFormat="1" ht="18" customHeight="1">
      <c r="B67" s="1351"/>
      <c r="C67" s="1377" t="s">
        <v>652</v>
      </c>
      <c r="D67" s="1352"/>
      <c r="E67" s="1342"/>
      <c r="F67" s="1342"/>
      <c r="G67" s="1344" t="s">
        <v>653</v>
      </c>
      <c r="H67" s="1378" t="s">
        <v>11</v>
      </c>
      <c r="I67" s="1346" t="s">
        <v>11</v>
      </c>
      <c r="J67" s="1379" t="s">
        <v>11</v>
      </c>
      <c r="K67" s="1348"/>
      <c r="L67" s="1349"/>
    </row>
    <row r="68" spans="2:12" s="1350" customFormat="1" ht="18" customHeight="1">
      <c r="B68" s="1351"/>
      <c r="C68" s="1377" t="s">
        <v>654</v>
      </c>
      <c r="D68" s="1352"/>
      <c r="E68" s="1342"/>
      <c r="F68" s="1342"/>
      <c r="G68" s="1344" t="s">
        <v>655</v>
      </c>
      <c r="H68" s="1378" t="s">
        <v>11</v>
      </c>
      <c r="I68" s="1346" t="s">
        <v>11</v>
      </c>
      <c r="J68" s="1379" t="s">
        <v>11</v>
      </c>
      <c r="K68" s="1348"/>
      <c r="L68" s="1349"/>
    </row>
    <row r="69" spans="2:12" s="1350" customFormat="1" ht="18" customHeight="1">
      <c r="B69" s="1351"/>
      <c r="C69" s="1388" t="s">
        <v>656</v>
      </c>
      <c r="D69" s="1382"/>
      <c r="E69" s="1366"/>
      <c r="F69" s="1366"/>
      <c r="G69" s="1367" t="s">
        <v>657</v>
      </c>
      <c r="H69" s="1378" t="s">
        <v>11</v>
      </c>
      <c r="I69" s="1346" t="s">
        <v>11</v>
      </c>
      <c r="J69" s="1379" t="s">
        <v>11</v>
      </c>
      <c r="K69" s="1369"/>
      <c r="L69" s="1370"/>
    </row>
    <row r="70" spans="2:12" s="1350" customFormat="1" ht="18" customHeight="1">
      <c r="B70" s="1351"/>
      <c r="C70" s="1388" t="s">
        <v>658</v>
      </c>
      <c r="D70" s="1382"/>
      <c r="E70" s="1366"/>
      <c r="F70" s="1366"/>
      <c r="G70" s="1367" t="s">
        <v>659</v>
      </c>
      <c r="H70" s="1378" t="s">
        <v>11</v>
      </c>
      <c r="I70" s="1346" t="s">
        <v>11</v>
      </c>
      <c r="J70" s="1379" t="s">
        <v>11</v>
      </c>
      <c r="K70" s="1369"/>
      <c r="L70" s="1370"/>
    </row>
    <row r="71" spans="2:12" s="1350" customFormat="1" ht="18" customHeight="1">
      <c r="B71" s="1351"/>
      <c r="C71" s="1388" t="s">
        <v>660</v>
      </c>
      <c r="D71" s="1382"/>
      <c r="E71" s="1366"/>
      <c r="F71" s="1366"/>
      <c r="G71" s="1367" t="s">
        <v>661</v>
      </c>
      <c r="H71" s="1378" t="s">
        <v>11</v>
      </c>
      <c r="I71" s="1346" t="s">
        <v>11</v>
      </c>
      <c r="J71" s="1379" t="s">
        <v>11</v>
      </c>
      <c r="K71" s="1369"/>
      <c r="L71" s="1370"/>
    </row>
    <row r="72" spans="2:12" s="1350" customFormat="1" ht="18" customHeight="1">
      <c r="B72" s="1351"/>
      <c r="C72" s="1388" t="s">
        <v>662</v>
      </c>
      <c r="D72" s="1382"/>
      <c r="E72" s="1366"/>
      <c r="F72" s="1366"/>
      <c r="G72" s="1367"/>
      <c r="H72" s="1378" t="s">
        <v>11</v>
      </c>
      <c r="I72" s="1346" t="s">
        <v>11</v>
      </c>
      <c r="J72" s="1379" t="s">
        <v>11</v>
      </c>
      <c r="K72" s="1369"/>
      <c r="L72" s="1370"/>
    </row>
    <row r="73" spans="2:12" s="1350" customFormat="1" ht="18" customHeight="1">
      <c r="B73" s="1351"/>
      <c r="C73" s="1388" t="s">
        <v>663</v>
      </c>
      <c r="D73" s="1382"/>
      <c r="E73" s="1366"/>
      <c r="F73" s="1366"/>
      <c r="G73" s="1367" t="s">
        <v>664</v>
      </c>
      <c r="H73" s="1378" t="s">
        <v>11</v>
      </c>
      <c r="I73" s="1346" t="s">
        <v>11</v>
      </c>
      <c r="J73" s="1379" t="s">
        <v>11</v>
      </c>
      <c r="K73" s="1369"/>
      <c r="L73" s="1370"/>
    </row>
    <row r="74" spans="2:12" s="1350" customFormat="1" ht="18" customHeight="1">
      <c r="B74" s="1351"/>
      <c r="C74" s="3876" t="s">
        <v>665</v>
      </c>
      <c r="D74" s="3877"/>
      <c r="E74" s="3877"/>
      <c r="F74" s="3878"/>
      <c r="G74" s="1367"/>
      <c r="H74" s="1378" t="s">
        <v>11</v>
      </c>
      <c r="I74" s="1346" t="s">
        <v>11</v>
      </c>
      <c r="J74" s="1379" t="s">
        <v>11</v>
      </c>
      <c r="K74" s="1369"/>
      <c r="L74" s="1370"/>
    </row>
    <row r="75" spans="2:12" s="1350" customFormat="1" ht="18" customHeight="1">
      <c r="B75" s="1351"/>
      <c r="C75" s="1389"/>
      <c r="D75" s="1365" t="s">
        <v>666</v>
      </c>
      <c r="E75" s="1366"/>
      <c r="F75" s="1370"/>
      <c r="G75" s="1367"/>
      <c r="H75" s="1378" t="s">
        <v>11</v>
      </c>
      <c r="I75" s="1346" t="s">
        <v>11</v>
      </c>
      <c r="J75" s="1379" t="s">
        <v>11</v>
      </c>
      <c r="K75" s="1369"/>
      <c r="L75" s="1370"/>
    </row>
    <row r="76" spans="2:12" s="1350" customFormat="1" ht="18" customHeight="1">
      <c r="B76" s="1351"/>
      <c r="C76" s="1389"/>
      <c r="D76" s="1385" t="s">
        <v>2584</v>
      </c>
      <c r="E76" s="1390"/>
      <c r="F76" s="1391"/>
      <c r="G76" s="1367"/>
      <c r="H76" s="3870" t="s">
        <v>11</v>
      </c>
      <c r="I76" s="3871" t="s">
        <v>11</v>
      </c>
      <c r="J76" s="3872" t="s">
        <v>11</v>
      </c>
      <c r="K76" s="1369"/>
      <c r="L76" s="1370"/>
    </row>
    <row r="77" spans="2:12" s="1350" customFormat="1" ht="18" customHeight="1">
      <c r="B77" s="1363"/>
      <c r="C77" s="1389"/>
      <c r="D77" s="1386" t="s">
        <v>2585</v>
      </c>
      <c r="E77" s="1392"/>
      <c r="F77" s="1393"/>
      <c r="G77" s="1374"/>
      <c r="H77" s="3870"/>
      <c r="I77" s="3871"/>
      <c r="J77" s="3872"/>
      <c r="K77" s="1375"/>
      <c r="L77" s="1376"/>
    </row>
    <row r="78" spans="2:12" s="1350" customFormat="1" ht="18" customHeight="1">
      <c r="B78" s="1363"/>
      <c r="C78" s="1389"/>
      <c r="D78" s="1385" t="s">
        <v>2586</v>
      </c>
      <c r="E78" s="1390"/>
      <c r="F78" s="1391"/>
      <c r="G78" s="1367"/>
      <c r="H78" s="3870" t="s">
        <v>11</v>
      </c>
      <c r="I78" s="3871" t="s">
        <v>11</v>
      </c>
      <c r="J78" s="3872" t="s">
        <v>11</v>
      </c>
      <c r="K78" s="1369"/>
      <c r="L78" s="1370"/>
    </row>
    <row r="79" spans="2:12" s="1350" customFormat="1" ht="18" customHeight="1">
      <c r="B79" s="1363"/>
      <c r="C79" s="1394"/>
      <c r="D79" s="1386" t="s">
        <v>2587</v>
      </c>
      <c r="E79" s="1392"/>
      <c r="F79" s="1393"/>
      <c r="G79" s="1374"/>
      <c r="H79" s="3870"/>
      <c r="I79" s="3871"/>
      <c r="J79" s="3872"/>
      <c r="K79" s="1375"/>
      <c r="L79" s="1376"/>
    </row>
    <row r="80" spans="2:12" s="1350" customFormat="1" ht="18" customHeight="1">
      <c r="B80" s="1363"/>
      <c r="C80" s="1380" t="s">
        <v>667</v>
      </c>
      <c r="D80" s="1392"/>
      <c r="E80" s="1392"/>
      <c r="F80" s="1392"/>
      <c r="G80" s="1374" t="s">
        <v>655</v>
      </c>
      <c r="H80" s="1378" t="s">
        <v>11</v>
      </c>
      <c r="I80" s="1346" t="s">
        <v>11</v>
      </c>
      <c r="J80" s="1379" t="s">
        <v>11</v>
      </c>
      <c r="K80" s="1375"/>
      <c r="L80" s="1376"/>
    </row>
    <row r="81" spans="2:12" s="1350" customFormat="1" ht="18" customHeight="1">
      <c r="B81" s="1381"/>
      <c r="C81" s="1394" t="s">
        <v>668</v>
      </c>
      <c r="D81" s="1392"/>
      <c r="E81" s="1392"/>
      <c r="F81" s="1392"/>
      <c r="G81" s="1374"/>
      <c r="H81" s="1378" t="s">
        <v>11</v>
      </c>
      <c r="I81" s="1346" t="s">
        <v>11</v>
      </c>
      <c r="J81" s="1379" t="s">
        <v>11</v>
      </c>
      <c r="K81" s="1375"/>
      <c r="L81" s="1376"/>
    </row>
    <row r="82" spans="2:12" ht="18" customHeight="1">
      <c r="B82" s="1275"/>
      <c r="C82" s="1245"/>
      <c r="D82" s="1328"/>
      <c r="E82" s="1245"/>
      <c r="F82" s="1245"/>
      <c r="G82" s="1246"/>
      <c r="H82" s="1210" t="s">
        <v>11</v>
      </c>
      <c r="I82" s="1332" t="s">
        <v>11</v>
      </c>
      <c r="J82" s="1188" t="s">
        <v>11</v>
      </c>
      <c r="K82" s="1249"/>
      <c r="L82" s="1250"/>
    </row>
    <row r="83" spans="2:12" ht="27.95" customHeight="1">
      <c r="B83" s="3795" t="s">
        <v>671</v>
      </c>
      <c r="C83" s="3796"/>
      <c r="D83" s="3796"/>
      <c r="E83" s="3796"/>
      <c r="F83" s="3796"/>
      <c r="G83" s="3796"/>
      <c r="H83" s="3796"/>
      <c r="I83" s="3796"/>
      <c r="J83" s="3796"/>
      <c r="K83" s="3796"/>
      <c r="L83" s="3796"/>
    </row>
    <row r="84" spans="2:12" ht="18" customHeight="1">
      <c r="B84" s="3798" t="s">
        <v>551</v>
      </c>
      <c r="C84" s="3799"/>
      <c r="D84" s="3799"/>
      <c r="E84" s="3799"/>
      <c r="F84" s="3800"/>
      <c r="G84" s="3804" t="s">
        <v>2567</v>
      </c>
      <c r="H84" s="3806" t="s">
        <v>2568</v>
      </c>
      <c r="I84" s="3807"/>
      <c r="J84" s="3807"/>
      <c r="K84" s="3808" t="s">
        <v>2569</v>
      </c>
      <c r="L84" s="3810" t="s">
        <v>552</v>
      </c>
    </row>
    <row r="85" spans="2:12" ht="18" customHeight="1">
      <c r="B85" s="3801"/>
      <c r="C85" s="3802"/>
      <c r="D85" s="3802"/>
      <c r="E85" s="3802"/>
      <c r="F85" s="3803"/>
      <c r="G85" s="3805"/>
      <c r="H85" s="1204" t="s">
        <v>553</v>
      </c>
      <c r="I85" s="1205" t="s">
        <v>554</v>
      </c>
      <c r="J85" s="1206" t="s">
        <v>2570</v>
      </c>
      <c r="K85" s="3809"/>
      <c r="L85" s="3811"/>
    </row>
    <row r="86" spans="2:12" s="1350" customFormat="1" ht="18" customHeight="1">
      <c r="B86" s="1341" t="s">
        <v>674</v>
      </c>
      <c r="C86" s="1366"/>
      <c r="D86" s="1382"/>
      <c r="E86" s="1366"/>
      <c r="F86" s="1366"/>
      <c r="G86" s="1367"/>
      <c r="H86" s="1378" t="s">
        <v>11</v>
      </c>
      <c r="I86" s="1346" t="s">
        <v>11</v>
      </c>
      <c r="J86" s="1379" t="s">
        <v>11</v>
      </c>
      <c r="K86" s="1348"/>
      <c r="L86" s="1349"/>
    </row>
    <row r="87" spans="2:12" s="1350" customFormat="1" ht="18" customHeight="1">
      <c r="B87" s="1395" t="s">
        <v>675</v>
      </c>
      <c r="C87" s="1342"/>
      <c r="D87" s="1343"/>
      <c r="E87" s="1342"/>
      <c r="F87" s="1349"/>
      <c r="G87" s="1367"/>
      <c r="H87" s="1378" t="s">
        <v>11</v>
      </c>
      <c r="I87" s="1346" t="s">
        <v>11</v>
      </c>
      <c r="J87" s="1379" t="s">
        <v>11</v>
      </c>
      <c r="K87" s="1361"/>
      <c r="L87" s="1362"/>
    </row>
    <row r="88" spans="2:12" s="1350" customFormat="1" ht="18" customHeight="1">
      <c r="B88" s="1353" t="s">
        <v>677</v>
      </c>
      <c r="C88" s="1342"/>
      <c r="D88" s="1343"/>
      <c r="E88" s="1342"/>
      <c r="F88" s="1342"/>
      <c r="G88" s="1344"/>
      <c r="H88" s="1378" t="s">
        <v>11</v>
      </c>
      <c r="I88" s="1346" t="s">
        <v>11</v>
      </c>
      <c r="J88" s="1379" t="s">
        <v>11</v>
      </c>
      <c r="K88" s="1348"/>
      <c r="L88" s="1349"/>
    </row>
    <row r="89" spans="2:12" ht="18" customHeight="1">
      <c r="B89" s="1264"/>
      <c r="C89" s="1245"/>
      <c r="D89" s="1328"/>
      <c r="E89" s="1245"/>
      <c r="F89" s="1245"/>
      <c r="G89" s="1246"/>
      <c r="H89" s="1210" t="s">
        <v>11</v>
      </c>
      <c r="I89" s="1332" t="s">
        <v>11</v>
      </c>
      <c r="J89" s="1188" t="s">
        <v>11</v>
      </c>
      <c r="K89" s="1249"/>
      <c r="L89" s="1250"/>
    </row>
    <row r="90" spans="2:12" ht="18" customHeight="1">
      <c r="B90" s="3812" t="s">
        <v>679</v>
      </c>
      <c r="C90" s="3812"/>
      <c r="D90" s="3812"/>
      <c r="E90" s="3812"/>
      <c r="F90" s="3812"/>
      <c r="G90" s="3812"/>
      <c r="H90" s="3812"/>
      <c r="I90" s="3812"/>
      <c r="J90" s="3812"/>
      <c r="K90" s="3812"/>
    </row>
    <row r="91" spans="2:12" ht="18" customHeight="1">
      <c r="B91" s="1173" t="s">
        <v>680</v>
      </c>
      <c r="F91" s="1175"/>
      <c r="J91" s="1267"/>
    </row>
    <row r="93" spans="2:12" ht="27.95" customHeight="1">
      <c r="B93" s="3813" t="s">
        <v>688</v>
      </c>
      <c r="C93" s="3814"/>
      <c r="D93" s="3814"/>
      <c r="E93" s="3814"/>
      <c r="F93" s="3814"/>
      <c r="G93" s="3814"/>
      <c r="H93" s="3814"/>
      <c r="I93" s="3814"/>
      <c r="J93" s="3814"/>
      <c r="K93" s="3814"/>
      <c r="L93" s="3814"/>
    </row>
    <row r="94" spans="2:12" ht="18" customHeight="1">
      <c r="B94" s="3798" t="s">
        <v>551</v>
      </c>
      <c r="C94" s="3799"/>
      <c r="D94" s="3799"/>
      <c r="E94" s="3799"/>
      <c r="F94" s="3800"/>
      <c r="G94" s="3804" t="s">
        <v>2567</v>
      </c>
      <c r="H94" s="3806" t="s">
        <v>2568</v>
      </c>
      <c r="I94" s="3807"/>
      <c r="J94" s="3807"/>
      <c r="K94" s="3808" t="s">
        <v>2569</v>
      </c>
      <c r="L94" s="3810" t="s">
        <v>552</v>
      </c>
    </row>
    <row r="95" spans="2:12" ht="18" customHeight="1">
      <c r="B95" s="3801"/>
      <c r="C95" s="3802"/>
      <c r="D95" s="3802"/>
      <c r="E95" s="3802"/>
      <c r="F95" s="3803"/>
      <c r="G95" s="3805"/>
      <c r="H95" s="1204" t="s">
        <v>553</v>
      </c>
      <c r="I95" s="1205" t="s">
        <v>554</v>
      </c>
      <c r="J95" s="1206" t="s">
        <v>2570</v>
      </c>
      <c r="K95" s="3809"/>
      <c r="L95" s="3811"/>
    </row>
    <row r="96" spans="2:12" s="1350" customFormat="1" ht="18" customHeight="1">
      <c r="B96" s="1351" t="s">
        <v>2806</v>
      </c>
      <c r="C96" s="1355"/>
      <c r="D96" s="1356"/>
      <c r="E96" s="1355"/>
      <c r="F96" s="1355"/>
      <c r="G96" s="1357"/>
      <c r="H96" s="1378" t="s">
        <v>11</v>
      </c>
      <c r="I96" s="1346" t="s">
        <v>11</v>
      </c>
      <c r="J96" s="1379" t="s">
        <v>11</v>
      </c>
      <c r="K96" s="1361"/>
      <c r="L96" s="1362"/>
    </row>
    <row r="97" spans="2:12" s="1350" customFormat="1" ht="18" customHeight="1">
      <c r="B97" s="1353" t="s">
        <v>690</v>
      </c>
      <c r="C97" s="1342"/>
      <c r="D97" s="1343"/>
      <c r="E97" s="1342"/>
      <c r="F97" s="1342"/>
      <c r="G97" s="1344"/>
      <c r="H97" s="1378" t="s">
        <v>11</v>
      </c>
      <c r="I97" s="1346" t="s">
        <v>11</v>
      </c>
      <c r="J97" s="1379" t="s">
        <v>11</v>
      </c>
      <c r="K97" s="1348"/>
      <c r="L97" s="1349"/>
    </row>
    <row r="98" spans="2:12" s="1350" customFormat="1" ht="18" customHeight="1">
      <c r="B98" s="1351" t="s">
        <v>695</v>
      </c>
      <c r="C98" s="1355"/>
      <c r="D98" s="1356"/>
      <c r="E98" s="1355"/>
      <c r="F98" s="1355"/>
      <c r="G98" s="1357"/>
      <c r="H98" s="1378" t="s">
        <v>11</v>
      </c>
      <c r="I98" s="1346" t="s">
        <v>11</v>
      </c>
      <c r="J98" s="1379" t="s">
        <v>11</v>
      </c>
      <c r="K98" s="1361"/>
      <c r="L98" s="1362"/>
    </row>
    <row r="99" spans="2:12" s="1350" customFormat="1" ht="18" customHeight="1">
      <c r="B99" s="1363"/>
      <c r="C99" s="1380" t="s">
        <v>696</v>
      </c>
      <c r="D99" s="1343"/>
      <c r="E99" s="1342"/>
      <c r="F99" s="1342"/>
      <c r="G99" s="1344"/>
      <c r="H99" s="1378" t="s">
        <v>11</v>
      </c>
      <c r="I99" s="1346" t="s">
        <v>11</v>
      </c>
      <c r="J99" s="1379" t="s">
        <v>11</v>
      </c>
      <c r="K99" s="1348"/>
      <c r="L99" s="1349"/>
    </row>
    <row r="100" spans="2:12" s="1350" customFormat="1" ht="18" customHeight="1">
      <c r="B100" s="1363"/>
      <c r="C100" s="1380" t="s">
        <v>697</v>
      </c>
      <c r="D100" s="1343"/>
      <c r="E100" s="1342"/>
      <c r="F100" s="1342"/>
      <c r="G100" s="1344"/>
      <c r="H100" s="1378" t="s">
        <v>11</v>
      </c>
      <c r="I100" s="1346" t="s">
        <v>11</v>
      </c>
      <c r="J100" s="1379" t="s">
        <v>11</v>
      </c>
      <c r="K100" s="1348"/>
      <c r="L100" s="1349"/>
    </row>
    <row r="101" spans="2:12" s="1350" customFormat="1" ht="18" customHeight="1">
      <c r="B101" s="1363"/>
      <c r="C101" s="1380" t="s">
        <v>698</v>
      </c>
      <c r="D101" s="1343"/>
      <c r="E101" s="1342"/>
      <c r="F101" s="1342"/>
      <c r="G101" s="1344"/>
      <c r="H101" s="1378" t="s">
        <v>11</v>
      </c>
      <c r="I101" s="1346" t="s">
        <v>11</v>
      </c>
      <c r="J101" s="1379" t="s">
        <v>11</v>
      </c>
      <c r="K101" s="1348"/>
      <c r="L101" s="1349"/>
    </row>
    <row r="102" spans="2:12" s="1350" customFormat="1" ht="18" customHeight="1">
      <c r="B102" s="1363"/>
      <c r="C102" s="1380" t="s">
        <v>699</v>
      </c>
      <c r="D102" s="1343"/>
      <c r="E102" s="1342"/>
      <c r="F102" s="1342"/>
      <c r="G102" s="1344"/>
      <c r="H102" s="1378" t="s">
        <v>11</v>
      </c>
      <c r="I102" s="1346" t="s">
        <v>11</v>
      </c>
      <c r="J102" s="1379" t="s">
        <v>11</v>
      </c>
      <c r="K102" s="1348"/>
      <c r="L102" s="1349"/>
    </row>
    <row r="103" spans="2:12" s="1350" customFormat="1" ht="18" customHeight="1">
      <c r="B103" s="1363"/>
      <c r="C103" s="1380" t="s">
        <v>700</v>
      </c>
      <c r="D103" s="1343"/>
      <c r="E103" s="1342"/>
      <c r="F103" s="1342"/>
      <c r="G103" s="1344"/>
      <c r="H103" s="1378" t="s">
        <v>11</v>
      </c>
      <c r="I103" s="1346" t="s">
        <v>11</v>
      </c>
      <c r="J103" s="1379" t="s">
        <v>11</v>
      </c>
      <c r="K103" s="1348"/>
      <c r="L103" s="1349"/>
    </row>
    <row r="104" spans="2:12" s="1350" customFormat="1" ht="18" customHeight="1">
      <c r="B104" s="1363"/>
      <c r="C104" s="1380" t="s">
        <v>701</v>
      </c>
      <c r="D104" s="1343"/>
      <c r="E104" s="1342"/>
      <c r="F104" s="1342"/>
      <c r="G104" s="1344"/>
      <c r="H104" s="1378" t="s">
        <v>11</v>
      </c>
      <c r="I104" s="1346" t="s">
        <v>11</v>
      </c>
      <c r="J104" s="1379" t="s">
        <v>11</v>
      </c>
      <c r="K104" s="1348"/>
      <c r="L104" s="1349"/>
    </row>
    <row r="105" spans="2:12" s="1350" customFormat="1" ht="18" customHeight="1">
      <c r="B105" s="1363"/>
      <c r="C105" s="1388" t="s">
        <v>702</v>
      </c>
      <c r="D105" s="1382"/>
      <c r="E105" s="1366"/>
      <c r="F105" s="1366"/>
      <c r="G105" s="1367"/>
      <c r="H105" s="1378" t="s">
        <v>11</v>
      </c>
      <c r="I105" s="1346" t="s">
        <v>11</v>
      </c>
      <c r="J105" s="1379" t="s">
        <v>11</v>
      </c>
      <c r="K105" s="1369"/>
      <c r="L105" s="1370"/>
    </row>
    <row r="106" spans="2:12" ht="18" customHeight="1">
      <c r="B106" s="1286"/>
      <c r="C106" s="1245"/>
      <c r="D106" s="1328"/>
      <c r="E106" s="1245"/>
      <c r="F106" s="1245"/>
      <c r="G106" s="1246"/>
      <c r="H106" s="1258" t="s">
        <v>11</v>
      </c>
      <c r="I106" s="1331" t="s">
        <v>11</v>
      </c>
      <c r="J106" s="1259" t="s">
        <v>11</v>
      </c>
      <c r="K106" s="1249"/>
      <c r="L106" s="1250"/>
    </row>
    <row r="107" spans="2:12" ht="18" customHeight="1">
      <c r="B107" s="3812" t="s">
        <v>582</v>
      </c>
      <c r="C107" s="3812"/>
      <c r="D107" s="3812"/>
      <c r="E107" s="3812"/>
      <c r="F107" s="3812"/>
      <c r="G107" s="3812"/>
      <c r="H107" s="3812"/>
      <c r="I107" s="3812"/>
      <c r="J107" s="3812"/>
      <c r="K107" s="3812"/>
    </row>
    <row r="109" spans="2:12" ht="27.95" customHeight="1">
      <c r="B109" s="3813" t="s">
        <v>715</v>
      </c>
      <c r="C109" s="3814"/>
      <c r="D109" s="3814"/>
      <c r="E109" s="3814"/>
      <c r="F109" s="3814"/>
      <c r="G109" s="3814"/>
      <c r="H109" s="3814"/>
      <c r="I109" s="3814"/>
      <c r="J109" s="3814"/>
      <c r="K109" s="3814"/>
      <c r="L109" s="3814"/>
    </row>
    <row r="110" spans="2:12" ht="18" customHeight="1">
      <c r="B110" s="3798" t="s">
        <v>551</v>
      </c>
      <c r="C110" s="3799"/>
      <c r="D110" s="3799"/>
      <c r="E110" s="3799"/>
      <c r="F110" s="3800"/>
      <c r="G110" s="3804" t="s">
        <v>2567</v>
      </c>
      <c r="H110" s="3806" t="s">
        <v>2568</v>
      </c>
      <c r="I110" s="3807"/>
      <c r="J110" s="3807"/>
      <c r="K110" s="3808" t="s">
        <v>2569</v>
      </c>
      <c r="L110" s="3810" t="s">
        <v>552</v>
      </c>
    </row>
    <row r="111" spans="2:12" ht="18" customHeight="1">
      <c r="B111" s="3801"/>
      <c r="C111" s="3802"/>
      <c r="D111" s="3802"/>
      <c r="E111" s="3802"/>
      <c r="F111" s="3803"/>
      <c r="G111" s="3805"/>
      <c r="H111" s="1204" t="s">
        <v>553</v>
      </c>
      <c r="I111" s="1205" t="s">
        <v>554</v>
      </c>
      <c r="J111" s="1206" t="s">
        <v>2570</v>
      </c>
      <c r="K111" s="3809"/>
      <c r="L111" s="3811"/>
    </row>
    <row r="112" spans="2:12" s="1350" customFormat="1" ht="18" customHeight="1">
      <c r="B112" s="3890" t="s">
        <v>716</v>
      </c>
      <c r="C112" s="1355" t="s">
        <v>717</v>
      </c>
      <c r="D112" s="1356"/>
      <c r="E112" s="1355"/>
      <c r="F112" s="1355"/>
      <c r="G112" s="1344" t="s">
        <v>718</v>
      </c>
      <c r="H112" s="1378" t="s">
        <v>11</v>
      </c>
      <c r="I112" s="1346" t="s">
        <v>11</v>
      </c>
      <c r="J112" s="1379" t="s">
        <v>11</v>
      </c>
      <c r="K112" s="1361"/>
      <c r="L112" s="1362"/>
    </row>
    <row r="113" spans="2:12" s="1350" customFormat="1" ht="18" customHeight="1">
      <c r="B113" s="3891"/>
      <c r="C113" s="1342" t="s">
        <v>719</v>
      </c>
      <c r="D113" s="1343"/>
      <c r="E113" s="1342"/>
      <c r="F113" s="1342"/>
      <c r="G113" s="1344" t="s">
        <v>720</v>
      </c>
      <c r="H113" s="1378" t="s">
        <v>11</v>
      </c>
      <c r="I113" s="1346" t="s">
        <v>11</v>
      </c>
      <c r="J113" s="1379" t="s">
        <v>11</v>
      </c>
      <c r="K113" s="1348"/>
      <c r="L113" s="1349"/>
    </row>
    <row r="114" spans="2:12" s="1350" customFormat="1" ht="18" customHeight="1">
      <c r="B114" s="3891"/>
      <c r="C114" s="1396" t="s">
        <v>721</v>
      </c>
      <c r="D114" s="1352"/>
      <c r="E114" s="1342"/>
      <c r="F114" s="1342"/>
      <c r="G114" s="1344" t="s">
        <v>718</v>
      </c>
      <c r="H114" s="1378" t="s">
        <v>11</v>
      </c>
      <c r="I114" s="1346" t="s">
        <v>11</v>
      </c>
      <c r="J114" s="1379" t="s">
        <v>11</v>
      </c>
      <c r="K114" s="1348"/>
      <c r="L114" s="1349"/>
    </row>
    <row r="115" spans="2:12" s="1350" customFormat="1" ht="18" customHeight="1">
      <c r="B115" s="3891"/>
      <c r="C115" s="1396" t="s">
        <v>722</v>
      </c>
      <c r="D115" s="1352"/>
      <c r="E115" s="1342"/>
      <c r="F115" s="1342"/>
      <c r="G115" s="1344" t="s">
        <v>718</v>
      </c>
      <c r="H115" s="1378" t="s">
        <v>11</v>
      </c>
      <c r="I115" s="1346" t="s">
        <v>11</v>
      </c>
      <c r="J115" s="1379" t="s">
        <v>11</v>
      </c>
      <c r="K115" s="1348"/>
      <c r="L115" s="1349"/>
    </row>
    <row r="116" spans="2:12" s="1350" customFormat="1" ht="18" customHeight="1">
      <c r="B116" s="3891"/>
      <c r="C116" s="1396" t="s">
        <v>821</v>
      </c>
      <c r="D116" s="1352"/>
      <c r="E116" s="1342"/>
      <c r="F116" s="1342"/>
      <c r="G116" s="1344" t="s">
        <v>723</v>
      </c>
      <c r="H116" s="1378" t="s">
        <v>11</v>
      </c>
      <c r="I116" s="1346" t="s">
        <v>11</v>
      </c>
      <c r="J116" s="1379" t="s">
        <v>11</v>
      </c>
      <c r="K116" s="1348"/>
      <c r="L116" s="1349"/>
    </row>
    <row r="117" spans="2:12" s="1350" customFormat="1" ht="18" customHeight="1">
      <c r="B117" s="3891"/>
      <c r="C117" s="1396" t="s">
        <v>724</v>
      </c>
      <c r="D117" s="1352"/>
      <c r="E117" s="1342"/>
      <c r="F117" s="1342"/>
      <c r="G117" s="1344" t="s">
        <v>723</v>
      </c>
      <c r="H117" s="1378" t="s">
        <v>11</v>
      </c>
      <c r="I117" s="1346" t="s">
        <v>11</v>
      </c>
      <c r="J117" s="1379" t="s">
        <v>11</v>
      </c>
      <c r="K117" s="1348"/>
      <c r="L117" s="1349"/>
    </row>
    <row r="118" spans="2:12" s="1350" customFormat="1" ht="18" customHeight="1">
      <c r="B118" s="3891"/>
      <c r="C118" s="1396" t="s">
        <v>725</v>
      </c>
      <c r="D118" s="1352"/>
      <c r="E118" s="1342"/>
      <c r="F118" s="1342"/>
      <c r="G118" s="1344" t="s">
        <v>642</v>
      </c>
      <c r="H118" s="1378" t="s">
        <v>11</v>
      </c>
      <c r="I118" s="1346" t="s">
        <v>11</v>
      </c>
      <c r="J118" s="1379" t="s">
        <v>11</v>
      </c>
      <c r="K118" s="1348"/>
      <c r="L118" s="1349"/>
    </row>
    <row r="119" spans="2:12" s="1350" customFormat="1" ht="18" customHeight="1">
      <c r="B119" s="3891"/>
      <c r="C119" s="1396" t="s">
        <v>726</v>
      </c>
      <c r="D119" s="1352"/>
      <c r="E119" s="1342"/>
      <c r="F119" s="1342"/>
      <c r="G119" s="1344" t="s">
        <v>718</v>
      </c>
      <c r="H119" s="1378" t="s">
        <v>11</v>
      </c>
      <c r="I119" s="1346" t="s">
        <v>11</v>
      </c>
      <c r="J119" s="1379" t="s">
        <v>11</v>
      </c>
      <c r="K119" s="1348"/>
      <c r="L119" s="1349"/>
    </row>
    <row r="120" spans="2:12" s="1350" customFormat="1" ht="18" customHeight="1">
      <c r="B120" s="3891"/>
      <c r="C120" s="1396" t="s">
        <v>727</v>
      </c>
      <c r="D120" s="1352"/>
      <c r="E120" s="1342"/>
      <c r="F120" s="1342"/>
      <c r="G120" s="1344" t="s">
        <v>642</v>
      </c>
      <c r="H120" s="1378" t="s">
        <v>11</v>
      </c>
      <c r="I120" s="1346" t="s">
        <v>11</v>
      </c>
      <c r="J120" s="1379" t="s">
        <v>11</v>
      </c>
      <c r="K120" s="1348"/>
      <c r="L120" s="1349"/>
    </row>
    <row r="121" spans="2:12" s="1350" customFormat="1" ht="18" customHeight="1">
      <c r="B121" s="3891"/>
      <c r="C121" s="1396" t="s">
        <v>728</v>
      </c>
      <c r="D121" s="1352"/>
      <c r="E121" s="1342"/>
      <c r="F121" s="1342"/>
      <c r="G121" s="1344" t="s">
        <v>723</v>
      </c>
      <c r="H121" s="1378" t="s">
        <v>11</v>
      </c>
      <c r="I121" s="1346" t="s">
        <v>11</v>
      </c>
      <c r="J121" s="1379" t="s">
        <v>11</v>
      </c>
      <c r="K121" s="1348"/>
      <c r="L121" s="1349"/>
    </row>
    <row r="122" spans="2:12" s="1350" customFormat="1" ht="18" customHeight="1">
      <c r="B122" s="3891"/>
      <c r="C122" s="1396" t="s">
        <v>729</v>
      </c>
      <c r="D122" s="1352"/>
      <c r="E122" s="1342"/>
      <c r="F122" s="1342"/>
      <c r="G122" s="1344" t="s">
        <v>723</v>
      </c>
      <c r="H122" s="1378" t="s">
        <v>11</v>
      </c>
      <c r="I122" s="1346" t="s">
        <v>11</v>
      </c>
      <c r="J122" s="1379" t="s">
        <v>11</v>
      </c>
      <c r="K122" s="1348"/>
      <c r="L122" s="1349"/>
    </row>
    <row r="123" spans="2:12" s="1350" customFormat="1" ht="18" customHeight="1">
      <c r="B123" s="3891"/>
      <c r="C123" s="1380" t="s">
        <v>730</v>
      </c>
      <c r="D123" s="1343"/>
      <c r="E123" s="1342"/>
      <c r="F123" s="1342"/>
      <c r="G123" s="1344" t="s">
        <v>655</v>
      </c>
      <c r="H123" s="1378" t="s">
        <v>11</v>
      </c>
      <c r="I123" s="1346" t="s">
        <v>11</v>
      </c>
      <c r="J123" s="1379" t="s">
        <v>11</v>
      </c>
      <c r="K123" s="1348"/>
      <c r="L123" s="1349"/>
    </row>
    <row r="124" spans="2:12" s="1350" customFormat="1" ht="18" customHeight="1">
      <c r="B124" s="3891"/>
      <c r="C124" s="1385" t="s">
        <v>2596</v>
      </c>
      <c r="D124" s="1382"/>
      <c r="E124" s="1366"/>
      <c r="F124" s="1366"/>
      <c r="G124" s="3874" t="s">
        <v>731</v>
      </c>
      <c r="H124" s="3870" t="s">
        <v>11</v>
      </c>
      <c r="I124" s="3871" t="s">
        <v>11</v>
      </c>
      <c r="J124" s="3879" t="s">
        <v>11</v>
      </c>
      <c r="K124" s="1369"/>
      <c r="L124" s="1370"/>
    </row>
    <row r="125" spans="2:12" s="1350" customFormat="1" ht="18" customHeight="1">
      <c r="B125" s="3891"/>
      <c r="C125" s="1386" t="s">
        <v>2597</v>
      </c>
      <c r="D125" s="1387"/>
      <c r="E125" s="1373"/>
      <c r="F125" s="1373"/>
      <c r="G125" s="3875"/>
      <c r="H125" s="3870"/>
      <c r="I125" s="3871"/>
      <c r="J125" s="3879"/>
      <c r="K125" s="1375"/>
      <c r="L125" s="1376"/>
    </row>
    <row r="126" spans="2:12" s="1350" customFormat="1" ht="18" customHeight="1">
      <c r="B126" s="3891"/>
      <c r="C126" s="1385" t="s">
        <v>2598</v>
      </c>
      <c r="D126" s="1382"/>
      <c r="E126" s="1366"/>
      <c r="F126" s="1366"/>
      <c r="G126" s="3874" t="s">
        <v>732</v>
      </c>
      <c r="H126" s="3881" t="s">
        <v>11</v>
      </c>
      <c r="I126" s="3884" t="s">
        <v>11</v>
      </c>
      <c r="J126" s="3887" t="s">
        <v>11</v>
      </c>
      <c r="K126" s="1369"/>
      <c r="L126" s="1370"/>
    </row>
    <row r="127" spans="2:12" s="1350" customFormat="1" ht="18" customHeight="1">
      <c r="B127" s="3891"/>
      <c r="C127" s="1389" t="s">
        <v>2599</v>
      </c>
      <c r="D127" s="1356"/>
      <c r="E127" s="1355"/>
      <c r="F127" s="1355"/>
      <c r="G127" s="3880"/>
      <c r="H127" s="3882"/>
      <c r="I127" s="3885"/>
      <c r="J127" s="3888"/>
      <c r="K127" s="1361"/>
      <c r="L127" s="1362"/>
    </row>
    <row r="128" spans="2:12" s="1350" customFormat="1" ht="18" customHeight="1">
      <c r="B128" s="3891"/>
      <c r="C128" s="1386" t="s">
        <v>2600</v>
      </c>
      <c r="D128" s="1387"/>
      <c r="E128" s="1373"/>
      <c r="F128" s="1373"/>
      <c r="G128" s="3875"/>
      <c r="H128" s="3883"/>
      <c r="I128" s="3886"/>
      <c r="J128" s="3889"/>
      <c r="K128" s="1375"/>
      <c r="L128" s="1376"/>
    </row>
    <row r="129" spans="2:12" s="1350" customFormat="1" ht="18" customHeight="1">
      <c r="B129" s="3891"/>
      <c r="C129" s="1397" t="s">
        <v>2601</v>
      </c>
      <c r="D129" s="1356"/>
      <c r="E129" s="1355"/>
      <c r="F129" s="1355"/>
      <c r="G129" s="3874" t="s">
        <v>733</v>
      </c>
      <c r="H129" s="3870" t="s">
        <v>11</v>
      </c>
      <c r="I129" s="3871" t="s">
        <v>11</v>
      </c>
      <c r="J129" s="3879" t="s">
        <v>11</v>
      </c>
      <c r="K129" s="1361"/>
      <c r="L129" s="1362"/>
    </row>
    <row r="130" spans="2:12" s="1350" customFormat="1" ht="18" customHeight="1">
      <c r="B130" s="3891"/>
      <c r="C130" s="1386" t="s">
        <v>2602</v>
      </c>
      <c r="D130" s="1387"/>
      <c r="E130" s="1373"/>
      <c r="F130" s="1373"/>
      <c r="G130" s="3875"/>
      <c r="H130" s="3870"/>
      <c r="I130" s="3871"/>
      <c r="J130" s="3879"/>
      <c r="K130" s="1375"/>
      <c r="L130" s="1376"/>
    </row>
    <row r="131" spans="2:12" s="1350" customFormat="1" ht="18" customHeight="1">
      <c r="B131" s="3891"/>
      <c r="C131" s="1385" t="s">
        <v>2603</v>
      </c>
      <c r="D131" s="1356"/>
      <c r="E131" s="1355"/>
      <c r="F131" s="1355"/>
      <c r="G131" s="3874" t="s">
        <v>733</v>
      </c>
      <c r="H131" s="3881" t="s">
        <v>11</v>
      </c>
      <c r="I131" s="3884" t="s">
        <v>11</v>
      </c>
      <c r="J131" s="3887" t="s">
        <v>11</v>
      </c>
      <c r="K131" s="1361"/>
      <c r="L131" s="1362"/>
    </row>
    <row r="132" spans="2:12" s="1350" customFormat="1" ht="18" customHeight="1">
      <c r="B132" s="3891"/>
      <c r="C132" s="1398" t="s">
        <v>2604</v>
      </c>
      <c r="D132" s="1356"/>
      <c r="E132" s="1355"/>
      <c r="F132" s="1355"/>
      <c r="G132" s="3880"/>
      <c r="H132" s="3882"/>
      <c r="I132" s="3885"/>
      <c r="J132" s="3888"/>
      <c r="K132" s="1361"/>
      <c r="L132" s="1362"/>
    </row>
    <row r="133" spans="2:12" s="1350" customFormat="1" ht="18" customHeight="1">
      <c r="B133" s="3891"/>
      <c r="C133" s="1386" t="s">
        <v>2605</v>
      </c>
      <c r="D133" s="1387"/>
      <c r="E133" s="1373"/>
      <c r="F133" s="1373"/>
      <c r="G133" s="3875"/>
      <c r="H133" s="3883"/>
      <c r="I133" s="3886"/>
      <c r="J133" s="3889"/>
      <c r="K133" s="1375"/>
      <c r="L133" s="1376"/>
    </row>
    <row r="134" spans="2:12" s="1350" customFormat="1" ht="18" customHeight="1">
      <c r="B134" s="3892"/>
      <c r="C134" s="1387" t="s">
        <v>734</v>
      </c>
      <c r="D134" s="1387"/>
      <c r="E134" s="1373"/>
      <c r="F134" s="1373"/>
      <c r="G134" s="1344" t="s">
        <v>735</v>
      </c>
      <c r="H134" s="1378" t="s">
        <v>11</v>
      </c>
      <c r="I134" s="1346" t="s">
        <v>11</v>
      </c>
      <c r="J134" s="1379" t="s">
        <v>11</v>
      </c>
      <c r="K134" s="1375"/>
      <c r="L134" s="1376"/>
    </row>
    <row r="135" spans="2:12" s="1350" customFormat="1" ht="18" customHeight="1">
      <c r="B135" s="3893" t="s">
        <v>736</v>
      </c>
      <c r="C135" s="1390" t="s">
        <v>2606</v>
      </c>
      <c r="D135" s="1382"/>
      <c r="E135" s="1366"/>
      <c r="F135" s="1366"/>
      <c r="G135" s="3874" t="s">
        <v>718</v>
      </c>
      <c r="H135" s="3870" t="s">
        <v>11</v>
      </c>
      <c r="I135" s="3871" t="s">
        <v>11</v>
      </c>
      <c r="J135" s="3879" t="s">
        <v>11</v>
      </c>
      <c r="K135" s="1369"/>
      <c r="L135" s="1370"/>
    </row>
    <row r="136" spans="2:12" s="1350" customFormat="1" ht="18" customHeight="1">
      <c r="B136" s="3891"/>
      <c r="C136" s="1392" t="s">
        <v>2607</v>
      </c>
      <c r="D136" s="1387"/>
      <c r="E136" s="1373"/>
      <c r="F136" s="1373"/>
      <c r="G136" s="3875"/>
      <c r="H136" s="3870"/>
      <c r="I136" s="3871"/>
      <c r="J136" s="3879"/>
      <c r="K136" s="1375"/>
      <c r="L136" s="1376"/>
    </row>
    <row r="137" spans="2:12" s="1350" customFormat="1" ht="18" customHeight="1">
      <c r="B137" s="3891"/>
      <c r="C137" s="1390" t="s">
        <v>725</v>
      </c>
      <c r="D137" s="1382"/>
      <c r="E137" s="1366"/>
      <c r="F137" s="1366"/>
      <c r="G137" s="3874" t="s">
        <v>642</v>
      </c>
      <c r="H137" s="3870" t="s">
        <v>11</v>
      </c>
      <c r="I137" s="3871" t="s">
        <v>11</v>
      </c>
      <c r="J137" s="3879" t="s">
        <v>11</v>
      </c>
      <c r="K137" s="1369"/>
      <c r="L137" s="1370"/>
    </row>
    <row r="138" spans="2:12" s="1350" customFormat="1" ht="18" customHeight="1">
      <c r="B138" s="3891"/>
      <c r="C138" s="1392" t="s">
        <v>2608</v>
      </c>
      <c r="D138" s="1387"/>
      <c r="E138" s="1373"/>
      <c r="F138" s="1373"/>
      <c r="G138" s="3875"/>
      <c r="H138" s="3870"/>
      <c r="I138" s="3871"/>
      <c r="J138" s="3879"/>
      <c r="K138" s="1375"/>
      <c r="L138" s="1376"/>
    </row>
    <row r="139" spans="2:12" s="1350" customFormat="1" ht="18" customHeight="1">
      <c r="B139" s="3891"/>
      <c r="C139" s="1385" t="s">
        <v>2603</v>
      </c>
      <c r="D139" s="1356"/>
      <c r="E139" s="1355"/>
      <c r="F139" s="1355"/>
      <c r="G139" s="3874" t="s">
        <v>733</v>
      </c>
      <c r="H139" s="3881" t="s">
        <v>11</v>
      </c>
      <c r="I139" s="3884" t="s">
        <v>11</v>
      </c>
      <c r="J139" s="3887" t="s">
        <v>11</v>
      </c>
      <c r="K139" s="1361"/>
      <c r="L139" s="1362"/>
    </row>
    <row r="140" spans="2:12" s="1350" customFormat="1" ht="18" customHeight="1">
      <c r="B140" s="3891"/>
      <c r="C140" s="1398" t="s">
        <v>2609</v>
      </c>
      <c r="D140" s="1356"/>
      <c r="E140" s="1355"/>
      <c r="F140" s="1355"/>
      <c r="G140" s="3880"/>
      <c r="H140" s="3882"/>
      <c r="I140" s="3885"/>
      <c r="J140" s="3888"/>
      <c r="K140" s="1361"/>
      <c r="L140" s="1362"/>
    </row>
    <row r="141" spans="2:12" s="1350" customFormat="1" ht="18" customHeight="1">
      <c r="B141" s="3891"/>
      <c r="C141" s="1386" t="s">
        <v>2610</v>
      </c>
      <c r="D141" s="1387"/>
      <c r="E141" s="1373"/>
      <c r="F141" s="1373"/>
      <c r="G141" s="3875"/>
      <c r="H141" s="3883"/>
      <c r="I141" s="3886"/>
      <c r="J141" s="3889"/>
      <c r="K141" s="1375"/>
      <c r="L141" s="1376"/>
    </row>
    <row r="142" spans="2:12" s="1350" customFormat="1" ht="18" customHeight="1">
      <c r="B142" s="3891"/>
      <c r="C142" s="1390" t="s">
        <v>2611</v>
      </c>
      <c r="D142" s="1382"/>
      <c r="E142" s="1366"/>
      <c r="F142" s="1366"/>
      <c r="G142" s="3874" t="s">
        <v>731</v>
      </c>
      <c r="H142" s="3870" t="s">
        <v>11</v>
      </c>
      <c r="I142" s="3871" t="s">
        <v>11</v>
      </c>
      <c r="J142" s="3879" t="s">
        <v>11</v>
      </c>
      <c r="K142" s="1369"/>
      <c r="L142" s="1370"/>
    </row>
    <row r="143" spans="2:12" s="1350" customFormat="1" ht="18" customHeight="1">
      <c r="B143" s="3891"/>
      <c r="C143" s="1392" t="s">
        <v>2612</v>
      </c>
      <c r="D143" s="1387"/>
      <c r="E143" s="1373"/>
      <c r="F143" s="1373"/>
      <c r="G143" s="3875"/>
      <c r="H143" s="3870"/>
      <c r="I143" s="3871"/>
      <c r="J143" s="3879"/>
      <c r="K143" s="1375"/>
      <c r="L143" s="1376"/>
    </row>
    <row r="144" spans="2:12" s="1350" customFormat="1" ht="18" customHeight="1">
      <c r="B144" s="3891"/>
      <c r="C144" s="1397" t="s">
        <v>721</v>
      </c>
      <c r="D144" s="1356"/>
      <c r="E144" s="1355"/>
      <c r="F144" s="1355"/>
      <c r="G144" s="3880" t="s">
        <v>718</v>
      </c>
      <c r="H144" s="3870" t="s">
        <v>11</v>
      </c>
      <c r="I144" s="3871" t="s">
        <v>11</v>
      </c>
      <c r="J144" s="3879" t="s">
        <v>11</v>
      </c>
      <c r="K144" s="1361"/>
      <c r="L144" s="1362"/>
    </row>
    <row r="145" spans="2:12" s="1350" customFormat="1" ht="18" customHeight="1">
      <c r="B145" s="3891"/>
      <c r="C145" s="1392" t="s">
        <v>2613</v>
      </c>
      <c r="D145" s="1387"/>
      <c r="E145" s="1373"/>
      <c r="F145" s="1373"/>
      <c r="G145" s="3875"/>
      <c r="H145" s="3870"/>
      <c r="I145" s="3871"/>
      <c r="J145" s="3879"/>
      <c r="K145" s="1375"/>
      <c r="L145" s="1376"/>
    </row>
    <row r="146" spans="2:12" s="1350" customFormat="1" ht="18" customHeight="1">
      <c r="B146" s="3891"/>
      <c r="C146" s="1387" t="s">
        <v>722</v>
      </c>
      <c r="D146" s="1387"/>
      <c r="E146" s="1373"/>
      <c r="F146" s="1373"/>
      <c r="G146" s="1344" t="s">
        <v>718</v>
      </c>
      <c r="H146" s="1378" t="s">
        <v>11</v>
      </c>
      <c r="I146" s="1346" t="s">
        <v>11</v>
      </c>
      <c r="J146" s="1379" t="s">
        <v>11</v>
      </c>
      <c r="K146" s="1375"/>
      <c r="L146" s="1376"/>
    </row>
    <row r="147" spans="2:12" s="1350" customFormat="1" ht="18" customHeight="1">
      <c r="B147" s="3891"/>
      <c r="C147" s="1387" t="s">
        <v>821</v>
      </c>
      <c r="D147" s="1387"/>
      <c r="E147" s="1373"/>
      <c r="F147" s="1373"/>
      <c r="G147" s="1344" t="s">
        <v>723</v>
      </c>
      <c r="H147" s="1378" t="s">
        <v>11</v>
      </c>
      <c r="I147" s="1346" t="s">
        <v>11</v>
      </c>
      <c r="J147" s="1379" t="s">
        <v>11</v>
      </c>
      <c r="K147" s="1375"/>
      <c r="L147" s="1376"/>
    </row>
    <row r="148" spans="2:12" s="1350" customFormat="1" ht="18" customHeight="1">
      <c r="B148" s="3891"/>
      <c r="C148" s="1387" t="s">
        <v>737</v>
      </c>
      <c r="D148" s="1387"/>
      <c r="E148" s="1373"/>
      <c r="F148" s="1373"/>
      <c r="G148" s="1344" t="s">
        <v>718</v>
      </c>
      <c r="H148" s="1378" t="s">
        <v>11</v>
      </c>
      <c r="I148" s="1346" t="s">
        <v>11</v>
      </c>
      <c r="J148" s="1379" t="s">
        <v>11</v>
      </c>
      <c r="K148" s="1375"/>
      <c r="L148" s="1376"/>
    </row>
    <row r="149" spans="2:12" s="1350" customFormat="1" ht="18" customHeight="1">
      <c r="B149" s="3891"/>
      <c r="C149" s="1387" t="s">
        <v>738</v>
      </c>
      <c r="D149" s="1387"/>
      <c r="E149" s="1373"/>
      <c r="F149" s="1373"/>
      <c r="G149" s="1374"/>
      <c r="H149" s="1378" t="s">
        <v>11</v>
      </c>
      <c r="I149" s="1346" t="s">
        <v>11</v>
      </c>
      <c r="J149" s="1379" t="s">
        <v>11</v>
      </c>
      <c r="K149" s="1375"/>
      <c r="L149" s="1376"/>
    </row>
    <row r="150" spans="2:12" s="1350" customFormat="1" ht="18" customHeight="1">
      <c r="B150" s="3891"/>
      <c r="C150" s="1387" t="s">
        <v>719</v>
      </c>
      <c r="D150" s="1387"/>
      <c r="E150" s="1373"/>
      <c r="F150" s="1373"/>
      <c r="G150" s="1344" t="s">
        <v>720</v>
      </c>
      <c r="H150" s="1378" t="s">
        <v>11</v>
      </c>
      <c r="I150" s="1346" t="s">
        <v>11</v>
      </c>
      <c r="J150" s="1379" t="s">
        <v>11</v>
      </c>
      <c r="K150" s="1375"/>
      <c r="L150" s="1376"/>
    </row>
    <row r="151" spans="2:12" s="1350" customFormat="1" ht="18" customHeight="1">
      <c r="B151" s="3891"/>
      <c r="C151" s="1397" t="s">
        <v>730</v>
      </c>
      <c r="D151" s="1356"/>
      <c r="E151" s="1355"/>
      <c r="F151" s="1355"/>
      <c r="G151" s="3874" t="s">
        <v>655</v>
      </c>
      <c r="H151" s="3870" t="s">
        <v>11</v>
      </c>
      <c r="I151" s="3871" t="s">
        <v>11</v>
      </c>
      <c r="J151" s="3879" t="s">
        <v>11</v>
      </c>
      <c r="K151" s="1361"/>
      <c r="L151" s="1362"/>
    </row>
    <row r="152" spans="2:12" s="1350" customFormat="1" ht="18" customHeight="1">
      <c r="B152" s="3891"/>
      <c r="C152" s="1392" t="s">
        <v>2614</v>
      </c>
      <c r="D152" s="1387"/>
      <c r="E152" s="1373"/>
      <c r="F152" s="1373"/>
      <c r="G152" s="3875"/>
      <c r="H152" s="3870"/>
      <c r="I152" s="3871"/>
      <c r="J152" s="3879"/>
      <c r="K152" s="1375"/>
      <c r="L152" s="1376"/>
    </row>
    <row r="153" spans="2:12" s="1350" customFormat="1" ht="18" customHeight="1">
      <c r="B153" s="3891"/>
      <c r="C153" s="1390" t="s">
        <v>2598</v>
      </c>
      <c r="D153" s="1382"/>
      <c r="E153" s="1366"/>
      <c r="F153" s="1366"/>
      <c r="G153" s="3874" t="s">
        <v>732</v>
      </c>
      <c r="H153" s="3881" t="s">
        <v>11</v>
      </c>
      <c r="I153" s="3884" t="s">
        <v>11</v>
      </c>
      <c r="J153" s="3887" t="s">
        <v>11</v>
      </c>
      <c r="K153" s="1369"/>
      <c r="L153" s="1370"/>
    </row>
    <row r="154" spans="2:12" s="1350" customFormat="1" ht="18" customHeight="1">
      <c r="B154" s="3891"/>
      <c r="C154" s="1355" t="s">
        <v>2599</v>
      </c>
      <c r="D154" s="1356"/>
      <c r="E154" s="1355"/>
      <c r="F154" s="1355"/>
      <c r="G154" s="3880"/>
      <c r="H154" s="3882"/>
      <c r="I154" s="3885"/>
      <c r="J154" s="3888"/>
      <c r="K154" s="1361"/>
      <c r="L154" s="1362"/>
    </row>
    <row r="155" spans="2:12" s="1350" customFormat="1" ht="18" customHeight="1">
      <c r="B155" s="3891"/>
      <c r="C155" s="1392" t="s">
        <v>2600</v>
      </c>
      <c r="D155" s="1387"/>
      <c r="E155" s="1373"/>
      <c r="F155" s="1373"/>
      <c r="G155" s="3875"/>
      <c r="H155" s="3883"/>
      <c r="I155" s="3886"/>
      <c r="J155" s="3889"/>
      <c r="K155" s="1375"/>
      <c r="L155" s="1376"/>
    </row>
    <row r="156" spans="2:12" s="1350" customFormat="1" ht="18" customHeight="1">
      <c r="B156" s="3891"/>
      <c r="C156" s="1397" t="s">
        <v>2615</v>
      </c>
      <c r="D156" s="1356"/>
      <c r="E156" s="1355"/>
      <c r="F156" s="1355"/>
      <c r="G156" s="3874" t="s">
        <v>733</v>
      </c>
      <c r="H156" s="3870" t="s">
        <v>11</v>
      </c>
      <c r="I156" s="3871" t="s">
        <v>11</v>
      </c>
      <c r="J156" s="3879" t="s">
        <v>11</v>
      </c>
      <c r="K156" s="1361"/>
      <c r="L156" s="1362"/>
    </row>
    <row r="157" spans="2:12" s="1350" customFormat="1" ht="18" customHeight="1">
      <c r="B157" s="3891"/>
      <c r="C157" s="1392" t="s">
        <v>2616</v>
      </c>
      <c r="D157" s="1387"/>
      <c r="E157" s="1373"/>
      <c r="F157" s="1373"/>
      <c r="G157" s="3875"/>
      <c r="H157" s="3870"/>
      <c r="I157" s="3871"/>
      <c r="J157" s="3879"/>
      <c r="K157" s="1375"/>
      <c r="L157" s="1376"/>
    </row>
    <row r="158" spans="2:12" s="1350" customFormat="1" ht="18" customHeight="1">
      <c r="B158" s="3894"/>
      <c r="C158" s="1400" t="s">
        <v>2617</v>
      </c>
      <c r="D158" s="1399"/>
      <c r="E158" s="1400"/>
      <c r="F158" s="1400"/>
      <c r="G158" s="1401"/>
      <c r="H158" s="1378" t="s">
        <v>11</v>
      </c>
      <c r="I158" s="1368" t="s">
        <v>11</v>
      </c>
      <c r="J158" s="1379" t="s">
        <v>11</v>
      </c>
      <c r="K158" s="1402"/>
      <c r="L158" s="1403"/>
    </row>
    <row r="159" spans="2:12" ht="18" customHeight="1">
      <c r="B159" s="3812" t="s">
        <v>582</v>
      </c>
      <c r="C159" s="3812"/>
      <c r="D159" s="3812"/>
      <c r="E159" s="3812"/>
      <c r="F159" s="3812"/>
      <c r="G159" s="3812"/>
      <c r="H159" s="3812"/>
      <c r="I159" s="3812"/>
      <c r="J159" s="3812"/>
      <c r="K159" s="3812"/>
    </row>
    <row r="160" spans="2:12" ht="27.95" customHeight="1">
      <c r="B160" s="3813" t="s">
        <v>739</v>
      </c>
      <c r="C160" s="3814"/>
      <c r="D160" s="3814"/>
      <c r="E160" s="3814"/>
      <c r="F160" s="3814"/>
      <c r="G160" s="3814"/>
      <c r="H160" s="3814"/>
      <c r="I160" s="3814"/>
      <c r="J160" s="3814"/>
      <c r="K160" s="3814"/>
      <c r="L160" s="3814"/>
    </row>
    <row r="161" spans="2:12" ht="18" customHeight="1">
      <c r="B161" s="3798" t="s">
        <v>551</v>
      </c>
      <c r="C161" s="3799"/>
      <c r="D161" s="3799"/>
      <c r="E161" s="3799"/>
      <c r="F161" s="3800"/>
      <c r="G161" s="3804" t="s">
        <v>2567</v>
      </c>
      <c r="H161" s="3806" t="s">
        <v>2568</v>
      </c>
      <c r="I161" s="3807"/>
      <c r="J161" s="3807"/>
      <c r="K161" s="3808" t="s">
        <v>2569</v>
      </c>
      <c r="L161" s="3810" t="s">
        <v>552</v>
      </c>
    </row>
    <row r="162" spans="2:12" ht="18" customHeight="1">
      <c r="B162" s="3801"/>
      <c r="C162" s="3802"/>
      <c r="D162" s="3802"/>
      <c r="E162" s="3802"/>
      <c r="F162" s="3803"/>
      <c r="G162" s="3805"/>
      <c r="H162" s="1204" t="s">
        <v>553</v>
      </c>
      <c r="I162" s="1205" t="s">
        <v>554</v>
      </c>
      <c r="J162" s="1206" t="s">
        <v>2570</v>
      </c>
      <c r="K162" s="3809"/>
      <c r="L162" s="3811"/>
    </row>
    <row r="163" spans="2:12" s="1350" customFormat="1" ht="18" customHeight="1">
      <c r="B163" s="3890" t="s">
        <v>740</v>
      </c>
      <c r="C163" s="1390" t="s">
        <v>2618</v>
      </c>
      <c r="D163" s="1382"/>
      <c r="E163" s="1366"/>
      <c r="F163" s="1366"/>
      <c r="G163" s="1404" t="s">
        <v>741</v>
      </c>
      <c r="H163" s="3870" t="s">
        <v>11</v>
      </c>
      <c r="I163" s="3871" t="s">
        <v>11</v>
      </c>
      <c r="J163" s="3879" t="s">
        <v>11</v>
      </c>
      <c r="K163" s="1369"/>
      <c r="L163" s="1370"/>
    </row>
    <row r="164" spans="2:12" s="1350" customFormat="1" ht="18" customHeight="1">
      <c r="B164" s="3891"/>
      <c r="C164" s="1392" t="s">
        <v>2619</v>
      </c>
      <c r="D164" s="1387"/>
      <c r="E164" s="1373"/>
      <c r="F164" s="1373"/>
      <c r="G164" s="1374" t="s">
        <v>638</v>
      </c>
      <c r="H164" s="3870"/>
      <c r="I164" s="3871"/>
      <c r="J164" s="3879"/>
      <c r="K164" s="1375"/>
      <c r="L164" s="1376"/>
    </row>
    <row r="165" spans="2:12" s="1350" customFormat="1" ht="18" customHeight="1">
      <c r="B165" s="3891"/>
      <c r="C165" s="1387" t="s">
        <v>742</v>
      </c>
      <c r="D165" s="1387"/>
      <c r="E165" s="1373"/>
      <c r="F165" s="1373"/>
      <c r="G165" s="1374"/>
      <c r="H165" s="1378" t="s">
        <v>11</v>
      </c>
      <c r="I165" s="1346" t="s">
        <v>11</v>
      </c>
      <c r="J165" s="1379" t="s">
        <v>11</v>
      </c>
      <c r="K165" s="1375"/>
      <c r="L165" s="1376"/>
    </row>
    <row r="166" spans="2:12" s="1350" customFormat="1" ht="18" customHeight="1">
      <c r="B166" s="3891"/>
      <c r="C166" s="1356" t="s">
        <v>743</v>
      </c>
      <c r="D166" s="1356"/>
      <c r="E166" s="1355"/>
      <c r="F166" s="1355"/>
      <c r="G166" s="1357"/>
      <c r="H166" s="1378" t="s">
        <v>11</v>
      </c>
      <c r="I166" s="1346" t="s">
        <v>11</v>
      </c>
      <c r="J166" s="1379" t="s">
        <v>11</v>
      </c>
      <c r="K166" s="1361"/>
      <c r="L166" s="1362"/>
    </row>
    <row r="167" spans="2:12" s="1350" customFormat="1" ht="18" customHeight="1">
      <c r="B167" s="3891"/>
      <c r="C167" s="1352" t="s">
        <v>744</v>
      </c>
      <c r="D167" s="1343"/>
      <c r="E167" s="1342"/>
      <c r="F167" s="1342"/>
      <c r="G167" s="1344"/>
      <c r="H167" s="1378" t="s">
        <v>11</v>
      </c>
      <c r="I167" s="1346" t="s">
        <v>11</v>
      </c>
      <c r="J167" s="1379" t="s">
        <v>11</v>
      </c>
      <c r="K167" s="1348"/>
      <c r="L167" s="1349"/>
    </row>
    <row r="168" spans="2:12" s="1350" customFormat="1" ht="18" customHeight="1">
      <c r="B168" s="3891"/>
      <c r="C168" s="1387" t="s">
        <v>745</v>
      </c>
      <c r="D168" s="1387"/>
      <c r="E168" s="1373"/>
      <c r="F168" s="1373"/>
      <c r="G168" s="1374"/>
      <c r="H168" s="1378" t="s">
        <v>11</v>
      </c>
      <c r="I168" s="1346" t="s">
        <v>11</v>
      </c>
      <c r="J168" s="1379" t="s">
        <v>11</v>
      </c>
      <c r="K168" s="1375"/>
      <c r="L168" s="1376"/>
    </row>
    <row r="169" spans="2:12" s="1350" customFormat="1" ht="18" customHeight="1">
      <c r="B169" s="3891"/>
      <c r="C169" s="1397" t="s">
        <v>2620</v>
      </c>
      <c r="D169" s="1356"/>
      <c r="E169" s="1355"/>
      <c r="F169" s="1355"/>
      <c r="G169" s="3880"/>
      <c r="H169" s="3870" t="s">
        <v>11</v>
      </c>
      <c r="I169" s="3871" t="s">
        <v>11</v>
      </c>
      <c r="J169" s="3879" t="s">
        <v>11</v>
      </c>
      <c r="K169" s="1361"/>
      <c r="L169" s="1362"/>
    </row>
    <row r="170" spans="2:12" s="1350" customFormat="1" ht="18" customHeight="1">
      <c r="B170" s="3891"/>
      <c r="C170" s="1392" t="s">
        <v>2621</v>
      </c>
      <c r="D170" s="1387"/>
      <c r="E170" s="1373"/>
      <c r="F170" s="1373"/>
      <c r="G170" s="3875"/>
      <c r="H170" s="3870"/>
      <c r="I170" s="3871"/>
      <c r="J170" s="3879"/>
      <c r="K170" s="1375"/>
      <c r="L170" s="1376"/>
    </row>
    <row r="171" spans="2:12" s="1350" customFormat="1" ht="18" customHeight="1">
      <c r="B171" s="3891"/>
      <c r="C171" s="1390" t="s">
        <v>2622</v>
      </c>
      <c r="D171" s="1382"/>
      <c r="E171" s="1366"/>
      <c r="F171" s="1366"/>
      <c r="G171" s="3874"/>
      <c r="H171" s="3870" t="s">
        <v>11</v>
      </c>
      <c r="I171" s="3871" t="s">
        <v>11</v>
      </c>
      <c r="J171" s="3879" t="s">
        <v>11</v>
      </c>
      <c r="K171" s="1369"/>
      <c r="L171" s="1370"/>
    </row>
    <row r="172" spans="2:12" s="1350" customFormat="1" ht="18" customHeight="1">
      <c r="B172" s="3891"/>
      <c r="C172" s="1392" t="s">
        <v>2623</v>
      </c>
      <c r="D172" s="1387"/>
      <c r="E172" s="1373"/>
      <c r="F172" s="1373"/>
      <c r="G172" s="3875"/>
      <c r="H172" s="3870"/>
      <c r="I172" s="3871"/>
      <c r="J172" s="3879"/>
      <c r="K172" s="1375"/>
      <c r="L172" s="1376"/>
    </row>
    <row r="173" spans="2:12" s="1350" customFormat="1" ht="18" customHeight="1">
      <c r="B173" s="3891"/>
      <c r="C173" s="1387" t="s">
        <v>746</v>
      </c>
      <c r="D173" s="1387"/>
      <c r="E173" s="1373"/>
      <c r="F173" s="1373"/>
      <c r="G173" s="1374"/>
      <c r="H173" s="1378" t="s">
        <v>11</v>
      </c>
      <c r="I173" s="1346" t="s">
        <v>11</v>
      </c>
      <c r="J173" s="1379" t="s">
        <v>11</v>
      </c>
      <c r="K173" s="1375"/>
      <c r="L173" s="1376"/>
    </row>
    <row r="174" spans="2:12" s="1350" customFormat="1" ht="18" customHeight="1">
      <c r="B174" s="3891"/>
      <c r="C174" s="1356" t="s">
        <v>747</v>
      </c>
      <c r="D174" s="1356"/>
      <c r="E174" s="1355"/>
      <c r="F174" s="1355"/>
      <c r="G174" s="1357"/>
      <c r="H174" s="1405" t="s">
        <v>11</v>
      </c>
      <c r="I174" s="1406" t="s">
        <v>11</v>
      </c>
      <c r="J174" s="1407" t="s">
        <v>11</v>
      </c>
      <c r="K174" s="1361"/>
      <c r="L174" s="1362"/>
    </row>
    <row r="175" spans="2:12" s="1350" customFormat="1" ht="18" customHeight="1">
      <c r="B175" s="3893" t="s">
        <v>761</v>
      </c>
      <c r="C175" s="1343" t="s">
        <v>762</v>
      </c>
      <c r="D175" s="1343"/>
      <c r="E175" s="1342"/>
      <c r="F175" s="1342"/>
      <c r="G175" s="1344" t="s">
        <v>763</v>
      </c>
      <c r="H175" s="1378" t="s">
        <v>11</v>
      </c>
      <c r="I175" s="1346" t="s">
        <v>11</v>
      </c>
      <c r="J175" s="1379" t="s">
        <v>11</v>
      </c>
      <c r="K175" s="1348"/>
      <c r="L175" s="1349"/>
    </row>
    <row r="176" spans="2:12" s="1350" customFormat="1" ht="18" customHeight="1">
      <c r="B176" s="3891"/>
      <c r="C176" s="1387" t="s">
        <v>764</v>
      </c>
      <c r="D176" s="1387"/>
      <c r="E176" s="1373"/>
      <c r="F176" s="1373"/>
      <c r="G176" s="1374" t="s">
        <v>765</v>
      </c>
      <c r="H176" s="1378" t="s">
        <v>11</v>
      </c>
      <c r="I176" s="1346" t="s">
        <v>11</v>
      </c>
      <c r="J176" s="1379" t="s">
        <v>11</v>
      </c>
      <c r="K176" s="1375"/>
      <c r="L176" s="1376"/>
    </row>
    <row r="177" spans="2:12" s="1350" customFormat="1" ht="18" customHeight="1">
      <c r="B177" s="3891"/>
      <c r="C177" s="1387" t="s">
        <v>766</v>
      </c>
      <c r="D177" s="1387"/>
      <c r="E177" s="1373"/>
      <c r="F177" s="1373"/>
      <c r="G177" s="1344" t="s">
        <v>718</v>
      </c>
      <c r="H177" s="1378" t="s">
        <v>11</v>
      </c>
      <c r="I177" s="1346" t="s">
        <v>11</v>
      </c>
      <c r="J177" s="1379" t="s">
        <v>11</v>
      </c>
      <c r="K177" s="1375"/>
      <c r="L177" s="1376"/>
    </row>
    <row r="178" spans="2:12" s="1350" customFormat="1" ht="18" customHeight="1">
      <c r="B178" s="3891"/>
      <c r="C178" s="1387" t="s">
        <v>767</v>
      </c>
      <c r="D178" s="1387"/>
      <c r="E178" s="1373"/>
      <c r="F178" s="1373"/>
      <c r="G178" s="1374" t="s">
        <v>768</v>
      </c>
      <c r="H178" s="1378" t="s">
        <v>11</v>
      </c>
      <c r="I178" s="1346" t="s">
        <v>11</v>
      </c>
      <c r="J178" s="1379" t="s">
        <v>11</v>
      </c>
      <c r="K178" s="1375"/>
      <c r="L178" s="1376"/>
    </row>
    <row r="179" spans="2:12" s="1350" customFormat="1" ht="18" customHeight="1">
      <c r="B179" s="3891"/>
      <c r="C179" s="1387" t="s">
        <v>769</v>
      </c>
      <c r="D179" s="1387"/>
      <c r="E179" s="1373"/>
      <c r="F179" s="1373"/>
      <c r="G179" s="1374" t="s">
        <v>770</v>
      </c>
      <c r="H179" s="1378" t="s">
        <v>11</v>
      </c>
      <c r="I179" s="1346" t="s">
        <v>11</v>
      </c>
      <c r="J179" s="1379" t="s">
        <v>11</v>
      </c>
      <c r="K179" s="1375"/>
      <c r="L179" s="1376"/>
    </row>
    <row r="180" spans="2:12" s="1350" customFormat="1" ht="18" customHeight="1">
      <c r="B180" s="3891"/>
      <c r="C180" s="1387" t="s">
        <v>771</v>
      </c>
      <c r="D180" s="1387"/>
      <c r="E180" s="1373"/>
      <c r="F180" s="1373"/>
      <c r="G180" s="1374" t="s">
        <v>772</v>
      </c>
      <c r="H180" s="1378" t="s">
        <v>11</v>
      </c>
      <c r="I180" s="1346" t="s">
        <v>11</v>
      </c>
      <c r="J180" s="1379" t="s">
        <v>11</v>
      </c>
      <c r="K180" s="1375"/>
      <c r="L180" s="1376"/>
    </row>
    <row r="181" spans="2:12" s="1350" customFormat="1" ht="18" customHeight="1">
      <c r="B181" s="3891"/>
      <c r="C181" s="1397" t="s">
        <v>2630</v>
      </c>
      <c r="D181" s="1356"/>
      <c r="E181" s="1355"/>
      <c r="F181" s="1355"/>
      <c r="G181" s="3874"/>
      <c r="H181" s="3870" t="s">
        <v>11</v>
      </c>
      <c r="I181" s="3871" t="s">
        <v>11</v>
      </c>
      <c r="J181" s="3879" t="s">
        <v>11</v>
      </c>
      <c r="K181" s="1361"/>
      <c r="L181" s="1362"/>
    </row>
    <row r="182" spans="2:12" s="1350" customFormat="1" ht="18" customHeight="1">
      <c r="B182" s="3892"/>
      <c r="C182" s="1386" t="s">
        <v>2631</v>
      </c>
      <c r="D182" s="1387"/>
      <c r="E182" s="1373"/>
      <c r="F182" s="1373"/>
      <c r="G182" s="3875"/>
      <c r="H182" s="3870"/>
      <c r="I182" s="3871"/>
      <c r="J182" s="3879"/>
      <c r="K182" s="1375"/>
      <c r="L182" s="1376"/>
    </row>
    <row r="183" spans="2:12" s="1350" customFormat="1" ht="18" customHeight="1">
      <c r="B183" s="3893" t="s">
        <v>773</v>
      </c>
      <c r="C183" s="1342" t="s">
        <v>774</v>
      </c>
      <c r="D183" s="1343"/>
      <c r="E183" s="1342"/>
      <c r="F183" s="1342"/>
      <c r="G183" s="1344" t="s">
        <v>642</v>
      </c>
      <c r="H183" s="1378" t="s">
        <v>11</v>
      </c>
      <c r="I183" s="1346" t="s">
        <v>11</v>
      </c>
      <c r="J183" s="1379" t="s">
        <v>11</v>
      </c>
      <c r="K183" s="1348"/>
      <c r="L183" s="1349"/>
    </row>
    <row r="184" spans="2:12" s="1350" customFormat="1" ht="18" customHeight="1">
      <c r="B184" s="3891"/>
      <c r="C184" s="1366" t="s">
        <v>775</v>
      </c>
      <c r="D184" s="1382"/>
      <c r="E184" s="1366"/>
      <c r="F184" s="1366"/>
      <c r="G184" s="1344" t="s">
        <v>642</v>
      </c>
      <c r="H184" s="1378" t="s">
        <v>11</v>
      </c>
      <c r="I184" s="1346" t="s">
        <v>11</v>
      </c>
      <c r="J184" s="1379" t="s">
        <v>11</v>
      </c>
      <c r="K184" s="1369"/>
      <c r="L184" s="1370"/>
    </row>
    <row r="185" spans="2:12" s="1350" customFormat="1" ht="18" customHeight="1">
      <c r="B185" s="3891"/>
      <c r="C185" s="1366" t="s">
        <v>776</v>
      </c>
      <c r="D185" s="1382"/>
      <c r="E185" s="1366"/>
      <c r="F185" s="1366"/>
      <c r="G185" s="1344"/>
      <c r="H185" s="1378" t="s">
        <v>11</v>
      </c>
      <c r="I185" s="1346" t="s">
        <v>11</v>
      </c>
      <c r="J185" s="1379" t="s">
        <v>11</v>
      </c>
      <c r="K185" s="1369"/>
      <c r="L185" s="1370"/>
    </row>
    <row r="186" spans="2:12" s="1350" customFormat="1" ht="18" customHeight="1">
      <c r="B186" s="3891"/>
      <c r="C186" s="1342" t="s">
        <v>777</v>
      </c>
      <c r="D186" s="1343"/>
      <c r="E186" s="1342"/>
      <c r="F186" s="1342"/>
      <c r="G186" s="1344" t="s">
        <v>642</v>
      </c>
      <c r="H186" s="1378" t="s">
        <v>11</v>
      </c>
      <c r="I186" s="1346" t="s">
        <v>11</v>
      </c>
      <c r="J186" s="1379" t="s">
        <v>11</v>
      </c>
      <c r="K186" s="1348"/>
      <c r="L186" s="1348"/>
    </row>
    <row r="187" spans="2:12" s="1350" customFormat="1" ht="18" customHeight="1">
      <c r="B187" s="3891"/>
      <c r="C187" s="1366" t="s">
        <v>778</v>
      </c>
      <c r="D187" s="1382"/>
      <c r="E187" s="1366"/>
      <c r="F187" s="1366"/>
      <c r="G187" s="1344" t="s">
        <v>642</v>
      </c>
      <c r="H187" s="1378" t="s">
        <v>11</v>
      </c>
      <c r="I187" s="1346" t="s">
        <v>11</v>
      </c>
      <c r="J187" s="1379" t="s">
        <v>11</v>
      </c>
      <c r="K187" s="1369"/>
      <c r="L187" s="1370"/>
    </row>
    <row r="188" spans="2:12" s="1350" customFormat="1" ht="18" customHeight="1">
      <c r="B188" s="3891"/>
      <c r="C188" s="1342" t="s">
        <v>779</v>
      </c>
      <c r="D188" s="1343"/>
      <c r="E188" s="1342"/>
      <c r="F188" s="1342"/>
      <c r="G188" s="1344"/>
      <c r="H188" s="1378" t="s">
        <v>11</v>
      </c>
      <c r="I188" s="1346" t="s">
        <v>11</v>
      </c>
      <c r="J188" s="1379" t="s">
        <v>11</v>
      </c>
      <c r="K188" s="1348"/>
      <c r="L188" s="1349"/>
    </row>
    <row r="189" spans="2:12" s="1350" customFormat="1" ht="18" customHeight="1">
      <c r="B189" s="3891"/>
      <c r="C189" s="1373" t="s">
        <v>780</v>
      </c>
      <c r="D189" s="1387"/>
      <c r="E189" s="1373"/>
      <c r="F189" s="1373"/>
      <c r="G189" s="1344" t="s">
        <v>642</v>
      </c>
      <c r="H189" s="1378" t="s">
        <v>11</v>
      </c>
      <c r="I189" s="1346" t="s">
        <v>11</v>
      </c>
      <c r="J189" s="1379" t="s">
        <v>11</v>
      </c>
      <c r="K189" s="1375"/>
      <c r="L189" s="1376"/>
    </row>
    <row r="190" spans="2:12" s="1350" customFormat="1" ht="18" customHeight="1">
      <c r="B190" s="3891"/>
      <c r="C190" s="1342" t="s">
        <v>781</v>
      </c>
      <c r="D190" s="1343"/>
      <c r="E190" s="1342"/>
      <c r="F190" s="1342"/>
      <c r="G190" s="1344" t="s">
        <v>782</v>
      </c>
      <c r="H190" s="1378" t="s">
        <v>11</v>
      </c>
      <c r="I190" s="1346" t="s">
        <v>11</v>
      </c>
      <c r="J190" s="1379" t="s">
        <v>11</v>
      </c>
      <c r="K190" s="1348"/>
      <c r="L190" s="1349"/>
    </row>
    <row r="191" spans="2:12" s="1350" customFormat="1" ht="18" customHeight="1">
      <c r="B191" s="3891"/>
      <c r="C191" s="1342" t="s">
        <v>822</v>
      </c>
      <c r="D191" s="1343"/>
      <c r="E191" s="1342"/>
      <c r="F191" s="1342"/>
      <c r="G191" s="1344" t="s">
        <v>782</v>
      </c>
      <c r="H191" s="1378" t="s">
        <v>11</v>
      </c>
      <c r="I191" s="1346" t="s">
        <v>11</v>
      </c>
      <c r="J191" s="1379" t="s">
        <v>11</v>
      </c>
      <c r="K191" s="1348"/>
      <c r="L191" s="1349"/>
    </row>
    <row r="192" spans="2:12" s="1350" customFormat="1" ht="18" customHeight="1">
      <c r="B192" s="3891"/>
      <c r="C192" s="1342" t="s">
        <v>2632</v>
      </c>
      <c r="D192" s="1343"/>
      <c r="E192" s="1342"/>
      <c r="F192" s="1342"/>
      <c r="G192" s="1344"/>
      <c r="H192" s="1378" t="s">
        <v>11</v>
      </c>
      <c r="I192" s="1368" t="s">
        <v>11</v>
      </c>
      <c r="J192" s="1379" t="s">
        <v>11</v>
      </c>
      <c r="K192" s="1348"/>
      <c r="L192" s="1349"/>
    </row>
    <row r="193" spans="2:12" s="1350" customFormat="1" ht="18" customHeight="1">
      <c r="B193" s="3892"/>
      <c r="C193" s="1342" t="s">
        <v>2633</v>
      </c>
      <c r="D193" s="1343"/>
      <c r="E193" s="1342"/>
      <c r="F193" s="1342"/>
      <c r="G193" s="1344"/>
      <c r="H193" s="1378" t="s">
        <v>11</v>
      </c>
      <c r="I193" s="1368" t="s">
        <v>11</v>
      </c>
      <c r="J193" s="1379" t="s">
        <v>11</v>
      </c>
      <c r="K193" s="1348"/>
      <c r="L193" s="1349"/>
    </row>
    <row r="194" spans="2:12" ht="18" customHeight="1">
      <c r="B194" s="1294"/>
      <c r="C194" s="1198"/>
      <c r="D194" s="1330"/>
      <c r="E194" s="1198"/>
      <c r="F194" s="1198"/>
      <c r="G194" s="1262"/>
      <c r="H194" s="1258" t="s">
        <v>11</v>
      </c>
      <c r="I194" s="1331" t="s">
        <v>11</v>
      </c>
      <c r="J194" s="1259" t="s">
        <v>11</v>
      </c>
      <c r="K194" s="1263"/>
      <c r="L194" s="1199"/>
    </row>
    <row r="195" spans="2:12" ht="18" customHeight="1">
      <c r="B195" s="3812" t="s">
        <v>2634</v>
      </c>
      <c r="C195" s="3812"/>
      <c r="D195" s="3812"/>
      <c r="E195" s="3812"/>
      <c r="F195" s="3812"/>
      <c r="G195" s="3812"/>
      <c r="H195" s="3812"/>
      <c r="I195" s="3812"/>
      <c r="J195" s="3812"/>
      <c r="K195" s="3812"/>
    </row>
    <row r="196" spans="2:12" ht="27.95" customHeight="1">
      <c r="B196" s="3813" t="s">
        <v>783</v>
      </c>
      <c r="C196" s="3814"/>
      <c r="D196" s="3814"/>
      <c r="E196" s="3814"/>
      <c r="F196" s="3814"/>
      <c r="G196" s="3814"/>
      <c r="H196" s="3814"/>
      <c r="I196" s="3814"/>
      <c r="J196" s="3814"/>
      <c r="K196" s="3814"/>
      <c r="L196" s="3814"/>
    </row>
    <row r="197" spans="2:12" ht="18" customHeight="1">
      <c r="B197" s="3798" t="s">
        <v>551</v>
      </c>
      <c r="C197" s="3799"/>
      <c r="D197" s="3799"/>
      <c r="E197" s="3799"/>
      <c r="F197" s="3800"/>
      <c r="G197" s="3804" t="s">
        <v>2567</v>
      </c>
      <c r="H197" s="3806" t="s">
        <v>2568</v>
      </c>
      <c r="I197" s="3807"/>
      <c r="J197" s="3807"/>
      <c r="K197" s="3808" t="s">
        <v>2569</v>
      </c>
      <c r="L197" s="3810" t="s">
        <v>552</v>
      </c>
    </row>
    <row r="198" spans="2:12" ht="18" customHeight="1">
      <c r="B198" s="3801"/>
      <c r="C198" s="3802"/>
      <c r="D198" s="3802"/>
      <c r="E198" s="3802"/>
      <c r="F198" s="3803"/>
      <c r="G198" s="3805"/>
      <c r="H198" s="1204" t="s">
        <v>553</v>
      </c>
      <c r="I198" s="1205" t="s">
        <v>554</v>
      </c>
      <c r="J198" s="1206" t="s">
        <v>2570</v>
      </c>
      <c r="K198" s="3809"/>
      <c r="L198" s="3811"/>
    </row>
    <row r="199" spans="2:12" s="1350" customFormat="1" ht="18" customHeight="1">
      <c r="B199" s="3893" t="s">
        <v>784</v>
      </c>
      <c r="C199" s="1396" t="s">
        <v>781</v>
      </c>
      <c r="D199" s="1352"/>
      <c r="E199" s="1342"/>
      <c r="F199" s="1342"/>
      <c r="G199" s="1344" t="s">
        <v>782</v>
      </c>
      <c r="H199" s="1378" t="s">
        <v>11</v>
      </c>
      <c r="I199" s="1346" t="s">
        <v>11</v>
      </c>
      <c r="J199" s="1379" t="s">
        <v>11</v>
      </c>
      <c r="K199" s="1348"/>
      <c r="L199" s="1349"/>
    </row>
    <row r="200" spans="2:12" s="1350" customFormat="1" ht="18" customHeight="1">
      <c r="B200" s="3891"/>
      <c r="C200" s="1396" t="s">
        <v>785</v>
      </c>
      <c r="D200" s="1352"/>
      <c r="E200" s="1342"/>
      <c r="F200" s="1342"/>
      <c r="G200" s="1344"/>
      <c r="H200" s="1378" t="s">
        <v>11</v>
      </c>
      <c r="I200" s="1346" t="s">
        <v>11</v>
      </c>
      <c r="J200" s="1379" t="s">
        <v>11</v>
      </c>
      <c r="K200" s="1348"/>
      <c r="L200" s="1349"/>
    </row>
    <row r="201" spans="2:12" s="1350" customFormat="1" ht="18" customHeight="1">
      <c r="B201" s="3891"/>
      <c r="C201" s="1396" t="s">
        <v>779</v>
      </c>
      <c r="D201" s="1352"/>
      <c r="E201" s="1342"/>
      <c r="F201" s="1342"/>
      <c r="G201" s="1344"/>
      <c r="H201" s="1378" t="s">
        <v>11</v>
      </c>
      <c r="I201" s="1346" t="s">
        <v>11</v>
      </c>
      <c r="J201" s="1379" t="s">
        <v>11</v>
      </c>
      <c r="K201" s="1348"/>
      <c r="L201" s="1349"/>
    </row>
    <row r="202" spans="2:12" s="1350" customFormat="1" ht="18" customHeight="1">
      <c r="B202" s="3891"/>
      <c r="C202" s="1342" t="s">
        <v>786</v>
      </c>
      <c r="D202" s="1343"/>
      <c r="E202" s="1342"/>
      <c r="F202" s="1342"/>
      <c r="G202" s="1344" t="s">
        <v>782</v>
      </c>
      <c r="H202" s="1378" t="s">
        <v>11</v>
      </c>
      <c r="I202" s="1346" t="s">
        <v>11</v>
      </c>
      <c r="J202" s="1379" t="s">
        <v>11</v>
      </c>
      <c r="K202" s="1348"/>
      <c r="L202" s="1349"/>
    </row>
    <row r="203" spans="2:12" s="1350" customFormat="1" ht="18" customHeight="1">
      <c r="B203" s="3891"/>
      <c r="C203" s="1342" t="s">
        <v>823</v>
      </c>
      <c r="D203" s="1343"/>
      <c r="E203" s="1342"/>
      <c r="F203" s="1342"/>
      <c r="G203" s="1344" t="s">
        <v>782</v>
      </c>
      <c r="H203" s="1378" t="s">
        <v>11</v>
      </c>
      <c r="I203" s="1346" t="s">
        <v>11</v>
      </c>
      <c r="J203" s="1379" t="s">
        <v>11</v>
      </c>
      <c r="K203" s="1348"/>
      <c r="L203" s="1349"/>
    </row>
    <row r="204" spans="2:12" s="1350" customFormat="1" ht="18" customHeight="1">
      <c r="B204" s="3892"/>
      <c r="C204" s="1342" t="s">
        <v>2635</v>
      </c>
      <c r="D204" s="1343"/>
      <c r="E204" s="1342"/>
      <c r="F204" s="1342"/>
      <c r="G204" s="1344"/>
      <c r="H204" s="1378" t="s">
        <v>11</v>
      </c>
      <c r="I204" s="1368" t="s">
        <v>11</v>
      </c>
      <c r="J204" s="1379" t="s">
        <v>11</v>
      </c>
      <c r="K204" s="1348"/>
      <c r="L204" s="1349"/>
    </row>
    <row r="205" spans="2:12" ht="18" customHeight="1">
      <c r="B205" s="1286"/>
      <c r="C205" s="1245"/>
      <c r="D205" s="1328"/>
      <c r="E205" s="1245"/>
      <c r="F205" s="1245"/>
      <c r="G205" s="1246"/>
      <c r="H205" s="1258" t="s">
        <v>11</v>
      </c>
      <c r="I205" s="1331" t="s">
        <v>11</v>
      </c>
      <c r="J205" s="1259" t="s">
        <v>11</v>
      </c>
      <c r="K205" s="1249"/>
      <c r="L205" s="1250"/>
    </row>
    <row r="206" spans="2:12" ht="27.95" customHeight="1">
      <c r="B206" s="3795" t="s">
        <v>787</v>
      </c>
      <c r="C206" s="3796"/>
      <c r="D206" s="3796"/>
      <c r="E206" s="3796"/>
      <c r="F206" s="3796"/>
      <c r="G206" s="3796"/>
      <c r="H206" s="3796"/>
      <c r="I206" s="3796"/>
      <c r="J206" s="3796"/>
      <c r="K206" s="3796"/>
      <c r="L206" s="3796"/>
    </row>
    <row r="207" spans="2:12" ht="18" customHeight="1">
      <c r="B207" s="3798" t="s">
        <v>551</v>
      </c>
      <c r="C207" s="3799"/>
      <c r="D207" s="3799"/>
      <c r="E207" s="3799"/>
      <c r="F207" s="3800"/>
      <c r="G207" s="3804" t="s">
        <v>2567</v>
      </c>
      <c r="H207" s="3806" t="s">
        <v>2568</v>
      </c>
      <c r="I207" s="3807"/>
      <c r="J207" s="3807"/>
      <c r="K207" s="3808" t="s">
        <v>2569</v>
      </c>
      <c r="L207" s="3810" t="s">
        <v>552</v>
      </c>
    </row>
    <row r="208" spans="2:12" ht="18" customHeight="1">
      <c r="B208" s="3801"/>
      <c r="C208" s="3802"/>
      <c r="D208" s="3802"/>
      <c r="E208" s="3802"/>
      <c r="F208" s="3803"/>
      <c r="G208" s="3805"/>
      <c r="H208" s="1204" t="s">
        <v>553</v>
      </c>
      <c r="I208" s="1205" t="s">
        <v>554</v>
      </c>
      <c r="J208" s="1206" t="s">
        <v>2570</v>
      </c>
      <c r="K208" s="3809"/>
      <c r="L208" s="3811"/>
    </row>
    <row r="209" spans="2:12" s="1350" customFormat="1" ht="18" customHeight="1">
      <c r="B209" s="3890" t="s">
        <v>788</v>
      </c>
      <c r="C209" s="1355" t="s">
        <v>789</v>
      </c>
      <c r="D209" s="1356"/>
      <c r="E209" s="1355"/>
      <c r="F209" s="1355"/>
      <c r="G209" s="1344" t="s">
        <v>642</v>
      </c>
      <c r="H209" s="1378" t="s">
        <v>11</v>
      </c>
      <c r="I209" s="1346" t="s">
        <v>11</v>
      </c>
      <c r="J209" s="1379" t="s">
        <v>11</v>
      </c>
      <c r="K209" s="1361"/>
      <c r="L209" s="1362"/>
    </row>
    <row r="210" spans="2:12" s="1350" customFormat="1" ht="18" customHeight="1">
      <c r="B210" s="3891"/>
      <c r="C210" s="1342" t="s">
        <v>790</v>
      </c>
      <c r="D210" s="1343"/>
      <c r="E210" s="1342"/>
      <c r="F210" s="1342"/>
      <c r="G210" s="1344"/>
      <c r="H210" s="1378" t="s">
        <v>11</v>
      </c>
      <c r="I210" s="1346" t="s">
        <v>11</v>
      </c>
      <c r="J210" s="1379" t="s">
        <v>11</v>
      </c>
      <c r="K210" s="1348"/>
      <c r="L210" s="1349"/>
    </row>
    <row r="211" spans="2:12" s="1350" customFormat="1" ht="18" customHeight="1">
      <c r="B211" s="3891"/>
      <c r="C211" s="1396" t="s">
        <v>791</v>
      </c>
      <c r="D211" s="1352"/>
      <c r="E211" s="1342"/>
      <c r="F211" s="1342"/>
      <c r="G211" s="1344" t="s">
        <v>642</v>
      </c>
      <c r="H211" s="1378" t="s">
        <v>11</v>
      </c>
      <c r="I211" s="1346" t="s">
        <v>11</v>
      </c>
      <c r="J211" s="1379" t="s">
        <v>11</v>
      </c>
      <c r="K211" s="1348"/>
      <c r="L211" s="1349"/>
    </row>
    <row r="212" spans="2:12" s="1350" customFormat="1" ht="18" customHeight="1">
      <c r="B212" s="3891"/>
      <c r="C212" s="1396" t="s">
        <v>792</v>
      </c>
      <c r="D212" s="1352"/>
      <c r="E212" s="1342"/>
      <c r="F212" s="1342"/>
      <c r="G212" s="1344" t="s">
        <v>642</v>
      </c>
      <c r="H212" s="1378" t="s">
        <v>11</v>
      </c>
      <c r="I212" s="1346" t="s">
        <v>11</v>
      </c>
      <c r="J212" s="1379" t="s">
        <v>11</v>
      </c>
      <c r="K212" s="1348"/>
      <c r="L212" s="1349"/>
    </row>
    <row r="213" spans="2:12" s="1350" customFormat="1" ht="18" customHeight="1">
      <c r="B213" s="3891"/>
      <c r="C213" s="1408" t="s">
        <v>793</v>
      </c>
      <c r="D213" s="1352"/>
      <c r="E213" s="1342"/>
      <c r="F213" s="1342"/>
      <c r="G213" s="1344" t="s">
        <v>642</v>
      </c>
      <c r="H213" s="1378" t="s">
        <v>11</v>
      </c>
      <c r="I213" s="1346" t="s">
        <v>11</v>
      </c>
      <c r="J213" s="1379" t="s">
        <v>11</v>
      </c>
      <c r="K213" s="1348"/>
      <c r="L213" s="1349"/>
    </row>
    <row r="214" spans="2:12" s="1350" customFormat="1" ht="18" customHeight="1">
      <c r="B214" s="3892"/>
      <c r="C214" s="1396" t="s">
        <v>794</v>
      </c>
      <c r="D214" s="1352"/>
      <c r="E214" s="1342"/>
      <c r="F214" s="1342"/>
      <c r="G214" s="1344" t="s">
        <v>642</v>
      </c>
      <c r="H214" s="1378" t="s">
        <v>11</v>
      </c>
      <c r="I214" s="1346" t="s">
        <v>11</v>
      </c>
      <c r="J214" s="1379" t="s">
        <v>11</v>
      </c>
      <c r="K214" s="1348"/>
      <c r="L214" s="1349"/>
    </row>
    <row r="215" spans="2:12" s="1350" customFormat="1" ht="18" customHeight="1">
      <c r="B215" s="1409" t="s">
        <v>2636</v>
      </c>
      <c r="C215" s="1366"/>
      <c r="D215" s="1382"/>
      <c r="E215" s="1366"/>
      <c r="F215" s="1366"/>
      <c r="G215" s="3874" t="s">
        <v>795</v>
      </c>
      <c r="H215" s="3870" t="s">
        <v>11</v>
      </c>
      <c r="I215" s="3871" t="s">
        <v>11</v>
      </c>
      <c r="J215" s="3879" t="s">
        <v>11</v>
      </c>
      <c r="K215" s="1369"/>
      <c r="L215" s="1370"/>
    </row>
    <row r="216" spans="2:12" s="1350" customFormat="1" ht="18" customHeight="1">
      <c r="B216" s="1410" t="s">
        <v>2637</v>
      </c>
      <c r="C216" s="1373"/>
      <c r="D216" s="1387"/>
      <c r="E216" s="1373"/>
      <c r="F216" s="1373"/>
      <c r="G216" s="3875"/>
      <c r="H216" s="3870"/>
      <c r="I216" s="3871"/>
      <c r="J216" s="3879"/>
      <c r="K216" s="1375"/>
      <c r="L216" s="1376"/>
    </row>
    <row r="217" spans="2:12" s="1350" customFormat="1" ht="18" customHeight="1">
      <c r="B217" s="1439" t="s">
        <v>2638</v>
      </c>
      <c r="C217" s="1400"/>
      <c r="D217" s="1399"/>
      <c r="E217" s="1400"/>
      <c r="F217" s="1400"/>
      <c r="G217" s="1401"/>
      <c r="H217" s="1378" t="s">
        <v>11</v>
      </c>
      <c r="I217" s="1368" t="s">
        <v>11</v>
      </c>
      <c r="J217" s="1379" t="s">
        <v>11</v>
      </c>
      <c r="K217" s="1402"/>
      <c r="L217" s="1403"/>
    </row>
    <row r="218" spans="2:12" ht="27.95" customHeight="1">
      <c r="B218" s="3795" t="s">
        <v>796</v>
      </c>
      <c r="C218" s="3796"/>
      <c r="D218" s="3796"/>
      <c r="E218" s="3796"/>
      <c r="F218" s="3796"/>
      <c r="G218" s="3796"/>
      <c r="H218" s="3796"/>
      <c r="I218" s="3796"/>
      <c r="J218" s="3796"/>
      <c r="K218" s="3796"/>
      <c r="L218" s="3796"/>
    </row>
    <row r="219" spans="2:12" ht="18" customHeight="1">
      <c r="B219" s="3798" t="s">
        <v>551</v>
      </c>
      <c r="C219" s="3799"/>
      <c r="D219" s="3799"/>
      <c r="E219" s="3799"/>
      <c r="F219" s="3800"/>
      <c r="G219" s="3804" t="s">
        <v>2567</v>
      </c>
      <c r="H219" s="3806" t="s">
        <v>2568</v>
      </c>
      <c r="I219" s="3807"/>
      <c r="J219" s="3807"/>
      <c r="K219" s="3808" t="s">
        <v>2569</v>
      </c>
      <c r="L219" s="3810" t="s">
        <v>552</v>
      </c>
    </row>
    <row r="220" spans="2:12" ht="18" customHeight="1">
      <c r="B220" s="3801"/>
      <c r="C220" s="3802"/>
      <c r="D220" s="3802"/>
      <c r="E220" s="3802"/>
      <c r="F220" s="3803"/>
      <c r="G220" s="3805"/>
      <c r="H220" s="1204" t="s">
        <v>553</v>
      </c>
      <c r="I220" s="1205" t="s">
        <v>554</v>
      </c>
      <c r="J220" s="1206" t="s">
        <v>2570</v>
      </c>
      <c r="K220" s="3809"/>
      <c r="L220" s="3811"/>
    </row>
    <row r="221" spans="2:12" s="1350" customFormat="1" ht="18" customHeight="1">
      <c r="B221" s="3890" t="s">
        <v>797</v>
      </c>
      <c r="C221" s="1355" t="s">
        <v>798</v>
      </c>
      <c r="D221" s="1356"/>
      <c r="E221" s="1355"/>
      <c r="F221" s="1355"/>
      <c r="G221" s="1344" t="s">
        <v>799</v>
      </c>
      <c r="H221" s="1378" t="s">
        <v>11</v>
      </c>
      <c r="I221" s="1346" t="s">
        <v>11</v>
      </c>
      <c r="J221" s="1379" t="s">
        <v>11</v>
      </c>
      <c r="K221" s="1361"/>
      <c r="L221" s="1362"/>
    </row>
    <row r="222" spans="2:12" s="1350" customFormat="1" ht="18" customHeight="1">
      <c r="B222" s="3891"/>
      <c r="C222" s="1342" t="s">
        <v>800</v>
      </c>
      <c r="D222" s="1343"/>
      <c r="E222" s="1342"/>
      <c r="F222" s="1342"/>
      <c r="G222" s="1344" t="s">
        <v>799</v>
      </c>
      <c r="H222" s="1378" t="s">
        <v>11</v>
      </c>
      <c r="I222" s="1346" t="s">
        <v>11</v>
      </c>
      <c r="J222" s="1379" t="s">
        <v>11</v>
      </c>
      <c r="K222" s="1348"/>
      <c r="L222" s="1349"/>
    </row>
    <row r="223" spans="2:12" s="1350" customFormat="1" ht="18" customHeight="1">
      <c r="B223" s="3891"/>
      <c r="C223" s="1396" t="s">
        <v>801</v>
      </c>
      <c r="D223" s="1352"/>
      <c r="E223" s="1342"/>
      <c r="F223" s="1342"/>
      <c r="G223" s="1344" t="s">
        <v>799</v>
      </c>
      <c r="H223" s="1378" t="s">
        <v>11</v>
      </c>
      <c r="I223" s="1346" t="s">
        <v>11</v>
      </c>
      <c r="J223" s="1379" t="s">
        <v>11</v>
      </c>
      <c r="K223" s="1348"/>
      <c r="L223" s="1349"/>
    </row>
    <row r="224" spans="2:12" s="1350" customFormat="1" ht="18" customHeight="1">
      <c r="B224" s="3891"/>
      <c r="C224" s="1396" t="s">
        <v>802</v>
      </c>
      <c r="D224" s="1352"/>
      <c r="E224" s="1342"/>
      <c r="F224" s="1342"/>
      <c r="G224" s="1344" t="s">
        <v>799</v>
      </c>
      <c r="H224" s="1378" t="s">
        <v>11</v>
      </c>
      <c r="I224" s="1346" t="s">
        <v>11</v>
      </c>
      <c r="J224" s="1379" t="s">
        <v>11</v>
      </c>
      <c r="K224" s="1348"/>
      <c r="L224" s="1349"/>
    </row>
    <row r="225" spans="2:12" s="1350" customFormat="1" ht="18" customHeight="1">
      <c r="B225" s="3891"/>
      <c r="C225" s="1396" t="s">
        <v>803</v>
      </c>
      <c r="D225" s="1352"/>
      <c r="E225" s="1342"/>
      <c r="F225" s="1342"/>
      <c r="G225" s="1344" t="s">
        <v>799</v>
      </c>
      <c r="H225" s="1378" t="s">
        <v>11</v>
      </c>
      <c r="I225" s="1346" t="s">
        <v>11</v>
      </c>
      <c r="J225" s="1379" t="s">
        <v>11</v>
      </c>
      <c r="K225" s="1348"/>
      <c r="L225" s="1349"/>
    </row>
    <row r="226" spans="2:12" s="1350" customFormat="1" ht="18" customHeight="1">
      <c r="B226" s="3891"/>
      <c r="C226" s="1396" t="s">
        <v>804</v>
      </c>
      <c r="D226" s="1352"/>
      <c r="E226" s="1342"/>
      <c r="F226" s="1342"/>
      <c r="G226" s="1344"/>
      <c r="H226" s="1378" t="s">
        <v>11</v>
      </c>
      <c r="I226" s="1346" t="s">
        <v>11</v>
      </c>
      <c r="J226" s="1379" t="s">
        <v>11</v>
      </c>
      <c r="K226" s="1348"/>
      <c r="L226" s="1349"/>
    </row>
    <row r="227" spans="2:12" s="1350" customFormat="1" ht="18" customHeight="1">
      <c r="B227" s="3891"/>
      <c r="C227" s="1396" t="s">
        <v>805</v>
      </c>
      <c r="D227" s="1352"/>
      <c r="E227" s="1342"/>
      <c r="F227" s="1342"/>
      <c r="G227" s="1344"/>
      <c r="H227" s="1378" t="s">
        <v>11</v>
      </c>
      <c r="I227" s="1346" t="s">
        <v>11</v>
      </c>
      <c r="J227" s="1379" t="s">
        <v>11</v>
      </c>
      <c r="K227" s="1348"/>
      <c r="L227" s="1349"/>
    </row>
    <row r="228" spans="2:12" s="1350" customFormat="1" ht="18" customHeight="1">
      <c r="B228" s="3891"/>
      <c r="C228" s="1396" t="s">
        <v>806</v>
      </c>
      <c r="D228" s="1352"/>
      <c r="E228" s="1342"/>
      <c r="F228" s="1342"/>
      <c r="G228" s="1344"/>
      <c r="H228" s="1378" t="s">
        <v>11</v>
      </c>
      <c r="I228" s="1346" t="s">
        <v>11</v>
      </c>
      <c r="J228" s="1379" t="s">
        <v>11</v>
      </c>
      <c r="K228" s="1348"/>
      <c r="L228" s="1349"/>
    </row>
    <row r="229" spans="2:12" s="1350" customFormat="1" ht="18" customHeight="1">
      <c r="B229" s="3892"/>
      <c r="C229" s="1396" t="s">
        <v>807</v>
      </c>
      <c r="D229" s="1352"/>
      <c r="E229" s="1342"/>
      <c r="F229" s="1342"/>
      <c r="G229" s="1344" t="s">
        <v>808</v>
      </c>
      <c r="H229" s="1378" t="s">
        <v>11</v>
      </c>
      <c r="I229" s="1346" t="s">
        <v>11</v>
      </c>
      <c r="J229" s="1379" t="s">
        <v>11</v>
      </c>
      <c r="K229" s="1348"/>
      <c r="L229" s="1349"/>
    </row>
    <row r="230" spans="2:12" s="1350" customFormat="1" ht="18" customHeight="1">
      <c r="B230" s="3893" t="s">
        <v>809</v>
      </c>
      <c r="C230" s="1342" t="s">
        <v>810</v>
      </c>
      <c r="D230" s="1343"/>
      <c r="E230" s="1342"/>
      <c r="F230" s="1342"/>
      <c r="G230" s="1344"/>
      <c r="H230" s="1378" t="s">
        <v>11</v>
      </c>
      <c r="I230" s="1346" t="s">
        <v>11</v>
      </c>
      <c r="J230" s="1379" t="s">
        <v>11</v>
      </c>
      <c r="K230" s="1348"/>
      <c r="L230" s="1349"/>
    </row>
    <row r="231" spans="2:12" s="1350" customFormat="1" ht="18" customHeight="1">
      <c r="B231" s="3891"/>
      <c r="C231" s="1342" t="s">
        <v>811</v>
      </c>
      <c r="D231" s="1343"/>
      <c r="E231" s="1342"/>
      <c r="F231" s="1342"/>
      <c r="G231" s="1344"/>
      <c r="H231" s="1378" t="s">
        <v>11</v>
      </c>
      <c r="I231" s="1346" t="s">
        <v>11</v>
      </c>
      <c r="J231" s="1379" t="s">
        <v>11</v>
      </c>
      <c r="K231" s="1348"/>
      <c r="L231" s="1349"/>
    </row>
    <row r="232" spans="2:12" s="1350" customFormat="1" ht="18" customHeight="1">
      <c r="B232" s="3891"/>
      <c r="C232" s="1342" t="s">
        <v>812</v>
      </c>
      <c r="D232" s="1343"/>
      <c r="E232" s="1342"/>
      <c r="F232" s="1342"/>
      <c r="G232" s="1344"/>
      <c r="H232" s="1378" t="s">
        <v>11</v>
      </c>
      <c r="I232" s="1346" t="s">
        <v>11</v>
      </c>
      <c r="J232" s="1379" t="s">
        <v>11</v>
      </c>
      <c r="K232" s="1348"/>
      <c r="L232" s="1349"/>
    </row>
    <row r="233" spans="2:12" s="1350" customFormat="1" ht="18" customHeight="1">
      <c r="B233" s="3891"/>
      <c r="C233" s="1342" t="s">
        <v>813</v>
      </c>
      <c r="D233" s="1343"/>
      <c r="E233" s="1342"/>
      <c r="F233" s="1342"/>
      <c r="G233" s="1344"/>
      <c r="H233" s="1378" t="s">
        <v>11</v>
      </c>
      <c r="I233" s="1346" t="s">
        <v>11</v>
      </c>
      <c r="J233" s="1379" t="s">
        <v>11</v>
      </c>
      <c r="K233" s="1348"/>
      <c r="L233" s="1349"/>
    </row>
    <row r="234" spans="2:12" s="1350" customFormat="1" ht="18" customHeight="1">
      <c r="B234" s="3891"/>
      <c r="C234" s="1342" t="s">
        <v>814</v>
      </c>
      <c r="D234" s="1343"/>
      <c r="E234" s="1342"/>
      <c r="F234" s="1342"/>
      <c r="G234" s="1344"/>
      <c r="H234" s="1378" t="s">
        <v>11</v>
      </c>
      <c r="I234" s="1346" t="s">
        <v>11</v>
      </c>
      <c r="J234" s="1379" t="s">
        <v>11</v>
      </c>
      <c r="K234" s="1348"/>
      <c r="L234" s="1349"/>
    </row>
    <row r="235" spans="2:12" s="1350" customFormat="1" ht="18" customHeight="1">
      <c r="B235" s="3891"/>
      <c r="C235" s="1385" t="s">
        <v>2639</v>
      </c>
      <c r="D235" s="1382"/>
      <c r="E235" s="1366"/>
      <c r="F235" s="1366"/>
      <c r="G235" s="3874" t="s">
        <v>735</v>
      </c>
      <c r="H235" s="3870" t="s">
        <v>11</v>
      </c>
      <c r="I235" s="3871" t="s">
        <v>11</v>
      </c>
      <c r="J235" s="3879" t="s">
        <v>11</v>
      </c>
      <c r="K235" s="1369"/>
      <c r="L235" s="1370"/>
    </row>
    <row r="236" spans="2:12" s="1350" customFormat="1" ht="18" customHeight="1">
      <c r="B236" s="3891"/>
      <c r="C236" s="1386" t="s">
        <v>2640</v>
      </c>
      <c r="D236" s="1387"/>
      <c r="E236" s="1373"/>
      <c r="F236" s="1373"/>
      <c r="G236" s="3875"/>
      <c r="H236" s="3870"/>
      <c r="I236" s="3871"/>
      <c r="J236" s="3879"/>
      <c r="K236" s="1375"/>
      <c r="L236" s="1375"/>
    </row>
    <row r="237" spans="2:12" s="1350" customFormat="1" ht="18" customHeight="1">
      <c r="B237" s="3891"/>
      <c r="C237" s="1366" t="s">
        <v>813</v>
      </c>
      <c r="D237" s="1382"/>
      <c r="E237" s="1366"/>
      <c r="F237" s="1366"/>
      <c r="G237" s="1367"/>
      <c r="H237" s="1378" t="s">
        <v>11</v>
      </c>
      <c r="I237" s="1346" t="s">
        <v>11</v>
      </c>
      <c r="J237" s="1379" t="s">
        <v>11</v>
      </c>
      <c r="K237" s="1369"/>
      <c r="L237" s="1370"/>
    </row>
    <row r="238" spans="2:12" s="1350" customFormat="1" ht="18" customHeight="1">
      <c r="B238" s="3893" t="s">
        <v>815</v>
      </c>
      <c r="C238" s="1366" t="s">
        <v>810</v>
      </c>
      <c r="D238" s="1382"/>
      <c r="E238" s="1366"/>
      <c r="F238" s="1366"/>
      <c r="G238" s="1344" t="s">
        <v>622</v>
      </c>
      <c r="H238" s="1378" t="s">
        <v>11</v>
      </c>
      <c r="I238" s="1346" t="s">
        <v>11</v>
      </c>
      <c r="J238" s="1379" t="s">
        <v>11</v>
      </c>
      <c r="K238" s="1369"/>
      <c r="L238" s="1370"/>
    </row>
    <row r="239" spans="2:12" s="1350" customFormat="1" ht="18" customHeight="1">
      <c r="B239" s="3891"/>
      <c r="C239" s="1366" t="s">
        <v>816</v>
      </c>
      <c r="D239" s="1382"/>
      <c r="E239" s="1366"/>
      <c r="F239" s="1366"/>
      <c r="G239" s="1344" t="s">
        <v>622</v>
      </c>
      <c r="H239" s="1378" t="s">
        <v>11</v>
      </c>
      <c r="I239" s="1346" t="s">
        <v>11</v>
      </c>
      <c r="J239" s="1379" t="s">
        <v>11</v>
      </c>
      <c r="K239" s="1369"/>
      <c r="L239" s="1370"/>
    </row>
    <row r="240" spans="2:12" s="1350" customFormat="1" ht="18" customHeight="1">
      <c r="B240" s="3891"/>
      <c r="C240" s="1366" t="s">
        <v>817</v>
      </c>
      <c r="D240" s="1382"/>
      <c r="E240" s="1366"/>
      <c r="F240" s="1366"/>
      <c r="G240" s="1344" t="s">
        <v>622</v>
      </c>
      <c r="H240" s="1378" t="s">
        <v>11</v>
      </c>
      <c r="I240" s="1346" t="s">
        <v>11</v>
      </c>
      <c r="J240" s="1379" t="s">
        <v>11</v>
      </c>
      <c r="K240" s="1369"/>
      <c r="L240" s="1370"/>
    </row>
    <row r="241" spans="2:12" s="1350" customFormat="1" ht="18" customHeight="1">
      <c r="B241" s="3891"/>
      <c r="C241" s="1366" t="s">
        <v>818</v>
      </c>
      <c r="D241" s="1382"/>
      <c r="E241" s="1366"/>
      <c r="F241" s="1366"/>
      <c r="G241" s="1367"/>
      <c r="H241" s="1378" t="s">
        <v>11</v>
      </c>
      <c r="I241" s="1346" t="s">
        <v>11</v>
      </c>
      <c r="J241" s="1379" t="s">
        <v>11</v>
      </c>
      <c r="K241" s="1369"/>
      <c r="L241" s="1370"/>
    </row>
    <row r="242" spans="2:12" s="1350" customFormat="1" ht="18" customHeight="1">
      <c r="B242" s="3892"/>
      <c r="C242" s="1366" t="s">
        <v>819</v>
      </c>
      <c r="D242" s="1382"/>
      <c r="E242" s="1366"/>
      <c r="F242" s="1366"/>
      <c r="G242" s="1367"/>
      <c r="H242" s="1378" t="s">
        <v>11</v>
      </c>
      <c r="I242" s="1346" t="s">
        <v>11</v>
      </c>
      <c r="J242" s="1379" t="s">
        <v>11</v>
      </c>
      <c r="K242" s="1369"/>
      <c r="L242" s="1370"/>
    </row>
    <row r="243" spans="2:12" s="1350" customFormat="1" ht="18" customHeight="1">
      <c r="B243" s="1411" t="s">
        <v>820</v>
      </c>
      <c r="C243" s="1390"/>
      <c r="D243" s="1390"/>
      <c r="E243" s="1390"/>
      <c r="F243" s="1390"/>
      <c r="G243" s="1412"/>
      <c r="H243" s="1378" t="s">
        <v>11</v>
      </c>
      <c r="I243" s="1346" t="s">
        <v>11</v>
      </c>
      <c r="J243" s="1379" t="s">
        <v>11</v>
      </c>
      <c r="K243" s="1369"/>
      <c r="L243" s="1370"/>
    </row>
    <row r="244" spans="2:12" ht="18" customHeight="1">
      <c r="B244" s="1264"/>
      <c r="C244" s="1245"/>
      <c r="D244" s="1328"/>
      <c r="E244" s="1245"/>
      <c r="F244" s="1245"/>
      <c r="G244" s="1246"/>
      <c r="H244" s="1258" t="s">
        <v>11</v>
      </c>
      <c r="I244" s="1331" t="s">
        <v>11</v>
      </c>
      <c r="J244" s="1259" t="s">
        <v>11</v>
      </c>
      <c r="K244" s="1249"/>
      <c r="L244" s="1250"/>
    </row>
    <row r="245" spans="2:12" ht="18" customHeight="1">
      <c r="B245" s="3812" t="s">
        <v>582</v>
      </c>
      <c r="C245" s="3812"/>
      <c r="D245" s="3812"/>
      <c r="E245" s="3812"/>
      <c r="F245" s="3812"/>
      <c r="G245" s="3812"/>
      <c r="H245" s="3812"/>
      <c r="I245" s="3812"/>
      <c r="J245" s="3812"/>
      <c r="K245" s="3812"/>
    </row>
    <row r="247" spans="2:12" ht="27.95" customHeight="1">
      <c r="B247" s="3813" t="s">
        <v>824</v>
      </c>
      <c r="C247" s="3814"/>
      <c r="D247" s="3814"/>
      <c r="E247" s="3814"/>
      <c r="F247" s="3814"/>
      <c r="G247" s="3814"/>
      <c r="H247" s="3814"/>
      <c r="I247" s="3814"/>
      <c r="J247" s="3814"/>
      <c r="K247" s="3814"/>
      <c r="L247" s="3814"/>
    </row>
    <row r="248" spans="2:12" ht="18" customHeight="1">
      <c r="B248" s="3798" t="s">
        <v>551</v>
      </c>
      <c r="C248" s="3799"/>
      <c r="D248" s="3799"/>
      <c r="E248" s="3799"/>
      <c r="F248" s="3800"/>
      <c r="G248" s="3804" t="s">
        <v>2567</v>
      </c>
      <c r="H248" s="3806" t="s">
        <v>2568</v>
      </c>
      <c r="I248" s="3807"/>
      <c r="J248" s="3807"/>
      <c r="K248" s="3808" t="s">
        <v>2569</v>
      </c>
      <c r="L248" s="3810" t="s">
        <v>552</v>
      </c>
    </row>
    <row r="249" spans="2:12" ht="18" customHeight="1">
      <c r="B249" s="3801"/>
      <c r="C249" s="3802"/>
      <c r="D249" s="3802"/>
      <c r="E249" s="3802"/>
      <c r="F249" s="3803"/>
      <c r="G249" s="3805"/>
      <c r="H249" s="1204" t="s">
        <v>553</v>
      </c>
      <c r="I249" s="1205" t="s">
        <v>554</v>
      </c>
      <c r="J249" s="1206" t="s">
        <v>2570</v>
      </c>
      <c r="K249" s="3809"/>
      <c r="L249" s="3811"/>
    </row>
    <row r="250" spans="2:12" s="1350" customFormat="1" ht="18" customHeight="1">
      <c r="B250" s="3890" t="s">
        <v>825</v>
      </c>
      <c r="C250" s="1355" t="s">
        <v>826</v>
      </c>
      <c r="D250" s="1356"/>
      <c r="E250" s="1355"/>
      <c r="F250" s="1413"/>
      <c r="G250" s="1344" t="s">
        <v>638</v>
      </c>
      <c r="H250" s="1378" t="s">
        <v>11</v>
      </c>
      <c r="I250" s="1346" t="s">
        <v>11</v>
      </c>
      <c r="J250" s="1379" t="s">
        <v>11</v>
      </c>
      <c r="K250" s="1361"/>
      <c r="L250" s="1362"/>
    </row>
    <row r="251" spans="2:12" s="1350" customFormat="1" ht="18" customHeight="1">
      <c r="B251" s="3891"/>
      <c r="C251" s="1342" t="s">
        <v>827</v>
      </c>
      <c r="D251" s="1343"/>
      <c r="E251" s="1342"/>
      <c r="F251" s="1349"/>
      <c r="G251" s="1344" t="s">
        <v>638</v>
      </c>
      <c r="H251" s="1378" t="s">
        <v>11</v>
      </c>
      <c r="I251" s="1346" t="s">
        <v>11</v>
      </c>
      <c r="J251" s="1379" t="s">
        <v>11</v>
      </c>
      <c r="K251" s="1348"/>
      <c r="L251" s="1349"/>
    </row>
    <row r="252" spans="2:12" s="1350" customFormat="1" ht="18" customHeight="1">
      <c r="B252" s="3891"/>
      <c r="C252" s="1396" t="s">
        <v>828</v>
      </c>
      <c r="D252" s="1352"/>
      <c r="E252" s="1342"/>
      <c r="F252" s="1349"/>
      <c r="G252" s="1344"/>
      <c r="H252" s="1378" t="s">
        <v>11</v>
      </c>
      <c r="I252" s="1346" t="s">
        <v>11</v>
      </c>
      <c r="J252" s="1379" t="s">
        <v>11</v>
      </c>
      <c r="K252" s="1348"/>
      <c r="L252" s="1349"/>
    </row>
    <row r="253" spans="2:12" s="1350" customFormat="1" ht="18" customHeight="1">
      <c r="B253" s="3891"/>
      <c r="C253" s="1396" t="s">
        <v>829</v>
      </c>
      <c r="D253" s="1352"/>
      <c r="E253" s="1342"/>
      <c r="F253" s="1349"/>
      <c r="G253" s="1344" t="s">
        <v>642</v>
      </c>
      <c r="H253" s="1378" t="s">
        <v>11</v>
      </c>
      <c r="I253" s="1346" t="s">
        <v>11</v>
      </c>
      <c r="J253" s="1379" t="s">
        <v>11</v>
      </c>
      <c r="K253" s="1348"/>
      <c r="L253" s="1349"/>
    </row>
    <row r="254" spans="2:12" s="1350" customFormat="1" ht="18" customHeight="1">
      <c r="B254" s="3891"/>
      <c r="C254" s="1414" t="s">
        <v>830</v>
      </c>
      <c r="D254" s="1352"/>
      <c r="E254" s="1342"/>
      <c r="F254" s="1349"/>
      <c r="G254" s="1344"/>
      <c r="H254" s="1378" t="s">
        <v>11</v>
      </c>
      <c r="I254" s="1346" t="s">
        <v>11</v>
      </c>
      <c r="J254" s="1379" t="s">
        <v>11</v>
      </c>
      <c r="K254" s="1348"/>
      <c r="L254" s="1349"/>
    </row>
    <row r="255" spans="2:12" s="1350" customFormat="1" ht="18" customHeight="1">
      <c r="B255" s="3891"/>
      <c r="C255" s="1389"/>
      <c r="D255" s="1352" t="s">
        <v>831</v>
      </c>
      <c r="E255" s="1342"/>
      <c r="F255" s="1349"/>
      <c r="G255" s="1344"/>
      <c r="H255" s="1378" t="s">
        <v>11</v>
      </c>
      <c r="I255" s="1346" t="s">
        <v>11</v>
      </c>
      <c r="J255" s="1379" t="s">
        <v>11</v>
      </c>
      <c r="K255" s="1348"/>
      <c r="L255" s="1349"/>
    </row>
    <row r="256" spans="2:12" s="1350" customFormat="1" ht="18" customHeight="1">
      <c r="B256" s="3891"/>
      <c r="C256" s="1394"/>
      <c r="D256" s="1352" t="s">
        <v>832</v>
      </c>
      <c r="E256" s="1342"/>
      <c r="F256" s="1349"/>
      <c r="G256" s="1344"/>
      <c r="H256" s="1378" t="s">
        <v>11</v>
      </c>
      <c r="I256" s="1346" t="s">
        <v>11</v>
      </c>
      <c r="J256" s="1379" t="s">
        <v>11</v>
      </c>
      <c r="K256" s="1348"/>
      <c r="L256" s="1349"/>
    </row>
    <row r="257" spans="2:12" s="1350" customFormat="1" ht="18" customHeight="1">
      <c r="B257" s="3891"/>
      <c r="C257" s="1366" t="s">
        <v>833</v>
      </c>
      <c r="D257" s="1343"/>
      <c r="E257" s="1342"/>
      <c r="F257" s="1349"/>
      <c r="G257" s="1344"/>
      <c r="H257" s="1378" t="s">
        <v>11</v>
      </c>
      <c r="I257" s="1346" t="s">
        <v>11</v>
      </c>
      <c r="J257" s="1379" t="s">
        <v>11</v>
      </c>
      <c r="K257" s="1348"/>
      <c r="L257" s="1349"/>
    </row>
    <row r="258" spans="2:12" s="1350" customFormat="1" ht="18" customHeight="1">
      <c r="B258" s="3891"/>
      <c r="C258" s="1415"/>
      <c r="D258" s="1343" t="s">
        <v>834</v>
      </c>
      <c r="E258" s="1342"/>
      <c r="F258" s="1349"/>
      <c r="G258" s="1344"/>
      <c r="H258" s="1378" t="s">
        <v>11</v>
      </c>
      <c r="I258" s="1346" t="s">
        <v>11</v>
      </c>
      <c r="J258" s="1379" t="s">
        <v>11</v>
      </c>
      <c r="K258" s="1348"/>
      <c r="L258" s="1349"/>
    </row>
    <row r="259" spans="2:12" s="1350" customFormat="1" ht="18" customHeight="1">
      <c r="B259" s="3891"/>
      <c r="C259" s="1415"/>
      <c r="D259" s="1343" t="s">
        <v>835</v>
      </c>
      <c r="E259" s="1342"/>
      <c r="F259" s="1349"/>
      <c r="G259" s="1344"/>
      <c r="H259" s="1378" t="s">
        <v>11</v>
      </c>
      <c r="I259" s="1346" t="s">
        <v>11</v>
      </c>
      <c r="J259" s="1379" t="s">
        <v>11</v>
      </c>
      <c r="K259" s="1348"/>
      <c r="L259" s="1349"/>
    </row>
    <row r="260" spans="2:12" s="1350" customFormat="1" ht="18" customHeight="1">
      <c r="B260" s="3891"/>
      <c r="C260" s="1415"/>
      <c r="D260" s="1343" t="s">
        <v>836</v>
      </c>
      <c r="E260" s="1342"/>
      <c r="F260" s="1349"/>
      <c r="G260" s="1344"/>
      <c r="H260" s="1378" t="s">
        <v>11</v>
      </c>
      <c r="I260" s="1346" t="s">
        <v>11</v>
      </c>
      <c r="J260" s="1379" t="s">
        <v>11</v>
      </c>
      <c r="K260" s="1348"/>
      <c r="L260" s="1349"/>
    </row>
    <row r="261" spans="2:12" s="1350" customFormat="1" ht="18" customHeight="1">
      <c r="B261" s="3891"/>
      <c r="C261" s="1416"/>
      <c r="D261" s="1343" t="s">
        <v>837</v>
      </c>
      <c r="E261" s="1342"/>
      <c r="F261" s="1349"/>
      <c r="G261" s="1344"/>
      <c r="H261" s="1378" t="s">
        <v>11</v>
      </c>
      <c r="I261" s="1346" t="s">
        <v>11</v>
      </c>
      <c r="J261" s="1379" t="s">
        <v>11</v>
      </c>
      <c r="K261" s="1348"/>
      <c r="L261" s="1349"/>
    </row>
    <row r="262" spans="2:12" s="1350" customFormat="1" ht="18" customHeight="1">
      <c r="B262" s="3893" t="s">
        <v>838</v>
      </c>
      <c r="C262" s="1342" t="s">
        <v>839</v>
      </c>
      <c r="D262" s="1343"/>
      <c r="E262" s="1342"/>
      <c r="F262" s="1349"/>
      <c r="G262" s="1417" t="s">
        <v>741</v>
      </c>
      <c r="H262" s="1378" t="s">
        <v>11</v>
      </c>
      <c r="I262" s="1346" t="s">
        <v>11</v>
      </c>
      <c r="J262" s="1379" t="s">
        <v>11</v>
      </c>
      <c r="K262" s="1348"/>
      <c r="L262" s="1349"/>
    </row>
    <row r="263" spans="2:12" s="1350" customFormat="1" ht="18" customHeight="1">
      <c r="B263" s="3891"/>
      <c r="C263" s="1390" t="s">
        <v>2641</v>
      </c>
      <c r="D263" s="1382"/>
      <c r="E263" s="1366"/>
      <c r="F263" s="1370"/>
      <c r="G263" s="3874" t="s">
        <v>642</v>
      </c>
      <c r="H263" s="3870" t="s">
        <v>11</v>
      </c>
      <c r="I263" s="3871" t="s">
        <v>11</v>
      </c>
      <c r="J263" s="3879" t="s">
        <v>11</v>
      </c>
      <c r="K263" s="1369"/>
      <c r="L263" s="1370"/>
    </row>
    <row r="264" spans="2:12" s="1350" customFormat="1" ht="18" customHeight="1">
      <c r="B264" s="3891"/>
      <c r="C264" s="1386" t="s">
        <v>2642</v>
      </c>
      <c r="D264" s="1387"/>
      <c r="E264" s="1373"/>
      <c r="F264" s="1376"/>
      <c r="G264" s="3875"/>
      <c r="H264" s="3870"/>
      <c r="I264" s="3871"/>
      <c r="J264" s="3879"/>
      <c r="K264" s="1375"/>
      <c r="L264" s="1376"/>
    </row>
    <row r="265" spans="2:12" s="1350" customFormat="1" ht="18" customHeight="1">
      <c r="B265" s="3892"/>
      <c r="C265" s="1342" t="s">
        <v>840</v>
      </c>
      <c r="D265" s="1343"/>
      <c r="E265" s="1342"/>
      <c r="F265" s="1349"/>
      <c r="G265" s="1417" t="s">
        <v>741</v>
      </c>
      <c r="H265" s="1378" t="s">
        <v>11</v>
      </c>
      <c r="I265" s="1346" t="s">
        <v>11</v>
      </c>
      <c r="J265" s="1379" t="s">
        <v>11</v>
      </c>
      <c r="K265" s="1348"/>
      <c r="L265" s="1349"/>
    </row>
    <row r="266" spans="2:12" s="1350" customFormat="1" ht="18" customHeight="1">
      <c r="B266" s="1411" t="s">
        <v>841</v>
      </c>
      <c r="C266" s="1342"/>
      <c r="D266" s="1343"/>
      <c r="E266" s="1342"/>
      <c r="F266" s="1349"/>
      <c r="G266" s="1344"/>
      <c r="H266" s="1378" t="s">
        <v>11</v>
      </c>
      <c r="I266" s="1346" t="s">
        <v>11</v>
      </c>
      <c r="J266" s="1379" t="s">
        <v>11</v>
      </c>
      <c r="K266" s="1348"/>
      <c r="L266" s="1349"/>
    </row>
    <row r="267" spans="2:12" s="1350" customFormat="1" ht="18" customHeight="1">
      <c r="B267" s="1418"/>
      <c r="C267" s="1342" t="s">
        <v>842</v>
      </c>
      <c r="D267" s="1343"/>
      <c r="E267" s="1342"/>
      <c r="F267" s="1349"/>
      <c r="G267" s="1344"/>
      <c r="H267" s="1378" t="s">
        <v>11</v>
      </c>
      <c r="I267" s="1346" t="s">
        <v>11</v>
      </c>
      <c r="J267" s="1379" t="s">
        <v>11</v>
      </c>
      <c r="K267" s="1348"/>
      <c r="L267" s="1349"/>
    </row>
    <row r="268" spans="2:12" s="1350" customFormat="1" ht="18" customHeight="1">
      <c r="B268" s="1418"/>
      <c r="C268" s="1342" t="s">
        <v>843</v>
      </c>
      <c r="D268" s="1343"/>
      <c r="E268" s="1342"/>
      <c r="F268" s="1349"/>
      <c r="G268" s="1344"/>
      <c r="H268" s="1378" t="s">
        <v>11</v>
      </c>
      <c r="I268" s="1346" t="s">
        <v>11</v>
      </c>
      <c r="J268" s="1379" t="s">
        <v>11</v>
      </c>
      <c r="K268" s="1348"/>
      <c r="L268" s="1349"/>
    </row>
    <row r="269" spans="2:12" s="1350" customFormat="1" ht="18" customHeight="1">
      <c r="B269" s="1419"/>
      <c r="C269" s="1342" t="s">
        <v>844</v>
      </c>
      <c r="D269" s="1356"/>
      <c r="E269" s="1355"/>
      <c r="F269" s="1362"/>
      <c r="G269" s="1357"/>
      <c r="H269" s="1378" t="s">
        <v>11</v>
      </c>
      <c r="I269" s="1346" t="s">
        <v>11</v>
      </c>
      <c r="J269" s="1379" t="s">
        <v>11</v>
      </c>
      <c r="K269" s="1361"/>
      <c r="L269" s="1362"/>
    </row>
    <row r="270" spans="2:12" ht="18" customHeight="1">
      <c r="B270" s="1270"/>
      <c r="C270" s="1198"/>
      <c r="D270" s="1330"/>
      <c r="E270" s="1198"/>
      <c r="F270" s="1199"/>
      <c r="G270" s="1262"/>
      <c r="H270" s="1258" t="s">
        <v>11</v>
      </c>
      <c r="I270" s="1331" t="s">
        <v>11</v>
      </c>
      <c r="J270" s="1259" t="s">
        <v>11</v>
      </c>
      <c r="K270" s="1263"/>
      <c r="L270" s="1199"/>
    </row>
    <row r="272" spans="2:12" ht="27.95" customHeight="1">
      <c r="B272" s="3813" t="s">
        <v>851</v>
      </c>
      <c r="C272" s="3814"/>
      <c r="D272" s="3814"/>
      <c r="E272" s="3814"/>
      <c r="F272" s="3814"/>
      <c r="G272" s="3814"/>
      <c r="H272" s="3814"/>
      <c r="I272" s="3814"/>
      <c r="J272" s="3814"/>
      <c r="K272" s="3814"/>
      <c r="L272" s="3814"/>
    </row>
    <row r="273" spans="2:12" ht="18" customHeight="1">
      <c r="B273" s="3798" t="s">
        <v>551</v>
      </c>
      <c r="C273" s="3799"/>
      <c r="D273" s="3799"/>
      <c r="E273" s="3799"/>
      <c r="F273" s="3800"/>
      <c r="G273" s="3804" t="s">
        <v>2567</v>
      </c>
      <c r="H273" s="3806" t="s">
        <v>2568</v>
      </c>
      <c r="I273" s="3807"/>
      <c r="J273" s="3807"/>
      <c r="K273" s="3808" t="s">
        <v>2569</v>
      </c>
      <c r="L273" s="3810" t="s">
        <v>552</v>
      </c>
    </row>
    <row r="274" spans="2:12" ht="18" customHeight="1">
      <c r="B274" s="3801"/>
      <c r="C274" s="3802"/>
      <c r="D274" s="3802"/>
      <c r="E274" s="3802"/>
      <c r="F274" s="3803"/>
      <c r="G274" s="3805"/>
      <c r="H274" s="1204" t="s">
        <v>553</v>
      </c>
      <c r="I274" s="1205" t="s">
        <v>554</v>
      </c>
      <c r="J274" s="1206" t="s">
        <v>2570</v>
      </c>
      <c r="K274" s="3809"/>
      <c r="L274" s="3811"/>
    </row>
    <row r="275" spans="2:12" s="1350" customFormat="1" ht="18" customHeight="1">
      <c r="B275" s="3890" t="s">
        <v>461</v>
      </c>
      <c r="C275" s="1355" t="s">
        <v>852</v>
      </c>
      <c r="D275" s="1356"/>
      <c r="E275" s="1355"/>
      <c r="F275" s="1355"/>
      <c r="G275" s="1344"/>
      <c r="H275" s="1378" t="s">
        <v>11</v>
      </c>
      <c r="I275" s="1346" t="s">
        <v>11</v>
      </c>
      <c r="J275" s="1379" t="s">
        <v>11</v>
      </c>
      <c r="K275" s="1361"/>
      <c r="L275" s="1362"/>
    </row>
    <row r="276" spans="2:12" s="1350" customFormat="1" ht="18" customHeight="1">
      <c r="B276" s="3891"/>
      <c r="C276" s="1342" t="s">
        <v>867</v>
      </c>
      <c r="D276" s="1343"/>
      <c r="E276" s="1342"/>
      <c r="F276" s="1342"/>
      <c r="G276" s="1344"/>
      <c r="H276" s="1378" t="s">
        <v>11</v>
      </c>
      <c r="I276" s="1346" t="s">
        <v>11</v>
      </c>
      <c r="J276" s="1379" t="s">
        <v>11</v>
      </c>
      <c r="K276" s="1348"/>
      <c r="L276" s="1349"/>
    </row>
    <row r="277" spans="2:12" s="1350" customFormat="1" ht="18" customHeight="1">
      <c r="B277" s="3891"/>
      <c r="C277" s="1396" t="s">
        <v>868</v>
      </c>
      <c r="D277" s="1352"/>
      <c r="E277" s="1342"/>
      <c r="F277" s="1342"/>
      <c r="G277" s="1344"/>
      <c r="H277" s="1378" t="s">
        <v>11</v>
      </c>
      <c r="I277" s="1346" t="s">
        <v>11</v>
      </c>
      <c r="J277" s="1379" t="s">
        <v>11</v>
      </c>
      <c r="K277" s="1348"/>
      <c r="L277" s="1349"/>
    </row>
    <row r="278" spans="2:12" s="1350" customFormat="1" ht="18" customHeight="1">
      <c r="B278" s="3891"/>
      <c r="C278" s="1396" t="s">
        <v>869</v>
      </c>
      <c r="D278" s="1352"/>
      <c r="E278" s="1342"/>
      <c r="F278" s="1342"/>
      <c r="G278" s="1344"/>
      <c r="H278" s="1378" t="s">
        <v>11</v>
      </c>
      <c r="I278" s="1346" t="s">
        <v>11</v>
      </c>
      <c r="J278" s="1379" t="s">
        <v>11</v>
      </c>
      <c r="K278" s="1348"/>
      <c r="L278" s="1349"/>
    </row>
    <row r="279" spans="2:12" s="1350" customFormat="1" ht="18" customHeight="1">
      <c r="B279" s="3895"/>
      <c r="C279" s="1408" t="s">
        <v>853</v>
      </c>
      <c r="D279" s="1352"/>
      <c r="E279" s="1342"/>
      <c r="F279" s="1342"/>
      <c r="G279" s="1344"/>
      <c r="H279" s="1378" t="s">
        <v>11</v>
      </c>
      <c r="I279" s="1346" t="s">
        <v>11</v>
      </c>
      <c r="J279" s="1379" t="s">
        <v>11</v>
      </c>
      <c r="K279" s="1348"/>
      <c r="L279" s="1349"/>
    </row>
    <row r="280" spans="2:12" s="1350" customFormat="1" ht="18" customHeight="1">
      <c r="B280" s="3891"/>
      <c r="C280" s="1420" t="s">
        <v>854</v>
      </c>
      <c r="D280" s="1343"/>
      <c r="E280" s="1342"/>
      <c r="F280" s="1342"/>
      <c r="G280" s="1344"/>
      <c r="H280" s="1378" t="s">
        <v>11</v>
      </c>
      <c r="I280" s="1346" t="s">
        <v>11</v>
      </c>
      <c r="J280" s="1379" t="s">
        <v>11</v>
      </c>
      <c r="K280" s="1348"/>
      <c r="L280" s="1349"/>
    </row>
    <row r="281" spans="2:12" s="1350" customFormat="1" ht="18" customHeight="1">
      <c r="B281" s="3891"/>
      <c r="C281" s="1421" t="s">
        <v>855</v>
      </c>
      <c r="D281" s="1343"/>
      <c r="E281" s="1342"/>
      <c r="F281" s="1342"/>
      <c r="G281" s="1344"/>
      <c r="H281" s="1378" t="s">
        <v>11</v>
      </c>
      <c r="I281" s="1346" t="s">
        <v>11</v>
      </c>
      <c r="J281" s="1379" t="s">
        <v>11</v>
      </c>
      <c r="K281" s="1348"/>
      <c r="L281" s="1349"/>
    </row>
    <row r="282" spans="2:12" s="1350" customFormat="1" ht="18" customHeight="1">
      <c r="B282" s="3891"/>
      <c r="C282" s="1366" t="s">
        <v>856</v>
      </c>
      <c r="D282" s="1382"/>
      <c r="E282" s="1366"/>
      <c r="F282" s="1366"/>
      <c r="G282" s="1367"/>
      <c r="H282" s="1378" t="s">
        <v>11</v>
      </c>
      <c r="I282" s="1346" t="s">
        <v>11</v>
      </c>
      <c r="J282" s="1379" t="s">
        <v>11</v>
      </c>
      <c r="K282" s="1369"/>
      <c r="L282" s="1370"/>
    </row>
    <row r="283" spans="2:12" ht="18" customHeight="1">
      <c r="B283" s="1264"/>
      <c r="C283" s="1245"/>
      <c r="D283" s="1328"/>
      <c r="E283" s="1245"/>
      <c r="F283" s="1245"/>
      <c r="G283" s="1246"/>
      <c r="H283" s="1258" t="s">
        <v>11</v>
      </c>
      <c r="I283" s="1331" t="s">
        <v>11</v>
      </c>
      <c r="J283" s="1259" t="s">
        <v>11</v>
      </c>
      <c r="K283" s="1249"/>
      <c r="L283" s="1250"/>
    </row>
    <row r="284" spans="2:12" ht="27.95" customHeight="1">
      <c r="B284" s="3795" t="s">
        <v>857</v>
      </c>
      <c r="C284" s="3796"/>
      <c r="D284" s="3796"/>
      <c r="E284" s="3796"/>
      <c r="F284" s="3796"/>
      <c r="G284" s="3796"/>
      <c r="H284" s="3796"/>
      <c r="I284" s="3796"/>
      <c r="J284" s="3796"/>
      <c r="K284" s="3796"/>
      <c r="L284" s="3796"/>
    </row>
    <row r="285" spans="2:12" ht="18" customHeight="1">
      <c r="B285" s="3798" t="s">
        <v>551</v>
      </c>
      <c r="C285" s="3799"/>
      <c r="D285" s="3799"/>
      <c r="E285" s="3799"/>
      <c r="F285" s="3800"/>
      <c r="G285" s="3804" t="s">
        <v>2567</v>
      </c>
      <c r="H285" s="3806" t="s">
        <v>2568</v>
      </c>
      <c r="I285" s="3807"/>
      <c r="J285" s="3807"/>
      <c r="K285" s="3808" t="s">
        <v>2569</v>
      </c>
      <c r="L285" s="3810" t="s">
        <v>552</v>
      </c>
    </row>
    <row r="286" spans="2:12" ht="18" customHeight="1">
      <c r="B286" s="3801"/>
      <c r="C286" s="3802"/>
      <c r="D286" s="3802"/>
      <c r="E286" s="3802"/>
      <c r="F286" s="3803"/>
      <c r="G286" s="3805"/>
      <c r="H286" s="1204" t="s">
        <v>553</v>
      </c>
      <c r="I286" s="1205" t="s">
        <v>554</v>
      </c>
      <c r="J286" s="1206" t="s">
        <v>2570</v>
      </c>
      <c r="K286" s="3809"/>
      <c r="L286" s="3811"/>
    </row>
    <row r="287" spans="2:12" s="1350" customFormat="1" ht="18" customHeight="1">
      <c r="B287" s="1422" t="s">
        <v>2647</v>
      </c>
      <c r="C287" s="1423"/>
      <c r="D287" s="1423"/>
      <c r="E287" s="1423"/>
      <c r="F287" s="1423"/>
      <c r="G287" s="1424"/>
      <c r="H287" s="3870" t="s">
        <v>72</v>
      </c>
      <c r="I287" s="3871" t="s">
        <v>11</v>
      </c>
      <c r="J287" s="3879" t="s">
        <v>11</v>
      </c>
      <c r="K287" s="1425"/>
      <c r="L287" s="1426"/>
    </row>
    <row r="288" spans="2:12" s="1350" customFormat="1" ht="18" customHeight="1">
      <c r="B288" s="1427" t="s">
        <v>2648</v>
      </c>
      <c r="C288" s="1423"/>
      <c r="D288" s="1423"/>
      <c r="E288" s="1423"/>
      <c r="F288" s="1423"/>
      <c r="G288" s="1424"/>
      <c r="H288" s="3870"/>
      <c r="I288" s="3871"/>
      <c r="J288" s="3879"/>
      <c r="K288" s="1425"/>
      <c r="L288" s="1426"/>
    </row>
    <row r="289" spans="2:12" s="1350" customFormat="1" ht="18" customHeight="1">
      <c r="B289" s="1395" t="s">
        <v>858</v>
      </c>
      <c r="C289" s="1342"/>
      <c r="D289" s="1343"/>
      <c r="E289" s="1342"/>
      <c r="F289" s="1342"/>
      <c r="G289" s="1344"/>
      <c r="H289" s="1378" t="s">
        <v>11</v>
      </c>
      <c r="I289" s="1346" t="s">
        <v>11</v>
      </c>
      <c r="J289" s="1379" t="s">
        <v>11</v>
      </c>
      <c r="K289" s="1348"/>
      <c r="L289" s="1349"/>
    </row>
    <row r="290" spans="2:12" s="1350" customFormat="1" ht="18" customHeight="1">
      <c r="B290" s="1428" t="s">
        <v>2651</v>
      </c>
      <c r="C290" s="1366"/>
      <c r="D290" s="1382"/>
      <c r="E290" s="1366"/>
      <c r="F290" s="1366"/>
      <c r="G290" s="3874" t="s">
        <v>2652</v>
      </c>
      <c r="H290" s="3870" t="s">
        <v>11</v>
      </c>
      <c r="I290" s="3871" t="s">
        <v>11</v>
      </c>
      <c r="J290" s="3879" t="s">
        <v>11</v>
      </c>
      <c r="K290" s="1369"/>
      <c r="L290" s="1370"/>
    </row>
    <row r="291" spans="2:12" s="1350" customFormat="1" ht="18" customHeight="1">
      <c r="B291" s="1429" t="s">
        <v>2822</v>
      </c>
      <c r="C291" s="1373"/>
      <c r="D291" s="1387"/>
      <c r="E291" s="1373"/>
      <c r="F291" s="1373"/>
      <c r="G291" s="3875"/>
      <c r="H291" s="3870"/>
      <c r="I291" s="3871"/>
      <c r="J291" s="3879"/>
      <c r="K291" s="1375"/>
      <c r="L291" s="1376"/>
    </row>
    <row r="292" spans="2:12" s="1350" customFormat="1" ht="18" customHeight="1">
      <c r="B292" s="1428" t="s">
        <v>2653</v>
      </c>
      <c r="C292" s="1366"/>
      <c r="D292" s="1382"/>
      <c r="E292" s="1366"/>
      <c r="F292" s="1366"/>
      <c r="G292" s="1367"/>
      <c r="H292" s="3870" t="s">
        <v>11</v>
      </c>
      <c r="I292" s="3871" t="s">
        <v>11</v>
      </c>
      <c r="J292" s="3879" t="s">
        <v>11</v>
      </c>
      <c r="K292" s="1369"/>
      <c r="L292" s="1370"/>
    </row>
    <row r="293" spans="2:12" s="1350" customFormat="1" ht="18" customHeight="1">
      <c r="B293" s="1429" t="s">
        <v>2654</v>
      </c>
      <c r="C293" s="1373"/>
      <c r="D293" s="1387"/>
      <c r="E293" s="1373"/>
      <c r="F293" s="1373"/>
      <c r="G293" s="1374"/>
      <c r="H293" s="3870"/>
      <c r="I293" s="3871"/>
      <c r="J293" s="3879"/>
      <c r="K293" s="1375"/>
      <c r="L293" s="1376"/>
    </row>
    <row r="294" spans="2:12" s="1350" customFormat="1" ht="18" customHeight="1">
      <c r="B294" s="1353" t="s">
        <v>862</v>
      </c>
      <c r="C294" s="1342"/>
      <c r="D294" s="1343"/>
      <c r="E294" s="1342"/>
      <c r="F294" s="1342"/>
      <c r="G294" s="1344"/>
      <c r="H294" s="1378" t="s">
        <v>11</v>
      </c>
      <c r="I294" s="1346" t="s">
        <v>11</v>
      </c>
      <c r="J294" s="1379" t="s">
        <v>11</v>
      </c>
      <c r="K294" s="1348"/>
      <c r="L294" s="1349"/>
    </row>
    <row r="295" spans="2:12" s="1350" customFormat="1" ht="18" customHeight="1">
      <c r="B295" s="1353" t="s">
        <v>863</v>
      </c>
      <c r="C295" s="1342"/>
      <c r="D295" s="1343"/>
      <c r="E295" s="1342"/>
      <c r="F295" s="1342"/>
      <c r="G295" s="1344"/>
      <c r="H295" s="1378" t="s">
        <v>11</v>
      </c>
      <c r="I295" s="1346" t="s">
        <v>11</v>
      </c>
      <c r="J295" s="1379" t="s">
        <v>11</v>
      </c>
      <c r="K295" s="1348"/>
      <c r="L295" s="1349"/>
    </row>
    <row r="296" spans="2:12" ht="18" customHeight="1">
      <c r="B296" s="1261"/>
      <c r="C296" s="1198"/>
      <c r="D296" s="1330"/>
      <c r="E296" s="1198"/>
      <c r="F296" s="1198"/>
      <c r="G296" s="1262"/>
      <c r="H296" s="1258" t="s">
        <v>11</v>
      </c>
      <c r="I296" s="1331" t="s">
        <v>11</v>
      </c>
      <c r="J296" s="1259" t="s">
        <v>11</v>
      </c>
      <c r="K296" s="1263"/>
      <c r="L296" s="1199"/>
    </row>
    <row r="297" spans="2:12" ht="27.95" customHeight="1">
      <c r="B297" s="3795" t="s">
        <v>2655</v>
      </c>
      <c r="C297" s="3796"/>
      <c r="D297" s="3796"/>
      <c r="E297" s="3796"/>
      <c r="F297" s="3796"/>
      <c r="G297" s="3796"/>
      <c r="H297" s="3796"/>
      <c r="I297" s="3796"/>
      <c r="J297" s="3796"/>
      <c r="K297" s="3796"/>
      <c r="L297" s="3796"/>
    </row>
    <row r="298" spans="2:12" ht="18" customHeight="1">
      <c r="B298" s="3798" t="s">
        <v>551</v>
      </c>
      <c r="C298" s="3799"/>
      <c r="D298" s="3799"/>
      <c r="E298" s="3799"/>
      <c r="F298" s="3800"/>
      <c r="G298" s="3804" t="s">
        <v>2567</v>
      </c>
      <c r="H298" s="3806" t="s">
        <v>2568</v>
      </c>
      <c r="I298" s="3807"/>
      <c r="J298" s="3807"/>
      <c r="K298" s="3808" t="s">
        <v>2569</v>
      </c>
      <c r="L298" s="3810" t="s">
        <v>552</v>
      </c>
    </row>
    <row r="299" spans="2:12" ht="18" customHeight="1">
      <c r="B299" s="3801"/>
      <c r="C299" s="3802"/>
      <c r="D299" s="3802"/>
      <c r="E299" s="3802"/>
      <c r="F299" s="3803"/>
      <c r="G299" s="3805"/>
      <c r="H299" s="1204" t="s">
        <v>553</v>
      </c>
      <c r="I299" s="1205" t="s">
        <v>554</v>
      </c>
      <c r="J299" s="1206" t="s">
        <v>2570</v>
      </c>
      <c r="K299" s="3809"/>
      <c r="L299" s="3811"/>
    </row>
    <row r="300" spans="2:12" s="1350" customFormat="1" ht="18" customHeight="1">
      <c r="B300" s="1353" t="s">
        <v>872</v>
      </c>
      <c r="C300" s="1342"/>
      <c r="D300" s="1343"/>
      <c r="E300" s="1366"/>
      <c r="F300" s="1366"/>
      <c r="G300" s="1367" t="s">
        <v>865</v>
      </c>
      <c r="H300" s="1378" t="s">
        <v>11</v>
      </c>
      <c r="I300" s="1346" t="s">
        <v>11</v>
      </c>
      <c r="J300" s="1379" t="s">
        <v>11</v>
      </c>
      <c r="K300" s="1348"/>
      <c r="L300" s="1349"/>
    </row>
    <row r="301" spans="2:12" s="1350" customFormat="1" ht="18" customHeight="1">
      <c r="B301" s="1395" t="s">
        <v>873</v>
      </c>
      <c r="C301" s="1342"/>
      <c r="D301" s="1343"/>
      <c r="E301" s="1342"/>
      <c r="F301" s="1342"/>
      <c r="G301" s="1344" t="s">
        <v>866</v>
      </c>
      <c r="H301" s="1378" t="s">
        <v>11</v>
      </c>
      <c r="I301" s="1346" t="s">
        <v>11</v>
      </c>
      <c r="J301" s="1379" t="s">
        <v>11</v>
      </c>
      <c r="K301" s="1348"/>
      <c r="L301" s="1349"/>
    </row>
    <row r="302" spans="2:12" s="1350" customFormat="1" ht="18" customHeight="1">
      <c r="B302" s="1440" t="s">
        <v>2656</v>
      </c>
      <c r="C302" s="1400"/>
      <c r="D302" s="1399"/>
      <c r="E302" s="1400"/>
      <c r="F302" s="1400"/>
      <c r="G302" s="1401"/>
      <c r="H302" s="1378" t="s">
        <v>11</v>
      </c>
      <c r="I302" s="1368" t="s">
        <v>11</v>
      </c>
      <c r="J302" s="1379" t="s">
        <v>11</v>
      </c>
      <c r="K302" s="1402"/>
      <c r="L302" s="1403"/>
    </row>
    <row r="303" spans="2:12" ht="18" customHeight="1">
      <c r="B303" s="3812" t="s">
        <v>582</v>
      </c>
      <c r="C303" s="3812"/>
      <c r="D303" s="3812"/>
      <c r="E303" s="3812"/>
      <c r="F303" s="3812"/>
      <c r="G303" s="3812"/>
      <c r="H303" s="3812"/>
      <c r="I303" s="3812"/>
      <c r="J303" s="3812"/>
      <c r="K303" s="3812"/>
    </row>
    <row r="305" spans="2:12" ht="27.95" customHeight="1">
      <c r="B305" s="3795" t="s">
        <v>1032</v>
      </c>
      <c r="C305" s="3796"/>
      <c r="D305" s="3796"/>
      <c r="E305" s="3796"/>
      <c r="F305" s="3796"/>
      <c r="G305" s="3796"/>
      <c r="H305" s="3796"/>
      <c r="I305" s="3796"/>
      <c r="J305" s="3796"/>
      <c r="K305" s="3796"/>
      <c r="L305" s="3796"/>
    </row>
    <row r="306" spans="2:12" ht="18" customHeight="1">
      <c r="B306" s="3798" t="s">
        <v>551</v>
      </c>
      <c r="C306" s="3799"/>
      <c r="D306" s="3799"/>
      <c r="E306" s="3799"/>
      <c r="F306" s="3800"/>
      <c r="G306" s="3804" t="s">
        <v>2567</v>
      </c>
      <c r="H306" s="3806" t="s">
        <v>2568</v>
      </c>
      <c r="I306" s="3807"/>
      <c r="J306" s="3807"/>
      <c r="K306" s="3808" t="s">
        <v>2569</v>
      </c>
      <c r="L306" s="3810" t="s">
        <v>552</v>
      </c>
    </row>
    <row r="307" spans="2:12" ht="18" customHeight="1">
      <c r="B307" s="3801"/>
      <c r="C307" s="3802"/>
      <c r="D307" s="3802"/>
      <c r="E307" s="3802"/>
      <c r="F307" s="3803"/>
      <c r="G307" s="3805"/>
      <c r="H307" s="1204" t="s">
        <v>553</v>
      </c>
      <c r="I307" s="1205" t="s">
        <v>554</v>
      </c>
      <c r="J307" s="1206" t="s">
        <v>2570</v>
      </c>
      <c r="K307" s="3809"/>
      <c r="L307" s="3811"/>
    </row>
    <row r="308" spans="2:12" s="1350" customFormat="1" ht="18" customHeight="1">
      <c r="B308" s="1353" t="s">
        <v>2745</v>
      </c>
      <c r="C308" s="1342"/>
      <c r="D308" s="1343"/>
      <c r="E308" s="1366"/>
      <c r="F308" s="1366"/>
      <c r="G308" s="1367"/>
      <c r="H308" s="1378" t="s">
        <v>11</v>
      </c>
      <c r="I308" s="1346" t="s">
        <v>11</v>
      </c>
      <c r="J308" s="1379" t="s">
        <v>11</v>
      </c>
      <c r="K308" s="1369"/>
      <c r="L308" s="1349"/>
    </row>
    <row r="309" spans="2:12" ht="18" customHeight="1">
      <c r="B309" s="1430"/>
      <c r="C309" s="1431"/>
      <c r="D309" s="1432"/>
      <c r="E309" s="1431"/>
      <c r="F309" s="1431"/>
      <c r="G309" s="1433"/>
      <c r="H309" s="1434" t="s">
        <v>11</v>
      </c>
      <c r="I309" s="1435" t="s">
        <v>11</v>
      </c>
      <c r="J309" s="1436" t="s">
        <v>11</v>
      </c>
      <c r="K309" s="1437"/>
      <c r="L309" s="1438"/>
    </row>
  </sheetData>
  <mergeCells count="227">
    <mergeCell ref="B303:K303"/>
    <mergeCell ref="B305:L305"/>
    <mergeCell ref="B306:F307"/>
    <mergeCell ref="G306:G307"/>
    <mergeCell ref="H306:J306"/>
    <mergeCell ref="K306:K307"/>
    <mergeCell ref="L306:L307"/>
    <mergeCell ref="H292:H293"/>
    <mergeCell ref="I292:I293"/>
    <mergeCell ref="J292:J293"/>
    <mergeCell ref="B297:L297"/>
    <mergeCell ref="B298:F299"/>
    <mergeCell ref="G298:G299"/>
    <mergeCell ref="H298:J298"/>
    <mergeCell ref="K298:K299"/>
    <mergeCell ref="L298:L299"/>
    <mergeCell ref="H287:H288"/>
    <mergeCell ref="I287:I288"/>
    <mergeCell ref="J287:J288"/>
    <mergeCell ref="G290:G291"/>
    <mergeCell ref="H290:H291"/>
    <mergeCell ref="I290:I291"/>
    <mergeCell ref="J290:J291"/>
    <mergeCell ref="B275:B282"/>
    <mergeCell ref="B284:L284"/>
    <mergeCell ref="B285:F286"/>
    <mergeCell ref="G285:G286"/>
    <mergeCell ref="H285:J285"/>
    <mergeCell ref="K285:K286"/>
    <mergeCell ref="L285:L286"/>
    <mergeCell ref="B272:L272"/>
    <mergeCell ref="B273:F274"/>
    <mergeCell ref="G273:G274"/>
    <mergeCell ref="H273:J273"/>
    <mergeCell ref="K273:K274"/>
    <mergeCell ref="L273:L274"/>
    <mergeCell ref="B250:B261"/>
    <mergeCell ref="B262:B265"/>
    <mergeCell ref="G263:G264"/>
    <mergeCell ref="H263:H264"/>
    <mergeCell ref="I263:I264"/>
    <mergeCell ref="J263:J264"/>
    <mergeCell ref="B245:K245"/>
    <mergeCell ref="B247:L247"/>
    <mergeCell ref="B248:F249"/>
    <mergeCell ref="G248:G249"/>
    <mergeCell ref="H248:J248"/>
    <mergeCell ref="K248:K249"/>
    <mergeCell ref="L248:L249"/>
    <mergeCell ref="B230:B237"/>
    <mergeCell ref="G235:G236"/>
    <mergeCell ref="H235:H236"/>
    <mergeCell ref="I235:I236"/>
    <mergeCell ref="J235:J236"/>
    <mergeCell ref="B238:B242"/>
    <mergeCell ref="B219:F220"/>
    <mergeCell ref="G219:G220"/>
    <mergeCell ref="H219:J219"/>
    <mergeCell ref="K219:K220"/>
    <mergeCell ref="L219:L220"/>
    <mergeCell ref="B221:B229"/>
    <mergeCell ref="B209:B214"/>
    <mergeCell ref="G215:G216"/>
    <mergeCell ref="H215:H216"/>
    <mergeCell ref="I215:I216"/>
    <mergeCell ref="J215:J216"/>
    <mergeCell ref="B218:L218"/>
    <mergeCell ref="B199:B204"/>
    <mergeCell ref="B206:L206"/>
    <mergeCell ref="B207:F208"/>
    <mergeCell ref="G207:G208"/>
    <mergeCell ref="H207:J207"/>
    <mergeCell ref="K207:K208"/>
    <mergeCell ref="L207:L208"/>
    <mergeCell ref="B183:B193"/>
    <mergeCell ref="B195:K195"/>
    <mergeCell ref="B196:L196"/>
    <mergeCell ref="B197:F198"/>
    <mergeCell ref="G197:G198"/>
    <mergeCell ref="H197:J197"/>
    <mergeCell ref="K197:K198"/>
    <mergeCell ref="L197:L198"/>
    <mergeCell ref="I171:I172"/>
    <mergeCell ref="J171:J172"/>
    <mergeCell ref="B175:B182"/>
    <mergeCell ref="G181:G182"/>
    <mergeCell ref="H181:H182"/>
    <mergeCell ref="I181:I182"/>
    <mergeCell ref="J181:J182"/>
    <mergeCell ref="B163:B174"/>
    <mergeCell ref="H163:H164"/>
    <mergeCell ref="I163:I164"/>
    <mergeCell ref="J163:J164"/>
    <mergeCell ref="G169:G170"/>
    <mergeCell ref="H169:H170"/>
    <mergeCell ref="I169:I170"/>
    <mergeCell ref="J169:J170"/>
    <mergeCell ref="G171:G172"/>
    <mergeCell ref="H171:H172"/>
    <mergeCell ref="B159:K159"/>
    <mergeCell ref="B160:L160"/>
    <mergeCell ref="B161:F162"/>
    <mergeCell ref="G161:G162"/>
    <mergeCell ref="H161:J161"/>
    <mergeCell ref="K161:K162"/>
    <mergeCell ref="L161:L162"/>
    <mergeCell ref="G153:G155"/>
    <mergeCell ref="H153:H155"/>
    <mergeCell ref="I153:I155"/>
    <mergeCell ref="J153:J155"/>
    <mergeCell ref="G156:G157"/>
    <mergeCell ref="H156:H157"/>
    <mergeCell ref="I156:I157"/>
    <mergeCell ref="J156:J157"/>
    <mergeCell ref="B135:B158"/>
    <mergeCell ref="G135:G136"/>
    <mergeCell ref="H135:H136"/>
    <mergeCell ref="I135:I136"/>
    <mergeCell ref="J135:J136"/>
    <mergeCell ref="G137:G138"/>
    <mergeCell ref="H137:H138"/>
    <mergeCell ref="I137:I138"/>
    <mergeCell ref="J137:J138"/>
    <mergeCell ref="G144:G145"/>
    <mergeCell ref="H144:H145"/>
    <mergeCell ref="I144:I145"/>
    <mergeCell ref="J144:J145"/>
    <mergeCell ref="G151:G152"/>
    <mergeCell ref="H151:H152"/>
    <mergeCell ref="I151:I152"/>
    <mergeCell ref="J151:J152"/>
    <mergeCell ref="H139:H141"/>
    <mergeCell ref="I139:I141"/>
    <mergeCell ref="J139:J141"/>
    <mergeCell ref="G142:G143"/>
    <mergeCell ref="H142:H143"/>
    <mergeCell ref="I142:I143"/>
    <mergeCell ref="J142:J143"/>
    <mergeCell ref="G139:G141"/>
    <mergeCell ref="H129:H130"/>
    <mergeCell ref="I129:I130"/>
    <mergeCell ref="J129:J130"/>
    <mergeCell ref="G131:G133"/>
    <mergeCell ref="H131:H133"/>
    <mergeCell ref="I131:I133"/>
    <mergeCell ref="J131:J133"/>
    <mergeCell ref="B112:B134"/>
    <mergeCell ref="G124:G125"/>
    <mergeCell ref="H124:H125"/>
    <mergeCell ref="I124:I125"/>
    <mergeCell ref="J124:J125"/>
    <mergeCell ref="G126:G128"/>
    <mergeCell ref="H126:H128"/>
    <mergeCell ref="I126:I128"/>
    <mergeCell ref="J126:J128"/>
    <mergeCell ref="G129:G130"/>
    <mergeCell ref="B107:K107"/>
    <mergeCell ref="B109:L109"/>
    <mergeCell ref="B110:F111"/>
    <mergeCell ref="G110:G111"/>
    <mergeCell ref="H110:J110"/>
    <mergeCell ref="K110:K111"/>
    <mergeCell ref="L110:L111"/>
    <mergeCell ref="B90:K90"/>
    <mergeCell ref="B93:L93"/>
    <mergeCell ref="B94:F95"/>
    <mergeCell ref="G94:G95"/>
    <mergeCell ref="H94:J94"/>
    <mergeCell ref="K94:K95"/>
    <mergeCell ref="L94:L95"/>
    <mergeCell ref="B83:L83"/>
    <mergeCell ref="B84:F85"/>
    <mergeCell ref="G84:G85"/>
    <mergeCell ref="H84:J84"/>
    <mergeCell ref="K84:K85"/>
    <mergeCell ref="L84:L85"/>
    <mergeCell ref="C74:F74"/>
    <mergeCell ref="H76:H77"/>
    <mergeCell ref="I76:I77"/>
    <mergeCell ref="J76:J77"/>
    <mergeCell ref="H78:H79"/>
    <mergeCell ref="I78:I79"/>
    <mergeCell ref="J78:J79"/>
    <mergeCell ref="G57:G58"/>
    <mergeCell ref="H57:H58"/>
    <mergeCell ref="I57:I58"/>
    <mergeCell ref="J57:J58"/>
    <mergeCell ref="B60:L60"/>
    <mergeCell ref="B61:F62"/>
    <mergeCell ref="G61:G62"/>
    <mergeCell ref="H61:J61"/>
    <mergeCell ref="K61:K62"/>
    <mergeCell ref="L61:L62"/>
    <mergeCell ref="C45:F45"/>
    <mergeCell ref="B50:L50"/>
    <mergeCell ref="B51:F52"/>
    <mergeCell ref="G51:G52"/>
    <mergeCell ref="H51:J51"/>
    <mergeCell ref="K51:K52"/>
    <mergeCell ref="L51:L52"/>
    <mergeCell ref="H26:H27"/>
    <mergeCell ref="I26:I27"/>
    <mergeCell ref="J26:J27"/>
    <mergeCell ref="B34:F34"/>
    <mergeCell ref="B37:L37"/>
    <mergeCell ref="B38:F39"/>
    <mergeCell ref="G38:G39"/>
    <mergeCell ref="H38:J38"/>
    <mergeCell ref="K38:K39"/>
    <mergeCell ref="L38:L39"/>
    <mergeCell ref="C15:C19"/>
    <mergeCell ref="D19:F19"/>
    <mergeCell ref="B22:L22"/>
    <mergeCell ref="B23:F24"/>
    <mergeCell ref="G23:G24"/>
    <mergeCell ref="H23:J23"/>
    <mergeCell ref="K23:K24"/>
    <mergeCell ref="L23:L24"/>
    <mergeCell ref="K1:L1"/>
    <mergeCell ref="K2:L2"/>
    <mergeCell ref="B3:L3"/>
    <mergeCell ref="B11:L11"/>
    <mergeCell ref="B12:F13"/>
    <mergeCell ref="G12:G13"/>
    <mergeCell ref="H12:J12"/>
    <mergeCell ref="K12:K13"/>
    <mergeCell ref="L12:L13"/>
  </mergeCells>
  <phoneticPr fontId="71"/>
  <pageMargins left="0.78740157480314965" right="0.19685039370078741" top="0.39370078740157483" bottom="0.19685039370078741" header="0.39370078740157483" footer="0.19685039370078741"/>
  <pageSetup paperSize="9" scale="80" orientation="portrait" useFirstPageNumber="1" r:id="rId1"/>
  <headerFooter alignWithMargins="0">
    <oddFooter>&amp;C&amp;"Times New Roman,標準"&amp;12&amp;P / 17</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H65043:J65069 JD65043:JF65069 SZ65043:TB65069 ACV65043:ACX65069 AMR65043:AMT65069 AWN65043:AWP65069 BGJ65043:BGL65069 BQF65043:BQH65069 CAB65043:CAD65069 CJX65043:CJZ65069 CTT65043:CTV65069 DDP65043:DDR65069 DNL65043:DNN65069 DXH65043:DXJ65069 EHD65043:EHF65069 EQZ65043:ERB65069 FAV65043:FAX65069 FKR65043:FKT65069 FUN65043:FUP65069 GEJ65043:GEL65069 GOF65043:GOH65069 GYB65043:GYD65069 HHX65043:HHZ65069 HRT65043:HRV65069 IBP65043:IBR65069 ILL65043:ILN65069 IVH65043:IVJ65069 JFD65043:JFF65069 JOZ65043:JPB65069 JYV65043:JYX65069 KIR65043:KIT65069 KSN65043:KSP65069 LCJ65043:LCL65069 LMF65043:LMH65069 LWB65043:LWD65069 MFX65043:MFZ65069 MPT65043:MPV65069 MZP65043:MZR65069 NJL65043:NJN65069 NTH65043:NTJ65069 ODD65043:ODF65069 OMZ65043:ONB65069 OWV65043:OWX65069 PGR65043:PGT65069 PQN65043:PQP65069 QAJ65043:QAL65069 QKF65043:QKH65069 QUB65043:QUD65069 RDX65043:RDZ65069 RNT65043:RNV65069 RXP65043:RXR65069 SHL65043:SHN65069 SRH65043:SRJ65069 TBD65043:TBF65069 TKZ65043:TLB65069 TUV65043:TUX65069 UER65043:UET65069 UON65043:UOP65069 UYJ65043:UYL65069 VIF65043:VIH65069 VSB65043:VSD65069 WBX65043:WBZ65069 WLT65043:WLV65069 WVP65043:WVR65069 H130579:J130605 JD130579:JF130605 SZ130579:TB130605 ACV130579:ACX130605 AMR130579:AMT130605 AWN130579:AWP130605 BGJ130579:BGL130605 BQF130579:BQH130605 CAB130579:CAD130605 CJX130579:CJZ130605 CTT130579:CTV130605 DDP130579:DDR130605 DNL130579:DNN130605 DXH130579:DXJ130605 EHD130579:EHF130605 EQZ130579:ERB130605 FAV130579:FAX130605 FKR130579:FKT130605 FUN130579:FUP130605 GEJ130579:GEL130605 GOF130579:GOH130605 GYB130579:GYD130605 HHX130579:HHZ130605 HRT130579:HRV130605 IBP130579:IBR130605 ILL130579:ILN130605 IVH130579:IVJ130605 JFD130579:JFF130605 JOZ130579:JPB130605 JYV130579:JYX130605 KIR130579:KIT130605 KSN130579:KSP130605 LCJ130579:LCL130605 LMF130579:LMH130605 LWB130579:LWD130605 MFX130579:MFZ130605 MPT130579:MPV130605 MZP130579:MZR130605 NJL130579:NJN130605 NTH130579:NTJ130605 ODD130579:ODF130605 OMZ130579:ONB130605 OWV130579:OWX130605 PGR130579:PGT130605 PQN130579:PQP130605 QAJ130579:QAL130605 QKF130579:QKH130605 QUB130579:QUD130605 RDX130579:RDZ130605 RNT130579:RNV130605 RXP130579:RXR130605 SHL130579:SHN130605 SRH130579:SRJ130605 TBD130579:TBF130605 TKZ130579:TLB130605 TUV130579:TUX130605 UER130579:UET130605 UON130579:UOP130605 UYJ130579:UYL130605 VIF130579:VIH130605 VSB130579:VSD130605 WBX130579:WBZ130605 WLT130579:WLV130605 WVP130579:WVR130605 H196115:J196141 JD196115:JF196141 SZ196115:TB196141 ACV196115:ACX196141 AMR196115:AMT196141 AWN196115:AWP196141 BGJ196115:BGL196141 BQF196115:BQH196141 CAB196115:CAD196141 CJX196115:CJZ196141 CTT196115:CTV196141 DDP196115:DDR196141 DNL196115:DNN196141 DXH196115:DXJ196141 EHD196115:EHF196141 EQZ196115:ERB196141 FAV196115:FAX196141 FKR196115:FKT196141 FUN196115:FUP196141 GEJ196115:GEL196141 GOF196115:GOH196141 GYB196115:GYD196141 HHX196115:HHZ196141 HRT196115:HRV196141 IBP196115:IBR196141 ILL196115:ILN196141 IVH196115:IVJ196141 JFD196115:JFF196141 JOZ196115:JPB196141 JYV196115:JYX196141 KIR196115:KIT196141 KSN196115:KSP196141 LCJ196115:LCL196141 LMF196115:LMH196141 LWB196115:LWD196141 MFX196115:MFZ196141 MPT196115:MPV196141 MZP196115:MZR196141 NJL196115:NJN196141 NTH196115:NTJ196141 ODD196115:ODF196141 OMZ196115:ONB196141 OWV196115:OWX196141 PGR196115:PGT196141 PQN196115:PQP196141 QAJ196115:QAL196141 QKF196115:QKH196141 QUB196115:QUD196141 RDX196115:RDZ196141 RNT196115:RNV196141 RXP196115:RXR196141 SHL196115:SHN196141 SRH196115:SRJ196141 TBD196115:TBF196141 TKZ196115:TLB196141 TUV196115:TUX196141 UER196115:UET196141 UON196115:UOP196141 UYJ196115:UYL196141 VIF196115:VIH196141 VSB196115:VSD196141 WBX196115:WBZ196141 WLT196115:WLV196141 WVP196115:WVR196141 H261651:J261677 JD261651:JF261677 SZ261651:TB261677 ACV261651:ACX261677 AMR261651:AMT261677 AWN261651:AWP261677 BGJ261651:BGL261677 BQF261651:BQH261677 CAB261651:CAD261677 CJX261651:CJZ261677 CTT261651:CTV261677 DDP261651:DDR261677 DNL261651:DNN261677 DXH261651:DXJ261677 EHD261651:EHF261677 EQZ261651:ERB261677 FAV261651:FAX261677 FKR261651:FKT261677 FUN261651:FUP261677 GEJ261651:GEL261677 GOF261651:GOH261677 GYB261651:GYD261677 HHX261651:HHZ261677 HRT261651:HRV261677 IBP261651:IBR261677 ILL261651:ILN261677 IVH261651:IVJ261677 JFD261651:JFF261677 JOZ261651:JPB261677 JYV261651:JYX261677 KIR261651:KIT261677 KSN261651:KSP261677 LCJ261651:LCL261677 LMF261651:LMH261677 LWB261651:LWD261677 MFX261651:MFZ261677 MPT261651:MPV261677 MZP261651:MZR261677 NJL261651:NJN261677 NTH261651:NTJ261677 ODD261651:ODF261677 OMZ261651:ONB261677 OWV261651:OWX261677 PGR261651:PGT261677 PQN261651:PQP261677 QAJ261651:QAL261677 QKF261651:QKH261677 QUB261651:QUD261677 RDX261651:RDZ261677 RNT261651:RNV261677 RXP261651:RXR261677 SHL261651:SHN261677 SRH261651:SRJ261677 TBD261651:TBF261677 TKZ261651:TLB261677 TUV261651:TUX261677 UER261651:UET261677 UON261651:UOP261677 UYJ261651:UYL261677 VIF261651:VIH261677 VSB261651:VSD261677 WBX261651:WBZ261677 WLT261651:WLV261677 WVP261651:WVR261677 H327187:J327213 JD327187:JF327213 SZ327187:TB327213 ACV327187:ACX327213 AMR327187:AMT327213 AWN327187:AWP327213 BGJ327187:BGL327213 BQF327187:BQH327213 CAB327187:CAD327213 CJX327187:CJZ327213 CTT327187:CTV327213 DDP327187:DDR327213 DNL327187:DNN327213 DXH327187:DXJ327213 EHD327187:EHF327213 EQZ327187:ERB327213 FAV327187:FAX327213 FKR327187:FKT327213 FUN327187:FUP327213 GEJ327187:GEL327213 GOF327187:GOH327213 GYB327187:GYD327213 HHX327187:HHZ327213 HRT327187:HRV327213 IBP327187:IBR327213 ILL327187:ILN327213 IVH327187:IVJ327213 JFD327187:JFF327213 JOZ327187:JPB327213 JYV327187:JYX327213 KIR327187:KIT327213 KSN327187:KSP327213 LCJ327187:LCL327213 LMF327187:LMH327213 LWB327187:LWD327213 MFX327187:MFZ327213 MPT327187:MPV327213 MZP327187:MZR327213 NJL327187:NJN327213 NTH327187:NTJ327213 ODD327187:ODF327213 OMZ327187:ONB327213 OWV327187:OWX327213 PGR327187:PGT327213 PQN327187:PQP327213 QAJ327187:QAL327213 QKF327187:QKH327213 QUB327187:QUD327213 RDX327187:RDZ327213 RNT327187:RNV327213 RXP327187:RXR327213 SHL327187:SHN327213 SRH327187:SRJ327213 TBD327187:TBF327213 TKZ327187:TLB327213 TUV327187:TUX327213 UER327187:UET327213 UON327187:UOP327213 UYJ327187:UYL327213 VIF327187:VIH327213 VSB327187:VSD327213 WBX327187:WBZ327213 WLT327187:WLV327213 WVP327187:WVR327213 H392723:J392749 JD392723:JF392749 SZ392723:TB392749 ACV392723:ACX392749 AMR392723:AMT392749 AWN392723:AWP392749 BGJ392723:BGL392749 BQF392723:BQH392749 CAB392723:CAD392749 CJX392723:CJZ392749 CTT392723:CTV392749 DDP392723:DDR392749 DNL392723:DNN392749 DXH392723:DXJ392749 EHD392723:EHF392749 EQZ392723:ERB392749 FAV392723:FAX392749 FKR392723:FKT392749 FUN392723:FUP392749 GEJ392723:GEL392749 GOF392723:GOH392749 GYB392723:GYD392749 HHX392723:HHZ392749 HRT392723:HRV392749 IBP392723:IBR392749 ILL392723:ILN392749 IVH392723:IVJ392749 JFD392723:JFF392749 JOZ392723:JPB392749 JYV392723:JYX392749 KIR392723:KIT392749 KSN392723:KSP392749 LCJ392723:LCL392749 LMF392723:LMH392749 LWB392723:LWD392749 MFX392723:MFZ392749 MPT392723:MPV392749 MZP392723:MZR392749 NJL392723:NJN392749 NTH392723:NTJ392749 ODD392723:ODF392749 OMZ392723:ONB392749 OWV392723:OWX392749 PGR392723:PGT392749 PQN392723:PQP392749 QAJ392723:QAL392749 QKF392723:QKH392749 QUB392723:QUD392749 RDX392723:RDZ392749 RNT392723:RNV392749 RXP392723:RXR392749 SHL392723:SHN392749 SRH392723:SRJ392749 TBD392723:TBF392749 TKZ392723:TLB392749 TUV392723:TUX392749 UER392723:UET392749 UON392723:UOP392749 UYJ392723:UYL392749 VIF392723:VIH392749 VSB392723:VSD392749 WBX392723:WBZ392749 WLT392723:WLV392749 WVP392723:WVR392749 H458259:J458285 JD458259:JF458285 SZ458259:TB458285 ACV458259:ACX458285 AMR458259:AMT458285 AWN458259:AWP458285 BGJ458259:BGL458285 BQF458259:BQH458285 CAB458259:CAD458285 CJX458259:CJZ458285 CTT458259:CTV458285 DDP458259:DDR458285 DNL458259:DNN458285 DXH458259:DXJ458285 EHD458259:EHF458285 EQZ458259:ERB458285 FAV458259:FAX458285 FKR458259:FKT458285 FUN458259:FUP458285 GEJ458259:GEL458285 GOF458259:GOH458285 GYB458259:GYD458285 HHX458259:HHZ458285 HRT458259:HRV458285 IBP458259:IBR458285 ILL458259:ILN458285 IVH458259:IVJ458285 JFD458259:JFF458285 JOZ458259:JPB458285 JYV458259:JYX458285 KIR458259:KIT458285 KSN458259:KSP458285 LCJ458259:LCL458285 LMF458259:LMH458285 LWB458259:LWD458285 MFX458259:MFZ458285 MPT458259:MPV458285 MZP458259:MZR458285 NJL458259:NJN458285 NTH458259:NTJ458285 ODD458259:ODF458285 OMZ458259:ONB458285 OWV458259:OWX458285 PGR458259:PGT458285 PQN458259:PQP458285 QAJ458259:QAL458285 QKF458259:QKH458285 QUB458259:QUD458285 RDX458259:RDZ458285 RNT458259:RNV458285 RXP458259:RXR458285 SHL458259:SHN458285 SRH458259:SRJ458285 TBD458259:TBF458285 TKZ458259:TLB458285 TUV458259:TUX458285 UER458259:UET458285 UON458259:UOP458285 UYJ458259:UYL458285 VIF458259:VIH458285 VSB458259:VSD458285 WBX458259:WBZ458285 WLT458259:WLV458285 WVP458259:WVR458285 H523795:J523821 JD523795:JF523821 SZ523795:TB523821 ACV523795:ACX523821 AMR523795:AMT523821 AWN523795:AWP523821 BGJ523795:BGL523821 BQF523795:BQH523821 CAB523795:CAD523821 CJX523795:CJZ523821 CTT523795:CTV523821 DDP523795:DDR523821 DNL523795:DNN523821 DXH523795:DXJ523821 EHD523795:EHF523821 EQZ523795:ERB523821 FAV523795:FAX523821 FKR523795:FKT523821 FUN523795:FUP523821 GEJ523795:GEL523821 GOF523795:GOH523821 GYB523795:GYD523821 HHX523795:HHZ523821 HRT523795:HRV523821 IBP523795:IBR523821 ILL523795:ILN523821 IVH523795:IVJ523821 JFD523795:JFF523821 JOZ523795:JPB523821 JYV523795:JYX523821 KIR523795:KIT523821 KSN523795:KSP523821 LCJ523795:LCL523821 LMF523795:LMH523821 LWB523795:LWD523821 MFX523795:MFZ523821 MPT523795:MPV523821 MZP523795:MZR523821 NJL523795:NJN523821 NTH523795:NTJ523821 ODD523795:ODF523821 OMZ523795:ONB523821 OWV523795:OWX523821 PGR523795:PGT523821 PQN523795:PQP523821 QAJ523795:QAL523821 QKF523795:QKH523821 QUB523795:QUD523821 RDX523795:RDZ523821 RNT523795:RNV523821 RXP523795:RXR523821 SHL523795:SHN523821 SRH523795:SRJ523821 TBD523795:TBF523821 TKZ523795:TLB523821 TUV523795:TUX523821 UER523795:UET523821 UON523795:UOP523821 UYJ523795:UYL523821 VIF523795:VIH523821 VSB523795:VSD523821 WBX523795:WBZ523821 WLT523795:WLV523821 WVP523795:WVR523821 H589331:J589357 JD589331:JF589357 SZ589331:TB589357 ACV589331:ACX589357 AMR589331:AMT589357 AWN589331:AWP589357 BGJ589331:BGL589357 BQF589331:BQH589357 CAB589331:CAD589357 CJX589331:CJZ589357 CTT589331:CTV589357 DDP589331:DDR589357 DNL589331:DNN589357 DXH589331:DXJ589357 EHD589331:EHF589357 EQZ589331:ERB589357 FAV589331:FAX589357 FKR589331:FKT589357 FUN589331:FUP589357 GEJ589331:GEL589357 GOF589331:GOH589357 GYB589331:GYD589357 HHX589331:HHZ589357 HRT589331:HRV589357 IBP589331:IBR589357 ILL589331:ILN589357 IVH589331:IVJ589357 JFD589331:JFF589357 JOZ589331:JPB589357 JYV589331:JYX589357 KIR589331:KIT589357 KSN589331:KSP589357 LCJ589331:LCL589357 LMF589331:LMH589357 LWB589331:LWD589357 MFX589331:MFZ589357 MPT589331:MPV589357 MZP589331:MZR589357 NJL589331:NJN589357 NTH589331:NTJ589357 ODD589331:ODF589357 OMZ589331:ONB589357 OWV589331:OWX589357 PGR589331:PGT589357 PQN589331:PQP589357 QAJ589331:QAL589357 QKF589331:QKH589357 QUB589331:QUD589357 RDX589331:RDZ589357 RNT589331:RNV589357 RXP589331:RXR589357 SHL589331:SHN589357 SRH589331:SRJ589357 TBD589331:TBF589357 TKZ589331:TLB589357 TUV589331:TUX589357 UER589331:UET589357 UON589331:UOP589357 UYJ589331:UYL589357 VIF589331:VIH589357 VSB589331:VSD589357 WBX589331:WBZ589357 WLT589331:WLV589357 WVP589331:WVR589357 H654867:J654893 JD654867:JF654893 SZ654867:TB654893 ACV654867:ACX654893 AMR654867:AMT654893 AWN654867:AWP654893 BGJ654867:BGL654893 BQF654867:BQH654893 CAB654867:CAD654893 CJX654867:CJZ654893 CTT654867:CTV654893 DDP654867:DDR654893 DNL654867:DNN654893 DXH654867:DXJ654893 EHD654867:EHF654893 EQZ654867:ERB654893 FAV654867:FAX654893 FKR654867:FKT654893 FUN654867:FUP654893 GEJ654867:GEL654893 GOF654867:GOH654893 GYB654867:GYD654893 HHX654867:HHZ654893 HRT654867:HRV654893 IBP654867:IBR654893 ILL654867:ILN654893 IVH654867:IVJ654893 JFD654867:JFF654893 JOZ654867:JPB654893 JYV654867:JYX654893 KIR654867:KIT654893 KSN654867:KSP654893 LCJ654867:LCL654893 LMF654867:LMH654893 LWB654867:LWD654893 MFX654867:MFZ654893 MPT654867:MPV654893 MZP654867:MZR654893 NJL654867:NJN654893 NTH654867:NTJ654893 ODD654867:ODF654893 OMZ654867:ONB654893 OWV654867:OWX654893 PGR654867:PGT654893 PQN654867:PQP654893 QAJ654867:QAL654893 QKF654867:QKH654893 QUB654867:QUD654893 RDX654867:RDZ654893 RNT654867:RNV654893 RXP654867:RXR654893 SHL654867:SHN654893 SRH654867:SRJ654893 TBD654867:TBF654893 TKZ654867:TLB654893 TUV654867:TUX654893 UER654867:UET654893 UON654867:UOP654893 UYJ654867:UYL654893 VIF654867:VIH654893 VSB654867:VSD654893 WBX654867:WBZ654893 WLT654867:WLV654893 WVP654867:WVR654893 H720403:J720429 JD720403:JF720429 SZ720403:TB720429 ACV720403:ACX720429 AMR720403:AMT720429 AWN720403:AWP720429 BGJ720403:BGL720429 BQF720403:BQH720429 CAB720403:CAD720429 CJX720403:CJZ720429 CTT720403:CTV720429 DDP720403:DDR720429 DNL720403:DNN720429 DXH720403:DXJ720429 EHD720403:EHF720429 EQZ720403:ERB720429 FAV720403:FAX720429 FKR720403:FKT720429 FUN720403:FUP720429 GEJ720403:GEL720429 GOF720403:GOH720429 GYB720403:GYD720429 HHX720403:HHZ720429 HRT720403:HRV720429 IBP720403:IBR720429 ILL720403:ILN720429 IVH720403:IVJ720429 JFD720403:JFF720429 JOZ720403:JPB720429 JYV720403:JYX720429 KIR720403:KIT720429 KSN720403:KSP720429 LCJ720403:LCL720429 LMF720403:LMH720429 LWB720403:LWD720429 MFX720403:MFZ720429 MPT720403:MPV720429 MZP720403:MZR720429 NJL720403:NJN720429 NTH720403:NTJ720429 ODD720403:ODF720429 OMZ720403:ONB720429 OWV720403:OWX720429 PGR720403:PGT720429 PQN720403:PQP720429 QAJ720403:QAL720429 QKF720403:QKH720429 QUB720403:QUD720429 RDX720403:RDZ720429 RNT720403:RNV720429 RXP720403:RXR720429 SHL720403:SHN720429 SRH720403:SRJ720429 TBD720403:TBF720429 TKZ720403:TLB720429 TUV720403:TUX720429 UER720403:UET720429 UON720403:UOP720429 UYJ720403:UYL720429 VIF720403:VIH720429 VSB720403:VSD720429 WBX720403:WBZ720429 WLT720403:WLV720429 WVP720403:WVR720429 H785939:J785965 JD785939:JF785965 SZ785939:TB785965 ACV785939:ACX785965 AMR785939:AMT785965 AWN785939:AWP785965 BGJ785939:BGL785965 BQF785939:BQH785965 CAB785939:CAD785965 CJX785939:CJZ785965 CTT785939:CTV785965 DDP785939:DDR785965 DNL785939:DNN785965 DXH785939:DXJ785965 EHD785939:EHF785965 EQZ785939:ERB785965 FAV785939:FAX785965 FKR785939:FKT785965 FUN785939:FUP785965 GEJ785939:GEL785965 GOF785939:GOH785965 GYB785939:GYD785965 HHX785939:HHZ785965 HRT785939:HRV785965 IBP785939:IBR785965 ILL785939:ILN785965 IVH785939:IVJ785965 JFD785939:JFF785965 JOZ785939:JPB785965 JYV785939:JYX785965 KIR785939:KIT785965 KSN785939:KSP785965 LCJ785939:LCL785965 LMF785939:LMH785965 LWB785939:LWD785965 MFX785939:MFZ785965 MPT785939:MPV785965 MZP785939:MZR785965 NJL785939:NJN785965 NTH785939:NTJ785965 ODD785939:ODF785965 OMZ785939:ONB785965 OWV785939:OWX785965 PGR785939:PGT785965 PQN785939:PQP785965 QAJ785939:QAL785965 QKF785939:QKH785965 QUB785939:QUD785965 RDX785939:RDZ785965 RNT785939:RNV785965 RXP785939:RXR785965 SHL785939:SHN785965 SRH785939:SRJ785965 TBD785939:TBF785965 TKZ785939:TLB785965 TUV785939:TUX785965 UER785939:UET785965 UON785939:UOP785965 UYJ785939:UYL785965 VIF785939:VIH785965 VSB785939:VSD785965 WBX785939:WBZ785965 WLT785939:WLV785965 WVP785939:WVR785965 H851475:J851501 JD851475:JF851501 SZ851475:TB851501 ACV851475:ACX851501 AMR851475:AMT851501 AWN851475:AWP851501 BGJ851475:BGL851501 BQF851475:BQH851501 CAB851475:CAD851501 CJX851475:CJZ851501 CTT851475:CTV851501 DDP851475:DDR851501 DNL851475:DNN851501 DXH851475:DXJ851501 EHD851475:EHF851501 EQZ851475:ERB851501 FAV851475:FAX851501 FKR851475:FKT851501 FUN851475:FUP851501 GEJ851475:GEL851501 GOF851475:GOH851501 GYB851475:GYD851501 HHX851475:HHZ851501 HRT851475:HRV851501 IBP851475:IBR851501 ILL851475:ILN851501 IVH851475:IVJ851501 JFD851475:JFF851501 JOZ851475:JPB851501 JYV851475:JYX851501 KIR851475:KIT851501 KSN851475:KSP851501 LCJ851475:LCL851501 LMF851475:LMH851501 LWB851475:LWD851501 MFX851475:MFZ851501 MPT851475:MPV851501 MZP851475:MZR851501 NJL851475:NJN851501 NTH851475:NTJ851501 ODD851475:ODF851501 OMZ851475:ONB851501 OWV851475:OWX851501 PGR851475:PGT851501 PQN851475:PQP851501 QAJ851475:QAL851501 QKF851475:QKH851501 QUB851475:QUD851501 RDX851475:RDZ851501 RNT851475:RNV851501 RXP851475:RXR851501 SHL851475:SHN851501 SRH851475:SRJ851501 TBD851475:TBF851501 TKZ851475:TLB851501 TUV851475:TUX851501 UER851475:UET851501 UON851475:UOP851501 UYJ851475:UYL851501 VIF851475:VIH851501 VSB851475:VSD851501 WBX851475:WBZ851501 WLT851475:WLV851501 WVP851475:WVR851501 H917011:J917037 JD917011:JF917037 SZ917011:TB917037 ACV917011:ACX917037 AMR917011:AMT917037 AWN917011:AWP917037 BGJ917011:BGL917037 BQF917011:BQH917037 CAB917011:CAD917037 CJX917011:CJZ917037 CTT917011:CTV917037 DDP917011:DDR917037 DNL917011:DNN917037 DXH917011:DXJ917037 EHD917011:EHF917037 EQZ917011:ERB917037 FAV917011:FAX917037 FKR917011:FKT917037 FUN917011:FUP917037 GEJ917011:GEL917037 GOF917011:GOH917037 GYB917011:GYD917037 HHX917011:HHZ917037 HRT917011:HRV917037 IBP917011:IBR917037 ILL917011:ILN917037 IVH917011:IVJ917037 JFD917011:JFF917037 JOZ917011:JPB917037 JYV917011:JYX917037 KIR917011:KIT917037 KSN917011:KSP917037 LCJ917011:LCL917037 LMF917011:LMH917037 LWB917011:LWD917037 MFX917011:MFZ917037 MPT917011:MPV917037 MZP917011:MZR917037 NJL917011:NJN917037 NTH917011:NTJ917037 ODD917011:ODF917037 OMZ917011:ONB917037 OWV917011:OWX917037 PGR917011:PGT917037 PQN917011:PQP917037 QAJ917011:QAL917037 QKF917011:QKH917037 QUB917011:QUD917037 RDX917011:RDZ917037 RNT917011:RNV917037 RXP917011:RXR917037 SHL917011:SHN917037 SRH917011:SRJ917037 TBD917011:TBF917037 TKZ917011:TLB917037 TUV917011:TUX917037 UER917011:UET917037 UON917011:UOP917037 UYJ917011:UYL917037 VIF917011:VIH917037 VSB917011:VSD917037 WBX917011:WBZ917037 WLT917011:WLV917037 WVP917011:WVR917037 H982547:J982573 JD982547:JF982573 SZ982547:TB982573 ACV982547:ACX982573 AMR982547:AMT982573 AWN982547:AWP982573 BGJ982547:BGL982573 BQF982547:BQH982573 CAB982547:CAD982573 CJX982547:CJZ982573 CTT982547:CTV982573 DDP982547:DDR982573 DNL982547:DNN982573 DXH982547:DXJ982573 EHD982547:EHF982573 EQZ982547:ERB982573 FAV982547:FAX982573 FKR982547:FKT982573 FUN982547:FUP982573 GEJ982547:GEL982573 GOF982547:GOH982573 GYB982547:GYD982573 HHX982547:HHZ982573 HRT982547:HRV982573 IBP982547:IBR982573 ILL982547:ILN982573 IVH982547:IVJ982573 JFD982547:JFF982573 JOZ982547:JPB982573 JYV982547:JYX982573 KIR982547:KIT982573 KSN982547:KSP982573 LCJ982547:LCL982573 LMF982547:LMH982573 LWB982547:LWD982573 MFX982547:MFZ982573 MPT982547:MPV982573 MZP982547:MZR982573 NJL982547:NJN982573 NTH982547:NTJ982573 ODD982547:ODF982573 OMZ982547:ONB982573 OWV982547:OWX982573 PGR982547:PGT982573 PQN982547:PQP982573 QAJ982547:QAL982573 QKF982547:QKH982573 QUB982547:QUD982573 RDX982547:RDZ982573 RNT982547:RNV982573 RXP982547:RXR982573 SHL982547:SHN982573 SRH982547:SRJ982573 TBD982547:TBF982573 TKZ982547:TLB982573 TUV982547:TUX982573 UER982547:UET982573 UON982547:UOP982573 UYJ982547:UYL982573 VIF982547:VIH982573 VSB982547:VSD982573 WBX982547:WBZ982573 WLT982547:WLV982573 WVP982547:WVR982573 H65544:J65553 JD65544:JF65553 SZ65544:TB65553 ACV65544:ACX65553 AMR65544:AMT65553 AWN65544:AWP65553 BGJ65544:BGL65553 BQF65544:BQH65553 CAB65544:CAD65553 CJX65544:CJZ65553 CTT65544:CTV65553 DDP65544:DDR65553 DNL65544:DNN65553 DXH65544:DXJ65553 EHD65544:EHF65553 EQZ65544:ERB65553 FAV65544:FAX65553 FKR65544:FKT65553 FUN65544:FUP65553 GEJ65544:GEL65553 GOF65544:GOH65553 GYB65544:GYD65553 HHX65544:HHZ65553 HRT65544:HRV65553 IBP65544:IBR65553 ILL65544:ILN65553 IVH65544:IVJ65553 JFD65544:JFF65553 JOZ65544:JPB65553 JYV65544:JYX65553 KIR65544:KIT65553 KSN65544:KSP65553 LCJ65544:LCL65553 LMF65544:LMH65553 LWB65544:LWD65553 MFX65544:MFZ65553 MPT65544:MPV65553 MZP65544:MZR65553 NJL65544:NJN65553 NTH65544:NTJ65553 ODD65544:ODF65553 OMZ65544:ONB65553 OWV65544:OWX65553 PGR65544:PGT65553 PQN65544:PQP65553 QAJ65544:QAL65553 QKF65544:QKH65553 QUB65544:QUD65553 RDX65544:RDZ65553 RNT65544:RNV65553 RXP65544:RXR65553 SHL65544:SHN65553 SRH65544:SRJ65553 TBD65544:TBF65553 TKZ65544:TLB65553 TUV65544:TUX65553 UER65544:UET65553 UON65544:UOP65553 UYJ65544:UYL65553 VIF65544:VIH65553 VSB65544:VSD65553 WBX65544:WBZ65553 WLT65544:WLV65553 WVP65544:WVR65553 H131080:J131089 JD131080:JF131089 SZ131080:TB131089 ACV131080:ACX131089 AMR131080:AMT131089 AWN131080:AWP131089 BGJ131080:BGL131089 BQF131080:BQH131089 CAB131080:CAD131089 CJX131080:CJZ131089 CTT131080:CTV131089 DDP131080:DDR131089 DNL131080:DNN131089 DXH131080:DXJ131089 EHD131080:EHF131089 EQZ131080:ERB131089 FAV131080:FAX131089 FKR131080:FKT131089 FUN131080:FUP131089 GEJ131080:GEL131089 GOF131080:GOH131089 GYB131080:GYD131089 HHX131080:HHZ131089 HRT131080:HRV131089 IBP131080:IBR131089 ILL131080:ILN131089 IVH131080:IVJ131089 JFD131080:JFF131089 JOZ131080:JPB131089 JYV131080:JYX131089 KIR131080:KIT131089 KSN131080:KSP131089 LCJ131080:LCL131089 LMF131080:LMH131089 LWB131080:LWD131089 MFX131080:MFZ131089 MPT131080:MPV131089 MZP131080:MZR131089 NJL131080:NJN131089 NTH131080:NTJ131089 ODD131080:ODF131089 OMZ131080:ONB131089 OWV131080:OWX131089 PGR131080:PGT131089 PQN131080:PQP131089 QAJ131080:QAL131089 QKF131080:QKH131089 QUB131080:QUD131089 RDX131080:RDZ131089 RNT131080:RNV131089 RXP131080:RXR131089 SHL131080:SHN131089 SRH131080:SRJ131089 TBD131080:TBF131089 TKZ131080:TLB131089 TUV131080:TUX131089 UER131080:UET131089 UON131080:UOP131089 UYJ131080:UYL131089 VIF131080:VIH131089 VSB131080:VSD131089 WBX131080:WBZ131089 WLT131080:WLV131089 WVP131080:WVR131089 H196616:J196625 JD196616:JF196625 SZ196616:TB196625 ACV196616:ACX196625 AMR196616:AMT196625 AWN196616:AWP196625 BGJ196616:BGL196625 BQF196616:BQH196625 CAB196616:CAD196625 CJX196616:CJZ196625 CTT196616:CTV196625 DDP196616:DDR196625 DNL196616:DNN196625 DXH196616:DXJ196625 EHD196616:EHF196625 EQZ196616:ERB196625 FAV196616:FAX196625 FKR196616:FKT196625 FUN196616:FUP196625 GEJ196616:GEL196625 GOF196616:GOH196625 GYB196616:GYD196625 HHX196616:HHZ196625 HRT196616:HRV196625 IBP196616:IBR196625 ILL196616:ILN196625 IVH196616:IVJ196625 JFD196616:JFF196625 JOZ196616:JPB196625 JYV196616:JYX196625 KIR196616:KIT196625 KSN196616:KSP196625 LCJ196616:LCL196625 LMF196616:LMH196625 LWB196616:LWD196625 MFX196616:MFZ196625 MPT196616:MPV196625 MZP196616:MZR196625 NJL196616:NJN196625 NTH196616:NTJ196625 ODD196616:ODF196625 OMZ196616:ONB196625 OWV196616:OWX196625 PGR196616:PGT196625 PQN196616:PQP196625 QAJ196616:QAL196625 QKF196616:QKH196625 QUB196616:QUD196625 RDX196616:RDZ196625 RNT196616:RNV196625 RXP196616:RXR196625 SHL196616:SHN196625 SRH196616:SRJ196625 TBD196616:TBF196625 TKZ196616:TLB196625 TUV196616:TUX196625 UER196616:UET196625 UON196616:UOP196625 UYJ196616:UYL196625 VIF196616:VIH196625 VSB196616:VSD196625 WBX196616:WBZ196625 WLT196616:WLV196625 WVP196616:WVR196625 H262152:J262161 JD262152:JF262161 SZ262152:TB262161 ACV262152:ACX262161 AMR262152:AMT262161 AWN262152:AWP262161 BGJ262152:BGL262161 BQF262152:BQH262161 CAB262152:CAD262161 CJX262152:CJZ262161 CTT262152:CTV262161 DDP262152:DDR262161 DNL262152:DNN262161 DXH262152:DXJ262161 EHD262152:EHF262161 EQZ262152:ERB262161 FAV262152:FAX262161 FKR262152:FKT262161 FUN262152:FUP262161 GEJ262152:GEL262161 GOF262152:GOH262161 GYB262152:GYD262161 HHX262152:HHZ262161 HRT262152:HRV262161 IBP262152:IBR262161 ILL262152:ILN262161 IVH262152:IVJ262161 JFD262152:JFF262161 JOZ262152:JPB262161 JYV262152:JYX262161 KIR262152:KIT262161 KSN262152:KSP262161 LCJ262152:LCL262161 LMF262152:LMH262161 LWB262152:LWD262161 MFX262152:MFZ262161 MPT262152:MPV262161 MZP262152:MZR262161 NJL262152:NJN262161 NTH262152:NTJ262161 ODD262152:ODF262161 OMZ262152:ONB262161 OWV262152:OWX262161 PGR262152:PGT262161 PQN262152:PQP262161 QAJ262152:QAL262161 QKF262152:QKH262161 QUB262152:QUD262161 RDX262152:RDZ262161 RNT262152:RNV262161 RXP262152:RXR262161 SHL262152:SHN262161 SRH262152:SRJ262161 TBD262152:TBF262161 TKZ262152:TLB262161 TUV262152:TUX262161 UER262152:UET262161 UON262152:UOP262161 UYJ262152:UYL262161 VIF262152:VIH262161 VSB262152:VSD262161 WBX262152:WBZ262161 WLT262152:WLV262161 WVP262152:WVR262161 H327688:J327697 JD327688:JF327697 SZ327688:TB327697 ACV327688:ACX327697 AMR327688:AMT327697 AWN327688:AWP327697 BGJ327688:BGL327697 BQF327688:BQH327697 CAB327688:CAD327697 CJX327688:CJZ327697 CTT327688:CTV327697 DDP327688:DDR327697 DNL327688:DNN327697 DXH327688:DXJ327697 EHD327688:EHF327697 EQZ327688:ERB327697 FAV327688:FAX327697 FKR327688:FKT327697 FUN327688:FUP327697 GEJ327688:GEL327697 GOF327688:GOH327697 GYB327688:GYD327697 HHX327688:HHZ327697 HRT327688:HRV327697 IBP327688:IBR327697 ILL327688:ILN327697 IVH327688:IVJ327697 JFD327688:JFF327697 JOZ327688:JPB327697 JYV327688:JYX327697 KIR327688:KIT327697 KSN327688:KSP327697 LCJ327688:LCL327697 LMF327688:LMH327697 LWB327688:LWD327697 MFX327688:MFZ327697 MPT327688:MPV327697 MZP327688:MZR327697 NJL327688:NJN327697 NTH327688:NTJ327697 ODD327688:ODF327697 OMZ327688:ONB327697 OWV327688:OWX327697 PGR327688:PGT327697 PQN327688:PQP327697 QAJ327688:QAL327697 QKF327688:QKH327697 QUB327688:QUD327697 RDX327688:RDZ327697 RNT327688:RNV327697 RXP327688:RXR327697 SHL327688:SHN327697 SRH327688:SRJ327697 TBD327688:TBF327697 TKZ327688:TLB327697 TUV327688:TUX327697 UER327688:UET327697 UON327688:UOP327697 UYJ327688:UYL327697 VIF327688:VIH327697 VSB327688:VSD327697 WBX327688:WBZ327697 WLT327688:WLV327697 WVP327688:WVR327697 H393224:J393233 JD393224:JF393233 SZ393224:TB393233 ACV393224:ACX393233 AMR393224:AMT393233 AWN393224:AWP393233 BGJ393224:BGL393233 BQF393224:BQH393233 CAB393224:CAD393233 CJX393224:CJZ393233 CTT393224:CTV393233 DDP393224:DDR393233 DNL393224:DNN393233 DXH393224:DXJ393233 EHD393224:EHF393233 EQZ393224:ERB393233 FAV393224:FAX393233 FKR393224:FKT393233 FUN393224:FUP393233 GEJ393224:GEL393233 GOF393224:GOH393233 GYB393224:GYD393233 HHX393224:HHZ393233 HRT393224:HRV393233 IBP393224:IBR393233 ILL393224:ILN393233 IVH393224:IVJ393233 JFD393224:JFF393233 JOZ393224:JPB393233 JYV393224:JYX393233 KIR393224:KIT393233 KSN393224:KSP393233 LCJ393224:LCL393233 LMF393224:LMH393233 LWB393224:LWD393233 MFX393224:MFZ393233 MPT393224:MPV393233 MZP393224:MZR393233 NJL393224:NJN393233 NTH393224:NTJ393233 ODD393224:ODF393233 OMZ393224:ONB393233 OWV393224:OWX393233 PGR393224:PGT393233 PQN393224:PQP393233 QAJ393224:QAL393233 QKF393224:QKH393233 QUB393224:QUD393233 RDX393224:RDZ393233 RNT393224:RNV393233 RXP393224:RXR393233 SHL393224:SHN393233 SRH393224:SRJ393233 TBD393224:TBF393233 TKZ393224:TLB393233 TUV393224:TUX393233 UER393224:UET393233 UON393224:UOP393233 UYJ393224:UYL393233 VIF393224:VIH393233 VSB393224:VSD393233 WBX393224:WBZ393233 WLT393224:WLV393233 WVP393224:WVR393233 H458760:J458769 JD458760:JF458769 SZ458760:TB458769 ACV458760:ACX458769 AMR458760:AMT458769 AWN458760:AWP458769 BGJ458760:BGL458769 BQF458760:BQH458769 CAB458760:CAD458769 CJX458760:CJZ458769 CTT458760:CTV458769 DDP458760:DDR458769 DNL458760:DNN458769 DXH458760:DXJ458769 EHD458760:EHF458769 EQZ458760:ERB458769 FAV458760:FAX458769 FKR458760:FKT458769 FUN458760:FUP458769 GEJ458760:GEL458769 GOF458760:GOH458769 GYB458760:GYD458769 HHX458760:HHZ458769 HRT458760:HRV458769 IBP458760:IBR458769 ILL458760:ILN458769 IVH458760:IVJ458769 JFD458760:JFF458769 JOZ458760:JPB458769 JYV458760:JYX458769 KIR458760:KIT458769 KSN458760:KSP458769 LCJ458760:LCL458769 LMF458760:LMH458769 LWB458760:LWD458769 MFX458760:MFZ458769 MPT458760:MPV458769 MZP458760:MZR458769 NJL458760:NJN458769 NTH458760:NTJ458769 ODD458760:ODF458769 OMZ458760:ONB458769 OWV458760:OWX458769 PGR458760:PGT458769 PQN458760:PQP458769 QAJ458760:QAL458769 QKF458760:QKH458769 QUB458760:QUD458769 RDX458760:RDZ458769 RNT458760:RNV458769 RXP458760:RXR458769 SHL458760:SHN458769 SRH458760:SRJ458769 TBD458760:TBF458769 TKZ458760:TLB458769 TUV458760:TUX458769 UER458760:UET458769 UON458760:UOP458769 UYJ458760:UYL458769 VIF458760:VIH458769 VSB458760:VSD458769 WBX458760:WBZ458769 WLT458760:WLV458769 WVP458760:WVR458769 H524296:J524305 JD524296:JF524305 SZ524296:TB524305 ACV524296:ACX524305 AMR524296:AMT524305 AWN524296:AWP524305 BGJ524296:BGL524305 BQF524296:BQH524305 CAB524296:CAD524305 CJX524296:CJZ524305 CTT524296:CTV524305 DDP524296:DDR524305 DNL524296:DNN524305 DXH524296:DXJ524305 EHD524296:EHF524305 EQZ524296:ERB524305 FAV524296:FAX524305 FKR524296:FKT524305 FUN524296:FUP524305 GEJ524296:GEL524305 GOF524296:GOH524305 GYB524296:GYD524305 HHX524296:HHZ524305 HRT524296:HRV524305 IBP524296:IBR524305 ILL524296:ILN524305 IVH524296:IVJ524305 JFD524296:JFF524305 JOZ524296:JPB524305 JYV524296:JYX524305 KIR524296:KIT524305 KSN524296:KSP524305 LCJ524296:LCL524305 LMF524296:LMH524305 LWB524296:LWD524305 MFX524296:MFZ524305 MPT524296:MPV524305 MZP524296:MZR524305 NJL524296:NJN524305 NTH524296:NTJ524305 ODD524296:ODF524305 OMZ524296:ONB524305 OWV524296:OWX524305 PGR524296:PGT524305 PQN524296:PQP524305 QAJ524296:QAL524305 QKF524296:QKH524305 QUB524296:QUD524305 RDX524296:RDZ524305 RNT524296:RNV524305 RXP524296:RXR524305 SHL524296:SHN524305 SRH524296:SRJ524305 TBD524296:TBF524305 TKZ524296:TLB524305 TUV524296:TUX524305 UER524296:UET524305 UON524296:UOP524305 UYJ524296:UYL524305 VIF524296:VIH524305 VSB524296:VSD524305 WBX524296:WBZ524305 WLT524296:WLV524305 WVP524296:WVR524305 H589832:J589841 JD589832:JF589841 SZ589832:TB589841 ACV589832:ACX589841 AMR589832:AMT589841 AWN589832:AWP589841 BGJ589832:BGL589841 BQF589832:BQH589841 CAB589832:CAD589841 CJX589832:CJZ589841 CTT589832:CTV589841 DDP589832:DDR589841 DNL589832:DNN589841 DXH589832:DXJ589841 EHD589832:EHF589841 EQZ589832:ERB589841 FAV589832:FAX589841 FKR589832:FKT589841 FUN589832:FUP589841 GEJ589832:GEL589841 GOF589832:GOH589841 GYB589832:GYD589841 HHX589832:HHZ589841 HRT589832:HRV589841 IBP589832:IBR589841 ILL589832:ILN589841 IVH589832:IVJ589841 JFD589832:JFF589841 JOZ589832:JPB589841 JYV589832:JYX589841 KIR589832:KIT589841 KSN589832:KSP589841 LCJ589832:LCL589841 LMF589832:LMH589841 LWB589832:LWD589841 MFX589832:MFZ589841 MPT589832:MPV589841 MZP589832:MZR589841 NJL589832:NJN589841 NTH589832:NTJ589841 ODD589832:ODF589841 OMZ589832:ONB589841 OWV589832:OWX589841 PGR589832:PGT589841 PQN589832:PQP589841 QAJ589832:QAL589841 QKF589832:QKH589841 QUB589832:QUD589841 RDX589832:RDZ589841 RNT589832:RNV589841 RXP589832:RXR589841 SHL589832:SHN589841 SRH589832:SRJ589841 TBD589832:TBF589841 TKZ589832:TLB589841 TUV589832:TUX589841 UER589832:UET589841 UON589832:UOP589841 UYJ589832:UYL589841 VIF589832:VIH589841 VSB589832:VSD589841 WBX589832:WBZ589841 WLT589832:WLV589841 WVP589832:WVR589841 H655368:J655377 JD655368:JF655377 SZ655368:TB655377 ACV655368:ACX655377 AMR655368:AMT655377 AWN655368:AWP655377 BGJ655368:BGL655377 BQF655368:BQH655377 CAB655368:CAD655377 CJX655368:CJZ655377 CTT655368:CTV655377 DDP655368:DDR655377 DNL655368:DNN655377 DXH655368:DXJ655377 EHD655368:EHF655377 EQZ655368:ERB655377 FAV655368:FAX655377 FKR655368:FKT655377 FUN655368:FUP655377 GEJ655368:GEL655377 GOF655368:GOH655377 GYB655368:GYD655377 HHX655368:HHZ655377 HRT655368:HRV655377 IBP655368:IBR655377 ILL655368:ILN655377 IVH655368:IVJ655377 JFD655368:JFF655377 JOZ655368:JPB655377 JYV655368:JYX655377 KIR655368:KIT655377 KSN655368:KSP655377 LCJ655368:LCL655377 LMF655368:LMH655377 LWB655368:LWD655377 MFX655368:MFZ655377 MPT655368:MPV655377 MZP655368:MZR655377 NJL655368:NJN655377 NTH655368:NTJ655377 ODD655368:ODF655377 OMZ655368:ONB655377 OWV655368:OWX655377 PGR655368:PGT655377 PQN655368:PQP655377 QAJ655368:QAL655377 QKF655368:QKH655377 QUB655368:QUD655377 RDX655368:RDZ655377 RNT655368:RNV655377 RXP655368:RXR655377 SHL655368:SHN655377 SRH655368:SRJ655377 TBD655368:TBF655377 TKZ655368:TLB655377 TUV655368:TUX655377 UER655368:UET655377 UON655368:UOP655377 UYJ655368:UYL655377 VIF655368:VIH655377 VSB655368:VSD655377 WBX655368:WBZ655377 WLT655368:WLV655377 WVP655368:WVR655377 H720904:J720913 JD720904:JF720913 SZ720904:TB720913 ACV720904:ACX720913 AMR720904:AMT720913 AWN720904:AWP720913 BGJ720904:BGL720913 BQF720904:BQH720913 CAB720904:CAD720913 CJX720904:CJZ720913 CTT720904:CTV720913 DDP720904:DDR720913 DNL720904:DNN720913 DXH720904:DXJ720913 EHD720904:EHF720913 EQZ720904:ERB720913 FAV720904:FAX720913 FKR720904:FKT720913 FUN720904:FUP720913 GEJ720904:GEL720913 GOF720904:GOH720913 GYB720904:GYD720913 HHX720904:HHZ720913 HRT720904:HRV720913 IBP720904:IBR720913 ILL720904:ILN720913 IVH720904:IVJ720913 JFD720904:JFF720913 JOZ720904:JPB720913 JYV720904:JYX720913 KIR720904:KIT720913 KSN720904:KSP720913 LCJ720904:LCL720913 LMF720904:LMH720913 LWB720904:LWD720913 MFX720904:MFZ720913 MPT720904:MPV720913 MZP720904:MZR720913 NJL720904:NJN720913 NTH720904:NTJ720913 ODD720904:ODF720913 OMZ720904:ONB720913 OWV720904:OWX720913 PGR720904:PGT720913 PQN720904:PQP720913 QAJ720904:QAL720913 QKF720904:QKH720913 QUB720904:QUD720913 RDX720904:RDZ720913 RNT720904:RNV720913 RXP720904:RXR720913 SHL720904:SHN720913 SRH720904:SRJ720913 TBD720904:TBF720913 TKZ720904:TLB720913 TUV720904:TUX720913 UER720904:UET720913 UON720904:UOP720913 UYJ720904:UYL720913 VIF720904:VIH720913 VSB720904:VSD720913 WBX720904:WBZ720913 WLT720904:WLV720913 WVP720904:WVR720913 H786440:J786449 JD786440:JF786449 SZ786440:TB786449 ACV786440:ACX786449 AMR786440:AMT786449 AWN786440:AWP786449 BGJ786440:BGL786449 BQF786440:BQH786449 CAB786440:CAD786449 CJX786440:CJZ786449 CTT786440:CTV786449 DDP786440:DDR786449 DNL786440:DNN786449 DXH786440:DXJ786449 EHD786440:EHF786449 EQZ786440:ERB786449 FAV786440:FAX786449 FKR786440:FKT786449 FUN786440:FUP786449 GEJ786440:GEL786449 GOF786440:GOH786449 GYB786440:GYD786449 HHX786440:HHZ786449 HRT786440:HRV786449 IBP786440:IBR786449 ILL786440:ILN786449 IVH786440:IVJ786449 JFD786440:JFF786449 JOZ786440:JPB786449 JYV786440:JYX786449 KIR786440:KIT786449 KSN786440:KSP786449 LCJ786440:LCL786449 LMF786440:LMH786449 LWB786440:LWD786449 MFX786440:MFZ786449 MPT786440:MPV786449 MZP786440:MZR786449 NJL786440:NJN786449 NTH786440:NTJ786449 ODD786440:ODF786449 OMZ786440:ONB786449 OWV786440:OWX786449 PGR786440:PGT786449 PQN786440:PQP786449 QAJ786440:QAL786449 QKF786440:QKH786449 QUB786440:QUD786449 RDX786440:RDZ786449 RNT786440:RNV786449 RXP786440:RXR786449 SHL786440:SHN786449 SRH786440:SRJ786449 TBD786440:TBF786449 TKZ786440:TLB786449 TUV786440:TUX786449 UER786440:UET786449 UON786440:UOP786449 UYJ786440:UYL786449 VIF786440:VIH786449 VSB786440:VSD786449 WBX786440:WBZ786449 WLT786440:WLV786449 WVP786440:WVR786449 H851976:J851985 JD851976:JF851985 SZ851976:TB851985 ACV851976:ACX851985 AMR851976:AMT851985 AWN851976:AWP851985 BGJ851976:BGL851985 BQF851976:BQH851985 CAB851976:CAD851985 CJX851976:CJZ851985 CTT851976:CTV851985 DDP851976:DDR851985 DNL851976:DNN851985 DXH851976:DXJ851985 EHD851976:EHF851985 EQZ851976:ERB851985 FAV851976:FAX851985 FKR851976:FKT851985 FUN851976:FUP851985 GEJ851976:GEL851985 GOF851976:GOH851985 GYB851976:GYD851985 HHX851976:HHZ851985 HRT851976:HRV851985 IBP851976:IBR851985 ILL851976:ILN851985 IVH851976:IVJ851985 JFD851976:JFF851985 JOZ851976:JPB851985 JYV851976:JYX851985 KIR851976:KIT851985 KSN851976:KSP851985 LCJ851976:LCL851985 LMF851976:LMH851985 LWB851976:LWD851985 MFX851976:MFZ851985 MPT851976:MPV851985 MZP851976:MZR851985 NJL851976:NJN851985 NTH851976:NTJ851985 ODD851976:ODF851985 OMZ851976:ONB851985 OWV851976:OWX851985 PGR851976:PGT851985 PQN851976:PQP851985 QAJ851976:QAL851985 QKF851976:QKH851985 QUB851976:QUD851985 RDX851976:RDZ851985 RNT851976:RNV851985 RXP851976:RXR851985 SHL851976:SHN851985 SRH851976:SRJ851985 TBD851976:TBF851985 TKZ851976:TLB851985 TUV851976:TUX851985 UER851976:UET851985 UON851976:UOP851985 UYJ851976:UYL851985 VIF851976:VIH851985 VSB851976:VSD851985 WBX851976:WBZ851985 WLT851976:WLV851985 WVP851976:WVR851985 H917512:J917521 JD917512:JF917521 SZ917512:TB917521 ACV917512:ACX917521 AMR917512:AMT917521 AWN917512:AWP917521 BGJ917512:BGL917521 BQF917512:BQH917521 CAB917512:CAD917521 CJX917512:CJZ917521 CTT917512:CTV917521 DDP917512:DDR917521 DNL917512:DNN917521 DXH917512:DXJ917521 EHD917512:EHF917521 EQZ917512:ERB917521 FAV917512:FAX917521 FKR917512:FKT917521 FUN917512:FUP917521 GEJ917512:GEL917521 GOF917512:GOH917521 GYB917512:GYD917521 HHX917512:HHZ917521 HRT917512:HRV917521 IBP917512:IBR917521 ILL917512:ILN917521 IVH917512:IVJ917521 JFD917512:JFF917521 JOZ917512:JPB917521 JYV917512:JYX917521 KIR917512:KIT917521 KSN917512:KSP917521 LCJ917512:LCL917521 LMF917512:LMH917521 LWB917512:LWD917521 MFX917512:MFZ917521 MPT917512:MPV917521 MZP917512:MZR917521 NJL917512:NJN917521 NTH917512:NTJ917521 ODD917512:ODF917521 OMZ917512:ONB917521 OWV917512:OWX917521 PGR917512:PGT917521 PQN917512:PQP917521 QAJ917512:QAL917521 QKF917512:QKH917521 QUB917512:QUD917521 RDX917512:RDZ917521 RNT917512:RNV917521 RXP917512:RXR917521 SHL917512:SHN917521 SRH917512:SRJ917521 TBD917512:TBF917521 TKZ917512:TLB917521 TUV917512:TUX917521 UER917512:UET917521 UON917512:UOP917521 UYJ917512:UYL917521 VIF917512:VIH917521 VSB917512:VSD917521 WBX917512:WBZ917521 WLT917512:WLV917521 WVP917512:WVR917521 H983048:J983057 JD983048:JF983057 SZ983048:TB983057 ACV983048:ACX983057 AMR983048:AMT983057 AWN983048:AWP983057 BGJ983048:BGL983057 BQF983048:BQH983057 CAB983048:CAD983057 CJX983048:CJZ983057 CTT983048:CTV983057 DDP983048:DDR983057 DNL983048:DNN983057 DXH983048:DXJ983057 EHD983048:EHF983057 EQZ983048:ERB983057 FAV983048:FAX983057 FKR983048:FKT983057 FUN983048:FUP983057 GEJ983048:GEL983057 GOF983048:GOH983057 GYB983048:GYD983057 HHX983048:HHZ983057 HRT983048:HRV983057 IBP983048:IBR983057 ILL983048:ILN983057 IVH983048:IVJ983057 JFD983048:JFF983057 JOZ983048:JPB983057 JYV983048:JYX983057 KIR983048:KIT983057 KSN983048:KSP983057 LCJ983048:LCL983057 LMF983048:LMH983057 LWB983048:LWD983057 MFX983048:MFZ983057 MPT983048:MPV983057 MZP983048:MZR983057 NJL983048:NJN983057 NTH983048:NTJ983057 ODD983048:ODF983057 OMZ983048:ONB983057 OWV983048:OWX983057 PGR983048:PGT983057 PQN983048:PQP983057 QAJ983048:QAL983057 QKF983048:QKH983057 QUB983048:QUD983057 RDX983048:RDZ983057 RNT983048:RNV983057 RXP983048:RXR983057 SHL983048:SHN983057 SRH983048:SRJ983057 TBD983048:TBF983057 TKZ983048:TLB983057 TUV983048:TUX983057 UER983048:UET983057 UON983048:UOP983057 UYJ983048:UYL983057 VIF983048:VIH983057 VSB983048:VSD983057 WBX983048:WBZ983057 WLT983048:WLV983057 WVP983048:WVR983057 H65825:J65830 JD65825:JF65830 SZ65825:TB65830 ACV65825:ACX65830 AMR65825:AMT65830 AWN65825:AWP65830 BGJ65825:BGL65830 BQF65825:BQH65830 CAB65825:CAD65830 CJX65825:CJZ65830 CTT65825:CTV65830 DDP65825:DDR65830 DNL65825:DNN65830 DXH65825:DXJ65830 EHD65825:EHF65830 EQZ65825:ERB65830 FAV65825:FAX65830 FKR65825:FKT65830 FUN65825:FUP65830 GEJ65825:GEL65830 GOF65825:GOH65830 GYB65825:GYD65830 HHX65825:HHZ65830 HRT65825:HRV65830 IBP65825:IBR65830 ILL65825:ILN65830 IVH65825:IVJ65830 JFD65825:JFF65830 JOZ65825:JPB65830 JYV65825:JYX65830 KIR65825:KIT65830 KSN65825:KSP65830 LCJ65825:LCL65830 LMF65825:LMH65830 LWB65825:LWD65830 MFX65825:MFZ65830 MPT65825:MPV65830 MZP65825:MZR65830 NJL65825:NJN65830 NTH65825:NTJ65830 ODD65825:ODF65830 OMZ65825:ONB65830 OWV65825:OWX65830 PGR65825:PGT65830 PQN65825:PQP65830 QAJ65825:QAL65830 QKF65825:QKH65830 QUB65825:QUD65830 RDX65825:RDZ65830 RNT65825:RNV65830 RXP65825:RXR65830 SHL65825:SHN65830 SRH65825:SRJ65830 TBD65825:TBF65830 TKZ65825:TLB65830 TUV65825:TUX65830 UER65825:UET65830 UON65825:UOP65830 UYJ65825:UYL65830 VIF65825:VIH65830 VSB65825:VSD65830 WBX65825:WBZ65830 WLT65825:WLV65830 WVP65825:WVR65830 H131361:J131366 JD131361:JF131366 SZ131361:TB131366 ACV131361:ACX131366 AMR131361:AMT131366 AWN131361:AWP131366 BGJ131361:BGL131366 BQF131361:BQH131366 CAB131361:CAD131366 CJX131361:CJZ131366 CTT131361:CTV131366 DDP131361:DDR131366 DNL131361:DNN131366 DXH131361:DXJ131366 EHD131361:EHF131366 EQZ131361:ERB131366 FAV131361:FAX131366 FKR131361:FKT131366 FUN131361:FUP131366 GEJ131361:GEL131366 GOF131361:GOH131366 GYB131361:GYD131366 HHX131361:HHZ131366 HRT131361:HRV131366 IBP131361:IBR131366 ILL131361:ILN131366 IVH131361:IVJ131366 JFD131361:JFF131366 JOZ131361:JPB131366 JYV131361:JYX131366 KIR131361:KIT131366 KSN131361:KSP131366 LCJ131361:LCL131366 LMF131361:LMH131366 LWB131361:LWD131366 MFX131361:MFZ131366 MPT131361:MPV131366 MZP131361:MZR131366 NJL131361:NJN131366 NTH131361:NTJ131366 ODD131361:ODF131366 OMZ131361:ONB131366 OWV131361:OWX131366 PGR131361:PGT131366 PQN131361:PQP131366 QAJ131361:QAL131366 QKF131361:QKH131366 QUB131361:QUD131366 RDX131361:RDZ131366 RNT131361:RNV131366 RXP131361:RXR131366 SHL131361:SHN131366 SRH131361:SRJ131366 TBD131361:TBF131366 TKZ131361:TLB131366 TUV131361:TUX131366 UER131361:UET131366 UON131361:UOP131366 UYJ131361:UYL131366 VIF131361:VIH131366 VSB131361:VSD131366 WBX131361:WBZ131366 WLT131361:WLV131366 WVP131361:WVR131366 H196897:J196902 JD196897:JF196902 SZ196897:TB196902 ACV196897:ACX196902 AMR196897:AMT196902 AWN196897:AWP196902 BGJ196897:BGL196902 BQF196897:BQH196902 CAB196897:CAD196902 CJX196897:CJZ196902 CTT196897:CTV196902 DDP196897:DDR196902 DNL196897:DNN196902 DXH196897:DXJ196902 EHD196897:EHF196902 EQZ196897:ERB196902 FAV196897:FAX196902 FKR196897:FKT196902 FUN196897:FUP196902 GEJ196897:GEL196902 GOF196897:GOH196902 GYB196897:GYD196902 HHX196897:HHZ196902 HRT196897:HRV196902 IBP196897:IBR196902 ILL196897:ILN196902 IVH196897:IVJ196902 JFD196897:JFF196902 JOZ196897:JPB196902 JYV196897:JYX196902 KIR196897:KIT196902 KSN196897:KSP196902 LCJ196897:LCL196902 LMF196897:LMH196902 LWB196897:LWD196902 MFX196897:MFZ196902 MPT196897:MPV196902 MZP196897:MZR196902 NJL196897:NJN196902 NTH196897:NTJ196902 ODD196897:ODF196902 OMZ196897:ONB196902 OWV196897:OWX196902 PGR196897:PGT196902 PQN196897:PQP196902 QAJ196897:QAL196902 QKF196897:QKH196902 QUB196897:QUD196902 RDX196897:RDZ196902 RNT196897:RNV196902 RXP196897:RXR196902 SHL196897:SHN196902 SRH196897:SRJ196902 TBD196897:TBF196902 TKZ196897:TLB196902 TUV196897:TUX196902 UER196897:UET196902 UON196897:UOP196902 UYJ196897:UYL196902 VIF196897:VIH196902 VSB196897:VSD196902 WBX196897:WBZ196902 WLT196897:WLV196902 WVP196897:WVR196902 H262433:J262438 JD262433:JF262438 SZ262433:TB262438 ACV262433:ACX262438 AMR262433:AMT262438 AWN262433:AWP262438 BGJ262433:BGL262438 BQF262433:BQH262438 CAB262433:CAD262438 CJX262433:CJZ262438 CTT262433:CTV262438 DDP262433:DDR262438 DNL262433:DNN262438 DXH262433:DXJ262438 EHD262433:EHF262438 EQZ262433:ERB262438 FAV262433:FAX262438 FKR262433:FKT262438 FUN262433:FUP262438 GEJ262433:GEL262438 GOF262433:GOH262438 GYB262433:GYD262438 HHX262433:HHZ262438 HRT262433:HRV262438 IBP262433:IBR262438 ILL262433:ILN262438 IVH262433:IVJ262438 JFD262433:JFF262438 JOZ262433:JPB262438 JYV262433:JYX262438 KIR262433:KIT262438 KSN262433:KSP262438 LCJ262433:LCL262438 LMF262433:LMH262438 LWB262433:LWD262438 MFX262433:MFZ262438 MPT262433:MPV262438 MZP262433:MZR262438 NJL262433:NJN262438 NTH262433:NTJ262438 ODD262433:ODF262438 OMZ262433:ONB262438 OWV262433:OWX262438 PGR262433:PGT262438 PQN262433:PQP262438 QAJ262433:QAL262438 QKF262433:QKH262438 QUB262433:QUD262438 RDX262433:RDZ262438 RNT262433:RNV262438 RXP262433:RXR262438 SHL262433:SHN262438 SRH262433:SRJ262438 TBD262433:TBF262438 TKZ262433:TLB262438 TUV262433:TUX262438 UER262433:UET262438 UON262433:UOP262438 UYJ262433:UYL262438 VIF262433:VIH262438 VSB262433:VSD262438 WBX262433:WBZ262438 WLT262433:WLV262438 WVP262433:WVR262438 H327969:J327974 JD327969:JF327974 SZ327969:TB327974 ACV327969:ACX327974 AMR327969:AMT327974 AWN327969:AWP327974 BGJ327969:BGL327974 BQF327969:BQH327974 CAB327969:CAD327974 CJX327969:CJZ327974 CTT327969:CTV327974 DDP327969:DDR327974 DNL327969:DNN327974 DXH327969:DXJ327974 EHD327969:EHF327974 EQZ327969:ERB327974 FAV327969:FAX327974 FKR327969:FKT327974 FUN327969:FUP327974 GEJ327969:GEL327974 GOF327969:GOH327974 GYB327969:GYD327974 HHX327969:HHZ327974 HRT327969:HRV327974 IBP327969:IBR327974 ILL327969:ILN327974 IVH327969:IVJ327974 JFD327969:JFF327974 JOZ327969:JPB327974 JYV327969:JYX327974 KIR327969:KIT327974 KSN327969:KSP327974 LCJ327969:LCL327974 LMF327969:LMH327974 LWB327969:LWD327974 MFX327969:MFZ327974 MPT327969:MPV327974 MZP327969:MZR327974 NJL327969:NJN327974 NTH327969:NTJ327974 ODD327969:ODF327974 OMZ327969:ONB327974 OWV327969:OWX327974 PGR327969:PGT327974 PQN327969:PQP327974 QAJ327969:QAL327974 QKF327969:QKH327974 QUB327969:QUD327974 RDX327969:RDZ327974 RNT327969:RNV327974 RXP327969:RXR327974 SHL327969:SHN327974 SRH327969:SRJ327974 TBD327969:TBF327974 TKZ327969:TLB327974 TUV327969:TUX327974 UER327969:UET327974 UON327969:UOP327974 UYJ327969:UYL327974 VIF327969:VIH327974 VSB327969:VSD327974 WBX327969:WBZ327974 WLT327969:WLV327974 WVP327969:WVR327974 H393505:J393510 JD393505:JF393510 SZ393505:TB393510 ACV393505:ACX393510 AMR393505:AMT393510 AWN393505:AWP393510 BGJ393505:BGL393510 BQF393505:BQH393510 CAB393505:CAD393510 CJX393505:CJZ393510 CTT393505:CTV393510 DDP393505:DDR393510 DNL393505:DNN393510 DXH393505:DXJ393510 EHD393505:EHF393510 EQZ393505:ERB393510 FAV393505:FAX393510 FKR393505:FKT393510 FUN393505:FUP393510 GEJ393505:GEL393510 GOF393505:GOH393510 GYB393505:GYD393510 HHX393505:HHZ393510 HRT393505:HRV393510 IBP393505:IBR393510 ILL393505:ILN393510 IVH393505:IVJ393510 JFD393505:JFF393510 JOZ393505:JPB393510 JYV393505:JYX393510 KIR393505:KIT393510 KSN393505:KSP393510 LCJ393505:LCL393510 LMF393505:LMH393510 LWB393505:LWD393510 MFX393505:MFZ393510 MPT393505:MPV393510 MZP393505:MZR393510 NJL393505:NJN393510 NTH393505:NTJ393510 ODD393505:ODF393510 OMZ393505:ONB393510 OWV393505:OWX393510 PGR393505:PGT393510 PQN393505:PQP393510 QAJ393505:QAL393510 QKF393505:QKH393510 QUB393505:QUD393510 RDX393505:RDZ393510 RNT393505:RNV393510 RXP393505:RXR393510 SHL393505:SHN393510 SRH393505:SRJ393510 TBD393505:TBF393510 TKZ393505:TLB393510 TUV393505:TUX393510 UER393505:UET393510 UON393505:UOP393510 UYJ393505:UYL393510 VIF393505:VIH393510 VSB393505:VSD393510 WBX393505:WBZ393510 WLT393505:WLV393510 WVP393505:WVR393510 H459041:J459046 JD459041:JF459046 SZ459041:TB459046 ACV459041:ACX459046 AMR459041:AMT459046 AWN459041:AWP459046 BGJ459041:BGL459046 BQF459041:BQH459046 CAB459041:CAD459046 CJX459041:CJZ459046 CTT459041:CTV459046 DDP459041:DDR459046 DNL459041:DNN459046 DXH459041:DXJ459046 EHD459041:EHF459046 EQZ459041:ERB459046 FAV459041:FAX459046 FKR459041:FKT459046 FUN459041:FUP459046 GEJ459041:GEL459046 GOF459041:GOH459046 GYB459041:GYD459046 HHX459041:HHZ459046 HRT459041:HRV459046 IBP459041:IBR459046 ILL459041:ILN459046 IVH459041:IVJ459046 JFD459041:JFF459046 JOZ459041:JPB459046 JYV459041:JYX459046 KIR459041:KIT459046 KSN459041:KSP459046 LCJ459041:LCL459046 LMF459041:LMH459046 LWB459041:LWD459046 MFX459041:MFZ459046 MPT459041:MPV459046 MZP459041:MZR459046 NJL459041:NJN459046 NTH459041:NTJ459046 ODD459041:ODF459046 OMZ459041:ONB459046 OWV459041:OWX459046 PGR459041:PGT459046 PQN459041:PQP459046 QAJ459041:QAL459046 QKF459041:QKH459046 QUB459041:QUD459046 RDX459041:RDZ459046 RNT459041:RNV459046 RXP459041:RXR459046 SHL459041:SHN459046 SRH459041:SRJ459046 TBD459041:TBF459046 TKZ459041:TLB459046 TUV459041:TUX459046 UER459041:UET459046 UON459041:UOP459046 UYJ459041:UYL459046 VIF459041:VIH459046 VSB459041:VSD459046 WBX459041:WBZ459046 WLT459041:WLV459046 WVP459041:WVR459046 H524577:J524582 JD524577:JF524582 SZ524577:TB524582 ACV524577:ACX524582 AMR524577:AMT524582 AWN524577:AWP524582 BGJ524577:BGL524582 BQF524577:BQH524582 CAB524577:CAD524582 CJX524577:CJZ524582 CTT524577:CTV524582 DDP524577:DDR524582 DNL524577:DNN524582 DXH524577:DXJ524582 EHD524577:EHF524582 EQZ524577:ERB524582 FAV524577:FAX524582 FKR524577:FKT524582 FUN524577:FUP524582 GEJ524577:GEL524582 GOF524577:GOH524582 GYB524577:GYD524582 HHX524577:HHZ524582 HRT524577:HRV524582 IBP524577:IBR524582 ILL524577:ILN524582 IVH524577:IVJ524582 JFD524577:JFF524582 JOZ524577:JPB524582 JYV524577:JYX524582 KIR524577:KIT524582 KSN524577:KSP524582 LCJ524577:LCL524582 LMF524577:LMH524582 LWB524577:LWD524582 MFX524577:MFZ524582 MPT524577:MPV524582 MZP524577:MZR524582 NJL524577:NJN524582 NTH524577:NTJ524582 ODD524577:ODF524582 OMZ524577:ONB524582 OWV524577:OWX524582 PGR524577:PGT524582 PQN524577:PQP524582 QAJ524577:QAL524582 QKF524577:QKH524582 QUB524577:QUD524582 RDX524577:RDZ524582 RNT524577:RNV524582 RXP524577:RXR524582 SHL524577:SHN524582 SRH524577:SRJ524582 TBD524577:TBF524582 TKZ524577:TLB524582 TUV524577:TUX524582 UER524577:UET524582 UON524577:UOP524582 UYJ524577:UYL524582 VIF524577:VIH524582 VSB524577:VSD524582 WBX524577:WBZ524582 WLT524577:WLV524582 WVP524577:WVR524582 H590113:J590118 JD590113:JF590118 SZ590113:TB590118 ACV590113:ACX590118 AMR590113:AMT590118 AWN590113:AWP590118 BGJ590113:BGL590118 BQF590113:BQH590118 CAB590113:CAD590118 CJX590113:CJZ590118 CTT590113:CTV590118 DDP590113:DDR590118 DNL590113:DNN590118 DXH590113:DXJ590118 EHD590113:EHF590118 EQZ590113:ERB590118 FAV590113:FAX590118 FKR590113:FKT590118 FUN590113:FUP590118 GEJ590113:GEL590118 GOF590113:GOH590118 GYB590113:GYD590118 HHX590113:HHZ590118 HRT590113:HRV590118 IBP590113:IBR590118 ILL590113:ILN590118 IVH590113:IVJ590118 JFD590113:JFF590118 JOZ590113:JPB590118 JYV590113:JYX590118 KIR590113:KIT590118 KSN590113:KSP590118 LCJ590113:LCL590118 LMF590113:LMH590118 LWB590113:LWD590118 MFX590113:MFZ590118 MPT590113:MPV590118 MZP590113:MZR590118 NJL590113:NJN590118 NTH590113:NTJ590118 ODD590113:ODF590118 OMZ590113:ONB590118 OWV590113:OWX590118 PGR590113:PGT590118 PQN590113:PQP590118 QAJ590113:QAL590118 QKF590113:QKH590118 QUB590113:QUD590118 RDX590113:RDZ590118 RNT590113:RNV590118 RXP590113:RXR590118 SHL590113:SHN590118 SRH590113:SRJ590118 TBD590113:TBF590118 TKZ590113:TLB590118 TUV590113:TUX590118 UER590113:UET590118 UON590113:UOP590118 UYJ590113:UYL590118 VIF590113:VIH590118 VSB590113:VSD590118 WBX590113:WBZ590118 WLT590113:WLV590118 WVP590113:WVR590118 H655649:J655654 JD655649:JF655654 SZ655649:TB655654 ACV655649:ACX655654 AMR655649:AMT655654 AWN655649:AWP655654 BGJ655649:BGL655654 BQF655649:BQH655654 CAB655649:CAD655654 CJX655649:CJZ655654 CTT655649:CTV655654 DDP655649:DDR655654 DNL655649:DNN655654 DXH655649:DXJ655654 EHD655649:EHF655654 EQZ655649:ERB655654 FAV655649:FAX655654 FKR655649:FKT655654 FUN655649:FUP655654 GEJ655649:GEL655654 GOF655649:GOH655654 GYB655649:GYD655654 HHX655649:HHZ655654 HRT655649:HRV655654 IBP655649:IBR655654 ILL655649:ILN655654 IVH655649:IVJ655654 JFD655649:JFF655654 JOZ655649:JPB655654 JYV655649:JYX655654 KIR655649:KIT655654 KSN655649:KSP655654 LCJ655649:LCL655654 LMF655649:LMH655654 LWB655649:LWD655654 MFX655649:MFZ655654 MPT655649:MPV655654 MZP655649:MZR655654 NJL655649:NJN655654 NTH655649:NTJ655654 ODD655649:ODF655654 OMZ655649:ONB655654 OWV655649:OWX655654 PGR655649:PGT655654 PQN655649:PQP655654 QAJ655649:QAL655654 QKF655649:QKH655654 QUB655649:QUD655654 RDX655649:RDZ655654 RNT655649:RNV655654 RXP655649:RXR655654 SHL655649:SHN655654 SRH655649:SRJ655654 TBD655649:TBF655654 TKZ655649:TLB655654 TUV655649:TUX655654 UER655649:UET655654 UON655649:UOP655654 UYJ655649:UYL655654 VIF655649:VIH655654 VSB655649:VSD655654 WBX655649:WBZ655654 WLT655649:WLV655654 WVP655649:WVR655654 H721185:J721190 JD721185:JF721190 SZ721185:TB721190 ACV721185:ACX721190 AMR721185:AMT721190 AWN721185:AWP721190 BGJ721185:BGL721190 BQF721185:BQH721190 CAB721185:CAD721190 CJX721185:CJZ721190 CTT721185:CTV721190 DDP721185:DDR721190 DNL721185:DNN721190 DXH721185:DXJ721190 EHD721185:EHF721190 EQZ721185:ERB721190 FAV721185:FAX721190 FKR721185:FKT721190 FUN721185:FUP721190 GEJ721185:GEL721190 GOF721185:GOH721190 GYB721185:GYD721190 HHX721185:HHZ721190 HRT721185:HRV721190 IBP721185:IBR721190 ILL721185:ILN721190 IVH721185:IVJ721190 JFD721185:JFF721190 JOZ721185:JPB721190 JYV721185:JYX721190 KIR721185:KIT721190 KSN721185:KSP721190 LCJ721185:LCL721190 LMF721185:LMH721190 LWB721185:LWD721190 MFX721185:MFZ721190 MPT721185:MPV721190 MZP721185:MZR721190 NJL721185:NJN721190 NTH721185:NTJ721190 ODD721185:ODF721190 OMZ721185:ONB721190 OWV721185:OWX721190 PGR721185:PGT721190 PQN721185:PQP721190 QAJ721185:QAL721190 QKF721185:QKH721190 QUB721185:QUD721190 RDX721185:RDZ721190 RNT721185:RNV721190 RXP721185:RXR721190 SHL721185:SHN721190 SRH721185:SRJ721190 TBD721185:TBF721190 TKZ721185:TLB721190 TUV721185:TUX721190 UER721185:UET721190 UON721185:UOP721190 UYJ721185:UYL721190 VIF721185:VIH721190 VSB721185:VSD721190 WBX721185:WBZ721190 WLT721185:WLV721190 WVP721185:WVR721190 H786721:J786726 JD786721:JF786726 SZ786721:TB786726 ACV786721:ACX786726 AMR786721:AMT786726 AWN786721:AWP786726 BGJ786721:BGL786726 BQF786721:BQH786726 CAB786721:CAD786726 CJX786721:CJZ786726 CTT786721:CTV786726 DDP786721:DDR786726 DNL786721:DNN786726 DXH786721:DXJ786726 EHD786721:EHF786726 EQZ786721:ERB786726 FAV786721:FAX786726 FKR786721:FKT786726 FUN786721:FUP786726 GEJ786721:GEL786726 GOF786721:GOH786726 GYB786721:GYD786726 HHX786721:HHZ786726 HRT786721:HRV786726 IBP786721:IBR786726 ILL786721:ILN786726 IVH786721:IVJ786726 JFD786721:JFF786726 JOZ786721:JPB786726 JYV786721:JYX786726 KIR786721:KIT786726 KSN786721:KSP786726 LCJ786721:LCL786726 LMF786721:LMH786726 LWB786721:LWD786726 MFX786721:MFZ786726 MPT786721:MPV786726 MZP786721:MZR786726 NJL786721:NJN786726 NTH786721:NTJ786726 ODD786721:ODF786726 OMZ786721:ONB786726 OWV786721:OWX786726 PGR786721:PGT786726 PQN786721:PQP786726 QAJ786721:QAL786726 QKF786721:QKH786726 QUB786721:QUD786726 RDX786721:RDZ786726 RNT786721:RNV786726 RXP786721:RXR786726 SHL786721:SHN786726 SRH786721:SRJ786726 TBD786721:TBF786726 TKZ786721:TLB786726 TUV786721:TUX786726 UER786721:UET786726 UON786721:UOP786726 UYJ786721:UYL786726 VIF786721:VIH786726 VSB786721:VSD786726 WBX786721:WBZ786726 WLT786721:WLV786726 WVP786721:WVR786726 H852257:J852262 JD852257:JF852262 SZ852257:TB852262 ACV852257:ACX852262 AMR852257:AMT852262 AWN852257:AWP852262 BGJ852257:BGL852262 BQF852257:BQH852262 CAB852257:CAD852262 CJX852257:CJZ852262 CTT852257:CTV852262 DDP852257:DDR852262 DNL852257:DNN852262 DXH852257:DXJ852262 EHD852257:EHF852262 EQZ852257:ERB852262 FAV852257:FAX852262 FKR852257:FKT852262 FUN852257:FUP852262 GEJ852257:GEL852262 GOF852257:GOH852262 GYB852257:GYD852262 HHX852257:HHZ852262 HRT852257:HRV852262 IBP852257:IBR852262 ILL852257:ILN852262 IVH852257:IVJ852262 JFD852257:JFF852262 JOZ852257:JPB852262 JYV852257:JYX852262 KIR852257:KIT852262 KSN852257:KSP852262 LCJ852257:LCL852262 LMF852257:LMH852262 LWB852257:LWD852262 MFX852257:MFZ852262 MPT852257:MPV852262 MZP852257:MZR852262 NJL852257:NJN852262 NTH852257:NTJ852262 ODD852257:ODF852262 OMZ852257:ONB852262 OWV852257:OWX852262 PGR852257:PGT852262 PQN852257:PQP852262 QAJ852257:QAL852262 QKF852257:QKH852262 QUB852257:QUD852262 RDX852257:RDZ852262 RNT852257:RNV852262 RXP852257:RXR852262 SHL852257:SHN852262 SRH852257:SRJ852262 TBD852257:TBF852262 TKZ852257:TLB852262 TUV852257:TUX852262 UER852257:UET852262 UON852257:UOP852262 UYJ852257:UYL852262 VIF852257:VIH852262 VSB852257:VSD852262 WBX852257:WBZ852262 WLT852257:WLV852262 WVP852257:WVR852262 H917793:J917798 JD917793:JF917798 SZ917793:TB917798 ACV917793:ACX917798 AMR917793:AMT917798 AWN917793:AWP917798 BGJ917793:BGL917798 BQF917793:BQH917798 CAB917793:CAD917798 CJX917793:CJZ917798 CTT917793:CTV917798 DDP917793:DDR917798 DNL917793:DNN917798 DXH917793:DXJ917798 EHD917793:EHF917798 EQZ917793:ERB917798 FAV917793:FAX917798 FKR917793:FKT917798 FUN917793:FUP917798 GEJ917793:GEL917798 GOF917793:GOH917798 GYB917793:GYD917798 HHX917793:HHZ917798 HRT917793:HRV917798 IBP917793:IBR917798 ILL917793:ILN917798 IVH917793:IVJ917798 JFD917793:JFF917798 JOZ917793:JPB917798 JYV917793:JYX917798 KIR917793:KIT917798 KSN917793:KSP917798 LCJ917793:LCL917798 LMF917793:LMH917798 LWB917793:LWD917798 MFX917793:MFZ917798 MPT917793:MPV917798 MZP917793:MZR917798 NJL917793:NJN917798 NTH917793:NTJ917798 ODD917793:ODF917798 OMZ917793:ONB917798 OWV917793:OWX917798 PGR917793:PGT917798 PQN917793:PQP917798 QAJ917793:QAL917798 QKF917793:QKH917798 QUB917793:QUD917798 RDX917793:RDZ917798 RNT917793:RNV917798 RXP917793:RXR917798 SHL917793:SHN917798 SRH917793:SRJ917798 TBD917793:TBF917798 TKZ917793:TLB917798 TUV917793:TUX917798 UER917793:UET917798 UON917793:UOP917798 UYJ917793:UYL917798 VIF917793:VIH917798 VSB917793:VSD917798 WBX917793:WBZ917798 WLT917793:WLV917798 WVP917793:WVR917798 H983329:J983334 JD983329:JF983334 SZ983329:TB983334 ACV983329:ACX983334 AMR983329:AMT983334 AWN983329:AWP983334 BGJ983329:BGL983334 BQF983329:BQH983334 CAB983329:CAD983334 CJX983329:CJZ983334 CTT983329:CTV983334 DDP983329:DDR983334 DNL983329:DNN983334 DXH983329:DXJ983334 EHD983329:EHF983334 EQZ983329:ERB983334 FAV983329:FAX983334 FKR983329:FKT983334 FUN983329:FUP983334 GEJ983329:GEL983334 GOF983329:GOH983334 GYB983329:GYD983334 HHX983329:HHZ983334 HRT983329:HRV983334 IBP983329:IBR983334 ILL983329:ILN983334 IVH983329:IVJ983334 JFD983329:JFF983334 JOZ983329:JPB983334 JYV983329:JYX983334 KIR983329:KIT983334 KSN983329:KSP983334 LCJ983329:LCL983334 LMF983329:LMH983334 LWB983329:LWD983334 MFX983329:MFZ983334 MPT983329:MPV983334 MZP983329:MZR983334 NJL983329:NJN983334 NTH983329:NTJ983334 ODD983329:ODF983334 OMZ983329:ONB983334 OWV983329:OWX983334 PGR983329:PGT983334 PQN983329:PQP983334 QAJ983329:QAL983334 QKF983329:QKH983334 QUB983329:QUD983334 RDX983329:RDZ983334 RNT983329:RNV983334 RXP983329:RXR983334 SHL983329:SHN983334 SRH983329:SRJ983334 TBD983329:TBF983334 TKZ983329:TLB983334 TUV983329:TUX983334 UER983329:UET983334 UON983329:UOP983334 UYJ983329:UYL983334 VIF983329:VIH983334 VSB983329:VSD983334 WBX983329:WBZ983334 WLT983329:WLV983334 WVP983329:WVR983334 H65073:J65080 JD65073:JF65080 SZ65073:TB65080 ACV65073:ACX65080 AMR65073:AMT65080 AWN65073:AWP65080 BGJ65073:BGL65080 BQF65073:BQH65080 CAB65073:CAD65080 CJX65073:CJZ65080 CTT65073:CTV65080 DDP65073:DDR65080 DNL65073:DNN65080 DXH65073:DXJ65080 EHD65073:EHF65080 EQZ65073:ERB65080 FAV65073:FAX65080 FKR65073:FKT65080 FUN65073:FUP65080 GEJ65073:GEL65080 GOF65073:GOH65080 GYB65073:GYD65080 HHX65073:HHZ65080 HRT65073:HRV65080 IBP65073:IBR65080 ILL65073:ILN65080 IVH65073:IVJ65080 JFD65073:JFF65080 JOZ65073:JPB65080 JYV65073:JYX65080 KIR65073:KIT65080 KSN65073:KSP65080 LCJ65073:LCL65080 LMF65073:LMH65080 LWB65073:LWD65080 MFX65073:MFZ65080 MPT65073:MPV65080 MZP65073:MZR65080 NJL65073:NJN65080 NTH65073:NTJ65080 ODD65073:ODF65080 OMZ65073:ONB65080 OWV65073:OWX65080 PGR65073:PGT65080 PQN65073:PQP65080 QAJ65073:QAL65080 QKF65073:QKH65080 QUB65073:QUD65080 RDX65073:RDZ65080 RNT65073:RNV65080 RXP65073:RXR65080 SHL65073:SHN65080 SRH65073:SRJ65080 TBD65073:TBF65080 TKZ65073:TLB65080 TUV65073:TUX65080 UER65073:UET65080 UON65073:UOP65080 UYJ65073:UYL65080 VIF65073:VIH65080 VSB65073:VSD65080 WBX65073:WBZ65080 WLT65073:WLV65080 WVP65073:WVR65080 H130609:J130616 JD130609:JF130616 SZ130609:TB130616 ACV130609:ACX130616 AMR130609:AMT130616 AWN130609:AWP130616 BGJ130609:BGL130616 BQF130609:BQH130616 CAB130609:CAD130616 CJX130609:CJZ130616 CTT130609:CTV130616 DDP130609:DDR130616 DNL130609:DNN130616 DXH130609:DXJ130616 EHD130609:EHF130616 EQZ130609:ERB130616 FAV130609:FAX130616 FKR130609:FKT130616 FUN130609:FUP130616 GEJ130609:GEL130616 GOF130609:GOH130616 GYB130609:GYD130616 HHX130609:HHZ130616 HRT130609:HRV130616 IBP130609:IBR130616 ILL130609:ILN130616 IVH130609:IVJ130616 JFD130609:JFF130616 JOZ130609:JPB130616 JYV130609:JYX130616 KIR130609:KIT130616 KSN130609:KSP130616 LCJ130609:LCL130616 LMF130609:LMH130616 LWB130609:LWD130616 MFX130609:MFZ130616 MPT130609:MPV130616 MZP130609:MZR130616 NJL130609:NJN130616 NTH130609:NTJ130616 ODD130609:ODF130616 OMZ130609:ONB130616 OWV130609:OWX130616 PGR130609:PGT130616 PQN130609:PQP130616 QAJ130609:QAL130616 QKF130609:QKH130616 QUB130609:QUD130616 RDX130609:RDZ130616 RNT130609:RNV130616 RXP130609:RXR130616 SHL130609:SHN130616 SRH130609:SRJ130616 TBD130609:TBF130616 TKZ130609:TLB130616 TUV130609:TUX130616 UER130609:UET130616 UON130609:UOP130616 UYJ130609:UYL130616 VIF130609:VIH130616 VSB130609:VSD130616 WBX130609:WBZ130616 WLT130609:WLV130616 WVP130609:WVR130616 H196145:J196152 JD196145:JF196152 SZ196145:TB196152 ACV196145:ACX196152 AMR196145:AMT196152 AWN196145:AWP196152 BGJ196145:BGL196152 BQF196145:BQH196152 CAB196145:CAD196152 CJX196145:CJZ196152 CTT196145:CTV196152 DDP196145:DDR196152 DNL196145:DNN196152 DXH196145:DXJ196152 EHD196145:EHF196152 EQZ196145:ERB196152 FAV196145:FAX196152 FKR196145:FKT196152 FUN196145:FUP196152 GEJ196145:GEL196152 GOF196145:GOH196152 GYB196145:GYD196152 HHX196145:HHZ196152 HRT196145:HRV196152 IBP196145:IBR196152 ILL196145:ILN196152 IVH196145:IVJ196152 JFD196145:JFF196152 JOZ196145:JPB196152 JYV196145:JYX196152 KIR196145:KIT196152 KSN196145:KSP196152 LCJ196145:LCL196152 LMF196145:LMH196152 LWB196145:LWD196152 MFX196145:MFZ196152 MPT196145:MPV196152 MZP196145:MZR196152 NJL196145:NJN196152 NTH196145:NTJ196152 ODD196145:ODF196152 OMZ196145:ONB196152 OWV196145:OWX196152 PGR196145:PGT196152 PQN196145:PQP196152 QAJ196145:QAL196152 QKF196145:QKH196152 QUB196145:QUD196152 RDX196145:RDZ196152 RNT196145:RNV196152 RXP196145:RXR196152 SHL196145:SHN196152 SRH196145:SRJ196152 TBD196145:TBF196152 TKZ196145:TLB196152 TUV196145:TUX196152 UER196145:UET196152 UON196145:UOP196152 UYJ196145:UYL196152 VIF196145:VIH196152 VSB196145:VSD196152 WBX196145:WBZ196152 WLT196145:WLV196152 WVP196145:WVR196152 H261681:J261688 JD261681:JF261688 SZ261681:TB261688 ACV261681:ACX261688 AMR261681:AMT261688 AWN261681:AWP261688 BGJ261681:BGL261688 BQF261681:BQH261688 CAB261681:CAD261688 CJX261681:CJZ261688 CTT261681:CTV261688 DDP261681:DDR261688 DNL261681:DNN261688 DXH261681:DXJ261688 EHD261681:EHF261688 EQZ261681:ERB261688 FAV261681:FAX261688 FKR261681:FKT261688 FUN261681:FUP261688 GEJ261681:GEL261688 GOF261681:GOH261688 GYB261681:GYD261688 HHX261681:HHZ261688 HRT261681:HRV261688 IBP261681:IBR261688 ILL261681:ILN261688 IVH261681:IVJ261688 JFD261681:JFF261688 JOZ261681:JPB261688 JYV261681:JYX261688 KIR261681:KIT261688 KSN261681:KSP261688 LCJ261681:LCL261688 LMF261681:LMH261688 LWB261681:LWD261688 MFX261681:MFZ261688 MPT261681:MPV261688 MZP261681:MZR261688 NJL261681:NJN261688 NTH261681:NTJ261688 ODD261681:ODF261688 OMZ261681:ONB261688 OWV261681:OWX261688 PGR261681:PGT261688 PQN261681:PQP261688 QAJ261681:QAL261688 QKF261681:QKH261688 QUB261681:QUD261688 RDX261681:RDZ261688 RNT261681:RNV261688 RXP261681:RXR261688 SHL261681:SHN261688 SRH261681:SRJ261688 TBD261681:TBF261688 TKZ261681:TLB261688 TUV261681:TUX261688 UER261681:UET261688 UON261681:UOP261688 UYJ261681:UYL261688 VIF261681:VIH261688 VSB261681:VSD261688 WBX261681:WBZ261688 WLT261681:WLV261688 WVP261681:WVR261688 H327217:J327224 JD327217:JF327224 SZ327217:TB327224 ACV327217:ACX327224 AMR327217:AMT327224 AWN327217:AWP327224 BGJ327217:BGL327224 BQF327217:BQH327224 CAB327217:CAD327224 CJX327217:CJZ327224 CTT327217:CTV327224 DDP327217:DDR327224 DNL327217:DNN327224 DXH327217:DXJ327224 EHD327217:EHF327224 EQZ327217:ERB327224 FAV327217:FAX327224 FKR327217:FKT327224 FUN327217:FUP327224 GEJ327217:GEL327224 GOF327217:GOH327224 GYB327217:GYD327224 HHX327217:HHZ327224 HRT327217:HRV327224 IBP327217:IBR327224 ILL327217:ILN327224 IVH327217:IVJ327224 JFD327217:JFF327224 JOZ327217:JPB327224 JYV327217:JYX327224 KIR327217:KIT327224 KSN327217:KSP327224 LCJ327217:LCL327224 LMF327217:LMH327224 LWB327217:LWD327224 MFX327217:MFZ327224 MPT327217:MPV327224 MZP327217:MZR327224 NJL327217:NJN327224 NTH327217:NTJ327224 ODD327217:ODF327224 OMZ327217:ONB327224 OWV327217:OWX327224 PGR327217:PGT327224 PQN327217:PQP327224 QAJ327217:QAL327224 QKF327217:QKH327224 QUB327217:QUD327224 RDX327217:RDZ327224 RNT327217:RNV327224 RXP327217:RXR327224 SHL327217:SHN327224 SRH327217:SRJ327224 TBD327217:TBF327224 TKZ327217:TLB327224 TUV327217:TUX327224 UER327217:UET327224 UON327217:UOP327224 UYJ327217:UYL327224 VIF327217:VIH327224 VSB327217:VSD327224 WBX327217:WBZ327224 WLT327217:WLV327224 WVP327217:WVR327224 H392753:J392760 JD392753:JF392760 SZ392753:TB392760 ACV392753:ACX392760 AMR392753:AMT392760 AWN392753:AWP392760 BGJ392753:BGL392760 BQF392753:BQH392760 CAB392753:CAD392760 CJX392753:CJZ392760 CTT392753:CTV392760 DDP392753:DDR392760 DNL392753:DNN392760 DXH392753:DXJ392760 EHD392753:EHF392760 EQZ392753:ERB392760 FAV392753:FAX392760 FKR392753:FKT392760 FUN392753:FUP392760 GEJ392753:GEL392760 GOF392753:GOH392760 GYB392753:GYD392760 HHX392753:HHZ392760 HRT392753:HRV392760 IBP392753:IBR392760 ILL392753:ILN392760 IVH392753:IVJ392760 JFD392753:JFF392760 JOZ392753:JPB392760 JYV392753:JYX392760 KIR392753:KIT392760 KSN392753:KSP392760 LCJ392753:LCL392760 LMF392753:LMH392760 LWB392753:LWD392760 MFX392753:MFZ392760 MPT392753:MPV392760 MZP392753:MZR392760 NJL392753:NJN392760 NTH392753:NTJ392760 ODD392753:ODF392760 OMZ392753:ONB392760 OWV392753:OWX392760 PGR392753:PGT392760 PQN392753:PQP392760 QAJ392753:QAL392760 QKF392753:QKH392760 QUB392753:QUD392760 RDX392753:RDZ392760 RNT392753:RNV392760 RXP392753:RXR392760 SHL392753:SHN392760 SRH392753:SRJ392760 TBD392753:TBF392760 TKZ392753:TLB392760 TUV392753:TUX392760 UER392753:UET392760 UON392753:UOP392760 UYJ392753:UYL392760 VIF392753:VIH392760 VSB392753:VSD392760 WBX392753:WBZ392760 WLT392753:WLV392760 WVP392753:WVR392760 H458289:J458296 JD458289:JF458296 SZ458289:TB458296 ACV458289:ACX458296 AMR458289:AMT458296 AWN458289:AWP458296 BGJ458289:BGL458296 BQF458289:BQH458296 CAB458289:CAD458296 CJX458289:CJZ458296 CTT458289:CTV458296 DDP458289:DDR458296 DNL458289:DNN458296 DXH458289:DXJ458296 EHD458289:EHF458296 EQZ458289:ERB458296 FAV458289:FAX458296 FKR458289:FKT458296 FUN458289:FUP458296 GEJ458289:GEL458296 GOF458289:GOH458296 GYB458289:GYD458296 HHX458289:HHZ458296 HRT458289:HRV458296 IBP458289:IBR458296 ILL458289:ILN458296 IVH458289:IVJ458296 JFD458289:JFF458296 JOZ458289:JPB458296 JYV458289:JYX458296 KIR458289:KIT458296 KSN458289:KSP458296 LCJ458289:LCL458296 LMF458289:LMH458296 LWB458289:LWD458296 MFX458289:MFZ458296 MPT458289:MPV458296 MZP458289:MZR458296 NJL458289:NJN458296 NTH458289:NTJ458296 ODD458289:ODF458296 OMZ458289:ONB458296 OWV458289:OWX458296 PGR458289:PGT458296 PQN458289:PQP458296 QAJ458289:QAL458296 QKF458289:QKH458296 QUB458289:QUD458296 RDX458289:RDZ458296 RNT458289:RNV458296 RXP458289:RXR458296 SHL458289:SHN458296 SRH458289:SRJ458296 TBD458289:TBF458296 TKZ458289:TLB458296 TUV458289:TUX458296 UER458289:UET458296 UON458289:UOP458296 UYJ458289:UYL458296 VIF458289:VIH458296 VSB458289:VSD458296 WBX458289:WBZ458296 WLT458289:WLV458296 WVP458289:WVR458296 H523825:J523832 JD523825:JF523832 SZ523825:TB523832 ACV523825:ACX523832 AMR523825:AMT523832 AWN523825:AWP523832 BGJ523825:BGL523832 BQF523825:BQH523832 CAB523825:CAD523832 CJX523825:CJZ523832 CTT523825:CTV523832 DDP523825:DDR523832 DNL523825:DNN523832 DXH523825:DXJ523832 EHD523825:EHF523832 EQZ523825:ERB523832 FAV523825:FAX523832 FKR523825:FKT523832 FUN523825:FUP523832 GEJ523825:GEL523832 GOF523825:GOH523832 GYB523825:GYD523832 HHX523825:HHZ523832 HRT523825:HRV523832 IBP523825:IBR523832 ILL523825:ILN523832 IVH523825:IVJ523832 JFD523825:JFF523832 JOZ523825:JPB523832 JYV523825:JYX523832 KIR523825:KIT523832 KSN523825:KSP523832 LCJ523825:LCL523832 LMF523825:LMH523832 LWB523825:LWD523832 MFX523825:MFZ523832 MPT523825:MPV523832 MZP523825:MZR523832 NJL523825:NJN523832 NTH523825:NTJ523832 ODD523825:ODF523832 OMZ523825:ONB523832 OWV523825:OWX523832 PGR523825:PGT523832 PQN523825:PQP523832 QAJ523825:QAL523832 QKF523825:QKH523832 QUB523825:QUD523832 RDX523825:RDZ523832 RNT523825:RNV523832 RXP523825:RXR523832 SHL523825:SHN523832 SRH523825:SRJ523832 TBD523825:TBF523832 TKZ523825:TLB523832 TUV523825:TUX523832 UER523825:UET523832 UON523825:UOP523832 UYJ523825:UYL523832 VIF523825:VIH523832 VSB523825:VSD523832 WBX523825:WBZ523832 WLT523825:WLV523832 WVP523825:WVR523832 H589361:J589368 JD589361:JF589368 SZ589361:TB589368 ACV589361:ACX589368 AMR589361:AMT589368 AWN589361:AWP589368 BGJ589361:BGL589368 BQF589361:BQH589368 CAB589361:CAD589368 CJX589361:CJZ589368 CTT589361:CTV589368 DDP589361:DDR589368 DNL589361:DNN589368 DXH589361:DXJ589368 EHD589361:EHF589368 EQZ589361:ERB589368 FAV589361:FAX589368 FKR589361:FKT589368 FUN589361:FUP589368 GEJ589361:GEL589368 GOF589361:GOH589368 GYB589361:GYD589368 HHX589361:HHZ589368 HRT589361:HRV589368 IBP589361:IBR589368 ILL589361:ILN589368 IVH589361:IVJ589368 JFD589361:JFF589368 JOZ589361:JPB589368 JYV589361:JYX589368 KIR589361:KIT589368 KSN589361:KSP589368 LCJ589361:LCL589368 LMF589361:LMH589368 LWB589361:LWD589368 MFX589361:MFZ589368 MPT589361:MPV589368 MZP589361:MZR589368 NJL589361:NJN589368 NTH589361:NTJ589368 ODD589361:ODF589368 OMZ589361:ONB589368 OWV589361:OWX589368 PGR589361:PGT589368 PQN589361:PQP589368 QAJ589361:QAL589368 QKF589361:QKH589368 QUB589361:QUD589368 RDX589361:RDZ589368 RNT589361:RNV589368 RXP589361:RXR589368 SHL589361:SHN589368 SRH589361:SRJ589368 TBD589361:TBF589368 TKZ589361:TLB589368 TUV589361:TUX589368 UER589361:UET589368 UON589361:UOP589368 UYJ589361:UYL589368 VIF589361:VIH589368 VSB589361:VSD589368 WBX589361:WBZ589368 WLT589361:WLV589368 WVP589361:WVR589368 H654897:J654904 JD654897:JF654904 SZ654897:TB654904 ACV654897:ACX654904 AMR654897:AMT654904 AWN654897:AWP654904 BGJ654897:BGL654904 BQF654897:BQH654904 CAB654897:CAD654904 CJX654897:CJZ654904 CTT654897:CTV654904 DDP654897:DDR654904 DNL654897:DNN654904 DXH654897:DXJ654904 EHD654897:EHF654904 EQZ654897:ERB654904 FAV654897:FAX654904 FKR654897:FKT654904 FUN654897:FUP654904 GEJ654897:GEL654904 GOF654897:GOH654904 GYB654897:GYD654904 HHX654897:HHZ654904 HRT654897:HRV654904 IBP654897:IBR654904 ILL654897:ILN654904 IVH654897:IVJ654904 JFD654897:JFF654904 JOZ654897:JPB654904 JYV654897:JYX654904 KIR654897:KIT654904 KSN654897:KSP654904 LCJ654897:LCL654904 LMF654897:LMH654904 LWB654897:LWD654904 MFX654897:MFZ654904 MPT654897:MPV654904 MZP654897:MZR654904 NJL654897:NJN654904 NTH654897:NTJ654904 ODD654897:ODF654904 OMZ654897:ONB654904 OWV654897:OWX654904 PGR654897:PGT654904 PQN654897:PQP654904 QAJ654897:QAL654904 QKF654897:QKH654904 QUB654897:QUD654904 RDX654897:RDZ654904 RNT654897:RNV654904 RXP654897:RXR654904 SHL654897:SHN654904 SRH654897:SRJ654904 TBD654897:TBF654904 TKZ654897:TLB654904 TUV654897:TUX654904 UER654897:UET654904 UON654897:UOP654904 UYJ654897:UYL654904 VIF654897:VIH654904 VSB654897:VSD654904 WBX654897:WBZ654904 WLT654897:WLV654904 WVP654897:WVR654904 H720433:J720440 JD720433:JF720440 SZ720433:TB720440 ACV720433:ACX720440 AMR720433:AMT720440 AWN720433:AWP720440 BGJ720433:BGL720440 BQF720433:BQH720440 CAB720433:CAD720440 CJX720433:CJZ720440 CTT720433:CTV720440 DDP720433:DDR720440 DNL720433:DNN720440 DXH720433:DXJ720440 EHD720433:EHF720440 EQZ720433:ERB720440 FAV720433:FAX720440 FKR720433:FKT720440 FUN720433:FUP720440 GEJ720433:GEL720440 GOF720433:GOH720440 GYB720433:GYD720440 HHX720433:HHZ720440 HRT720433:HRV720440 IBP720433:IBR720440 ILL720433:ILN720440 IVH720433:IVJ720440 JFD720433:JFF720440 JOZ720433:JPB720440 JYV720433:JYX720440 KIR720433:KIT720440 KSN720433:KSP720440 LCJ720433:LCL720440 LMF720433:LMH720440 LWB720433:LWD720440 MFX720433:MFZ720440 MPT720433:MPV720440 MZP720433:MZR720440 NJL720433:NJN720440 NTH720433:NTJ720440 ODD720433:ODF720440 OMZ720433:ONB720440 OWV720433:OWX720440 PGR720433:PGT720440 PQN720433:PQP720440 QAJ720433:QAL720440 QKF720433:QKH720440 QUB720433:QUD720440 RDX720433:RDZ720440 RNT720433:RNV720440 RXP720433:RXR720440 SHL720433:SHN720440 SRH720433:SRJ720440 TBD720433:TBF720440 TKZ720433:TLB720440 TUV720433:TUX720440 UER720433:UET720440 UON720433:UOP720440 UYJ720433:UYL720440 VIF720433:VIH720440 VSB720433:VSD720440 WBX720433:WBZ720440 WLT720433:WLV720440 WVP720433:WVR720440 H785969:J785976 JD785969:JF785976 SZ785969:TB785976 ACV785969:ACX785976 AMR785969:AMT785976 AWN785969:AWP785976 BGJ785969:BGL785976 BQF785969:BQH785976 CAB785969:CAD785976 CJX785969:CJZ785976 CTT785969:CTV785976 DDP785969:DDR785976 DNL785969:DNN785976 DXH785969:DXJ785976 EHD785969:EHF785976 EQZ785969:ERB785976 FAV785969:FAX785976 FKR785969:FKT785976 FUN785969:FUP785976 GEJ785969:GEL785976 GOF785969:GOH785976 GYB785969:GYD785976 HHX785969:HHZ785976 HRT785969:HRV785976 IBP785969:IBR785976 ILL785969:ILN785976 IVH785969:IVJ785976 JFD785969:JFF785976 JOZ785969:JPB785976 JYV785969:JYX785976 KIR785969:KIT785976 KSN785969:KSP785976 LCJ785969:LCL785976 LMF785969:LMH785976 LWB785969:LWD785976 MFX785969:MFZ785976 MPT785969:MPV785976 MZP785969:MZR785976 NJL785969:NJN785976 NTH785969:NTJ785976 ODD785969:ODF785976 OMZ785969:ONB785976 OWV785969:OWX785976 PGR785969:PGT785976 PQN785969:PQP785976 QAJ785969:QAL785976 QKF785969:QKH785976 QUB785969:QUD785976 RDX785969:RDZ785976 RNT785969:RNV785976 RXP785969:RXR785976 SHL785969:SHN785976 SRH785969:SRJ785976 TBD785969:TBF785976 TKZ785969:TLB785976 TUV785969:TUX785976 UER785969:UET785976 UON785969:UOP785976 UYJ785969:UYL785976 VIF785969:VIH785976 VSB785969:VSD785976 WBX785969:WBZ785976 WLT785969:WLV785976 WVP785969:WVR785976 H851505:J851512 JD851505:JF851512 SZ851505:TB851512 ACV851505:ACX851512 AMR851505:AMT851512 AWN851505:AWP851512 BGJ851505:BGL851512 BQF851505:BQH851512 CAB851505:CAD851512 CJX851505:CJZ851512 CTT851505:CTV851512 DDP851505:DDR851512 DNL851505:DNN851512 DXH851505:DXJ851512 EHD851505:EHF851512 EQZ851505:ERB851512 FAV851505:FAX851512 FKR851505:FKT851512 FUN851505:FUP851512 GEJ851505:GEL851512 GOF851505:GOH851512 GYB851505:GYD851512 HHX851505:HHZ851512 HRT851505:HRV851512 IBP851505:IBR851512 ILL851505:ILN851512 IVH851505:IVJ851512 JFD851505:JFF851512 JOZ851505:JPB851512 JYV851505:JYX851512 KIR851505:KIT851512 KSN851505:KSP851512 LCJ851505:LCL851512 LMF851505:LMH851512 LWB851505:LWD851512 MFX851505:MFZ851512 MPT851505:MPV851512 MZP851505:MZR851512 NJL851505:NJN851512 NTH851505:NTJ851512 ODD851505:ODF851512 OMZ851505:ONB851512 OWV851505:OWX851512 PGR851505:PGT851512 PQN851505:PQP851512 QAJ851505:QAL851512 QKF851505:QKH851512 QUB851505:QUD851512 RDX851505:RDZ851512 RNT851505:RNV851512 RXP851505:RXR851512 SHL851505:SHN851512 SRH851505:SRJ851512 TBD851505:TBF851512 TKZ851505:TLB851512 TUV851505:TUX851512 UER851505:UET851512 UON851505:UOP851512 UYJ851505:UYL851512 VIF851505:VIH851512 VSB851505:VSD851512 WBX851505:WBZ851512 WLT851505:WLV851512 WVP851505:WVR851512 H917041:J917048 JD917041:JF917048 SZ917041:TB917048 ACV917041:ACX917048 AMR917041:AMT917048 AWN917041:AWP917048 BGJ917041:BGL917048 BQF917041:BQH917048 CAB917041:CAD917048 CJX917041:CJZ917048 CTT917041:CTV917048 DDP917041:DDR917048 DNL917041:DNN917048 DXH917041:DXJ917048 EHD917041:EHF917048 EQZ917041:ERB917048 FAV917041:FAX917048 FKR917041:FKT917048 FUN917041:FUP917048 GEJ917041:GEL917048 GOF917041:GOH917048 GYB917041:GYD917048 HHX917041:HHZ917048 HRT917041:HRV917048 IBP917041:IBR917048 ILL917041:ILN917048 IVH917041:IVJ917048 JFD917041:JFF917048 JOZ917041:JPB917048 JYV917041:JYX917048 KIR917041:KIT917048 KSN917041:KSP917048 LCJ917041:LCL917048 LMF917041:LMH917048 LWB917041:LWD917048 MFX917041:MFZ917048 MPT917041:MPV917048 MZP917041:MZR917048 NJL917041:NJN917048 NTH917041:NTJ917048 ODD917041:ODF917048 OMZ917041:ONB917048 OWV917041:OWX917048 PGR917041:PGT917048 PQN917041:PQP917048 QAJ917041:QAL917048 QKF917041:QKH917048 QUB917041:QUD917048 RDX917041:RDZ917048 RNT917041:RNV917048 RXP917041:RXR917048 SHL917041:SHN917048 SRH917041:SRJ917048 TBD917041:TBF917048 TKZ917041:TLB917048 TUV917041:TUX917048 UER917041:UET917048 UON917041:UOP917048 UYJ917041:UYL917048 VIF917041:VIH917048 VSB917041:VSD917048 WBX917041:WBZ917048 WLT917041:WLV917048 WVP917041:WVR917048 H982577:J982584 JD982577:JF982584 SZ982577:TB982584 ACV982577:ACX982584 AMR982577:AMT982584 AWN982577:AWP982584 BGJ982577:BGL982584 BQF982577:BQH982584 CAB982577:CAD982584 CJX982577:CJZ982584 CTT982577:CTV982584 DDP982577:DDR982584 DNL982577:DNN982584 DXH982577:DXJ982584 EHD982577:EHF982584 EQZ982577:ERB982584 FAV982577:FAX982584 FKR982577:FKT982584 FUN982577:FUP982584 GEJ982577:GEL982584 GOF982577:GOH982584 GYB982577:GYD982584 HHX982577:HHZ982584 HRT982577:HRV982584 IBP982577:IBR982584 ILL982577:ILN982584 IVH982577:IVJ982584 JFD982577:JFF982584 JOZ982577:JPB982584 JYV982577:JYX982584 KIR982577:KIT982584 KSN982577:KSP982584 LCJ982577:LCL982584 LMF982577:LMH982584 LWB982577:LWD982584 MFX982577:MFZ982584 MPT982577:MPV982584 MZP982577:MZR982584 NJL982577:NJN982584 NTH982577:NTJ982584 ODD982577:ODF982584 OMZ982577:ONB982584 OWV982577:OWX982584 PGR982577:PGT982584 PQN982577:PQP982584 QAJ982577:QAL982584 QKF982577:QKH982584 QUB982577:QUD982584 RDX982577:RDZ982584 RNT982577:RNV982584 RXP982577:RXR982584 SHL982577:SHN982584 SRH982577:SRJ982584 TBD982577:TBF982584 TKZ982577:TLB982584 TUV982577:TUX982584 UER982577:UET982584 UON982577:UOP982584 UYJ982577:UYL982584 VIF982577:VIH982584 VSB982577:VSD982584 WBX982577:WBZ982584 WLT982577:WLV982584 WVP982577:WVR982584 H65086:J65103 JD65086:JF65103 SZ65086:TB65103 ACV65086:ACX65103 AMR65086:AMT65103 AWN65086:AWP65103 BGJ65086:BGL65103 BQF65086:BQH65103 CAB65086:CAD65103 CJX65086:CJZ65103 CTT65086:CTV65103 DDP65086:DDR65103 DNL65086:DNN65103 DXH65086:DXJ65103 EHD65086:EHF65103 EQZ65086:ERB65103 FAV65086:FAX65103 FKR65086:FKT65103 FUN65086:FUP65103 GEJ65086:GEL65103 GOF65086:GOH65103 GYB65086:GYD65103 HHX65086:HHZ65103 HRT65086:HRV65103 IBP65086:IBR65103 ILL65086:ILN65103 IVH65086:IVJ65103 JFD65086:JFF65103 JOZ65086:JPB65103 JYV65086:JYX65103 KIR65086:KIT65103 KSN65086:KSP65103 LCJ65086:LCL65103 LMF65086:LMH65103 LWB65086:LWD65103 MFX65086:MFZ65103 MPT65086:MPV65103 MZP65086:MZR65103 NJL65086:NJN65103 NTH65086:NTJ65103 ODD65086:ODF65103 OMZ65086:ONB65103 OWV65086:OWX65103 PGR65086:PGT65103 PQN65086:PQP65103 QAJ65086:QAL65103 QKF65086:QKH65103 QUB65086:QUD65103 RDX65086:RDZ65103 RNT65086:RNV65103 RXP65086:RXR65103 SHL65086:SHN65103 SRH65086:SRJ65103 TBD65086:TBF65103 TKZ65086:TLB65103 TUV65086:TUX65103 UER65086:UET65103 UON65086:UOP65103 UYJ65086:UYL65103 VIF65086:VIH65103 VSB65086:VSD65103 WBX65086:WBZ65103 WLT65086:WLV65103 WVP65086:WVR65103 H130622:J130639 JD130622:JF130639 SZ130622:TB130639 ACV130622:ACX130639 AMR130622:AMT130639 AWN130622:AWP130639 BGJ130622:BGL130639 BQF130622:BQH130639 CAB130622:CAD130639 CJX130622:CJZ130639 CTT130622:CTV130639 DDP130622:DDR130639 DNL130622:DNN130639 DXH130622:DXJ130639 EHD130622:EHF130639 EQZ130622:ERB130639 FAV130622:FAX130639 FKR130622:FKT130639 FUN130622:FUP130639 GEJ130622:GEL130639 GOF130622:GOH130639 GYB130622:GYD130639 HHX130622:HHZ130639 HRT130622:HRV130639 IBP130622:IBR130639 ILL130622:ILN130639 IVH130622:IVJ130639 JFD130622:JFF130639 JOZ130622:JPB130639 JYV130622:JYX130639 KIR130622:KIT130639 KSN130622:KSP130639 LCJ130622:LCL130639 LMF130622:LMH130639 LWB130622:LWD130639 MFX130622:MFZ130639 MPT130622:MPV130639 MZP130622:MZR130639 NJL130622:NJN130639 NTH130622:NTJ130639 ODD130622:ODF130639 OMZ130622:ONB130639 OWV130622:OWX130639 PGR130622:PGT130639 PQN130622:PQP130639 QAJ130622:QAL130639 QKF130622:QKH130639 QUB130622:QUD130639 RDX130622:RDZ130639 RNT130622:RNV130639 RXP130622:RXR130639 SHL130622:SHN130639 SRH130622:SRJ130639 TBD130622:TBF130639 TKZ130622:TLB130639 TUV130622:TUX130639 UER130622:UET130639 UON130622:UOP130639 UYJ130622:UYL130639 VIF130622:VIH130639 VSB130622:VSD130639 WBX130622:WBZ130639 WLT130622:WLV130639 WVP130622:WVR130639 H196158:J196175 JD196158:JF196175 SZ196158:TB196175 ACV196158:ACX196175 AMR196158:AMT196175 AWN196158:AWP196175 BGJ196158:BGL196175 BQF196158:BQH196175 CAB196158:CAD196175 CJX196158:CJZ196175 CTT196158:CTV196175 DDP196158:DDR196175 DNL196158:DNN196175 DXH196158:DXJ196175 EHD196158:EHF196175 EQZ196158:ERB196175 FAV196158:FAX196175 FKR196158:FKT196175 FUN196158:FUP196175 GEJ196158:GEL196175 GOF196158:GOH196175 GYB196158:GYD196175 HHX196158:HHZ196175 HRT196158:HRV196175 IBP196158:IBR196175 ILL196158:ILN196175 IVH196158:IVJ196175 JFD196158:JFF196175 JOZ196158:JPB196175 JYV196158:JYX196175 KIR196158:KIT196175 KSN196158:KSP196175 LCJ196158:LCL196175 LMF196158:LMH196175 LWB196158:LWD196175 MFX196158:MFZ196175 MPT196158:MPV196175 MZP196158:MZR196175 NJL196158:NJN196175 NTH196158:NTJ196175 ODD196158:ODF196175 OMZ196158:ONB196175 OWV196158:OWX196175 PGR196158:PGT196175 PQN196158:PQP196175 QAJ196158:QAL196175 QKF196158:QKH196175 QUB196158:QUD196175 RDX196158:RDZ196175 RNT196158:RNV196175 RXP196158:RXR196175 SHL196158:SHN196175 SRH196158:SRJ196175 TBD196158:TBF196175 TKZ196158:TLB196175 TUV196158:TUX196175 UER196158:UET196175 UON196158:UOP196175 UYJ196158:UYL196175 VIF196158:VIH196175 VSB196158:VSD196175 WBX196158:WBZ196175 WLT196158:WLV196175 WVP196158:WVR196175 H261694:J261711 JD261694:JF261711 SZ261694:TB261711 ACV261694:ACX261711 AMR261694:AMT261711 AWN261694:AWP261711 BGJ261694:BGL261711 BQF261694:BQH261711 CAB261694:CAD261711 CJX261694:CJZ261711 CTT261694:CTV261711 DDP261694:DDR261711 DNL261694:DNN261711 DXH261694:DXJ261711 EHD261694:EHF261711 EQZ261694:ERB261711 FAV261694:FAX261711 FKR261694:FKT261711 FUN261694:FUP261711 GEJ261694:GEL261711 GOF261694:GOH261711 GYB261694:GYD261711 HHX261694:HHZ261711 HRT261694:HRV261711 IBP261694:IBR261711 ILL261694:ILN261711 IVH261694:IVJ261711 JFD261694:JFF261711 JOZ261694:JPB261711 JYV261694:JYX261711 KIR261694:KIT261711 KSN261694:KSP261711 LCJ261694:LCL261711 LMF261694:LMH261711 LWB261694:LWD261711 MFX261694:MFZ261711 MPT261694:MPV261711 MZP261694:MZR261711 NJL261694:NJN261711 NTH261694:NTJ261711 ODD261694:ODF261711 OMZ261694:ONB261711 OWV261694:OWX261711 PGR261694:PGT261711 PQN261694:PQP261711 QAJ261694:QAL261711 QKF261694:QKH261711 QUB261694:QUD261711 RDX261694:RDZ261711 RNT261694:RNV261711 RXP261694:RXR261711 SHL261694:SHN261711 SRH261694:SRJ261711 TBD261694:TBF261711 TKZ261694:TLB261711 TUV261694:TUX261711 UER261694:UET261711 UON261694:UOP261711 UYJ261694:UYL261711 VIF261694:VIH261711 VSB261694:VSD261711 WBX261694:WBZ261711 WLT261694:WLV261711 WVP261694:WVR261711 H327230:J327247 JD327230:JF327247 SZ327230:TB327247 ACV327230:ACX327247 AMR327230:AMT327247 AWN327230:AWP327247 BGJ327230:BGL327247 BQF327230:BQH327247 CAB327230:CAD327247 CJX327230:CJZ327247 CTT327230:CTV327247 DDP327230:DDR327247 DNL327230:DNN327247 DXH327230:DXJ327247 EHD327230:EHF327247 EQZ327230:ERB327247 FAV327230:FAX327247 FKR327230:FKT327247 FUN327230:FUP327247 GEJ327230:GEL327247 GOF327230:GOH327247 GYB327230:GYD327247 HHX327230:HHZ327247 HRT327230:HRV327247 IBP327230:IBR327247 ILL327230:ILN327247 IVH327230:IVJ327247 JFD327230:JFF327247 JOZ327230:JPB327247 JYV327230:JYX327247 KIR327230:KIT327247 KSN327230:KSP327247 LCJ327230:LCL327247 LMF327230:LMH327247 LWB327230:LWD327247 MFX327230:MFZ327247 MPT327230:MPV327247 MZP327230:MZR327247 NJL327230:NJN327247 NTH327230:NTJ327247 ODD327230:ODF327247 OMZ327230:ONB327247 OWV327230:OWX327247 PGR327230:PGT327247 PQN327230:PQP327247 QAJ327230:QAL327247 QKF327230:QKH327247 QUB327230:QUD327247 RDX327230:RDZ327247 RNT327230:RNV327247 RXP327230:RXR327247 SHL327230:SHN327247 SRH327230:SRJ327247 TBD327230:TBF327247 TKZ327230:TLB327247 TUV327230:TUX327247 UER327230:UET327247 UON327230:UOP327247 UYJ327230:UYL327247 VIF327230:VIH327247 VSB327230:VSD327247 WBX327230:WBZ327247 WLT327230:WLV327247 WVP327230:WVR327247 H392766:J392783 JD392766:JF392783 SZ392766:TB392783 ACV392766:ACX392783 AMR392766:AMT392783 AWN392766:AWP392783 BGJ392766:BGL392783 BQF392766:BQH392783 CAB392766:CAD392783 CJX392766:CJZ392783 CTT392766:CTV392783 DDP392766:DDR392783 DNL392766:DNN392783 DXH392766:DXJ392783 EHD392766:EHF392783 EQZ392766:ERB392783 FAV392766:FAX392783 FKR392766:FKT392783 FUN392766:FUP392783 GEJ392766:GEL392783 GOF392766:GOH392783 GYB392766:GYD392783 HHX392766:HHZ392783 HRT392766:HRV392783 IBP392766:IBR392783 ILL392766:ILN392783 IVH392766:IVJ392783 JFD392766:JFF392783 JOZ392766:JPB392783 JYV392766:JYX392783 KIR392766:KIT392783 KSN392766:KSP392783 LCJ392766:LCL392783 LMF392766:LMH392783 LWB392766:LWD392783 MFX392766:MFZ392783 MPT392766:MPV392783 MZP392766:MZR392783 NJL392766:NJN392783 NTH392766:NTJ392783 ODD392766:ODF392783 OMZ392766:ONB392783 OWV392766:OWX392783 PGR392766:PGT392783 PQN392766:PQP392783 QAJ392766:QAL392783 QKF392766:QKH392783 QUB392766:QUD392783 RDX392766:RDZ392783 RNT392766:RNV392783 RXP392766:RXR392783 SHL392766:SHN392783 SRH392766:SRJ392783 TBD392766:TBF392783 TKZ392766:TLB392783 TUV392766:TUX392783 UER392766:UET392783 UON392766:UOP392783 UYJ392766:UYL392783 VIF392766:VIH392783 VSB392766:VSD392783 WBX392766:WBZ392783 WLT392766:WLV392783 WVP392766:WVR392783 H458302:J458319 JD458302:JF458319 SZ458302:TB458319 ACV458302:ACX458319 AMR458302:AMT458319 AWN458302:AWP458319 BGJ458302:BGL458319 BQF458302:BQH458319 CAB458302:CAD458319 CJX458302:CJZ458319 CTT458302:CTV458319 DDP458302:DDR458319 DNL458302:DNN458319 DXH458302:DXJ458319 EHD458302:EHF458319 EQZ458302:ERB458319 FAV458302:FAX458319 FKR458302:FKT458319 FUN458302:FUP458319 GEJ458302:GEL458319 GOF458302:GOH458319 GYB458302:GYD458319 HHX458302:HHZ458319 HRT458302:HRV458319 IBP458302:IBR458319 ILL458302:ILN458319 IVH458302:IVJ458319 JFD458302:JFF458319 JOZ458302:JPB458319 JYV458302:JYX458319 KIR458302:KIT458319 KSN458302:KSP458319 LCJ458302:LCL458319 LMF458302:LMH458319 LWB458302:LWD458319 MFX458302:MFZ458319 MPT458302:MPV458319 MZP458302:MZR458319 NJL458302:NJN458319 NTH458302:NTJ458319 ODD458302:ODF458319 OMZ458302:ONB458319 OWV458302:OWX458319 PGR458302:PGT458319 PQN458302:PQP458319 QAJ458302:QAL458319 QKF458302:QKH458319 QUB458302:QUD458319 RDX458302:RDZ458319 RNT458302:RNV458319 RXP458302:RXR458319 SHL458302:SHN458319 SRH458302:SRJ458319 TBD458302:TBF458319 TKZ458302:TLB458319 TUV458302:TUX458319 UER458302:UET458319 UON458302:UOP458319 UYJ458302:UYL458319 VIF458302:VIH458319 VSB458302:VSD458319 WBX458302:WBZ458319 WLT458302:WLV458319 WVP458302:WVR458319 H523838:J523855 JD523838:JF523855 SZ523838:TB523855 ACV523838:ACX523855 AMR523838:AMT523855 AWN523838:AWP523855 BGJ523838:BGL523855 BQF523838:BQH523855 CAB523838:CAD523855 CJX523838:CJZ523855 CTT523838:CTV523855 DDP523838:DDR523855 DNL523838:DNN523855 DXH523838:DXJ523855 EHD523838:EHF523855 EQZ523838:ERB523855 FAV523838:FAX523855 FKR523838:FKT523855 FUN523838:FUP523855 GEJ523838:GEL523855 GOF523838:GOH523855 GYB523838:GYD523855 HHX523838:HHZ523855 HRT523838:HRV523855 IBP523838:IBR523855 ILL523838:ILN523855 IVH523838:IVJ523855 JFD523838:JFF523855 JOZ523838:JPB523855 JYV523838:JYX523855 KIR523838:KIT523855 KSN523838:KSP523855 LCJ523838:LCL523855 LMF523838:LMH523855 LWB523838:LWD523855 MFX523838:MFZ523855 MPT523838:MPV523855 MZP523838:MZR523855 NJL523838:NJN523855 NTH523838:NTJ523855 ODD523838:ODF523855 OMZ523838:ONB523855 OWV523838:OWX523855 PGR523838:PGT523855 PQN523838:PQP523855 QAJ523838:QAL523855 QKF523838:QKH523855 QUB523838:QUD523855 RDX523838:RDZ523855 RNT523838:RNV523855 RXP523838:RXR523855 SHL523838:SHN523855 SRH523838:SRJ523855 TBD523838:TBF523855 TKZ523838:TLB523855 TUV523838:TUX523855 UER523838:UET523855 UON523838:UOP523855 UYJ523838:UYL523855 VIF523838:VIH523855 VSB523838:VSD523855 WBX523838:WBZ523855 WLT523838:WLV523855 WVP523838:WVR523855 H589374:J589391 JD589374:JF589391 SZ589374:TB589391 ACV589374:ACX589391 AMR589374:AMT589391 AWN589374:AWP589391 BGJ589374:BGL589391 BQF589374:BQH589391 CAB589374:CAD589391 CJX589374:CJZ589391 CTT589374:CTV589391 DDP589374:DDR589391 DNL589374:DNN589391 DXH589374:DXJ589391 EHD589374:EHF589391 EQZ589374:ERB589391 FAV589374:FAX589391 FKR589374:FKT589391 FUN589374:FUP589391 GEJ589374:GEL589391 GOF589374:GOH589391 GYB589374:GYD589391 HHX589374:HHZ589391 HRT589374:HRV589391 IBP589374:IBR589391 ILL589374:ILN589391 IVH589374:IVJ589391 JFD589374:JFF589391 JOZ589374:JPB589391 JYV589374:JYX589391 KIR589374:KIT589391 KSN589374:KSP589391 LCJ589374:LCL589391 LMF589374:LMH589391 LWB589374:LWD589391 MFX589374:MFZ589391 MPT589374:MPV589391 MZP589374:MZR589391 NJL589374:NJN589391 NTH589374:NTJ589391 ODD589374:ODF589391 OMZ589374:ONB589391 OWV589374:OWX589391 PGR589374:PGT589391 PQN589374:PQP589391 QAJ589374:QAL589391 QKF589374:QKH589391 QUB589374:QUD589391 RDX589374:RDZ589391 RNT589374:RNV589391 RXP589374:RXR589391 SHL589374:SHN589391 SRH589374:SRJ589391 TBD589374:TBF589391 TKZ589374:TLB589391 TUV589374:TUX589391 UER589374:UET589391 UON589374:UOP589391 UYJ589374:UYL589391 VIF589374:VIH589391 VSB589374:VSD589391 WBX589374:WBZ589391 WLT589374:WLV589391 WVP589374:WVR589391 H654910:J654927 JD654910:JF654927 SZ654910:TB654927 ACV654910:ACX654927 AMR654910:AMT654927 AWN654910:AWP654927 BGJ654910:BGL654927 BQF654910:BQH654927 CAB654910:CAD654927 CJX654910:CJZ654927 CTT654910:CTV654927 DDP654910:DDR654927 DNL654910:DNN654927 DXH654910:DXJ654927 EHD654910:EHF654927 EQZ654910:ERB654927 FAV654910:FAX654927 FKR654910:FKT654927 FUN654910:FUP654927 GEJ654910:GEL654927 GOF654910:GOH654927 GYB654910:GYD654927 HHX654910:HHZ654927 HRT654910:HRV654927 IBP654910:IBR654927 ILL654910:ILN654927 IVH654910:IVJ654927 JFD654910:JFF654927 JOZ654910:JPB654927 JYV654910:JYX654927 KIR654910:KIT654927 KSN654910:KSP654927 LCJ654910:LCL654927 LMF654910:LMH654927 LWB654910:LWD654927 MFX654910:MFZ654927 MPT654910:MPV654927 MZP654910:MZR654927 NJL654910:NJN654927 NTH654910:NTJ654927 ODD654910:ODF654927 OMZ654910:ONB654927 OWV654910:OWX654927 PGR654910:PGT654927 PQN654910:PQP654927 QAJ654910:QAL654927 QKF654910:QKH654927 QUB654910:QUD654927 RDX654910:RDZ654927 RNT654910:RNV654927 RXP654910:RXR654927 SHL654910:SHN654927 SRH654910:SRJ654927 TBD654910:TBF654927 TKZ654910:TLB654927 TUV654910:TUX654927 UER654910:UET654927 UON654910:UOP654927 UYJ654910:UYL654927 VIF654910:VIH654927 VSB654910:VSD654927 WBX654910:WBZ654927 WLT654910:WLV654927 WVP654910:WVR654927 H720446:J720463 JD720446:JF720463 SZ720446:TB720463 ACV720446:ACX720463 AMR720446:AMT720463 AWN720446:AWP720463 BGJ720446:BGL720463 BQF720446:BQH720463 CAB720446:CAD720463 CJX720446:CJZ720463 CTT720446:CTV720463 DDP720446:DDR720463 DNL720446:DNN720463 DXH720446:DXJ720463 EHD720446:EHF720463 EQZ720446:ERB720463 FAV720446:FAX720463 FKR720446:FKT720463 FUN720446:FUP720463 GEJ720446:GEL720463 GOF720446:GOH720463 GYB720446:GYD720463 HHX720446:HHZ720463 HRT720446:HRV720463 IBP720446:IBR720463 ILL720446:ILN720463 IVH720446:IVJ720463 JFD720446:JFF720463 JOZ720446:JPB720463 JYV720446:JYX720463 KIR720446:KIT720463 KSN720446:KSP720463 LCJ720446:LCL720463 LMF720446:LMH720463 LWB720446:LWD720463 MFX720446:MFZ720463 MPT720446:MPV720463 MZP720446:MZR720463 NJL720446:NJN720463 NTH720446:NTJ720463 ODD720446:ODF720463 OMZ720446:ONB720463 OWV720446:OWX720463 PGR720446:PGT720463 PQN720446:PQP720463 QAJ720446:QAL720463 QKF720446:QKH720463 QUB720446:QUD720463 RDX720446:RDZ720463 RNT720446:RNV720463 RXP720446:RXR720463 SHL720446:SHN720463 SRH720446:SRJ720463 TBD720446:TBF720463 TKZ720446:TLB720463 TUV720446:TUX720463 UER720446:UET720463 UON720446:UOP720463 UYJ720446:UYL720463 VIF720446:VIH720463 VSB720446:VSD720463 WBX720446:WBZ720463 WLT720446:WLV720463 WVP720446:WVR720463 H785982:J785999 JD785982:JF785999 SZ785982:TB785999 ACV785982:ACX785999 AMR785982:AMT785999 AWN785982:AWP785999 BGJ785982:BGL785999 BQF785982:BQH785999 CAB785982:CAD785999 CJX785982:CJZ785999 CTT785982:CTV785999 DDP785982:DDR785999 DNL785982:DNN785999 DXH785982:DXJ785999 EHD785982:EHF785999 EQZ785982:ERB785999 FAV785982:FAX785999 FKR785982:FKT785999 FUN785982:FUP785999 GEJ785982:GEL785999 GOF785982:GOH785999 GYB785982:GYD785999 HHX785982:HHZ785999 HRT785982:HRV785999 IBP785982:IBR785999 ILL785982:ILN785999 IVH785982:IVJ785999 JFD785982:JFF785999 JOZ785982:JPB785999 JYV785982:JYX785999 KIR785982:KIT785999 KSN785982:KSP785999 LCJ785982:LCL785999 LMF785982:LMH785999 LWB785982:LWD785999 MFX785982:MFZ785999 MPT785982:MPV785999 MZP785982:MZR785999 NJL785982:NJN785999 NTH785982:NTJ785999 ODD785982:ODF785999 OMZ785982:ONB785999 OWV785982:OWX785999 PGR785982:PGT785999 PQN785982:PQP785999 QAJ785982:QAL785999 QKF785982:QKH785999 QUB785982:QUD785999 RDX785982:RDZ785999 RNT785982:RNV785999 RXP785982:RXR785999 SHL785982:SHN785999 SRH785982:SRJ785999 TBD785982:TBF785999 TKZ785982:TLB785999 TUV785982:TUX785999 UER785982:UET785999 UON785982:UOP785999 UYJ785982:UYL785999 VIF785982:VIH785999 VSB785982:VSD785999 WBX785982:WBZ785999 WLT785982:WLV785999 WVP785982:WVR785999 H851518:J851535 JD851518:JF851535 SZ851518:TB851535 ACV851518:ACX851535 AMR851518:AMT851535 AWN851518:AWP851535 BGJ851518:BGL851535 BQF851518:BQH851535 CAB851518:CAD851535 CJX851518:CJZ851535 CTT851518:CTV851535 DDP851518:DDR851535 DNL851518:DNN851535 DXH851518:DXJ851535 EHD851518:EHF851535 EQZ851518:ERB851535 FAV851518:FAX851535 FKR851518:FKT851535 FUN851518:FUP851535 GEJ851518:GEL851535 GOF851518:GOH851535 GYB851518:GYD851535 HHX851518:HHZ851535 HRT851518:HRV851535 IBP851518:IBR851535 ILL851518:ILN851535 IVH851518:IVJ851535 JFD851518:JFF851535 JOZ851518:JPB851535 JYV851518:JYX851535 KIR851518:KIT851535 KSN851518:KSP851535 LCJ851518:LCL851535 LMF851518:LMH851535 LWB851518:LWD851535 MFX851518:MFZ851535 MPT851518:MPV851535 MZP851518:MZR851535 NJL851518:NJN851535 NTH851518:NTJ851535 ODD851518:ODF851535 OMZ851518:ONB851535 OWV851518:OWX851535 PGR851518:PGT851535 PQN851518:PQP851535 QAJ851518:QAL851535 QKF851518:QKH851535 QUB851518:QUD851535 RDX851518:RDZ851535 RNT851518:RNV851535 RXP851518:RXR851535 SHL851518:SHN851535 SRH851518:SRJ851535 TBD851518:TBF851535 TKZ851518:TLB851535 TUV851518:TUX851535 UER851518:UET851535 UON851518:UOP851535 UYJ851518:UYL851535 VIF851518:VIH851535 VSB851518:VSD851535 WBX851518:WBZ851535 WLT851518:WLV851535 WVP851518:WVR851535 H917054:J917071 JD917054:JF917071 SZ917054:TB917071 ACV917054:ACX917071 AMR917054:AMT917071 AWN917054:AWP917071 BGJ917054:BGL917071 BQF917054:BQH917071 CAB917054:CAD917071 CJX917054:CJZ917071 CTT917054:CTV917071 DDP917054:DDR917071 DNL917054:DNN917071 DXH917054:DXJ917071 EHD917054:EHF917071 EQZ917054:ERB917071 FAV917054:FAX917071 FKR917054:FKT917071 FUN917054:FUP917071 GEJ917054:GEL917071 GOF917054:GOH917071 GYB917054:GYD917071 HHX917054:HHZ917071 HRT917054:HRV917071 IBP917054:IBR917071 ILL917054:ILN917071 IVH917054:IVJ917071 JFD917054:JFF917071 JOZ917054:JPB917071 JYV917054:JYX917071 KIR917054:KIT917071 KSN917054:KSP917071 LCJ917054:LCL917071 LMF917054:LMH917071 LWB917054:LWD917071 MFX917054:MFZ917071 MPT917054:MPV917071 MZP917054:MZR917071 NJL917054:NJN917071 NTH917054:NTJ917071 ODD917054:ODF917071 OMZ917054:ONB917071 OWV917054:OWX917071 PGR917054:PGT917071 PQN917054:PQP917071 QAJ917054:QAL917071 QKF917054:QKH917071 QUB917054:QUD917071 RDX917054:RDZ917071 RNT917054:RNV917071 RXP917054:RXR917071 SHL917054:SHN917071 SRH917054:SRJ917071 TBD917054:TBF917071 TKZ917054:TLB917071 TUV917054:TUX917071 UER917054:UET917071 UON917054:UOP917071 UYJ917054:UYL917071 VIF917054:VIH917071 VSB917054:VSD917071 WBX917054:WBZ917071 WLT917054:WLV917071 WVP917054:WVR917071 H982590:J982607 JD982590:JF982607 SZ982590:TB982607 ACV982590:ACX982607 AMR982590:AMT982607 AWN982590:AWP982607 BGJ982590:BGL982607 BQF982590:BQH982607 CAB982590:CAD982607 CJX982590:CJZ982607 CTT982590:CTV982607 DDP982590:DDR982607 DNL982590:DNN982607 DXH982590:DXJ982607 EHD982590:EHF982607 EQZ982590:ERB982607 FAV982590:FAX982607 FKR982590:FKT982607 FUN982590:FUP982607 GEJ982590:GEL982607 GOF982590:GOH982607 GYB982590:GYD982607 HHX982590:HHZ982607 HRT982590:HRV982607 IBP982590:IBR982607 ILL982590:ILN982607 IVH982590:IVJ982607 JFD982590:JFF982607 JOZ982590:JPB982607 JYV982590:JYX982607 KIR982590:KIT982607 KSN982590:KSP982607 LCJ982590:LCL982607 LMF982590:LMH982607 LWB982590:LWD982607 MFX982590:MFZ982607 MPT982590:MPV982607 MZP982590:MZR982607 NJL982590:NJN982607 NTH982590:NTJ982607 ODD982590:ODF982607 OMZ982590:ONB982607 OWV982590:OWX982607 PGR982590:PGT982607 PQN982590:PQP982607 QAJ982590:QAL982607 QKF982590:QKH982607 QUB982590:QUD982607 RDX982590:RDZ982607 RNT982590:RNV982607 RXP982590:RXR982607 SHL982590:SHN982607 SRH982590:SRJ982607 TBD982590:TBF982607 TKZ982590:TLB982607 TUV982590:TUX982607 UER982590:UET982607 UON982590:UOP982607 UYJ982590:UYL982607 VIF982590:VIH982607 VSB982590:VSD982607 WBX982590:WBZ982607 WLT982590:WLV982607 WVP982590:WVR982607 H65107:J65125 JD65107:JF65125 SZ65107:TB65125 ACV65107:ACX65125 AMR65107:AMT65125 AWN65107:AWP65125 BGJ65107:BGL65125 BQF65107:BQH65125 CAB65107:CAD65125 CJX65107:CJZ65125 CTT65107:CTV65125 DDP65107:DDR65125 DNL65107:DNN65125 DXH65107:DXJ65125 EHD65107:EHF65125 EQZ65107:ERB65125 FAV65107:FAX65125 FKR65107:FKT65125 FUN65107:FUP65125 GEJ65107:GEL65125 GOF65107:GOH65125 GYB65107:GYD65125 HHX65107:HHZ65125 HRT65107:HRV65125 IBP65107:IBR65125 ILL65107:ILN65125 IVH65107:IVJ65125 JFD65107:JFF65125 JOZ65107:JPB65125 JYV65107:JYX65125 KIR65107:KIT65125 KSN65107:KSP65125 LCJ65107:LCL65125 LMF65107:LMH65125 LWB65107:LWD65125 MFX65107:MFZ65125 MPT65107:MPV65125 MZP65107:MZR65125 NJL65107:NJN65125 NTH65107:NTJ65125 ODD65107:ODF65125 OMZ65107:ONB65125 OWV65107:OWX65125 PGR65107:PGT65125 PQN65107:PQP65125 QAJ65107:QAL65125 QKF65107:QKH65125 QUB65107:QUD65125 RDX65107:RDZ65125 RNT65107:RNV65125 RXP65107:RXR65125 SHL65107:SHN65125 SRH65107:SRJ65125 TBD65107:TBF65125 TKZ65107:TLB65125 TUV65107:TUX65125 UER65107:UET65125 UON65107:UOP65125 UYJ65107:UYL65125 VIF65107:VIH65125 VSB65107:VSD65125 WBX65107:WBZ65125 WLT65107:WLV65125 WVP65107:WVR65125 H130643:J130661 JD130643:JF130661 SZ130643:TB130661 ACV130643:ACX130661 AMR130643:AMT130661 AWN130643:AWP130661 BGJ130643:BGL130661 BQF130643:BQH130661 CAB130643:CAD130661 CJX130643:CJZ130661 CTT130643:CTV130661 DDP130643:DDR130661 DNL130643:DNN130661 DXH130643:DXJ130661 EHD130643:EHF130661 EQZ130643:ERB130661 FAV130643:FAX130661 FKR130643:FKT130661 FUN130643:FUP130661 GEJ130643:GEL130661 GOF130643:GOH130661 GYB130643:GYD130661 HHX130643:HHZ130661 HRT130643:HRV130661 IBP130643:IBR130661 ILL130643:ILN130661 IVH130643:IVJ130661 JFD130643:JFF130661 JOZ130643:JPB130661 JYV130643:JYX130661 KIR130643:KIT130661 KSN130643:KSP130661 LCJ130643:LCL130661 LMF130643:LMH130661 LWB130643:LWD130661 MFX130643:MFZ130661 MPT130643:MPV130661 MZP130643:MZR130661 NJL130643:NJN130661 NTH130643:NTJ130661 ODD130643:ODF130661 OMZ130643:ONB130661 OWV130643:OWX130661 PGR130643:PGT130661 PQN130643:PQP130661 QAJ130643:QAL130661 QKF130643:QKH130661 QUB130643:QUD130661 RDX130643:RDZ130661 RNT130643:RNV130661 RXP130643:RXR130661 SHL130643:SHN130661 SRH130643:SRJ130661 TBD130643:TBF130661 TKZ130643:TLB130661 TUV130643:TUX130661 UER130643:UET130661 UON130643:UOP130661 UYJ130643:UYL130661 VIF130643:VIH130661 VSB130643:VSD130661 WBX130643:WBZ130661 WLT130643:WLV130661 WVP130643:WVR130661 H196179:J196197 JD196179:JF196197 SZ196179:TB196197 ACV196179:ACX196197 AMR196179:AMT196197 AWN196179:AWP196197 BGJ196179:BGL196197 BQF196179:BQH196197 CAB196179:CAD196197 CJX196179:CJZ196197 CTT196179:CTV196197 DDP196179:DDR196197 DNL196179:DNN196197 DXH196179:DXJ196197 EHD196179:EHF196197 EQZ196179:ERB196197 FAV196179:FAX196197 FKR196179:FKT196197 FUN196179:FUP196197 GEJ196179:GEL196197 GOF196179:GOH196197 GYB196179:GYD196197 HHX196179:HHZ196197 HRT196179:HRV196197 IBP196179:IBR196197 ILL196179:ILN196197 IVH196179:IVJ196197 JFD196179:JFF196197 JOZ196179:JPB196197 JYV196179:JYX196197 KIR196179:KIT196197 KSN196179:KSP196197 LCJ196179:LCL196197 LMF196179:LMH196197 LWB196179:LWD196197 MFX196179:MFZ196197 MPT196179:MPV196197 MZP196179:MZR196197 NJL196179:NJN196197 NTH196179:NTJ196197 ODD196179:ODF196197 OMZ196179:ONB196197 OWV196179:OWX196197 PGR196179:PGT196197 PQN196179:PQP196197 QAJ196179:QAL196197 QKF196179:QKH196197 QUB196179:QUD196197 RDX196179:RDZ196197 RNT196179:RNV196197 RXP196179:RXR196197 SHL196179:SHN196197 SRH196179:SRJ196197 TBD196179:TBF196197 TKZ196179:TLB196197 TUV196179:TUX196197 UER196179:UET196197 UON196179:UOP196197 UYJ196179:UYL196197 VIF196179:VIH196197 VSB196179:VSD196197 WBX196179:WBZ196197 WLT196179:WLV196197 WVP196179:WVR196197 H261715:J261733 JD261715:JF261733 SZ261715:TB261733 ACV261715:ACX261733 AMR261715:AMT261733 AWN261715:AWP261733 BGJ261715:BGL261733 BQF261715:BQH261733 CAB261715:CAD261733 CJX261715:CJZ261733 CTT261715:CTV261733 DDP261715:DDR261733 DNL261715:DNN261733 DXH261715:DXJ261733 EHD261715:EHF261733 EQZ261715:ERB261733 FAV261715:FAX261733 FKR261715:FKT261733 FUN261715:FUP261733 GEJ261715:GEL261733 GOF261715:GOH261733 GYB261715:GYD261733 HHX261715:HHZ261733 HRT261715:HRV261733 IBP261715:IBR261733 ILL261715:ILN261733 IVH261715:IVJ261733 JFD261715:JFF261733 JOZ261715:JPB261733 JYV261715:JYX261733 KIR261715:KIT261733 KSN261715:KSP261733 LCJ261715:LCL261733 LMF261715:LMH261733 LWB261715:LWD261733 MFX261715:MFZ261733 MPT261715:MPV261733 MZP261715:MZR261733 NJL261715:NJN261733 NTH261715:NTJ261733 ODD261715:ODF261733 OMZ261715:ONB261733 OWV261715:OWX261733 PGR261715:PGT261733 PQN261715:PQP261733 QAJ261715:QAL261733 QKF261715:QKH261733 QUB261715:QUD261733 RDX261715:RDZ261733 RNT261715:RNV261733 RXP261715:RXR261733 SHL261715:SHN261733 SRH261715:SRJ261733 TBD261715:TBF261733 TKZ261715:TLB261733 TUV261715:TUX261733 UER261715:UET261733 UON261715:UOP261733 UYJ261715:UYL261733 VIF261715:VIH261733 VSB261715:VSD261733 WBX261715:WBZ261733 WLT261715:WLV261733 WVP261715:WVR261733 H327251:J327269 JD327251:JF327269 SZ327251:TB327269 ACV327251:ACX327269 AMR327251:AMT327269 AWN327251:AWP327269 BGJ327251:BGL327269 BQF327251:BQH327269 CAB327251:CAD327269 CJX327251:CJZ327269 CTT327251:CTV327269 DDP327251:DDR327269 DNL327251:DNN327269 DXH327251:DXJ327269 EHD327251:EHF327269 EQZ327251:ERB327269 FAV327251:FAX327269 FKR327251:FKT327269 FUN327251:FUP327269 GEJ327251:GEL327269 GOF327251:GOH327269 GYB327251:GYD327269 HHX327251:HHZ327269 HRT327251:HRV327269 IBP327251:IBR327269 ILL327251:ILN327269 IVH327251:IVJ327269 JFD327251:JFF327269 JOZ327251:JPB327269 JYV327251:JYX327269 KIR327251:KIT327269 KSN327251:KSP327269 LCJ327251:LCL327269 LMF327251:LMH327269 LWB327251:LWD327269 MFX327251:MFZ327269 MPT327251:MPV327269 MZP327251:MZR327269 NJL327251:NJN327269 NTH327251:NTJ327269 ODD327251:ODF327269 OMZ327251:ONB327269 OWV327251:OWX327269 PGR327251:PGT327269 PQN327251:PQP327269 QAJ327251:QAL327269 QKF327251:QKH327269 QUB327251:QUD327269 RDX327251:RDZ327269 RNT327251:RNV327269 RXP327251:RXR327269 SHL327251:SHN327269 SRH327251:SRJ327269 TBD327251:TBF327269 TKZ327251:TLB327269 TUV327251:TUX327269 UER327251:UET327269 UON327251:UOP327269 UYJ327251:UYL327269 VIF327251:VIH327269 VSB327251:VSD327269 WBX327251:WBZ327269 WLT327251:WLV327269 WVP327251:WVR327269 H392787:J392805 JD392787:JF392805 SZ392787:TB392805 ACV392787:ACX392805 AMR392787:AMT392805 AWN392787:AWP392805 BGJ392787:BGL392805 BQF392787:BQH392805 CAB392787:CAD392805 CJX392787:CJZ392805 CTT392787:CTV392805 DDP392787:DDR392805 DNL392787:DNN392805 DXH392787:DXJ392805 EHD392787:EHF392805 EQZ392787:ERB392805 FAV392787:FAX392805 FKR392787:FKT392805 FUN392787:FUP392805 GEJ392787:GEL392805 GOF392787:GOH392805 GYB392787:GYD392805 HHX392787:HHZ392805 HRT392787:HRV392805 IBP392787:IBR392805 ILL392787:ILN392805 IVH392787:IVJ392805 JFD392787:JFF392805 JOZ392787:JPB392805 JYV392787:JYX392805 KIR392787:KIT392805 KSN392787:KSP392805 LCJ392787:LCL392805 LMF392787:LMH392805 LWB392787:LWD392805 MFX392787:MFZ392805 MPT392787:MPV392805 MZP392787:MZR392805 NJL392787:NJN392805 NTH392787:NTJ392805 ODD392787:ODF392805 OMZ392787:ONB392805 OWV392787:OWX392805 PGR392787:PGT392805 PQN392787:PQP392805 QAJ392787:QAL392805 QKF392787:QKH392805 QUB392787:QUD392805 RDX392787:RDZ392805 RNT392787:RNV392805 RXP392787:RXR392805 SHL392787:SHN392805 SRH392787:SRJ392805 TBD392787:TBF392805 TKZ392787:TLB392805 TUV392787:TUX392805 UER392787:UET392805 UON392787:UOP392805 UYJ392787:UYL392805 VIF392787:VIH392805 VSB392787:VSD392805 WBX392787:WBZ392805 WLT392787:WLV392805 WVP392787:WVR392805 H458323:J458341 JD458323:JF458341 SZ458323:TB458341 ACV458323:ACX458341 AMR458323:AMT458341 AWN458323:AWP458341 BGJ458323:BGL458341 BQF458323:BQH458341 CAB458323:CAD458341 CJX458323:CJZ458341 CTT458323:CTV458341 DDP458323:DDR458341 DNL458323:DNN458341 DXH458323:DXJ458341 EHD458323:EHF458341 EQZ458323:ERB458341 FAV458323:FAX458341 FKR458323:FKT458341 FUN458323:FUP458341 GEJ458323:GEL458341 GOF458323:GOH458341 GYB458323:GYD458341 HHX458323:HHZ458341 HRT458323:HRV458341 IBP458323:IBR458341 ILL458323:ILN458341 IVH458323:IVJ458341 JFD458323:JFF458341 JOZ458323:JPB458341 JYV458323:JYX458341 KIR458323:KIT458341 KSN458323:KSP458341 LCJ458323:LCL458341 LMF458323:LMH458341 LWB458323:LWD458341 MFX458323:MFZ458341 MPT458323:MPV458341 MZP458323:MZR458341 NJL458323:NJN458341 NTH458323:NTJ458341 ODD458323:ODF458341 OMZ458323:ONB458341 OWV458323:OWX458341 PGR458323:PGT458341 PQN458323:PQP458341 QAJ458323:QAL458341 QKF458323:QKH458341 QUB458323:QUD458341 RDX458323:RDZ458341 RNT458323:RNV458341 RXP458323:RXR458341 SHL458323:SHN458341 SRH458323:SRJ458341 TBD458323:TBF458341 TKZ458323:TLB458341 TUV458323:TUX458341 UER458323:UET458341 UON458323:UOP458341 UYJ458323:UYL458341 VIF458323:VIH458341 VSB458323:VSD458341 WBX458323:WBZ458341 WLT458323:WLV458341 WVP458323:WVR458341 H523859:J523877 JD523859:JF523877 SZ523859:TB523877 ACV523859:ACX523877 AMR523859:AMT523877 AWN523859:AWP523877 BGJ523859:BGL523877 BQF523859:BQH523877 CAB523859:CAD523877 CJX523859:CJZ523877 CTT523859:CTV523877 DDP523859:DDR523877 DNL523859:DNN523877 DXH523859:DXJ523877 EHD523859:EHF523877 EQZ523859:ERB523877 FAV523859:FAX523877 FKR523859:FKT523877 FUN523859:FUP523877 GEJ523859:GEL523877 GOF523859:GOH523877 GYB523859:GYD523877 HHX523859:HHZ523877 HRT523859:HRV523877 IBP523859:IBR523877 ILL523859:ILN523877 IVH523859:IVJ523877 JFD523859:JFF523877 JOZ523859:JPB523877 JYV523859:JYX523877 KIR523859:KIT523877 KSN523859:KSP523877 LCJ523859:LCL523877 LMF523859:LMH523877 LWB523859:LWD523877 MFX523859:MFZ523877 MPT523859:MPV523877 MZP523859:MZR523877 NJL523859:NJN523877 NTH523859:NTJ523877 ODD523859:ODF523877 OMZ523859:ONB523877 OWV523859:OWX523877 PGR523859:PGT523877 PQN523859:PQP523877 QAJ523859:QAL523877 QKF523859:QKH523877 QUB523859:QUD523877 RDX523859:RDZ523877 RNT523859:RNV523877 RXP523859:RXR523877 SHL523859:SHN523877 SRH523859:SRJ523877 TBD523859:TBF523877 TKZ523859:TLB523877 TUV523859:TUX523877 UER523859:UET523877 UON523859:UOP523877 UYJ523859:UYL523877 VIF523859:VIH523877 VSB523859:VSD523877 WBX523859:WBZ523877 WLT523859:WLV523877 WVP523859:WVR523877 H589395:J589413 JD589395:JF589413 SZ589395:TB589413 ACV589395:ACX589413 AMR589395:AMT589413 AWN589395:AWP589413 BGJ589395:BGL589413 BQF589395:BQH589413 CAB589395:CAD589413 CJX589395:CJZ589413 CTT589395:CTV589413 DDP589395:DDR589413 DNL589395:DNN589413 DXH589395:DXJ589413 EHD589395:EHF589413 EQZ589395:ERB589413 FAV589395:FAX589413 FKR589395:FKT589413 FUN589395:FUP589413 GEJ589395:GEL589413 GOF589395:GOH589413 GYB589395:GYD589413 HHX589395:HHZ589413 HRT589395:HRV589413 IBP589395:IBR589413 ILL589395:ILN589413 IVH589395:IVJ589413 JFD589395:JFF589413 JOZ589395:JPB589413 JYV589395:JYX589413 KIR589395:KIT589413 KSN589395:KSP589413 LCJ589395:LCL589413 LMF589395:LMH589413 LWB589395:LWD589413 MFX589395:MFZ589413 MPT589395:MPV589413 MZP589395:MZR589413 NJL589395:NJN589413 NTH589395:NTJ589413 ODD589395:ODF589413 OMZ589395:ONB589413 OWV589395:OWX589413 PGR589395:PGT589413 PQN589395:PQP589413 QAJ589395:QAL589413 QKF589395:QKH589413 QUB589395:QUD589413 RDX589395:RDZ589413 RNT589395:RNV589413 RXP589395:RXR589413 SHL589395:SHN589413 SRH589395:SRJ589413 TBD589395:TBF589413 TKZ589395:TLB589413 TUV589395:TUX589413 UER589395:UET589413 UON589395:UOP589413 UYJ589395:UYL589413 VIF589395:VIH589413 VSB589395:VSD589413 WBX589395:WBZ589413 WLT589395:WLV589413 WVP589395:WVR589413 H654931:J654949 JD654931:JF654949 SZ654931:TB654949 ACV654931:ACX654949 AMR654931:AMT654949 AWN654931:AWP654949 BGJ654931:BGL654949 BQF654931:BQH654949 CAB654931:CAD654949 CJX654931:CJZ654949 CTT654931:CTV654949 DDP654931:DDR654949 DNL654931:DNN654949 DXH654931:DXJ654949 EHD654931:EHF654949 EQZ654931:ERB654949 FAV654931:FAX654949 FKR654931:FKT654949 FUN654931:FUP654949 GEJ654931:GEL654949 GOF654931:GOH654949 GYB654931:GYD654949 HHX654931:HHZ654949 HRT654931:HRV654949 IBP654931:IBR654949 ILL654931:ILN654949 IVH654931:IVJ654949 JFD654931:JFF654949 JOZ654931:JPB654949 JYV654931:JYX654949 KIR654931:KIT654949 KSN654931:KSP654949 LCJ654931:LCL654949 LMF654931:LMH654949 LWB654931:LWD654949 MFX654931:MFZ654949 MPT654931:MPV654949 MZP654931:MZR654949 NJL654931:NJN654949 NTH654931:NTJ654949 ODD654931:ODF654949 OMZ654931:ONB654949 OWV654931:OWX654949 PGR654931:PGT654949 PQN654931:PQP654949 QAJ654931:QAL654949 QKF654931:QKH654949 QUB654931:QUD654949 RDX654931:RDZ654949 RNT654931:RNV654949 RXP654931:RXR654949 SHL654931:SHN654949 SRH654931:SRJ654949 TBD654931:TBF654949 TKZ654931:TLB654949 TUV654931:TUX654949 UER654931:UET654949 UON654931:UOP654949 UYJ654931:UYL654949 VIF654931:VIH654949 VSB654931:VSD654949 WBX654931:WBZ654949 WLT654931:WLV654949 WVP654931:WVR654949 H720467:J720485 JD720467:JF720485 SZ720467:TB720485 ACV720467:ACX720485 AMR720467:AMT720485 AWN720467:AWP720485 BGJ720467:BGL720485 BQF720467:BQH720485 CAB720467:CAD720485 CJX720467:CJZ720485 CTT720467:CTV720485 DDP720467:DDR720485 DNL720467:DNN720485 DXH720467:DXJ720485 EHD720467:EHF720485 EQZ720467:ERB720485 FAV720467:FAX720485 FKR720467:FKT720485 FUN720467:FUP720485 GEJ720467:GEL720485 GOF720467:GOH720485 GYB720467:GYD720485 HHX720467:HHZ720485 HRT720467:HRV720485 IBP720467:IBR720485 ILL720467:ILN720485 IVH720467:IVJ720485 JFD720467:JFF720485 JOZ720467:JPB720485 JYV720467:JYX720485 KIR720467:KIT720485 KSN720467:KSP720485 LCJ720467:LCL720485 LMF720467:LMH720485 LWB720467:LWD720485 MFX720467:MFZ720485 MPT720467:MPV720485 MZP720467:MZR720485 NJL720467:NJN720485 NTH720467:NTJ720485 ODD720467:ODF720485 OMZ720467:ONB720485 OWV720467:OWX720485 PGR720467:PGT720485 PQN720467:PQP720485 QAJ720467:QAL720485 QKF720467:QKH720485 QUB720467:QUD720485 RDX720467:RDZ720485 RNT720467:RNV720485 RXP720467:RXR720485 SHL720467:SHN720485 SRH720467:SRJ720485 TBD720467:TBF720485 TKZ720467:TLB720485 TUV720467:TUX720485 UER720467:UET720485 UON720467:UOP720485 UYJ720467:UYL720485 VIF720467:VIH720485 VSB720467:VSD720485 WBX720467:WBZ720485 WLT720467:WLV720485 WVP720467:WVR720485 H786003:J786021 JD786003:JF786021 SZ786003:TB786021 ACV786003:ACX786021 AMR786003:AMT786021 AWN786003:AWP786021 BGJ786003:BGL786021 BQF786003:BQH786021 CAB786003:CAD786021 CJX786003:CJZ786021 CTT786003:CTV786021 DDP786003:DDR786021 DNL786003:DNN786021 DXH786003:DXJ786021 EHD786003:EHF786021 EQZ786003:ERB786021 FAV786003:FAX786021 FKR786003:FKT786021 FUN786003:FUP786021 GEJ786003:GEL786021 GOF786003:GOH786021 GYB786003:GYD786021 HHX786003:HHZ786021 HRT786003:HRV786021 IBP786003:IBR786021 ILL786003:ILN786021 IVH786003:IVJ786021 JFD786003:JFF786021 JOZ786003:JPB786021 JYV786003:JYX786021 KIR786003:KIT786021 KSN786003:KSP786021 LCJ786003:LCL786021 LMF786003:LMH786021 LWB786003:LWD786021 MFX786003:MFZ786021 MPT786003:MPV786021 MZP786003:MZR786021 NJL786003:NJN786021 NTH786003:NTJ786021 ODD786003:ODF786021 OMZ786003:ONB786021 OWV786003:OWX786021 PGR786003:PGT786021 PQN786003:PQP786021 QAJ786003:QAL786021 QKF786003:QKH786021 QUB786003:QUD786021 RDX786003:RDZ786021 RNT786003:RNV786021 RXP786003:RXR786021 SHL786003:SHN786021 SRH786003:SRJ786021 TBD786003:TBF786021 TKZ786003:TLB786021 TUV786003:TUX786021 UER786003:UET786021 UON786003:UOP786021 UYJ786003:UYL786021 VIF786003:VIH786021 VSB786003:VSD786021 WBX786003:WBZ786021 WLT786003:WLV786021 WVP786003:WVR786021 H851539:J851557 JD851539:JF851557 SZ851539:TB851557 ACV851539:ACX851557 AMR851539:AMT851557 AWN851539:AWP851557 BGJ851539:BGL851557 BQF851539:BQH851557 CAB851539:CAD851557 CJX851539:CJZ851557 CTT851539:CTV851557 DDP851539:DDR851557 DNL851539:DNN851557 DXH851539:DXJ851557 EHD851539:EHF851557 EQZ851539:ERB851557 FAV851539:FAX851557 FKR851539:FKT851557 FUN851539:FUP851557 GEJ851539:GEL851557 GOF851539:GOH851557 GYB851539:GYD851557 HHX851539:HHZ851557 HRT851539:HRV851557 IBP851539:IBR851557 ILL851539:ILN851557 IVH851539:IVJ851557 JFD851539:JFF851557 JOZ851539:JPB851557 JYV851539:JYX851557 KIR851539:KIT851557 KSN851539:KSP851557 LCJ851539:LCL851557 LMF851539:LMH851557 LWB851539:LWD851557 MFX851539:MFZ851557 MPT851539:MPV851557 MZP851539:MZR851557 NJL851539:NJN851557 NTH851539:NTJ851557 ODD851539:ODF851557 OMZ851539:ONB851557 OWV851539:OWX851557 PGR851539:PGT851557 PQN851539:PQP851557 QAJ851539:QAL851557 QKF851539:QKH851557 QUB851539:QUD851557 RDX851539:RDZ851557 RNT851539:RNV851557 RXP851539:RXR851557 SHL851539:SHN851557 SRH851539:SRJ851557 TBD851539:TBF851557 TKZ851539:TLB851557 TUV851539:TUX851557 UER851539:UET851557 UON851539:UOP851557 UYJ851539:UYL851557 VIF851539:VIH851557 VSB851539:VSD851557 WBX851539:WBZ851557 WLT851539:WLV851557 WVP851539:WVR851557 H917075:J917093 JD917075:JF917093 SZ917075:TB917093 ACV917075:ACX917093 AMR917075:AMT917093 AWN917075:AWP917093 BGJ917075:BGL917093 BQF917075:BQH917093 CAB917075:CAD917093 CJX917075:CJZ917093 CTT917075:CTV917093 DDP917075:DDR917093 DNL917075:DNN917093 DXH917075:DXJ917093 EHD917075:EHF917093 EQZ917075:ERB917093 FAV917075:FAX917093 FKR917075:FKT917093 FUN917075:FUP917093 GEJ917075:GEL917093 GOF917075:GOH917093 GYB917075:GYD917093 HHX917075:HHZ917093 HRT917075:HRV917093 IBP917075:IBR917093 ILL917075:ILN917093 IVH917075:IVJ917093 JFD917075:JFF917093 JOZ917075:JPB917093 JYV917075:JYX917093 KIR917075:KIT917093 KSN917075:KSP917093 LCJ917075:LCL917093 LMF917075:LMH917093 LWB917075:LWD917093 MFX917075:MFZ917093 MPT917075:MPV917093 MZP917075:MZR917093 NJL917075:NJN917093 NTH917075:NTJ917093 ODD917075:ODF917093 OMZ917075:ONB917093 OWV917075:OWX917093 PGR917075:PGT917093 PQN917075:PQP917093 QAJ917075:QAL917093 QKF917075:QKH917093 QUB917075:QUD917093 RDX917075:RDZ917093 RNT917075:RNV917093 RXP917075:RXR917093 SHL917075:SHN917093 SRH917075:SRJ917093 TBD917075:TBF917093 TKZ917075:TLB917093 TUV917075:TUX917093 UER917075:UET917093 UON917075:UOP917093 UYJ917075:UYL917093 VIF917075:VIH917093 VSB917075:VSD917093 WBX917075:WBZ917093 WLT917075:WLV917093 WVP917075:WVR917093 H982611:J982629 JD982611:JF982629 SZ982611:TB982629 ACV982611:ACX982629 AMR982611:AMT982629 AWN982611:AWP982629 BGJ982611:BGL982629 BQF982611:BQH982629 CAB982611:CAD982629 CJX982611:CJZ982629 CTT982611:CTV982629 DDP982611:DDR982629 DNL982611:DNN982629 DXH982611:DXJ982629 EHD982611:EHF982629 EQZ982611:ERB982629 FAV982611:FAX982629 FKR982611:FKT982629 FUN982611:FUP982629 GEJ982611:GEL982629 GOF982611:GOH982629 GYB982611:GYD982629 HHX982611:HHZ982629 HRT982611:HRV982629 IBP982611:IBR982629 ILL982611:ILN982629 IVH982611:IVJ982629 JFD982611:JFF982629 JOZ982611:JPB982629 JYV982611:JYX982629 KIR982611:KIT982629 KSN982611:KSP982629 LCJ982611:LCL982629 LMF982611:LMH982629 LWB982611:LWD982629 MFX982611:MFZ982629 MPT982611:MPV982629 MZP982611:MZR982629 NJL982611:NJN982629 NTH982611:NTJ982629 ODD982611:ODF982629 OMZ982611:ONB982629 OWV982611:OWX982629 PGR982611:PGT982629 PQN982611:PQP982629 QAJ982611:QAL982629 QKF982611:QKH982629 QUB982611:QUD982629 RDX982611:RDZ982629 RNT982611:RNV982629 RXP982611:RXR982629 SHL982611:SHN982629 SRH982611:SRJ982629 TBD982611:TBF982629 TKZ982611:TLB982629 TUV982611:TUX982629 UER982611:UET982629 UON982611:UOP982629 UYJ982611:UYL982629 VIF982611:VIH982629 VSB982611:VSD982629 WBX982611:WBZ982629 WLT982611:WLV982629 WVP982611:WVR982629 H65131:J65139 JD65131:JF65139 SZ65131:TB65139 ACV65131:ACX65139 AMR65131:AMT65139 AWN65131:AWP65139 BGJ65131:BGL65139 BQF65131:BQH65139 CAB65131:CAD65139 CJX65131:CJZ65139 CTT65131:CTV65139 DDP65131:DDR65139 DNL65131:DNN65139 DXH65131:DXJ65139 EHD65131:EHF65139 EQZ65131:ERB65139 FAV65131:FAX65139 FKR65131:FKT65139 FUN65131:FUP65139 GEJ65131:GEL65139 GOF65131:GOH65139 GYB65131:GYD65139 HHX65131:HHZ65139 HRT65131:HRV65139 IBP65131:IBR65139 ILL65131:ILN65139 IVH65131:IVJ65139 JFD65131:JFF65139 JOZ65131:JPB65139 JYV65131:JYX65139 KIR65131:KIT65139 KSN65131:KSP65139 LCJ65131:LCL65139 LMF65131:LMH65139 LWB65131:LWD65139 MFX65131:MFZ65139 MPT65131:MPV65139 MZP65131:MZR65139 NJL65131:NJN65139 NTH65131:NTJ65139 ODD65131:ODF65139 OMZ65131:ONB65139 OWV65131:OWX65139 PGR65131:PGT65139 PQN65131:PQP65139 QAJ65131:QAL65139 QKF65131:QKH65139 QUB65131:QUD65139 RDX65131:RDZ65139 RNT65131:RNV65139 RXP65131:RXR65139 SHL65131:SHN65139 SRH65131:SRJ65139 TBD65131:TBF65139 TKZ65131:TLB65139 TUV65131:TUX65139 UER65131:UET65139 UON65131:UOP65139 UYJ65131:UYL65139 VIF65131:VIH65139 VSB65131:VSD65139 WBX65131:WBZ65139 WLT65131:WLV65139 WVP65131:WVR65139 H130667:J130675 JD130667:JF130675 SZ130667:TB130675 ACV130667:ACX130675 AMR130667:AMT130675 AWN130667:AWP130675 BGJ130667:BGL130675 BQF130667:BQH130675 CAB130667:CAD130675 CJX130667:CJZ130675 CTT130667:CTV130675 DDP130667:DDR130675 DNL130667:DNN130675 DXH130667:DXJ130675 EHD130667:EHF130675 EQZ130667:ERB130675 FAV130667:FAX130675 FKR130667:FKT130675 FUN130667:FUP130675 GEJ130667:GEL130675 GOF130667:GOH130675 GYB130667:GYD130675 HHX130667:HHZ130675 HRT130667:HRV130675 IBP130667:IBR130675 ILL130667:ILN130675 IVH130667:IVJ130675 JFD130667:JFF130675 JOZ130667:JPB130675 JYV130667:JYX130675 KIR130667:KIT130675 KSN130667:KSP130675 LCJ130667:LCL130675 LMF130667:LMH130675 LWB130667:LWD130675 MFX130667:MFZ130675 MPT130667:MPV130675 MZP130667:MZR130675 NJL130667:NJN130675 NTH130667:NTJ130675 ODD130667:ODF130675 OMZ130667:ONB130675 OWV130667:OWX130675 PGR130667:PGT130675 PQN130667:PQP130675 QAJ130667:QAL130675 QKF130667:QKH130675 QUB130667:QUD130675 RDX130667:RDZ130675 RNT130667:RNV130675 RXP130667:RXR130675 SHL130667:SHN130675 SRH130667:SRJ130675 TBD130667:TBF130675 TKZ130667:TLB130675 TUV130667:TUX130675 UER130667:UET130675 UON130667:UOP130675 UYJ130667:UYL130675 VIF130667:VIH130675 VSB130667:VSD130675 WBX130667:WBZ130675 WLT130667:WLV130675 WVP130667:WVR130675 H196203:J196211 JD196203:JF196211 SZ196203:TB196211 ACV196203:ACX196211 AMR196203:AMT196211 AWN196203:AWP196211 BGJ196203:BGL196211 BQF196203:BQH196211 CAB196203:CAD196211 CJX196203:CJZ196211 CTT196203:CTV196211 DDP196203:DDR196211 DNL196203:DNN196211 DXH196203:DXJ196211 EHD196203:EHF196211 EQZ196203:ERB196211 FAV196203:FAX196211 FKR196203:FKT196211 FUN196203:FUP196211 GEJ196203:GEL196211 GOF196203:GOH196211 GYB196203:GYD196211 HHX196203:HHZ196211 HRT196203:HRV196211 IBP196203:IBR196211 ILL196203:ILN196211 IVH196203:IVJ196211 JFD196203:JFF196211 JOZ196203:JPB196211 JYV196203:JYX196211 KIR196203:KIT196211 KSN196203:KSP196211 LCJ196203:LCL196211 LMF196203:LMH196211 LWB196203:LWD196211 MFX196203:MFZ196211 MPT196203:MPV196211 MZP196203:MZR196211 NJL196203:NJN196211 NTH196203:NTJ196211 ODD196203:ODF196211 OMZ196203:ONB196211 OWV196203:OWX196211 PGR196203:PGT196211 PQN196203:PQP196211 QAJ196203:QAL196211 QKF196203:QKH196211 QUB196203:QUD196211 RDX196203:RDZ196211 RNT196203:RNV196211 RXP196203:RXR196211 SHL196203:SHN196211 SRH196203:SRJ196211 TBD196203:TBF196211 TKZ196203:TLB196211 TUV196203:TUX196211 UER196203:UET196211 UON196203:UOP196211 UYJ196203:UYL196211 VIF196203:VIH196211 VSB196203:VSD196211 WBX196203:WBZ196211 WLT196203:WLV196211 WVP196203:WVR196211 H261739:J261747 JD261739:JF261747 SZ261739:TB261747 ACV261739:ACX261747 AMR261739:AMT261747 AWN261739:AWP261747 BGJ261739:BGL261747 BQF261739:BQH261747 CAB261739:CAD261747 CJX261739:CJZ261747 CTT261739:CTV261747 DDP261739:DDR261747 DNL261739:DNN261747 DXH261739:DXJ261747 EHD261739:EHF261747 EQZ261739:ERB261747 FAV261739:FAX261747 FKR261739:FKT261747 FUN261739:FUP261747 GEJ261739:GEL261747 GOF261739:GOH261747 GYB261739:GYD261747 HHX261739:HHZ261747 HRT261739:HRV261747 IBP261739:IBR261747 ILL261739:ILN261747 IVH261739:IVJ261747 JFD261739:JFF261747 JOZ261739:JPB261747 JYV261739:JYX261747 KIR261739:KIT261747 KSN261739:KSP261747 LCJ261739:LCL261747 LMF261739:LMH261747 LWB261739:LWD261747 MFX261739:MFZ261747 MPT261739:MPV261747 MZP261739:MZR261747 NJL261739:NJN261747 NTH261739:NTJ261747 ODD261739:ODF261747 OMZ261739:ONB261747 OWV261739:OWX261747 PGR261739:PGT261747 PQN261739:PQP261747 QAJ261739:QAL261747 QKF261739:QKH261747 QUB261739:QUD261747 RDX261739:RDZ261747 RNT261739:RNV261747 RXP261739:RXR261747 SHL261739:SHN261747 SRH261739:SRJ261747 TBD261739:TBF261747 TKZ261739:TLB261747 TUV261739:TUX261747 UER261739:UET261747 UON261739:UOP261747 UYJ261739:UYL261747 VIF261739:VIH261747 VSB261739:VSD261747 WBX261739:WBZ261747 WLT261739:WLV261747 WVP261739:WVR261747 H327275:J327283 JD327275:JF327283 SZ327275:TB327283 ACV327275:ACX327283 AMR327275:AMT327283 AWN327275:AWP327283 BGJ327275:BGL327283 BQF327275:BQH327283 CAB327275:CAD327283 CJX327275:CJZ327283 CTT327275:CTV327283 DDP327275:DDR327283 DNL327275:DNN327283 DXH327275:DXJ327283 EHD327275:EHF327283 EQZ327275:ERB327283 FAV327275:FAX327283 FKR327275:FKT327283 FUN327275:FUP327283 GEJ327275:GEL327283 GOF327275:GOH327283 GYB327275:GYD327283 HHX327275:HHZ327283 HRT327275:HRV327283 IBP327275:IBR327283 ILL327275:ILN327283 IVH327275:IVJ327283 JFD327275:JFF327283 JOZ327275:JPB327283 JYV327275:JYX327283 KIR327275:KIT327283 KSN327275:KSP327283 LCJ327275:LCL327283 LMF327275:LMH327283 LWB327275:LWD327283 MFX327275:MFZ327283 MPT327275:MPV327283 MZP327275:MZR327283 NJL327275:NJN327283 NTH327275:NTJ327283 ODD327275:ODF327283 OMZ327275:ONB327283 OWV327275:OWX327283 PGR327275:PGT327283 PQN327275:PQP327283 QAJ327275:QAL327283 QKF327275:QKH327283 QUB327275:QUD327283 RDX327275:RDZ327283 RNT327275:RNV327283 RXP327275:RXR327283 SHL327275:SHN327283 SRH327275:SRJ327283 TBD327275:TBF327283 TKZ327275:TLB327283 TUV327275:TUX327283 UER327275:UET327283 UON327275:UOP327283 UYJ327275:UYL327283 VIF327275:VIH327283 VSB327275:VSD327283 WBX327275:WBZ327283 WLT327275:WLV327283 WVP327275:WVR327283 H392811:J392819 JD392811:JF392819 SZ392811:TB392819 ACV392811:ACX392819 AMR392811:AMT392819 AWN392811:AWP392819 BGJ392811:BGL392819 BQF392811:BQH392819 CAB392811:CAD392819 CJX392811:CJZ392819 CTT392811:CTV392819 DDP392811:DDR392819 DNL392811:DNN392819 DXH392811:DXJ392819 EHD392811:EHF392819 EQZ392811:ERB392819 FAV392811:FAX392819 FKR392811:FKT392819 FUN392811:FUP392819 GEJ392811:GEL392819 GOF392811:GOH392819 GYB392811:GYD392819 HHX392811:HHZ392819 HRT392811:HRV392819 IBP392811:IBR392819 ILL392811:ILN392819 IVH392811:IVJ392819 JFD392811:JFF392819 JOZ392811:JPB392819 JYV392811:JYX392819 KIR392811:KIT392819 KSN392811:KSP392819 LCJ392811:LCL392819 LMF392811:LMH392819 LWB392811:LWD392819 MFX392811:MFZ392819 MPT392811:MPV392819 MZP392811:MZR392819 NJL392811:NJN392819 NTH392811:NTJ392819 ODD392811:ODF392819 OMZ392811:ONB392819 OWV392811:OWX392819 PGR392811:PGT392819 PQN392811:PQP392819 QAJ392811:QAL392819 QKF392811:QKH392819 QUB392811:QUD392819 RDX392811:RDZ392819 RNT392811:RNV392819 RXP392811:RXR392819 SHL392811:SHN392819 SRH392811:SRJ392819 TBD392811:TBF392819 TKZ392811:TLB392819 TUV392811:TUX392819 UER392811:UET392819 UON392811:UOP392819 UYJ392811:UYL392819 VIF392811:VIH392819 VSB392811:VSD392819 WBX392811:WBZ392819 WLT392811:WLV392819 WVP392811:WVR392819 H458347:J458355 JD458347:JF458355 SZ458347:TB458355 ACV458347:ACX458355 AMR458347:AMT458355 AWN458347:AWP458355 BGJ458347:BGL458355 BQF458347:BQH458355 CAB458347:CAD458355 CJX458347:CJZ458355 CTT458347:CTV458355 DDP458347:DDR458355 DNL458347:DNN458355 DXH458347:DXJ458355 EHD458347:EHF458355 EQZ458347:ERB458355 FAV458347:FAX458355 FKR458347:FKT458355 FUN458347:FUP458355 GEJ458347:GEL458355 GOF458347:GOH458355 GYB458347:GYD458355 HHX458347:HHZ458355 HRT458347:HRV458355 IBP458347:IBR458355 ILL458347:ILN458355 IVH458347:IVJ458355 JFD458347:JFF458355 JOZ458347:JPB458355 JYV458347:JYX458355 KIR458347:KIT458355 KSN458347:KSP458355 LCJ458347:LCL458355 LMF458347:LMH458355 LWB458347:LWD458355 MFX458347:MFZ458355 MPT458347:MPV458355 MZP458347:MZR458355 NJL458347:NJN458355 NTH458347:NTJ458355 ODD458347:ODF458355 OMZ458347:ONB458355 OWV458347:OWX458355 PGR458347:PGT458355 PQN458347:PQP458355 QAJ458347:QAL458355 QKF458347:QKH458355 QUB458347:QUD458355 RDX458347:RDZ458355 RNT458347:RNV458355 RXP458347:RXR458355 SHL458347:SHN458355 SRH458347:SRJ458355 TBD458347:TBF458355 TKZ458347:TLB458355 TUV458347:TUX458355 UER458347:UET458355 UON458347:UOP458355 UYJ458347:UYL458355 VIF458347:VIH458355 VSB458347:VSD458355 WBX458347:WBZ458355 WLT458347:WLV458355 WVP458347:WVR458355 H523883:J523891 JD523883:JF523891 SZ523883:TB523891 ACV523883:ACX523891 AMR523883:AMT523891 AWN523883:AWP523891 BGJ523883:BGL523891 BQF523883:BQH523891 CAB523883:CAD523891 CJX523883:CJZ523891 CTT523883:CTV523891 DDP523883:DDR523891 DNL523883:DNN523891 DXH523883:DXJ523891 EHD523883:EHF523891 EQZ523883:ERB523891 FAV523883:FAX523891 FKR523883:FKT523891 FUN523883:FUP523891 GEJ523883:GEL523891 GOF523883:GOH523891 GYB523883:GYD523891 HHX523883:HHZ523891 HRT523883:HRV523891 IBP523883:IBR523891 ILL523883:ILN523891 IVH523883:IVJ523891 JFD523883:JFF523891 JOZ523883:JPB523891 JYV523883:JYX523891 KIR523883:KIT523891 KSN523883:KSP523891 LCJ523883:LCL523891 LMF523883:LMH523891 LWB523883:LWD523891 MFX523883:MFZ523891 MPT523883:MPV523891 MZP523883:MZR523891 NJL523883:NJN523891 NTH523883:NTJ523891 ODD523883:ODF523891 OMZ523883:ONB523891 OWV523883:OWX523891 PGR523883:PGT523891 PQN523883:PQP523891 QAJ523883:QAL523891 QKF523883:QKH523891 QUB523883:QUD523891 RDX523883:RDZ523891 RNT523883:RNV523891 RXP523883:RXR523891 SHL523883:SHN523891 SRH523883:SRJ523891 TBD523883:TBF523891 TKZ523883:TLB523891 TUV523883:TUX523891 UER523883:UET523891 UON523883:UOP523891 UYJ523883:UYL523891 VIF523883:VIH523891 VSB523883:VSD523891 WBX523883:WBZ523891 WLT523883:WLV523891 WVP523883:WVR523891 H589419:J589427 JD589419:JF589427 SZ589419:TB589427 ACV589419:ACX589427 AMR589419:AMT589427 AWN589419:AWP589427 BGJ589419:BGL589427 BQF589419:BQH589427 CAB589419:CAD589427 CJX589419:CJZ589427 CTT589419:CTV589427 DDP589419:DDR589427 DNL589419:DNN589427 DXH589419:DXJ589427 EHD589419:EHF589427 EQZ589419:ERB589427 FAV589419:FAX589427 FKR589419:FKT589427 FUN589419:FUP589427 GEJ589419:GEL589427 GOF589419:GOH589427 GYB589419:GYD589427 HHX589419:HHZ589427 HRT589419:HRV589427 IBP589419:IBR589427 ILL589419:ILN589427 IVH589419:IVJ589427 JFD589419:JFF589427 JOZ589419:JPB589427 JYV589419:JYX589427 KIR589419:KIT589427 KSN589419:KSP589427 LCJ589419:LCL589427 LMF589419:LMH589427 LWB589419:LWD589427 MFX589419:MFZ589427 MPT589419:MPV589427 MZP589419:MZR589427 NJL589419:NJN589427 NTH589419:NTJ589427 ODD589419:ODF589427 OMZ589419:ONB589427 OWV589419:OWX589427 PGR589419:PGT589427 PQN589419:PQP589427 QAJ589419:QAL589427 QKF589419:QKH589427 QUB589419:QUD589427 RDX589419:RDZ589427 RNT589419:RNV589427 RXP589419:RXR589427 SHL589419:SHN589427 SRH589419:SRJ589427 TBD589419:TBF589427 TKZ589419:TLB589427 TUV589419:TUX589427 UER589419:UET589427 UON589419:UOP589427 UYJ589419:UYL589427 VIF589419:VIH589427 VSB589419:VSD589427 WBX589419:WBZ589427 WLT589419:WLV589427 WVP589419:WVR589427 H654955:J654963 JD654955:JF654963 SZ654955:TB654963 ACV654955:ACX654963 AMR654955:AMT654963 AWN654955:AWP654963 BGJ654955:BGL654963 BQF654955:BQH654963 CAB654955:CAD654963 CJX654955:CJZ654963 CTT654955:CTV654963 DDP654955:DDR654963 DNL654955:DNN654963 DXH654955:DXJ654963 EHD654955:EHF654963 EQZ654955:ERB654963 FAV654955:FAX654963 FKR654955:FKT654963 FUN654955:FUP654963 GEJ654955:GEL654963 GOF654955:GOH654963 GYB654955:GYD654963 HHX654955:HHZ654963 HRT654955:HRV654963 IBP654955:IBR654963 ILL654955:ILN654963 IVH654955:IVJ654963 JFD654955:JFF654963 JOZ654955:JPB654963 JYV654955:JYX654963 KIR654955:KIT654963 KSN654955:KSP654963 LCJ654955:LCL654963 LMF654955:LMH654963 LWB654955:LWD654963 MFX654955:MFZ654963 MPT654955:MPV654963 MZP654955:MZR654963 NJL654955:NJN654963 NTH654955:NTJ654963 ODD654955:ODF654963 OMZ654955:ONB654963 OWV654955:OWX654963 PGR654955:PGT654963 PQN654955:PQP654963 QAJ654955:QAL654963 QKF654955:QKH654963 QUB654955:QUD654963 RDX654955:RDZ654963 RNT654955:RNV654963 RXP654955:RXR654963 SHL654955:SHN654963 SRH654955:SRJ654963 TBD654955:TBF654963 TKZ654955:TLB654963 TUV654955:TUX654963 UER654955:UET654963 UON654955:UOP654963 UYJ654955:UYL654963 VIF654955:VIH654963 VSB654955:VSD654963 WBX654955:WBZ654963 WLT654955:WLV654963 WVP654955:WVR654963 H720491:J720499 JD720491:JF720499 SZ720491:TB720499 ACV720491:ACX720499 AMR720491:AMT720499 AWN720491:AWP720499 BGJ720491:BGL720499 BQF720491:BQH720499 CAB720491:CAD720499 CJX720491:CJZ720499 CTT720491:CTV720499 DDP720491:DDR720499 DNL720491:DNN720499 DXH720491:DXJ720499 EHD720491:EHF720499 EQZ720491:ERB720499 FAV720491:FAX720499 FKR720491:FKT720499 FUN720491:FUP720499 GEJ720491:GEL720499 GOF720491:GOH720499 GYB720491:GYD720499 HHX720491:HHZ720499 HRT720491:HRV720499 IBP720491:IBR720499 ILL720491:ILN720499 IVH720491:IVJ720499 JFD720491:JFF720499 JOZ720491:JPB720499 JYV720491:JYX720499 KIR720491:KIT720499 KSN720491:KSP720499 LCJ720491:LCL720499 LMF720491:LMH720499 LWB720491:LWD720499 MFX720491:MFZ720499 MPT720491:MPV720499 MZP720491:MZR720499 NJL720491:NJN720499 NTH720491:NTJ720499 ODD720491:ODF720499 OMZ720491:ONB720499 OWV720491:OWX720499 PGR720491:PGT720499 PQN720491:PQP720499 QAJ720491:QAL720499 QKF720491:QKH720499 QUB720491:QUD720499 RDX720491:RDZ720499 RNT720491:RNV720499 RXP720491:RXR720499 SHL720491:SHN720499 SRH720491:SRJ720499 TBD720491:TBF720499 TKZ720491:TLB720499 TUV720491:TUX720499 UER720491:UET720499 UON720491:UOP720499 UYJ720491:UYL720499 VIF720491:VIH720499 VSB720491:VSD720499 WBX720491:WBZ720499 WLT720491:WLV720499 WVP720491:WVR720499 H786027:J786035 JD786027:JF786035 SZ786027:TB786035 ACV786027:ACX786035 AMR786027:AMT786035 AWN786027:AWP786035 BGJ786027:BGL786035 BQF786027:BQH786035 CAB786027:CAD786035 CJX786027:CJZ786035 CTT786027:CTV786035 DDP786027:DDR786035 DNL786027:DNN786035 DXH786027:DXJ786035 EHD786027:EHF786035 EQZ786027:ERB786035 FAV786027:FAX786035 FKR786027:FKT786035 FUN786027:FUP786035 GEJ786027:GEL786035 GOF786027:GOH786035 GYB786027:GYD786035 HHX786027:HHZ786035 HRT786027:HRV786035 IBP786027:IBR786035 ILL786027:ILN786035 IVH786027:IVJ786035 JFD786027:JFF786035 JOZ786027:JPB786035 JYV786027:JYX786035 KIR786027:KIT786035 KSN786027:KSP786035 LCJ786027:LCL786035 LMF786027:LMH786035 LWB786027:LWD786035 MFX786027:MFZ786035 MPT786027:MPV786035 MZP786027:MZR786035 NJL786027:NJN786035 NTH786027:NTJ786035 ODD786027:ODF786035 OMZ786027:ONB786035 OWV786027:OWX786035 PGR786027:PGT786035 PQN786027:PQP786035 QAJ786027:QAL786035 QKF786027:QKH786035 QUB786027:QUD786035 RDX786027:RDZ786035 RNT786027:RNV786035 RXP786027:RXR786035 SHL786027:SHN786035 SRH786027:SRJ786035 TBD786027:TBF786035 TKZ786027:TLB786035 TUV786027:TUX786035 UER786027:UET786035 UON786027:UOP786035 UYJ786027:UYL786035 VIF786027:VIH786035 VSB786027:VSD786035 WBX786027:WBZ786035 WLT786027:WLV786035 WVP786027:WVR786035 H851563:J851571 JD851563:JF851571 SZ851563:TB851571 ACV851563:ACX851571 AMR851563:AMT851571 AWN851563:AWP851571 BGJ851563:BGL851571 BQF851563:BQH851571 CAB851563:CAD851571 CJX851563:CJZ851571 CTT851563:CTV851571 DDP851563:DDR851571 DNL851563:DNN851571 DXH851563:DXJ851571 EHD851563:EHF851571 EQZ851563:ERB851571 FAV851563:FAX851571 FKR851563:FKT851571 FUN851563:FUP851571 GEJ851563:GEL851571 GOF851563:GOH851571 GYB851563:GYD851571 HHX851563:HHZ851571 HRT851563:HRV851571 IBP851563:IBR851571 ILL851563:ILN851571 IVH851563:IVJ851571 JFD851563:JFF851571 JOZ851563:JPB851571 JYV851563:JYX851571 KIR851563:KIT851571 KSN851563:KSP851571 LCJ851563:LCL851571 LMF851563:LMH851571 LWB851563:LWD851571 MFX851563:MFZ851571 MPT851563:MPV851571 MZP851563:MZR851571 NJL851563:NJN851571 NTH851563:NTJ851571 ODD851563:ODF851571 OMZ851563:ONB851571 OWV851563:OWX851571 PGR851563:PGT851571 PQN851563:PQP851571 QAJ851563:QAL851571 QKF851563:QKH851571 QUB851563:QUD851571 RDX851563:RDZ851571 RNT851563:RNV851571 RXP851563:RXR851571 SHL851563:SHN851571 SRH851563:SRJ851571 TBD851563:TBF851571 TKZ851563:TLB851571 TUV851563:TUX851571 UER851563:UET851571 UON851563:UOP851571 UYJ851563:UYL851571 VIF851563:VIH851571 VSB851563:VSD851571 WBX851563:WBZ851571 WLT851563:WLV851571 WVP851563:WVR851571 H917099:J917107 JD917099:JF917107 SZ917099:TB917107 ACV917099:ACX917107 AMR917099:AMT917107 AWN917099:AWP917107 BGJ917099:BGL917107 BQF917099:BQH917107 CAB917099:CAD917107 CJX917099:CJZ917107 CTT917099:CTV917107 DDP917099:DDR917107 DNL917099:DNN917107 DXH917099:DXJ917107 EHD917099:EHF917107 EQZ917099:ERB917107 FAV917099:FAX917107 FKR917099:FKT917107 FUN917099:FUP917107 GEJ917099:GEL917107 GOF917099:GOH917107 GYB917099:GYD917107 HHX917099:HHZ917107 HRT917099:HRV917107 IBP917099:IBR917107 ILL917099:ILN917107 IVH917099:IVJ917107 JFD917099:JFF917107 JOZ917099:JPB917107 JYV917099:JYX917107 KIR917099:KIT917107 KSN917099:KSP917107 LCJ917099:LCL917107 LMF917099:LMH917107 LWB917099:LWD917107 MFX917099:MFZ917107 MPT917099:MPV917107 MZP917099:MZR917107 NJL917099:NJN917107 NTH917099:NTJ917107 ODD917099:ODF917107 OMZ917099:ONB917107 OWV917099:OWX917107 PGR917099:PGT917107 PQN917099:PQP917107 QAJ917099:QAL917107 QKF917099:QKH917107 QUB917099:QUD917107 RDX917099:RDZ917107 RNT917099:RNV917107 RXP917099:RXR917107 SHL917099:SHN917107 SRH917099:SRJ917107 TBD917099:TBF917107 TKZ917099:TLB917107 TUV917099:TUX917107 UER917099:UET917107 UON917099:UOP917107 UYJ917099:UYL917107 VIF917099:VIH917107 VSB917099:VSD917107 WBX917099:WBZ917107 WLT917099:WLV917107 WVP917099:WVR917107 H982635:J982643 JD982635:JF982643 SZ982635:TB982643 ACV982635:ACX982643 AMR982635:AMT982643 AWN982635:AWP982643 BGJ982635:BGL982643 BQF982635:BQH982643 CAB982635:CAD982643 CJX982635:CJZ982643 CTT982635:CTV982643 DDP982635:DDR982643 DNL982635:DNN982643 DXH982635:DXJ982643 EHD982635:EHF982643 EQZ982635:ERB982643 FAV982635:FAX982643 FKR982635:FKT982643 FUN982635:FUP982643 GEJ982635:GEL982643 GOF982635:GOH982643 GYB982635:GYD982643 HHX982635:HHZ982643 HRT982635:HRV982643 IBP982635:IBR982643 ILL982635:ILN982643 IVH982635:IVJ982643 JFD982635:JFF982643 JOZ982635:JPB982643 JYV982635:JYX982643 KIR982635:KIT982643 KSN982635:KSP982643 LCJ982635:LCL982643 LMF982635:LMH982643 LWB982635:LWD982643 MFX982635:MFZ982643 MPT982635:MPV982643 MZP982635:MZR982643 NJL982635:NJN982643 NTH982635:NTJ982643 ODD982635:ODF982643 OMZ982635:ONB982643 OWV982635:OWX982643 PGR982635:PGT982643 PQN982635:PQP982643 QAJ982635:QAL982643 QKF982635:QKH982643 QUB982635:QUD982643 RDX982635:RDZ982643 RNT982635:RNV982643 RXP982635:RXR982643 SHL982635:SHN982643 SRH982635:SRJ982643 TBD982635:TBF982643 TKZ982635:TLB982643 TUV982635:TUX982643 UER982635:UET982643 UON982635:UOP982643 UYJ982635:UYL982643 VIF982635:VIH982643 VSB982635:VSD982643 WBX982635:WBZ982643 WLT982635:WLV982643 WVP982635:WVR982643 H65143:J65164 JD65143:JF65164 SZ65143:TB65164 ACV65143:ACX65164 AMR65143:AMT65164 AWN65143:AWP65164 BGJ65143:BGL65164 BQF65143:BQH65164 CAB65143:CAD65164 CJX65143:CJZ65164 CTT65143:CTV65164 DDP65143:DDR65164 DNL65143:DNN65164 DXH65143:DXJ65164 EHD65143:EHF65164 EQZ65143:ERB65164 FAV65143:FAX65164 FKR65143:FKT65164 FUN65143:FUP65164 GEJ65143:GEL65164 GOF65143:GOH65164 GYB65143:GYD65164 HHX65143:HHZ65164 HRT65143:HRV65164 IBP65143:IBR65164 ILL65143:ILN65164 IVH65143:IVJ65164 JFD65143:JFF65164 JOZ65143:JPB65164 JYV65143:JYX65164 KIR65143:KIT65164 KSN65143:KSP65164 LCJ65143:LCL65164 LMF65143:LMH65164 LWB65143:LWD65164 MFX65143:MFZ65164 MPT65143:MPV65164 MZP65143:MZR65164 NJL65143:NJN65164 NTH65143:NTJ65164 ODD65143:ODF65164 OMZ65143:ONB65164 OWV65143:OWX65164 PGR65143:PGT65164 PQN65143:PQP65164 QAJ65143:QAL65164 QKF65143:QKH65164 QUB65143:QUD65164 RDX65143:RDZ65164 RNT65143:RNV65164 RXP65143:RXR65164 SHL65143:SHN65164 SRH65143:SRJ65164 TBD65143:TBF65164 TKZ65143:TLB65164 TUV65143:TUX65164 UER65143:UET65164 UON65143:UOP65164 UYJ65143:UYL65164 VIF65143:VIH65164 VSB65143:VSD65164 WBX65143:WBZ65164 WLT65143:WLV65164 WVP65143:WVR65164 H130679:J130700 JD130679:JF130700 SZ130679:TB130700 ACV130679:ACX130700 AMR130679:AMT130700 AWN130679:AWP130700 BGJ130679:BGL130700 BQF130679:BQH130700 CAB130679:CAD130700 CJX130679:CJZ130700 CTT130679:CTV130700 DDP130679:DDR130700 DNL130679:DNN130700 DXH130679:DXJ130700 EHD130679:EHF130700 EQZ130679:ERB130700 FAV130679:FAX130700 FKR130679:FKT130700 FUN130679:FUP130700 GEJ130679:GEL130700 GOF130679:GOH130700 GYB130679:GYD130700 HHX130679:HHZ130700 HRT130679:HRV130700 IBP130679:IBR130700 ILL130679:ILN130700 IVH130679:IVJ130700 JFD130679:JFF130700 JOZ130679:JPB130700 JYV130679:JYX130700 KIR130679:KIT130700 KSN130679:KSP130700 LCJ130679:LCL130700 LMF130679:LMH130700 LWB130679:LWD130700 MFX130679:MFZ130700 MPT130679:MPV130700 MZP130679:MZR130700 NJL130679:NJN130700 NTH130679:NTJ130700 ODD130679:ODF130700 OMZ130679:ONB130700 OWV130679:OWX130700 PGR130679:PGT130700 PQN130679:PQP130700 QAJ130679:QAL130700 QKF130679:QKH130700 QUB130679:QUD130700 RDX130679:RDZ130700 RNT130679:RNV130700 RXP130679:RXR130700 SHL130679:SHN130700 SRH130679:SRJ130700 TBD130679:TBF130700 TKZ130679:TLB130700 TUV130679:TUX130700 UER130679:UET130700 UON130679:UOP130700 UYJ130679:UYL130700 VIF130679:VIH130700 VSB130679:VSD130700 WBX130679:WBZ130700 WLT130679:WLV130700 WVP130679:WVR130700 H196215:J196236 JD196215:JF196236 SZ196215:TB196236 ACV196215:ACX196236 AMR196215:AMT196236 AWN196215:AWP196236 BGJ196215:BGL196236 BQF196215:BQH196236 CAB196215:CAD196236 CJX196215:CJZ196236 CTT196215:CTV196236 DDP196215:DDR196236 DNL196215:DNN196236 DXH196215:DXJ196236 EHD196215:EHF196236 EQZ196215:ERB196236 FAV196215:FAX196236 FKR196215:FKT196236 FUN196215:FUP196236 GEJ196215:GEL196236 GOF196215:GOH196236 GYB196215:GYD196236 HHX196215:HHZ196236 HRT196215:HRV196236 IBP196215:IBR196236 ILL196215:ILN196236 IVH196215:IVJ196236 JFD196215:JFF196236 JOZ196215:JPB196236 JYV196215:JYX196236 KIR196215:KIT196236 KSN196215:KSP196236 LCJ196215:LCL196236 LMF196215:LMH196236 LWB196215:LWD196236 MFX196215:MFZ196236 MPT196215:MPV196236 MZP196215:MZR196236 NJL196215:NJN196236 NTH196215:NTJ196236 ODD196215:ODF196236 OMZ196215:ONB196236 OWV196215:OWX196236 PGR196215:PGT196236 PQN196215:PQP196236 QAJ196215:QAL196236 QKF196215:QKH196236 QUB196215:QUD196236 RDX196215:RDZ196236 RNT196215:RNV196236 RXP196215:RXR196236 SHL196215:SHN196236 SRH196215:SRJ196236 TBD196215:TBF196236 TKZ196215:TLB196236 TUV196215:TUX196236 UER196215:UET196236 UON196215:UOP196236 UYJ196215:UYL196236 VIF196215:VIH196236 VSB196215:VSD196236 WBX196215:WBZ196236 WLT196215:WLV196236 WVP196215:WVR196236 H261751:J261772 JD261751:JF261772 SZ261751:TB261772 ACV261751:ACX261772 AMR261751:AMT261772 AWN261751:AWP261772 BGJ261751:BGL261772 BQF261751:BQH261772 CAB261751:CAD261772 CJX261751:CJZ261772 CTT261751:CTV261772 DDP261751:DDR261772 DNL261751:DNN261772 DXH261751:DXJ261772 EHD261751:EHF261772 EQZ261751:ERB261772 FAV261751:FAX261772 FKR261751:FKT261772 FUN261751:FUP261772 GEJ261751:GEL261772 GOF261751:GOH261772 GYB261751:GYD261772 HHX261751:HHZ261772 HRT261751:HRV261772 IBP261751:IBR261772 ILL261751:ILN261772 IVH261751:IVJ261772 JFD261751:JFF261772 JOZ261751:JPB261772 JYV261751:JYX261772 KIR261751:KIT261772 KSN261751:KSP261772 LCJ261751:LCL261772 LMF261751:LMH261772 LWB261751:LWD261772 MFX261751:MFZ261772 MPT261751:MPV261772 MZP261751:MZR261772 NJL261751:NJN261772 NTH261751:NTJ261772 ODD261751:ODF261772 OMZ261751:ONB261772 OWV261751:OWX261772 PGR261751:PGT261772 PQN261751:PQP261772 QAJ261751:QAL261772 QKF261751:QKH261772 QUB261751:QUD261772 RDX261751:RDZ261772 RNT261751:RNV261772 RXP261751:RXR261772 SHL261751:SHN261772 SRH261751:SRJ261772 TBD261751:TBF261772 TKZ261751:TLB261772 TUV261751:TUX261772 UER261751:UET261772 UON261751:UOP261772 UYJ261751:UYL261772 VIF261751:VIH261772 VSB261751:VSD261772 WBX261751:WBZ261772 WLT261751:WLV261772 WVP261751:WVR261772 H327287:J327308 JD327287:JF327308 SZ327287:TB327308 ACV327287:ACX327308 AMR327287:AMT327308 AWN327287:AWP327308 BGJ327287:BGL327308 BQF327287:BQH327308 CAB327287:CAD327308 CJX327287:CJZ327308 CTT327287:CTV327308 DDP327287:DDR327308 DNL327287:DNN327308 DXH327287:DXJ327308 EHD327287:EHF327308 EQZ327287:ERB327308 FAV327287:FAX327308 FKR327287:FKT327308 FUN327287:FUP327308 GEJ327287:GEL327308 GOF327287:GOH327308 GYB327287:GYD327308 HHX327287:HHZ327308 HRT327287:HRV327308 IBP327287:IBR327308 ILL327287:ILN327308 IVH327287:IVJ327308 JFD327287:JFF327308 JOZ327287:JPB327308 JYV327287:JYX327308 KIR327287:KIT327308 KSN327287:KSP327308 LCJ327287:LCL327308 LMF327287:LMH327308 LWB327287:LWD327308 MFX327287:MFZ327308 MPT327287:MPV327308 MZP327287:MZR327308 NJL327287:NJN327308 NTH327287:NTJ327308 ODD327287:ODF327308 OMZ327287:ONB327308 OWV327287:OWX327308 PGR327287:PGT327308 PQN327287:PQP327308 QAJ327287:QAL327308 QKF327287:QKH327308 QUB327287:QUD327308 RDX327287:RDZ327308 RNT327287:RNV327308 RXP327287:RXR327308 SHL327287:SHN327308 SRH327287:SRJ327308 TBD327287:TBF327308 TKZ327287:TLB327308 TUV327287:TUX327308 UER327287:UET327308 UON327287:UOP327308 UYJ327287:UYL327308 VIF327287:VIH327308 VSB327287:VSD327308 WBX327287:WBZ327308 WLT327287:WLV327308 WVP327287:WVR327308 H392823:J392844 JD392823:JF392844 SZ392823:TB392844 ACV392823:ACX392844 AMR392823:AMT392844 AWN392823:AWP392844 BGJ392823:BGL392844 BQF392823:BQH392844 CAB392823:CAD392844 CJX392823:CJZ392844 CTT392823:CTV392844 DDP392823:DDR392844 DNL392823:DNN392844 DXH392823:DXJ392844 EHD392823:EHF392844 EQZ392823:ERB392844 FAV392823:FAX392844 FKR392823:FKT392844 FUN392823:FUP392844 GEJ392823:GEL392844 GOF392823:GOH392844 GYB392823:GYD392844 HHX392823:HHZ392844 HRT392823:HRV392844 IBP392823:IBR392844 ILL392823:ILN392844 IVH392823:IVJ392844 JFD392823:JFF392844 JOZ392823:JPB392844 JYV392823:JYX392844 KIR392823:KIT392844 KSN392823:KSP392844 LCJ392823:LCL392844 LMF392823:LMH392844 LWB392823:LWD392844 MFX392823:MFZ392844 MPT392823:MPV392844 MZP392823:MZR392844 NJL392823:NJN392844 NTH392823:NTJ392844 ODD392823:ODF392844 OMZ392823:ONB392844 OWV392823:OWX392844 PGR392823:PGT392844 PQN392823:PQP392844 QAJ392823:QAL392844 QKF392823:QKH392844 QUB392823:QUD392844 RDX392823:RDZ392844 RNT392823:RNV392844 RXP392823:RXR392844 SHL392823:SHN392844 SRH392823:SRJ392844 TBD392823:TBF392844 TKZ392823:TLB392844 TUV392823:TUX392844 UER392823:UET392844 UON392823:UOP392844 UYJ392823:UYL392844 VIF392823:VIH392844 VSB392823:VSD392844 WBX392823:WBZ392844 WLT392823:WLV392844 WVP392823:WVR392844 H458359:J458380 JD458359:JF458380 SZ458359:TB458380 ACV458359:ACX458380 AMR458359:AMT458380 AWN458359:AWP458380 BGJ458359:BGL458380 BQF458359:BQH458380 CAB458359:CAD458380 CJX458359:CJZ458380 CTT458359:CTV458380 DDP458359:DDR458380 DNL458359:DNN458380 DXH458359:DXJ458380 EHD458359:EHF458380 EQZ458359:ERB458380 FAV458359:FAX458380 FKR458359:FKT458380 FUN458359:FUP458380 GEJ458359:GEL458380 GOF458359:GOH458380 GYB458359:GYD458380 HHX458359:HHZ458380 HRT458359:HRV458380 IBP458359:IBR458380 ILL458359:ILN458380 IVH458359:IVJ458380 JFD458359:JFF458380 JOZ458359:JPB458380 JYV458359:JYX458380 KIR458359:KIT458380 KSN458359:KSP458380 LCJ458359:LCL458380 LMF458359:LMH458380 LWB458359:LWD458380 MFX458359:MFZ458380 MPT458359:MPV458380 MZP458359:MZR458380 NJL458359:NJN458380 NTH458359:NTJ458380 ODD458359:ODF458380 OMZ458359:ONB458380 OWV458359:OWX458380 PGR458359:PGT458380 PQN458359:PQP458380 QAJ458359:QAL458380 QKF458359:QKH458380 QUB458359:QUD458380 RDX458359:RDZ458380 RNT458359:RNV458380 RXP458359:RXR458380 SHL458359:SHN458380 SRH458359:SRJ458380 TBD458359:TBF458380 TKZ458359:TLB458380 TUV458359:TUX458380 UER458359:UET458380 UON458359:UOP458380 UYJ458359:UYL458380 VIF458359:VIH458380 VSB458359:VSD458380 WBX458359:WBZ458380 WLT458359:WLV458380 WVP458359:WVR458380 H523895:J523916 JD523895:JF523916 SZ523895:TB523916 ACV523895:ACX523916 AMR523895:AMT523916 AWN523895:AWP523916 BGJ523895:BGL523916 BQF523895:BQH523916 CAB523895:CAD523916 CJX523895:CJZ523916 CTT523895:CTV523916 DDP523895:DDR523916 DNL523895:DNN523916 DXH523895:DXJ523916 EHD523895:EHF523916 EQZ523895:ERB523916 FAV523895:FAX523916 FKR523895:FKT523916 FUN523895:FUP523916 GEJ523895:GEL523916 GOF523895:GOH523916 GYB523895:GYD523916 HHX523895:HHZ523916 HRT523895:HRV523916 IBP523895:IBR523916 ILL523895:ILN523916 IVH523895:IVJ523916 JFD523895:JFF523916 JOZ523895:JPB523916 JYV523895:JYX523916 KIR523895:KIT523916 KSN523895:KSP523916 LCJ523895:LCL523916 LMF523895:LMH523916 LWB523895:LWD523916 MFX523895:MFZ523916 MPT523895:MPV523916 MZP523895:MZR523916 NJL523895:NJN523916 NTH523895:NTJ523916 ODD523895:ODF523916 OMZ523895:ONB523916 OWV523895:OWX523916 PGR523895:PGT523916 PQN523895:PQP523916 QAJ523895:QAL523916 QKF523895:QKH523916 QUB523895:QUD523916 RDX523895:RDZ523916 RNT523895:RNV523916 RXP523895:RXR523916 SHL523895:SHN523916 SRH523895:SRJ523916 TBD523895:TBF523916 TKZ523895:TLB523916 TUV523895:TUX523916 UER523895:UET523916 UON523895:UOP523916 UYJ523895:UYL523916 VIF523895:VIH523916 VSB523895:VSD523916 WBX523895:WBZ523916 WLT523895:WLV523916 WVP523895:WVR523916 H589431:J589452 JD589431:JF589452 SZ589431:TB589452 ACV589431:ACX589452 AMR589431:AMT589452 AWN589431:AWP589452 BGJ589431:BGL589452 BQF589431:BQH589452 CAB589431:CAD589452 CJX589431:CJZ589452 CTT589431:CTV589452 DDP589431:DDR589452 DNL589431:DNN589452 DXH589431:DXJ589452 EHD589431:EHF589452 EQZ589431:ERB589452 FAV589431:FAX589452 FKR589431:FKT589452 FUN589431:FUP589452 GEJ589431:GEL589452 GOF589431:GOH589452 GYB589431:GYD589452 HHX589431:HHZ589452 HRT589431:HRV589452 IBP589431:IBR589452 ILL589431:ILN589452 IVH589431:IVJ589452 JFD589431:JFF589452 JOZ589431:JPB589452 JYV589431:JYX589452 KIR589431:KIT589452 KSN589431:KSP589452 LCJ589431:LCL589452 LMF589431:LMH589452 LWB589431:LWD589452 MFX589431:MFZ589452 MPT589431:MPV589452 MZP589431:MZR589452 NJL589431:NJN589452 NTH589431:NTJ589452 ODD589431:ODF589452 OMZ589431:ONB589452 OWV589431:OWX589452 PGR589431:PGT589452 PQN589431:PQP589452 QAJ589431:QAL589452 QKF589431:QKH589452 QUB589431:QUD589452 RDX589431:RDZ589452 RNT589431:RNV589452 RXP589431:RXR589452 SHL589431:SHN589452 SRH589431:SRJ589452 TBD589431:TBF589452 TKZ589431:TLB589452 TUV589431:TUX589452 UER589431:UET589452 UON589431:UOP589452 UYJ589431:UYL589452 VIF589431:VIH589452 VSB589431:VSD589452 WBX589431:WBZ589452 WLT589431:WLV589452 WVP589431:WVR589452 H654967:J654988 JD654967:JF654988 SZ654967:TB654988 ACV654967:ACX654988 AMR654967:AMT654988 AWN654967:AWP654988 BGJ654967:BGL654988 BQF654967:BQH654988 CAB654967:CAD654988 CJX654967:CJZ654988 CTT654967:CTV654988 DDP654967:DDR654988 DNL654967:DNN654988 DXH654967:DXJ654988 EHD654967:EHF654988 EQZ654967:ERB654988 FAV654967:FAX654988 FKR654967:FKT654988 FUN654967:FUP654988 GEJ654967:GEL654988 GOF654967:GOH654988 GYB654967:GYD654988 HHX654967:HHZ654988 HRT654967:HRV654988 IBP654967:IBR654988 ILL654967:ILN654988 IVH654967:IVJ654988 JFD654967:JFF654988 JOZ654967:JPB654988 JYV654967:JYX654988 KIR654967:KIT654988 KSN654967:KSP654988 LCJ654967:LCL654988 LMF654967:LMH654988 LWB654967:LWD654988 MFX654967:MFZ654988 MPT654967:MPV654988 MZP654967:MZR654988 NJL654967:NJN654988 NTH654967:NTJ654988 ODD654967:ODF654988 OMZ654967:ONB654988 OWV654967:OWX654988 PGR654967:PGT654988 PQN654967:PQP654988 QAJ654967:QAL654988 QKF654967:QKH654988 QUB654967:QUD654988 RDX654967:RDZ654988 RNT654967:RNV654988 RXP654967:RXR654988 SHL654967:SHN654988 SRH654967:SRJ654988 TBD654967:TBF654988 TKZ654967:TLB654988 TUV654967:TUX654988 UER654967:UET654988 UON654967:UOP654988 UYJ654967:UYL654988 VIF654967:VIH654988 VSB654967:VSD654988 WBX654967:WBZ654988 WLT654967:WLV654988 WVP654967:WVR654988 H720503:J720524 JD720503:JF720524 SZ720503:TB720524 ACV720503:ACX720524 AMR720503:AMT720524 AWN720503:AWP720524 BGJ720503:BGL720524 BQF720503:BQH720524 CAB720503:CAD720524 CJX720503:CJZ720524 CTT720503:CTV720524 DDP720503:DDR720524 DNL720503:DNN720524 DXH720503:DXJ720524 EHD720503:EHF720524 EQZ720503:ERB720524 FAV720503:FAX720524 FKR720503:FKT720524 FUN720503:FUP720524 GEJ720503:GEL720524 GOF720503:GOH720524 GYB720503:GYD720524 HHX720503:HHZ720524 HRT720503:HRV720524 IBP720503:IBR720524 ILL720503:ILN720524 IVH720503:IVJ720524 JFD720503:JFF720524 JOZ720503:JPB720524 JYV720503:JYX720524 KIR720503:KIT720524 KSN720503:KSP720524 LCJ720503:LCL720524 LMF720503:LMH720524 LWB720503:LWD720524 MFX720503:MFZ720524 MPT720503:MPV720524 MZP720503:MZR720524 NJL720503:NJN720524 NTH720503:NTJ720524 ODD720503:ODF720524 OMZ720503:ONB720524 OWV720503:OWX720524 PGR720503:PGT720524 PQN720503:PQP720524 QAJ720503:QAL720524 QKF720503:QKH720524 QUB720503:QUD720524 RDX720503:RDZ720524 RNT720503:RNV720524 RXP720503:RXR720524 SHL720503:SHN720524 SRH720503:SRJ720524 TBD720503:TBF720524 TKZ720503:TLB720524 TUV720503:TUX720524 UER720503:UET720524 UON720503:UOP720524 UYJ720503:UYL720524 VIF720503:VIH720524 VSB720503:VSD720524 WBX720503:WBZ720524 WLT720503:WLV720524 WVP720503:WVR720524 H786039:J786060 JD786039:JF786060 SZ786039:TB786060 ACV786039:ACX786060 AMR786039:AMT786060 AWN786039:AWP786060 BGJ786039:BGL786060 BQF786039:BQH786060 CAB786039:CAD786060 CJX786039:CJZ786060 CTT786039:CTV786060 DDP786039:DDR786060 DNL786039:DNN786060 DXH786039:DXJ786060 EHD786039:EHF786060 EQZ786039:ERB786060 FAV786039:FAX786060 FKR786039:FKT786060 FUN786039:FUP786060 GEJ786039:GEL786060 GOF786039:GOH786060 GYB786039:GYD786060 HHX786039:HHZ786060 HRT786039:HRV786060 IBP786039:IBR786060 ILL786039:ILN786060 IVH786039:IVJ786060 JFD786039:JFF786060 JOZ786039:JPB786060 JYV786039:JYX786060 KIR786039:KIT786060 KSN786039:KSP786060 LCJ786039:LCL786060 LMF786039:LMH786060 LWB786039:LWD786060 MFX786039:MFZ786060 MPT786039:MPV786060 MZP786039:MZR786060 NJL786039:NJN786060 NTH786039:NTJ786060 ODD786039:ODF786060 OMZ786039:ONB786060 OWV786039:OWX786060 PGR786039:PGT786060 PQN786039:PQP786060 QAJ786039:QAL786060 QKF786039:QKH786060 QUB786039:QUD786060 RDX786039:RDZ786060 RNT786039:RNV786060 RXP786039:RXR786060 SHL786039:SHN786060 SRH786039:SRJ786060 TBD786039:TBF786060 TKZ786039:TLB786060 TUV786039:TUX786060 UER786039:UET786060 UON786039:UOP786060 UYJ786039:UYL786060 VIF786039:VIH786060 VSB786039:VSD786060 WBX786039:WBZ786060 WLT786039:WLV786060 WVP786039:WVR786060 H851575:J851596 JD851575:JF851596 SZ851575:TB851596 ACV851575:ACX851596 AMR851575:AMT851596 AWN851575:AWP851596 BGJ851575:BGL851596 BQF851575:BQH851596 CAB851575:CAD851596 CJX851575:CJZ851596 CTT851575:CTV851596 DDP851575:DDR851596 DNL851575:DNN851596 DXH851575:DXJ851596 EHD851575:EHF851596 EQZ851575:ERB851596 FAV851575:FAX851596 FKR851575:FKT851596 FUN851575:FUP851596 GEJ851575:GEL851596 GOF851575:GOH851596 GYB851575:GYD851596 HHX851575:HHZ851596 HRT851575:HRV851596 IBP851575:IBR851596 ILL851575:ILN851596 IVH851575:IVJ851596 JFD851575:JFF851596 JOZ851575:JPB851596 JYV851575:JYX851596 KIR851575:KIT851596 KSN851575:KSP851596 LCJ851575:LCL851596 LMF851575:LMH851596 LWB851575:LWD851596 MFX851575:MFZ851596 MPT851575:MPV851596 MZP851575:MZR851596 NJL851575:NJN851596 NTH851575:NTJ851596 ODD851575:ODF851596 OMZ851575:ONB851596 OWV851575:OWX851596 PGR851575:PGT851596 PQN851575:PQP851596 QAJ851575:QAL851596 QKF851575:QKH851596 QUB851575:QUD851596 RDX851575:RDZ851596 RNT851575:RNV851596 RXP851575:RXR851596 SHL851575:SHN851596 SRH851575:SRJ851596 TBD851575:TBF851596 TKZ851575:TLB851596 TUV851575:TUX851596 UER851575:UET851596 UON851575:UOP851596 UYJ851575:UYL851596 VIF851575:VIH851596 VSB851575:VSD851596 WBX851575:WBZ851596 WLT851575:WLV851596 WVP851575:WVR851596 H917111:J917132 JD917111:JF917132 SZ917111:TB917132 ACV917111:ACX917132 AMR917111:AMT917132 AWN917111:AWP917132 BGJ917111:BGL917132 BQF917111:BQH917132 CAB917111:CAD917132 CJX917111:CJZ917132 CTT917111:CTV917132 DDP917111:DDR917132 DNL917111:DNN917132 DXH917111:DXJ917132 EHD917111:EHF917132 EQZ917111:ERB917132 FAV917111:FAX917132 FKR917111:FKT917132 FUN917111:FUP917132 GEJ917111:GEL917132 GOF917111:GOH917132 GYB917111:GYD917132 HHX917111:HHZ917132 HRT917111:HRV917132 IBP917111:IBR917132 ILL917111:ILN917132 IVH917111:IVJ917132 JFD917111:JFF917132 JOZ917111:JPB917132 JYV917111:JYX917132 KIR917111:KIT917132 KSN917111:KSP917132 LCJ917111:LCL917132 LMF917111:LMH917132 LWB917111:LWD917132 MFX917111:MFZ917132 MPT917111:MPV917132 MZP917111:MZR917132 NJL917111:NJN917132 NTH917111:NTJ917132 ODD917111:ODF917132 OMZ917111:ONB917132 OWV917111:OWX917132 PGR917111:PGT917132 PQN917111:PQP917132 QAJ917111:QAL917132 QKF917111:QKH917132 QUB917111:QUD917132 RDX917111:RDZ917132 RNT917111:RNV917132 RXP917111:RXR917132 SHL917111:SHN917132 SRH917111:SRJ917132 TBD917111:TBF917132 TKZ917111:TLB917132 TUV917111:TUX917132 UER917111:UET917132 UON917111:UOP917132 UYJ917111:UYL917132 VIF917111:VIH917132 VSB917111:VSD917132 WBX917111:WBZ917132 WLT917111:WLV917132 WVP917111:WVR917132 H982647:J982668 JD982647:JF982668 SZ982647:TB982668 ACV982647:ACX982668 AMR982647:AMT982668 AWN982647:AWP982668 BGJ982647:BGL982668 BQF982647:BQH982668 CAB982647:CAD982668 CJX982647:CJZ982668 CTT982647:CTV982668 DDP982647:DDR982668 DNL982647:DNN982668 DXH982647:DXJ982668 EHD982647:EHF982668 EQZ982647:ERB982668 FAV982647:FAX982668 FKR982647:FKT982668 FUN982647:FUP982668 GEJ982647:GEL982668 GOF982647:GOH982668 GYB982647:GYD982668 HHX982647:HHZ982668 HRT982647:HRV982668 IBP982647:IBR982668 ILL982647:ILN982668 IVH982647:IVJ982668 JFD982647:JFF982668 JOZ982647:JPB982668 JYV982647:JYX982668 KIR982647:KIT982668 KSN982647:KSP982668 LCJ982647:LCL982668 LMF982647:LMH982668 LWB982647:LWD982668 MFX982647:MFZ982668 MPT982647:MPV982668 MZP982647:MZR982668 NJL982647:NJN982668 NTH982647:NTJ982668 ODD982647:ODF982668 OMZ982647:ONB982668 OWV982647:OWX982668 PGR982647:PGT982668 PQN982647:PQP982668 QAJ982647:QAL982668 QKF982647:QKH982668 QUB982647:QUD982668 RDX982647:RDZ982668 RNT982647:RNV982668 RXP982647:RXR982668 SHL982647:SHN982668 SRH982647:SRJ982668 TBD982647:TBF982668 TKZ982647:TLB982668 TUV982647:TUX982668 UER982647:UET982668 UON982647:UOP982668 UYJ982647:UYL982668 VIF982647:VIH982668 VSB982647:VSD982668 WBX982647:WBZ982668 WLT982647:WLV982668 WVP982647:WVR982668 H65168:J65174 JD65168:JF65174 SZ65168:TB65174 ACV65168:ACX65174 AMR65168:AMT65174 AWN65168:AWP65174 BGJ65168:BGL65174 BQF65168:BQH65174 CAB65168:CAD65174 CJX65168:CJZ65174 CTT65168:CTV65174 DDP65168:DDR65174 DNL65168:DNN65174 DXH65168:DXJ65174 EHD65168:EHF65174 EQZ65168:ERB65174 FAV65168:FAX65174 FKR65168:FKT65174 FUN65168:FUP65174 GEJ65168:GEL65174 GOF65168:GOH65174 GYB65168:GYD65174 HHX65168:HHZ65174 HRT65168:HRV65174 IBP65168:IBR65174 ILL65168:ILN65174 IVH65168:IVJ65174 JFD65168:JFF65174 JOZ65168:JPB65174 JYV65168:JYX65174 KIR65168:KIT65174 KSN65168:KSP65174 LCJ65168:LCL65174 LMF65168:LMH65174 LWB65168:LWD65174 MFX65168:MFZ65174 MPT65168:MPV65174 MZP65168:MZR65174 NJL65168:NJN65174 NTH65168:NTJ65174 ODD65168:ODF65174 OMZ65168:ONB65174 OWV65168:OWX65174 PGR65168:PGT65174 PQN65168:PQP65174 QAJ65168:QAL65174 QKF65168:QKH65174 QUB65168:QUD65174 RDX65168:RDZ65174 RNT65168:RNV65174 RXP65168:RXR65174 SHL65168:SHN65174 SRH65168:SRJ65174 TBD65168:TBF65174 TKZ65168:TLB65174 TUV65168:TUX65174 UER65168:UET65174 UON65168:UOP65174 UYJ65168:UYL65174 VIF65168:VIH65174 VSB65168:VSD65174 WBX65168:WBZ65174 WLT65168:WLV65174 WVP65168:WVR65174 H130704:J130710 JD130704:JF130710 SZ130704:TB130710 ACV130704:ACX130710 AMR130704:AMT130710 AWN130704:AWP130710 BGJ130704:BGL130710 BQF130704:BQH130710 CAB130704:CAD130710 CJX130704:CJZ130710 CTT130704:CTV130710 DDP130704:DDR130710 DNL130704:DNN130710 DXH130704:DXJ130710 EHD130704:EHF130710 EQZ130704:ERB130710 FAV130704:FAX130710 FKR130704:FKT130710 FUN130704:FUP130710 GEJ130704:GEL130710 GOF130704:GOH130710 GYB130704:GYD130710 HHX130704:HHZ130710 HRT130704:HRV130710 IBP130704:IBR130710 ILL130704:ILN130710 IVH130704:IVJ130710 JFD130704:JFF130710 JOZ130704:JPB130710 JYV130704:JYX130710 KIR130704:KIT130710 KSN130704:KSP130710 LCJ130704:LCL130710 LMF130704:LMH130710 LWB130704:LWD130710 MFX130704:MFZ130710 MPT130704:MPV130710 MZP130704:MZR130710 NJL130704:NJN130710 NTH130704:NTJ130710 ODD130704:ODF130710 OMZ130704:ONB130710 OWV130704:OWX130710 PGR130704:PGT130710 PQN130704:PQP130710 QAJ130704:QAL130710 QKF130704:QKH130710 QUB130704:QUD130710 RDX130704:RDZ130710 RNT130704:RNV130710 RXP130704:RXR130710 SHL130704:SHN130710 SRH130704:SRJ130710 TBD130704:TBF130710 TKZ130704:TLB130710 TUV130704:TUX130710 UER130704:UET130710 UON130704:UOP130710 UYJ130704:UYL130710 VIF130704:VIH130710 VSB130704:VSD130710 WBX130704:WBZ130710 WLT130704:WLV130710 WVP130704:WVR130710 H196240:J196246 JD196240:JF196246 SZ196240:TB196246 ACV196240:ACX196246 AMR196240:AMT196246 AWN196240:AWP196246 BGJ196240:BGL196246 BQF196240:BQH196246 CAB196240:CAD196246 CJX196240:CJZ196246 CTT196240:CTV196246 DDP196240:DDR196246 DNL196240:DNN196246 DXH196240:DXJ196246 EHD196240:EHF196246 EQZ196240:ERB196246 FAV196240:FAX196246 FKR196240:FKT196246 FUN196240:FUP196246 GEJ196240:GEL196246 GOF196240:GOH196246 GYB196240:GYD196246 HHX196240:HHZ196246 HRT196240:HRV196246 IBP196240:IBR196246 ILL196240:ILN196246 IVH196240:IVJ196246 JFD196240:JFF196246 JOZ196240:JPB196246 JYV196240:JYX196246 KIR196240:KIT196246 KSN196240:KSP196246 LCJ196240:LCL196246 LMF196240:LMH196246 LWB196240:LWD196246 MFX196240:MFZ196246 MPT196240:MPV196246 MZP196240:MZR196246 NJL196240:NJN196246 NTH196240:NTJ196246 ODD196240:ODF196246 OMZ196240:ONB196246 OWV196240:OWX196246 PGR196240:PGT196246 PQN196240:PQP196246 QAJ196240:QAL196246 QKF196240:QKH196246 QUB196240:QUD196246 RDX196240:RDZ196246 RNT196240:RNV196246 RXP196240:RXR196246 SHL196240:SHN196246 SRH196240:SRJ196246 TBD196240:TBF196246 TKZ196240:TLB196246 TUV196240:TUX196246 UER196240:UET196246 UON196240:UOP196246 UYJ196240:UYL196246 VIF196240:VIH196246 VSB196240:VSD196246 WBX196240:WBZ196246 WLT196240:WLV196246 WVP196240:WVR196246 H261776:J261782 JD261776:JF261782 SZ261776:TB261782 ACV261776:ACX261782 AMR261776:AMT261782 AWN261776:AWP261782 BGJ261776:BGL261782 BQF261776:BQH261782 CAB261776:CAD261782 CJX261776:CJZ261782 CTT261776:CTV261782 DDP261776:DDR261782 DNL261776:DNN261782 DXH261776:DXJ261782 EHD261776:EHF261782 EQZ261776:ERB261782 FAV261776:FAX261782 FKR261776:FKT261782 FUN261776:FUP261782 GEJ261776:GEL261782 GOF261776:GOH261782 GYB261776:GYD261782 HHX261776:HHZ261782 HRT261776:HRV261782 IBP261776:IBR261782 ILL261776:ILN261782 IVH261776:IVJ261782 JFD261776:JFF261782 JOZ261776:JPB261782 JYV261776:JYX261782 KIR261776:KIT261782 KSN261776:KSP261782 LCJ261776:LCL261782 LMF261776:LMH261782 LWB261776:LWD261782 MFX261776:MFZ261782 MPT261776:MPV261782 MZP261776:MZR261782 NJL261776:NJN261782 NTH261776:NTJ261782 ODD261776:ODF261782 OMZ261776:ONB261782 OWV261776:OWX261782 PGR261776:PGT261782 PQN261776:PQP261782 QAJ261776:QAL261782 QKF261776:QKH261782 QUB261776:QUD261782 RDX261776:RDZ261782 RNT261776:RNV261782 RXP261776:RXR261782 SHL261776:SHN261782 SRH261776:SRJ261782 TBD261776:TBF261782 TKZ261776:TLB261782 TUV261776:TUX261782 UER261776:UET261782 UON261776:UOP261782 UYJ261776:UYL261782 VIF261776:VIH261782 VSB261776:VSD261782 WBX261776:WBZ261782 WLT261776:WLV261782 WVP261776:WVR261782 H327312:J327318 JD327312:JF327318 SZ327312:TB327318 ACV327312:ACX327318 AMR327312:AMT327318 AWN327312:AWP327318 BGJ327312:BGL327318 BQF327312:BQH327318 CAB327312:CAD327318 CJX327312:CJZ327318 CTT327312:CTV327318 DDP327312:DDR327318 DNL327312:DNN327318 DXH327312:DXJ327318 EHD327312:EHF327318 EQZ327312:ERB327318 FAV327312:FAX327318 FKR327312:FKT327318 FUN327312:FUP327318 GEJ327312:GEL327318 GOF327312:GOH327318 GYB327312:GYD327318 HHX327312:HHZ327318 HRT327312:HRV327318 IBP327312:IBR327318 ILL327312:ILN327318 IVH327312:IVJ327318 JFD327312:JFF327318 JOZ327312:JPB327318 JYV327312:JYX327318 KIR327312:KIT327318 KSN327312:KSP327318 LCJ327312:LCL327318 LMF327312:LMH327318 LWB327312:LWD327318 MFX327312:MFZ327318 MPT327312:MPV327318 MZP327312:MZR327318 NJL327312:NJN327318 NTH327312:NTJ327318 ODD327312:ODF327318 OMZ327312:ONB327318 OWV327312:OWX327318 PGR327312:PGT327318 PQN327312:PQP327318 QAJ327312:QAL327318 QKF327312:QKH327318 QUB327312:QUD327318 RDX327312:RDZ327318 RNT327312:RNV327318 RXP327312:RXR327318 SHL327312:SHN327318 SRH327312:SRJ327318 TBD327312:TBF327318 TKZ327312:TLB327318 TUV327312:TUX327318 UER327312:UET327318 UON327312:UOP327318 UYJ327312:UYL327318 VIF327312:VIH327318 VSB327312:VSD327318 WBX327312:WBZ327318 WLT327312:WLV327318 WVP327312:WVR327318 H392848:J392854 JD392848:JF392854 SZ392848:TB392854 ACV392848:ACX392854 AMR392848:AMT392854 AWN392848:AWP392854 BGJ392848:BGL392854 BQF392848:BQH392854 CAB392848:CAD392854 CJX392848:CJZ392854 CTT392848:CTV392854 DDP392848:DDR392854 DNL392848:DNN392854 DXH392848:DXJ392854 EHD392848:EHF392854 EQZ392848:ERB392854 FAV392848:FAX392854 FKR392848:FKT392854 FUN392848:FUP392854 GEJ392848:GEL392854 GOF392848:GOH392854 GYB392848:GYD392854 HHX392848:HHZ392854 HRT392848:HRV392854 IBP392848:IBR392854 ILL392848:ILN392854 IVH392848:IVJ392854 JFD392848:JFF392854 JOZ392848:JPB392854 JYV392848:JYX392854 KIR392848:KIT392854 KSN392848:KSP392854 LCJ392848:LCL392854 LMF392848:LMH392854 LWB392848:LWD392854 MFX392848:MFZ392854 MPT392848:MPV392854 MZP392848:MZR392854 NJL392848:NJN392854 NTH392848:NTJ392854 ODD392848:ODF392854 OMZ392848:ONB392854 OWV392848:OWX392854 PGR392848:PGT392854 PQN392848:PQP392854 QAJ392848:QAL392854 QKF392848:QKH392854 QUB392848:QUD392854 RDX392848:RDZ392854 RNT392848:RNV392854 RXP392848:RXR392854 SHL392848:SHN392854 SRH392848:SRJ392854 TBD392848:TBF392854 TKZ392848:TLB392854 TUV392848:TUX392854 UER392848:UET392854 UON392848:UOP392854 UYJ392848:UYL392854 VIF392848:VIH392854 VSB392848:VSD392854 WBX392848:WBZ392854 WLT392848:WLV392854 WVP392848:WVR392854 H458384:J458390 JD458384:JF458390 SZ458384:TB458390 ACV458384:ACX458390 AMR458384:AMT458390 AWN458384:AWP458390 BGJ458384:BGL458390 BQF458384:BQH458390 CAB458384:CAD458390 CJX458384:CJZ458390 CTT458384:CTV458390 DDP458384:DDR458390 DNL458384:DNN458390 DXH458384:DXJ458390 EHD458384:EHF458390 EQZ458384:ERB458390 FAV458384:FAX458390 FKR458384:FKT458390 FUN458384:FUP458390 GEJ458384:GEL458390 GOF458384:GOH458390 GYB458384:GYD458390 HHX458384:HHZ458390 HRT458384:HRV458390 IBP458384:IBR458390 ILL458384:ILN458390 IVH458384:IVJ458390 JFD458384:JFF458390 JOZ458384:JPB458390 JYV458384:JYX458390 KIR458384:KIT458390 KSN458384:KSP458390 LCJ458384:LCL458390 LMF458384:LMH458390 LWB458384:LWD458390 MFX458384:MFZ458390 MPT458384:MPV458390 MZP458384:MZR458390 NJL458384:NJN458390 NTH458384:NTJ458390 ODD458384:ODF458390 OMZ458384:ONB458390 OWV458384:OWX458390 PGR458384:PGT458390 PQN458384:PQP458390 QAJ458384:QAL458390 QKF458384:QKH458390 QUB458384:QUD458390 RDX458384:RDZ458390 RNT458384:RNV458390 RXP458384:RXR458390 SHL458384:SHN458390 SRH458384:SRJ458390 TBD458384:TBF458390 TKZ458384:TLB458390 TUV458384:TUX458390 UER458384:UET458390 UON458384:UOP458390 UYJ458384:UYL458390 VIF458384:VIH458390 VSB458384:VSD458390 WBX458384:WBZ458390 WLT458384:WLV458390 WVP458384:WVR458390 H523920:J523926 JD523920:JF523926 SZ523920:TB523926 ACV523920:ACX523926 AMR523920:AMT523926 AWN523920:AWP523926 BGJ523920:BGL523926 BQF523920:BQH523926 CAB523920:CAD523926 CJX523920:CJZ523926 CTT523920:CTV523926 DDP523920:DDR523926 DNL523920:DNN523926 DXH523920:DXJ523926 EHD523920:EHF523926 EQZ523920:ERB523926 FAV523920:FAX523926 FKR523920:FKT523926 FUN523920:FUP523926 GEJ523920:GEL523926 GOF523920:GOH523926 GYB523920:GYD523926 HHX523920:HHZ523926 HRT523920:HRV523926 IBP523920:IBR523926 ILL523920:ILN523926 IVH523920:IVJ523926 JFD523920:JFF523926 JOZ523920:JPB523926 JYV523920:JYX523926 KIR523920:KIT523926 KSN523920:KSP523926 LCJ523920:LCL523926 LMF523920:LMH523926 LWB523920:LWD523926 MFX523920:MFZ523926 MPT523920:MPV523926 MZP523920:MZR523926 NJL523920:NJN523926 NTH523920:NTJ523926 ODD523920:ODF523926 OMZ523920:ONB523926 OWV523920:OWX523926 PGR523920:PGT523926 PQN523920:PQP523926 QAJ523920:QAL523926 QKF523920:QKH523926 QUB523920:QUD523926 RDX523920:RDZ523926 RNT523920:RNV523926 RXP523920:RXR523926 SHL523920:SHN523926 SRH523920:SRJ523926 TBD523920:TBF523926 TKZ523920:TLB523926 TUV523920:TUX523926 UER523920:UET523926 UON523920:UOP523926 UYJ523920:UYL523926 VIF523920:VIH523926 VSB523920:VSD523926 WBX523920:WBZ523926 WLT523920:WLV523926 WVP523920:WVR523926 H589456:J589462 JD589456:JF589462 SZ589456:TB589462 ACV589456:ACX589462 AMR589456:AMT589462 AWN589456:AWP589462 BGJ589456:BGL589462 BQF589456:BQH589462 CAB589456:CAD589462 CJX589456:CJZ589462 CTT589456:CTV589462 DDP589456:DDR589462 DNL589456:DNN589462 DXH589456:DXJ589462 EHD589456:EHF589462 EQZ589456:ERB589462 FAV589456:FAX589462 FKR589456:FKT589462 FUN589456:FUP589462 GEJ589456:GEL589462 GOF589456:GOH589462 GYB589456:GYD589462 HHX589456:HHZ589462 HRT589456:HRV589462 IBP589456:IBR589462 ILL589456:ILN589462 IVH589456:IVJ589462 JFD589456:JFF589462 JOZ589456:JPB589462 JYV589456:JYX589462 KIR589456:KIT589462 KSN589456:KSP589462 LCJ589456:LCL589462 LMF589456:LMH589462 LWB589456:LWD589462 MFX589456:MFZ589462 MPT589456:MPV589462 MZP589456:MZR589462 NJL589456:NJN589462 NTH589456:NTJ589462 ODD589456:ODF589462 OMZ589456:ONB589462 OWV589456:OWX589462 PGR589456:PGT589462 PQN589456:PQP589462 QAJ589456:QAL589462 QKF589456:QKH589462 QUB589456:QUD589462 RDX589456:RDZ589462 RNT589456:RNV589462 RXP589456:RXR589462 SHL589456:SHN589462 SRH589456:SRJ589462 TBD589456:TBF589462 TKZ589456:TLB589462 TUV589456:TUX589462 UER589456:UET589462 UON589456:UOP589462 UYJ589456:UYL589462 VIF589456:VIH589462 VSB589456:VSD589462 WBX589456:WBZ589462 WLT589456:WLV589462 WVP589456:WVR589462 H654992:J654998 JD654992:JF654998 SZ654992:TB654998 ACV654992:ACX654998 AMR654992:AMT654998 AWN654992:AWP654998 BGJ654992:BGL654998 BQF654992:BQH654998 CAB654992:CAD654998 CJX654992:CJZ654998 CTT654992:CTV654998 DDP654992:DDR654998 DNL654992:DNN654998 DXH654992:DXJ654998 EHD654992:EHF654998 EQZ654992:ERB654998 FAV654992:FAX654998 FKR654992:FKT654998 FUN654992:FUP654998 GEJ654992:GEL654998 GOF654992:GOH654998 GYB654992:GYD654998 HHX654992:HHZ654998 HRT654992:HRV654998 IBP654992:IBR654998 ILL654992:ILN654998 IVH654992:IVJ654998 JFD654992:JFF654998 JOZ654992:JPB654998 JYV654992:JYX654998 KIR654992:KIT654998 KSN654992:KSP654998 LCJ654992:LCL654998 LMF654992:LMH654998 LWB654992:LWD654998 MFX654992:MFZ654998 MPT654992:MPV654998 MZP654992:MZR654998 NJL654992:NJN654998 NTH654992:NTJ654998 ODD654992:ODF654998 OMZ654992:ONB654998 OWV654992:OWX654998 PGR654992:PGT654998 PQN654992:PQP654998 QAJ654992:QAL654998 QKF654992:QKH654998 QUB654992:QUD654998 RDX654992:RDZ654998 RNT654992:RNV654998 RXP654992:RXR654998 SHL654992:SHN654998 SRH654992:SRJ654998 TBD654992:TBF654998 TKZ654992:TLB654998 TUV654992:TUX654998 UER654992:UET654998 UON654992:UOP654998 UYJ654992:UYL654998 VIF654992:VIH654998 VSB654992:VSD654998 WBX654992:WBZ654998 WLT654992:WLV654998 WVP654992:WVR654998 H720528:J720534 JD720528:JF720534 SZ720528:TB720534 ACV720528:ACX720534 AMR720528:AMT720534 AWN720528:AWP720534 BGJ720528:BGL720534 BQF720528:BQH720534 CAB720528:CAD720534 CJX720528:CJZ720534 CTT720528:CTV720534 DDP720528:DDR720534 DNL720528:DNN720534 DXH720528:DXJ720534 EHD720528:EHF720534 EQZ720528:ERB720534 FAV720528:FAX720534 FKR720528:FKT720534 FUN720528:FUP720534 GEJ720528:GEL720534 GOF720528:GOH720534 GYB720528:GYD720534 HHX720528:HHZ720534 HRT720528:HRV720534 IBP720528:IBR720534 ILL720528:ILN720534 IVH720528:IVJ720534 JFD720528:JFF720534 JOZ720528:JPB720534 JYV720528:JYX720534 KIR720528:KIT720534 KSN720528:KSP720534 LCJ720528:LCL720534 LMF720528:LMH720534 LWB720528:LWD720534 MFX720528:MFZ720534 MPT720528:MPV720534 MZP720528:MZR720534 NJL720528:NJN720534 NTH720528:NTJ720534 ODD720528:ODF720534 OMZ720528:ONB720534 OWV720528:OWX720534 PGR720528:PGT720534 PQN720528:PQP720534 QAJ720528:QAL720534 QKF720528:QKH720534 QUB720528:QUD720534 RDX720528:RDZ720534 RNT720528:RNV720534 RXP720528:RXR720534 SHL720528:SHN720534 SRH720528:SRJ720534 TBD720528:TBF720534 TKZ720528:TLB720534 TUV720528:TUX720534 UER720528:UET720534 UON720528:UOP720534 UYJ720528:UYL720534 VIF720528:VIH720534 VSB720528:VSD720534 WBX720528:WBZ720534 WLT720528:WLV720534 WVP720528:WVR720534 H786064:J786070 JD786064:JF786070 SZ786064:TB786070 ACV786064:ACX786070 AMR786064:AMT786070 AWN786064:AWP786070 BGJ786064:BGL786070 BQF786064:BQH786070 CAB786064:CAD786070 CJX786064:CJZ786070 CTT786064:CTV786070 DDP786064:DDR786070 DNL786064:DNN786070 DXH786064:DXJ786070 EHD786064:EHF786070 EQZ786064:ERB786070 FAV786064:FAX786070 FKR786064:FKT786070 FUN786064:FUP786070 GEJ786064:GEL786070 GOF786064:GOH786070 GYB786064:GYD786070 HHX786064:HHZ786070 HRT786064:HRV786070 IBP786064:IBR786070 ILL786064:ILN786070 IVH786064:IVJ786070 JFD786064:JFF786070 JOZ786064:JPB786070 JYV786064:JYX786070 KIR786064:KIT786070 KSN786064:KSP786070 LCJ786064:LCL786070 LMF786064:LMH786070 LWB786064:LWD786070 MFX786064:MFZ786070 MPT786064:MPV786070 MZP786064:MZR786070 NJL786064:NJN786070 NTH786064:NTJ786070 ODD786064:ODF786070 OMZ786064:ONB786070 OWV786064:OWX786070 PGR786064:PGT786070 PQN786064:PQP786070 QAJ786064:QAL786070 QKF786064:QKH786070 QUB786064:QUD786070 RDX786064:RDZ786070 RNT786064:RNV786070 RXP786064:RXR786070 SHL786064:SHN786070 SRH786064:SRJ786070 TBD786064:TBF786070 TKZ786064:TLB786070 TUV786064:TUX786070 UER786064:UET786070 UON786064:UOP786070 UYJ786064:UYL786070 VIF786064:VIH786070 VSB786064:VSD786070 WBX786064:WBZ786070 WLT786064:WLV786070 WVP786064:WVR786070 H851600:J851606 JD851600:JF851606 SZ851600:TB851606 ACV851600:ACX851606 AMR851600:AMT851606 AWN851600:AWP851606 BGJ851600:BGL851606 BQF851600:BQH851606 CAB851600:CAD851606 CJX851600:CJZ851606 CTT851600:CTV851606 DDP851600:DDR851606 DNL851600:DNN851606 DXH851600:DXJ851606 EHD851600:EHF851606 EQZ851600:ERB851606 FAV851600:FAX851606 FKR851600:FKT851606 FUN851600:FUP851606 GEJ851600:GEL851606 GOF851600:GOH851606 GYB851600:GYD851606 HHX851600:HHZ851606 HRT851600:HRV851606 IBP851600:IBR851606 ILL851600:ILN851606 IVH851600:IVJ851606 JFD851600:JFF851606 JOZ851600:JPB851606 JYV851600:JYX851606 KIR851600:KIT851606 KSN851600:KSP851606 LCJ851600:LCL851606 LMF851600:LMH851606 LWB851600:LWD851606 MFX851600:MFZ851606 MPT851600:MPV851606 MZP851600:MZR851606 NJL851600:NJN851606 NTH851600:NTJ851606 ODD851600:ODF851606 OMZ851600:ONB851606 OWV851600:OWX851606 PGR851600:PGT851606 PQN851600:PQP851606 QAJ851600:QAL851606 QKF851600:QKH851606 QUB851600:QUD851606 RDX851600:RDZ851606 RNT851600:RNV851606 RXP851600:RXR851606 SHL851600:SHN851606 SRH851600:SRJ851606 TBD851600:TBF851606 TKZ851600:TLB851606 TUV851600:TUX851606 UER851600:UET851606 UON851600:UOP851606 UYJ851600:UYL851606 VIF851600:VIH851606 VSB851600:VSD851606 WBX851600:WBZ851606 WLT851600:WLV851606 WVP851600:WVR851606 H917136:J917142 JD917136:JF917142 SZ917136:TB917142 ACV917136:ACX917142 AMR917136:AMT917142 AWN917136:AWP917142 BGJ917136:BGL917142 BQF917136:BQH917142 CAB917136:CAD917142 CJX917136:CJZ917142 CTT917136:CTV917142 DDP917136:DDR917142 DNL917136:DNN917142 DXH917136:DXJ917142 EHD917136:EHF917142 EQZ917136:ERB917142 FAV917136:FAX917142 FKR917136:FKT917142 FUN917136:FUP917142 GEJ917136:GEL917142 GOF917136:GOH917142 GYB917136:GYD917142 HHX917136:HHZ917142 HRT917136:HRV917142 IBP917136:IBR917142 ILL917136:ILN917142 IVH917136:IVJ917142 JFD917136:JFF917142 JOZ917136:JPB917142 JYV917136:JYX917142 KIR917136:KIT917142 KSN917136:KSP917142 LCJ917136:LCL917142 LMF917136:LMH917142 LWB917136:LWD917142 MFX917136:MFZ917142 MPT917136:MPV917142 MZP917136:MZR917142 NJL917136:NJN917142 NTH917136:NTJ917142 ODD917136:ODF917142 OMZ917136:ONB917142 OWV917136:OWX917142 PGR917136:PGT917142 PQN917136:PQP917142 QAJ917136:QAL917142 QKF917136:QKH917142 QUB917136:QUD917142 RDX917136:RDZ917142 RNT917136:RNV917142 RXP917136:RXR917142 SHL917136:SHN917142 SRH917136:SRJ917142 TBD917136:TBF917142 TKZ917136:TLB917142 TUV917136:TUX917142 UER917136:UET917142 UON917136:UOP917142 UYJ917136:UYL917142 VIF917136:VIH917142 VSB917136:VSD917142 WBX917136:WBZ917142 WLT917136:WLV917142 WVP917136:WVR917142 H982672:J982678 JD982672:JF982678 SZ982672:TB982678 ACV982672:ACX982678 AMR982672:AMT982678 AWN982672:AWP982678 BGJ982672:BGL982678 BQF982672:BQH982678 CAB982672:CAD982678 CJX982672:CJZ982678 CTT982672:CTV982678 DDP982672:DDR982678 DNL982672:DNN982678 DXH982672:DXJ982678 EHD982672:EHF982678 EQZ982672:ERB982678 FAV982672:FAX982678 FKR982672:FKT982678 FUN982672:FUP982678 GEJ982672:GEL982678 GOF982672:GOH982678 GYB982672:GYD982678 HHX982672:HHZ982678 HRT982672:HRV982678 IBP982672:IBR982678 ILL982672:ILN982678 IVH982672:IVJ982678 JFD982672:JFF982678 JOZ982672:JPB982678 JYV982672:JYX982678 KIR982672:KIT982678 KSN982672:KSP982678 LCJ982672:LCL982678 LMF982672:LMH982678 LWB982672:LWD982678 MFX982672:MFZ982678 MPT982672:MPV982678 MZP982672:MZR982678 NJL982672:NJN982678 NTH982672:NTJ982678 ODD982672:ODF982678 OMZ982672:ONB982678 OWV982672:OWX982678 PGR982672:PGT982678 PQN982672:PQP982678 QAJ982672:QAL982678 QKF982672:QKH982678 QUB982672:QUD982678 RDX982672:RDZ982678 RNT982672:RNV982678 RXP982672:RXR982678 SHL982672:SHN982678 SRH982672:SRJ982678 TBD982672:TBF982678 TKZ982672:TLB982678 TUV982672:TUX982678 UER982672:UET982678 UON982672:UOP982678 UYJ982672:UYL982678 VIF982672:VIH982678 VSB982672:VSD982678 WBX982672:WBZ982678 WLT982672:WLV982678 WVP982672:WVR982678 H65181:J65185 JD65181:JF65185 SZ65181:TB65185 ACV65181:ACX65185 AMR65181:AMT65185 AWN65181:AWP65185 BGJ65181:BGL65185 BQF65181:BQH65185 CAB65181:CAD65185 CJX65181:CJZ65185 CTT65181:CTV65185 DDP65181:DDR65185 DNL65181:DNN65185 DXH65181:DXJ65185 EHD65181:EHF65185 EQZ65181:ERB65185 FAV65181:FAX65185 FKR65181:FKT65185 FUN65181:FUP65185 GEJ65181:GEL65185 GOF65181:GOH65185 GYB65181:GYD65185 HHX65181:HHZ65185 HRT65181:HRV65185 IBP65181:IBR65185 ILL65181:ILN65185 IVH65181:IVJ65185 JFD65181:JFF65185 JOZ65181:JPB65185 JYV65181:JYX65185 KIR65181:KIT65185 KSN65181:KSP65185 LCJ65181:LCL65185 LMF65181:LMH65185 LWB65181:LWD65185 MFX65181:MFZ65185 MPT65181:MPV65185 MZP65181:MZR65185 NJL65181:NJN65185 NTH65181:NTJ65185 ODD65181:ODF65185 OMZ65181:ONB65185 OWV65181:OWX65185 PGR65181:PGT65185 PQN65181:PQP65185 QAJ65181:QAL65185 QKF65181:QKH65185 QUB65181:QUD65185 RDX65181:RDZ65185 RNT65181:RNV65185 RXP65181:RXR65185 SHL65181:SHN65185 SRH65181:SRJ65185 TBD65181:TBF65185 TKZ65181:TLB65185 TUV65181:TUX65185 UER65181:UET65185 UON65181:UOP65185 UYJ65181:UYL65185 VIF65181:VIH65185 VSB65181:VSD65185 WBX65181:WBZ65185 WLT65181:WLV65185 WVP65181:WVR65185 H130717:J130721 JD130717:JF130721 SZ130717:TB130721 ACV130717:ACX130721 AMR130717:AMT130721 AWN130717:AWP130721 BGJ130717:BGL130721 BQF130717:BQH130721 CAB130717:CAD130721 CJX130717:CJZ130721 CTT130717:CTV130721 DDP130717:DDR130721 DNL130717:DNN130721 DXH130717:DXJ130721 EHD130717:EHF130721 EQZ130717:ERB130721 FAV130717:FAX130721 FKR130717:FKT130721 FUN130717:FUP130721 GEJ130717:GEL130721 GOF130717:GOH130721 GYB130717:GYD130721 HHX130717:HHZ130721 HRT130717:HRV130721 IBP130717:IBR130721 ILL130717:ILN130721 IVH130717:IVJ130721 JFD130717:JFF130721 JOZ130717:JPB130721 JYV130717:JYX130721 KIR130717:KIT130721 KSN130717:KSP130721 LCJ130717:LCL130721 LMF130717:LMH130721 LWB130717:LWD130721 MFX130717:MFZ130721 MPT130717:MPV130721 MZP130717:MZR130721 NJL130717:NJN130721 NTH130717:NTJ130721 ODD130717:ODF130721 OMZ130717:ONB130721 OWV130717:OWX130721 PGR130717:PGT130721 PQN130717:PQP130721 QAJ130717:QAL130721 QKF130717:QKH130721 QUB130717:QUD130721 RDX130717:RDZ130721 RNT130717:RNV130721 RXP130717:RXR130721 SHL130717:SHN130721 SRH130717:SRJ130721 TBD130717:TBF130721 TKZ130717:TLB130721 TUV130717:TUX130721 UER130717:UET130721 UON130717:UOP130721 UYJ130717:UYL130721 VIF130717:VIH130721 VSB130717:VSD130721 WBX130717:WBZ130721 WLT130717:WLV130721 WVP130717:WVR130721 H196253:J196257 JD196253:JF196257 SZ196253:TB196257 ACV196253:ACX196257 AMR196253:AMT196257 AWN196253:AWP196257 BGJ196253:BGL196257 BQF196253:BQH196257 CAB196253:CAD196257 CJX196253:CJZ196257 CTT196253:CTV196257 DDP196253:DDR196257 DNL196253:DNN196257 DXH196253:DXJ196257 EHD196253:EHF196257 EQZ196253:ERB196257 FAV196253:FAX196257 FKR196253:FKT196257 FUN196253:FUP196257 GEJ196253:GEL196257 GOF196253:GOH196257 GYB196253:GYD196257 HHX196253:HHZ196257 HRT196253:HRV196257 IBP196253:IBR196257 ILL196253:ILN196257 IVH196253:IVJ196257 JFD196253:JFF196257 JOZ196253:JPB196257 JYV196253:JYX196257 KIR196253:KIT196257 KSN196253:KSP196257 LCJ196253:LCL196257 LMF196253:LMH196257 LWB196253:LWD196257 MFX196253:MFZ196257 MPT196253:MPV196257 MZP196253:MZR196257 NJL196253:NJN196257 NTH196253:NTJ196257 ODD196253:ODF196257 OMZ196253:ONB196257 OWV196253:OWX196257 PGR196253:PGT196257 PQN196253:PQP196257 QAJ196253:QAL196257 QKF196253:QKH196257 QUB196253:QUD196257 RDX196253:RDZ196257 RNT196253:RNV196257 RXP196253:RXR196257 SHL196253:SHN196257 SRH196253:SRJ196257 TBD196253:TBF196257 TKZ196253:TLB196257 TUV196253:TUX196257 UER196253:UET196257 UON196253:UOP196257 UYJ196253:UYL196257 VIF196253:VIH196257 VSB196253:VSD196257 WBX196253:WBZ196257 WLT196253:WLV196257 WVP196253:WVR196257 H261789:J261793 JD261789:JF261793 SZ261789:TB261793 ACV261789:ACX261793 AMR261789:AMT261793 AWN261789:AWP261793 BGJ261789:BGL261793 BQF261789:BQH261793 CAB261789:CAD261793 CJX261789:CJZ261793 CTT261789:CTV261793 DDP261789:DDR261793 DNL261789:DNN261793 DXH261789:DXJ261793 EHD261789:EHF261793 EQZ261789:ERB261793 FAV261789:FAX261793 FKR261789:FKT261793 FUN261789:FUP261793 GEJ261789:GEL261793 GOF261789:GOH261793 GYB261789:GYD261793 HHX261789:HHZ261793 HRT261789:HRV261793 IBP261789:IBR261793 ILL261789:ILN261793 IVH261789:IVJ261793 JFD261789:JFF261793 JOZ261789:JPB261793 JYV261789:JYX261793 KIR261789:KIT261793 KSN261789:KSP261793 LCJ261789:LCL261793 LMF261789:LMH261793 LWB261789:LWD261793 MFX261789:MFZ261793 MPT261789:MPV261793 MZP261789:MZR261793 NJL261789:NJN261793 NTH261789:NTJ261793 ODD261789:ODF261793 OMZ261789:ONB261793 OWV261789:OWX261793 PGR261789:PGT261793 PQN261789:PQP261793 QAJ261789:QAL261793 QKF261789:QKH261793 QUB261789:QUD261793 RDX261789:RDZ261793 RNT261789:RNV261793 RXP261789:RXR261793 SHL261789:SHN261793 SRH261789:SRJ261793 TBD261789:TBF261793 TKZ261789:TLB261793 TUV261789:TUX261793 UER261789:UET261793 UON261789:UOP261793 UYJ261789:UYL261793 VIF261789:VIH261793 VSB261789:VSD261793 WBX261789:WBZ261793 WLT261789:WLV261793 WVP261789:WVR261793 H327325:J327329 JD327325:JF327329 SZ327325:TB327329 ACV327325:ACX327329 AMR327325:AMT327329 AWN327325:AWP327329 BGJ327325:BGL327329 BQF327325:BQH327329 CAB327325:CAD327329 CJX327325:CJZ327329 CTT327325:CTV327329 DDP327325:DDR327329 DNL327325:DNN327329 DXH327325:DXJ327329 EHD327325:EHF327329 EQZ327325:ERB327329 FAV327325:FAX327329 FKR327325:FKT327329 FUN327325:FUP327329 GEJ327325:GEL327329 GOF327325:GOH327329 GYB327325:GYD327329 HHX327325:HHZ327329 HRT327325:HRV327329 IBP327325:IBR327329 ILL327325:ILN327329 IVH327325:IVJ327329 JFD327325:JFF327329 JOZ327325:JPB327329 JYV327325:JYX327329 KIR327325:KIT327329 KSN327325:KSP327329 LCJ327325:LCL327329 LMF327325:LMH327329 LWB327325:LWD327329 MFX327325:MFZ327329 MPT327325:MPV327329 MZP327325:MZR327329 NJL327325:NJN327329 NTH327325:NTJ327329 ODD327325:ODF327329 OMZ327325:ONB327329 OWV327325:OWX327329 PGR327325:PGT327329 PQN327325:PQP327329 QAJ327325:QAL327329 QKF327325:QKH327329 QUB327325:QUD327329 RDX327325:RDZ327329 RNT327325:RNV327329 RXP327325:RXR327329 SHL327325:SHN327329 SRH327325:SRJ327329 TBD327325:TBF327329 TKZ327325:TLB327329 TUV327325:TUX327329 UER327325:UET327329 UON327325:UOP327329 UYJ327325:UYL327329 VIF327325:VIH327329 VSB327325:VSD327329 WBX327325:WBZ327329 WLT327325:WLV327329 WVP327325:WVR327329 H392861:J392865 JD392861:JF392865 SZ392861:TB392865 ACV392861:ACX392865 AMR392861:AMT392865 AWN392861:AWP392865 BGJ392861:BGL392865 BQF392861:BQH392865 CAB392861:CAD392865 CJX392861:CJZ392865 CTT392861:CTV392865 DDP392861:DDR392865 DNL392861:DNN392865 DXH392861:DXJ392865 EHD392861:EHF392865 EQZ392861:ERB392865 FAV392861:FAX392865 FKR392861:FKT392865 FUN392861:FUP392865 GEJ392861:GEL392865 GOF392861:GOH392865 GYB392861:GYD392865 HHX392861:HHZ392865 HRT392861:HRV392865 IBP392861:IBR392865 ILL392861:ILN392865 IVH392861:IVJ392865 JFD392861:JFF392865 JOZ392861:JPB392865 JYV392861:JYX392865 KIR392861:KIT392865 KSN392861:KSP392865 LCJ392861:LCL392865 LMF392861:LMH392865 LWB392861:LWD392865 MFX392861:MFZ392865 MPT392861:MPV392865 MZP392861:MZR392865 NJL392861:NJN392865 NTH392861:NTJ392865 ODD392861:ODF392865 OMZ392861:ONB392865 OWV392861:OWX392865 PGR392861:PGT392865 PQN392861:PQP392865 QAJ392861:QAL392865 QKF392861:QKH392865 QUB392861:QUD392865 RDX392861:RDZ392865 RNT392861:RNV392865 RXP392861:RXR392865 SHL392861:SHN392865 SRH392861:SRJ392865 TBD392861:TBF392865 TKZ392861:TLB392865 TUV392861:TUX392865 UER392861:UET392865 UON392861:UOP392865 UYJ392861:UYL392865 VIF392861:VIH392865 VSB392861:VSD392865 WBX392861:WBZ392865 WLT392861:WLV392865 WVP392861:WVR392865 H458397:J458401 JD458397:JF458401 SZ458397:TB458401 ACV458397:ACX458401 AMR458397:AMT458401 AWN458397:AWP458401 BGJ458397:BGL458401 BQF458397:BQH458401 CAB458397:CAD458401 CJX458397:CJZ458401 CTT458397:CTV458401 DDP458397:DDR458401 DNL458397:DNN458401 DXH458397:DXJ458401 EHD458397:EHF458401 EQZ458397:ERB458401 FAV458397:FAX458401 FKR458397:FKT458401 FUN458397:FUP458401 GEJ458397:GEL458401 GOF458397:GOH458401 GYB458397:GYD458401 HHX458397:HHZ458401 HRT458397:HRV458401 IBP458397:IBR458401 ILL458397:ILN458401 IVH458397:IVJ458401 JFD458397:JFF458401 JOZ458397:JPB458401 JYV458397:JYX458401 KIR458397:KIT458401 KSN458397:KSP458401 LCJ458397:LCL458401 LMF458397:LMH458401 LWB458397:LWD458401 MFX458397:MFZ458401 MPT458397:MPV458401 MZP458397:MZR458401 NJL458397:NJN458401 NTH458397:NTJ458401 ODD458397:ODF458401 OMZ458397:ONB458401 OWV458397:OWX458401 PGR458397:PGT458401 PQN458397:PQP458401 QAJ458397:QAL458401 QKF458397:QKH458401 QUB458397:QUD458401 RDX458397:RDZ458401 RNT458397:RNV458401 RXP458397:RXR458401 SHL458397:SHN458401 SRH458397:SRJ458401 TBD458397:TBF458401 TKZ458397:TLB458401 TUV458397:TUX458401 UER458397:UET458401 UON458397:UOP458401 UYJ458397:UYL458401 VIF458397:VIH458401 VSB458397:VSD458401 WBX458397:WBZ458401 WLT458397:WLV458401 WVP458397:WVR458401 H523933:J523937 JD523933:JF523937 SZ523933:TB523937 ACV523933:ACX523937 AMR523933:AMT523937 AWN523933:AWP523937 BGJ523933:BGL523937 BQF523933:BQH523937 CAB523933:CAD523937 CJX523933:CJZ523937 CTT523933:CTV523937 DDP523933:DDR523937 DNL523933:DNN523937 DXH523933:DXJ523937 EHD523933:EHF523937 EQZ523933:ERB523937 FAV523933:FAX523937 FKR523933:FKT523937 FUN523933:FUP523937 GEJ523933:GEL523937 GOF523933:GOH523937 GYB523933:GYD523937 HHX523933:HHZ523937 HRT523933:HRV523937 IBP523933:IBR523937 ILL523933:ILN523937 IVH523933:IVJ523937 JFD523933:JFF523937 JOZ523933:JPB523937 JYV523933:JYX523937 KIR523933:KIT523937 KSN523933:KSP523937 LCJ523933:LCL523937 LMF523933:LMH523937 LWB523933:LWD523937 MFX523933:MFZ523937 MPT523933:MPV523937 MZP523933:MZR523937 NJL523933:NJN523937 NTH523933:NTJ523937 ODD523933:ODF523937 OMZ523933:ONB523937 OWV523933:OWX523937 PGR523933:PGT523937 PQN523933:PQP523937 QAJ523933:QAL523937 QKF523933:QKH523937 QUB523933:QUD523937 RDX523933:RDZ523937 RNT523933:RNV523937 RXP523933:RXR523937 SHL523933:SHN523937 SRH523933:SRJ523937 TBD523933:TBF523937 TKZ523933:TLB523937 TUV523933:TUX523937 UER523933:UET523937 UON523933:UOP523937 UYJ523933:UYL523937 VIF523933:VIH523937 VSB523933:VSD523937 WBX523933:WBZ523937 WLT523933:WLV523937 WVP523933:WVR523937 H589469:J589473 JD589469:JF589473 SZ589469:TB589473 ACV589469:ACX589473 AMR589469:AMT589473 AWN589469:AWP589473 BGJ589469:BGL589473 BQF589469:BQH589473 CAB589469:CAD589473 CJX589469:CJZ589473 CTT589469:CTV589473 DDP589469:DDR589473 DNL589469:DNN589473 DXH589469:DXJ589473 EHD589469:EHF589473 EQZ589469:ERB589473 FAV589469:FAX589473 FKR589469:FKT589473 FUN589469:FUP589473 GEJ589469:GEL589473 GOF589469:GOH589473 GYB589469:GYD589473 HHX589469:HHZ589473 HRT589469:HRV589473 IBP589469:IBR589473 ILL589469:ILN589473 IVH589469:IVJ589473 JFD589469:JFF589473 JOZ589469:JPB589473 JYV589469:JYX589473 KIR589469:KIT589473 KSN589469:KSP589473 LCJ589469:LCL589473 LMF589469:LMH589473 LWB589469:LWD589473 MFX589469:MFZ589473 MPT589469:MPV589473 MZP589469:MZR589473 NJL589469:NJN589473 NTH589469:NTJ589473 ODD589469:ODF589473 OMZ589469:ONB589473 OWV589469:OWX589473 PGR589469:PGT589473 PQN589469:PQP589473 QAJ589469:QAL589473 QKF589469:QKH589473 QUB589469:QUD589473 RDX589469:RDZ589473 RNT589469:RNV589473 RXP589469:RXR589473 SHL589469:SHN589473 SRH589469:SRJ589473 TBD589469:TBF589473 TKZ589469:TLB589473 TUV589469:TUX589473 UER589469:UET589473 UON589469:UOP589473 UYJ589469:UYL589473 VIF589469:VIH589473 VSB589469:VSD589473 WBX589469:WBZ589473 WLT589469:WLV589473 WVP589469:WVR589473 H655005:J655009 JD655005:JF655009 SZ655005:TB655009 ACV655005:ACX655009 AMR655005:AMT655009 AWN655005:AWP655009 BGJ655005:BGL655009 BQF655005:BQH655009 CAB655005:CAD655009 CJX655005:CJZ655009 CTT655005:CTV655009 DDP655005:DDR655009 DNL655005:DNN655009 DXH655005:DXJ655009 EHD655005:EHF655009 EQZ655005:ERB655009 FAV655005:FAX655009 FKR655005:FKT655009 FUN655005:FUP655009 GEJ655005:GEL655009 GOF655005:GOH655009 GYB655005:GYD655009 HHX655005:HHZ655009 HRT655005:HRV655009 IBP655005:IBR655009 ILL655005:ILN655009 IVH655005:IVJ655009 JFD655005:JFF655009 JOZ655005:JPB655009 JYV655005:JYX655009 KIR655005:KIT655009 KSN655005:KSP655009 LCJ655005:LCL655009 LMF655005:LMH655009 LWB655005:LWD655009 MFX655005:MFZ655009 MPT655005:MPV655009 MZP655005:MZR655009 NJL655005:NJN655009 NTH655005:NTJ655009 ODD655005:ODF655009 OMZ655005:ONB655009 OWV655005:OWX655009 PGR655005:PGT655009 PQN655005:PQP655009 QAJ655005:QAL655009 QKF655005:QKH655009 QUB655005:QUD655009 RDX655005:RDZ655009 RNT655005:RNV655009 RXP655005:RXR655009 SHL655005:SHN655009 SRH655005:SRJ655009 TBD655005:TBF655009 TKZ655005:TLB655009 TUV655005:TUX655009 UER655005:UET655009 UON655005:UOP655009 UYJ655005:UYL655009 VIF655005:VIH655009 VSB655005:VSD655009 WBX655005:WBZ655009 WLT655005:WLV655009 WVP655005:WVR655009 H720541:J720545 JD720541:JF720545 SZ720541:TB720545 ACV720541:ACX720545 AMR720541:AMT720545 AWN720541:AWP720545 BGJ720541:BGL720545 BQF720541:BQH720545 CAB720541:CAD720545 CJX720541:CJZ720545 CTT720541:CTV720545 DDP720541:DDR720545 DNL720541:DNN720545 DXH720541:DXJ720545 EHD720541:EHF720545 EQZ720541:ERB720545 FAV720541:FAX720545 FKR720541:FKT720545 FUN720541:FUP720545 GEJ720541:GEL720545 GOF720541:GOH720545 GYB720541:GYD720545 HHX720541:HHZ720545 HRT720541:HRV720545 IBP720541:IBR720545 ILL720541:ILN720545 IVH720541:IVJ720545 JFD720541:JFF720545 JOZ720541:JPB720545 JYV720541:JYX720545 KIR720541:KIT720545 KSN720541:KSP720545 LCJ720541:LCL720545 LMF720541:LMH720545 LWB720541:LWD720545 MFX720541:MFZ720545 MPT720541:MPV720545 MZP720541:MZR720545 NJL720541:NJN720545 NTH720541:NTJ720545 ODD720541:ODF720545 OMZ720541:ONB720545 OWV720541:OWX720545 PGR720541:PGT720545 PQN720541:PQP720545 QAJ720541:QAL720545 QKF720541:QKH720545 QUB720541:QUD720545 RDX720541:RDZ720545 RNT720541:RNV720545 RXP720541:RXR720545 SHL720541:SHN720545 SRH720541:SRJ720545 TBD720541:TBF720545 TKZ720541:TLB720545 TUV720541:TUX720545 UER720541:UET720545 UON720541:UOP720545 UYJ720541:UYL720545 VIF720541:VIH720545 VSB720541:VSD720545 WBX720541:WBZ720545 WLT720541:WLV720545 WVP720541:WVR720545 H786077:J786081 JD786077:JF786081 SZ786077:TB786081 ACV786077:ACX786081 AMR786077:AMT786081 AWN786077:AWP786081 BGJ786077:BGL786081 BQF786077:BQH786081 CAB786077:CAD786081 CJX786077:CJZ786081 CTT786077:CTV786081 DDP786077:DDR786081 DNL786077:DNN786081 DXH786077:DXJ786081 EHD786077:EHF786081 EQZ786077:ERB786081 FAV786077:FAX786081 FKR786077:FKT786081 FUN786077:FUP786081 GEJ786077:GEL786081 GOF786077:GOH786081 GYB786077:GYD786081 HHX786077:HHZ786081 HRT786077:HRV786081 IBP786077:IBR786081 ILL786077:ILN786081 IVH786077:IVJ786081 JFD786077:JFF786081 JOZ786077:JPB786081 JYV786077:JYX786081 KIR786077:KIT786081 KSN786077:KSP786081 LCJ786077:LCL786081 LMF786077:LMH786081 LWB786077:LWD786081 MFX786077:MFZ786081 MPT786077:MPV786081 MZP786077:MZR786081 NJL786077:NJN786081 NTH786077:NTJ786081 ODD786077:ODF786081 OMZ786077:ONB786081 OWV786077:OWX786081 PGR786077:PGT786081 PQN786077:PQP786081 QAJ786077:QAL786081 QKF786077:QKH786081 QUB786077:QUD786081 RDX786077:RDZ786081 RNT786077:RNV786081 RXP786077:RXR786081 SHL786077:SHN786081 SRH786077:SRJ786081 TBD786077:TBF786081 TKZ786077:TLB786081 TUV786077:TUX786081 UER786077:UET786081 UON786077:UOP786081 UYJ786077:UYL786081 VIF786077:VIH786081 VSB786077:VSD786081 WBX786077:WBZ786081 WLT786077:WLV786081 WVP786077:WVR786081 H851613:J851617 JD851613:JF851617 SZ851613:TB851617 ACV851613:ACX851617 AMR851613:AMT851617 AWN851613:AWP851617 BGJ851613:BGL851617 BQF851613:BQH851617 CAB851613:CAD851617 CJX851613:CJZ851617 CTT851613:CTV851617 DDP851613:DDR851617 DNL851613:DNN851617 DXH851613:DXJ851617 EHD851613:EHF851617 EQZ851613:ERB851617 FAV851613:FAX851617 FKR851613:FKT851617 FUN851613:FUP851617 GEJ851613:GEL851617 GOF851613:GOH851617 GYB851613:GYD851617 HHX851613:HHZ851617 HRT851613:HRV851617 IBP851613:IBR851617 ILL851613:ILN851617 IVH851613:IVJ851617 JFD851613:JFF851617 JOZ851613:JPB851617 JYV851613:JYX851617 KIR851613:KIT851617 KSN851613:KSP851617 LCJ851613:LCL851617 LMF851613:LMH851617 LWB851613:LWD851617 MFX851613:MFZ851617 MPT851613:MPV851617 MZP851613:MZR851617 NJL851613:NJN851617 NTH851613:NTJ851617 ODD851613:ODF851617 OMZ851613:ONB851617 OWV851613:OWX851617 PGR851613:PGT851617 PQN851613:PQP851617 QAJ851613:QAL851617 QKF851613:QKH851617 QUB851613:QUD851617 RDX851613:RDZ851617 RNT851613:RNV851617 RXP851613:RXR851617 SHL851613:SHN851617 SRH851613:SRJ851617 TBD851613:TBF851617 TKZ851613:TLB851617 TUV851613:TUX851617 UER851613:UET851617 UON851613:UOP851617 UYJ851613:UYL851617 VIF851613:VIH851617 VSB851613:VSD851617 WBX851613:WBZ851617 WLT851613:WLV851617 WVP851613:WVR851617 H917149:J917153 JD917149:JF917153 SZ917149:TB917153 ACV917149:ACX917153 AMR917149:AMT917153 AWN917149:AWP917153 BGJ917149:BGL917153 BQF917149:BQH917153 CAB917149:CAD917153 CJX917149:CJZ917153 CTT917149:CTV917153 DDP917149:DDR917153 DNL917149:DNN917153 DXH917149:DXJ917153 EHD917149:EHF917153 EQZ917149:ERB917153 FAV917149:FAX917153 FKR917149:FKT917153 FUN917149:FUP917153 GEJ917149:GEL917153 GOF917149:GOH917153 GYB917149:GYD917153 HHX917149:HHZ917153 HRT917149:HRV917153 IBP917149:IBR917153 ILL917149:ILN917153 IVH917149:IVJ917153 JFD917149:JFF917153 JOZ917149:JPB917153 JYV917149:JYX917153 KIR917149:KIT917153 KSN917149:KSP917153 LCJ917149:LCL917153 LMF917149:LMH917153 LWB917149:LWD917153 MFX917149:MFZ917153 MPT917149:MPV917153 MZP917149:MZR917153 NJL917149:NJN917153 NTH917149:NTJ917153 ODD917149:ODF917153 OMZ917149:ONB917153 OWV917149:OWX917153 PGR917149:PGT917153 PQN917149:PQP917153 QAJ917149:QAL917153 QKF917149:QKH917153 QUB917149:QUD917153 RDX917149:RDZ917153 RNT917149:RNV917153 RXP917149:RXR917153 SHL917149:SHN917153 SRH917149:SRJ917153 TBD917149:TBF917153 TKZ917149:TLB917153 TUV917149:TUX917153 UER917149:UET917153 UON917149:UOP917153 UYJ917149:UYL917153 VIF917149:VIH917153 VSB917149:VSD917153 WBX917149:WBZ917153 WLT917149:WLV917153 WVP917149:WVR917153 H982685:J982689 JD982685:JF982689 SZ982685:TB982689 ACV982685:ACX982689 AMR982685:AMT982689 AWN982685:AWP982689 BGJ982685:BGL982689 BQF982685:BQH982689 CAB982685:CAD982689 CJX982685:CJZ982689 CTT982685:CTV982689 DDP982685:DDR982689 DNL982685:DNN982689 DXH982685:DXJ982689 EHD982685:EHF982689 EQZ982685:ERB982689 FAV982685:FAX982689 FKR982685:FKT982689 FUN982685:FUP982689 GEJ982685:GEL982689 GOF982685:GOH982689 GYB982685:GYD982689 HHX982685:HHZ982689 HRT982685:HRV982689 IBP982685:IBR982689 ILL982685:ILN982689 IVH982685:IVJ982689 JFD982685:JFF982689 JOZ982685:JPB982689 JYV982685:JYX982689 KIR982685:KIT982689 KSN982685:KSP982689 LCJ982685:LCL982689 LMF982685:LMH982689 LWB982685:LWD982689 MFX982685:MFZ982689 MPT982685:MPV982689 MZP982685:MZR982689 NJL982685:NJN982689 NTH982685:NTJ982689 ODD982685:ODF982689 OMZ982685:ONB982689 OWV982685:OWX982689 PGR982685:PGT982689 PQN982685:PQP982689 QAJ982685:QAL982689 QKF982685:QKH982689 QUB982685:QUD982689 RDX982685:RDZ982689 RNT982685:RNV982689 RXP982685:RXR982689 SHL982685:SHN982689 SRH982685:SRJ982689 TBD982685:TBF982689 TKZ982685:TLB982689 TUV982685:TUX982689 UER982685:UET982689 UON982685:UOP982689 UYJ982685:UYL982689 VIF982685:VIH982689 VSB982685:VSD982689 WBX982685:WBZ982689 WLT982685:WLV982689 WVP982685:WVR982689 H65189:J65208 JD65189:JF65208 SZ65189:TB65208 ACV65189:ACX65208 AMR65189:AMT65208 AWN65189:AWP65208 BGJ65189:BGL65208 BQF65189:BQH65208 CAB65189:CAD65208 CJX65189:CJZ65208 CTT65189:CTV65208 DDP65189:DDR65208 DNL65189:DNN65208 DXH65189:DXJ65208 EHD65189:EHF65208 EQZ65189:ERB65208 FAV65189:FAX65208 FKR65189:FKT65208 FUN65189:FUP65208 GEJ65189:GEL65208 GOF65189:GOH65208 GYB65189:GYD65208 HHX65189:HHZ65208 HRT65189:HRV65208 IBP65189:IBR65208 ILL65189:ILN65208 IVH65189:IVJ65208 JFD65189:JFF65208 JOZ65189:JPB65208 JYV65189:JYX65208 KIR65189:KIT65208 KSN65189:KSP65208 LCJ65189:LCL65208 LMF65189:LMH65208 LWB65189:LWD65208 MFX65189:MFZ65208 MPT65189:MPV65208 MZP65189:MZR65208 NJL65189:NJN65208 NTH65189:NTJ65208 ODD65189:ODF65208 OMZ65189:ONB65208 OWV65189:OWX65208 PGR65189:PGT65208 PQN65189:PQP65208 QAJ65189:QAL65208 QKF65189:QKH65208 QUB65189:QUD65208 RDX65189:RDZ65208 RNT65189:RNV65208 RXP65189:RXR65208 SHL65189:SHN65208 SRH65189:SRJ65208 TBD65189:TBF65208 TKZ65189:TLB65208 TUV65189:TUX65208 UER65189:UET65208 UON65189:UOP65208 UYJ65189:UYL65208 VIF65189:VIH65208 VSB65189:VSD65208 WBX65189:WBZ65208 WLT65189:WLV65208 WVP65189:WVR65208 H130725:J130744 JD130725:JF130744 SZ130725:TB130744 ACV130725:ACX130744 AMR130725:AMT130744 AWN130725:AWP130744 BGJ130725:BGL130744 BQF130725:BQH130744 CAB130725:CAD130744 CJX130725:CJZ130744 CTT130725:CTV130744 DDP130725:DDR130744 DNL130725:DNN130744 DXH130725:DXJ130744 EHD130725:EHF130744 EQZ130725:ERB130744 FAV130725:FAX130744 FKR130725:FKT130744 FUN130725:FUP130744 GEJ130725:GEL130744 GOF130725:GOH130744 GYB130725:GYD130744 HHX130725:HHZ130744 HRT130725:HRV130744 IBP130725:IBR130744 ILL130725:ILN130744 IVH130725:IVJ130744 JFD130725:JFF130744 JOZ130725:JPB130744 JYV130725:JYX130744 KIR130725:KIT130744 KSN130725:KSP130744 LCJ130725:LCL130744 LMF130725:LMH130744 LWB130725:LWD130744 MFX130725:MFZ130744 MPT130725:MPV130744 MZP130725:MZR130744 NJL130725:NJN130744 NTH130725:NTJ130744 ODD130725:ODF130744 OMZ130725:ONB130744 OWV130725:OWX130744 PGR130725:PGT130744 PQN130725:PQP130744 QAJ130725:QAL130744 QKF130725:QKH130744 QUB130725:QUD130744 RDX130725:RDZ130744 RNT130725:RNV130744 RXP130725:RXR130744 SHL130725:SHN130744 SRH130725:SRJ130744 TBD130725:TBF130744 TKZ130725:TLB130744 TUV130725:TUX130744 UER130725:UET130744 UON130725:UOP130744 UYJ130725:UYL130744 VIF130725:VIH130744 VSB130725:VSD130744 WBX130725:WBZ130744 WLT130725:WLV130744 WVP130725:WVR130744 H196261:J196280 JD196261:JF196280 SZ196261:TB196280 ACV196261:ACX196280 AMR196261:AMT196280 AWN196261:AWP196280 BGJ196261:BGL196280 BQF196261:BQH196280 CAB196261:CAD196280 CJX196261:CJZ196280 CTT196261:CTV196280 DDP196261:DDR196280 DNL196261:DNN196280 DXH196261:DXJ196280 EHD196261:EHF196280 EQZ196261:ERB196280 FAV196261:FAX196280 FKR196261:FKT196280 FUN196261:FUP196280 GEJ196261:GEL196280 GOF196261:GOH196280 GYB196261:GYD196280 HHX196261:HHZ196280 HRT196261:HRV196280 IBP196261:IBR196280 ILL196261:ILN196280 IVH196261:IVJ196280 JFD196261:JFF196280 JOZ196261:JPB196280 JYV196261:JYX196280 KIR196261:KIT196280 KSN196261:KSP196280 LCJ196261:LCL196280 LMF196261:LMH196280 LWB196261:LWD196280 MFX196261:MFZ196280 MPT196261:MPV196280 MZP196261:MZR196280 NJL196261:NJN196280 NTH196261:NTJ196280 ODD196261:ODF196280 OMZ196261:ONB196280 OWV196261:OWX196280 PGR196261:PGT196280 PQN196261:PQP196280 QAJ196261:QAL196280 QKF196261:QKH196280 QUB196261:QUD196280 RDX196261:RDZ196280 RNT196261:RNV196280 RXP196261:RXR196280 SHL196261:SHN196280 SRH196261:SRJ196280 TBD196261:TBF196280 TKZ196261:TLB196280 TUV196261:TUX196280 UER196261:UET196280 UON196261:UOP196280 UYJ196261:UYL196280 VIF196261:VIH196280 VSB196261:VSD196280 WBX196261:WBZ196280 WLT196261:WLV196280 WVP196261:WVR196280 H261797:J261816 JD261797:JF261816 SZ261797:TB261816 ACV261797:ACX261816 AMR261797:AMT261816 AWN261797:AWP261816 BGJ261797:BGL261816 BQF261797:BQH261816 CAB261797:CAD261816 CJX261797:CJZ261816 CTT261797:CTV261816 DDP261797:DDR261816 DNL261797:DNN261816 DXH261797:DXJ261816 EHD261797:EHF261816 EQZ261797:ERB261816 FAV261797:FAX261816 FKR261797:FKT261816 FUN261797:FUP261816 GEJ261797:GEL261816 GOF261797:GOH261816 GYB261797:GYD261816 HHX261797:HHZ261816 HRT261797:HRV261816 IBP261797:IBR261816 ILL261797:ILN261816 IVH261797:IVJ261816 JFD261797:JFF261816 JOZ261797:JPB261816 JYV261797:JYX261816 KIR261797:KIT261816 KSN261797:KSP261816 LCJ261797:LCL261816 LMF261797:LMH261816 LWB261797:LWD261816 MFX261797:MFZ261816 MPT261797:MPV261816 MZP261797:MZR261816 NJL261797:NJN261816 NTH261797:NTJ261816 ODD261797:ODF261816 OMZ261797:ONB261816 OWV261797:OWX261816 PGR261797:PGT261816 PQN261797:PQP261816 QAJ261797:QAL261816 QKF261797:QKH261816 QUB261797:QUD261816 RDX261797:RDZ261816 RNT261797:RNV261816 RXP261797:RXR261816 SHL261797:SHN261816 SRH261797:SRJ261816 TBD261797:TBF261816 TKZ261797:TLB261816 TUV261797:TUX261816 UER261797:UET261816 UON261797:UOP261816 UYJ261797:UYL261816 VIF261797:VIH261816 VSB261797:VSD261816 WBX261797:WBZ261816 WLT261797:WLV261816 WVP261797:WVR261816 H327333:J327352 JD327333:JF327352 SZ327333:TB327352 ACV327333:ACX327352 AMR327333:AMT327352 AWN327333:AWP327352 BGJ327333:BGL327352 BQF327333:BQH327352 CAB327333:CAD327352 CJX327333:CJZ327352 CTT327333:CTV327352 DDP327333:DDR327352 DNL327333:DNN327352 DXH327333:DXJ327352 EHD327333:EHF327352 EQZ327333:ERB327352 FAV327333:FAX327352 FKR327333:FKT327352 FUN327333:FUP327352 GEJ327333:GEL327352 GOF327333:GOH327352 GYB327333:GYD327352 HHX327333:HHZ327352 HRT327333:HRV327352 IBP327333:IBR327352 ILL327333:ILN327352 IVH327333:IVJ327352 JFD327333:JFF327352 JOZ327333:JPB327352 JYV327333:JYX327352 KIR327333:KIT327352 KSN327333:KSP327352 LCJ327333:LCL327352 LMF327333:LMH327352 LWB327333:LWD327352 MFX327333:MFZ327352 MPT327333:MPV327352 MZP327333:MZR327352 NJL327333:NJN327352 NTH327333:NTJ327352 ODD327333:ODF327352 OMZ327333:ONB327352 OWV327333:OWX327352 PGR327333:PGT327352 PQN327333:PQP327352 QAJ327333:QAL327352 QKF327333:QKH327352 QUB327333:QUD327352 RDX327333:RDZ327352 RNT327333:RNV327352 RXP327333:RXR327352 SHL327333:SHN327352 SRH327333:SRJ327352 TBD327333:TBF327352 TKZ327333:TLB327352 TUV327333:TUX327352 UER327333:UET327352 UON327333:UOP327352 UYJ327333:UYL327352 VIF327333:VIH327352 VSB327333:VSD327352 WBX327333:WBZ327352 WLT327333:WLV327352 WVP327333:WVR327352 H392869:J392888 JD392869:JF392888 SZ392869:TB392888 ACV392869:ACX392888 AMR392869:AMT392888 AWN392869:AWP392888 BGJ392869:BGL392888 BQF392869:BQH392888 CAB392869:CAD392888 CJX392869:CJZ392888 CTT392869:CTV392888 DDP392869:DDR392888 DNL392869:DNN392888 DXH392869:DXJ392888 EHD392869:EHF392888 EQZ392869:ERB392888 FAV392869:FAX392888 FKR392869:FKT392888 FUN392869:FUP392888 GEJ392869:GEL392888 GOF392869:GOH392888 GYB392869:GYD392888 HHX392869:HHZ392888 HRT392869:HRV392888 IBP392869:IBR392888 ILL392869:ILN392888 IVH392869:IVJ392888 JFD392869:JFF392888 JOZ392869:JPB392888 JYV392869:JYX392888 KIR392869:KIT392888 KSN392869:KSP392888 LCJ392869:LCL392888 LMF392869:LMH392888 LWB392869:LWD392888 MFX392869:MFZ392888 MPT392869:MPV392888 MZP392869:MZR392888 NJL392869:NJN392888 NTH392869:NTJ392888 ODD392869:ODF392888 OMZ392869:ONB392888 OWV392869:OWX392888 PGR392869:PGT392888 PQN392869:PQP392888 QAJ392869:QAL392888 QKF392869:QKH392888 QUB392869:QUD392888 RDX392869:RDZ392888 RNT392869:RNV392888 RXP392869:RXR392888 SHL392869:SHN392888 SRH392869:SRJ392888 TBD392869:TBF392888 TKZ392869:TLB392888 TUV392869:TUX392888 UER392869:UET392888 UON392869:UOP392888 UYJ392869:UYL392888 VIF392869:VIH392888 VSB392869:VSD392888 WBX392869:WBZ392888 WLT392869:WLV392888 WVP392869:WVR392888 H458405:J458424 JD458405:JF458424 SZ458405:TB458424 ACV458405:ACX458424 AMR458405:AMT458424 AWN458405:AWP458424 BGJ458405:BGL458424 BQF458405:BQH458424 CAB458405:CAD458424 CJX458405:CJZ458424 CTT458405:CTV458424 DDP458405:DDR458424 DNL458405:DNN458424 DXH458405:DXJ458424 EHD458405:EHF458424 EQZ458405:ERB458424 FAV458405:FAX458424 FKR458405:FKT458424 FUN458405:FUP458424 GEJ458405:GEL458424 GOF458405:GOH458424 GYB458405:GYD458424 HHX458405:HHZ458424 HRT458405:HRV458424 IBP458405:IBR458424 ILL458405:ILN458424 IVH458405:IVJ458424 JFD458405:JFF458424 JOZ458405:JPB458424 JYV458405:JYX458424 KIR458405:KIT458424 KSN458405:KSP458424 LCJ458405:LCL458424 LMF458405:LMH458424 LWB458405:LWD458424 MFX458405:MFZ458424 MPT458405:MPV458424 MZP458405:MZR458424 NJL458405:NJN458424 NTH458405:NTJ458424 ODD458405:ODF458424 OMZ458405:ONB458424 OWV458405:OWX458424 PGR458405:PGT458424 PQN458405:PQP458424 QAJ458405:QAL458424 QKF458405:QKH458424 QUB458405:QUD458424 RDX458405:RDZ458424 RNT458405:RNV458424 RXP458405:RXR458424 SHL458405:SHN458424 SRH458405:SRJ458424 TBD458405:TBF458424 TKZ458405:TLB458424 TUV458405:TUX458424 UER458405:UET458424 UON458405:UOP458424 UYJ458405:UYL458424 VIF458405:VIH458424 VSB458405:VSD458424 WBX458405:WBZ458424 WLT458405:WLV458424 WVP458405:WVR458424 H523941:J523960 JD523941:JF523960 SZ523941:TB523960 ACV523941:ACX523960 AMR523941:AMT523960 AWN523941:AWP523960 BGJ523941:BGL523960 BQF523941:BQH523960 CAB523941:CAD523960 CJX523941:CJZ523960 CTT523941:CTV523960 DDP523941:DDR523960 DNL523941:DNN523960 DXH523941:DXJ523960 EHD523941:EHF523960 EQZ523941:ERB523960 FAV523941:FAX523960 FKR523941:FKT523960 FUN523941:FUP523960 GEJ523941:GEL523960 GOF523941:GOH523960 GYB523941:GYD523960 HHX523941:HHZ523960 HRT523941:HRV523960 IBP523941:IBR523960 ILL523941:ILN523960 IVH523941:IVJ523960 JFD523941:JFF523960 JOZ523941:JPB523960 JYV523941:JYX523960 KIR523941:KIT523960 KSN523941:KSP523960 LCJ523941:LCL523960 LMF523941:LMH523960 LWB523941:LWD523960 MFX523941:MFZ523960 MPT523941:MPV523960 MZP523941:MZR523960 NJL523941:NJN523960 NTH523941:NTJ523960 ODD523941:ODF523960 OMZ523941:ONB523960 OWV523941:OWX523960 PGR523941:PGT523960 PQN523941:PQP523960 QAJ523941:QAL523960 QKF523941:QKH523960 QUB523941:QUD523960 RDX523941:RDZ523960 RNT523941:RNV523960 RXP523941:RXR523960 SHL523941:SHN523960 SRH523941:SRJ523960 TBD523941:TBF523960 TKZ523941:TLB523960 TUV523941:TUX523960 UER523941:UET523960 UON523941:UOP523960 UYJ523941:UYL523960 VIF523941:VIH523960 VSB523941:VSD523960 WBX523941:WBZ523960 WLT523941:WLV523960 WVP523941:WVR523960 H589477:J589496 JD589477:JF589496 SZ589477:TB589496 ACV589477:ACX589496 AMR589477:AMT589496 AWN589477:AWP589496 BGJ589477:BGL589496 BQF589477:BQH589496 CAB589477:CAD589496 CJX589477:CJZ589496 CTT589477:CTV589496 DDP589477:DDR589496 DNL589477:DNN589496 DXH589477:DXJ589496 EHD589477:EHF589496 EQZ589477:ERB589496 FAV589477:FAX589496 FKR589477:FKT589496 FUN589477:FUP589496 GEJ589477:GEL589496 GOF589477:GOH589496 GYB589477:GYD589496 HHX589477:HHZ589496 HRT589477:HRV589496 IBP589477:IBR589496 ILL589477:ILN589496 IVH589477:IVJ589496 JFD589477:JFF589496 JOZ589477:JPB589496 JYV589477:JYX589496 KIR589477:KIT589496 KSN589477:KSP589496 LCJ589477:LCL589496 LMF589477:LMH589496 LWB589477:LWD589496 MFX589477:MFZ589496 MPT589477:MPV589496 MZP589477:MZR589496 NJL589477:NJN589496 NTH589477:NTJ589496 ODD589477:ODF589496 OMZ589477:ONB589496 OWV589477:OWX589496 PGR589477:PGT589496 PQN589477:PQP589496 QAJ589477:QAL589496 QKF589477:QKH589496 QUB589477:QUD589496 RDX589477:RDZ589496 RNT589477:RNV589496 RXP589477:RXR589496 SHL589477:SHN589496 SRH589477:SRJ589496 TBD589477:TBF589496 TKZ589477:TLB589496 TUV589477:TUX589496 UER589477:UET589496 UON589477:UOP589496 UYJ589477:UYL589496 VIF589477:VIH589496 VSB589477:VSD589496 WBX589477:WBZ589496 WLT589477:WLV589496 WVP589477:WVR589496 H655013:J655032 JD655013:JF655032 SZ655013:TB655032 ACV655013:ACX655032 AMR655013:AMT655032 AWN655013:AWP655032 BGJ655013:BGL655032 BQF655013:BQH655032 CAB655013:CAD655032 CJX655013:CJZ655032 CTT655013:CTV655032 DDP655013:DDR655032 DNL655013:DNN655032 DXH655013:DXJ655032 EHD655013:EHF655032 EQZ655013:ERB655032 FAV655013:FAX655032 FKR655013:FKT655032 FUN655013:FUP655032 GEJ655013:GEL655032 GOF655013:GOH655032 GYB655013:GYD655032 HHX655013:HHZ655032 HRT655013:HRV655032 IBP655013:IBR655032 ILL655013:ILN655032 IVH655013:IVJ655032 JFD655013:JFF655032 JOZ655013:JPB655032 JYV655013:JYX655032 KIR655013:KIT655032 KSN655013:KSP655032 LCJ655013:LCL655032 LMF655013:LMH655032 LWB655013:LWD655032 MFX655013:MFZ655032 MPT655013:MPV655032 MZP655013:MZR655032 NJL655013:NJN655032 NTH655013:NTJ655032 ODD655013:ODF655032 OMZ655013:ONB655032 OWV655013:OWX655032 PGR655013:PGT655032 PQN655013:PQP655032 QAJ655013:QAL655032 QKF655013:QKH655032 QUB655013:QUD655032 RDX655013:RDZ655032 RNT655013:RNV655032 RXP655013:RXR655032 SHL655013:SHN655032 SRH655013:SRJ655032 TBD655013:TBF655032 TKZ655013:TLB655032 TUV655013:TUX655032 UER655013:UET655032 UON655013:UOP655032 UYJ655013:UYL655032 VIF655013:VIH655032 VSB655013:VSD655032 WBX655013:WBZ655032 WLT655013:WLV655032 WVP655013:WVR655032 H720549:J720568 JD720549:JF720568 SZ720549:TB720568 ACV720549:ACX720568 AMR720549:AMT720568 AWN720549:AWP720568 BGJ720549:BGL720568 BQF720549:BQH720568 CAB720549:CAD720568 CJX720549:CJZ720568 CTT720549:CTV720568 DDP720549:DDR720568 DNL720549:DNN720568 DXH720549:DXJ720568 EHD720549:EHF720568 EQZ720549:ERB720568 FAV720549:FAX720568 FKR720549:FKT720568 FUN720549:FUP720568 GEJ720549:GEL720568 GOF720549:GOH720568 GYB720549:GYD720568 HHX720549:HHZ720568 HRT720549:HRV720568 IBP720549:IBR720568 ILL720549:ILN720568 IVH720549:IVJ720568 JFD720549:JFF720568 JOZ720549:JPB720568 JYV720549:JYX720568 KIR720549:KIT720568 KSN720549:KSP720568 LCJ720549:LCL720568 LMF720549:LMH720568 LWB720549:LWD720568 MFX720549:MFZ720568 MPT720549:MPV720568 MZP720549:MZR720568 NJL720549:NJN720568 NTH720549:NTJ720568 ODD720549:ODF720568 OMZ720549:ONB720568 OWV720549:OWX720568 PGR720549:PGT720568 PQN720549:PQP720568 QAJ720549:QAL720568 QKF720549:QKH720568 QUB720549:QUD720568 RDX720549:RDZ720568 RNT720549:RNV720568 RXP720549:RXR720568 SHL720549:SHN720568 SRH720549:SRJ720568 TBD720549:TBF720568 TKZ720549:TLB720568 TUV720549:TUX720568 UER720549:UET720568 UON720549:UOP720568 UYJ720549:UYL720568 VIF720549:VIH720568 VSB720549:VSD720568 WBX720549:WBZ720568 WLT720549:WLV720568 WVP720549:WVR720568 H786085:J786104 JD786085:JF786104 SZ786085:TB786104 ACV786085:ACX786104 AMR786085:AMT786104 AWN786085:AWP786104 BGJ786085:BGL786104 BQF786085:BQH786104 CAB786085:CAD786104 CJX786085:CJZ786104 CTT786085:CTV786104 DDP786085:DDR786104 DNL786085:DNN786104 DXH786085:DXJ786104 EHD786085:EHF786104 EQZ786085:ERB786104 FAV786085:FAX786104 FKR786085:FKT786104 FUN786085:FUP786104 GEJ786085:GEL786104 GOF786085:GOH786104 GYB786085:GYD786104 HHX786085:HHZ786104 HRT786085:HRV786104 IBP786085:IBR786104 ILL786085:ILN786104 IVH786085:IVJ786104 JFD786085:JFF786104 JOZ786085:JPB786104 JYV786085:JYX786104 KIR786085:KIT786104 KSN786085:KSP786104 LCJ786085:LCL786104 LMF786085:LMH786104 LWB786085:LWD786104 MFX786085:MFZ786104 MPT786085:MPV786104 MZP786085:MZR786104 NJL786085:NJN786104 NTH786085:NTJ786104 ODD786085:ODF786104 OMZ786085:ONB786104 OWV786085:OWX786104 PGR786085:PGT786104 PQN786085:PQP786104 QAJ786085:QAL786104 QKF786085:QKH786104 QUB786085:QUD786104 RDX786085:RDZ786104 RNT786085:RNV786104 RXP786085:RXR786104 SHL786085:SHN786104 SRH786085:SRJ786104 TBD786085:TBF786104 TKZ786085:TLB786104 TUV786085:TUX786104 UER786085:UET786104 UON786085:UOP786104 UYJ786085:UYL786104 VIF786085:VIH786104 VSB786085:VSD786104 WBX786085:WBZ786104 WLT786085:WLV786104 WVP786085:WVR786104 H851621:J851640 JD851621:JF851640 SZ851621:TB851640 ACV851621:ACX851640 AMR851621:AMT851640 AWN851621:AWP851640 BGJ851621:BGL851640 BQF851621:BQH851640 CAB851621:CAD851640 CJX851621:CJZ851640 CTT851621:CTV851640 DDP851621:DDR851640 DNL851621:DNN851640 DXH851621:DXJ851640 EHD851621:EHF851640 EQZ851621:ERB851640 FAV851621:FAX851640 FKR851621:FKT851640 FUN851621:FUP851640 GEJ851621:GEL851640 GOF851621:GOH851640 GYB851621:GYD851640 HHX851621:HHZ851640 HRT851621:HRV851640 IBP851621:IBR851640 ILL851621:ILN851640 IVH851621:IVJ851640 JFD851621:JFF851640 JOZ851621:JPB851640 JYV851621:JYX851640 KIR851621:KIT851640 KSN851621:KSP851640 LCJ851621:LCL851640 LMF851621:LMH851640 LWB851621:LWD851640 MFX851621:MFZ851640 MPT851621:MPV851640 MZP851621:MZR851640 NJL851621:NJN851640 NTH851621:NTJ851640 ODD851621:ODF851640 OMZ851621:ONB851640 OWV851621:OWX851640 PGR851621:PGT851640 PQN851621:PQP851640 QAJ851621:QAL851640 QKF851621:QKH851640 QUB851621:QUD851640 RDX851621:RDZ851640 RNT851621:RNV851640 RXP851621:RXR851640 SHL851621:SHN851640 SRH851621:SRJ851640 TBD851621:TBF851640 TKZ851621:TLB851640 TUV851621:TUX851640 UER851621:UET851640 UON851621:UOP851640 UYJ851621:UYL851640 VIF851621:VIH851640 VSB851621:VSD851640 WBX851621:WBZ851640 WLT851621:WLV851640 WVP851621:WVR851640 H917157:J917176 JD917157:JF917176 SZ917157:TB917176 ACV917157:ACX917176 AMR917157:AMT917176 AWN917157:AWP917176 BGJ917157:BGL917176 BQF917157:BQH917176 CAB917157:CAD917176 CJX917157:CJZ917176 CTT917157:CTV917176 DDP917157:DDR917176 DNL917157:DNN917176 DXH917157:DXJ917176 EHD917157:EHF917176 EQZ917157:ERB917176 FAV917157:FAX917176 FKR917157:FKT917176 FUN917157:FUP917176 GEJ917157:GEL917176 GOF917157:GOH917176 GYB917157:GYD917176 HHX917157:HHZ917176 HRT917157:HRV917176 IBP917157:IBR917176 ILL917157:ILN917176 IVH917157:IVJ917176 JFD917157:JFF917176 JOZ917157:JPB917176 JYV917157:JYX917176 KIR917157:KIT917176 KSN917157:KSP917176 LCJ917157:LCL917176 LMF917157:LMH917176 LWB917157:LWD917176 MFX917157:MFZ917176 MPT917157:MPV917176 MZP917157:MZR917176 NJL917157:NJN917176 NTH917157:NTJ917176 ODD917157:ODF917176 OMZ917157:ONB917176 OWV917157:OWX917176 PGR917157:PGT917176 PQN917157:PQP917176 QAJ917157:QAL917176 QKF917157:QKH917176 QUB917157:QUD917176 RDX917157:RDZ917176 RNT917157:RNV917176 RXP917157:RXR917176 SHL917157:SHN917176 SRH917157:SRJ917176 TBD917157:TBF917176 TKZ917157:TLB917176 TUV917157:TUX917176 UER917157:UET917176 UON917157:UOP917176 UYJ917157:UYL917176 VIF917157:VIH917176 VSB917157:VSD917176 WBX917157:WBZ917176 WLT917157:WLV917176 WVP917157:WVR917176 H982693:J982712 JD982693:JF982712 SZ982693:TB982712 ACV982693:ACX982712 AMR982693:AMT982712 AWN982693:AWP982712 BGJ982693:BGL982712 BQF982693:BQH982712 CAB982693:CAD982712 CJX982693:CJZ982712 CTT982693:CTV982712 DDP982693:DDR982712 DNL982693:DNN982712 DXH982693:DXJ982712 EHD982693:EHF982712 EQZ982693:ERB982712 FAV982693:FAX982712 FKR982693:FKT982712 FUN982693:FUP982712 GEJ982693:GEL982712 GOF982693:GOH982712 GYB982693:GYD982712 HHX982693:HHZ982712 HRT982693:HRV982712 IBP982693:IBR982712 ILL982693:ILN982712 IVH982693:IVJ982712 JFD982693:JFF982712 JOZ982693:JPB982712 JYV982693:JYX982712 KIR982693:KIT982712 KSN982693:KSP982712 LCJ982693:LCL982712 LMF982693:LMH982712 LWB982693:LWD982712 MFX982693:MFZ982712 MPT982693:MPV982712 MZP982693:MZR982712 NJL982693:NJN982712 NTH982693:NTJ982712 ODD982693:ODF982712 OMZ982693:ONB982712 OWV982693:OWX982712 PGR982693:PGT982712 PQN982693:PQP982712 QAJ982693:QAL982712 QKF982693:QKH982712 QUB982693:QUD982712 RDX982693:RDZ982712 RNT982693:RNV982712 RXP982693:RXR982712 SHL982693:SHN982712 SRH982693:SRJ982712 TBD982693:TBF982712 TKZ982693:TLB982712 TUV982693:TUX982712 UER982693:UET982712 UON982693:UOP982712 UYJ982693:UYL982712 VIF982693:VIH982712 VSB982693:VSD982712 WBX982693:WBZ982712 WLT982693:WLV982712 WVP982693:WVR982712 H65212:J65227 JD65212:JF65227 SZ65212:TB65227 ACV65212:ACX65227 AMR65212:AMT65227 AWN65212:AWP65227 BGJ65212:BGL65227 BQF65212:BQH65227 CAB65212:CAD65227 CJX65212:CJZ65227 CTT65212:CTV65227 DDP65212:DDR65227 DNL65212:DNN65227 DXH65212:DXJ65227 EHD65212:EHF65227 EQZ65212:ERB65227 FAV65212:FAX65227 FKR65212:FKT65227 FUN65212:FUP65227 GEJ65212:GEL65227 GOF65212:GOH65227 GYB65212:GYD65227 HHX65212:HHZ65227 HRT65212:HRV65227 IBP65212:IBR65227 ILL65212:ILN65227 IVH65212:IVJ65227 JFD65212:JFF65227 JOZ65212:JPB65227 JYV65212:JYX65227 KIR65212:KIT65227 KSN65212:KSP65227 LCJ65212:LCL65227 LMF65212:LMH65227 LWB65212:LWD65227 MFX65212:MFZ65227 MPT65212:MPV65227 MZP65212:MZR65227 NJL65212:NJN65227 NTH65212:NTJ65227 ODD65212:ODF65227 OMZ65212:ONB65227 OWV65212:OWX65227 PGR65212:PGT65227 PQN65212:PQP65227 QAJ65212:QAL65227 QKF65212:QKH65227 QUB65212:QUD65227 RDX65212:RDZ65227 RNT65212:RNV65227 RXP65212:RXR65227 SHL65212:SHN65227 SRH65212:SRJ65227 TBD65212:TBF65227 TKZ65212:TLB65227 TUV65212:TUX65227 UER65212:UET65227 UON65212:UOP65227 UYJ65212:UYL65227 VIF65212:VIH65227 VSB65212:VSD65227 WBX65212:WBZ65227 WLT65212:WLV65227 WVP65212:WVR65227 H130748:J130763 JD130748:JF130763 SZ130748:TB130763 ACV130748:ACX130763 AMR130748:AMT130763 AWN130748:AWP130763 BGJ130748:BGL130763 BQF130748:BQH130763 CAB130748:CAD130763 CJX130748:CJZ130763 CTT130748:CTV130763 DDP130748:DDR130763 DNL130748:DNN130763 DXH130748:DXJ130763 EHD130748:EHF130763 EQZ130748:ERB130763 FAV130748:FAX130763 FKR130748:FKT130763 FUN130748:FUP130763 GEJ130748:GEL130763 GOF130748:GOH130763 GYB130748:GYD130763 HHX130748:HHZ130763 HRT130748:HRV130763 IBP130748:IBR130763 ILL130748:ILN130763 IVH130748:IVJ130763 JFD130748:JFF130763 JOZ130748:JPB130763 JYV130748:JYX130763 KIR130748:KIT130763 KSN130748:KSP130763 LCJ130748:LCL130763 LMF130748:LMH130763 LWB130748:LWD130763 MFX130748:MFZ130763 MPT130748:MPV130763 MZP130748:MZR130763 NJL130748:NJN130763 NTH130748:NTJ130763 ODD130748:ODF130763 OMZ130748:ONB130763 OWV130748:OWX130763 PGR130748:PGT130763 PQN130748:PQP130763 QAJ130748:QAL130763 QKF130748:QKH130763 QUB130748:QUD130763 RDX130748:RDZ130763 RNT130748:RNV130763 RXP130748:RXR130763 SHL130748:SHN130763 SRH130748:SRJ130763 TBD130748:TBF130763 TKZ130748:TLB130763 TUV130748:TUX130763 UER130748:UET130763 UON130748:UOP130763 UYJ130748:UYL130763 VIF130748:VIH130763 VSB130748:VSD130763 WBX130748:WBZ130763 WLT130748:WLV130763 WVP130748:WVR130763 H196284:J196299 JD196284:JF196299 SZ196284:TB196299 ACV196284:ACX196299 AMR196284:AMT196299 AWN196284:AWP196299 BGJ196284:BGL196299 BQF196284:BQH196299 CAB196284:CAD196299 CJX196284:CJZ196299 CTT196284:CTV196299 DDP196284:DDR196299 DNL196284:DNN196299 DXH196284:DXJ196299 EHD196284:EHF196299 EQZ196284:ERB196299 FAV196284:FAX196299 FKR196284:FKT196299 FUN196284:FUP196299 GEJ196284:GEL196299 GOF196284:GOH196299 GYB196284:GYD196299 HHX196284:HHZ196299 HRT196284:HRV196299 IBP196284:IBR196299 ILL196284:ILN196299 IVH196284:IVJ196299 JFD196284:JFF196299 JOZ196284:JPB196299 JYV196284:JYX196299 KIR196284:KIT196299 KSN196284:KSP196299 LCJ196284:LCL196299 LMF196284:LMH196299 LWB196284:LWD196299 MFX196284:MFZ196299 MPT196284:MPV196299 MZP196284:MZR196299 NJL196284:NJN196299 NTH196284:NTJ196299 ODD196284:ODF196299 OMZ196284:ONB196299 OWV196284:OWX196299 PGR196284:PGT196299 PQN196284:PQP196299 QAJ196284:QAL196299 QKF196284:QKH196299 QUB196284:QUD196299 RDX196284:RDZ196299 RNT196284:RNV196299 RXP196284:RXR196299 SHL196284:SHN196299 SRH196284:SRJ196299 TBD196284:TBF196299 TKZ196284:TLB196299 TUV196284:TUX196299 UER196284:UET196299 UON196284:UOP196299 UYJ196284:UYL196299 VIF196284:VIH196299 VSB196284:VSD196299 WBX196284:WBZ196299 WLT196284:WLV196299 WVP196284:WVR196299 H261820:J261835 JD261820:JF261835 SZ261820:TB261835 ACV261820:ACX261835 AMR261820:AMT261835 AWN261820:AWP261835 BGJ261820:BGL261835 BQF261820:BQH261835 CAB261820:CAD261835 CJX261820:CJZ261835 CTT261820:CTV261835 DDP261820:DDR261835 DNL261820:DNN261835 DXH261820:DXJ261835 EHD261820:EHF261835 EQZ261820:ERB261835 FAV261820:FAX261835 FKR261820:FKT261835 FUN261820:FUP261835 GEJ261820:GEL261835 GOF261820:GOH261835 GYB261820:GYD261835 HHX261820:HHZ261835 HRT261820:HRV261835 IBP261820:IBR261835 ILL261820:ILN261835 IVH261820:IVJ261835 JFD261820:JFF261835 JOZ261820:JPB261835 JYV261820:JYX261835 KIR261820:KIT261835 KSN261820:KSP261835 LCJ261820:LCL261835 LMF261820:LMH261835 LWB261820:LWD261835 MFX261820:MFZ261835 MPT261820:MPV261835 MZP261820:MZR261835 NJL261820:NJN261835 NTH261820:NTJ261835 ODD261820:ODF261835 OMZ261820:ONB261835 OWV261820:OWX261835 PGR261820:PGT261835 PQN261820:PQP261835 QAJ261820:QAL261835 QKF261820:QKH261835 QUB261820:QUD261835 RDX261820:RDZ261835 RNT261820:RNV261835 RXP261820:RXR261835 SHL261820:SHN261835 SRH261820:SRJ261835 TBD261820:TBF261835 TKZ261820:TLB261835 TUV261820:TUX261835 UER261820:UET261835 UON261820:UOP261835 UYJ261820:UYL261835 VIF261820:VIH261835 VSB261820:VSD261835 WBX261820:WBZ261835 WLT261820:WLV261835 WVP261820:WVR261835 H327356:J327371 JD327356:JF327371 SZ327356:TB327371 ACV327356:ACX327371 AMR327356:AMT327371 AWN327356:AWP327371 BGJ327356:BGL327371 BQF327356:BQH327371 CAB327356:CAD327371 CJX327356:CJZ327371 CTT327356:CTV327371 DDP327356:DDR327371 DNL327356:DNN327371 DXH327356:DXJ327371 EHD327356:EHF327371 EQZ327356:ERB327371 FAV327356:FAX327371 FKR327356:FKT327371 FUN327356:FUP327371 GEJ327356:GEL327371 GOF327356:GOH327371 GYB327356:GYD327371 HHX327356:HHZ327371 HRT327356:HRV327371 IBP327356:IBR327371 ILL327356:ILN327371 IVH327356:IVJ327371 JFD327356:JFF327371 JOZ327356:JPB327371 JYV327356:JYX327371 KIR327356:KIT327371 KSN327356:KSP327371 LCJ327356:LCL327371 LMF327356:LMH327371 LWB327356:LWD327371 MFX327356:MFZ327371 MPT327356:MPV327371 MZP327356:MZR327371 NJL327356:NJN327371 NTH327356:NTJ327371 ODD327356:ODF327371 OMZ327356:ONB327371 OWV327356:OWX327371 PGR327356:PGT327371 PQN327356:PQP327371 QAJ327356:QAL327371 QKF327356:QKH327371 QUB327356:QUD327371 RDX327356:RDZ327371 RNT327356:RNV327371 RXP327356:RXR327371 SHL327356:SHN327371 SRH327356:SRJ327371 TBD327356:TBF327371 TKZ327356:TLB327371 TUV327356:TUX327371 UER327356:UET327371 UON327356:UOP327371 UYJ327356:UYL327371 VIF327356:VIH327371 VSB327356:VSD327371 WBX327356:WBZ327371 WLT327356:WLV327371 WVP327356:WVR327371 H392892:J392907 JD392892:JF392907 SZ392892:TB392907 ACV392892:ACX392907 AMR392892:AMT392907 AWN392892:AWP392907 BGJ392892:BGL392907 BQF392892:BQH392907 CAB392892:CAD392907 CJX392892:CJZ392907 CTT392892:CTV392907 DDP392892:DDR392907 DNL392892:DNN392907 DXH392892:DXJ392907 EHD392892:EHF392907 EQZ392892:ERB392907 FAV392892:FAX392907 FKR392892:FKT392907 FUN392892:FUP392907 GEJ392892:GEL392907 GOF392892:GOH392907 GYB392892:GYD392907 HHX392892:HHZ392907 HRT392892:HRV392907 IBP392892:IBR392907 ILL392892:ILN392907 IVH392892:IVJ392907 JFD392892:JFF392907 JOZ392892:JPB392907 JYV392892:JYX392907 KIR392892:KIT392907 KSN392892:KSP392907 LCJ392892:LCL392907 LMF392892:LMH392907 LWB392892:LWD392907 MFX392892:MFZ392907 MPT392892:MPV392907 MZP392892:MZR392907 NJL392892:NJN392907 NTH392892:NTJ392907 ODD392892:ODF392907 OMZ392892:ONB392907 OWV392892:OWX392907 PGR392892:PGT392907 PQN392892:PQP392907 QAJ392892:QAL392907 QKF392892:QKH392907 QUB392892:QUD392907 RDX392892:RDZ392907 RNT392892:RNV392907 RXP392892:RXR392907 SHL392892:SHN392907 SRH392892:SRJ392907 TBD392892:TBF392907 TKZ392892:TLB392907 TUV392892:TUX392907 UER392892:UET392907 UON392892:UOP392907 UYJ392892:UYL392907 VIF392892:VIH392907 VSB392892:VSD392907 WBX392892:WBZ392907 WLT392892:WLV392907 WVP392892:WVR392907 H458428:J458443 JD458428:JF458443 SZ458428:TB458443 ACV458428:ACX458443 AMR458428:AMT458443 AWN458428:AWP458443 BGJ458428:BGL458443 BQF458428:BQH458443 CAB458428:CAD458443 CJX458428:CJZ458443 CTT458428:CTV458443 DDP458428:DDR458443 DNL458428:DNN458443 DXH458428:DXJ458443 EHD458428:EHF458443 EQZ458428:ERB458443 FAV458428:FAX458443 FKR458428:FKT458443 FUN458428:FUP458443 GEJ458428:GEL458443 GOF458428:GOH458443 GYB458428:GYD458443 HHX458428:HHZ458443 HRT458428:HRV458443 IBP458428:IBR458443 ILL458428:ILN458443 IVH458428:IVJ458443 JFD458428:JFF458443 JOZ458428:JPB458443 JYV458428:JYX458443 KIR458428:KIT458443 KSN458428:KSP458443 LCJ458428:LCL458443 LMF458428:LMH458443 LWB458428:LWD458443 MFX458428:MFZ458443 MPT458428:MPV458443 MZP458428:MZR458443 NJL458428:NJN458443 NTH458428:NTJ458443 ODD458428:ODF458443 OMZ458428:ONB458443 OWV458428:OWX458443 PGR458428:PGT458443 PQN458428:PQP458443 QAJ458428:QAL458443 QKF458428:QKH458443 QUB458428:QUD458443 RDX458428:RDZ458443 RNT458428:RNV458443 RXP458428:RXR458443 SHL458428:SHN458443 SRH458428:SRJ458443 TBD458428:TBF458443 TKZ458428:TLB458443 TUV458428:TUX458443 UER458428:UET458443 UON458428:UOP458443 UYJ458428:UYL458443 VIF458428:VIH458443 VSB458428:VSD458443 WBX458428:WBZ458443 WLT458428:WLV458443 WVP458428:WVR458443 H523964:J523979 JD523964:JF523979 SZ523964:TB523979 ACV523964:ACX523979 AMR523964:AMT523979 AWN523964:AWP523979 BGJ523964:BGL523979 BQF523964:BQH523979 CAB523964:CAD523979 CJX523964:CJZ523979 CTT523964:CTV523979 DDP523964:DDR523979 DNL523964:DNN523979 DXH523964:DXJ523979 EHD523964:EHF523979 EQZ523964:ERB523979 FAV523964:FAX523979 FKR523964:FKT523979 FUN523964:FUP523979 GEJ523964:GEL523979 GOF523964:GOH523979 GYB523964:GYD523979 HHX523964:HHZ523979 HRT523964:HRV523979 IBP523964:IBR523979 ILL523964:ILN523979 IVH523964:IVJ523979 JFD523964:JFF523979 JOZ523964:JPB523979 JYV523964:JYX523979 KIR523964:KIT523979 KSN523964:KSP523979 LCJ523964:LCL523979 LMF523964:LMH523979 LWB523964:LWD523979 MFX523964:MFZ523979 MPT523964:MPV523979 MZP523964:MZR523979 NJL523964:NJN523979 NTH523964:NTJ523979 ODD523964:ODF523979 OMZ523964:ONB523979 OWV523964:OWX523979 PGR523964:PGT523979 PQN523964:PQP523979 QAJ523964:QAL523979 QKF523964:QKH523979 QUB523964:QUD523979 RDX523964:RDZ523979 RNT523964:RNV523979 RXP523964:RXR523979 SHL523964:SHN523979 SRH523964:SRJ523979 TBD523964:TBF523979 TKZ523964:TLB523979 TUV523964:TUX523979 UER523964:UET523979 UON523964:UOP523979 UYJ523964:UYL523979 VIF523964:VIH523979 VSB523964:VSD523979 WBX523964:WBZ523979 WLT523964:WLV523979 WVP523964:WVR523979 H589500:J589515 JD589500:JF589515 SZ589500:TB589515 ACV589500:ACX589515 AMR589500:AMT589515 AWN589500:AWP589515 BGJ589500:BGL589515 BQF589500:BQH589515 CAB589500:CAD589515 CJX589500:CJZ589515 CTT589500:CTV589515 DDP589500:DDR589515 DNL589500:DNN589515 DXH589500:DXJ589515 EHD589500:EHF589515 EQZ589500:ERB589515 FAV589500:FAX589515 FKR589500:FKT589515 FUN589500:FUP589515 GEJ589500:GEL589515 GOF589500:GOH589515 GYB589500:GYD589515 HHX589500:HHZ589515 HRT589500:HRV589515 IBP589500:IBR589515 ILL589500:ILN589515 IVH589500:IVJ589515 JFD589500:JFF589515 JOZ589500:JPB589515 JYV589500:JYX589515 KIR589500:KIT589515 KSN589500:KSP589515 LCJ589500:LCL589515 LMF589500:LMH589515 LWB589500:LWD589515 MFX589500:MFZ589515 MPT589500:MPV589515 MZP589500:MZR589515 NJL589500:NJN589515 NTH589500:NTJ589515 ODD589500:ODF589515 OMZ589500:ONB589515 OWV589500:OWX589515 PGR589500:PGT589515 PQN589500:PQP589515 QAJ589500:QAL589515 QKF589500:QKH589515 QUB589500:QUD589515 RDX589500:RDZ589515 RNT589500:RNV589515 RXP589500:RXR589515 SHL589500:SHN589515 SRH589500:SRJ589515 TBD589500:TBF589515 TKZ589500:TLB589515 TUV589500:TUX589515 UER589500:UET589515 UON589500:UOP589515 UYJ589500:UYL589515 VIF589500:VIH589515 VSB589500:VSD589515 WBX589500:WBZ589515 WLT589500:WLV589515 WVP589500:WVR589515 H655036:J655051 JD655036:JF655051 SZ655036:TB655051 ACV655036:ACX655051 AMR655036:AMT655051 AWN655036:AWP655051 BGJ655036:BGL655051 BQF655036:BQH655051 CAB655036:CAD655051 CJX655036:CJZ655051 CTT655036:CTV655051 DDP655036:DDR655051 DNL655036:DNN655051 DXH655036:DXJ655051 EHD655036:EHF655051 EQZ655036:ERB655051 FAV655036:FAX655051 FKR655036:FKT655051 FUN655036:FUP655051 GEJ655036:GEL655051 GOF655036:GOH655051 GYB655036:GYD655051 HHX655036:HHZ655051 HRT655036:HRV655051 IBP655036:IBR655051 ILL655036:ILN655051 IVH655036:IVJ655051 JFD655036:JFF655051 JOZ655036:JPB655051 JYV655036:JYX655051 KIR655036:KIT655051 KSN655036:KSP655051 LCJ655036:LCL655051 LMF655036:LMH655051 LWB655036:LWD655051 MFX655036:MFZ655051 MPT655036:MPV655051 MZP655036:MZR655051 NJL655036:NJN655051 NTH655036:NTJ655051 ODD655036:ODF655051 OMZ655036:ONB655051 OWV655036:OWX655051 PGR655036:PGT655051 PQN655036:PQP655051 QAJ655036:QAL655051 QKF655036:QKH655051 QUB655036:QUD655051 RDX655036:RDZ655051 RNT655036:RNV655051 RXP655036:RXR655051 SHL655036:SHN655051 SRH655036:SRJ655051 TBD655036:TBF655051 TKZ655036:TLB655051 TUV655036:TUX655051 UER655036:UET655051 UON655036:UOP655051 UYJ655036:UYL655051 VIF655036:VIH655051 VSB655036:VSD655051 WBX655036:WBZ655051 WLT655036:WLV655051 WVP655036:WVR655051 H720572:J720587 JD720572:JF720587 SZ720572:TB720587 ACV720572:ACX720587 AMR720572:AMT720587 AWN720572:AWP720587 BGJ720572:BGL720587 BQF720572:BQH720587 CAB720572:CAD720587 CJX720572:CJZ720587 CTT720572:CTV720587 DDP720572:DDR720587 DNL720572:DNN720587 DXH720572:DXJ720587 EHD720572:EHF720587 EQZ720572:ERB720587 FAV720572:FAX720587 FKR720572:FKT720587 FUN720572:FUP720587 GEJ720572:GEL720587 GOF720572:GOH720587 GYB720572:GYD720587 HHX720572:HHZ720587 HRT720572:HRV720587 IBP720572:IBR720587 ILL720572:ILN720587 IVH720572:IVJ720587 JFD720572:JFF720587 JOZ720572:JPB720587 JYV720572:JYX720587 KIR720572:KIT720587 KSN720572:KSP720587 LCJ720572:LCL720587 LMF720572:LMH720587 LWB720572:LWD720587 MFX720572:MFZ720587 MPT720572:MPV720587 MZP720572:MZR720587 NJL720572:NJN720587 NTH720572:NTJ720587 ODD720572:ODF720587 OMZ720572:ONB720587 OWV720572:OWX720587 PGR720572:PGT720587 PQN720572:PQP720587 QAJ720572:QAL720587 QKF720572:QKH720587 QUB720572:QUD720587 RDX720572:RDZ720587 RNT720572:RNV720587 RXP720572:RXR720587 SHL720572:SHN720587 SRH720572:SRJ720587 TBD720572:TBF720587 TKZ720572:TLB720587 TUV720572:TUX720587 UER720572:UET720587 UON720572:UOP720587 UYJ720572:UYL720587 VIF720572:VIH720587 VSB720572:VSD720587 WBX720572:WBZ720587 WLT720572:WLV720587 WVP720572:WVR720587 H786108:J786123 JD786108:JF786123 SZ786108:TB786123 ACV786108:ACX786123 AMR786108:AMT786123 AWN786108:AWP786123 BGJ786108:BGL786123 BQF786108:BQH786123 CAB786108:CAD786123 CJX786108:CJZ786123 CTT786108:CTV786123 DDP786108:DDR786123 DNL786108:DNN786123 DXH786108:DXJ786123 EHD786108:EHF786123 EQZ786108:ERB786123 FAV786108:FAX786123 FKR786108:FKT786123 FUN786108:FUP786123 GEJ786108:GEL786123 GOF786108:GOH786123 GYB786108:GYD786123 HHX786108:HHZ786123 HRT786108:HRV786123 IBP786108:IBR786123 ILL786108:ILN786123 IVH786108:IVJ786123 JFD786108:JFF786123 JOZ786108:JPB786123 JYV786108:JYX786123 KIR786108:KIT786123 KSN786108:KSP786123 LCJ786108:LCL786123 LMF786108:LMH786123 LWB786108:LWD786123 MFX786108:MFZ786123 MPT786108:MPV786123 MZP786108:MZR786123 NJL786108:NJN786123 NTH786108:NTJ786123 ODD786108:ODF786123 OMZ786108:ONB786123 OWV786108:OWX786123 PGR786108:PGT786123 PQN786108:PQP786123 QAJ786108:QAL786123 QKF786108:QKH786123 QUB786108:QUD786123 RDX786108:RDZ786123 RNT786108:RNV786123 RXP786108:RXR786123 SHL786108:SHN786123 SRH786108:SRJ786123 TBD786108:TBF786123 TKZ786108:TLB786123 TUV786108:TUX786123 UER786108:UET786123 UON786108:UOP786123 UYJ786108:UYL786123 VIF786108:VIH786123 VSB786108:VSD786123 WBX786108:WBZ786123 WLT786108:WLV786123 WVP786108:WVR786123 H851644:J851659 JD851644:JF851659 SZ851644:TB851659 ACV851644:ACX851659 AMR851644:AMT851659 AWN851644:AWP851659 BGJ851644:BGL851659 BQF851644:BQH851659 CAB851644:CAD851659 CJX851644:CJZ851659 CTT851644:CTV851659 DDP851644:DDR851659 DNL851644:DNN851659 DXH851644:DXJ851659 EHD851644:EHF851659 EQZ851644:ERB851659 FAV851644:FAX851659 FKR851644:FKT851659 FUN851644:FUP851659 GEJ851644:GEL851659 GOF851644:GOH851659 GYB851644:GYD851659 HHX851644:HHZ851659 HRT851644:HRV851659 IBP851644:IBR851659 ILL851644:ILN851659 IVH851644:IVJ851659 JFD851644:JFF851659 JOZ851644:JPB851659 JYV851644:JYX851659 KIR851644:KIT851659 KSN851644:KSP851659 LCJ851644:LCL851659 LMF851644:LMH851659 LWB851644:LWD851659 MFX851644:MFZ851659 MPT851644:MPV851659 MZP851644:MZR851659 NJL851644:NJN851659 NTH851644:NTJ851659 ODD851644:ODF851659 OMZ851644:ONB851659 OWV851644:OWX851659 PGR851644:PGT851659 PQN851644:PQP851659 QAJ851644:QAL851659 QKF851644:QKH851659 QUB851644:QUD851659 RDX851644:RDZ851659 RNT851644:RNV851659 RXP851644:RXR851659 SHL851644:SHN851659 SRH851644:SRJ851659 TBD851644:TBF851659 TKZ851644:TLB851659 TUV851644:TUX851659 UER851644:UET851659 UON851644:UOP851659 UYJ851644:UYL851659 VIF851644:VIH851659 VSB851644:VSD851659 WBX851644:WBZ851659 WLT851644:WLV851659 WVP851644:WVR851659 H917180:J917195 JD917180:JF917195 SZ917180:TB917195 ACV917180:ACX917195 AMR917180:AMT917195 AWN917180:AWP917195 BGJ917180:BGL917195 BQF917180:BQH917195 CAB917180:CAD917195 CJX917180:CJZ917195 CTT917180:CTV917195 DDP917180:DDR917195 DNL917180:DNN917195 DXH917180:DXJ917195 EHD917180:EHF917195 EQZ917180:ERB917195 FAV917180:FAX917195 FKR917180:FKT917195 FUN917180:FUP917195 GEJ917180:GEL917195 GOF917180:GOH917195 GYB917180:GYD917195 HHX917180:HHZ917195 HRT917180:HRV917195 IBP917180:IBR917195 ILL917180:ILN917195 IVH917180:IVJ917195 JFD917180:JFF917195 JOZ917180:JPB917195 JYV917180:JYX917195 KIR917180:KIT917195 KSN917180:KSP917195 LCJ917180:LCL917195 LMF917180:LMH917195 LWB917180:LWD917195 MFX917180:MFZ917195 MPT917180:MPV917195 MZP917180:MZR917195 NJL917180:NJN917195 NTH917180:NTJ917195 ODD917180:ODF917195 OMZ917180:ONB917195 OWV917180:OWX917195 PGR917180:PGT917195 PQN917180:PQP917195 QAJ917180:QAL917195 QKF917180:QKH917195 QUB917180:QUD917195 RDX917180:RDZ917195 RNT917180:RNV917195 RXP917180:RXR917195 SHL917180:SHN917195 SRH917180:SRJ917195 TBD917180:TBF917195 TKZ917180:TLB917195 TUV917180:TUX917195 UER917180:UET917195 UON917180:UOP917195 UYJ917180:UYL917195 VIF917180:VIH917195 VSB917180:VSD917195 WBX917180:WBZ917195 WLT917180:WLV917195 WVP917180:WVR917195 H982716:J982731 JD982716:JF982731 SZ982716:TB982731 ACV982716:ACX982731 AMR982716:AMT982731 AWN982716:AWP982731 BGJ982716:BGL982731 BQF982716:BQH982731 CAB982716:CAD982731 CJX982716:CJZ982731 CTT982716:CTV982731 DDP982716:DDR982731 DNL982716:DNN982731 DXH982716:DXJ982731 EHD982716:EHF982731 EQZ982716:ERB982731 FAV982716:FAX982731 FKR982716:FKT982731 FUN982716:FUP982731 GEJ982716:GEL982731 GOF982716:GOH982731 GYB982716:GYD982731 HHX982716:HHZ982731 HRT982716:HRV982731 IBP982716:IBR982731 ILL982716:ILN982731 IVH982716:IVJ982731 JFD982716:JFF982731 JOZ982716:JPB982731 JYV982716:JYX982731 KIR982716:KIT982731 KSN982716:KSP982731 LCJ982716:LCL982731 LMF982716:LMH982731 LWB982716:LWD982731 MFX982716:MFZ982731 MPT982716:MPV982731 MZP982716:MZR982731 NJL982716:NJN982731 NTH982716:NTJ982731 ODD982716:ODF982731 OMZ982716:ONB982731 OWV982716:OWX982731 PGR982716:PGT982731 PQN982716:PQP982731 QAJ982716:QAL982731 QKF982716:QKH982731 QUB982716:QUD982731 RDX982716:RDZ982731 RNT982716:RNV982731 RXP982716:RXR982731 SHL982716:SHN982731 SRH982716:SRJ982731 TBD982716:TBF982731 TKZ982716:TLB982731 TUV982716:TUX982731 UER982716:UET982731 UON982716:UOP982731 UYJ982716:UYL982731 VIF982716:VIH982731 VSB982716:VSD982731 WBX982716:WBZ982731 WLT982716:WLV982731 WVP982716:WVR982731 H112:J158 JD112:JF158 SZ112:TB158 ACV112:ACX158 AMR112:AMT158 AWN112:AWP158 BGJ112:BGL158 BQF112:BQH158 CAB112:CAD158 CJX112:CJZ158 CTT112:CTV158 DDP112:DDR158 DNL112:DNN158 DXH112:DXJ158 EHD112:EHF158 EQZ112:ERB158 FAV112:FAX158 FKR112:FKT158 FUN112:FUP158 GEJ112:GEL158 GOF112:GOH158 GYB112:GYD158 HHX112:HHZ158 HRT112:HRV158 IBP112:IBR158 ILL112:ILN158 IVH112:IVJ158 JFD112:JFF158 JOZ112:JPB158 JYV112:JYX158 KIR112:KIT158 KSN112:KSP158 LCJ112:LCL158 LMF112:LMH158 LWB112:LWD158 MFX112:MFZ158 MPT112:MPV158 MZP112:MZR158 NJL112:NJN158 NTH112:NTJ158 ODD112:ODF158 OMZ112:ONB158 OWV112:OWX158 PGR112:PGT158 PQN112:PQP158 QAJ112:QAL158 QKF112:QKH158 QUB112:QUD158 RDX112:RDZ158 RNT112:RNV158 RXP112:RXR158 SHL112:SHN158 SRH112:SRJ158 TBD112:TBF158 TKZ112:TLB158 TUV112:TUX158 UER112:UET158 UON112:UOP158 UYJ112:UYL158 VIF112:VIH158 VSB112:VSD158 WBX112:WBZ158 WLT112:WLV158 WVP112:WVR158 H65233:J65279 JD65233:JF65279 SZ65233:TB65279 ACV65233:ACX65279 AMR65233:AMT65279 AWN65233:AWP65279 BGJ65233:BGL65279 BQF65233:BQH65279 CAB65233:CAD65279 CJX65233:CJZ65279 CTT65233:CTV65279 DDP65233:DDR65279 DNL65233:DNN65279 DXH65233:DXJ65279 EHD65233:EHF65279 EQZ65233:ERB65279 FAV65233:FAX65279 FKR65233:FKT65279 FUN65233:FUP65279 GEJ65233:GEL65279 GOF65233:GOH65279 GYB65233:GYD65279 HHX65233:HHZ65279 HRT65233:HRV65279 IBP65233:IBR65279 ILL65233:ILN65279 IVH65233:IVJ65279 JFD65233:JFF65279 JOZ65233:JPB65279 JYV65233:JYX65279 KIR65233:KIT65279 KSN65233:KSP65279 LCJ65233:LCL65279 LMF65233:LMH65279 LWB65233:LWD65279 MFX65233:MFZ65279 MPT65233:MPV65279 MZP65233:MZR65279 NJL65233:NJN65279 NTH65233:NTJ65279 ODD65233:ODF65279 OMZ65233:ONB65279 OWV65233:OWX65279 PGR65233:PGT65279 PQN65233:PQP65279 QAJ65233:QAL65279 QKF65233:QKH65279 QUB65233:QUD65279 RDX65233:RDZ65279 RNT65233:RNV65279 RXP65233:RXR65279 SHL65233:SHN65279 SRH65233:SRJ65279 TBD65233:TBF65279 TKZ65233:TLB65279 TUV65233:TUX65279 UER65233:UET65279 UON65233:UOP65279 UYJ65233:UYL65279 VIF65233:VIH65279 VSB65233:VSD65279 WBX65233:WBZ65279 WLT65233:WLV65279 WVP65233:WVR65279 H130769:J130815 JD130769:JF130815 SZ130769:TB130815 ACV130769:ACX130815 AMR130769:AMT130815 AWN130769:AWP130815 BGJ130769:BGL130815 BQF130769:BQH130815 CAB130769:CAD130815 CJX130769:CJZ130815 CTT130769:CTV130815 DDP130769:DDR130815 DNL130769:DNN130815 DXH130769:DXJ130815 EHD130769:EHF130815 EQZ130769:ERB130815 FAV130769:FAX130815 FKR130769:FKT130815 FUN130769:FUP130815 GEJ130769:GEL130815 GOF130769:GOH130815 GYB130769:GYD130815 HHX130769:HHZ130815 HRT130769:HRV130815 IBP130769:IBR130815 ILL130769:ILN130815 IVH130769:IVJ130815 JFD130769:JFF130815 JOZ130769:JPB130815 JYV130769:JYX130815 KIR130769:KIT130815 KSN130769:KSP130815 LCJ130769:LCL130815 LMF130769:LMH130815 LWB130769:LWD130815 MFX130769:MFZ130815 MPT130769:MPV130815 MZP130769:MZR130815 NJL130769:NJN130815 NTH130769:NTJ130815 ODD130769:ODF130815 OMZ130769:ONB130815 OWV130769:OWX130815 PGR130769:PGT130815 PQN130769:PQP130815 QAJ130769:QAL130815 QKF130769:QKH130815 QUB130769:QUD130815 RDX130769:RDZ130815 RNT130769:RNV130815 RXP130769:RXR130815 SHL130769:SHN130815 SRH130769:SRJ130815 TBD130769:TBF130815 TKZ130769:TLB130815 TUV130769:TUX130815 UER130769:UET130815 UON130769:UOP130815 UYJ130769:UYL130815 VIF130769:VIH130815 VSB130769:VSD130815 WBX130769:WBZ130815 WLT130769:WLV130815 WVP130769:WVR130815 H196305:J196351 JD196305:JF196351 SZ196305:TB196351 ACV196305:ACX196351 AMR196305:AMT196351 AWN196305:AWP196351 BGJ196305:BGL196351 BQF196305:BQH196351 CAB196305:CAD196351 CJX196305:CJZ196351 CTT196305:CTV196351 DDP196305:DDR196351 DNL196305:DNN196351 DXH196305:DXJ196351 EHD196305:EHF196351 EQZ196305:ERB196351 FAV196305:FAX196351 FKR196305:FKT196351 FUN196305:FUP196351 GEJ196305:GEL196351 GOF196305:GOH196351 GYB196305:GYD196351 HHX196305:HHZ196351 HRT196305:HRV196351 IBP196305:IBR196351 ILL196305:ILN196351 IVH196305:IVJ196351 JFD196305:JFF196351 JOZ196305:JPB196351 JYV196305:JYX196351 KIR196305:KIT196351 KSN196305:KSP196351 LCJ196305:LCL196351 LMF196305:LMH196351 LWB196305:LWD196351 MFX196305:MFZ196351 MPT196305:MPV196351 MZP196305:MZR196351 NJL196305:NJN196351 NTH196305:NTJ196351 ODD196305:ODF196351 OMZ196305:ONB196351 OWV196305:OWX196351 PGR196305:PGT196351 PQN196305:PQP196351 QAJ196305:QAL196351 QKF196305:QKH196351 QUB196305:QUD196351 RDX196305:RDZ196351 RNT196305:RNV196351 RXP196305:RXR196351 SHL196305:SHN196351 SRH196305:SRJ196351 TBD196305:TBF196351 TKZ196305:TLB196351 TUV196305:TUX196351 UER196305:UET196351 UON196305:UOP196351 UYJ196305:UYL196351 VIF196305:VIH196351 VSB196305:VSD196351 WBX196305:WBZ196351 WLT196305:WLV196351 WVP196305:WVR196351 H261841:J261887 JD261841:JF261887 SZ261841:TB261887 ACV261841:ACX261887 AMR261841:AMT261887 AWN261841:AWP261887 BGJ261841:BGL261887 BQF261841:BQH261887 CAB261841:CAD261887 CJX261841:CJZ261887 CTT261841:CTV261887 DDP261841:DDR261887 DNL261841:DNN261887 DXH261841:DXJ261887 EHD261841:EHF261887 EQZ261841:ERB261887 FAV261841:FAX261887 FKR261841:FKT261887 FUN261841:FUP261887 GEJ261841:GEL261887 GOF261841:GOH261887 GYB261841:GYD261887 HHX261841:HHZ261887 HRT261841:HRV261887 IBP261841:IBR261887 ILL261841:ILN261887 IVH261841:IVJ261887 JFD261841:JFF261887 JOZ261841:JPB261887 JYV261841:JYX261887 KIR261841:KIT261887 KSN261841:KSP261887 LCJ261841:LCL261887 LMF261841:LMH261887 LWB261841:LWD261887 MFX261841:MFZ261887 MPT261841:MPV261887 MZP261841:MZR261887 NJL261841:NJN261887 NTH261841:NTJ261887 ODD261841:ODF261887 OMZ261841:ONB261887 OWV261841:OWX261887 PGR261841:PGT261887 PQN261841:PQP261887 QAJ261841:QAL261887 QKF261841:QKH261887 QUB261841:QUD261887 RDX261841:RDZ261887 RNT261841:RNV261887 RXP261841:RXR261887 SHL261841:SHN261887 SRH261841:SRJ261887 TBD261841:TBF261887 TKZ261841:TLB261887 TUV261841:TUX261887 UER261841:UET261887 UON261841:UOP261887 UYJ261841:UYL261887 VIF261841:VIH261887 VSB261841:VSD261887 WBX261841:WBZ261887 WLT261841:WLV261887 WVP261841:WVR261887 H327377:J327423 JD327377:JF327423 SZ327377:TB327423 ACV327377:ACX327423 AMR327377:AMT327423 AWN327377:AWP327423 BGJ327377:BGL327423 BQF327377:BQH327423 CAB327377:CAD327423 CJX327377:CJZ327423 CTT327377:CTV327423 DDP327377:DDR327423 DNL327377:DNN327423 DXH327377:DXJ327423 EHD327377:EHF327423 EQZ327377:ERB327423 FAV327377:FAX327423 FKR327377:FKT327423 FUN327377:FUP327423 GEJ327377:GEL327423 GOF327377:GOH327423 GYB327377:GYD327423 HHX327377:HHZ327423 HRT327377:HRV327423 IBP327377:IBR327423 ILL327377:ILN327423 IVH327377:IVJ327423 JFD327377:JFF327423 JOZ327377:JPB327423 JYV327377:JYX327423 KIR327377:KIT327423 KSN327377:KSP327423 LCJ327377:LCL327423 LMF327377:LMH327423 LWB327377:LWD327423 MFX327377:MFZ327423 MPT327377:MPV327423 MZP327377:MZR327423 NJL327377:NJN327423 NTH327377:NTJ327423 ODD327377:ODF327423 OMZ327377:ONB327423 OWV327377:OWX327423 PGR327377:PGT327423 PQN327377:PQP327423 QAJ327377:QAL327423 QKF327377:QKH327423 QUB327377:QUD327423 RDX327377:RDZ327423 RNT327377:RNV327423 RXP327377:RXR327423 SHL327377:SHN327423 SRH327377:SRJ327423 TBD327377:TBF327423 TKZ327377:TLB327423 TUV327377:TUX327423 UER327377:UET327423 UON327377:UOP327423 UYJ327377:UYL327423 VIF327377:VIH327423 VSB327377:VSD327423 WBX327377:WBZ327423 WLT327377:WLV327423 WVP327377:WVR327423 H392913:J392959 JD392913:JF392959 SZ392913:TB392959 ACV392913:ACX392959 AMR392913:AMT392959 AWN392913:AWP392959 BGJ392913:BGL392959 BQF392913:BQH392959 CAB392913:CAD392959 CJX392913:CJZ392959 CTT392913:CTV392959 DDP392913:DDR392959 DNL392913:DNN392959 DXH392913:DXJ392959 EHD392913:EHF392959 EQZ392913:ERB392959 FAV392913:FAX392959 FKR392913:FKT392959 FUN392913:FUP392959 GEJ392913:GEL392959 GOF392913:GOH392959 GYB392913:GYD392959 HHX392913:HHZ392959 HRT392913:HRV392959 IBP392913:IBR392959 ILL392913:ILN392959 IVH392913:IVJ392959 JFD392913:JFF392959 JOZ392913:JPB392959 JYV392913:JYX392959 KIR392913:KIT392959 KSN392913:KSP392959 LCJ392913:LCL392959 LMF392913:LMH392959 LWB392913:LWD392959 MFX392913:MFZ392959 MPT392913:MPV392959 MZP392913:MZR392959 NJL392913:NJN392959 NTH392913:NTJ392959 ODD392913:ODF392959 OMZ392913:ONB392959 OWV392913:OWX392959 PGR392913:PGT392959 PQN392913:PQP392959 QAJ392913:QAL392959 QKF392913:QKH392959 QUB392913:QUD392959 RDX392913:RDZ392959 RNT392913:RNV392959 RXP392913:RXR392959 SHL392913:SHN392959 SRH392913:SRJ392959 TBD392913:TBF392959 TKZ392913:TLB392959 TUV392913:TUX392959 UER392913:UET392959 UON392913:UOP392959 UYJ392913:UYL392959 VIF392913:VIH392959 VSB392913:VSD392959 WBX392913:WBZ392959 WLT392913:WLV392959 WVP392913:WVR392959 H458449:J458495 JD458449:JF458495 SZ458449:TB458495 ACV458449:ACX458495 AMR458449:AMT458495 AWN458449:AWP458495 BGJ458449:BGL458495 BQF458449:BQH458495 CAB458449:CAD458495 CJX458449:CJZ458495 CTT458449:CTV458495 DDP458449:DDR458495 DNL458449:DNN458495 DXH458449:DXJ458495 EHD458449:EHF458495 EQZ458449:ERB458495 FAV458449:FAX458495 FKR458449:FKT458495 FUN458449:FUP458495 GEJ458449:GEL458495 GOF458449:GOH458495 GYB458449:GYD458495 HHX458449:HHZ458495 HRT458449:HRV458495 IBP458449:IBR458495 ILL458449:ILN458495 IVH458449:IVJ458495 JFD458449:JFF458495 JOZ458449:JPB458495 JYV458449:JYX458495 KIR458449:KIT458495 KSN458449:KSP458495 LCJ458449:LCL458495 LMF458449:LMH458495 LWB458449:LWD458495 MFX458449:MFZ458495 MPT458449:MPV458495 MZP458449:MZR458495 NJL458449:NJN458495 NTH458449:NTJ458495 ODD458449:ODF458495 OMZ458449:ONB458495 OWV458449:OWX458495 PGR458449:PGT458495 PQN458449:PQP458495 QAJ458449:QAL458495 QKF458449:QKH458495 QUB458449:QUD458495 RDX458449:RDZ458495 RNT458449:RNV458495 RXP458449:RXR458495 SHL458449:SHN458495 SRH458449:SRJ458495 TBD458449:TBF458495 TKZ458449:TLB458495 TUV458449:TUX458495 UER458449:UET458495 UON458449:UOP458495 UYJ458449:UYL458495 VIF458449:VIH458495 VSB458449:VSD458495 WBX458449:WBZ458495 WLT458449:WLV458495 WVP458449:WVR458495 H523985:J524031 JD523985:JF524031 SZ523985:TB524031 ACV523985:ACX524031 AMR523985:AMT524031 AWN523985:AWP524031 BGJ523985:BGL524031 BQF523985:BQH524031 CAB523985:CAD524031 CJX523985:CJZ524031 CTT523985:CTV524031 DDP523985:DDR524031 DNL523985:DNN524031 DXH523985:DXJ524031 EHD523985:EHF524031 EQZ523985:ERB524031 FAV523985:FAX524031 FKR523985:FKT524031 FUN523985:FUP524031 GEJ523985:GEL524031 GOF523985:GOH524031 GYB523985:GYD524031 HHX523985:HHZ524031 HRT523985:HRV524031 IBP523985:IBR524031 ILL523985:ILN524031 IVH523985:IVJ524031 JFD523985:JFF524031 JOZ523985:JPB524031 JYV523985:JYX524031 KIR523985:KIT524031 KSN523985:KSP524031 LCJ523985:LCL524031 LMF523985:LMH524031 LWB523985:LWD524031 MFX523985:MFZ524031 MPT523985:MPV524031 MZP523985:MZR524031 NJL523985:NJN524031 NTH523985:NTJ524031 ODD523985:ODF524031 OMZ523985:ONB524031 OWV523985:OWX524031 PGR523985:PGT524031 PQN523985:PQP524031 QAJ523985:QAL524031 QKF523985:QKH524031 QUB523985:QUD524031 RDX523985:RDZ524031 RNT523985:RNV524031 RXP523985:RXR524031 SHL523985:SHN524031 SRH523985:SRJ524031 TBD523985:TBF524031 TKZ523985:TLB524031 TUV523985:TUX524031 UER523985:UET524031 UON523985:UOP524031 UYJ523985:UYL524031 VIF523985:VIH524031 VSB523985:VSD524031 WBX523985:WBZ524031 WLT523985:WLV524031 WVP523985:WVR524031 H589521:J589567 JD589521:JF589567 SZ589521:TB589567 ACV589521:ACX589567 AMR589521:AMT589567 AWN589521:AWP589567 BGJ589521:BGL589567 BQF589521:BQH589567 CAB589521:CAD589567 CJX589521:CJZ589567 CTT589521:CTV589567 DDP589521:DDR589567 DNL589521:DNN589567 DXH589521:DXJ589567 EHD589521:EHF589567 EQZ589521:ERB589567 FAV589521:FAX589567 FKR589521:FKT589567 FUN589521:FUP589567 GEJ589521:GEL589567 GOF589521:GOH589567 GYB589521:GYD589567 HHX589521:HHZ589567 HRT589521:HRV589567 IBP589521:IBR589567 ILL589521:ILN589567 IVH589521:IVJ589567 JFD589521:JFF589567 JOZ589521:JPB589567 JYV589521:JYX589567 KIR589521:KIT589567 KSN589521:KSP589567 LCJ589521:LCL589567 LMF589521:LMH589567 LWB589521:LWD589567 MFX589521:MFZ589567 MPT589521:MPV589567 MZP589521:MZR589567 NJL589521:NJN589567 NTH589521:NTJ589567 ODD589521:ODF589567 OMZ589521:ONB589567 OWV589521:OWX589567 PGR589521:PGT589567 PQN589521:PQP589567 QAJ589521:QAL589567 QKF589521:QKH589567 QUB589521:QUD589567 RDX589521:RDZ589567 RNT589521:RNV589567 RXP589521:RXR589567 SHL589521:SHN589567 SRH589521:SRJ589567 TBD589521:TBF589567 TKZ589521:TLB589567 TUV589521:TUX589567 UER589521:UET589567 UON589521:UOP589567 UYJ589521:UYL589567 VIF589521:VIH589567 VSB589521:VSD589567 WBX589521:WBZ589567 WLT589521:WLV589567 WVP589521:WVR589567 H655057:J655103 JD655057:JF655103 SZ655057:TB655103 ACV655057:ACX655103 AMR655057:AMT655103 AWN655057:AWP655103 BGJ655057:BGL655103 BQF655057:BQH655103 CAB655057:CAD655103 CJX655057:CJZ655103 CTT655057:CTV655103 DDP655057:DDR655103 DNL655057:DNN655103 DXH655057:DXJ655103 EHD655057:EHF655103 EQZ655057:ERB655103 FAV655057:FAX655103 FKR655057:FKT655103 FUN655057:FUP655103 GEJ655057:GEL655103 GOF655057:GOH655103 GYB655057:GYD655103 HHX655057:HHZ655103 HRT655057:HRV655103 IBP655057:IBR655103 ILL655057:ILN655103 IVH655057:IVJ655103 JFD655057:JFF655103 JOZ655057:JPB655103 JYV655057:JYX655103 KIR655057:KIT655103 KSN655057:KSP655103 LCJ655057:LCL655103 LMF655057:LMH655103 LWB655057:LWD655103 MFX655057:MFZ655103 MPT655057:MPV655103 MZP655057:MZR655103 NJL655057:NJN655103 NTH655057:NTJ655103 ODD655057:ODF655103 OMZ655057:ONB655103 OWV655057:OWX655103 PGR655057:PGT655103 PQN655057:PQP655103 QAJ655057:QAL655103 QKF655057:QKH655103 QUB655057:QUD655103 RDX655057:RDZ655103 RNT655057:RNV655103 RXP655057:RXR655103 SHL655057:SHN655103 SRH655057:SRJ655103 TBD655057:TBF655103 TKZ655057:TLB655103 TUV655057:TUX655103 UER655057:UET655103 UON655057:UOP655103 UYJ655057:UYL655103 VIF655057:VIH655103 VSB655057:VSD655103 WBX655057:WBZ655103 WLT655057:WLV655103 WVP655057:WVR655103 H720593:J720639 JD720593:JF720639 SZ720593:TB720639 ACV720593:ACX720639 AMR720593:AMT720639 AWN720593:AWP720639 BGJ720593:BGL720639 BQF720593:BQH720639 CAB720593:CAD720639 CJX720593:CJZ720639 CTT720593:CTV720639 DDP720593:DDR720639 DNL720593:DNN720639 DXH720593:DXJ720639 EHD720593:EHF720639 EQZ720593:ERB720639 FAV720593:FAX720639 FKR720593:FKT720639 FUN720593:FUP720639 GEJ720593:GEL720639 GOF720593:GOH720639 GYB720593:GYD720639 HHX720593:HHZ720639 HRT720593:HRV720639 IBP720593:IBR720639 ILL720593:ILN720639 IVH720593:IVJ720639 JFD720593:JFF720639 JOZ720593:JPB720639 JYV720593:JYX720639 KIR720593:KIT720639 KSN720593:KSP720639 LCJ720593:LCL720639 LMF720593:LMH720639 LWB720593:LWD720639 MFX720593:MFZ720639 MPT720593:MPV720639 MZP720593:MZR720639 NJL720593:NJN720639 NTH720593:NTJ720639 ODD720593:ODF720639 OMZ720593:ONB720639 OWV720593:OWX720639 PGR720593:PGT720639 PQN720593:PQP720639 QAJ720593:QAL720639 QKF720593:QKH720639 QUB720593:QUD720639 RDX720593:RDZ720639 RNT720593:RNV720639 RXP720593:RXR720639 SHL720593:SHN720639 SRH720593:SRJ720639 TBD720593:TBF720639 TKZ720593:TLB720639 TUV720593:TUX720639 UER720593:UET720639 UON720593:UOP720639 UYJ720593:UYL720639 VIF720593:VIH720639 VSB720593:VSD720639 WBX720593:WBZ720639 WLT720593:WLV720639 WVP720593:WVR720639 H786129:J786175 JD786129:JF786175 SZ786129:TB786175 ACV786129:ACX786175 AMR786129:AMT786175 AWN786129:AWP786175 BGJ786129:BGL786175 BQF786129:BQH786175 CAB786129:CAD786175 CJX786129:CJZ786175 CTT786129:CTV786175 DDP786129:DDR786175 DNL786129:DNN786175 DXH786129:DXJ786175 EHD786129:EHF786175 EQZ786129:ERB786175 FAV786129:FAX786175 FKR786129:FKT786175 FUN786129:FUP786175 GEJ786129:GEL786175 GOF786129:GOH786175 GYB786129:GYD786175 HHX786129:HHZ786175 HRT786129:HRV786175 IBP786129:IBR786175 ILL786129:ILN786175 IVH786129:IVJ786175 JFD786129:JFF786175 JOZ786129:JPB786175 JYV786129:JYX786175 KIR786129:KIT786175 KSN786129:KSP786175 LCJ786129:LCL786175 LMF786129:LMH786175 LWB786129:LWD786175 MFX786129:MFZ786175 MPT786129:MPV786175 MZP786129:MZR786175 NJL786129:NJN786175 NTH786129:NTJ786175 ODD786129:ODF786175 OMZ786129:ONB786175 OWV786129:OWX786175 PGR786129:PGT786175 PQN786129:PQP786175 QAJ786129:QAL786175 QKF786129:QKH786175 QUB786129:QUD786175 RDX786129:RDZ786175 RNT786129:RNV786175 RXP786129:RXR786175 SHL786129:SHN786175 SRH786129:SRJ786175 TBD786129:TBF786175 TKZ786129:TLB786175 TUV786129:TUX786175 UER786129:UET786175 UON786129:UOP786175 UYJ786129:UYL786175 VIF786129:VIH786175 VSB786129:VSD786175 WBX786129:WBZ786175 WLT786129:WLV786175 WVP786129:WVR786175 H851665:J851711 JD851665:JF851711 SZ851665:TB851711 ACV851665:ACX851711 AMR851665:AMT851711 AWN851665:AWP851711 BGJ851665:BGL851711 BQF851665:BQH851711 CAB851665:CAD851711 CJX851665:CJZ851711 CTT851665:CTV851711 DDP851665:DDR851711 DNL851665:DNN851711 DXH851665:DXJ851711 EHD851665:EHF851711 EQZ851665:ERB851711 FAV851665:FAX851711 FKR851665:FKT851711 FUN851665:FUP851711 GEJ851665:GEL851711 GOF851665:GOH851711 GYB851665:GYD851711 HHX851665:HHZ851711 HRT851665:HRV851711 IBP851665:IBR851711 ILL851665:ILN851711 IVH851665:IVJ851711 JFD851665:JFF851711 JOZ851665:JPB851711 JYV851665:JYX851711 KIR851665:KIT851711 KSN851665:KSP851711 LCJ851665:LCL851711 LMF851665:LMH851711 LWB851665:LWD851711 MFX851665:MFZ851711 MPT851665:MPV851711 MZP851665:MZR851711 NJL851665:NJN851711 NTH851665:NTJ851711 ODD851665:ODF851711 OMZ851665:ONB851711 OWV851665:OWX851711 PGR851665:PGT851711 PQN851665:PQP851711 QAJ851665:QAL851711 QKF851665:QKH851711 QUB851665:QUD851711 RDX851665:RDZ851711 RNT851665:RNV851711 RXP851665:RXR851711 SHL851665:SHN851711 SRH851665:SRJ851711 TBD851665:TBF851711 TKZ851665:TLB851711 TUV851665:TUX851711 UER851665:UET851711 UON851665:UOP851711 UYJ851665:UYL851711 VIF851665:VIH851711 VSB851665:VSD851711 WBX851665:WBZ851711 WLT851665:WLV851711 WVP851665:WVR851711 H917201:J917247 JD917201:JF917247 SZ917201:TB917247 ACV917201:ACX917247 AMR917201:AMT917247 AWN917201:AWP917247 BGJ917201:BGL917247 BQF917201:BQH917247 CAB917201:CAD917247 CJX917201:CJZ917247 CTT917201:CTV917247 DDP917201:DDR917247 DNL917201:DNN917247 DXH917201:DXJ917247 EHD917201:EHF917247 EQZ917201:ERB917247 FAV917201:FAX917247 FKR917201:FKT917247 FUN917201:FUP917247 GEJ917201:GEL917247 GOF917201:GOH917247 GYB917201:GYD917247 HHX917201:HHZ917247 HRT917201:HRV917247 IBP917201:IBR917247 ILL917201:ILN917247 IVH917201:IVJ917247 JFD917201:JFF917247 JOZ917201:JPB917247 JYV917201:JYX917247 KIR917201:KIT917247 KSN917201:KSP917247 LCJ917201:LCL917247 LMF917201:LMH917247 LWB917201:LWD917247 MFX917201:MFZ917247 MPT917201:MPV917247 MZP917201:MZR917247 NJL917201:NJN917247 NTH917201:NTJ917247 ODD917201:ODF917247 OMZ917201:ONB917247 OWV917201:OWX917247 PGR917201:PGT917247 PQN917201:PQP917247 QAJ917201:QAL917247 QKF917201:QKH917247 QUB917201:QUD917247 RDX917201:RDZ917247 RNT917201:RNV917247 RXP917201:RXR917247 SHL917201:SHN917247 SRH917201:SRJ917247 TBD917201:TBF917247 TKZ917201:TLB917247 TUV917201:TUX917247 UER917201:UET917247 UON917201:UOP917247 UYJ917201:UYL917247 VIF917201:VIH917247 VSB917201:VSD917247 WBX917201:WBZ917247 WLT917201:WLV917247 WVP917201:WVR917247 H982737:J982783 JD982737:JF982783 SZ982737:TB982783 ACV982737:ACX982783 AMR982737:AMT982783 AWN982737:AWP982783 BGJ982737:BGL982783 BQF982737:BQH982783 CAB982737:CAD982783 CJX982737:CJZ982783 CTT982737:CTV982783 DDP982737:DDR982783 DNL982737:DNN982783 DXH982737:DXJ982783 EHD982737:EHF982783 EQZ982737:ERB982783 FAV982737:FAX982783 FKR982737:FKT982783 FUN982737:FUP982783 GEJ982737:GEL982783 GOF982737:GOH982783 GYB982737:GYD982783 HHX982737:HHZ982783 HRT982737:HRV982783 IBP982737:IBR982783 ILL982737:ILN982783 IVH982737:IVJ982783 JFD982737:JFF982783 JOZ982737:JPB982783 JYV982737:JYX982783 KIR982737:KIT982783 KSN982737:KSP982783 LCJ982737:LCL982783 LMF982737:LMH982783 LWB982737:LWD982783 MFX982737:MFZ982783 MPT982737:MPV982783 MZP982737:MZR982783 NJL982737:NJN982783 NTH982737:NTJ982783 ODD982737:ODF982783 OMZ982737:ONB982783 OWV982737:OWX982783 PGR982737:PGT982783 PQN982737:PQP982783 QAJ982737:QAL982783 QKF982737:QKH982783 QUB982737:QUD982783 RDX982737:RDZ982783 RNT982737:RNV982783 RXP982737:RXR982783 SHL982737:SHN982783 SRH982737:SRJ982783 TBD982737:TBF982783 TKZ982737:TLB982783 TUV982737:TUX982783 UER982737:UET982783 UON982737:UOP982783 UYJ982737:UYL982783 VIF982737:VIH982783 VSB982737:VSD982783 WBX982737:WBZ982783 WLT982737:WLV982783 WVP982737:WVR982783 H65284:J65331 JD65284:JF65331 SZ65284:TB65331 ACV65284:ACX65331 AMR65284:AMT65331 AWN65284:AWP65331 BGJ65284:BGL65331 BQF65284:BQH65331 CAB65284:CAD65331 CJX65284:CJZ65331 CTT65284:CTV65331 DDP65284:DDR65331 DNL65284:DNN65331 DXH65284:DXJ65331 EHD65284:EHF65331 EQZ65284:ERB65331 FAV65284:FAX65331 FKR65284:FKT65331 FUN65284:FUP65331 GEJ65284:GEL65331 GOF65284:GOH65331 GYB65284:GYD65331 HHX65284:HHZ65331 HRT65284:HRV65331 IBP65284:IBR65331 ILL65284:ILN65331 IVH65284:IVJ65331 JFD65284:JFF65331 JOZ65284:JPB65331 JYV65284:JYX65331 KIR65284:KIT65331 KSN65284:KSP65331 LCJ65284:LCL65331 LMF65284:LMH65331 LWB65284:LWD65331 MFX65284:MFZ65331 MPT65284:MPV65331 MZP65284:MZR65331 NJL65284:NJN65331 NTH65284:NTJ65331 ODD65284:ODF65331 OMZ65284:ONB65331 OWV65284:OWX65331 PGR65284:PGT65331 PQN65284:PQP65331 QAJ65284:QAL65331 QKF65284:QKH65331 QUB65284:QUD65331 RDX65284:RDZ65331 RNT65284:RNV65331 RXP65284:RXR65331 SHL65284:SHN65331 SRH65284:SRJ65331 TBD65284:TBF65331 TKZ65284:TLB65331 TUV65284:TUX65331 UER65284:UET65331 UON65284:UOP65331 UYJ65284:UYL65331 VIF65284:VIH65331 VSB65284:VSD65331 WBX65284:WBZ65331 WLT65284:WLV65331 WVP65284:WVR65331 H130820:J130867 JD130820:JF130867 SZ130820:TB130867 ACV130820:ACX130867 AMR130820:AMT130867 AWN130820:AWP130867 BGJ130820:BGL130867 BQF130820:BQH130867 CAB130820:CAD130867 CJX130820:CJZ130867 CTT130820:CTV130867 DDP130820:DDR130867 DNL130820:DNN130867 DXH130820:DXJ130867 EHD130820:EHF130867 EQZ130820:ERB130867 FAV130820:FAX130867 FKR130820:FKT130867 FUN130820:FUP130867 GEJ130820:GEL130867 GOF130820:GOH130867 GYB130820:GYD130867 HHX130820:HHZ130867 HRT130820:HRV130867 IBP130820:IBR130867 ILL130820:ILN130867 IVH130820:IVJ130867 JFD130820:JFF130867 JOZ130820:JPB130867 JYV130820:JYX130867 KIR130820:KIT130867 KSN130820:KSP130867 LCJ130820:LCL130867 LMF130820:LMH130867 LWB130820:LWD130867 MFX130820:MFZ130867 MPT130820:MPV130867 MZP130820:MZR130867 NJL130820:NJN130867 NTH130820:NTJ130867 ODD130820:ODF130867 OMZ130820:ONB130867 OWV130820:OWX130867 PGR130820:PGT130867 PQN130820:PQP130867 QAJ130820:QAL130867 QKF130820:QKH130867 QUB130820:QUD130867 RDX130820:RDZ130867 RNT130820:RNV130867 RXP130820:RXR130867 SHL130820:SHN130867 SRH130820:SRJ130867 TBD130820:TBF130867 TKZ130820:TLB130867 TUV130820:TUX130867 UER130820:UET130867 UON130820:UOP130867 UYJ130820:UYL130867 VIF130820:VIH130867 VSB130820:VSD130867 WBX130820:WBZ130867 WLT130820:WLV130867 WVP130820:WVR130867 H196356:J196403 JD196356:JF196403 SZ196356:TB196403 ACV196356:ACX196403 AMR196356:AMT196403 AWN196356:AWP196403 BGJ196356:BGL196403 BQF196356:BQH196403 CAB196356:CAD196403 CJX196356:CJZ196403 CTT196356:CTV196403 DDP196356:DDR196403 DNL196356:DNN196403 DXH196356:DXJ196403 EHD196356:EHF196403 EQZ196356:ERB196403 FAV196356:FAX196403 FKR196356:FKT196403 FUN196356:FUP196403 GEJ196356:GEL196403 GOF196356:GOH196403 GYB196356:GYD196403 HHX196356:HHZ196403 HRT196356:HRV196403 IBP196356:IBR196403 ILL196356:ILN196403 IVH196356:IVJ196403 JFD196356:JFF196403 JOZ196356:JPB196403 JYV196356:JYX196403 KIR196356:KIT196403 KSN196356:KSP196403 LCJ196356:LCL196403 LMF196356:LMH196403 LWB196356:LWD196403 MFX196356:MFZ196403 MPT196356:MPV196403 MZP196356:MZR196403 NJL196356:NJN196403 NTH196356:NTJ196403 ODD196356:ODF196403 OMZ196356:ONB196403 OWV196356:OWX196403 PGR196356:PGT196403 PQN196356:PQP196403 QAJ196356:QAL196403 QKF196356:QKH196403 QUB196356:QUD196403 RDX196356:RDZ196403 RNT196356:RNV196403 RXP196356:RXR196403 SHL196356:SHN196403 SRH196356:SRJ196403 TBD196356:TBF196403 TKZ196356:TLB196403 TUV196356:TUX196403 UER196356:UET196403 UON196356:UOP196403 UYJ196356:UYL196403 VIF196356:VIH196403 VSB196356:VSD196403 WBX196356:WBZ196403 WLT196356:WLV196403 WVP196356:WVR196403 H261892:J261939 JD261892:JF261939 SZ261892:TB261939 ACV261892:ACX261939 AMR261892:AMT261939 AWN261892:AWP261939 BGJ261892:BGL261939 BQF261892:BQH261939 CAB261892:CAD261939 CJX261892:CJZ261939 CTT261892:CTV261939 DDP261892:DDR261939 DNL261892:DNN261939 DXH261892:DXJ261939 EHD261892:EHF261939 EQZ261892:ERB261939 FAV261892:FAX261939 FKR261892:FKT261939 FUN261892:FUP261939 GEJ261892:GEL261939 GOF261892:GOH261939 GYB261892:GYD261939 HHX261892:HHZ261939 HRT261892:HRV261939 IBP261892:IBR261939 ILL261892:ILN261939 IVH261892:IVJ261939 JFD261892:JFF261939 JOZ261892:JPB261939 JYV261892:JYX261939 KIR261892:KIT261939 KSN261892:KSP261939 LCJ261892:LCL261939 LMF261892:LMH261939 LWB261892:LWD261939 MFX261892:MFZ261939 MPT261892:MPV261939 MZP261892:MZR261939 NJL261892:NJN261939 NTH261892:NTJ261939 ODD261892:ODF261939 OMZ261892:ONB261939 OWV261892:OWX261939 PGR261892:PGT261939 PQN261892:PQP261939 QAJ261892:QAL261939 QKF261892:QKH261939 QUB261892:QUD261939 RDX261892:RDZ261939 RNT261892:RNV261939 RXP261892:RXR261939 SHL261892:SHN261939 SRH261892:SRJ261939 TBD261892:TBF261939 TKZ261892:TLB261939 TUV261892:TUX261939 UER261892:UET261939 UON261892:UOP261939 UYJ261892:UYL261939 VIF261892:VIH261939 VSB261892:VSD261939 WBX261892:WBZ261939 WLT261892:WLV261939 WVP261892:WVR261939 H327428:J327475 JD327428:JF327475 SZ327428:TB327475 ACV327428:ACX327475 AMR327428:AMT327475 AWN327428:AWP327475 BGJ327428:BGL327475 BQF327428:BQH327475 CAB327428:CAD327475 CJX327428:CJZ327475 CTT327428:CTV327475 DDP327428:DDR327475 DNL327428:DNN327475 DXH327428:DXJ327475 EHD327428:EHF327475 EQZ327428:ERB327475 FAV327428:FAX327475 FKR327428:FKT327475 FUN327428:FUP327475 GEJ327428:GEL327475 GOF327428:GOH327475 GYB327428:GYD327475 HHX327428:HHZ327475 HRT327428:HRV327475 IBP327428:IBR327475 ILL327428:ILN327475 IVH327428:IVJ327475 JFD327428:JFF327475 JOZ327428:JPB327475 JYV327428:JYX327475 KIR327428:KIT327475 KSN327428:KSP327475 LCJ327428:LCL327475 LMF327428:LMH327475 LWB327428:LWD327475 MFX327428:MFZ327475 MPT327428:MPV327475 MZP327428:MZR327475 NJL327428:NJN327475 NTH327428:NTJ327475 ODD327428:ODF327475 OMZ327428:ONB327475 OWV327428:OWX327475 PGR327428:PGT327475 PQN327428:PQP327475 QAJ327428:QAL327475 QKF327428:QKH327475 QUB327428:QUD327475 RDX327428:RDZ327475 RNT327428:RNV327475 RXP327428:RXR327475 SHL327428:SHN327475 SRH327428:SRJ327475 TBD327428:TBF327475 TKZ327428:TLB327475 TUV327428:TUX327475 UER327428:UET327475 UON327428:UOP327475 UYJ327428:UYL327475 VIF327428:VIH327475 VSB327428:VSD327475 WBX327428:WBZ327475 WLT327428:WLV327475 WVP327428:WVR327475 H392964:J393011 JD392964:JF393011 SZ392964:TB393011 ACV392964:ACX393011 AMR392964:AMT393011 AWN392964:AWP393011 BGJ392964:BGL393011 BQF392964:BQH393011 CAB392964:CAD393011 CJX392964:CJZ393011 CTT392964:CTV393011 DDP392964:DDR393011 DNL392964:DNN393011 DXH392964:DXJ393011 EHD392964:EHF393011 EQZ392964:ERB393011 FAV392964:FAX393011 FKR392964:FKT393011 FUN392964:FUP393011 GEJ392964:GEL393011 GOF392964:GOH393011 GYB392964:GYD393011 HHX392964:HHZ393011 HRT392964:HRV393011 IBP392964:IBR393011 ILL392964:ILN393011 IVH392964:IVJ393011 JFD392964:JFF393011 JOZ392964:JPB393011 JYV392964:JYX393011 KIR392964:KIT393011 KSN392964:KSP393011 LCJ392964:LCL393011 LMF392964:LMH393011 LWB392964:LWD393011 MFX392964:MFZ393011 MPT392964:MPV393011 MZP392964:MZR393011 NJL392964:NJN393011 NTH392964:NTJ393011 ODD392964:ODF393011 OMZ392964:ONB393011 OWV392964:OWX393011 PGR392964:PGT393011 PQN392964:PQP393011 QAJ392964:QAL393011 QKF392964:QKH393011 QUB392964:QUD393011 RDX392964:RDZ393011 RNT392964:RNV393011 RXP392964:RXR393011 SHL392964:SHN393011 SRH392964:SRJ393011 TBD392964:TBF393011 TKZ392964:TLB393011 TUV392964:TUX393011 UER392964:UET393011 UON392964:UOP393011 UYJ392964:UYL393011 VIF392964:VIH393011 VSB392964:VSD393011 WBX392964:WBZ393011 WLT392964:WLV393011 WVP392964:WVR393011 H458500:J458547 JD458500:JF458547 SZ458500:TB458547 ACV458500:ACX458547 AMR458500:AMT458547 AWN458500:AWP458547 BGJ458500:BGL458547 BQF458500:BQH458547 CAB458500:CAD458547 CJX458500:CJZ458547 CTT458500:CTV458547 DDP458500:DDR458547 DNL458500:DNN458547 DXH458500:DXJ458547 EHD458500:EHF458547 EQZ458500:ERB458547 FAV458500:FAX458547 FKR458500:FKT458547 FUN458500:FUP458547 GEJ458500:GEL458547 GOF458500:GOH458547 GYB458500:GYD458547 HHX458500:HHZ458547 HRT458500:HRV458547 IBP458500:IBR458547 ILL458500:ILN458547 IVH458500:IVJ458547 JFD458500:JFF458547 JOZ458500:JPB458547 JYV458500:JYX458547 KIR458500:KIT458547 KSN458500:KSP458547 LCJ458500:LCL458547 LMF458500:LMH458547 LWB458500:LWD458547 MFX458500:MFZ458547 MPT458500:MPV458547 MZP458500:MZR458547 NJL458500:NJN458547 NTH458500:NTJ458547 ODD458500:ODF458547 OMZ458500:ONB458547 OWV458500:OWX458547 PGR458500:PGT458547 PQN458500:PQP458547 QAJ458500:QAL458547 QKF458500:QKH458547 QUB458500:QUD458547 RDX458500:RDZ458547 RNT458500:RNV458547 RXP458500:RXR458547 SHL458500:SHN458547 SRH458500:SRJ458547 TBD458500:TBF458547 TKZ458500:TLB458547 TUV458500:TUX458547 UER458500:UET458547 UON458500:UOP458547 UYJ458500:UYL458547 VIF458500:VIH458547 VSB458500:VSD458547 WBX458500:WBZ458547 WLT458500:WLV458547 WVP458500:WVR458547 H524036:J524083 JD524036:JF524083 SZ524036:TB524083 ACV524036:ACX524083 AMR524036:AMT524083 AWN524036:AWP524083 BGJ524036:BGL524083 BQF524036:BQH524083 CAB524036:CAD524083 CJX524036:CJZ524083 CTT524036:CTV524083 DDP524036:DDR524083 DNL524036:DNN524083 DXH524036:DXJ524083 EHD524036:EHF524083 EQZ524036:ERB524083 FAV524036:FAX524083 FKR524036:FKT524083 FUN524036:FUP524083 GEJ524036:GEL524083 GOF524036:GOH524083 GYB524036:GYD524083 HHX524036:HHZ524083 HRT524036:HRV524083 IBP524036:IBR524083 ILL524036:ILN524083 IVH524036:IVJ524083 JFD524036:JFF524083 JOZ524036:JPB524083 JYV524036:JYX524083 KIR524036:KIT524083 KSN524036:KSP524083 LCJ524036:LCL524083 LMF524036:LMH524083 LWB524036:LWD524083 MFX524036:MFZ524083 MPT524036:MPV524083 MZP524036:MZR524083 NJL524036:NJN524083 NTH524036:NTJ524083 ODD524036:ODF524083 OMZ524036:ONB524083 OWV524036:OWX524083 PGR524036:PGT524083 PQN524036:PQP524083 QAJ524036:QAL524083 QKF524036:QKH524083 QUB524036:QUD524083 RDX524036:RDZ524083 RNT524036:RNV524083 RXP524036:RXR524083 SHL524036:SHN524083 SRH524036:SRJ524083 TBD524036:TBF524083 TKZ524036:TLB524083 TUV524036:TUX524083 UER524036:UET524083 UON524036:UOP524083 UYJ524036:UYL524083 VIF524036:VIH524083 VSB524036:VSD524083 WBX524036:WBZ524083 WLT524036:WLV524083 WVP524036:WVR524083 H589572:J589619 JD589572:JF589619 SZ589572:TB589619 ACV589572:ACX589619 AMR589572:AMT589619 AWN589572:AWP589619 BGJ589572:BGL589619 BQF589572:BQH589619 CAB589572:CAD589619 CJX589572:CJZ589619 CTT589572:CTV589619 DDP589572:DDR589619 DNL589572:DNN589619 DXH589572:DXJ589619 EHD589572:EHF589619 EQZ589572:ERB589619 FAV589572:FAX589619 FKR589572:FKT589619 FUN589572:FUP589619 GEJ589572:GEL589619 GOF589572:GOH589619 GYB589572:GYD589619 HHX589572:HHZ589619 HRT589572:HRV589619 IBP589572:IBR589619 ILL589572:ILN589619 IVH589572:IVJ589619 JFD589572:JFF589619 JOZ589572:JPB589619 JYV589572:JYX589619 KIR589572:KIT589619 KSN589572:KSP589619 LCJ589572:LCL589619 LMF589572:LMH589619 LWB589572:LWD589619 MFX589572:MFZ589619 MPT589572:MPV589619 MZP589572:MZR589619 NJL589572:NJN589619 NTH589572:NTJ589619 ODD589572:ODF589619 OMZ589572:ONB589619 OWV589572:OWX589619 PGR589572:PGT589619 PQN589572:PQP589619 QAJ589572:QAL589619 QKF589572:QKH589619 QUB589572:QUD589619 RDX589572:RDZ589619 RNT589572:RNV589619 RXP589572:RXR589619 SHL589572:SHN589619 SRH589572:SRJ589619 TBD589572:TBF589619 TKZ589572:TLB589619 TUV589572:TUX589619 UER589572:UET589619 UON589572:UOP589619 UYJ589572:UYL589619 VIF589572:VIH589619 VSB589572:VSD589619 WBX589572:WBZ589619 WLT589572:WLV589619 WVP589572:WVR589619 H655108:J655155 JD655108:JF655155 SZ655108:TB655155 ACV655108:ACX655155 AMR655108:AMT655155 AWN655108:AWP655155 BGJ655108:BGL655155 BQF655108:BQH655155 CAB655108:CAD655155 CJX655108:CJZ655155 CTT655108:CTV655155 DDP655108:DDR655155 DNL655108:DNN655155 DXH655108:DXJ655155 EHD655108:EHF655155 EQZ655108:ERB655155 FAV655108:FAX655155 FKR655108:FKT655155 FUN655108:FUP655155 GEJ655108:GEL655155 GOF655108:GOH655155 GYB655108:GYD655155 HHX655108:HHZ655155 HRT655108:HRV655155 IBP655108:IBR655155 ILL655108:ILN655155 IVH655108:IVJ655155 JFD655108:JFF655155 JOZ655108:JPB655155 JYV655108:JYX655155 KIR655108:KIT655155 KSN655108:KSP655155 LCJ655108:LCL655155 LMF655108:LMH655155 LWB655108:LWD655155 MFX655108:MFZ655155 MPT655108:MPV655155 MZP655108:MZR655155 NJL655108:NJN655155 NTH655108:NTJ655155 ODD655108:ODF655155 OMZ655108:ONB655155 OWV655108:OWX655155 PGR655108:PGT655155 PQN655108:PQP655155 QAJ655108:QAL655155 QKF655108:QKH655155 QUB655108:QUD655155 RDX655108:RDZ655155 RNT655108:RNV655155 RXP655108:RXR655155 SHL655108:SHN655155 SRH655108:SRJ655155 TBD655108:TBF655155 TKZ655108:TLB655155 TUV655108:TUX655155 UER655108:UET655155 UON655108:UOP655155 UYJ655108:UYL655155 VIF655108:VIH655155 VSB655108:VSD655155 WBX655108:WBZ655155 WLT655108:WLV655155 WVP655108:WVR655155 H720644:J720691 JD720644:JF720691 SZ720644:TB720691 ACV720644:ACX720691 AMR720644:AMT720691 AWN720644:AWP720691 BGJ720644:BGL720691 BQF720644:BQH720691 CAB720644:CAD720691 CJX720644:CJZ720691 CTT720644:CTV720691 DDP720644:DDR720691 DNL720644:DNN720691 DXH720644:DXJ720691 EHD720644:EHF720691 EQZ720644:ERB720691 FAV720644:FAX720691 FKR720644:FKT720691 FUN720644:FUP720691 GEJ720644:GEL720691 GOF720644:GOH720691 GYB720644:GYD720691 HHX720644:HHZ720691 HRT720644:HRV720691 IBP720644:IBR720691 ILL720644:ILN720691 IVH720644:IVJ720691 JFD720644:JFF720691 JOZ720644:JPB720691 JYV720644:JYX720691 KIR720644:KIT720691 KSN720644:KSP720691 LCJ720644:LCL720691 LMF720644:LMH720691 LWB720644:LWD720691 MFX720644:MFZ720691 MPT720644:MPV720691 MZP720644:MZR720691 NJL720644:NJN720691 NTH720644:NTJ720691 ODD720644:ODF720691 OMZ720644:ONB720691 OWV720644:OWX720691 PGR720644:PGT720691 PQN720644:PQP720691 QAJ720644:QAL720691 QKF720644:QKH720691 QUB720644:QUD720691 RDX720644:RDZ720691 RNT720644:RNV720691 RXP720644:RXR720691 SHL720644:SHN720691 SRH720644:SRJ720691 TBD720644:TBF720691 TKZ720644:TLB720691 TUV720644:TUX720691 UER720644:UET720691 UON720644:UOP720691 UYJ720644:UYL720691 VIF720644:VIH720691 VSB720644:VSD720691 WBX720644:WBZ720691 WLT720644:WLV720691 WVP720644:WVR720691 H786180:J786227 JD786180:JF786227 SZ786180:TB786227 ACV786180:ACX786227 AMR786180:AMT786227 AWN786180:AWP786227 BGJ786180:BGL786227 BQF786180:BQH786227 CAB786180:CAD786227 CJX786180:CJZ786227 CTT786180:CTV786227 DDP786180:DDR786227 DNL786180:DNN786227 DXH786180:DXJ786227 EHD786180:EHF786227 EQZ786180:ERB786227 FAV786180:FAX786227 FKR786180:FKT786227 FUN786180:FUP786227 GEJ786180:GEL786227 GOF786180:GOH786227 GYB786180:GYD786227 HHX786180:HHZ786227 HRT786180:HRV786227 IBP786180:IBR786227 ILL786180:ILN786227 IVH786180:IVJ786227 JFD786180:JFF786227 JOZ786180:JPB786227 JYV786180:JYX786227 KIR786180:KIT786227 KSN786180:KSP786227 LCJ786180:LCL786227 LMF786180:LMH786227 LWB786180:LWD786227 MFX786180:MFZ786227 MPT786180:MPV786227 MZP786180:MZR786227 NJL786180:NJN786227 NTH786180:NTJ786227 ODD786180:ODF786227 OMZ786180:ONB786227 OWV786180:OWX786227 PGR786180:PGT786227 PQN786180:PQP786227 QAJ786180:QAL786227 QKF786180:QKH786227 QUB786180:QUD786227 RDX786180:RDZ786227 RNT786180:RNV786227 RXP786180:RXR786227 SHL786180:SHN786227 SRH786180:SRJ786227 TBD786180:TBF786227 TKZ786180:TLB786227 TUV786180:TUX786227 UER786180:UET786227 UON786180:UOP786227 UYJ786180:UYL786227 VIF786180:VIH786227 VSB786180:VSD786227 WBX786180:WBZ786227 WLT786180:WLV786227 WVP786180:WVR786227 H851716:J851763 JD851716:JF851763 SZ851716:TB851763 ACV851716:ACX851763 AMR851716:AMT851763 AWN851716:AWP851763 BGJ851716:BGL851763 BQF851716:BQH851763 CAB851716:CAD851763 CJX851716:CJZ851763 CTT851716:CTV851763 DDP851716:DDR851763 DNL851716:DNN851763 DXH851716:DXJ851763 EHD851716:EHF851763 EQZ851716:ERB851763 FAV851716:FAX851763 FKR851716:FKT851763 FUN851716:FUP851763 GEJ851716:GEL851763 GOF851716:GOH851763 GYB851716:GYD851763 HHX851716:HHZ851763 HRT851716:HRV851763 IBP851716:IBR851763 ILL851716:ILN851763 IVH851716:IVJ851763 JFD851716:JFF851763 JOZ851716:JPB851763 JYV851716:JYX851763 KIR851716:KIT851763 KSN851716:KSP851763 LCJ851716:LCL851763 LMF851716:LMH851763 LWB851716:LWD851763 MFX851716:MFZ851763 MPT851716:MPV851763 MZP851716:MZR851763 NJL851716:NJN851763 NTH851716:NTJ851763 ODD851716:ODF851763 OMZ851716:ONB851763 OWV851716:OWX851763 PGR851716:PGT851763 PQN851716:PQP851763 QAJ851716:QAL851763 QKF851716:QKH851763 QUB851716:QUD851763 RDX851716:RDZ851763 RNT851716:RNV851763 RXP851716:RXR851763 SHL851716:SHN851763 SRH851716:SRJ851763 TBD851716:TBF851763 TKZ851716:TLB851763 TUV851716:TUX851763 UER851716:UET851763 UON851716:UOP851763 UYJ851716:UYL851763 VIF851716:VIH851763 VSB851716:VSD851763 WBX851716:WBZ851763 WLT851716:WLV851763 WVP851716:WVR851763 H917252:J917299 JD917252:JF917299 SZ917252:TB917299 ACV917252:ACX917299 AMR917252:AMT917299 AWN917252:AWP917299 BGJ917252:BGL917299 BQF917252:BQH917299 CAB917252:CAD917299 CJX917252:CJZ917299 CTT917252:CTV917299 DDP917252:DDR917299 DNL917252:DNN917299 DXH917252:DXJ917299 EHD917252:EHF917299 EQZ917252:ERB917299 FAV917252:FAX917299 FKR917252:FKT917299 FUN917252:FUP917299 GEJ917252:GEL917299 GOF917252:GOH917299 GYB917252:GYD917299 HHX917252:HHZ917299 HRT917252:HRV917299 IBP917252:IBR917299 ILL917252:ILN917299 IVH917252:IVJ917299 JFD917252:JFF917299 JOZ917252:JPB917299 JYV917252:JYX917299 KIR917252:KIT917299 KSN917252:KSP917299 LCJ917252:LCL917299 LMF917252:LMH917299 LWB917252:LWD917299 MFX917252:MFZ917299 MPT917252:MPV917299 MZP917252:MZR917299 NJL917252:NJN917299 NTH917252:NTJ917299 ODD917252:ODF917299 OMZ917252:ONB917299 OWV917252:OWX917299 PGR917252:PGT917299 PQN917252:PQP917299 QAJ917252:QAL917299 QKF917252:QKH917299 QUB917252:QUD917299 RDX917252:RDZ917299 RNT917252:RNV917299 RXP917252:RXR917299 SHL917252:SHN917299 SRH917252:SRJ917299 TBD917252:TBF917299 TKZ917252:TLB917299 TUV917252:TUX917299 UER917252:UET917299 UON917252:UOP917299 UYJ917252:UYL917299 VIF917252:VIH917299 VSB917252:VSD917299 WBX917252:WBZ917299 WLT917252:WLV917299 WVP917252:WVR917299 H982788:J982835 JD982788:JF982835 SZ982788:TB982835 ACV982788:ACX982835 AMR982788:AMT982835 AWN982788:AWP982835 BGJ982788:BGL982835 BQF982788:BQH982835 CAB982788:CAD982835 CJX982788:CJZ982835 CTT982788:CTV982835 DDP982788:DDR982835 DNL982788:DNN982835 DXH982788:DXJ982835 EHD982788:EHF982835 EQZ982788:ERB982835 FAV982788:FAX982835 FKR982788:FKT982835 FUN982788:FUP982835 GEJ982788:GEL982835 GOF982788:GOH982835 GYB982788:GYD982835 HHX982788:HHZ982835 HRT982788:HRV982835 IBP982788:IBR982835 ILL982788:ILN982835 IVH982788:IVJ982835 JFD982788:JFF982835 JOZ982788:JPB982835 JYV982788:JYX982835 KIR982788:KIT982835 KSN982788:KSP982835 LCJ982788:LCL982835 LMF982788:LMH982835 LWB982788:LWD982835 MFX982788:MFZ982835 MPT982788:MPV982835 MZP982788:MZR982835 NJL982788:NJN982835 NTH982788:NTJ982835 ODD982788:ODF982835 OMZ982788:ONB982835 OWV982788:OWX982835 PGR982788:PGT982835 PQN982788:PQP982835 QAJ982788:QAL982835 QKF982788:QKH982835 QUB982788:QUD982835 RDX982788:RDZ982835 RNT982788:RNV982835 RXP982788:RXR982835 SHL982788:SHN982835 SRH982788:SRJ982835 TBD982788:TBF982835 TKZ982788:TLB982835 TUV982788:TUX982835 UER982788:UET982835 UON982788:UOP982835 UYJ982788:UYL982835 VIF982788:VIH982835 VSB982788:VSD982835 WBX982788:WBZ982835 WLT982788:WLV982835 WVP982788:WVR982835 H199:J205 JD199:JF205 SZ199:TB205 ACV199:ACX205 AMR199:AMT205 AWN199:AWP205 BGJ199:BGL205 BQF199:BQH205 CAB199:CAD205 CJX199:CJZ205 CTT199:CTV205 DDP199:DDR205 DNL199:DNN205 DXH199:DXJ205 EHD199:EHF205 EQZ199:ERB205 FAV199:FAX205 FKR199:FKT205 FUN199:FUP205 GEJ199:GEL205 GOF199:GOH205 GYB199:GYD205 HHX199:HHZ205 HRT199:HRV205 IBP199:IBR205 ILL199:ILN205 IVH199:IVJ205 JFD199:JFF205 JOZ199:JPB205 JYV199:JYX205 KIR199:KIT205 KSN199:KSP205 LCJ199:LCL205 LMF199:LMH205 LWB199:LWD205 MFX199:MFZ205 MPT199:MPV205 MZP199:MZR205 NJL199:NJN205 NTH199:NTJ205 ODD199:ODF205 OMZ199:ONB205 OWV199:OWX205 PGR199:PGT205 PQN199:PQP205 QAJ199:QAL205 QKF199:QKH205 QUB199:QUD205 RDX199:RDZ205 RNT199:RNV205 RXP199:RXR205 SHL199:SHN205 SRH199:SRJ205 TBD199:TBF205 TKZ199:TLB205 TUV199:TUX205 UER199:UET205 UON199:UOP205 UYJ199:UYL205 VIF199:VIH205 VSB199:VSD205 WBX199:WBZ205 WLT199:WLV205 WVP199:WVR205 H65336:J65342 JD65336:JF65342 SZ65336:TB65342 ACV65336:ACX65342 AMR65336:AMT65342 AWN65336:AWP65342 BGJ65336:BGL65342 BQF65336:BQH65342 CAB65336:CAD65342 CJX65336:CJZ65342 CTT65336:CTV65342 DDP65336:DDR65342 DNL65336:DNN65342 DXH65336:DXJ65342 EHD65336:EHF65342 EQZ65336:ERB65342 FAV65336:FAX65342 FKR65336:FKT65342 FUN65336:FUP65342 GEJ65336:GEL65342 GOF65336:GOH65342 GYB65336:GYD65342 HHX65336:HHZ65342 HRT65336:HRV65342 IBP65336:IBR65342 ILL65336:ILN65342 IVH65336:IVJ65342 JFD65336:JFF65342 JOZ65336:JPB65342 JYV65336:JYX65342 KIR65336:KIT65342 KSN65336:KSP65342 LCJ65336:LCL65342 LMF65336:LMH65342 LWB65336:LWD65342 MFX65336:MFZ65342 MPT65336:MPV65342 MZP65336:MZR65342 NJL65336:NJN65342 NTH65336:NTJ65342 ODD65336:ODF65342 OMZ65336:ONB65342 OWV65336:OWX65342 PGR65336:PGT65342 PQN65336:PQP65342 QAJ65336:QAL65342 QKF65336:QKH65342 QUB65336:QUD65342 RDX65336:RDZ65342 RNT65336:RNV65342 RXP65336:RXR65342 SHL65336:SHN65342 SRH65336:SRJ65342 TBD65336:TBF65342 TKZ65336:TLB65342 TUV65336:TUX65342 UER65336:UET65342 UON65336:UOP65342 UYJ65336:UYL65342 VIF65336:VIH65342 VSB65336:VSD65342 WBX65336:WBZ65342 WLT65336:WLV65342 WVP65336:WVR65342 H130872:J130878 JD130872:JF130878 SZ130872:TB130878 ACV130872:ACX130878 AMR130872:AMT130878 AWN130872:AWP130878 BGJ130872:BGL130878 BQF130872:BQH130878 CAB130872:CAD130878 CJX130872:CJZ130878 CTT130872:CTV130878 DDP130872:DDR130878 DNL130872:DNN130878 DXH130872:DXJ130878 EHD130872:EHF130878 EQZ130872:ERB130878 FAV130872:FAX130878 FKR130872:FKT130878 FUN130872:FUP130878 GEJ130872:GEL130878 GOF130872:GOH130878 GYB130872:GYD130878 HHX130872:HHZ130878 HRT130872:HRV130878 IBP130872:IBR130878 ILL130872:ILN130878 IVH130872:IVJ130878 JFD130872:JFF130878 JOZ130872:JPB130878 JYV130872:JYX130878 KIR130872:KIT130878 KSN130872:KSP130878 LCJ130872:LCL130878 LMF130872:LMH130878 LWB130872:LWD130878 MFX130872:MFZ130878 MPT130872:MPV130878 MZP130872:MZR130878 NJL130872:NJN130878 NTH130872:NTJ130878 ODD130872:ODF130878 OMZ130872:ONB130878 OWV130872:OWX130878 PGR130872:PGT130878 PQN130872:PQP130878 QAJ130872:QAL130878 QKF130872:QKH130878 QUB130872:QUD130878 RDX130872:RDZ130878 RNT130872:RNV130878 RXP130872:RXR130878 SHL130872:SHN130878 SRH130872:SRJ130878 TBD130872:TBF130878 TKZ130872:TLB130878 TUV130872:TUX130878 UER130872:UET130878 UON130872:UOP130878 UYJ130872:UYL130878 VIF130872:VIH130878 VSB130872:VSD130878 WBX130872:WBZ130878 WLT130872:WLV130878 WVP130872:WVR130878 H196408:J196414 JD196408:JF196414 SZ196408:TB196414 ACV196408:ACX196414 AMR196408:AMT196414 AWN196408:AWP196414 BGJ196408:BGL196414 BQF196408:BQH196414 CAB196408:CAD196414 CJX196408:CJZ196414 CTT196408:CTV196414 DDP196408:DDR196414 DNL196408:DNN196414 DXH196408:DXJ196414 EHD196408:EHF196414 EQZ196408:ERB196414 FAV196408:FAX196414 FKR196408:FKT196414 FUN196408:FUP196414 GEJ196408:GEL196414 GOF196408:GOH196414 GYB196408:GYD196414 HHX196408:HHZ196414 HRT196408:HRV196414 IBP196408:IBR196414 ILL196408:ILN196414 IVH196408:IVJ196414 JFD196408:JFF196414 JOZ196408:JPB196414 JYV196408:JYX196414 KIR196408:KIT196414 KSN196408:KSP196414 LCJ196408:LCL196414 LMF196408:LMH196414 LWB196408:LWD196414 MFX196408:MFZ196414 MPT196408:MPV196414 MZP196408:MZR196414 NJL196408:NJN196414 NTH196408:NTJ196414 ODD196408:ODF196414 OMZ196408:ONB196414 OWV196408:OWX196414 PGR196408:PGT196414 PQN196408:PQP196414 QAJ196408:QAL196414 QKF196408:QKH196414 QUB196408:QUD196414 RDX196408:RDZ196414 RNT196408:RNV196414 RXP196408:RXR196414 SHL196408:SHN196414 SRH196408:SRJ196414 TBD196408:TBF196414 TKZ196408:TLB196414 TUV196408:TUX196414 UER196408:UET196414 UON196408:UOP196414 UYJ196408:UYL196414 VIF196408:VIH196414 VSB196408:VSD196414 WBX196408:WBZ196414 WLT196408:WLV196414 WVP196408:WVR196414 H261944:J261950 JD261944:JF261950 SZ261944:TB261950 ACV261944:ACX261950 AMR261944:AMT261950 AWN261944:AWP261950 BGJ261944:BGL261950 BQF261944:BQH261950 CAB261944:CAD261950 CJX261944:CJZ261950 CTT261944:CTV261950 DDP261944:DDR261950 DNL261944:DNN261950 DXH261944:DXJ261950 EHD261944:EHF261950 EQZ261944:ERB261950 FAV261944:FAX261950 FKR261944:FKT261950 FUN261944:FUP261950 GEJ261944:GEL261950 GOF261944:GOH261950 GYB261944:GYD261950 HHX261944:HHZ261950 HRT261944:HRV261950 IBP261944:IBR261950 ILL261944:ILN261950 IVH261944:IVJ261950 JFD261944:JFF261950 JOZ261944:JPB261950 JYV261944:JYX261950 KIR261944:KIT261950 KSN261944:KSP261950 LCJ261944:LCL261950 LMF261944:LMH261950 LWB261944:LWD261950 MFX261944:MFZ261950 MPT261944:MPV261950 MZP261944:MZR261950 NJL261944:NJN261950 NTH261944:NTJ261950 ODD261944:ODF261950 OMZ261944:ONB261950 OWV261944:OWX261950 PGR261944:PGT261950 PQN261944:PQP261950 QAJ261944:QAL261950 QKF261944:QKH261950 QUB261944:QUD261950 RDX261944:RDZ261950 RNT261944:RNV261950 RXP261944:RXR261950 SHL261944:SHN261950 SRH261944:SRJ261950 TBD261944:TBF261950 TKZ261944:TLB261950 TUV261944:TUX261950 UER261944:UET261950 UON261944:UOP261950 UYJ261944:UYL261950 VIF261944:VIH261950 VSB261944:VSD261950 WBX261944:WBZ261950 WLT261944:WLV261950 WVP261944:WVR261950 H327480:J327486 JD327480:JF327486 SZ327480:TB327486 ACV327480:ACX327486 AMR327480:AMT327486 AWN327480:AWP327486 BGJ327480:BGL327486 BQF327480:BQH327486 CAB327480:CAD327486 CJX327480:CJZ327486 CTT327480:CTV327486 DDP327480:DDR327486 DNL327480:DNN327486 DXH327480:DXJ327486 EHD327480:EHF327486 EQZ327480:ERB327486 FAV327480:FAX327486 FKR327480:FKT327486 FUN327480:FUP327486 GEJ327480:GEL327486 GOF327480:GOH327486 GYB327480:GYD327486 HHX327480:HHZ327486 HRT327480:HRV327486 IBP327480:IBR327486 ILL327480:ILN327486 IVH327480:IVJ327486 JFD327480:JFF327486 JOZ327480:JPB327486 JYV327480:JYX327486 KIR327480:KIT327486 KSN327480:KSP327486 LCJ327480:LCL327486 LMF327480:LMH327486 LWB327480:LWD327486 MFX327480:MFZ327486 MPT327480:MPV327486 MZP327480:MZR327486 NJL327480:NJN327486 NTH327480:NTJ327486 ODD327480:ODF327486 OMZ327480:ONB327486 OWV327480:OWX327486 PGR327480:PGT327486 PQN327480:PQP327486 QAJ327480:QAL327486 QKF327480:QKH327486 QUB327480:QUD327486 RDX327480:RDZ327486 RNT327480:RNV327486 RXP327480:RXR327486 SHL327480:SHN327486 SRH327480:SRJ327486 TBD327480:TBF327486 TKZ327480:TLB327486 TUV327480:TUX327486 UER327480:UET327486 UON327480:UOP327486 UYJ327480:UYL327486 VIF327480:VIH327486 VSB327480:VSD327486 WBX327480:WBZ327486 WLT327480:WLV327486 WVP327480:WVR327486 H393016:J393022 JD393016:JF393022 SZ393016:TB393022 ACV393016:ACX393022 AMR393016:AMT393022 AWN393016:AWP393022 BGJ393016:BGL393022 BQF393016:BQH393022 CAB393016:CAD393022 CJX393016:CJZ393022 CTT393016:CTV393022 DDP393016:DDR393022 DNL393016:DNN393022 DXH393016:DXJ393022 EHD393016:EHF393022 EQZ393016:ERB393022 FAV393016:FAX393022 FKR393016:FKT393022 FUN393016:FUP393022 GEJ393016:GEL393022 GOF393016:GOH393022 GYB393016:GYD393022 HHX393016:HHZ393022 HRT393016:HRV393022 IBP393016:IBR393022 ILL393016:ILN393022 IVH393016:IVJ393022 JFD393016:JFF393022 JOZ393016:JPB393022 JYV393016:JYX393022 KIR393016:KIT393022 KSN393016:KSP393022 LCJ393016:LCL393022 LMF393016:LMH393022 LWB393016:LWD393022 MFX393016:MFZ393022 MPT393016:MPV393022 MZP393016:MZR393022 NJL393016:NJN393022 NTH393016:NTJ393022 ODD393016:ODF393022 OMZ393016:ONB393022 OWV393016:OWX393022 PGR393016:PGT393022 PQN393016:PQP393022 QAJ393016:QAL393022 QKF393016:QKH393022 QUB393016:QUD393022 RDX393016:RDZ393022 RNT393016:RNV393022 RXP393016:RXR393022 SHL393016:SHN393022 SRH393016:SRJ393022 TBD393016:TBF393022 TKZ393016:TLB393022 TUV393016:TUX393022 UER393016:UET393022 UON393016:UOP393022 UYJ393016:UYL393022 VIF393016:VIH393022 VSB393016:VSD393022 WBX393016:WBZ393022 WLT393016:WLV393022 WVP393016:WVR393022 H458552:J458558 JD458552:JF458558 SZ458552:TB458558 ACV458552:ACX458558 AMR458552:AMT458558 AWN458552:AWP458558 BGJ458552:BGL458558 BQF458552:BQH458558 CAB458552:CAD458558 CJX458552:CJZ458558 CTT458552:CTV458558 DDP458552:DDR458558 DNL458552:DNN458558 DXH458552:DXJ458558 EHD458552:EHF458558 EQZ458552:ERB458558 FAV458552:FAX458558 FKR458552:FKT458558 FUN458552:FUP458558 GEJ458552:GEL458558 GOF458552:GOH458558 GYB458552:GYD458558 HHX458552:HHZ458558 HRT458552:HRV458558 IBP458552:IBR458558 ILL458552:ILN458558 IVH458552:IVJ458558 JFD458552:JFF458558 JOZ458552:JPB458558 JYV458552:JYX458558 KIR458552:KIT458558 KSN458552:KSP458558 LCJ458552:LCL458558 LMF458552:LMH458558 LWB458552:LWD458558 MFX458552:MFZ458558 MPT458552:MPV458558 MZP458552:MZR458558 NJL458552:NJN458558 NTH458552:NTJ458558 ODD458552:ODF458558 OMZ458552:ONB458558 OWV458552:OWX458558 PGR458552:PGT458558 PQN458552:PQP458558 QAJ458552:QAL458558 QKF458552:QKH458558 QUB458552:QUD458558 RDX458552:RDZ458558 RNT458552:RNV458558 RXP458552:RXR458558 SHL458552:SHN458558 SRH458552:SRJ458558 TBD458552:TBF458558 TKZ458552:TLB458558 TUV458552:TUX458558 UER458552:UET458558 UON458552:UOP458558 UYJ458552:UYL458558 VIF458552:VIH458558 VSB458552:VSD458558 WBX458552:WBZ458558 WLT458552:WLV458558 WVP458552:WVR458558 H524088:J524094 JD524088:JF524094 SZ524088:TB524094 ACV524088:ACX524094 AMR524088:AMT524094 AWN524088:AWP524094 BGJ524088:BGL524094 BQF524088:BQH524094 CAB524088:CAD524094 CJX524088:CJZ524094 CTT524088:CTV524094 DDP524088:DDR524094 DNL524088:DNN524094 DXH524088:DXJ524094 EHD524088:EHF524094 EQZ524088:ERB524094 FAV524088:FAX524094 FKR524088:FKT524094 FUN524088:FUP524094 GEJ524088:GEL524094 GOF524088:GOH524094 GYB524088:GYD524094 HHX524088:HHZ524094 HRT524088:HRV524094 IBP524088:IBR524094 ILL524088:ILN524094 IVH524088:IVJ524094 JFD524088:JFF524094 JOZ524088:JPB524094 JYV524088:JYX524094 KIR524088:KIT524094 KSN524088:KSP524094 LCJ524088:LCL524094 LMF524088:LMH524094 LWB524088:LWD524094 MFX524088:MFZ524094 MPT524088:MPV524094 MZP524088:MZR524094 NJL524088:NJN524094 NTH524088:NTJ524094 ODD524088:ODF524094 OMZ524088:ONB524094 OWV524088:OWX524094 PGR524088:PGT524094 PQN524088:PQP524094 QAJ524088:QAL524094 QKF524088:QKH524094 QUB524088:QUD524094 RDX524088:RDZ524094 RNT524088:RNV524094 RXP524088:RXR524094 SHL524088:SHN524094 SRH524088:SRJ524094 TBD524088:TBF524094 TKZ524088:TLB524094 TUV524088:TUX524094 UER524088:UET524094 UON524088:UOP524094 UYJ524088:UYL524094 VIF524088:VIH524094 VSB524088:VSD524094 WBX524088:WBZ524094 WLT524088:WLV524094 WVP524088:WVR524094 H589624:J589630 JD589624:JF589630 SZ589624:TB589630 ACV589624:ACX589630 AMR589624:AMT589630 AWN589624:AWP589630 BGJ589624:BGL589630 BQF589624:BQH589630 CAB589624:CAD589630 CJX589624:CJZ589630 CTT589624:CTV589630 DDP589624:DDR589630 DNL589624:DNN589630 DXH589624:DXJ589630 EHD589624:EHF589630 EQZ589624:ERB589630 FAV589624:FAX589630 FKR589624:FKT589630 FUN589624:FUP589630 GEJ589624:GEL589630 GOF589624:GOH589630 GYB589624:GYD589630 HHX589624:HHZ589630 HRT589624:HRV589630 IBP589624:IBR589630 ILL589624:ILN589630 IVH589624:IVJ589630 JFD589624:JFF589630 JOZ589624:JPB589630 JYV589624:JYX589630 KIR589624:KIT589630 KSN589624:KSP589630 LCJ589624:LCL589630 LMF589624:LMH589630 LWB589624:LWD589630 MFX589624:MFZ589630 MPT589624:MPV589630 MZP589624:MZR589630 NJL589624:NJN589630 NTH589624:NTJ589630 ODD589624:ODF589630 OMZ589624:ONB589630 OWV589624:OWX589630 PGR589624:PGT589630 PQN589624:PQP589630 QAJ589624:QAL589630 QKF589624:QKH589630 QUB589624:QUD589630 RDX589624:RDZ589630 RNT589624:RNV589630 RXP589624:RXR589630 SHL589624:SHN589630 SRH589624:SRJ589630 TBD589624:TBF589630 TKZ589624:TLB589630 TUV589624:TUX589630 UER589624:UET589630 UON589624:UOP589630 UYJ589624:UYL589630 VIF589624:VIH589630 VSB589624:VSD589630 WBX589624:WBZ589630 WLT589624:WLV589630 WVP589624:WVR589630 H655160:J655166 JD655160:JF655166 SZ655160:TB655166 ACV655160:ACX655166 AMR655160:AMT655166 AWN655160:AWP655166 BGJ655160:BGL655166 BQF655160:BQH655166 CAB655160:CAD655166 CJX655160:CJZ655166 CTT655160:CTV655166 DDP655160:DDR655166 DNL655160:DNN655166 DXH655160:DXJ655166 EHD655160:EHF655166 EQZ655160:ERB655166 FAV655160:FAX655166 FKR655160:FKT655166 FUN655160:FUP655166 GEJ655160:GEL655166 GOF655160:GOH655166 GYB655160:GYD655166 HHX655160:HHZ655166 HRT655160:HRV655166 IBP655160:IBR655166 ILL655160:ILN655166 IVH655160:IVJ655166 JFD655160:JFF655166 JOZ655160:JPB655166 JYV655160:JYX655166 KIR655160:KIT655166 KSN655160:KSP655166 LCJ655160:LCL655166 LMF655160:LMH655166 LWB655160:LWD655166 MFX655160:MFZ655166 MPT655160:MPV655166 MZP655160:MZR655166 NJL655160:NJN655166 NTH655160:NTJ655166 ODD655160:ODF655166 OMZ655160:ONB655166 OWV655160:OWX655166 PGR655160:PGT655166 PQN655160:PQP655166 QAJ655160:QAL655166 QKF655160:QKH655166 QUB655160:QUD655166 RDX655160:RDZ655166 RNT655160:RNV655166 RXP655160:RXR655166 SHL655160:SHN655166 SRH655160:SRJ655166 TBD655160:TBF655166 TKZ655160:TLB655166 TUV655160:TUX655166 UER655160:UET655166 UON655160:UOP655166 UYJ655160:UYL655166 VIF655160:VIH655166 VSB655160:VSD655166 WBX655160:WBZ655166 WLT655160:WLV655166 WVP655160:WVR655166 H720696:J720702 JD720696:JF720702 SZ720696:TB720702 ACV720696:ACX720702 AMR720696:AMT720702 AWN720696:AWP720702 BGJ720696:BGL720702 BQF720696:BQH720702 CAB720696:CAD720702 CJX720696:CJZ720702 CTT720696:CTV720702 DDP720696:DDR720702 DNL720696:DNN720702 DXH720696:DXJ720702 EHD720696:EHF720702 EQZ720696:ERB720702 FAV720696:FAX720702 FKR720696:FKT720702 FUN720696:FUP720702 GEJ720696:GEL720702 GOF720696:GOH720702 GYB720696:GYD720702 HHX720696:HHZ720702 HRT720696:HRV720702 IBP720696:IBR720702 ILL720696:ILN720702 IVH720696:IVJ720702 JFD720696:JFF720702 JOZ720696:JPB720702 JYV720696:JYX720702 KIR720696:KIT720702 KSN720696:KSP720702 LCJ720696:LCL720702 LMF720696:LMH720702 LWB720696:LWD720702 MFX720696:MFZ720702 MPT720696:MPV720702 MZP720696:MZR720702 NJL720696:NJN720702 NTH720696:NTJ720702 ODD720696:ODF720702 OMZ720696:ONB720702 OWV720696:OWX720702 PGR720696:PGT720702 PQN720696:PQP720702 QAJ720696:QAL720702 QKF720696:QKH720702 QUB720696:QUD720702 RDX720696:RDZ720702 RNT720696:RNV720702 RXP720696:RXR720702 SHL720696:SHN720702 SRH720696:SRJ720702 TBD720696:TBF720702 TKZ720696:TLB720702 TUV720696:TUX720702 UER720696:UET720702 UON720696:UOP720702 UYJ720696:UYL720702 VIF720696:VIH720702 VSB720696:VSD720702 WBX720696:WBZ720702 WLT720696:WLV720702 WVP720696:WVR720702 H786232:J786238 JD786232:JF786238 SZ786232:TB786238 ACV786232:ACX786238 AMR786232:AMT786238 AWN786232:AWP786238 BGJ786232:BGL786238 BQF786232:BQH786238 CAB786232:CAD786238 CJX786232:CJZ786238 CTT786232:CTV786238 DDP786232:DDR786238 DNL786232:DNN786238 DXH786232:DXJ786238 EHD786232:EHF786238 EQZ786232:ERB786238 FAV786232:FAX786238 FKR786232:FKT786238 FUN786232:FUP786238 GEJ786232:GEL786238 GOF786232:GOH786238 GYB786232:GYD786238 HHX786232:HHZ786238 HRT786232:HRV786238 IBP786232:IBR786238 ILL786232:ILN786238 IVH786232:IVJ786238 JFD786232:JFF786238 JOZ786232:JPB786238 JYV786232:JYX786238 KIR786232:KIT786238 KSN786232:KSP786238 LCJ786232:LCL786238 LMF786232:LMH786238 LWB786232:LWD786238 MFX786232:MFZ786238 MPT786232:MPV786238 MZP786232:MZR786238 NJL786232:NJN786238 NTH786232:NTJ786238 ODD786232:ODF786238 OMZ786232:ONB786238 OWV786232:OWX786238 PGR786232:PGT786238 PQN786232:PQP786238 QAJ786232:QAL786238 QKF786232:QKH786238 QUB786232:QUD786238 RDX786232:RDZ786238 RNT786232:RNV786238 RXP786232:RXR786238 SHL786232:SHN786238 SRH786232:SRJ786238 TBD786232:TBF786238 TKZ786232:TLB786238 TUV786232:TUX786238 UER786232:UET786238 UON786232:UOP786238 UYJ786232:UYL786238 VIF786232:VIH786238 VSB786232:VSD786238 WBX786232:WBZ786238 WLT786232:WLV786238 WVP786232:WVR786238 H851768:J851774 JD851768:JF851774 SZ851768:TB851774 ACV851768:ACX851774 AMR851768:AMT851774 AWN851768:AWP851774 BGJ851768:BGL851774 BQF851768:BQH851774 CAB851768:CAD851774 CJX851768:CJZ851774 CTT851768:CTV851774 DDP851768:DDR851774 DNL851768:DNN851774 DXH851768:DXJ851774 EHD851768:EHF851774 EQZ851768:ERB851774 FAV851768:FAX851774 FKR851768:FKT851774 FUN851768:FUP851774 GEJ851768:GEL851774 GOF851768:GOH851774 GYB851768:GYD851774 HHX851768:HHZ851774 HRT851768:HRV851774 IBP851768:IBR851774 ILL851768:ILN851774 IVH851768:IVJ851774 JFD851768:JFF851774 JOZ851768:JPB851774 JYV851768:JYX851774 KIR851768:KIT851774 KSN851768:KSP851774 LCJ851768:LCL851774 LMF851768:LMH851774 LWB851768:LWD851774 MFX851768:MFZ851774 MPT851768:MPV851774 MZP851768:MZR851774 NJL851768:NJN851774 NTH851768:NTJ851774 ODD851768:ODF851774 OMZ851768:ONB851774 OWV851768:OWX851774 PGR851768:PGT851774 PQN851768:PQP851774 QAJ851768:QAL851774 QKF851768:QKH851774 QUB851768:QUD851774 RDX851768:RDZ851774 RNT851768:RNV851774 RXP851768:RXR851774 SHL851768:SHN851774 SRH851768:SRJ851774 TBD851768:TBF851774 TKZ851768:TLB851774 TUV851768:TUX851774 UER851768:UET851774 UON851768:UOP851774 UYJ851768:UYL851774 VIF851768:VIH851774 VSB851768:VSD851774 WBX851768:WBZ851774 WLT851768:WLV851774 WVP851768:WVR851774 H917304:J917310 JD917304:JF917310 SZ917304:TB917310 ACV917304:ACX917310 AMR917304:AMT917310 AWN917304:AWP917310 BGJ917304:BGL917310 BQF917304:BQH917310 CAB917304:CAD917310 CJX917304:CJZ917310 CTT917304:CTV917310 DDP917304:DDR917310 DNL917304:DNN917310 DXH917304:DXJ917310 EHD917304:EHF917310 EQZ917304:ERB917310 FAV917304:FAX917310 FKR917304:FKT917310 FUN917304:FUP917310 GEJ917304:GEL917310 GOF917304:GOH917310 GYB917304:GYD917310 HHX917304:HHZ917310 HRT917304:HRV917310 IBP917304:IBR917310 ILL917304:ILN917310 IVH917304:IVJ917310 JFD917304:JFF917310 JOZ917304:JPB917310 JYV917304:JYX917310 KIR917304:KIT917310 KSN917304:KSP917310 LCJ917304:LCL917310 LMF917304:LMH917310 LWB917304:LWD917310 MFX917304:MFZ917310 MPT917304:MPV917310 MZP917304:MZR917310 NJL917304:NJN917310 NTH917304:NTJ917310 ODD917304:ODF917310 OMZ917304:ONB917310 OWV917304:OWX917310 PGR917304:PGT917310 PQN917304:PQP917310 QAJ917304:QAL917310 QKF917304:QKH917310 QUB917304:QUD917310 RDX917304:RDZ917310 RNT917304:RNV917310 RXP917304:RXR917310 SHL917304:SHN917310 SRH917304:SRJ917310 TBD917304:TBF917310 TKZ917304:TLB917310 TUV917304:TUX917310 UER917304:UET917310 UON917304:UOP917310 UYJ917304:UYL917310 VIF917304:VIH917310 VSB917304:VSD917310 WBX917304:WBZ917310 WLT917304:WLV917310 WVP917304:WVR917310 H982840:J982846 JD982840:JF982846 SZ982840:TB982846 ACV982840:ACX982846 AMR982840:AMT982846 AWN982840:AWP982846 BGJ982840:BGL982846 BQF982840:BQH982846 CAB982840:CAD982846 CJX982840:CJZ982846 CTT982840:CTV982846 DDP982840:DDR982846 DNL982840:DNN982846 DXH982840:DXJ982846 EHD982840:EHF982846 EQZ982840:ERB982846 FAV982840:FAX982846 FKR982840:FKT982846 FUN982840:FUP982846 GEJ982840:GEL982846 GOF982840:GOH982846 GYB982840:GYD982846 HHX982840:HHZ982846 HRT982840:HRV982846 IBP982840:IBR982846 ILL982840:ILN982846 IVH982840:IVJ982846 JFD982840:JFF982846 JOZ982840:JPB982846 JYV982840:JYX982846 KIR982840:KIT982846 KSN982840:KSP982846 LCJ982840:LCL982846 LMF982840:LMH982846 LWB982840:LWD982846 MFX982840:MFZ982846 MPT982840:MPV982846 MZP982840:MZR982846 NJL982840:NJN982846 NTH982840:NTJ982846 ODD982840:ODF982846 OMZ982840:ONB982846 OWV982840:OWX982846 PGR982840:PGT982846 PQN982840:PQP982846 QAJ982840:QAL982846 QKF982840:QKH982846 QUB982840:QUD982846 RDX982840:RDZ982846 RNT982840:RNV982846 RXP982840:RXR982846 SHL982840:SHN982846 SRH982840:SRJ982846 TBD982840:TBF982846 TKZ982840:TLB982846 TUV982840:TUX982846 UER982840:UET982846 UON982840:UOP982846 UYJ982840:UYL982846 VIF982840:VIH982846 VSB982840:VSD982846 WBX982840:WBZ982846 WLT982840:WLV982846 WVP982840:WVR982846 H209:J217 JD209:JF217 SZ209:TB217 ACV209:ACX217 AMR209:AMT217 AWN209:AWP217 BGJ209:BGL217 BQF209:BQH217 CAB209:CAD217 CJX209:CJZ217 CTT209:CTV217 DDP209:DDR217 DNL209:DNN217 DXH209:DXJ217 EHD209:EHF217 EQZ209:ERB217 FAV209:FAX217 FKR209:FKT217 FUN209:FUP217 GEJ209:GEL217 GOF209:GOH217 GYB209:GYD217 HHX209:HHZ217 HRT209:HRV217 IBP209:IBR217 ILL209:ILN217 IVH209:IVJ217 JFD209:JFF217 JOZ209:JPB217 JYV209:JYX217 KIR209:KIT217 KSN209:KSP217 LCJ209:LCL217 LMF209:LMH217 LWB209:LWD217 MFX209:MFZ217 MPT209:MPV217 MZP209:MZR217 NJL209:NJN217 NTH209:NTJ217 ODD209:ODF217 OMZ209:ONB217 OWV209:OWX217 PGR209:PGT217 PQN209:PQP217 QAJ209:QAL217 QKF209:QKH217 QUB209:QUD217 RDX209:RDZ217 RNT209:RNV217 RXP209:RXR217 SHL209:SHN217 SRH209:SRJ217 TBD209:TBF217 TKZ209:TLB217 TUV209:TUX217 UER209:UET217 UON209:UOP217 UYJ209:UYL217 VIF209:VIH217 VSB209:VSD217 WBX209:WBZ217 WLT209:WLV217 WVP209:WVR217 H65346:J65354 JD65346:JF65354 SZ65346:TB65354 ACV65346:ACX65354 AMR65346:AMT65354 AWN65346:AWP65354 BGJ65346:BGL65354 BQF65346:BQH65354 CAB65346:CAD65354 CJX65346:CJZ65354 CTT65346:CTV65354 DDP65346:DDR65354 DNL65346:DNN65354 DXH65346:DXJ65354 EHD65346:EHF65354 EQZ65346:ERB65354 FAV65346:FAX65354 FKR65346:FKT65354 FUN65346:FUP65354 GEJ65346:GEL65354 GOF65346:GOH65354 GYB65346:GYD65354 HHX65346:HHZ65354 HRT65346:HRV65354 IBP65346:IBR65354 ILL65346:ILN65354 IVH65346:IVJ65354 JFD65346:JFF65354 JOZ65346:JPB65354 JYV65346:JYX65354 KIR65346:KIT65354 KSN65346:KSP65354 LCJ65346:LCL65354 LMF65346:LMH65354 LWB65346:LWD65354 MFX65346:MFZ65354 MPT65346:MPV65354 MZP65346:MZR65354 NJL65346:NJN65354 NTH65346:NTJ65354 ODD65346:ODF65354 OMZ65346:ONB65354 OWV65346:OWX65354 PGR65346:PGT65354 PQN65346:PQP65354 QAJ65346:QAL65354 QKF65346:QKH65354 QUB65346:QUD65354 RDX65346:RDZ65354 RNT65346:RNV65354 RXP65346:RXR65354 SHL65346:SHN65354 SRH65346:SRJ65354 TBD65346:TBF65354 TKZ65346:TLB65354 TUV65346:TUX65354 UER65346:UET65354 UON65346:UOP65354 UYJ65346:UYL65354 VIF65346:VIH65354 VSB65346:VSD65354 WBX65346:WBZ65354 WLT65346:WLV65354 WVP65346:WVR65354 H130882:J130890 JD130882:JF130890 SZ130882:TB130890 ACV130882:ACX130890 AMR130882:AMT130890 AWN130882:AWP130890 BGJ130882:BGL130890 BQF130882:BQH130890 CAB130882:CAD130890 CJX130882:CJZ130890 CTT130882:CTV130890 DDP130882:DDR130890 DNL130882:DNN130890 DXH130882:DXJ130890 EHD130882:EHF130890 EQZ130882:ERB130890 FAV130882:FAX130890 FKR130882:FKT130890 FUN130882:FUP130890 GEJ130882:GEL130890 GOF130882:GOH130890 GYB130882:GYD130890 HHX130882:HHZ130890 HRT130882:HRV130890 IBP130882:IBR130890 ILL130882:ILN130890 IVH130882:IVJ130890 JFD130882:JFF130890 JOZ130882:JPB130890 JYV130882:JYX130890 KIR130882:KIT130890 KSN130882:KSP130890 LCJ130882:LCL130890 LMF130882:LMH130890 LWB130882:LWD130890 MFX130882:MFZ130890 MPT130882:MPV130890 MZP130882:MZR130890 NJL130882:NJN130890 NTH130882:NTJ130890 ODD130882:ODF130890 OMZ130882:ONB130890 OWV130882:OWX130890 PGR130882:PGT130890 PQN130882:PQP130890 QAJ130882:QAL130890 QKF130882:QKH130890 QUB130882:QUD130890 RDX130882:RDZ130890 RNT130882:RNV130890 RXP130882:RXR130890 SHL130882:SHN130890 SRH130882:SRJ130890 TBD130882:TBF130890 TKZ130882:TLB130890 TUV130882:TUX130890 UER130882:UET130890 UON130882:UOP130890 UYJ130882:UYL130890 VIF130882:VIH130890 VSB130882:VSD130890 WBX130882:WBZ130890 WLT130882:WLV130890 WVP130882:WVR130890 H196418:J196426 JD196418:JF196426 SZ196418:TB196426 ACV196418:ACX196426 AMR196418:AMT196426 AWN196418:AWP196426 BGJ196418:BGL196426 BQF196418:BQH196426 CAB196418:CAD196426 CJX196418:CJZ196426 CTT196418:CTV196426 DDP196418:DDR196426 DNL196418:DNN196426 DXH196418:DXJ196426 EHD196418:EHF196426 EQZ196418:ERB196426 FAV196418:FAX196426 FKR196418:FKT196426 FUN196418:FUP196426 GEJ196418:GEL196426 GOF196418:GOH196426 GYB196418:GYD196426 HHX196418:HHZ196426 HRT196418:HRV196426 IBP196418:IBR196426 ILL196418:ILN196426 IVH196418:IVJ196426 JFD196418:JFF196426 JOZ196418:JPB196426 JYV196418:JYX196426 KIR196418:KIT196426 KSN196418:KSP196426 LCJ196418:LCL196426 LMF196418:LMH196426 LWB196418:LWD196426 MFX196418:MFZ196426 MPT196418:MPV196426 MZP196418:MZR196426 NJL196418:NJN196426 NTH196418:NTJ196426 ODD196418:ODF196426 OMZ196418:ONB196426 OWV196418:OWX196426 PGR196418:PGT196426 PQN196418:PQP196426 QAJ196418:QAL196426 QKF196418:QKH196426 QUB196418:QUD196426 RDX196418:RDZ196426 RNT196418:RNV196426 RXP196418:RXR196426 SHL196418:SHN196426 SRH196418:SRJ196426 TBD196418:TBF196426 TKZ196418:TLB196426 TUV196418:TUX196426 UER196418:UET196426 UON196418:UOP196426 UYJ196418:UYL196426 VIF196418:VIH196426 VSB196418:VSD196426 WBX196418:WBZ196426 WLT196418:WLV196426 WVP196418:WVR196426 H261954:J261962 JD261954:JF261962 SZ261954:TB261962 ACV261954:ACX261962 AMR261954:AMT261962 AWN261954:AWP261962 BGJ261954:BGL261962 BQF261954:BQH261962 CAB261954:CAD261962 CJX261954:CJZ261962 CTT261954:CTV261962 DDP261954:DDR261962 DNL261954:DNN261962 DXH261954:DXJ261962 EHD261954:EHF261962 EQZ261954:ERB261962 FAV261954:FAX261962 FKR261954:FKT261962 FUN261954:FUP261962 GEJ261954:GEL261962 GOF261954:GOH261962 GYB261954:GYD261962 HHX261954:HHZ261962 HRT261954:HRV261962 IBP261954:IBR261962 ILL261954:ILN261962 IVH261954:IVJ261962 JFD261954:JFF261962 JOZ261954:JPB261962 JYV261954:JYX261962 KIR261954:KIT261962 KSN261954:KSP261962 LCJ261954:LCL261962 LMF261954:LMH261962 LWB261954:LWD261962 MFX261954:MFZ261962 MPT261954:MPV261962 MZP261954:MZR261962 NJL261954:NJN261962 NTH261954:NTJ261962 ODD261954:ODF261962 OMZ261954:ONB261962 OWV261954:OWX261962 PGR261954:PGT261962 PQN261954:PQP261962 QAJ261954:QAL261962 QKF261954:QKH261962 QUB261954:QUD261962 RDX261954:RDZ261962 RNT261954:RNV261962 RXP261954:RXR261962 SHL261954:SHN261962 SRH261954:SRJ261962 TBD261954:TBF261962 TKZ261954:TLB261962 TUV261954:TUX261962 UER261954:UET261962 UON261954:UOP261962 UYJ261954:UYL261962 VIF261954:VIH261962 VSB261954:VSD261962 WBX261954:WBZ261962 WLT261954:WLV261962 WVP261954:WVR261962 H327490:J327498 JD327490:JF327498 SZ327490:TB327498 ACV327490:ACX327498 AMR327490:AMT327498 AWN327490:AWP327498 BGJ327490:BGL327498 BQF327490:BQH327498 CAB327490:CAD327498 CJX327490:CJZ327498 CTT327490:CTV327498 DDP327490:DDR327498 DNL327490:DNN327498 DXH327490:DXJ327498 EHD327490:EHF327498 EQZ327490:ERB327498 FAV327490:FAX327498 FKR327490:FKT327498 FUN327490:FUP327498 GEJ327490:GEL327498 GOF327490:GOH327498 GYB327490:GYD327498 HHX327490:HHZ327498 HRT327490:HRV327498 IBP327490:IBR327498 ILL327490:ILN327498 IVH327490:IVJ327498 JFD327490:JFF327498 JOZ327490:JPB327498 JYV327490:JYX327498 KIR327490:KIT327498 KSN327490:KSP327498 LCJ327490:LCL327498 LMF327490:LMH327498 LWB327490:LWD327498 MFX327490:MFZ327498 MPT327490:MPV327498 MZP327490:MZR327498 NJL327490:NJN327498 NTH327490:NTJ327498 ODD327490:ODF327498 OMZ327490:ONB327498 OWV327490:OWX327498 PGR327490:PGT327498 PQN327490:PQP327498 QAJ327490:QAL327498 QKF327490:QKH327498 QUB327490:QUD327498 RDX327490:RDZ327498 RNT327490:RNV327498 RXP327490:RXR327498 SHL327490:SHN327498 SRH327490:SRJ327498 TBD327490:TBF327498 TKZ327490:TLB327498 TUV327490:TUX327498 UER327490:UET327498 UON327490:UOP327498 UYJ327490:UYL327498 VIF327490:VIH327498 VSB327490:VSD327498 WBX327490:WBZ327498 WLT327490:WLV327498 WVP327490:WVR327498 H393026:J393034 JD393026:JF393034 SZ393026:TB393034 ACV393026:ACX393034 AMR393026:AMT393034 AWN393026:AWP393034 BGJ393026:BGL393034 BQF393026:BQH393034 CAB393026:CAD393034 CJX393026:CJZ393034 CTT393026:CTV393034 DDP393026:DDR393034 DNL393026:DNN393034 DXH393026:DXJ393034 EHD393026:EHF393034 EQZ393026:ERB393034 FAV393026:FAX393034 FKR393026:FKT393034 FUN393026:FUP393034 GEJ393026:GEL393034 GOF393026:GOH393034 GYB393026:GYD393034 HHX393026:HHZ393034 HRT393026:HRV393034 IBP393026:IBR393034 ILL393026:ILN393034 IVH393026:IVJ393034 JFD393026:JFF393034 JOZ393026:JPB393034 JYV393026:JYX393034 KIR393026:KIT393034 KSN393026:KSP393034 LCJ393026:LCL393034 LMF393026:LMH393034 LWB393026:LWD393034 MFX393026:MFZ393034 MPT393026:MPV393034 MZP393026:MZR393034 NJL393026:NJN393034 NTH393026:NTJ393034 ODD393026:ODF393034 OMZ393026:ONB393034 OWV393026:OWX393034 PGR393026:PGT393034 PQN393026:PQP393034 QAJ393026:QAL393034 QKF393026:QKH393034 QUB393026:QUD393034 RDX393026:RDZ393034 RNT393026:RNV393034 RXP393026:RXR393034 SHL393026:SHN393034 SRH393026:SRJ393034 TBD393026:TBF393034 TKZ393026:TLB393034 TUV393026:TUX393034 UER393026:UET393034 UON393026:UOP393034 UYJ393026:UYL393034 VIF393026:VIH393034 VSB393026:VSD393034 WBX393026:WBZ393034 WLT393026:WLV393034 WVP393026:WVR393034 H458562:J458570 JD458562:JF458570 SZ458562:TB458570 ACV458562:ACX458570 AMR458562:AMT458570 AWN458562:AWP458570 BGJ458562:BGL458570 BQF458562:BQH458570 CAB458562:CAD458570 CJX458562:CJZ458570 CTT458562:CTV458570 DDP458562:DDR458570 DNL458562:DNN458570 DXH458562:DXJ458570 EHD458562:EHF458570 EQZ458562:ERB458570 FAV458562:FAX458570 FKR458562:FKT458570 FUN458562:FUP458570 GEJ458562:GEL458570 GOF458562:GOH458570 GYB458562:GYD458570 HHX458562:HHZ458570 HRT458562:HRV458570 IBP458562:IBR458570 ILL458562:ILN458570 IVH458562:IVJ458570 JFD458562:JFF458570 JOZ458562:JPB458570 JYV458562:JYX458570 KIR458562:KIT458570 KSN458562:KSP458570 LCJ458562:LCL458570 LMF458562:LMH458570 LWB458562:LWD458570 MFX458562:MFZ458570 MPT458562:MPV458570 MZP458562:MZR458570 NJL458562:NJN458570 NTH458562:NTJ458570 ODD458562:ODF458570 OMZ458562:ONB458570 OWV458562:OWX458570 PGR458562:PGT458570 PQN458562:PQP458570 QAJ458562:QAL458570 QKF458562:QKH458570 QUB458562:QUD458570 RDX458562:RDZ458570 RNT458562:RNV458570 RXP458562:RXR458570 SHL458562:SHN458570 SRH458562:SRJ458570 TBD458562:TBF458570 TKZ458562:TLB458570 TUV458562:TUX458570 UER458562:UET458570 UON458562:UOP458570 UYJ458562:UYL458570 VIF458562:VIH458570 VSB458562:VSD458570 WBX458562:WBZ458570 WLT458562:WLV458570 WVP458562:WVR458570 H524098:J524106 JD524098:JF524106 SZ524098:TB524106 ACV524098:ACX524106 AMR524098:AMT524106 AWN524098:AWP524106 BGJ524098:BGL524106 BQF524098:BQH524106 CAB524098:CAD524106 CJX524098:CJZ524106 CTT524098:CTV524106 DDP524098:DDR524106 DNL524098:DNN524106 DXH524098:DXJ524106 EHD524098:EHF524106 EQZ524098:ERB524106 FAV524098:FAX524106 FKR524098:FKT524106 FUN524098:FUP524106 GEJ524098:GEL524106 GOF524098:GOH524106 GYB524098:GYD524106 HHX524098:HHZ524106 HRT524098:HRV524106 IBP524098:IBR524106 ILL524098:ILN524106 IVH524098:IVJ524106 JFD524098:JFF524106 JOZ524098:JPB524106 JYV524098:JYX524106 KIR524098:KIT524106 KSN524098:KSP524106 LCJ524098:LCL524106 LMF524098:LMH524106 LWB524098:LWD524106 MFX524098:MFZ524106 MPT524098:MPV524106 MZP524098:MZR524106 NJL524098:NJN524106 NTH524098:NTJ524106 ODD524098:ODF524106 OMZ524098:ONB524106 OWV524098:OWX524106 PGR524098:PGT524106 PQN524098:PQP524106 QAJ524098:QAL524106 QKF524098:QKH524106 QUB524098:QUD524106 RDX524098:RDZ524106 RNT524098:RNV524106 RXP524098:RXR524106 SHL524098:SHN524106 SRH524098:SRJ524106 TBD524098:TBF524106 TKZ524098:TLB524106 TUV524098:TUX524106 UER524098:UET524106 UON524098:UOP524106 UYJ524098:UYL524106 VIF524098:VIH524106 VSB524098:VSD524106 WBX524098:WBZ524106 WLT524098:WLV524106 WVP524098:WVR524106 H589634:J589642 JD589634:JF589642 SZ589634:TB589642 ACV589634:ACX589642 AMR589634:AMT589642 AWN589634:AWP589642 BGJ589634:BGL589642 BQF589634:BQH589642 CAB589634:CAD589642 CJX589634:CJZ589642 CTT589634:CTV589642 DDP589634:DDR589642 DNL589634:DNN589642 DXH589634:DXJ589642 EHD589634:EHF589642 EQZ589634:ERB589642 FAV589634:FAX589642 FKR589634:FKT589642 FUN589634:FUP589642 GEJ589634:GEL589642 GOF589634:GOH589642 GYB589634:GYD589642 HHX589634:HHZ589642 HRT589634:HRV589642 IBP589634:IBR589642 ILL589634:ILN589642 IVH589634:IVJ589642 JFD589634:JFF589642 JOZ589634:JPB589642 JYV589634:JYX589642 KIR589634:KIT589642 KSN589634:KSP589642 LCJ589634:LCL589642 LMF589634:LMH589642 LWB589634:LWD589642 MFX589634:MFZ589642 MPT589634:MPV589642 MZP589634:MZR589642 NJL589634:NJN589642 NTH589634:NTJ589642 ODD589634:ODF589642 OMZ589634:ONB589642 OWV589634:OWX589642 PGR589634:PGT589642 PQN589634:PQP589642 QAJ589634:QAL589642 QKF589634:QKH589642 QUB589634:QUD589642 RDX589634:RDZ589642 RNT589634:RNV589642 RXP589634:RXR589642 SHL589634:SHN589642 SRH589634:SRJ589642 TBD589634:TBF589642 TKZ589634:TLB589642 TUV589634:TUX589642 UER589634:UET589642 UON589634:UOP589642 UYJ589634:UYL589642 VIF589634:VIH589642 VSB589634:VSD589642 WBX589634:WBZ589642 WLT589634:WLV589642 WVP589634:WVR589642 H655170:J655178 JD655170:JF655178 SZ655170:TB655178 ACV655170:ACX655178 AMR655170:AMT655178 AWN655170:AWP655178 BGJ655170:BGL655178 BQF655170:BQH655178 CAB655170:CAD655178 CJX655170:CJZ655178 CTT655170:CTV655178 DDP655170:DDR655178 DNL655170:DNN655178 DXH655170:DXJ655178 EHD655170:EHF655178 EQZ655170:ERB655178 FAV655170:FAX655178 FKR655170:FKT655178 FUN655170:FUP655178 GEJ655170:GEL655178 GOF655170:GOH655178 GYB655170:GYD655178 HHX655170:HHZ655178 HRT655170:HRV655178 IBP655170:IBR655178 ILL655170:ILN655178 IVH655170:IVJ655178 JFD655170:JFF655178 JOZ655170:JPB655178 JYV655170:JYX655178 KIR655170:KIT655178 KSN655170:KSP655178 LCJ655170:LCL655178 LMF655170:LMH655178 LWB655170:LWD655178 MFX655170:MFZ655178 MPT655170:MPV655178 MZP655170:MZR655178 NJL655170:NJN655178 NTH655170:NTJ655178 ODD655170:ODF655178 OMZ655170:ONB655178 OWV655170:OWX655178 PGR655170:PGT655178 PQN655170:PQP655178 QAJ655170:QAL655178 QKF655170:QKH655178 QUB655170:QUD655178 RDX655170:RDZ655178 RNT655170:RNV655178 RXP655170:RXR655178 SHL655170:SHN655178 SRH655170:SRJ655178 TBD655170:TBF655178 TKZ655170:TLB655178 TUV655170:TUX655178 UER655170:UET655178 UON655170:UOP655178 UYJ655170:UYL655178 VIF655170:VIH655178 VSB655170:VSD655178 WBX655170:WBZ655178 WLT655170:WLV655178 WVP655170:WVR655178 H720706:J720714 JD720706:JF720714 SZ720706:TB720714 ACV720706:ACX720714 AMR720706:AMT720714 AWN720706:AWP720714 BGJ720706:BGL720714 BQF720706:BQH720714 CAB720706:CAD720714 CJX720706:CJZ720714 CTT720706:CTV720714 DDP720706:DDR720714 DNL720706:DNN720714 DXH720706:DXJ720714 EHD720706:EHF720714 EQZ720706:ERB720714 FAV720706:FAX720714 FKR720706:FKT720714 FUN720706:FUP720714 GEJ720706:GEL720714 GOF720706:GOH720714 GYB720706:GYD720714 HHX720706:HHZ720714 HRT720706:HRV720714 IBP720706:IBR720714 ILL720706:ILN720714 IVH720706:IVJ720714 JFD720706:JFF720714 JOZ720706:JPB720714 JYV720706:JYX720714 KIR720706:KIT720714 KSN720706:KSP720714 LCJ720706:LCL720714 LMF720706:LMH720714 LWB720706:LWD720714 MFX720706:MFZ720714 MPT720706:MPV720714 MZP720706:MZR720714 NJL720706:NJN720714 NTH720706:NTJ720714 ODD720706:ODF720714 OMZ720706:ONB720714 OWV720706:OWX720714 PGR720706:PGT720714 PQN720706:PQP720714 QAJ720706:QAL720714 QKF720706:QKH720714 QUB720706:QUD720714 RDX720706:RDZ720714 RNT720706:RNV720714 RXP720706:RXR720714 SHL720706:SHN720714 SRH720706:SRJ720714 TBD720706:TBF720714 TKZ720706:TLB720714 TUV720706:TUX720714 UER720706:UET720714 UON720706:UOP720714 UYJ720706:UYL720714 VIF720706:VIH720714 VSB720706:VSD720714 WBX720706:WBZ720714 WLT720706:WLV720714 WVP720706:WVR720714 H786242:J786250 JD786242:JF786250 SZ786242:TB786250 ACV786242:ACX786250 AMR786242:AMT786250 AWN786242:AWP786250 BGJ786242:BGL786250 BQF786242:BQH786250 CAB786242:CAD786250 CJX786242:CJZ786250 CTT786242:CTV786250 DDP786242:DDR786250 DNL786242:DNN786250 DXH786242:DXJ786250 EHD786242:EHF786250 EQZ786242:ERB786250 FAV786242:FAX786250 FKR786242:FKT786250 FUN786242:FUP786250 GEJ786242:GEL786250 GOF786242:GOH786250 GYB786242:GYD786250 HHX786242:HHZ786250 HRT786242:HRV786250 IBP786242:IBR786250 ILL786242:ILN786250 IVH786242:IVJ786250 JFD786242:JFF786250 JOZ786242:JPB786250 JYV786242:JYX786250 KIR786242:KIT786250 KSN786242:KSP786250 LCJ786242:LCL786250 LMF786242:LMH786250 LWB786242:LWD786250 MFX786242:MFZ786250 MPT786242:MPV786250 MZP786242:MZR786250 NJL786242:NJN786250 NTH786242:NTJ786250 ODD786242:ODF786250 OMZ786242:ONB786250 OWV786242:OWX786250 PGR786242:PGT786250 PQN786242:PQP786250 QAJ786242:QAL786250 QKF786242:QKH786250 QUB786242:QUD786250 RDX786242:RDZ786250 RNT786242:RNV786250 RXP786242:RXR786250 SHL786242:SHN786250 SRH786242:SRJ786250 TBD786242:TBF786250 TKZ786242:TLB786250 TUV786242:TUX786250 UER786242:UET786250 UON786242:UOP786250 UYJ786242:UYL786250 VIF786242:VIH786250 VSB786242:VSD786250 WBX786242:WBZ786250 WLT786242:WLV786250 WVP786242:WVR786250 H851778:J851786 JD851778:JF851786 SZ851778:TB851786 ACV851778:ACX851786 AMR851778:AMT851786 AWN851778:AWP851786 BGJ851778:BGL851786 BQF851778:BQH851786 CAB851778:CAD851786 CJX851778:CJZ851786 CTT851778:CTV851786 DDP851778:DDR851786 DNL851778:DNN851786 DXH851778:DXJ851786 EHD851778:EHF851786 EQZ851778:ERB851786 FAV851778:FAX851786 FKR851778:FKT851786 FUN851778:FUP851786 GEJ851778:GEL851786 GOF851778:GOH851786 GYB851778:GYD851786 HHX851778:HHZ851786 HRT851778:HRV851786 IBP851778:IBR851786 ILL851778:ILN851786 IVH851778:IVJ851786 JFD851778:JFF851786 JOZ851778:JPB851786 JYV851778:JYX851786 KIR851778:KIT851786 KSN851778:KSP851786 LCJ851778:LCL851786 LMF851778:LMH851786 LWB851778:LWD851786 MFX851778:MFZ851786 MPT851778:MPV851786 MZP851778:MZR851786 NJL851778:NJN851786 NTH851778:NTJ851786 ODD851778:ODF851786 OMZ851778:ONB851786 OWV851778:OWX851786 PGR851778:PGT851786 PQN851778:PQP851786 QAJ851778:QAL851786 QKF851778:QKH851786 QUB851778:QUD851786 RDX851778:RDZ851786 RNT851778:RNV851786 RXP851778:RXR851786 SHL851778:SHN851786 SRH851778:SRJ851786 TBD851778:TBF851786 TKZ851778:TLB851786 TUV851778:TUX851786 UER851778:UET851786 UON851778:UOP851786 UYJ851778:UYL851786 VIF851778:VIH851786 VSB851778:VSD851786 WBX851778:WBZ851786 WLT851778:WLV851786 WVP851778:WVR851786 H917314:J917322 JD917314:JF917322 SZ917314:TB917322 ACV917314:ACX917322 AMR917314:AMT917322 AWN917314:AWP917322 BGJ917314:BGL917322 BQF917314:BQH917322 CAB917314:CAD917322 CJX917314:CJZ917322 CTT917314:CTV917322 DDP917314:DDR917322 DNL917314:DNN917322 DXH917314:DXJ917322 EHD917314:EHF917322 EQZ917314:ERB917322 FAV917314:FAX917322 FKR917314:FKT917322 FUN917314:FUP917322 GEJ917314:GEL917322 GOF917314:GOH917322 GYB917314:GYD917322 HHX917314:HHZ917322 HRT917314:HRV917322 IBP917314:IBR917322 ILL917314:ILN917322 IVH917314:IVJ917322 JFD917314:JFF917322 JOZ917314:JPB917322 JYV917314:JYX917322 KIR917314:KIT917322 KSN917314:KSP917322 LCJ917314:LCL917322 LMF917314:LMH917322 LWB917314:LWD917322 MFX917314:MFZ917322 MPT917314:MPV917322 MZP917314:MZR917322 NJL917314:NJN917322 NTH917314:NTJ917322 ODD917314:ODF917322 OMZ917314:ONB917322 OWV917314:OWX917322 PGR917314:PGT917322 PQN917314:PQP917322 QAJ917314:QAL917322 QKF917314:QKH917322 QUB917314:QUD917322 RDX917314:RDZ917322 RNT917314:RNV917322 RXP917314:RXR917322 SHL917314:SHN917322 SRH917314:SRJ917322 TBD917314:TBF917322 TKZ917314:TLB917322 TUV917314:TUX917322 UER917314:UET917322 UON917314:UOP917322 UYJ917314:UYL917322 VIF917314:VIH917322 VSB917314:VSD917322 WBX917314:WBZ917322 WLT917314:WLV917322 WVP917314:WVR917322 H982850:J982858 JD982850:JF982858 SZ982850:TB982858 ACV982850:ACX982858 AMR982850:AMT982858 AWN982850:AWP982858 BGJ982850:BGL982858 BQF982850:BQH982858 CAB982850:CAD982858 CJX982850:CJZ982858 CTT982850:CTV982858 DDP982850:DDR982858 DNL982850:DNN982858 DXH982850:DXJ982858 EHD982850:EHF982858 EQZ982850:ERB982858 FAV982850:FAX982858 FKR982850:FKT982858 FUN982850:FUP982858 GEJ982850:GEL982858 GOF982850:GOH982858 GYB982850:GYD982858 HHX982850:HHZ982858 HRT982850:HRV982858 IBP982850:IBR982858 ILL982850:ILN982858 IVH982850:IVJ982858 JFD982850:JFF982858 JOZ982850:JPB982858 JYV982850:JYX982858 KIR982850:KIT982858 KSN982850:KSP982858 LCJ982850:LCL982858 LMF982850:LMH982858 LWB982850:LWD982858 MFX982850:MFZ982858 MPT982850:MPV982858 MZP982850:MZR982858 NJL982850:NJN982858 NTH982850:NTJ982858 ODD982850:ODF982858 OMZ982850:ONB982858 OWV982850:OWX982858 PGR982850:PGT982858 PQN982850:PQP982858 QAJ982850:QAL982858 QKF982850:QKH982858 QUB982850:QUD982858 RDX982850:RDZ982858 RNT982850:RNV982858 RXP982850:RXR982858 SHL982850:SHN982858 SRH982850:SRJ982858 TBD982850:TBF982858 TKZ982850:TLB982858 TUV982850:TUX982858 UER982850:UET982858 UON982850:UOP982858 UYJ982850:UYL982858 VIF982850:VIH982858 VSB982850:VSD982858 WBX982850:WBZ982858 WLT982850:WLV982858 WVP982850:WVR982858 H221:J244 JD221:JF244 SZ221:TB244 ACV221:ACX244 AMR221:AMT244 AWN221:AWP244 BGJ221:BGL244 BQF221:BQH244 CAB221:CAD244 CJX221:CJZ244 CTT221:CTV244 DDP221:DDR244 DNL221:DNN244 DXH221:DXJ244 EHD221:EHF244 EQZ221:ERB244 FAV221:FAX244 FKR221:FKT244 FUN221:FUP244 GEJ221:GEL244 GOF221:GOH244 GYB221:GYD244 HHX221:HHZ244 HRT221:HRV244 IBP221:IBR244 ILL221:ILN244 IVH221:IVJ244 JFD221:JFF244 JOZ221:JPB244 JYV221:JYX244 KIR221:KIT244 KSN221:KSP244 LCJ221:LCL244 LMF221:LMH244 LWB221:LWD244 MFX221:MFZ244 MPT221:MPV244 MZP221:MZR244 NJL221:NJN244 NTH221:NTJ244 ODD221:ODF244 OMZ221:ONB244 OWV221:OWX244 PGR221:PGT244 PQN221:PQP244 QAJ221:QAL244 QKF221:QKH244 QUB221:QUD244 RDX221:RDZ244 RNT221:RNV244 RXP221:RXR244 SHL221:SHN244 SRH221:SRJ244 TBD221:TBF244 TKZ221:TLB244 TUV221:TUX244 UER221:UET244 UON221:UOP244 UYJ221:UYL244 VIF221:VIH244 VSB221:VSD244 WBX221:WBZ244 WLT221:WLV244 WVP221:WVR244 H65358:J65381 JD65358:JF65381 SZ65358:TB65381 ACV65358:ACX65381 AMR65358:AMT65381 AWN65358:AWP65381 BGJ65358:BGL65381 BQF65358:BQH65381 CAB65358:CAD65381 CJX65358:CJZ65381 CTT65358:CTV65381 DDP65358:DDR65381 DNL65358:DNN65381 DXH65358:DXJ65381 EHD65358:EHF65381 EQZ65358:ERB65381 FAV65358:FAX65381 FKR65358:FKT65381 FUN65358:FUP65381 GEJ65358:GEL65381 GOF65358:GOH65381 GYB65358:GYD65381 HHX65358:HHZ65381 HRT65358:HRV65381 IBP65358:IBR65381 ILL65358:ILN65381 IVH65358:IVJ65381 JFD65358:JFF65381 JOZ65358:JPB65381 JYV65358:JYX65381 KIR65358:KIT65381 KSN65358:KSP65381 LCJ65358:LCL65381 LMF65358:LMH65381 LWB65358:LWD65381 MFX65358:MFZ65381 MPT65358:MPV65381 MZP65358:MZR65381 NJL65358:NJN65381 NTH65358:NTJ65381 ODD65358:ODF65381 OMZ65358:ONB65381 OWV65358:OWX65381 PGR65358:PGT65381 PQN65358:PQP65381 QAJ65358:QAL65381 QKF65358:QKH65381 QUB65358:QUD65381 RDX65358:RDZ65381 RNT65358:RNV65381 RXP65358:RXR65381 SHL65358:SHN65381 SRH65358:SRJ65381 TBD65358:TBF65381 TKZ65358:TLB65381 TUV65358:TUX65381 UER65358:UET65381 UON65358:UOP65381 UYJ65358:UYL65381 VIF65358:VIH65381 VSB65358:VSD65381 WBX65358:WBZ65381 WLT65358:WLV65381 WVP65358:WVR65381 H130894:J130917 JD130894:JF130917 SZ130894:TB130917 ACV130894:ACX130917 AMR130894:AMT130917 AWN130894:AWP130917 BGJ130894:BGL130917 BQF130894:BQH130917 CAB130894:CAD130917 CJX130894:CJZ130917 CTT130894:CTV130917 DDP130894:DDR130917 DNL130894:DNN130917 DXH130894:DXJ130917 EHD130894:EHF130917 EQZ130894:ERB130917 FAV130894:FAX130917 FKR130894:FKT130917 FUN130894:FUP130917 GEJ130894:GEL130917 GOF130894:GOH130917 GYB130894:GYD130917 HHX130894:HHZ130917 HRT130894:HRV130917 IBP130894:IBR130917 ILL130894:ILN130917 IVH130894:IVJ130917 JFD130894:JFF130917 JOZ130894:JPB130917 JYV130894:JYX130917 KIR130894:KIT130917 KSN130894:KSP130917 LCJ130894:LCL130917 LMF130894:LMH130917 LWB130894:LWD130917 MFX130894:MFZ130917 MPT130894:MPV130917 MZP130894:MZR130917 NJL130894:NJN130917 NTH130894:NTJ130917 ODD130894:ODF130917 OMZ130894:ONB130917 OWV130894:OWX130917 PGR130894:PGT130917 PQN130894:PQP130917 QAJ130894:QAL130917 QKF130894:QKH130917 QUB130894:QUD130917 RDX130894:RDZ130917 RNT130894:RNV130917 RXP130894:RXR130917 SHL130894:SHN130917 SRH130894:SRJ130917 TBD130894:TBF130917 TKZ130894:TLB130917 TUV130894:TUX130917 UER130894:UET130917 UON130894:UOP130917 UYJ130894:UYL130917 VIF130894:VIH130917 VSB130894:VSD130917 WBX130894:WBZ130917 WLT130894:WLV130917 WVP130894:WVR130917 H196430:J196453 JD196430:JF196453 SZ196430:TB196453 ACV196430:ACX196453 AMR196430:AMT196453 AWN196430:AWP196453 BGJ196430:BGL196453 BQF196430:BQH196453 CAB196430:CAD196453 CJX196430:CJZ196453 CTT196430:CTV196453 DDP196430:DDR196453 DNL196430:DNN196453 DXH196430:DXJ196453 EHD196430:EHF196453 EQZ196430:ERB196453 FAV196430:FAX196453 FKR196430:FKT196453 FUN196430:FUP196453 GEJ196430:GEL196453 GOF196430:GOH196453 GYB196430:GYD196453 HHX196430:HHZ196453 HRT196430:HRV196453 IBP196430:IBR196453 ILL196430:ILN196453 IVH196430:IVJ196453 JFD196430:JFF196453 JOZ196430:JPB196453 JYV196430:JYX196453 KIR196430:KIT196453 KSN196430:KSP196453 LCJ196430:LCL196453 LMF196430:LMH196453 LWB196430:LWD196453 MFX196430:MFZ196453 MPT196430:MPV196453 MZP196430:MZR196453 NJL196430:NJN196453 NTH196430:NTJ196453 ODD196430:ODF196453 OMZ196430:ONB196453 OWV196430:OWX196453 PGR196430:PGT196453 PQN196430:PQP196453 QAJ196430:QAL196453 QKF196430:QKH196453 QUB196430:QUD196453 RDX196430:RDZ196453 RNT196430:RNV196453 RXP196430:RXR196453 SHL196430:SHN196453 SRH196430:SRJ196453 TBD196430:TBF196453 TKZ196430:TLB196453 TUV196430:TUX196453 UER196430:UET196453 UON196430:UOP196453 UYJ196430:UYL196453 VIF196430:VIH196453 VSB196430:VSD196453 WBX196430:WBZ196453 WLT196430:WLV196453 WVP196430:WVR196453 H261966:J261989 JD261966:JF261989 SZ261966:TB261989 ACV261966:ACX261989 AMR261966:AMT261989 AWN261966:AWP261989 BGJ261966:BGL261989 BQF261966:BQH261989 CAB261966:CAD261989 CJX261966:CJZ261989 CTT261966:CTV261989 DDP261966:DDR261989 DNL261966:DNN261989 DXH261966:DXJ261989 EHD261966:EHF261989 EQZ261966:ERB261989 FAV261966:FAX261989 FKR261966:FKT261989 FUN261966:FUP261989 GEJ261966:GEL261989 GOF261966:GOH261989 GYB261966:GYD261989 HHX261966:HHZ261989 HRT261966:HRV261989 IBP261966:IBR261989 ILL261966:ILN261989 IVH261966:IVJ261989 JFD261966:JFF261989 JOZ261966:JPB261989 JYV261966:JYX261989 KIR261966:KIT261989 KSN261966:KSP261989 LCJ261966:LCL261989 LMF261966:LMH261989 LWB261966:LWD261989 MFX261966:MFZ261989 MPT261966:MPV261989 MZP261966:MZR261989 NJL261966:NJN261989 NTH261966:NTJ261989 ODD261966:ODF261989 OMZ261966:ONB261989 OWV261966:OWX261989 PGR261966:PGT261989 PQN261966:PQP261989 QAJ261966:QAL261989 QKF261966:QKH261989 QUB261966:QUD261989 RDX261966:RDZ261989 RNT261966:RNV261989 RXP261966:RXR261989 SHL261966:SHN261989 SRH261966:SRJ261989 TBD261966:TBF261989 TKZ261966:TLB261989 TUV261966:TUX261989 UER261966:UET261989 UON261966:UOP261989 UYJ261966:UYL261989 VIF261966:VIH261989 VSB261966:VSD261989 WBX261966:WBZ261989 WLT261966:WLV261989 WVP261966:WVR261989 H327502:J327525 JD327502:JF327525 SZ327502:TB327525 ACV327502:ACX327525 AMR327502:AMT327525 AWN327502:AWP327525 BGJ327502:BGL327525 BQF327502:BQH327525 CAB327502:CAD327525 CJX327502:CJZ327525 CTT327502:CTV327525 DDP327502:DDR327525 DNL327502:DNN327525 DXH327502:DXJ327525 EHD327502:EHF327525 EQZ327502:ERB327525 FAV327502:FAX327525 FKR327502:FKT327525 FUN327502:FUP327525 GEJ327502:GEL327525 GOF327502:GOH327525 GYB327502:GYD327525 HHX327502:HHZ327525 HRT327502:HRV327525 IBP327502:IBR327525 ILL327502:ILN327525 IVH327502:IVJ327525 JFD327502:JFF327525 JOZ327502:JPB327525 JYV327502:JYX327525 KIR327502:KIT327525 KSN327502:KSP327525 LCJ327502:LCL327525 LMF327502:LMH327525 LWB327502:LWD327525 MFX327502:MFZ327525 MPT327502:MPV327525 MZP327502:MZR327525 NJL327502:NJN327525 NTH327502:NTJ327525 ODD327502:ODF327525 OMZ327502:ONB327525 OWV327502:OWX327525 PGR327502:PGT327525 PQN327502:PQP327525 QAJ327502:QAL327525 QKF327502:QKH327525 QUB327502:QUD327525 RDX327502:RDZ327525 RNT327502:RNV327525 RXP327502:RXR327525 SHL327502:SHN327525 SRH327502:SRJ327525 TBD327502:TBF327525 TKZ327502:TLB327525 TUV327502:TUX327525 UER327502:UET327525 UON327502:UOP327525 UYJ327502:UYL327525 VIF327502:VIH327525 VSB327502:VSD327525 WBX327502:WBZ327525 WLT327502:WLV327525 WVP327502:WVR327525 H393038:J393061 JD393038:JF393061 SZ393038:TB393061 ACV393038:ACX393061 AMR393038:AMT393061 AWN393038:AWP393061 BGJ393038:BGL393061 BQF393038:BQH393061 CAB393038:CAD393061 CJX393038:CJZ393061 CTT393038:CTV393061 DDP393038:DDR393061 DNL393038:DNN393061 DXH393038:DXJ393061 EHD393038:EHF393061 EQZ393038:ERB393061 FAV393038:FAX393061 FKR393038:FKT393061 FUN393038:FUP393061 GEJ393038:GEL393061 GOF393038:GOH393061 GYB393038:GYD393061 HHX393038:HHZ393061 HRT393038:HRV393061 IBP393038:IBR393061 ILL393038:ILN393061 IVH393038:IVJ393061 JFD393038:JFF393061 JOZ393038:JPB393061 JYV393038:JYX393061 KIR393038:KIT393061 KSN393038:KSP393061 LCJ393038:LCL393061 LMF393038:LMH393061 LWB393038:LWD393061 MFX393038:MFZ393061 MPT393038:MPV393061 MZP393038:MZR393061 NJL393038:NJN393061 NTH393038:NTJ393061 ODD393038:ODF393061 OMZ393038:ONB393061 OWV393038:OWX393061 PGR393038:PGT393061 PQN393038:PQP393061 QAJ393038:QAL393061 QKF393038:QKH393061 QUB393038:QUD393061 RDX393038:RDZ393061 RNT393038:RNV393061 RXP393038:RXR393061 SHL393038:SHN393061 SRH393038:SRJ393061 TBD393038:TBF393061 TKZ393038:TLB393061 TUV393038:TUX393061 UER393038:UET393061 UON393038:UOP393061 UYJ393038:UYL393061 VIF393038:VIH393061 VSB393038:VSD393061 WBX393038:WBZ393061 WLT393038:WLV393061 WVP393038:WVR393061 H458574:J458597 JD458574:JF458597 SZ458574:TB458597 ACV458574:ACX458597 AMR458574:AMT458597 AWN458574:AWP458597 BGJ458574:BGL458597 BQF458574:BQH458597 CAB458574:CAD458597 CJX458574:CJZ458597 CTT458574:CTV458597 DDP458574:DDR458597 DNL458574:DNN458597 DXH458574:DXJ458597 EHD458574:EHF458597 EQZ458574:ERB458597 FAV458574:FAX458597 FKR458574:FKT458597 FUN458574:FUP458597 GEJ458574:GEL458597 GOF458574:GOH458597 GYB458574:GYD458597 HHX458574:HHZ458597 HRT458574:HRV458597 IBP458574:IBR458597 ILL458574:ILN458597 IVH458574:IVJ458597 JFD458574:JFF458597 JOZ458574:JPB458597 JYV458574:JYX458597 KIR458574:KIT458597 KSN458574:KSP458597 LCJ458574:LCL458597 LMF458574:LMH458597 LWB458574:LWD458597 MFX458574:MFZ458597 MPT458574:MPV458597 MZP458574:MZR458597 NJL458574:NJN458597 NTH458574:NTJ458597 ODD458574:ODF458597 OMZ458574:ONB458597 OWV458574:OWX458597 PGR458574:PGT458597 PQN458574:PQP458597 QAJ458574:QAL458597 QKF458574:QKH458597 QUB458574:QUD458597 RDX458574:RDZ458597 RNT458574:RNV458597 RXP458574:RXR458597 SHL458574:SHN458597 SRH458574:SRJ458597 TBD458574:TBF458597 TKZ458574:TLB458597 TUV458574:TUX458597 UER458574:UET458597 UON458574:UOP458597 UYJ458574:UYL458597 VIF458574:VIH458597 VSB458574:VSD458597 WBX458574:WBZ458597 WLT458574:WLV458597 WVP458574:WVR458597 H524110:J524133 JD524110:JF524133 SZ524110:TB524133 ACV524110:ACX524133 AMR524110:AMT524133 AWN524110:AWP524133 BGJ524110:BGL524133 BQF524110:BQH524133 CAB524110:CAD524133 CJX524110:CJZ524133 CTT524110:CTV524133 DDP524110:DDR524133 DNL524110:DNN524133 DXH524110:DXJ524133 EHD524110:EHF524133 EQZ524110:ERB524133 FAV524110:FAX524133 FKR524110:FKT524133 FUN524110:FUP524133 GEJ524110:GEL524133 GOF524110:GOH524133 GYB524110:GYD524133 HHX524110:HHZ524133 HRT524110:HRV524133 IBP524110:IBR524133 ILL524110:ILN524133 IVH524110:IVJ524133 JFD524110:JFF524133 JOZ524110:JPB524133 JYV524110:JYX524133 KIR524110:KIT524133 KSN524110:KSP524133 LCJ524110:LCL524133 LMF524110:LMH524133 LWB524110:LWD524133 MFX524110:MFZ524133 MPT524110:MPV524133 MZP524110:MZR524133 NJL524110:NJN524133 NTH524110:NTJ524133 ODD524110:ODF524133 OMZ524110:ONB524133 OWV524110:OWX524133 PGR524110:PGT524133 PQN524110:PQP524133 QAJ524110:QAL524133 QKF524110:QKH524133 QUB524110:QUD524133 RDX524110:RDZ524133 RNT524110:RNV524133 RXP524110:RXR524133 SHL524110:SHN524133 SRH524110:SRJ524133 TBD524110:TBF524133 TKZ524110:TLB524133 TUV524110:TUX524133 UER524110:UET524133 UON524110:UOP524133 UYJ524110:UYL524133 VIF524110:VIH524133 VSB524110:VSD524133 WBX524110:WBZ524133 WLT524110:WLV524133 WVP524110:WVR524133 H589646:J589669 JD589646:JF589669 SZ589646:TB589669 ACV589646:ACX589669 AMR589646:AMT589669 AWN589646:AWP589669 BGJ589646:BGL589669 BQF589646:BQH589669 CAB589646:CAD589669 CJX589646:CJZ589669 CTT589646:CTV589669 DDP589646:DDR589669 DNL589646:DNN589669 DXH589646:DXJ589669 EHD589646:EHF589669 EQZ589646:ERB589669 FAV589646:FAX589669 FKR589646:FKT589669 FUN589646:FUP589669 GEJ589646:GEL589669 GOF589646:GOH589669 GYB589646:GYD589669 HHX589646:HHZ589669 HRT589646:HRV589669 IBP589646:IBR589669 ILL589646:ILN589669 IVH589646:IVJ589669 JFD589646:JFF589669 JOZ589646:JPB589669 JYV589646:JYX589669 KIR589646:KIT589669 KSN589646:KSP589669 LCJ589646:LCL589669 LMF589646:LMH589669 LWB589646:LWD589669 MFX589646:MFZ589669 MPT589646:MPV589669 MZP589646:MZR589669 NJL589646:NJN589669 NTH589646:NTJ589669 ODD589646:ODF589669 OMZ589646:ONB589669 OWV589646:OWX589669 PGR589646:PGT589669 PQN589646:PQP589669 QAJ589646:QAL589669 QKF589646:QKH589669 QUB589646:QUD589669 RDX589646:RDZ589669 RNT589646:RNV589669 RXP589646:RXR589669 SHL589646:SHN589669 SRH589646:SRJ589669 TBD589646:TBF589669 TKZ589646:TLB589669 TUV589646:TUX589669 UER589646:UET589669 UON589646:UOP589669 UYJ589646:UYL589669 VIF589646:VIH589669 VSB589646:VSD589669 WBX589646:WBZ589669 WLT589646:WLV589669 WVP589646:WVR589669 H655182:J655205 JD655182:JF655205 SZ655182:TB655205 ACV655182:ACX655205 AMR655182:AMT655205 AWN655182:AWP655205 BGJ655182:BGL655205 BQF655182:BQH655205 CAB655182:CAD655205 CJX655182:CJZ655205 CTT655182:CTV655205 DDP655182:DDR655205 DNL655182:DNN655205 DXH655182:DXJ655205 EHD655182:EHF655205 EQZ655182:ERB655205 FAV655182:FAX655205 FKR655182:FKT655205 FUN655182:FUP655205 GEJ655182:GEL655205 GOF655182:GOH655205 GYB655182:GYD655205 HHX655182:HHZ655205 HRT655182:HRV655205 IBP655182:IBR655205 ILL655182:ILN655205 IVH655182:IVJ655205 JFD655182:JFF655205 JOZ655182:JPB655205 JYV655182:JYX655205 KIR655182:KIT655205 KSN655182:KSP655205 LCJ655182:LCL655205 LMF655182:LMH655205 LWB655182:LWD655205 MFX655182:MFZ655205 MPT655182:MPV655205 MZP655182:MZR655205 NJL655182:NJN655205 NTH655182:NTJ655205 ODD655182:ODF655205 OMZ655182:ONB655205 OWV655182:OWX655205 PGR655182:PGT655205 PQN655182:PQP655205 QAJ655182:QAL655205 QKF655182:QKH655205 QUB655182:QUD655205 RDX655182:RDZ655205 RNT655182:RNV655205 RXP655182:RXR655205 SHL655182:SHN655205 SRH655182:SRJ655205 TBD655182:TBF655205 TKZ655182:TLB655205 TUV655182:TUX655205 UER655182:UET655205 UON655182:UOP655205 UYJ655182:UYL655205 VIF655182:VIH655205 VSB655182:VSD655205 WBX655182:WBZ655205 WLT655182:WLV655205 WVP655182:WVR655205 H720718:J720741 JD720718:JF720741 SZ720718:TB720741 ACV720718:ACX720741 AMR720718:AMT720741 AWN720718:AWP720741 BGJ720718:BGL720741 BQF720718:BQH720741 CAB720718:CAD720741 CJX720718:CJZ720741 CTT720718:CTV720741 DDP720718:DDR720741 DNL720718:DNN720741 DXH720718:DXJ720741 EHD720718:EHF720741 EQZ720718:ERB720741 FAV720718:FAX720741 FKR720718:FKT720741 FUN720718:FUP720741 GEJ720718:GEL720741 GOF720718:GOH720741 GYB720718:GYD720741 HHX720718:HHZ720741 HRT720718:HRV720741 IBP720718:IBR720741 ILL720718:ILN720741 IVH720718:IVJ720741 JFD720718:JFF720741 JOZ720718:JPB720741 JYV720718:JYX720741 KIR720718:KIT720741 KSN720718:KSP720741 LCJ720718:LCL720741 LMF720718:LMH720741 LWB720718:LWD720741 MFX720718:MFZ720741 MPT720718:MPV720741 MZP720718:MZR720741 NJL720718:NJN720741 NTH720718:NTJ720741 ODD720718:ODF720741 OMZ720718:ONB720741 OWV720718:OWX720741 PGR720718:PGT720741 PQN720718:PQP720741 QAJ720718:QAL720741 QKF720718:QKH720741 QUB720718:QUD720741 RDX720718:RDZ720741 RNT720718:RNV720741 RXP720718:RXR720741 SHL720718:SHN720741 SRH720718:SRJ720741 TBD720718:TBF720741 TKZ720718:TLB720741 TUV720718:TUX720741 UER720718:UET720741 UON720718:UOP720741 UYJ720718:UYL720741 VIF720718:VIH720741 VSB720718:VSD720741 WBX720718:WBZ720741 WLT720718:WLV720741 WVP720718:WVR720741 H786254:J786277 JD786254:JF786277 SZ786254:TB786277 ACV786254:ACX786277 AMR786254:AMT786277 AWN786254:AWP786277 BGJ786254:BGL786277 BQF786254:BQH786277 CAB786254:CAD786277 CJX786254:CJZ786277 CTT786254:CTV786277 DDP786254:DDR786277 DNL786254:DNN786277 DXH786254:DXJ786277 EHD786254:EHF786277 EQZ786254:ERB786277 FAV786254:FAX786277 FKR786254:FKT786277 FUN786254:FUP786277 GEJ786254:GEL786277 GOF786254:GOH786277 GYB786254:GYD786277 HHX786254:HHZ786277 HRT786254:HRV786277 IBP786254:IBR786277 ILL786254:ILN786277 IVH786254:IVJ786277 JFD786254:JFF786277 JOZ786254:JPB786277 JYV786254:JYX786277 KIR786254:KIT786277 KSN786254:KSP786277 LCJ786254:LCL786277 LMF786254:LMH786277 LWB786254:LWD786277 MFX786254:MFZ786277 MPT786254:MPV786277 MZP786254:MZR786277 NJL786254:NJN786277 NTH786254:NTJ786277 ODD786254:ODF786277 OMZ786254:ONB786277 OWV786254:OWX786277 PGR786254:PGT786277 PQN786254:PQP786277 QAJ786254:QAL786277 QKF786254:QKH786277 QUB786254:QUD786277 RDX786254:RDZ786277 RNT786254:RNV786277 RXP786254:RXR786277 SHL786254:SHN786277 SRH786254:SRJ786277 TBD786254:TBF786277 TKZ786254:TLB786277 TUV786254:TUX786277 UER786254:UET786277 UON786254:UOP786277 UYJ786254:UYL786277 VIF786254:VIH786277 VSB786254:VSD786277 WBX786254:WBZ786277 WLT786254:WLV786277 WVP786254:WVR786277 H851790:J851813 JD851790:JF851813 SZ851790:TB851813 ACV851790:ACX851813 AMR851790:AMT851813 AWN851790:AWP851813 BGJ851790:BGL851813 BQF851790:BQH851813 CAB851790:CAD851813 CJX851790:CJZ851813 CTT851790:CTV851813 DDP851790:DDR851813 DNL851790:DNN851813 DXH851790:DXJ851813 EHD851790:EHF851813 EQZ851790:ERB851813 FAV851790:FAX851813 FKR851790:FKT851813 FUN851790:FUP851813 GEJ851790:GEL851813 GOF851790:GOH851813 GYB851790:GYD851813 HHX851790:HHZ851813 HRT851790:HRV851813 IBP851790:IBR851813 ILL851790:ILN851813 IVH851790:IVJ851813 JFD851790:JFF851813 JOZ851790:JPB851813 JYV851790:JYX851813 KIR851790:KIT851813 KSN851790:KSP851813 LCJ851790:LCL851813 LMF851790:LMH851813 LWB851790:LWD851813 MFX851790:MFZ851813 MPT851790:MPV851813 MZP851790:MZR851813 NJL851790:NJN851813 NTH851790:NTJ851813 ODD851790:ODF851813 OMZ851790:ONB851813 OWV851790:OWX851813 PGR851790:PGT851813 PQN851790:PQP851813 QAJ851790:QAL851813 QKF851790:QKH851813 QUB851790:QUD851813 RDX851790:RDZ851813 RNT851790:RNV851813 RXP851790:RXR851813 SHL851790:SHN851813 SRH851790:SRJ851813 TBD851790:TBF851813 TKZ851790:TLB851813 TUV851790:TUX851813 UER851790:UET851813 UON851790:UOP851813 UYJ851790:UYL851813 VIF851790:VIH851813 VSB851790:VSD851813 WBX851790:WBZ851813 WLT851790:WLV851813 WVP851790:WVR851813 H917326:J917349 JD917326:JF917349 SZ917326:TB917349 ACV917326:ACX917349 AMR917326:AMT917349 AWN917326:AWP917349 BGJ917326:BGL917349 BQF917326:BQH917349 CAB917326:CAD917349 CJX917326:CJZ917349 CTT917326:CTV917349 DDP917326:DDR917349 DNL917326:DNN917349 DXH917326:DXJ917349 EHD917326:EHF917349 EQZ917326:ERB917349 FAV917326:FAX917349 FKR917326:FKT917349 FUN917326:FUP917349 GEJ917326:GEL917349 GOF917326:GOH917349 GYB917326:GYD917349 HHX917326:HHZ917349 HRT917326:HRV917349 IBP917326:IBR917349 ILL917326:ILN917349 IVH917326:IVJ917349 JFD917326:JFF917349 JOZ917326:JPB917349 JYV917326:JYX917349 KIR917326:KIT917349 KSN917326:KSP917349 LCJ917326:LCL917349 LMF917326:LMH917349 LWB917326:LWD917349 MFX917326:MFZ917349 MPT917326:MPV917349 MZP917326:MZR917349 NJL917326:NJN917349 NTH917326:NTJ917349 ODD917326:ODF917349 OMZ917326:ONB917349 OWV917326:OWX917349 PGR917326:PGT917349 PQN917326:PQP917349 QAJ917326:QAL917349 QKF917326:QKH917349 QUB917326:QUD917349 RDX917326:RDZ917349 RNT917326:RNV917349 RXP917326:RXR917349 SHL917326:SHN917349 SRH917326:SRJ917349 TBD917326:TBF917349 TKZ917326:TLB917349 TUV917326:TUX917349 UER917326:UET917349 UON917326:UOP917349 UYJ917326:UYL917349 VIF917326:VIH917349 VSB917326:VSD917349 WBX917326:WBZ917349 WLT917326:WLV917349 WVP917326:WVR917349 H982862:J982885 JD982862:JF982885 SZ982862:TB982885 ACV982862:ACX982885 AMR982862:AMT982885 AWN982862:AWP982885 BGJ982862:BGL982885 BQF982862:BQH982885 CAB982862:CAD982885 CJX982862:CJZ982885 CTT982862:CTV982885 DDP982862:DDR982885 DNL982862:DNN982885 DXH982862:DXJ982885 EHD982862:EHF982885 EQZ982862:ERB982885 FAV982862:FAX982885 FKR982862:FKT982885 FUN982862:FUP982885 GEJ982862:GEL982885 GOF982862:GOH982885 GYB982862:GYD982885 HHX982862:HHZ982885 HRT982862:HRV982885 IBP982862:IBR982885 ILL982862:ILN982885 IVH982862:IVJ982885 JFD982862:JFF982885 JOZ982862:JPB982885 JYV982862:JYX982885 KIR982862:KIT982885 KSN982862:KSP982885 LCJ982862:LCL982885 LMF982862:LMH982885 LWB982862:LWD982885 MFX982862:MFZ982885 MPT982862:MPV982885 MZP982862:MZR982885 NJL982862:NJN982885 NTH982862:NTJ982885 ODD982862:ODF982885 OMZ982862:ONB982885 OWV982862:OWX982885 PGR982862:PGT982885 PQN982862:PQP982885 QAJ982862:QAL982885 QKF982862:QKH982885 QUB982862:QUD982885 RDX982862:RDZ982885 RNT982862:RNV982885 RXP982862:RXR982885 SHL982862:SHN982885 SRH982862:SRJ982885 TBD982862:TBF982885 TKZ982862:TLB982885 TUV982862:TUX982885 UER982862:UET982885 UON982862:UOP982885 UYJ982862:UYL982885 VIF982862:VIH982885 VSB982862:VSD982885 WBX982862:WBZ982885 WLT982862:WLV982885 WVP982862:WVR982885 H65387:J65408 JD65387:JF65408 SZ65387:TB65408 ACV65387:ACX65408 AMR65387:AMT65408 AWN65387:AWP65408 BGJ65387:BGL65408 BQF65387:BQH65408 CAB65387:CAD65408 CJX65387:CJZ65408 CTT65387:CTV65408 DDP65387:DDR65408 DNL65387:DNN65408 DXH65387:DXJ65408 EHD65387:EHF65408 EQZ65387:ERB65408 FAV65387:FAX65408 FKR65387:FKT65408 FUN65387:FUP65408 GEJ65387:GEL65408 GOF65387:GOH65408 GYB65387:GYD65408 HHX65387:HHZ65408 HRT65387:HRV65408 IBP65387:IBR65408 ILL65387:ILN65408 IVH65387:IVJ65408 JFD65387:JFF65408 JOZ65387:JPB65408 JYV65387:JYX65408 KIR65387:KIT65408 KSN65387:KSP65408 LCJ65387:LCL65408 LMF65387:LMH65408 LWB65387:LWD65408 MFX65387:MFZ65408 MPT65387:MPV65408 MZP65387:MZR65408 NJL65387:NJN65408 NTH65387:NTJ65408 ODD65387:ODF65408 OMZ65387:ONB65408 OWV65387:OWX65408 PGR65387:PGT65408 PQN65387:PQP65408 QAJ65387:QAL65408 QKF65387:QKH65408 QUB65387:QUD65408 RDX65387:RDZ65408 RNT65387:RNV65408 RXP65387:RXR65408 SHL65387:SHN65408 SRH65387:SRJ65408 TBD65387:TBF65408 TKZ65387:TLB65408 TUV65387:TUX65408 UER65387:UET65408 UON65387:UOP65408 UYJ65387:UYL65408 VIF65387:VIH65408 VSB65387:VSD65408 WBX65387:WBZ65408 WLT65387:WLV65408 WVP65387:WVR65408 H130923:J130944 JD130923:JF130944 SZ130923:TB130944 ACV130923:ACX130944 AMR130923:AMT130944 AWN130923:AWP130944 BGJ130923:BGL130944 BQF130923:BQH130944 CAB130923:CAD130944 CJX130923:CJZ130944 CTT130923:CTV130944 DDP130923:DDR130944 DNL130923:DNN130944 DXH130923:DXJ130944 EHD130923:EHF130944 EQZ130923:ERB130944 FAV130923:FAX130944 FKR130923:FKT130944 FUN130923:FUP130944 GEJ130923:GEL130944 GOF130923:GOH130944 GYB130923:GYD130944 HHX130923:HHZ130944 HRT130923:HRV130944 IBP130923:IBR130944 ILL130923:ILN130944 IVH130923:IVJ130944 JFD130923:JFF130944 JOZ130923:JPB130944 JYV130923:JYX130944 KIR130923:KIT130944 KSN130923:KSP130944 LCJ130923:LCL130944 LMF130923:LMH130944 LWB130923:LWD130944 MFX130923:MFZ130944 MPT130923:MPV130944 MZP130923:MZR130944 NJL130923:NJN130944 NTH130923:NTJ130944 ODD130923:ODF130944 OMZ130923:ONB130944 OWV130923:OWX130944 PGR130923:PGT130944 PQN130923:PQP130944 QAJ130923:QAL130944 QKF130923:QKH130944 QUB130923:QUD130944 RDX130923:RDZ130944 RNT130923:RNV130944 RXP130923:RXR130944 SHL130923:SHN130944 SRH130923:SRJ130944 TBD130923:TBF130944 TKZ130923:TLB130944 TUV130923:TUX130944 UER130923:UET130944 UON130923:UOP130944 UYJ130923:UYL130944 VIF130923:VIH130944 VSB130923:VSD130944 WBX130923:WBZ130944 WLT130923:WLV130944 WVP130923:WVR130944 H196459:J196480 JD196459:JF196480 SZ196459:TB196480 ACV196459:ACX196480 AMR196459:AMT196480 AWN196459:AWP196480 BGJ196459:BGL196480 BQF196459:BQH196480 CAB196459:CAD196480 CJX196459:CJZ196480 CTT196459:CTV196480 DDP196459:DDR196480 DNL196459:DNN196480 DXH196459:DXJ196480 EHD196459:EHF196480 EQZ196459:ERB196480 FAV196459:FAX196480 FKR196459:FKT196480 FUN196459:FUP196480 GEJ196459:GEL196480 GOF196459:GOH196480 GYB196459:GYD196480 HHX196459:HHZ196480 HRT196459:HRV196480 IBP196459:IBR196480 ILL196459:ILN196480 IVH196459:IVJ196480 JFD196459:JFF196480 JOZ196459:JPB196480 JYV196459:JYX196480 KIR196459:KIT196480 KSN196459:KSP196480 LCJ196459:LCL196480 LMF196459:LMH196480 LWB196459:LWD196480 MFX196459:MFZ196480 MPT196459:MPV196480 MZP196459:MZR196480 NJL196459:NJN196480 NTH196459:NTJ196480 ODD196459:ODF196480 OMZ196459:ONB196480 OWV196459:OWX196480 PGR196459:PGT196480 PQN196459:PQP196480 QAJ196459:QAL196480 QKF196459:QKH196480 QUB196459:QUD196480 RDX196459:RDZ196480 RNT196459:RNV196480 RXP196459:RXR196480 SHL196459:SHN196480 SRH196459:SRJ196480 TBD196459:TBF196480 TKZ196459:TLB196480 TUV196459:TUX196480 UER196459:UET196480 UON196459:UOP196480 UYJ196459:UYL196480 VIF196459:VIH196480 VSB196459:VSD196480 WBX196459:WBZ196480 WLT196459:WLV196480 WVP196459:WVR196480 H261995:J262016 JD261995:JF262016 SZ261995:TB262016 ACV261995:ACX262016 AMR261995:AMT262016 AWN261995:AWP262016 BGJ261995:BGL262016 BQF261995:BQH262016 CAB261995:CAD262016 CJX261995:CJZ262016 CTT261995:CTV262016 DDP261995:DDR262016 DNL261995:DNN262016 DXH261995:DXJ262016 EHD261995:EHF262016 EQZ261995:ERB262016 FAV261995:FAX262016 FKR261995:FKT262016 FUN261995:FUP262016 GEJ261995:GEL262016 GOF261995:GOH262016 GYB261995:GYD262016 HHX261995:HHZ262016 HRT261995:HRV262016 IBP261995:IBR262016 ILL261995:ILN262016 IVH261995:IVJ262016 JFD261995:JFF262016 JOZ261995:JPB262016 JYV261995:JYX262016 KIR261995:KIT262016 KSN261995:KSP262016 LCJ261995:LCL262016 LMF261995:LMH262016 LWB261995:LWD262016 MFX261995:MFZ262016 MPT261995:MPV262016 MZP261995:MZR262016 NJL261995:NJN262016 NTH261995:NTJ262016 ODD261995:ODF262016 OMZ261995:ONB262016 OWV261995:OWX262016 PGR261995:PGT262016 PQN261995:PQP262016 QAJ261995:QAL262016 QKF261995:QKH262016 QUB261995:QUD262016 RDX261995:RDZ262016 RNT261995:RNV262016 RXP261995:RXR262016 SHL261995:SHN262016 SRH261995:SRJ262016 TBD261995:TBF262016 TKZ261995:TLB262016 TUV261995:TUX262016 UER261995:UET262016 UON261995:UOP262016 UYJ261995:UYL262016 VIF261995:VIH262016 VSB261995:VSD262016 WBX261995:WBZ262016 WLT261995:WLV262016 WVP261995:WVR262016 H327531:J327552 JD327531:JF327552 SZ327531:TB327552 ACV327531:ACX327552 AMR327531:AMT327552 AWN327531:AWP327552 BGJ327531:BGL327552 BQF327531:BQH327552 CAB327531:CAD327552 CJX327531:CJZ327552 CTT327531:CTV327552 DDP327531:DDR327552 DNL327531:DNN327552 DXH327531:DXJ327552 EHD327531:EHF327552 EQZ327531:ERB327552 FAV327531:FAX327552 FKR327531:FKT327552 FUN327531:FUP327552 GEJ327531:GEL327552 GOF327531:GOH327552 GYB327531:GYD327552 HHX327531:HHZ327552 HRT327531:HRV327552 IBP327531:IBR327552 ILL327531:ILN327552 IVH327531:IVJ327552 JFD327531:JFF327552 JOZ327531:JPB327552 JYV327531:JYX327552 KIR327531:KIT327552 KSN327531:KSP327552 LCJ327531:LCL327552 LMF327531:LMH327552 LWB327531:LWD327552 MFX327531:MFZ327552 MPT327531:MPV327552 MZP327531:MZR327552 NJL327531:NJN327552 NTH327531:NTJ327552 ODD327531:ODF327552 OMZ327531:ONB327552 OWV327531:OWX327552 PGR327531:PGT327552 PQN327531:PQP327552 QAJ327531:QAL327552 QKF327531:QKH327552 QUB327531:QUD327552 RDX327531:RDZ327552 RNT327531:RNV327552 RXP327531:RXR327552 SHL327531:SHN327552 SRH327531:SRJ327552 TBD327531:TBF327552 TKZ327531:TLB327552 TUV327531:TUX327552 UER327531:UET327552 UON327531:UOP327552 UYJ327531:UYL327552 VIF327531:VIH327552 VSB327531:VSD327552 WBX327531:WBZ327552 WLT327531:WLV327552 WVP327531:WVR327552 H393067:J393088 JD393067:JF393088 SZ393067:TB393088 ACV393067:ACX393088 AMR393067:AMT393088 AWN393067:AWP393088 BGJ393067:BGL393088 BQF393067:BQH393088 CAB393067:CAD393088 CJX393067:CJZ393088 CTT393067:CTV393088 DDP393067:DDR393088 DNL393067:DNN393088 DXH393067:DXJ393088 EHD393067:EHF393088 EQZ393067:ERB393088 FAV393067:FAX393088 FKR393067:FKT393088 FUN393067:FUP393088 GEJ393067:GEL393088 GOF393067:GOH393088 GYB393067:GYD393088 HHX393067:HHZ393088 HRT393067:HRV393088 IBP393067:IBR393088 ILL393067:ILN393088 IVH393067:IVJ393088 JFD393067:JFF393088 JOZ393067:JPB393088 JYV393067:JYX393088 KIR393067:KIT393088 KSN393067:KSP393088 LCJ393067:LCL393088 LMF393067:LMH393088 LWB393067:LWD393088 MFX393067:MFZ393088 MPT393067:MPV393088 MZP393067:MZR393088 NJL393067:NJN393088 NTH393067:NTJ393088 ODD393067:ODF393088 OMZ393067:ONB393088 OWV393067:OWX393088 PGR393067:PGT393088 PQN393067:PQP393088 QAJ393067:QAL393088 QKF393067:QKH393088 QUB393067:QUD393088 RDX393067:RDZ393088 RNT393067:RNV393088 RXP393067:RXR393088 SHL393067:SHN393088 SRH393067:SRJ393088 TBD393067:TBF393088 TKZ393067:TLB393088 TUV393067:TUX393088 UER393067:UET393088 UON393067:UOP393088 UYJ393067:UYL393088 VIF393067:VIH393088 VSB393067:VSD393088 WBX393067:WBZ393088 WLT393067:WLV393088 WVP393067:WVR393088 H458603:J458624 JD458603:JF458624 SZ458603:TB458624 ACV458603:ACX458624 AMR458603:AMT458624 AWN458603:AWP458624 BGJ458603:BGL458624 BQF458603:BQH458624 CAB458603:CAD458624 CJX458603:CJZ458624 CTT458603:CTV458624 DDP458603:DDR458624 DNL458603:DNN458624 DXH458603:DXJ458624 EHD458603:EHF458624 EQZ458603:ERB458624 FAV458603:FAX458624 FKR458603:FKT458624 FUN458603:FUP458624 GEJ458603:GEL458624 GOF458603:GOH458624 GYB458603:GYD458624 HHX458603:HHZ458624 HRT458603:HRV458624 IBP458603:IBR458624 ILL458603:ILN458624 IVH458603:IVJ458624 JFD458603:JFF458624 JOZ458603:JPB458624 JYV458603:JYX458624 KIR458603:KIT458624 KSN458603:KSP458624 LCJ458603:LCL458624 LMF458603:LMH458624 LWB458603:LWD458624 MFX458603:MFZ458624 MPT458603:MPV458624 MZP458603:MZR458624 NJL458603:NJN458624 NTH458603:NTJ458624 ODD458603:ODF458624 OMZ458603:ONB458624 OWV458603:OWX458624 PGR458603:PGT458624 PQN458603:PQP458624 QAJ458603:QAL458624 QKF458603:QKH458624 QUB458603:QUD458624 RDX458603:RDZ458624 RNT458603:RNV458624 RXP458603:RXR458624 SHL458603:SHN458624 SRH458603:SRJ458624 TBD458603:TBF458624 TKZ458603:TLB458624 TUV458603:TUX458624 UER458603:UET458624 UON458603:UOP458624 UYJ458603:UYL458624 VIF458603:VIH458624 VSB458603:VSD458624 WBX458603:WBZ458624 WLT458603:WLV458624 WVP458603:WVR458624 H524139:J524160 JD524139:JF524160 SZ524139:TB524160 ACV524139:ACX524160 AMR524139:AMT524160 AWN524139:AWP524160 BGJ524139:BGL524160 BQF524139:BQH524160 CAB524139:CAD524160 CJX524139:CJZ524160 CTT524139:CTV524160 DDP524139:DDR524160 DNL524139:DNN524160 DXH524139:DXJ524160 EHD524139:EHF524160 EQZ524139:ERB524160 FAV524139:FAX524160 FKR524139:FKT524160 FUN524139:FUP524160 GEJ524139:GEL524160 GOF524139:GOH524160 GYB524139:GYD524160 HHX524139:HHZ524160 HRT524139:HRV524160 IBP524139:IBR524160 ILL524139:ILN524160 IVH524139:IVJ524160 JFD524139:JFF524160 JOZ524139:JPB524160 JYV524139:JYX524160 KIR524139:KIT524160 KSN524139:KSP524160 LCJ524139:LCL524160 LMF524139:LMH524160 LWB524139:LWD524160 MFX524139:MFZ524160 MPT524139:MPV524160 MZP524139:MZR524160 NJL524139:NJN524160 NTH524139:NTJ524160 ODD524139:ODF524160 OMZ524139:ONB524160 OWV524139:OWX524160 PGR524139:PGT524160 PQN524139:PQP524160 QAJ524139:QAL524160 QKF524139:QKH524160 QUB524139:QUD524160 RDX524139:RDZ524160 RNT524139:RNV524160 RXP524139:RXR524160 SHL524139:SHN524160 SRH524139:SRJ524160 TBD524139:TBF524160 TKZ524139:TLB524160 TUV524139:TUX524160 UER524139:UET524160 UON524139:UOP524160 UYJ524139:UYL524160 VIF524139:VIH524160 VSB524139:VSD524160 WBX524139:WBZ524160 WLT524139:WLV524160 WVP524139:WVR524160 H589675:J589696 JD589675:JF589696 SZ589675:TB589696 ACV589675:ACX589696 AMR589675:AMT589696 AWN589675:AWP589696 BGJ589675:BGL589696 BQF589675:BQH589696 CAB589675:CAD589696 CJX589675:CJZ589696 CTT589675:CTV589696 DDP589675:DDR589696 DNL589675:DNN589696 DXH589675:DXJ589696 EHD589675:EHF589696 EQZ589675:ERB589696 FAV589675:FAX589696 FKR589675:FKT589696 FUN589675:FUP589696 GEJ589675:GEL589696 GOF589675:GOH589696 GYB589675:GYD589696 HHX589675:HHZ589696 HRT589675:HRV589696 IBP589675:IBR589696 ILL589675:ILN589696 IVH589675:IVJ589696 JFD589675:JFF589696 JOZ589675:JPB589696 JYV589675:JYX589696 KIR589675:KIT589696 KSN589675:KSP589696 LCJ589675:LCL589696 LMF589675:LMH589696 LWB589675:LWD589696 MFX589675:MFZ589696 MPT589675:MPV589696 MZP589675:MZR589696 NJL589675:NJN589696 NTH589675:NTJ589696 ODD589675:ODF589696 OMZ589675:ONB589696 OWV589675:OWX589696 PGR589675:PGT589696 PQN589675:PQP589696 QAJ589675:QAL589696 QKF589675:QKH589696 QUB589675:QUD589696 RDX589675:RDZ589696 RNT589675:RNV589696 RXP589675:RXR589696 SHL589675:SHN589696 SRH589675:SRJ589696 TBD589675:TBF589696 TKZ589675:TLB589696 TUV589675:TUX589696 UER589675:UET589696 UON589675:UOP589696 UYJ589675:UYL589696 VIF589675:VIH589696 VSB589675:VSD589696 WBX589675:WBZ589696 WLT589675:WLV589696 WVP589675:WVR589696 H655211:J655232 JD655211:JF655232 SZ655211:TB655232 ACV655211:ACX655232 AMR655211:AMT655232 AWN655211:AWP655232 BGJ655211:BGL655232 BQF655211:BQH655232 CAB655211:CAD655232 CJX655211:CJZ655232 CTT655211:CTV655232 DDP655211:DDR655232 DNL655211:DNN655232 DXH655211:DXJ655232 EHD655211:EHF655232 EQZ655211:ERB655232 FAV655211:FAX655232 FKR655211:FKT655232 FUN655211:FUP655232 GEJ655211:GEL655232 GOF655211:GOH655232 GYB655211:GYD655232 HHX655211:HHZ655232 HRT655211:HRV655232 IBP655211:IBR655232 ILL655211:ILN655232 IVH655211:IVJ655232 JFD655211:JFF655232 JOZ655211:JPB655232 JYV655211:JYX655232 KIR655211:KIT655232 KSN655211:KSP655232 LCJ655211:LCL655232 LMF655211:LMH655232 LWB655211:LWD655232 MFX655211:MFZ655232 MPT655211:MPV655232 MZP655211:MZR655232 NJL655211:NJN655232 NTH655211:NTJ655232 ODD655211:ODF655232 OMZ655211:ONB655232 OWV655211:OWX655232 PGR655211:PGT655232 PQN655211:PQP655232 QAJ655211:QAL655232 QKF655211:QKH655232 QUB655211:QUD655232 RDX655211:RDZ655232 RNT655211:RNV655232 RXP655211:RXR655232 SHL655211:SHN655232 SRH655211:SRJ655232 TBD655211:TBF655232 TKZ655211:TLB655232 TUV655211:TUX655232 UER655211:UET655232 UON655211:UOP655232 UYJ655211:UYL655232 VIF655211:VIH655232 VSB655211:VSD655232 WBX655211:WBZ655232 WLT655211:WLV655232 WVP655211:WVR655232 H720747:J720768 JD720747:JF720768 SZ720747:TB720768 ACV720747:ACX720768 AMR720747:AMT720768 AWN720747:AWP720768 BGJ720747:BGL720768 BQF720747:BQH720768 CAB720747:CAD720768 CJX720747:CJZ720768 CTT720747:CTV720768 DDP720747:DDR720768 DNL720747:DNN720768 DXH720747:DXJ720768 EHD720747:EHF720768 EQZ720747:ERB720768 FAV720747:FAX720768 FKR720747:FKT720768 FUN720747:FUP720768 GEJ720747:GEL720768 GOF720747:GOH720768 GYB720747:GYD720768 HHX720747:HHZ720768 HRT720747:HRV720768 IBP720747:IBR720768 ILL720747:ILN720768 IVH720747:IVJ720768 JFD720747:JFF720768 JOZ720747:JPB720768 JYV720747:JYX720768 KIR720747:KIT720768 KSN720747:KSP720768 LCJ720747:LCL720768 LMF720747:LMH720768 LWB720747:LWD720768 MFX720747:MFZ720768 MPT720747:MPV720768 MZP720747:MZR720768 NJL720747:NJN720768 NTH720747:NTJ720768 ODD720747:ODF720768 OMZ720747:ONB720768 OWV720747:OWX720768 PGR720747:PGT720768 PQN720747:PQP720768 QAJ720747:QAL720768 QKF720747:QKH720768 QUB720747:QUD720768 RDX720747:RDZ720768 RNT720747:RNV720768 RXP720747:RXR720768 SHL720747:SHN720768 SRH720747:SRJ720768 TBD720747:TBF720768 TKZ720747:TLB720768 TUV720747:TUX720768 UER720747:UET720768 UON720747:UOP720768 UYJ720747:UYL720768 VIF720747:VIH720768 VSB720747:VSD720768 WBX720747:WBZ720768 WLT720747:WLV720768 WVP720747:WVR720768 H786283:J786304 JD786283:JF786304 SZ786283:TB786304 ACV786283:ACX786304 AMR786283:AMT786304 AWN786283:AWP786304 BGJ786283:BGL786304 BQF786283:BQH786304 CAB786283:CAD786304 CJX786283:CJZ786304 CTT786283:CTV786304 DDP786283:DDR786304 DNL786283:DNN786304 DXH786283:DXJ786304 EHD786283:EHF786304 EQZ786283:ERB786304 FAV786283:FAX786304 FKR786283:FKT786304 FUN786283:FUP786304 GEJ786283:GEL786304 GOF786283:GOH786304 GYB786283:GYD786304 HHX786283:HHZ786304 HRT786283:HRV786304 IBP786283:IBR786304 ILL786283:ILN786304 IVH786283:IVJ786304 JFD786283:JFF786304 JOZ786283:JPB786304 JYV786283:JYX786304 KIR786283:KIT786304 KSN786283:KSP786304 LCJ786283:LCL786304 LMF786283:LMH786304 LWB786283:LWD786304 MFX786283:MFZ786304 MPT786283:MPV786304 MZP786283:MZR786304 NJL786283:NJN786304 NTH786283:NTJ786304 ODD786283:ODF786304 OMZ786283:ONB786304 OWV786283:OWX786304 PGR786283:PGT786304 PQN786283:PQP786304 QAJ786283:QAL786304 QKF786283:QKH786304 QUB786283:QUD786304 RDX786283:RDZ786304 RNT786283:RNV786304 RXP786283:RXR786304 SHL786283:SHN786304 SRH786283:SRJ786304 TBD786283:TBF786304 TKZ786283:TLB786304 TUV786283:TUX786304 UER786283:UET786304 UON786283:UOP786304 UYJ786283:UYL786304 VIF786283:VIH786304 VSB786283:VSD786304 WBX786283:WBZ786304 WLT786283:WLV786304 WVP786283:WVR786304 H851819:J851840 JD851819:JF851840 SZ851819:TB851840 ACV851819:ACX851840 AMR851819:AMT851840 AWN851819:AWP851840 BGJ851819:BGL851840 BQF851819:BQH851840 CAB851819:CAD851840 CJX851819:CJZ851840 CTT851819:CTV851840 DDP851819:DDR851840 DNL851819:DNN851840 DXH851819:DXJ851840 EHD851819:EHF851840 EQZ851819:ERB851840 FAV851819:FAX851840 FKR851819:FKT851840 FUN851819:FUP851840 GEJ851819:GEL851840 GOF851819:GOH851840 GYB851819:GYD851840 HHX851819:HHZ851840 HRT851819:HRV851840 IBP851819:IBR851840 ILL851819:ILN851840 IVH851819:IVJ851840 JFD851819:JFF851840 JOZ851819:JPB851840 JYV851819:JYX851840 KIR851819:KIT851840 KSN851819:KSP851840 LCJ851819:LCL851840 LMF851819:LMH851840 LWB851819:LWD851840 MFX851819:MFZ851840 MPT851819:MPV851840 MZP851819:MZR851840 NJL851819:NJN851840 NTH851819:NTJ851840 ODD851819:ODF851840 OMZ851819:ONB851840 OWV851819:OWX851840 PGR851819:PGT851840 PQN851819:PQP851840 QAJ851819:QAL851840 QKF851819:QKH851840 QUB851819:QUD851840 RDX851819:RDZ851840 RNT851819:RNV851840 RXP851819:RXR851840 SHL851819:SHN851840 SRH851819:SRJ851840 TBD851819:TBF851840 TKZ851819:TLB851840 TUV851819:TUX851840 UER851819:UET851840 UON851819:UOP851840 UYJ851819:UYL851840 VIF851819:VIH851840 VSB851819:VSD851840 WBX851819:WBZ851840 WLT851819:WLV851840 WVP851819:WVR851840 H917355:J917376 JD917355:JF917376 SZ917355:TB917376 ACV917355:ACX917376 AMR917355:AMT917376 AWN917355:AWP917376 BGJ917355:BGL917376 BQF917355:BQH917376 CAB917355:CAD917376 CJX917355:CJZ917376 CTT917355:CTV917376 DDP917355:DDR917376 DNL917355:DNN917376 DXH917355:DXJ917376 EHD917355:EHF917376 EQZ917355:ERB917376 FAV917355:FAX917376 FKR917355:FKT917376 FUN917355:FUP917376 GEJ917355:GEL917376 GOF917355:GOH917376 GYB917355:GYD917376 HHX917355:HHZ917376 HRT917355:HRV917376 IBP917355:IBR917376 ILL917355:ILN917376 IVH917355:IVJ917376 JFD917355:JFF917376 JOZ917355:JPB917376 JYV917355:JYX917376 KIR917355:KIT917376 KSN917355:KSP917376 LCJ917355:LCL917376 LMF917355:LMH917376 LWB917355:LWD917376 MFX917355:MFZ917376 MPT917355:MPV917376 MZP917355:MZR917376 NJL917355:NJN917376 NTH917355:NTJ917376 ODD917355:ODF917376 OMZ917355:ONB917376 OWV917355:OWX917376 PGR917355:PGT917376 PQN917355:PQP917376 QAJ917355:QAL917376 QKF917355:QKH917376 QUB917355:QUD917376 RDX917355:RDZ917376 RNT917355:RNV917376 RXP917355:RXR917376 SHL917355:SHN917376 SRH917355:SRJ917376 TBD917355:TBF917376 TKZ917355:TLB917376 TUV917355:TUX917376 UER917355:UET917376 UON917355:UOP917376 UYJ917355:UYL917376 VIF917355:VIH917376 VSB917355:VSD917376 WBX917355:WBZ917376 WLT917355:WLV917376 WVP917355:WVR917376 H982891:J982912 JD982891:JF982912 SZ982891:TB982912 ACV982891:ACX982912 AMR982891:AMT982912 AWN982891:AWP982912 BGJ982891:BGL982912 BQF982891:BQH982912 CAB982891:CAD982912 CJX982891:CJZ982912 CTT982891:CTV982912 DDP982891:DDR982912 DNL982891:DNN982912 DXH982891:DXJ982912 EHD982891:EHF982912 EQZ982891:ERB982912 FAV982891:FAX982912 FKR982891:FKT982912 FUN982891:FUP982912 GEJ982891:GEL982912 GOF982891:GOH982912 GYB982891:GYD982912 HHX982891:HHZ982912 HRT982891:HRV982912 IBP982891:IBR982912 ILL982891:ILN982912 IVH982891:IVJ982912 JFD982891:JFF982912 JOZ982891:JPB982912 JYV982891:JYX982912 KIR982891:KIT982912 KSN982891:KSP982912 LCJ982891:LCL982912 LMF982891:LMH982912 LWB982891:LWD982912 MFX982891:MFZ982912 MPT982891:MPV982912 MZP982891:MZR982912 NJL982891:NJN982912 NTH982891:NTJ982912 ODD982891:ODF982912 OMZ982891:ONB982912 OWV982891:OWX982912 PGR982891:PGT982912 PQN982891:PQP982912 QAJ982891:QAL982912 QKF982891:QKH982912 QUB982891:QUD982912 RDX982891:RDZ982912 RNT982891:RNV982912 RXP982891:RXR982912 SHL982891:SHN982912 SRH982891:SRJ982912 TBD982891:TBF982912 TKZ982891:TLB982912 TUV982891:TUX982912 UER982891:UET982912 UON982891:UOP982912 UYJ982891:UYL982912 VIF982891:VIH982912 VSB982891:VSD982912 WBX982891:WBZ982912 WLT982891:WLV982912 WVP982891:WVR982912 H65412:J65422 JD65412:JF65422 SZ65412:TB65422 ACV65412:ACX65422 AMR65412:AMT65422 AWN65412:AWP65422 BGJ65412:BGL65422 BQF65412:BQH65422 CAB65412:CAD65422 CJX65412:CJZ65422 CTT65412:CTV65422 DDP65412:DDR65422 DNL65412:DNN65422 DXH65412:DXJ65422 EHD65412:EHF65422 EQZ65412:ERB65422 FAV65412:FAX65422 FKR65412:FKT65422 FUN65412:FUP65422 GEJ65412:GEL65422 GOF65412:GOH65422 GYB65412:GYD65422 HHX65412:HHZ65422 HRT65412:HRV65422 IBP65412:IBR65422 ILL65412:ILN65422 IVH65412:IVJ65422 JFD65412:JFF65422 JOZ65412:JPB65422 JYV65412:JYX65422 KIR65412:KIT65422 KSN65412:KSP65422 LCJ65412:LCL65422 LMF65412:LMH65422 LWB65412:LWD65422 MFX65412:MFZ65422 MPT65412:MPV65422 MZP65412:MZR65422 NJL65412:NJN65422 NTH65412:NTJ65422 ODD65412:ODF65422 OMZ65412:ONB65422 OWV65412:OWX65422 PGR65412:PGT65422 PQN65412:PQP65422 QAJ65412:QAL65422 QKF65412:QKH65422 QUB65412:QUD65422 RDX65412:RDZ65422 RNT65412:RNV65422 RXP65412:RXR65422 SHL65412:SHN65422 SRH65412:SRJ65422 TBD65412:TBF65422 TKZ65412:TLB65422 TUV65412:TUX65422 UER65412:UET65422 UON65412:UOP65422 UYJ65412:UYL65422 VIF65412:VIH65422 VSB65412:VSD65422 WBX65412:WBZ65422 WLT65412:WLV65422 WVP65412:WVR65422 H130948:J130958 JD130948:JF130958 SZ130948:TB130958 ACV130948:ACX130958 AMR130948:AMT130958 AWN130948:AWP130958 BGJ130948:BGL130958 BQF130948:BQH130958 CAB130948:CAD130958 CJX130948:CJZ130958 CTT130948:CTV130958 DDP130948:DDR130958 DNL130948:DNN130958 DXH130948:DXJ130958 EHD130948:EHF130958 EQZ130948:ERB130958 FAV130948:FAX130958 FKR130948:FKT130958 FUN130948:FUP130958 GEJ130948:GEL130958 GOF130948:GOH130958 GYB130948:GYD130958 HHX130948:HHZ130958 HRT130948:HRV130958 IBP130948:IBR130958 ILL130948:ILN130958 IVH130948:IVJ130958 JFD130948:JFF130958 JOZ130948:JPB130958 JYV130948:JYX130958 KIR130948:KIT130958 KSN130948:KSP130958 LCJ130948:LCL130958 LMF130948:LMH130958 LWB130948:LWD130958 MFX130948:MFZ130958 MPT130948:MPV130958 MZP130948:MZR130958 NJL130948:NJN130958 NTH130948:NTJ130958 ODD130948:ODF130958 OMZ130948:ONB130958 OWV130948:OWX130958 PGR130948:PGT130958 PQN130948:PQP130958 QAJ130948:QAL130958 QKF130948:QKH130958 QUB130948:QUD130958 RDX130948:RDZ130958 RNT130948:RNV130958 RXP130948:RXR130958 SHL130948:SHN130958 SRH130948:SRJ130958 TBD130948:TBF130958 TKZ130948:TLB130958 TUV130948:TUX130958 UER130948:UET130958 UON130948:UOP130958 UYJ130948:UYL130958 VIF130948:VIH130958 VSB130948:VSD130958 WBX130948:WBZ130958 WLT130948:WLV130958 WVP130948:WVR130958 H196484:J196494 JD196484:JF196494 SZ196484:TB196494 ACV196484:ACX196494 AMR196484:AMT196494 AWN196484:AWP196494 BGJ196484:BGL196494 BQF196484:BQH196494 CAB196484:CAD196494 CJX196484:CJZ196494 CTT196484:CTV196494 DDP196484:DDR196494 DNL196484:DNN196494 DXH196484:DXJ196494 EHD196484:EHF196494 EQZ196484:ERB196494 FAV196484:FAX196494 FKR196484:FKT196494 FUN196484:FUP196494 GEJ196484:GEL196494 GOF196484:GOH196494 GYB196484:GYD196494 HHX196484:HHZ196494 HRT196484:HRV196494 IBP196484:IBR196494 ILL196484:ILN196494 IVH196484:IVJ196494 JFD196484:JFF196494 JOZ196484:JPB196494 JYV196484:JYX196494 KIR196484:KIT196494 KSN196484:KSP196494 LCJ196484:LCL196494 LMF196484:LMH196494 LWB196484:LWD196494 MFX196484:MFZ196494 MPT196484:MPV196494 MZP196484:MZR196494 NJL196484:NJN196494 NTH196484:NTJ196494 ODD196484:ODF196494 OMZ196484:ONB196494 OWV196484:OWX196494 PGR196484:PGT196494 PQN196484:PQP196494 QAJ196484:QAL196494 QKF196484:QKH196494 QUB196484:QUD196494 RDX196484:RDZ196494 RNT196484:RNV196494 RXP196484:RXR196494 SHL196484:SHN196494 SRH196484:SRJ196494 TBD196484:TBF196494 TKZ196484:TLB196494 TUV196484:TUX196494 UER196484:UET196494 UON196484:UOP196494 UYJ196484:UYL196494 VIF196484:VIH196494 VSB196484:VSD196494 WBX196484:WBZ196494 WLT196484:WLV196494 WVP196484:WVR196494 H262020:J262030 JD262020:JF262030 SZ262020:TB262030 ACV262020:ACX262030 AMR262020:AMT262030 AWN262020:AWP262030 BGJ262020:BGL262030 BQF262020:BQH262030 CAB262020:CAD262030 CJX262020:CJZ262030 CTT262020:CTV262030 DDP262020:DDR262030 DNL262020:DNN262030 DXH262020:DXJ262030 EHD262020:EHF262030 EQZ262020:ERB262030 FAV262020:FAX262030 FKR262020:FKT262030 FUN262020:FUP262030 GEJ262020:GEL262030 GOF262020:GOH262030 GYB262020:GYD262030 HHX262020:HHZ262030 HRT262020:HRV262030 IBP262020:IBR262030 ILL262020:ILN262030 IVH262020:IVJ262030 JFD262020:JFF262030 JOZ262020:JPB262030 JYV262020:JYX262030 KIR262020:KIT262030 KSN262020:KSP262030 LCJ262020:LCL262030 LMF262020:LMH262030 LWB262020:LWD262030 MFX262020:MFZ262030 MPT262020:MPV262030 MZP262020:MZR262030 NJL262020:NJN262030 NTH262020:NTJ262030 ODD262020:ODF262030 OMZ262020:ONB262030 OWV262020:OWX262030 PGR262020:PGT262030 PQN262020:PQP262030 QAJ262020:QAL262030 QKF262020:QKH262030 QUB262020:QUD262030 RDX262020:RDZ262030 RNT262020:RNV262030 RXP262020:RXR262030 SHL262020:SHN262030 SRH262020:SRJ262030 TBD262020:TBF262030 TKZ262020:TLB262030 TUV262020:TUX262030 UER262020:UET262030 UON262020:UOP262030 UYJ262020:UYL262030 VIF262020:VIH262030 VSB262020:VSD262030 WBX262020:WBZ262030 WLT262020:WLV262030 WVP262020:WVR262030 H327556:J327566 JD327556:JF327566 SZ327556:TB327566 ACV327556:ACX327566 AMR327556:AMT327566 AWN327556:AWP327566 BGJ327556:BGL327566 BQF327556:BQH327566 CAB327556:CAD327566 CJX327556:CJZ327566 CTT327556:CTV327566 DDP327556:DDR327566 DNL327556:DNN327566 DXH327556:DXJ327566 EHD327556:EHF327566 EQZ327556:ERB327566 FAV327556:FAX327566 FKR327556:FKT327566 FUN327556:FUP327566 GEJ327556:GEL327566 GOF327556:GOH327566 GYB327556:GYD327566 HHX327556:HHZ327566 HRT327556:HRV327566 IBP327556:IBR327566 ILL327556:ILN327566 IVH327556:IVJ327566 JFD327556:JFF327566 JOZ327556:JPB327566 JYV327556:JYX327566 KIR327556:KIT327566 KSN327556:KSP327566 LCJ327556:LCL327566 LMF327556:LMH327566 LWB327556:LWD327566 MFX327556:MFZ327566 MPT327556:MPV327566 MZP327556:MZR327566 NJL327556:NJN327566 NTH327556:NTJ327566 ODD327556:ODF327566 OMZ327556:ONB327566 OWV327556:OWX327566 PGR327556:PGT327566 PQN327556:PQP327566 QAJ327556:QAL327566 QKF327556:QKH327566 QUB327556:QUD327566 RDX327556:RDZ327566 RNT327556:RNV327566 RXP327556:RXR327566 SHL327556:SHN327566 SRH327556:SRJ327566 TBD327556:TBF327566 TKZ327556:TLB327566 TUV327556:TUX327566 UER327556:UET327566 UON327556:UOP327566 UYJ327556:UYL327566 VIF327556:VIH327566 VSB327556:VSD327566 WBX327556:WBZ327566 WLT327556:WLV327566 WVP327556:WVR327566 H393092:J393102 JD393092:JF393102 SZ393092:TB393102 ACV393092:ACX393102 AMR393092:AMT393102 AWN393092:AWP393102 BGJ393092:BGL393102 BQF393092:BQH393102 CAB393092:CAD393102 CJX393092:CJZ393102 CTT393092:CTV393102 DDP393092:DDR393102 DNL393092:DNN393102 DXH393092:DXJ393102 EHD393092:EHF393102 EQZ393092:ERB393102 FAV393092:FAX393102 FKR393092:FKT393102 FUN393092:FUP393102 GEJ393092:GEL393102 GOF393092:GOH393102 GYB393092:GYD393102 HHX393092:HHZ393102 HRT393092:HRV393102 IBP393092:IBR393102 ILL393092:ILN393102 IVH393092:IVJ393102 JFD393092:JFF393102 JOZ393092:JPB393102 JYV393092:JYX393102 KIR393092:KIT393102 KSN393092:KSP393102 LCJ393092:LCL393102 LMF393092:LMH393102 LWB393092:LWD393102 MFX393092:MFZ393102 MPT393092:MPV393102 MZP393092:MZR393102 NJL393092:NJN393102 NTH393092:NTJ393102 ODD393092:ODF393102 OMZ393092:ONB393102 OWV393092:OWX393102 PGR393092:PGT393102 PQN393092:PQP393102 QAJ393092:QAL393102 QKF393092:QKH393102 QUB393092:QUD393102 RDX393092:RDZ393102 RNT393092:RNV393102 RXP393092:RXR393102 SHL393092:SHN393102 SRH393092:SRJ393102 TBD393092:TBF393102 TKZ393092:TLB393102 TUV393092:TUX393102 UER393092:UET393102 UON393092:UOP393102 UYJ393092:UYL393102 VIF393092:VIH393102 VSB393092:VSD393102 WBX393092:WBZ393102 WLT393092:WLV393102 WVP393092:WVR393102 H458628:J458638 JD458628:JF458638 SZ458628:TB458638 ACV458628:ACX458638 AMR458628:AMT458638 AWN458628:AWP458638 BGJ458628:BGL458638 BQF458628:BQH458638 CAB458628:CAD458638 CJX458628:CJZ458638 CTT458628:CTV458638 DDP458628:DDR458638 DNL458628:DNN458638 DXH458628:DXJ458638 EHD458628:EHF458638 EQZ458628:ERB458638 FAV458628:FAX458638 FKR458628:FKT458638 FUN458628:FUP458638 GEJ458628:GEL458638 GOF458628:GOH458638 GYB458628:GYD458638 HHX458628:HHZ458638 HRT458628:HRV458638 IBP458628:IBR458638 ILL458628:ILN458638 IVH458628:IVJ458638 JFD458628:JFF458638 JOZ458628:JPB458638 JYV458628:JYX458638 KIR458628:KIT458638 KSN458628:KSP458638 LCJ458628:LCL458638 LMF458628:LMH458638 LWB458628:LWD458638 MFX458628:MFZ458638 MPT458628:MPV458638 MZP458628:MZR458638 NJL458628:NJN458638 NTH458628:NTJ458638 ODD458628:ODF458638 OMZ458628:ONB458638 OWV458628:OWX458638 PGR458628:PGT458638 PQN458628:PQP458638 QAJ458628:QAL458638 QKF458628:QKH458638 QUB458628:QUD458638 RDX458628:RDZ458638 RNT458628:RNV458638 RXP458628:RXR458638 SHL458628:SHN458638 SRH458628:SRJ458638 TBD458628:TBF458638 TKZ458628:TLB458638 TUV458628:TUX458638 UER458628:UET458638 UON458628:UOP458638 UYJ458628:UYL458638 VIF458628:VIH458638 VSB458628:VSD458638 WBX458628:WBZ458638 WLT458628:WLV458638 WVP458628:WVR458638 H524164:J524174 JD524164:JF524174 SZ524164:TB524174 ACV524164:ACX524174 AMR524164:AMT524174 AWN524164:AWP524174 BGJ524164:BGL524174 BQF524164:BQH524174 CAB524164:CAD524174 CJX524164:CJZ524174 CTT524164:CTV524174 DDP524164:DDR524174 DNL524164:DNN524174 DXH524164:DXJ524174 EHD524164:EHF524174 EQZ524164:ERB524174 FAV524164:FAX524174 FKR524164:FKT524174 FUN524164:FUP524174 GEJ524164:GEL524174 GOF524164:GOH524174 GYB524164:GYD524174 HHX524164:HHZ524174 HRT524164:HRV524174 IBP524164:IBR524174 ILL524164:ILN524174 IVH524164:IVJ524174 JFD524164:JFF524174 JOZ524164:JPB524174 JYV524164:JYX524174 KIR524164:KIT524174 KSN524164:KSP524174 LCJ524164:LCL524174 LMF524164:LMH524174 LWB524164:LWD524174 MFX524164:MFZ524174 MPT524164:MPV524174 MZP524164:MZR524174 NJL524164:NJN524174 NTH524164:NTJ524174 ODD524164:ODF524174 OMZ524164:ONB524174 OWV524164:OWX524174 PGR524164:PGT524174 PQN524164:PQP524174 QAJ524164:QAL524174 QKF524164:QKH524174 QUB524164:QUD524174 RDX524164:RDZ524174 RNT524164:RNV524174 RXP524164:RXR524174 SHL524164:SHN524174 SRH524164:SRJ524174 TBD524164:TBF524174 TKZ524164:TLB524174 TUV524164:TUX524174 UER524164:UET524174 UON524164:UOP524174 UYJ524164:UYL524174 VIF524164:VIH524174 VSB524164:VSD524174 WBX524164:WBZ524174 WLT524164:WLV524174 WVP524164:WVR524174 H589700:J589710 JD589700:JF589710 SZ589700:TB589710 ACV589700:ACX589710 AMR589700:AMT589710 AWN589700:AWP589710 BGJ589700:BGL589710 BQF589700:BQH589710 CAB589700:CAD589710 CJX589700:CJZ589710 CTT589700:CTV589710 DDP589700:DDR589710 DNL589700:DNN589710 DXH589700:DXJ589710 EHD589700:EHF589710 EQZ589700:ERB589710 FAV589700:FAX589710 FKR589700:FKT589710 FUN589700:FUP589710 GEJ589700:GEL589710 GOF589700:GOH589710 GYB589700:GYD589710 HHX589700:HHZ589710 HRT589700:HRV589710 IBP589700:IBR589710 ILL589700:ILN589710 IVH589700:IVJ589710 JFD589700:JFF589710 JOZ589700:JPB589710 JYV589700:JYX589710 KIR589700:KIT589710 KSN589700:KSP589710 LCJ589700:LCL589710 LMF589700:LMH589710 LWB589700:LWD589710 MFX589700:MFZ589710 MPT589700:MPV589710 MZP589700:MZR589710 NJL589700:NJN589710 NTH589700:NTJ589710 ODD589700:ODF589710 OMZ589700:ONB589710 OWV589700:OWX589710 PGR589700:PGT589710 PQN589700:PQP589710 QAJ589700:QAL589710 QKF589700:QKH589710 QUB589700:QUD589710 RDX589700:RDZ589710 RNT589700:RNV589710 RXP589700:RXR589710 SHL589700:SHN589710 SRH589700:SRJ589710 TBD589700:TBF589710 TKZ589700:TLB589710 TUV589700:TUX589710 UER589700:UET589710 UON589700:UOP589710 UYJ589700:UYL589710 VIF589700:VIH589710 VSB589700:VSD589710 WBX589700:WBZ589710 WLT589700:WLV589710 WVP589700:WVR589710 H655236:J655246 JD655236:JF655246 SZ655236:TB655246 ACV655236:ACX655246 AMR655236:AMT655246 AWN655236:AWP655246 BGJ655236:BGL655246 BQF655236:BQH655246 CAB655236:CAD655246 CJX655236:CJZ655246 CTT655236:CTV655246 DDP655236:DDR655246 DNL655236:DNN655246 DXH655236:DXJ655246 EHD655236:EHF655246 EQZ655236:ERB655246 FAV655236:FAX655246 FKR655236:FKT655246 FUN655236:FUP655246 GEJ655236:GEL655246 GOF655236:GOH655246 GYB655236:GYD655246 HHX655236:HHZ655246 HRT655236:HRV655246 IBP655236:IBR655246 ILL655236:ILN655246 IVH655236:IVJ655246 JFD655236:JFF655246 JOZ655236:JPB655246 JYV655236:JYX655246 KIR655236:KIT655246 KSN655236:KSP655246 LCJ655236:LCL655246 LMF655236:LMH655246 LWB655236:LWD655246 MFX655236:MFZ655246 MPT655236:MPV655246 MZP655236:MZR655246 NJL655236:NJN655246 NTH655236:NTJ655246 ODD655236:ODF655246 OMZ655236:ONB655246 OWV655236:OWX655246 PGR655236:PGT655246 PQN655236:PQP655246 QAJ655236:QAL655246 QKF655236:QKH655246 QUB655236:QUD655246 RDX655236:RDZ655246 RNT655236:RNV655246 RXP655236:RXR655246 SHL655236:SHN655246 SRH655236:SRJ655246 TBD655236:TBF655246 TKZ655236:TLB655246 TUV655236:TUX655246 UER655236:UET655246 UON655236:UOP655246 UYJ655236:UYL655246 VIF655236:VIH655246 VSB655236:VSD655246 WBX655236:WBZ655246 WLT655236:WLV655246 WVP655236:WVR655246 H720772:J720782 JD720772:JF720782 SZ720772:TB720782 ACV720772:ACX720782 AMR720772:AMT720782 AWN720772:AWP720782 BGJ720772:BGL720782 BQF720772:BQH720782 CAB720772:CAD720782 CJX720772:CJZ720782 CTT720772:CTV720782 DDP720772:DDR720782 DNL720772:DNN720782 DXH720772:DXJ720782 EHD720772:EHF720782 EQZ720772:ERB720782 FAV720772:FAX720782 FKR720772:FKT720782 FUN720772:FUP720782 GEJ720772:GEL720782 GOF720772:GOH720782 GYB720772:GYD720782 HHX720772:HHZ720782 HRT720772:HRV720782 IBP720772:IBR720782 ILL720772:ILN720782 IVH720772:IVJ720782 JFD720772:JFF720782 JOZ720772:JPB720782 JYV720772:JYX720782 KIR720772:KIT720782 KSN720772:KSP720782 LCJ720772:LCL720782 LMF720772:LMH720782 LWB720772:LWD720782 MFX720772:MFZ720782 MPT720772:MPV720782 MZP720772:MZR720782 NJL720772:NJN720782 NTH720772:NTJ720782 ODD720772:ODF720782 OMZ720772:ONB720782 OWV720772:OWX720782 PGR720772:PGT720782 PQN720772:PQP720782 QAJ720772:QAL720782 QKF720772:QKH720782 QUB720772:QUD720782 RDX720772:RDZ720782 RNT720772:RNV720782 RXP720772:RXR720782 SHL720772:SHN720782 SRH720772:SRJ720782 TBD720772:TBF720782 TKZ720772:TLB720782 TUV720772:TUX720782 UER720772:UET720782 UON720772:UOP720782 UYJ720772:UYL720782 VIF720772:VIH720782 VSB720772:VSD720782 WBX720772:WBZ720782 WLT720772:WLV720782 WVP720772:WVR720782 H786308:J786318 JD786308:JF786318 SZ786308:TB786318 ACV786308:ACX786318 AMR786308:AMT786318 AWN786308:AWP786318 BGJ786308:BGL786318 BQF786308:BQH786318 CAB786308:CAD786318 CJX786308:CJZ786318 CTT786308:CTV786318 DDP786308:DDR786318 DNL786308:DNN786318 DXH786308:DXJ786318 EHD786308:EHF786318 EQZ786308:ERB786318 FAV786308:FAX786318 FKR786308:FKT786318 FUN786308:FUP786318 GEJ786308:GEL786318 GOF786308:GOH786318 GYB786308:GYD786318 HHX786308:HHZ786318 HRT786308:HRV786318 IBP786308:IBR786318 ILL786308:ILN786318 IVH786308:IVJ786318 JFD786308:JFF786318 JOZ786308:JPB786318 JYV786308:JYX786318 KIR786308:KIT786318 KSN786308:KSP786318 LCJ786308:LCL786318 LMF786308:LMH786318 LWB786308:LWD786318 MFX786308:MFZ786318 MPT786308:MPV786318 MZP786308:MZR786318 NJL786308:NJN786318 NTH786308:NTJ786318 ODD786308:ODF786318 OMZ786308:ONB786318 OWV786308:OWX786318 PGR786308:PGT786318 PQN786308:PQP786318 QAJ786308:QAL786318 QKF786308:QKH786318 QUB786308:QUD786318 RDX786308:RDZ786318 RNT786308:RNV786318 RXP786308:RXR786318 SHL786308:SHN786318 SRH786308:SRJ786318 TBD786308:TBF786318 TKZ786308:TLB786318 TUV786308:TUX786318 UER786308:UET786318 UON786308:UOP786318 UYJ786308:UYL786318 VIF786308:VIH786318 VSB786308:VSD786318 WBX786308:WBZ786318 WLT786308:WLV786318 WVP786308:WVR786318 H851844:J851854 JD851844:JF851854 SZ851844:TB851854 ACV851844:ACX851854 AMR851844:AMT851854 AWN851844:AWP851854 BGJ851844:BGL851854 BQF851844:BQH851854 CAB851844:CAD851854 CJX851844:CJZ851854 CTT851844:CTV851854 DDP851844:DDR851854 DNL851844:DNN851854 DXH851844:DXJ851854 EHD851844:EHF851854 EQZ851844:ERB851854 FAV851844:FAX851854 FKR851844:FKT851854 FUN851844:FUP851854 GEJ851844:GEL851854 GOF851844:GOH851854 GYB851844:GYD851854 HHX851844:HHZ851854 HRT851844:HRV851854 IBP851844:IBR851854 ILL851844:ILN851854 IVH851844:IVJ851854 JFD851844:JFF851854 JOZ851844:JPB851854 JYV851844:JYX851854 KIR851844:KIT851854 KSN851844:KSP851854 LCJ851844:LCL851854 LMF851844:LMH851854 LWB851844:LWD851854 MFX851844:MFZ851854 MPT851844:MPV851854 MZP851844:MZR851854 NJL851844:NJN851854 NTH851844:NTJ851854 ODD851844:ODF851854 OMZ851844:ONB851854 OWV851844:OWX851854 PGR851844:PGT851854 PQN851844:PQP851854 QAJ851844:QAL851854 QKF851844:QKH851854 QUB851844:QUD851854 RDX851844:RDZ851854 RNT851844:RNV851854 RXP851844:RXR851854 SHL851844:SHN851854 SRH851844:SRJ851854 TBD851844:TBF851854 TKZ851844:TLB851854 TUV851844:TUX851854 UER851844:UET851854 UON851844:UOP851854 UYJ851844:UYL851854 VIF851844:VIH851854 VSB851844:VSD851854 WBX851844:WBZ851854 WLT851844:WLV851854 WVP851844:WVR851854 H917380:J917390 JD917380:JF917390 SZ917380:TB917390 ACV917380:ACX917390 AMR917380:AMT917390 AWN917380:AWP917390 BGJ917380:BGL917390 BQF917380:BQH917390 CAB917380:CAD917390 CJX917380:CJZ917390 CTT917380:CTV917390 DDP917380:DDR917390 DNL917380:DNN917390 DXH917380:DXJ917390 EHD917380:EHF917390 EQZ917380:ERB917390 FAV917380:FAX917390 FKR917380:FKT917390 FUN917380:FUP917390 GEJ917380:GEL917390 GOF917380:GOH917390 GYB917380:GYD917390 HHX917380:HHZ917390 HRT917380:HRV917390 IBP917380:IBR917390 ILL917380:ILN917390 IVH917380:IVJ917390 JFD917380:JFF917390 JOZ917380:JPB917390 JYV917380:JYX917390 KIR917380:KIT917390 KSN917380:KSP917390 LCJ917380:LCL917390 LMF917380:LMH917390 LWB917380:LWD917390 MFX917380:MFZ917390 MPT917380:MPV917390 MZP917380:MZR917390 NJL917380:NJN917390 NTH917380:NTJ917390 ODD917380:ODF917390 OMZ917380:ONB917390 OWV917380:OWX917390 PGR917380:PGT917390 PQN917380:PQP917390 QAJ917380:QAL917390 QKF917380:QKH917390 QUB917380:QUD917390 RDX917380:RDZ917390 RNT917380:RNV917390 RXP917380:RXR917390 SHL917380:SHN917390 SRH917380:SRJ917390 TBD917380:TBF917390 TKZ917380:TLB917390 TUV917380:TUX917390 UER917380:UET917390 UON917380:UOP917390 UYJ917380:UYL917390 VIF917380:VIH917390 VSB917380:VSD917390 WBX917380:WBZ917390 WLT917380:WLV917390 WVP917380:WVR917390 H982916:J982926 JD982916:JF982926 SZ982916:TB982926 ACV982916:ACX982926 AMR982916:AMT982926 AWN982916:AWP982926 BGJ982916:BGL982926 BQF982916:BQH982926 CAB982916:CAD982926 CJX982916:CJZ982926 CTT982916:CTV982926 DDP982916:DDR982926 DNL982916:DNN982926 DXH982916:DXJ982926 EHD982916:EHF982926 EQZ982916:ERB982926 FAV982916:FAX982926 FKR982916:FKT982926 FUN982916:FUP982926 GEJ982916:GEL982926 GOF982916:GOH982926 GYB982916:GYD982926 HHX982916:HHZ982926 HRT982916:HRV982926 IBP982916:IBR982926 ILL982916:ILN982926 IVH982916:IVJ982926 JFD982916:JFF982926 JOZ982916:JPB982926 JYV982916:JYX982926 KIR982916:KIT982926 KSN982916:KSP982926 LCJ982916:LCL982926 LMF982916:LMH982926 LWB982916:LWD982926 MFX982916:MFZ982926 MPT982916:MPV982926 MZP982916:MZR982926 NJL982916:NJN982926 NTH982916:NTJ982926 ODD982916:ODF982926 OMZ982916:ONB982926 OWV982916:OWX982926 PGR982916:PGT982926 PQN982916:PQP982926 QAJ982916:QAL982926 QKF982916:QKH982926 QUB982916:QUD982926 RDX982916:RDZ982926 RNT982916:RNV982926 RXP982916:RXR982926 SHL982916:SHN982926 SRH982916:SRJ982926 TBD982916:TBF982926 TKZ982916:TLB982926 TUV982916:TUX982926 UER982916:UET982926 UON982916:UOP982926 UYJ982916:UYL982926 VIF982916:VIH982926 VSB982916:VSD982926 WBX982916:WBZ982926 WLT982916:WLV982926 WVP982916:WVR982926 H275:J283 JD275:JF283 SZ275:TB283 ACV275:ACX283 AMR275:AMT283 AWN275:AWP283 BGJ275:BGL283 BQF275:BQH283 CAB275:CAD283 CJX275:CJZ283 CTT275:CTV283 DDP275:DDR283 DNL275:DNN283 DXH275:DXJ283 EHD275:EHF283 EQZ275:ERB283 FAV275:FAX283 FKR275:FKT283 FUN275:FUP283 GEJ275:GEL283 GOF275:GOH283 GYB275:GYD283 HHX275:HHZ283 HRT275:HRV283 IBP275:IBR283 ILL275:ILN283 IVH275:IVJ283 JFD275:JFF283 JOZ275:JPB283 JYV275:JYX283 KIR275:KIT283 KSN275:KSP283 LCJ275:LCL283 LMF275:LMH283 LWB275:LWD283 MFX275:MFZ283 MPT275:MPV283 MZP275:MZR283 NJL275:NJN283 NTH275:NTJ283 ODD275:ODF283 OMZ275:ONB283 OWV275:OWX283 PGR275:PGT283 PQN275:PQP283 QAJ275:QAL283 QKF275:QKH283 QUB275:QUD283 RDX275:RDZ283 RNT275:RNV283 RXP275:RXR283 SHL275:SHN283 SRH275:SRJ283 TBD275:TBF283 TKZ275:TLB283 TUV275:TUX283 UER275:UET283 UON275:UOP283 UYJ275:UYL283 VIF275:VIH283 VSB275:VSD283 WBX275:WBZ283 WLT275:WLV283 WVP275:WVR283 H65428:J65436 JD65428:JF65436 SZ65428:TB65436 ACV65428:ACX65436 AMR65428:AMT65436 AWN65428:AWP65436 BGJ65428:BGL65436 BQF65428:BQH65436 CAB65428:CAD65436 CJX65428:CJZ65436 CTT65428:CTV65436 DDP65428:DDR65436 DNL65428:DNN65436 DXH65428:DXJ65436 EHD65428:EHF65436 EQZ65428:ERB65436 FAV65428:FAX65436 FKR65428:FKT65436 FUN65428:FUP65436 GEJ65428:GEL65436 GOF65428:GOH65436 GYB65428:GYD65436 HHX65428:HHZ65436 HRT65428:HRV65436 IBP65428:IBR65436 ILL65428:ILN65436 IVH65428:IVJ65436 JFD65428:JFF65436 JOZ65428:JPB65436 JYV65428:JYX65436 KIR65428:KIT65436 KSN65428:KSP65436 LCJ65428:LCL65436 LMF65428:LMH65436 LWB65428:LWD65436 MFX65428:MFZ65436 MPT65428:MPV65436 MZP65428:MZR65436 NJL65428:NJN65436 NTH65428:NTJ65436 ODD65428:ODF65436 OMZ65428:ONB65436 OWV65428:OWX65436 PGR65428:PGT65436 PQN65428:PQP65436 QAJ65428:QAL65436 QKF65428:QKH65436 QUB65428:QUD65436 RDX65428:RDZ65436 RNT65428:RNV65436 RXP65428:RXR65436 SHL65428:SHN65436 SRH65428:SRJ65436 TBD65428:TBF65436 TKZ65428:TLB65436 TUV65428:TUX65436 UER65428:UET65436 UON65428:UOP65436 UYJ65428:UYL65436 VIF65428:VIH65436 VSB65428:VSD65436 WBX65428:WBZ65436 WLT65428:WLV65436 WVP65428:WVR65436 H130964:J130972 JD130964:JF130972 SZ130964:TB130972 ACV130964:ACX130972 AMR130964:AMT130972 AWN130964:AWP130972 BGJ130964:BGL130972 BQF130964:BQH130972 CAB130964:CAD130972 CJX130964:CJZ130972 CTT130964:CTV130972 DDP130964:DDR130972 DNL130964:DNN130972 DXH130964:DXJ130972 EHD130964:EHF130972 EQZ130964:ERB130972 FAV130964:FAX130972 FKR130964:FKT130972 FUN130964:FUP130972 GEJ130964:GEL130972 GOF130964:GOH130972 GYB130964:GYD130972 HHX130964:HHZ130972 HRT130964:HRV130972 IBP130964:IBR130972 ILL130964:ILN130972 IVH130964:IVJ130972 JFD130964:JFF130972 JOZ130964:JPB130972 JYV130964:JYX130972 KIR130964:KIT130972 KSN130964:KSP130972 LCJ130964:LCL130972 LMF130964:LMH130972 LWB130964:LWD130972 MFX130964:MFZ130972 MPT130964:MPV130972 MZP130964:MZR130972 NJL130964:NJN130972 NTH130964:NTJ130972 ODD130964:ODF130972 OMZ130964:ONB130972 OWV130964:OWX130972 PGR130964:PGT130972 PQN130964:PQP130972 QAJ130964:QAL130972 QKF130964:QKH130972 QUB130964:QUD130972 RDX130964:RDZ130972 RNT130964:RNV130972 RXP130964:RXR130972 SHL130964:SHN130972 SRH130964:SRJ130972 TBD130964:TBF130972 TKZ130964:TLB130972 TUV130964:TUX130972 UER130964:UET130972 UON130964:UOP130972 UYJ130964:UYL130972 VIF130964:VIH130972 VSB130964:VSD130972 WBX130964:WBZ130972 WLT130964:WLV130972 WVP130964:WVR130972 H196500:J196508 JD196500:JF196508 SZ196500:TB196508 ACV196500:ACX196508 AMR196500:AMT196508 AWN196500:AWP196508 BGJ196500:BGL196508 BQF196500:BQH196508 CAB196500:CAD196508 CJX196500:CJZ196508 CTT196500:CTV196508 DDP196500:DDR196508 DNL196500:DNN196508 DXH196500:DXJ196508 EHD196500:EHF196508 EQZ196500:ERB196508 FAV196500:FAX196508 FKR196500:FKT196508 FUN196500:FUP196508 GEJ196500:GEL196508 GOF196500:GOH196508 GYB196500:GYD196508 HHX196500:HHZ196508 HRT196500:HRV196508 IBP196500:IBR196508 ILL196500:ILN196508 IVH196500:IVJ196508 JFD196500:JFF196508 JOZ196500:JPB196508 JYV196500:JYX196508 KIR196500:KIT196508 KSN196500:KSP196508 LCJ196500:LCL196508 LMF196500:LMH196508 LWB196500:LWD196508 MFX196500:MFZ196508 MPT196500:MPV196508 MZP196500:MZR196508 NJL196500:NJN196508 NTH196500:NTJ196508 ODD196500:ODF196508 OMZ196500:ONB196508 OWV196500:OWX196508 PGR196500:PGT196508 PQN196500:PQP196508 QAJ196500:QAL196508 QKF196500:QKH196508 QUB196500:QUD196508 RDX196500:RDZ196508 RNT196500:RNV196508 RXP196500:RXR196508 SHL196500:SHN196508 SRH196500:SRJ196508 TBD196500:TBF196508 TKZ196500:TLB196508 TUV196500:TUX196508 UER196500:UET196508 UON196500:UOP196508 UYJ196500:UYL196508 VIF196500:VIH196508 VSB196500:VSD196508 WBX196500:WBZ196508 WLT196500:WLV196508 WVP196500:WVR196508 H262036:J262044 JD262036:JF262044 SZ262036:TB262044 ACV262036:ACX262044 AMR262036:AMT262044 AWN262036:AWP262044 BGJ262036:BGL262044 BQF262036:BQH262044 CAB262036:CAD262044 CJX262036:CJZ262044 CTT262036:CTV262044 DDP262036:DDR262044 DNL262036:DNN262044 DXH262036:DXJ262044 EHD262036:EHF262044 EQZ262036:ERB262044 FAV262036:FAX262044 FKR262036:FKT262044 FUN262036:FUP262044 GEJ262036:GEL262044 GOF262036:GOH262044 GYB262036:GYD262044 HHX262036:HHZ262044 HRT262036:HRV262044 IBP262036:IBR262044 ILL262036:ILN262044 IVH262036:IVJ262044 JFD262036:JFF262044 JOZ262036:JPB262044 JYV262036:JYX262044 KIR262036:KIT262044 KSN262036:KSP262044 LCJ262036:LCL262044 LMF262036:LMH262044 LWB262036:LWD262044 MFX262036:MFZ262044 MPT262036:MPV262044 MZP262036:MZR262044 NJL262036:NJN262044 NTH262036:NTJ262044 ODD262036:ODF262044 OMZ262036:ONB262044 OWV262036:OWX262044 PGR262036:PGT262044 PQN262036:PQP262044 QAJ262036:QAL262044 QKF262036:QKH262044 QUB262036:QUD262044 RDX262036:RDZ262044 RNT262036:RNV262044 RXP262036:RXR262044 SHL262036:SHN262044 SRH262036:SRJ262044 TBD262036:TBF262044 TKZ262036:TLB262044 TUV262036:TUX262044 UER262036:UET262044 UON262036:UOP262044 UYJ262036:UYL262044 VIF262036:VIH262044 VSB262036:VSD262044 WBX262036:WBZ262044 WLT262036:WLV262044 WVP262036:WVR262044 H327572:J327580 JD327572:JF327580 SZ327572:TB327580 ACV327572:ACX327580 AMR327572:AMT327580 AWN327572:AWP327580 BGJ327572:BGL327580 BQF327572:BQH327580 CAB327572:CAD327580 CJX327572:CJZ327580 CTT327572:CTV327580 DDP327572:DDR327580 DNL327572:DNN327580 DXH327572:DXJ327580 EHD327572:EHF327580 EQZ327572:ERB327580 FAV327572:FAX327580 FKR327572:FKT327580 FUN327572:FUP327580 GEJ327572:GEL327580 GOF327572:GOH327580 GYB327572:GYD327580 HHX327572:HHZ327580 HRT327572:HRV327580 IBP327572:IBR327580 ILL327572:ILN327580 IVH327572:IVJ327580 JFD327572:JFF327580 JOZ327572:JPB327580 JYV327572:JYX327580 KIR327572:KIT327580 KSN327572:KSP327580 LCJ327572:LCL327580 LMF327572:LMH327580 LWB327572:LWD327580 MFX327572:MFZ327580 MPT327572:MPV327580 MZP327572:MZR327580 NJL327572:NJN327580 NTH327572:NTJ327580 ODD327572:ODF327580 OMZ327572:ONB327580 OWV327572:OWX327580 PGR327572:PGT327580 PQN327572:PQP327580 QAJ327572:QAL327580 QKF327572:QKH327580 QUB327572:QUD327580 RDX327572:RDZ327580 RNT327572:RNV327580 RXP327572:RXR327580 SHL327572:SHN327580 SRH327572:SRJ327580 TBD327572:TBF327580 TKZ327572:TLB327580 TUV327572:TUX327580 UER327572:UET327580 UON327572:UOP327580 UYJ327572:UYL327580 VIF327572:VIH327580 VSB327572:VSD327580 WBX327572:WBZ327580 WLT327572:WLV327580 WVP327572:WVR327580 H393108:J393116 JD393108:JF393116 SZ393108:TB393116 ACV393108:ACX393116 AMR393108:AMT393116 AWN393108:AWP393116 BGJ393108:BGL393116 BQF393108:BQH393116 CAB393108:CAD393116 CJX393108:CJZ393116 CTT393108:CTV393116 DDP393108:DDR393116 DNL393108:DNN393116 DXH393108:DXJ393116 EHD393108:EHF393116 EQZ393108:ERB393116 FAV393108:FAX393116 FKR393108:FKT393116 FUN393108:FUP393116 GEJ393108:GEL393116 GOF393108:GOH393116 GYB393108:GYD393116 HHX393108:HHZ393116 HRT393108:HRV393116 IBP393108:IBR393116 ILL393108:ILN393116 IVH393108:IVJ393116 JFD393108:JFF393116 JOZ393108:JPB393116 JYV393108:JYX393116 KIR393108:KIT393116 KSN393108:KSP393116 LCJ393108:LCL393116 LMF393108:LMH393116 LWB393108:LWD393116 MFX393108:MFZ393116 MPT393108:MPV393116 MZP393108:MZR393116 NJL393108:NJN393116 NTH393108:NTJ393116 ODD393108:ODF393116 OMZ393108:ONB393116 OWV393108:OWX393116 PGR393108:PGT393116 PQN393108:PQP393116 QAJ393108:QAL393116 QKF393108:QKH393116 QUB393108:QUD393116 RDX393108:RDZ393116 RNT393108:RNV393116 RXP393108:RXR393116 SHL393108:SHN393116 SRH393108:SRJ393116 TBD393108:TBF393116 TKZ393108:TLB393116 TUV393108:TUX393116 UER393108:UET393116 UON393108:UOP393116 UYJ393108:UYL393116 VIF393108:VIH393116 VSB393108:VSD393116 WBX393108:WBZ393116 WLT393108:WLV393116 WVP393108:WVR393116 H458644:J458652 JD458644:JF458652 SZ458644:TB458652 ACV458644:ACX458652 AMR458644:AMT458652 AWN458644:AWP458652 BGJ458644:BGL458652 BQF458644:BQH458652 CAB458644:CAD458652 CJX458644:CJZ458652 CTT458644:CTV458652 DDP458644:DDR458652 DNL458644:DNN458652 DXH458644:DXJ458652 EHD458644:EHF458652 EQZ458644:ERB458652 FAV458644:FAX458652 FKR458644:FKT458652 FUN458644:FUP458652 GEJ458644:GEL458652 GOF458644:GOH458652 GYB458644:GYD458652 HHX458644:HHZ458652 HRT458644:HRV458652 IBP458644:IBR458652 ILL458644:ILN458652 IVH458644:IVJ458652 JFD458644:JFF458652 JOZ458644:JPB458652 JYV458644:JYX458652 KIR458644:KIT458652 KSN458644:KSP458652 LCJ458644:LCL458652 LMF458644:LMH458652 LWB458644:LWD458652 MFX458644:MFZ458652 MPT458644:MPV458652 MZP458644:MZR458652 NJL458644:NJN458652 NTH458644:NTJ458652 ODD458644:ODF458652 OMZ458644:ONB458652 OWV458644:OWX458652 PGR458644:PGT458652 PQN458644:PQP458652 QAJ458644:QAL458652 QKF458644:QKH458652 QUB458644:QUD458652 RDX458644:RDZ458652 RNT458644:RNV458652 RXP458644:RXR458652 SHL458644:SHN458652 SRH458644:SRJ458652 TBD458644:TBF458652 TKZ458644:TLB458652 TUV458644:TUX458652 UER458644:UET458652 UON458644:UOP458652 UYJ458644:UYL458652 VIF458644:VIH458652 VSB458644:VSD458652 WBX458644:WBZ458652 WLT458644:WLV458652 WVP458644:WVR458652 H524180:J524188 JD524180:JF524188 SZ524180:TB524188 ACV524180:ACX524188 AMR524180:AMT524188 AWN524180:AWP524188 BGJ524180:BGL524188 BQF524180:BQH524188 CAB524180:CAD524188 CJX524180:CJZ524188 CTT524180:CTV524188 DDP524180:DDR524188 DNL524180:DNN524188 DXH524180:DXJ524188 EHD524180:EHF524188 EQZ524180:ERB524188 FAV524180:FAX524188 FKR524180:FKT524188 FUN524180:FUP524188 GEJ524180:GEL524188 GOF524180:GOH524188 GYB524180:GYD524188 HHX524180:HHZ524188 HRT524180:HRV524188 IBP524180:IBR524188 ILL524180:ILN524188 IVH524180:IVJ524188 JFD524180:JFF524188 JOZ524180:JPB524188 JYV524180:JYX524188 KIR524180:KIT524188 KSN524180:KSP524188 LCJ524180:LCL524188 LMF524180:LMH524188 LWB524180:LWD524188 MFX524180:MFZ524188 MPT524180:MPV524188 MZP524180:MZR524188 NJL524180:NJN524188 NTH524180:NTJ524188 ODD524180:ODF524188 OMZ524180:ONB524188 OWV524180:OWX524188 PGR524180:PGT524188 PQN524180:PQP524188 QAJ524180:QAL524188 QKF524180:QKH524188 QUB524180:QUD524188 RDX524180:RDZ524188 RNT524180:RNV524188 RXP524180:RXR524188 SHL524180:SHN524188 SRH524180:SRJ524188 TBD524180:TBF524188 TKZ524180:TLB524188 TUV524180:TUX524188 UER524180:UET524188 UON524180:UOP524188 UYJ524180:UYL524188 VIF524180:VIH524188 VSB524180:VSD524188 WBX524180:WBZ524188 WLT524180:WLV524188 WVP524180:WVR524188 H589716:J589724 JD589716:JF589724 SZ589716:TB589724 ACV589716:ACX589724 AMR589716:AMT589724 AWN589716:AWP589724 BGJ589716:BGL589724 BQF589716:BQH589724 CAB589716:CAD589724 CJX589716:CJZ589724 CTT589716:CTV589724 DDP589716:DDR589724 DNL589716:DNN589724 DXH589716:DXJ589724 EHD589716:EHF589724 EQZ589716:ERB589724 FAV589716:FAX589724 FKR589716:FKT589724 FUN589716:FUP589724 GEJ589716:GEL589724 GOF589716:GOH589724 GYB589716:GYD589724 HHX589716:HHZ589724 HRT589716:HRV589724 IBP589716:IBR589724 ILL589716:ILN589724 IVH589716:IVJ589724 JFD589716:JFF589724 JOZ589716:JPB589724 JYV589716:JYX589724 KIR589716:KIT589724 KSN589716:KSP589724 LCJ589716:LCL589724 LMF589716:LMH589724 LWB589716:LWD589724 MFX589716:MFZ589724 MPT589716:MPV589724 MZP589716:MZR589724 NJL589716:NJN589724 NTH589716:NTJ589724 ODD589716:ODF589724 OMZ589716:ONB589724 OWV589716:OWX589724 PGR589716:PGT589724 PQN589716:PQP589724 QAJ589716:QAL589724 QKF589716:QKH589724 QUB589716:QUD589724 RDX589716:RDZ589724 RNT589716:RNV589724 RXP589716:RXR589724 SHL589716:SHN589724 SRH589716:SRJ589724 TBD589716:TBF589724 TKZ589716:TLB589724 TUV589716:TUX589724 UER589716:UET589724 UON589716:UOP589724 UYJ589716:UYL589724 VIF589716:VIH589724 VSB589716:VSD589724 WBX589716:WBZ589724 WLT589716:WLV589724 WVP589716:WVR589724 H655252:J655260 JD655252:JF655260 SZ655252:TB655260 ACV655252:ACX655260 AMR655252:AMT655260 AWN655252:AWP655260 BGJ655252:BGL655260 BQF655252:BQH655260 CAB655252:CAD655260 CJX655252:CJZ655260 CTT655252:CTV655260 DDP655252:DDR655260 DNL655252:DNN655260 DXH655252:DXJ655260 EHD655252:EHF655260 EQZ655252:ERB655260 FAV655252:FAX655260 FKR655252:FKT655260 FUN655252:FUP655260 GEJ655252:GEL655260 GOF655252:GOH655260 GYB655252:GYD655260 HHX655252:HHZ655260 HRT655252:HRV655260 IBP655252:IBR655260 ILL655252:ILN655260 IVH655252:IVJ655260 JFD655252:JFF655260 JOZ655252:JPB655260 JYV655252:JYX655260 KIR655252:KIT655260 KSN655252:KSP655260 LCJ655252:LCL655260 LMF655252:LMH655260 LWB655252:LWD655260 MFX655252:MFZ655260 MPT655252:MPV655260 MZP655252:MZR655260 NJL655252:NJN655260 NTH655252:NTJ655260 ODD655252:ODF655260 OMZ655252:ONB655260 OWV655252:OWX655260 PGR655252:PGT655260 PQN655252:PQP655260 QAJ655252:QAL655260 QKF655252:QKH655260 QUB655252:QUD655260 RDX655252:RDZ655260 RNT655252:RNV655260 RXP655252:RXR655260 SHL655252:SHN655260 SRH655252:SRJ655260 TBD655252:TBF655260 TKZ655252:TLB655260 TUV655252:TUX655260 UER655252:UET655260 UON655252:UOP655260 UYJ655252:UYL655260 VIF655252:VIH655260 VSB655252:VSD655260 WBX655252:WBZ655260 WLT655252:WLV655260 WVP655252:WVR655260 H720788:J720796 JD720788:JF720796 SZ720788:TB720796 ACV720788:ACX720796 AMR720788:AMT720796 AWN720788:AWP720796 BGJ720788:BGL720796 BQF720788:BQH720796 CAB720788:CAD720796 CJX720788:CJZ720796 CTT720788:CTV720796 DDP720788:DDR720796 DNL720788:DNN720796 DXH720788:DXJ720796 EHD720788:EHF720796 EQZ720788:ERB720796 FAV720788:FAX720796 FKR720788:FKT720796 FUN720788:FUP720796 GEJ720788:GEL720796 GOF720788:GOH720796 GYB720788:GYD720796 HHX720788:HHZ720796 HRT720788:HRV720796 IBP720788:IBR720796 ILL720788:ILN720796 IVH720788:IVJ720796 JFD720788:JFF720796 JOZ720788:JPB720796 JYV720788:JYX720796 KIR720788:KIT720796 KSN720788:KSP720796 LCJ720788:LCL720796 LMF720788:LMH720796 LWB720788:LWD720796 MFX720788:MFZ720796 MPT720788:MPV720796 MZP720788:MZR720796 NJL720788:NJN720796 NTH720788:NTJ720796 ODD720788:ODF720796 OMZ720788:ONB720796 OWV720788:OWX720796 PGR720788:PGT720796 PQN720788:PQP720796 QAJ720788:QAL720796 QKF720788:QKH720796 QUB720788:QUD720796 RDX720788:RDZ720796 RNT720788:RNV720796 RXP720788:RXR720796 SHL720788:SHN720796 SRH720788:SRJ720796 TBD720788:TBF720796 TKZ720788:TLB720796 TUV720788:TUX720796 UER720788:UET720796 UON720788:UOP720796 UYJ720788:UYL720796 VIF720788:VIH720796 VSB720788:VSD720796 WBX720788:WBZ720796 WLT720788:WLV720796 WVP720788:WVR720796 H786324:J786332 JD786324:JF786332 SZ786324:TB786332 ACV786324:ACX786332 AMR786324:AMT786332 AWN786324:AWP786332 BGJ786324:BGL786332 BQF786324:BQH786332 CAB786324:CAD786332 CJX786324:CJZ786332 CTT786324:CTV786332 DDP786324:DDR786332 DNL786324:DNN786332 DXH786324:DXJ786332 EHD786324:EHF786332 EQZ786324:ERB786332 FAV786324:FAX786332 FKR786324:FKT786332 FUN786324:FUP786332 GEJ786324:GEL786332 GOF786324:GOH786332 GYB786324:GYD786332 HHX786324:HHZ786332 HRT786324:HRV786332 IBP786324:IBR786332 ILL786324:ILN786332 IVH786324:IVJ786332 JFD786324:JFF786332 JOZ786324:JPB786332 JYV786324:JYX786332 KIR786324:KIT786332 KSN786324:KSP786332 LCJ786324:LCL786332 LMF786324:LMH786332 LWB786324:LWD786332 MFX786324:MFZ786332 MPT786324:MPV786332 MZP786324:MZR786332 NJL786324:NJN786332 NTH786324:NTJ786332 ODD786324:ODF786332 OMZ786324:ONB786332 OWV786324:OWX786332 PGR786324:PGT786332 PQN786324:PQP786332 QAJ786324:QAL786332 QKF786324:QKH786332 QUB786324:QUD786332 RDX786324:RDZ786332 RNT786324:RNV786332 RXP786324:RXR786332 SHL786324:SHN786332 SRH786324:SRJ786332 TBD786324:TBF786332 TKZ786324:TLB786332 TUV786324:TUX786332 UER786324:UET786332 UON786324:UOP786332 UYJ786324:UYL786332 VIF786324:VIH786332 VSB786324:VSD786332 WBX786324:WBZ786332 WLT786324:WLV786332 WVP786324:WVR786332 H851860:J851868 JD851860:JF851868 SZ851860:TB851868 ACV851860:ACX851868 AMR851860:AMT851868 AWN851860:AWP851868 BGJ851860:BGL851868 BQF851860:BQH851868 CAB851860:CAD851868 CJX851860:CJZ851868 CTT851860:CTV851868 DDP851860:DDR851868 DNL851860:DNN851868 DXH851860:DXJ851868 EHD851860:EHF851868 EQZ851860:ERB851868 FAV851860:FAX851868 FKR851860:FKT851868 FUN851860:FUP851868 GEJ851860:GEL851868 GOF851860:GOH851868 GYB851860:GYD851868 HHX851860:HHZ851868 HRT851860:HRV851868 IBP851860:IBR851868 ILL851860:ILN851868 IVH851860:IVJ851868 JFD851860:JFF851868 JOZ851860:JPB851868 JYV851860:JYX851868 KIR851860:KIT851868 KSN851860:KSP851868 LCJ851860:LCL851868 LMF851860:LMH851868 LWB851860:LWD851868 MFX851860:MFZ851868 MPT851860:MPV851868 MZP851860:MZR851868 NJL851860:NJN851868 NTH851860:NTJ851868 ODD851860:ODF851868 OMZ851860:ONB851868 OWV851860:OWX851868 PGR851860:PGT851868 PQN851860:PQP851868 QAJ851860:QAL851868 QKF851860:QKH851868 QUB851860:QUD851868 RDX851860:RDZ851868 RNT851860:RNV851868 RXP851860:RXR851868 SHL851860:SHN851868 SRH851860:SRJ851868 TBD851860:TBF851868 TKZ851860:TLB851868 TUV851860:TUX851868 UER851860:UET851868 UON851860:UOP851868 UYJ851860:UYL851868 VIF851860:VIH851868 VSB851860:VSD851868 WBX851860:WBZ851868 WLT851860:WLV851868 WVP851860:WVR851868 H917396:J917404 JD917396:JF917404 SZ917396:TB917404 ACV917396:ACX917404 AMR917396:AMT917404 AWN917396:AWP917404 BGJ917396:BGL917404 BQF917396:BQH917404 CAB917396:CAD917404 CJX917396:CJZ917404 CTT917396:CTV917404 DDP917396:DDR917404 DNL917396:DNN917404 DXH917396:DXJ917404 EHD917396:EHF917404 EQZ917396:ERB917404 FAV917396:FAX917404 FKR917396:FKT917404 FUN917396:FUP917404 GEJ917396:GEL917404 GOF917396:GOH917404 GYB917396:GYD917404 HHX917396:HHZ917404 HRT917396:HRV917404 IBP917396:IBR917404 ILL917396:ILN917404 IVH917396:IVJ917404 JFD917396:JFF917404 JOZ917396:JPB917404 JYV917396:JYX917404 KIR917396:KIT917404 KSN917396:KSP917404 LCJ917396:LCL917404 LMF917396:LMH917404 LWB917396:LWD917404 MFX917396:MFZ917404 MPT917396:MPV917404 MZP917396:MZR917404 NJL917396:NJN917404 NTH917396:NTJ917404 ODD917396:ODF917404 OMZ917396:ONB917404 OWV917396:OWX917404 PGR917396:PGT917404 PQN917396:PQP917404 QAJ917396:QAL917404 QKF917396:QKH917404 QUB917396:QUD917404 RDX917396:RDZ917404 RNT917396:RNV917404 RXP917396:RXR917404 SHL917396:SHN917404 SRH917396:SRJ917404 TBD917396:TBF917404 TKZ917396:TLB917404 TUV917396:TUX917404 UER917396:UET917404 UON917396:UOP917404 UYJ917396:UYL917404 VIF917396:VIH917404 VSB917396:VSD917404 WBX917396:WBZ917404 WLT917396:WLV917404 WVP917396:WVR917404 H982932:J982940 JD982932:JF982940 SZ982932:TB982940 ACV982932:ACX982940 AMR982932:AMT982940 AWN982932:AWP982940 BGJ982932:BGL982940 BQF982932:BQH982940 CAB982932:CAD982940 CJX982932:CJZ982940 CTT982932:CTV982940 DDP982932:DDR982940 DNL982932:DNN982940 DXH982932:DXJ982940 EHD982932:EHF982940 EQZ982932:ERB982940 FAV982932:FAX982940 FKR982932:FKT982940 FUN982932:FUP982940 GEJ982932:GEL982940 GOF982932:GOH982940 GYB982932:GYD982940 HHX982932:HHZ982940 HRT982932:HRV982940 IBP982932:IBR982940 ILL982932:ILN982940 IVH982932:IVJ982940 JFD982932:JFF982940 JOZ982932:JPB982940 JYV982932:JYX982940 KIR982932:KIT982940 KSN982932:KSP982940 LCJ982932:LCL982940 LMF982932:LMH982940 LWB982932:LWD982940 MFX982932:MFZ982940 MPT982932:MPV982940 MZP982932:MZR982940 NJL982932:NJN982940 NTH982932:NTJ982940 ODD982932:ODF982940 OMZ982932:ONB982940 OWV982932:OWX982940 PGR982932:PGT982940 PQN982932:PQP982940 QAJ982932:QAL982940 QKF982932:QKH982940 QUB982932:QUD982940 RDX982932:RDZ982940 RNT982932:RNV982940 RXP982932:RXR982940 SHL982932:SHN982940 SRH982932:SRJ982940 TBD982932:TBF982940 TKZ982932:TLB982940 TUV982932:TUX982940 UER982932:UET982940 UON982932:UOP982940 UYJ982932:UYL982940 VIF982932:VIH982940 VSB982932:VSD982940 WBX982932:WBZ982940 WLT982932:WLV982940 WVP982932:WVR982940 H65440:J65455 JD65440:JF65455 SZ65440:TB65455 ACV65440:ACX65455 AMR65440:AMT65455 AWN65440:AWP65455 BGJ65440:BGL65455 BQF65440:BQH65455 CAB65440:CAD65455 CJX65440:CJZ65455 CTT65440:CTV65455 DDP65440:DDR65455 DNL65440:DNN65455 DXH65440:DXJ65455 EHD65440:EHF65455 EQZ65440:ERB65455 FAV65440:FAX65455 FKR65440:FKT65455 FUN65440:FUP65455 GEJ65440:GEL65455 GOF65440:GOH65455 GYB65440:GYD65455 HHX65440:HHZ65455 HRT65440:HRV65455 IBP65440:IBR65455 ILL65440:ILN65455 IVH65440:IVJ65455 JFD65440:JFF65455 JOZ65440:JPB65455 JYV65440:JYX65455 KIR65440:KIT65455 KSN65440:KSP65455 LCJ65440:LCL65455 LMF65440:LMH65455 LWB65440:LWD65455 MFX65440:MFZ65455 MPT65440:MPV65455 MZP65440:MZR65455 NJL65440:NJN65455 NTH65440:NTJ65455 ODD65440:ODF65455 OMZ65440:ONB65455 OWV65440:OWX65455 PGR65440:PGT65455 PQN65440:PQP65455 QAJ65440:QAL65455 QKF65440:QKH65455 QUB65440:QUD65455 RDX65440:RDZ65455 RNT65440:RNV65455 RXP65440:RXR65455 SHL65440:SHN65455 SRH65440:SRJ65455 TBD65440:TBF65455 TKZ65440:TLB65455 TUV65440:TUX65455 UER65440:UET65455 UON65440:UOP65455 UYJ65440:UYL65455 VIF65440:VIH65455 VSB65440:VSD65455 WBX65440:WBZ65455 WLT65440:WLV65455 WVP65440:WVR65455 H130976:J130991 JD130976:JF130991 SZ130976:TB130991 ACV130976:ACX130991 AMR130976:AMT130991 AWN130976:AWP130991 BGJ130976:BGL130991 BQF130976:BQH130991 CAB130976:CAD130991 CJX130976:CJZ130991 CTT130976:CTV130991 DDP130976:DDR130991 DNL130976:DNN130991 DXH130976:DXJ130991 EHD130976:EHF130991 EQZ130976:ERB130991 FAV130976:FAX130991 FKR130976:FKT130991 FUN130976:FUP130991 GEJ130976:GEL130991 GOF130976:GOH130991 GYB130976:GYD130991 HHX130976:HHZ130991 HRT130976:HRV130991 IBP130976:IBR130991 ILL130976:ILN130991 IVH130976:IVJ130991 JFD130976:JFF130991 JOZ130976:JPB130991 JYV130976:JYX130991 KIR130976:KIT130991 KSN130976:KSP130991 LCJ130976:LCL130991 LMF130976:LMH130991 LWB130976:LWD130991 MFX130976:MFZ130991 MPT130976:MPV130991 MZP130976:MZR130991 NJL130976:NJN130991 NTH130976:NTJ130991 ODD130976:ODF130991 OMZ130976:ONB130991 OWV130976:OWX130991 PGR130976:PGT130991 PQN130976:PQP130991 QAJ130976:QAL130991 QKF130976:QKH130991 QUB130976:QUD130991 RDX130976:RDZ130991 RNT130976:RNV130991 RXP130976:RXR130991 SHL130976:SHN130991 SRH130976:SRJ130991 TBD130976:TBF130991 TKZ130976:TLB130991 TUV130976:TUX130991 UER130976:UET130991 UON130976:UOP130991 UYJ130976:UYL130991 VIF130976:VIH130991 VSB130976:VSD130991 WBX130976:WBZ130991 WLT130976:WLV130991 WVP130976:WVR130991 H196512:J196527 JD196512:JF196527 SZ196512:TB196527 ACV196512:ACX196527 AMR196512:AMT196527 AWN196512:AWP196527 BGJ196512:BGL196527 BQF196512:BQH196527 CAB196512:CAD196527 CJX196512:CJZ196527 CTT196512:CTV196527 DDP196512:DDR196527 DNL196512:DNN196527 DXH196512:DXJ196527 EHD196512:EHF196527 EQZ196512:ERB196527 FAV196512:FAX196527 FKR196512:FKT196527 FUN196512:FUP196527 GEJ196512:GEL196527 GOF196512:GOH196527 GYB196512:GYD196527 HHX196512:HHZ196527 HRT196512:HRV196527 IBP196512:IBR196527 ILL196512:ILN196527 IVH196512:IVJ196527 JFD196512:JFF196527 JOZ196512:JPB196527 JYV196512:JYX196527 KIR196512:KIT196527 KSN196512:KSP196527 LCJ196512:LCL196527 LMF196512:LMH196527 LWB196512:LWD196527 MFX196512:MFZ196527 MPT196512:MPV196527 MZP196512:MZR196527 NJL196512:NJN196527 NTH196512:NTJ196527 ODD196512:ODF196527 OMZ196512:ONB196527 OWV196512:OWX196527 PGR196512:PGT196527 PQN196512:PQP196527 QAJ196512:QAL196527 QKF196512:QKH196527 QUB196512:QUD196527 RDX196512:RDZ196527 RNT196512:RNV196527 RXP196512:RXR196527 SHL196512:SHN196527 SRH196512:SRJ196527 TBD196512:TBF196527 TKZ196512:TLB196527 TUV196512:TUX196527 UER196512:UET196527 UON196512:UOP196527 UYJ196512:UYL196527 VIF196512:VIH196527 VSB196512:VSD196527 WBX196512:WBZ196527 WLT196512:WLV196527 WVP196512:WVR196527 H262048:J262063 JD262048:JF262063 SZ262048:TB262063 ACV262048:ACX262063 AMR262048:AMT262063 AWN262048:AWP262063 BGJ262048:BGL262063 BQF262048:BQH262063 CAB262048:CAD262063 CJX262048:CJZ262063 CTT262048:CTV262063 DDP262048:DDR262063 DNL262048:DNN262063 DXH262048:DXJ262063 EHD262048:EHF262063 EQZ262048:ERB262063 FAV262048:FAX262063 FKR262048:FKT262063 FUN262048:FUP262063 GEJ262048:GEL262063 GOF262048:GOH262063 GYB262048:GYD262063 HHX262048:HHZ262063 HRT262048:HRV262063 IBP262048:IBR262063 ILL262048:ILN262063 IVH262048:IVJ262063 JFD262048:JFF262063 JOZ262048:JPB262063 JYV262048:JYX262063 KIR262048:KIT262063 KSN262048:KSP262063 LCJ262048:LCL262063 LMF262048:LMH262063 LWB262048:LWD262063 MFX262048:MFZ262063 MPT262048:MPV262063 MZP262048:MZR262063 NJL262048:NJN262063 NTH262048:NTJ262063 ODD262048:ODF262063 OMZ262048:ONB262063 OWV262048:OWX262063 PGR262048:PGT262063 PQN262048:PQP262063 QAJ262048:QAL262063 QKF262048:QKH262063 QUB262048:QUD262063 RDX262048:RDZ262063 RNT262048:RNV262063 RXP262048:RXR262063 SHL262048:SHN262063 SRH262048:SRJ262063 TBD262048:TBF262063 TKZ262048:TLB262063 TUV262048:TUX262063 UER262048:UET262063 UON262048:UOP262063 UYJ262048:UYL262063 VIF262048:VIH262063 VSB262048:VSD262063 WBX262048:WBZ262063 WLT262048:WLV262063 WVP262048:WVR262063 H327584:J327599 JD327584:JF327599 SZ327584:TB327599 ACV327584:ACX327599 AMR327584:AMT327599 AWN327584:AWP327599 BGJ327584:BGL327599 BQF327584:BQH327599 CAB327584:CAD327599 CJX327584:CJZ327599 CTT327584:CTV327599 DDP327584:DDR327599 DNL327584:DNN327599 DXH327584:DXJ327599 EHD327584:EHF327599 EQZ327584:ERB327599 FAV327584:FAX327599 FKR327584:FKT327599 FUN327584:FUP327599 GEJ327584:GEL327599 GOF327584:GOH327599 GYB327584:GYD327599 HHX327584:HHZ327599 HRT327584:HRV327599 IBP327584:IBR327599 ILL327584:ILN327599 IVH327584:IVJ327599 JFD327584:JFF327599 JOZ327584:JPB327599 JYV327584:JYX327599 KIR327584:KIT327599 KSN327584:KSP327599 LCJ327584:LCL327599 LMF327584:LMH327599 LWB327584:LWD327599 MFX327584:MFZ327599 MPT327584:MPV327599 MZP327584:MZR327599 NJL327584:NJN327599 NTH327584:NTJ327599 ODD327584:ODF327599 OMZ327584:ONB327599 OWV327584:OWX327599 PGR327584:PGT327599 PQN327584:PQP327599 QAJ327584:QAL327599 QKF327584:QKH327599 QUB327584:QUD327599 RDX327584:RDZ327599 RNT327584:RNV327599 RXP327584:RXR327599 SHL327584:SHN327599 SRH327584:SRJ327599 TBD327584:TBF327599 TKZ327584:TLB327599 TUV327584:TUX327599 UER327584:UET327599 UON327584:UOP327599 UYJ327584:UYL327599 VIF327584:VIH327599 VSB327584:VSD327599 WBX327584:WBZ327599 WLT327584:WLV327599 WVP327584:WVR327599 H393120:J393135 JD393120:JF393135 SZ393120:TB393135 ACV393120:ACX393135 AMR393120:AMT393135 AWN393120:AWP393135 BGJ393120:BGL393135 BQF393120:BQH393135 CAB393120:CAD393135 CJX393120:CJZ393135 CTT393120:CTV393135 DDP393120:DDR393135 DNL393120:DNN393135 DXH393120:DXJ393135 EHD393120:EHF393135 EQZ393120:ERB393135 FAV393120:FAX393135 FKR393120:FKT393135 FUN393120:FUP393135 GEJ393120:GEL393135 GOF393120:GOH393135 GYB393120:GYD393135 HHX393120:HHZ393135 HRT393120:HRV393135 IBP393120:IBR393135 ILL393120:ILN393135 IVH393120:IVJ393135 JFD393120:JFF393135 JOZ393120:JPB393135 JYV393120:JYX393135 KIR393120:KIT393135 KSN393120:KSP393135 LCJ393120:LCL393135 LMF393120:LMH393135 LWB393120:LWD393135 MFX393120:MFZ393135 MPT393120:MPV393135 MZP393120:MZR393135 NJL393120:NJN393135 NTH393120:NTJ393135 ODD393120:ODF393135 OMZ393120:ONB393135 OWV393120:OWX393135 PGR393120:PGT393135 PQN393120:PQP393135 QAJ393120:QAL393135 QKF393120:QKH393135 QUB393120:QUD393135 RDX393120:RDZ393135 RNT393120:RNV393135 RXP393120:RXR393135 SHL393120:SHN393135 SRH393120:SRJ393135 TBD393120:TBF393135 TKZ393120:TLB393135 TUV393120:TUX393135 UER393120:UET393135 UON393120:UOP393135 UYJ393120:UYL393135 VIF393120:VIH393135 VSB393120:VSD393135 WBX393120:WBZ393135 WLT393120:WLV393135 WVP393120:WVR393135 H458656:J458671 JD458656:JF458671 SZ458656:TB458671 ACV458656:ACX458671 AMR458656:AMT458671 AWN458656:AWP458671 BGJ458656:BGL458671 BQF458656:BQH458671 CAB458656:CAD458671 CJX458656:CJZ458671 CTT458656:CTV458671 DDP458656:DDR458671 DNL458656:DNN458671 DXH458656:DXJ458671 EHD458656:EHF458671 EQZ458656:ERB458671 FAV458656:FAX458671 FKR458656:FKT458671 FUN458656:FUP458671 GEJ458656:GEL458671 GOF458656:GOH458671 GYB458656:GYD458671 HHX458656:HHZ458671 HRT458656:HRV458671 IBP458656:IBR458671 ILL458656:ILN458671 IVH458656:IVJ458671 JFD458656:JFF458671 JOZ458656:JPB458671 JYV458656:JYX458671 KIR458656:KIT458671 KSN458656:KSP458671 LCJ458656:LCL458671 LMF458656:LMH458671 LWB458656:LWD458671 MFX458656:MFZ458671 MPT458656:MPV458671 MZP458656:MZR458671 NJL458656:NJN458671 NTH458656:NTJ458671 ODD458656:ODF458671 OMZ458656:ONB458671 OWV458656:OWX458671 PGR458656:PGT458671 PQN458656:PQP458671 QAJ458656:QAL458671 QKF458656:QKH458671 QUB458656:QUD458671 RDX458656:RDZ458671 RNT458656:RNV458671 RXP458656:RXR458671 SHL458656:SHN458671 SRH458656:SRJ458671 TBD458656:TBF458671 TKZ458656:TLB458671 TUV458656:TUX458671 UER458656:UET458671 UON458656:UOP458671 UYJ458656:UYL458671 VIF458656:VIH458671 VSB458656:VSD458671 WBX458656:WBZ458671 WLT458656:WLV458671 WVP458656:WVR458671 H524192:J524207 JD524192:JF524207 SZ524192:TB524207 ACV524192:ACX524207 AMR524192:AMT524207 AWN524192:AWP524207 BGJ524192:BGL524207 BQF524192:BQH524207 CAB524192:CAD524207 CJX524192:CJZ524207 CTT524192:CTV524207 DDP524192:DDR524207 DNL524192:DNN524207 DXH524192:DXJ524207 EHD524192:EHF524207 EQZ524192:ERB524207 FAV524192:FAX524207 FKR524192:FKT524207 FUN524192:FUP524207 GEJ524192:GEL524207 GOF524192:GOH524207 GYB524192:GYD524207 HHX524192:HHZ524207 HRT524192:HRV524207 IBP524192:IBR524207 ILL524192:ILN524207 IVH524192:IVJ524207 JFD524192:JFF524207 JOZ524192:JPB524207 JYV524192:JYX524207 KIR524192:KIT524207 KSN524192:KSP524207 LCJ524192:LCL524207 LMF524192:LMH524207 LWB524192:LWD524207 MFX524192:MFZ524207 MPT524192:MPV524207 MZP524192:MZR524207 NJL524192:NJN524207 NTH524192:NTJ524207 ODD524192:ODF524207 OMZ524192:ONB524207 OWV524192:OWX524207 PGR524192:PGT524207 PQN524192:PQP524207 QAJ524192:QAL524207 QKF524192:QKH524207 QUB524192:QUD524207 RDX524192:RDZ524207 RNT524192:RNV524207 RXP524192:RXR524207 SHL524192:SHN524207 SRH524192:SRJ524207 TBD524192:TBF524207 TKZ524192:TLB524207 TUV524192:TUX524207 UER524192:UET524207 UON524192:UOP524207 UYJ524192:UYL524207 VIF524192:VIH524207 VSB524192:VSD524207 WBX524192:WBZ524207 WLT524192:WLV524207 WVP524192:WVR524207 H589728:J589743 JD589728:JF589743 SZ589728:TB589743 ACV589728:ACX589743 AMR589728:AMT589743 AWN589728:AWP589743 BGJ589728:BGL589743 BQF589728:BQH589743 CAB589728:CAD589743 CJX589728:CJZ589743 CTT589728:CTV589743 DDP589728:DDR589743 DNL589728:DNN589743 DXH589728:DXJ589743 EHD589728:EHF589743 EQZ589728:ERB589743 FAV589728:FAX589743 FKR589728:FKT589743 FUN589728:FUP589743 GEJ589728:GEL589743 GOF589728:GOH589743 GYB589728:GYD589743 HHX589728:HHZ589743 HRT589728:HRV589743 IBP589728:IBR589743 ILL589728:ILN589743 IVH589728:IVJ589743 JFD589728:JFF589743 JOZ589728:JPB589743 JYV589728:JYX589743 KIR589728:KIT589743 KSN589728:KSP589743 LCJ589728:LCL589743 LMF589728:LMH589743 LWB589728:LWD589743 MFX589728:MFZ589743 MPT589728:MPV589743 MZP589728:MZR589743 NJL589728:NJN589743 NTH589728:NTJ589743 ODD589728:ODF589743 OMZ589728:ONB589743 OWV589728:OWX589743 PGR589728:PGT589743 PQN589728:PQP589743 QAJ589728:QAL589743 QKF589728:QKH589743 QUB589728:QUD589743 RDX589728:RDZ589743 RNT589728:RNV589743 RXP589728:RXR589743 SHL589728:SHN589743 SRH589728:SRJ589743 TBD589728:TBF589743 TKZ589728:TLB589743 TUV589728:TUX589743 UER589728:UET589743 UON589728:UOP589743 UYJ589728:UYL589743 VIF589728:VIH589743 VSB589728:VSD589743 WBX589728:WBZ589743 WLT589728:WLV589743 WVP589728:WVR589743 H655264:J655279 JD655264:JF655279 SZ655264:TB655279 ACV655264:ACX655279 AMR655264:AMT655279 AWN655264:AWP655279 BGJ655264:BGL655279 BQF655264:BQH655279 CAB655264:CAD655279 CJX655264:CJZ655279 CTT655264:CTV655279 DDP655264:DDR655279 DNL655264:DNN655279 DXH655264:DXJ655279 EHD655264:EHF655279 EQZ655264:ERB655279 FAV655264:FAX655279 FKR655264:FKT655279 FUN655264:FUP655279 GEJ655264:GEL655279 GOF655264:GOH655279 GYB655264:GYD655279 HHX655264:HHZ655279 HRT655264:HRV655279 IBP655264:IBR655279 ILL655264:ILN655279 IVH655264:IVJ655279 JFD655264:JFF655279 JOZ655264:JPB655279 JYV655264:JYX655279 KIR655264:KIT655279 KSN655264:KSP655279 LCJ655264:LCL655279 LMF655264:LMH655279 LWB655264:LWD655279 MFX655264:MFZ655279 MPT655264:MPV655279 MZP655264:MZR655279 NJL655264:NJN655279 NTH655264:NTJ655279 ODD655264:ODF655279 OMZ655264:ONB655279 OWV655264:OWX655279 PGR655264:PGT655279 PQN655264:PQP655279 QAJ655264:QAL655279 QKF655264:QKH655279 QUB655264:QUD655279 RDX655264:RDZ655279 RNT655264:RNV655279 RXP655264:RXR655279 SHL655264:SHN655279 SRH655264:SRJ655279 TBD655264:TBF655279 TKZ655264:TLB655279 TUV655264:TUX655279 UER655264:UET655279 UON655264:UOP655279 UYJ655264:UYL655279 VIF655264:VIH655279 VSB655264:VSD655279 WBX655264:WBZ655279 WLT655264:WLV655279 WVP655264:WVR655279 H720800:J720815 JD720800:JF720815 SZ720800:TB720815 ACV720800:ACX720815 AMR720800:AMT720815 AWN720800:AWP720815 BGJ720800:BGL720815 BQF720800:BQH720815 CAB720800:CAD720815 CJX720800:CJZ720815 CTT720800:CTV720815 DDP720800:DDR720815 DNL720800:DNN720815 DXH720800:DXJ720815 EHD720800:EHF720815 EQZ720800:ERB720815 FAV720800:FAX720815 FKR720800:FKT720815 FUN720800:FUP720815 GEJ720800:GEL720815 GOF720800:GOH720815 GYB720800:GYD720815 HHX720800:HHZ720815 HRT720800:HRV720815 IBP720800:IBR720815 ILL720800:ILN720815 IVH720800:IVJ720815 JFD720800:JFF720815 JOZ720800:JPB720815 JYV720800:JYX720815 KIR720800:KIT720815 KSN720800:KSP720815 LCJ720800:LCL720815 LMF720800:LMH720815 LWB720800:LWD720815 MFX720800:MFZ720815 MPT720800:MPV720815 MZP720800:MZR720815 NJL720800:NJN720815 NTH720800:NTJ720815 ODD720800:ODF720815 OMZ720800:ONB720815 OWV720800:OWX720815 PGR720800:PGT720815 PQN720800:PQP720815 QAJ720800:QAL720815 QKF720800:QKH720815 QUB720800:QUD720815 RDX720800:RDZ720815 RNT720800:RNV720815 RXP720800:RXR720815 SHL720800:SHN720815 SRH720800:SRJ720815 TBD720800:TBF720815 TKZ720800:TLB720815 TUV720800:TUX720815 UER720800:UET720815 UON720800:UOP720815 UYJ720800:UYL720815 VIF720800:VIH720815 VSB720800:VSD720815 WBX720800:WBZ720815 WLT720800:WLV720815 WVP720800:WVR720815 H786336:J786351 JD786336:JF786351 SZ786336:TB786351 ACV786336:ACX786351 AMR786336:AMT786351 AWN786336:AWP786351 BGJ786336:BGL786351 BQF786336:BQH786351 CAB786336:CAD786351 CJX786336:CJZ786351 CTT786336:CTV786351 DDP786336:DDR786351 DNL786336:DNN786351 DXH786336:DXJ786351 EHD786336:EHF786351 EQZ786336:ERB786351 FAV786336:FAX786351 FKR786336:FKT786351 FUN786336:FUP786351 GEJ786336:GEL786351 GOF786336:GOH786351 GYB786336:GYD786351 HHX786336:HHZ786351 HRT786336:HRV786351 IBP786336:IBR786351 ILL786336:ILN786351 IVH786336:IVJ786351 JFD786336:JFF786351 JOZ786336:JPB786351 JYV786336:JYX786351 KIR786336:KIT786351 KSN786336:KSP786351 LCJ786336:LCL786351 LMF786336:LMH786351 LWB786336:LWD786351 MFX786336:MFZ786351 MPT786336:MPV786351 MZP786336:MZR786351 NJL786336:NJN786351 NTH786336:NTJ786351 ODD786336:ODF786351 OMZ786336:ONB786351 OWV786336:OWX786351 PGR786336:PGT786351 PQN786336:PQP786351 QAJ786336:QAL786351 QKF786336:QKH786351 QUB786336:QUD786351 RDX786336:RDZ786351 RNT786336:RNV786351 RXP786336:RXR786351 SHL786336:SHN786351 SRH786336:SRJ786351 TBD786336:TBF786351 TKZ786336:TLB786351 TUV786336:TUX786351 UER786336:UET786351 UON786336:UOP786351 UYJ786336:UYL786351 VIF786336:VIH786351 VSB786336:VSD786351 WBX786336:WBZ786351 WLT786336:WLV786351 WVP786336:WVR786351 H851872:J851887 JD851872:JF851887 SZ851872:TB851887 ACV851872:ACX851887 AMR851872:AMT851887 AWN851872:AWP851887 BGJ851872:BGL851887 BQF851872:BQH851887 CAB851872:CAD851887 CJX851872:CJZ851887 CTT851872:CTV851887 DDP851872:DDR851887 DNL851872:DNN851887 DXH851872:DXJ851887 EHD851872:EHF851887 EQZ851872:ERB851887 FAV851872:FAX851887 FKR851872:FKT851887 FUN851872:FUP851887 GEJ851872:GEL851887 GOF851872:GOH851887 GYB851872:GYD851887 HHX851872:HHZ851887 HRT851872:HRV851887 IBP851872:IBR851887 ILL851872:ILN851887 IVH851872:IVJ851887 JFD851872:JFF851887 JOZ851872:JPB851887 JYV851872:JYX851887 KIR851872:KIT851887 KSN851872:KSP851887 LCJ851872:LCL851887 LMF851872:LMH851887 LWB851872:LWD851887 MFX851872:MFZ851887 MPT851872:MPV851887 MZP851872:MZR851887 NJL851872:NJN851887 NTH851872:NTJ851887 ODD851872:ODF851887 OMZ851872:ONB851887 OWV851872:OWX851887 PGR851872:PGT851887 PQN851872:PQP851887 QAJ851872:QAL851887 QKF851872:QKH851887 QUB851872:QUD851887 RDX851872:RDZ851887 RNT851872:RNV851887 RXP851872:RXR851887 SHL851872:SHN851887 SRH851872:SRJ851887 TBD851872:TBF851887 TKZ851872:TLB851887 TUV851872:TUX851887 UER851872:UET851887 UON851872:UOP851887 UYJ851872:UYL851887 VIF851872:VIH851887 VSB851872:VSD851887 WBX851872:WBZ851887 WLT851872:WLV851887 WVP851872:WVR851887 H917408:J917423 JD917408:JF917423 SZ917408:TB917423 ACV917408:ACX917423 AMR917408:AMT917423 AWN917408:AWP917423 BGJ917408:BGL917423 BQF917408:BQH917423 CAB917408:CAD917423 CJX917408:CJZ917423 CTT917408:CTV917423 DDP917408:DDR917423 DNL917408:DNN917423 DXH917408:DXJ917423 EHD917408:EHF917423 EQZ917408:ERB917423 FAV917408:FAX917423 FKR917408:FKT917423 FUN917408:FUP917423 GEJ917408:GEL917423 GOF917408:GOH917423 GYB917408:GYD917423 HHX917408:HHZ917423 HRT917408:HRV917423 IBP917408:IBR917423 ILL917408:ILN917423 IVH917408:IVJ917423 JFD917408:JFF917423 JOZ917408:JPB917423 JYV917408:JYX917423 KIR917408:KIT917423 KSN917408:KSP917423 LCJ917408:LCL917423 LMF917408:LMH917423 LWB917408:LWD917423 MFX917408:MFZ917423 MPT917408:MPV917423 MZP917408:MZR917423 NJL917408:NJN917423 NTH917408:NTJ917423 ODD917408:ODF917423 OMZ917408:ONB917423 OWV917408:OWX917423 PGR917408:PGT917423 PQN917408:PQP917423 QAJ917408:QAL917423 QKF917408:QKH917423 QUB917408:QUD917423 RDX917408:RDZ917423 RNT917408:RNV917423 RXP917408:RXR917423 SHL917408:SHN917423 SRH917408:SRJ917423 TBD917408:TBF917423 TKZ917408:TLB917423 TUV917408:TUX917423 UER917408:UET917423 UON917408:UOP917423 UYJ917408:UYL917423 VIF917408:VIH917423 VSB917408:VSD917423 WBX917408:WBZ917423 WLT917408:WLV917423 WVP917408:WVR917423 H982944:J982959 JD982944:JF982959 SZ982944:TB982959 ACV982944:ACX982959 AMR982944:AMT982959 AWN982944:AWP982959 BGJ982944:BGL982959 BQF982944:BQH982959 CAB982944:CAD982959 CJX982944:CJZ982959 CTT982944:CTV982959 DDP982944:DDR982959 DNL982944:DNN982959 DXH982944:DXJ982959 EHD982944:EHF982959 EQZ982944:ERB982959 FAV982944:FAX982959 FKR982944:FKT982959 FUN982944:FUP982959 GEJ982944:GEL982959 GOF982944:GOH982959 GYB982944:GYD982959 HHX982944:HHZ982959 HRT982944:HRV982959 IBP982944:IBR982959 ILL982944:ILN982959 IVH982944:IVJ982959 JFD982944:JFF982959 JOZ982944:JPB982959 JYV982944:JYX982959 KIR982944:KIT982959 KSN982944:KSP982959 LCJ982944:LCL982959 LMF982944:LMH982959 LWB982944:LWD982959 MFX982944:MFZ982959 MPT982944:MPV982959 MZP982944:MZR982959 NJL982944:NJN982959 NTH982944:NTJ982959 ODD982944:ODF982959 OMZ982944:ONB982959 OWV982944:OWX982959 PGR982944:PGT982959 PQN982944:PQP982959 QAJ982944:QAL982959 QKF982944:QKH982959 QUB982944:QUD982959 RDX982944:RDZ982959 RNT982944:RNV982959 RXP982944:RXR982959 SHL982944:SHN982959 SRH982944:SRJ982959 TBD982944:TBF982959 TKZ982944:TLB982959 TUV982944:TUX982959 UER982944:UET982959 UON982944:UOP982959 UYJ982944:UYL982959 VIF982944:VIH982959 VSB982944:VSD982959 WBX982944:WBZ982959 WLT982944:WLV982959 WVP982944:WVR982959 H65459:J65462 JD65459:JF65462 SZ65459:TB65462 ACV65459:ACX65462 AMR65459:AMT65462 AWN65459:AWP65462 BGJ65459:BGL65462 BQF65459:BQH65462 CAB65459:CAD65462 CJX65459:CJZ65462 CTT65459:CTV65462 DDP65459:DDR65462 DNL65459:DNN65462 DXH65459:DXJ65462 EHD65459:EHF65462 EQZ65459:ERB65462 FAV65459:FAX65462 FKR65459:FKT65462 FUN65459:FUP65462 GEJ65459:GEL65462 GOF65459:GOH65462 GYB65459:GYD65462 HHX65459:HHZ65462 HRT65459:HRV65462 IBP65459:IBR65462 ILL65459:ILN65462 IVH65459:IVJ65462 JFD65459:JFF65462 JOZ65459:JPB65462 JYV65459:JYX65462 KIR65459:KIT65462 KSN65459:KSP65462 LCJ65459:LCL65462 LMF65459:LMH65462 LWB65459:LWD65462 MFX65459:MFZ65462 MPT65459:MPV65462 MZP65459:MZR65462 NJL65459:NJN65462 NTH65459:NTJ65462 ODD65459:ODF65462 OMZ65459:ONB65462 OWV65459:OWX65462 PGR65459:PGT65462 PQN65459:PQP65462 QAJ65459:QAL65462 QKF65459:QKH65462 QUB65459:QUD65462 RDX65459:RDZ65462 RNT65459:RNV65462 RXP65459:RXR65462 SHL65459:SHN65462 SRH65459:SRJ65462 TBD65459:TBF65462 TKZ65459:TLB65462 TUV65459:TUX65462 UER65459:UET65462 UON65459:UOP65462 UYJ65459:UYL65462 VIF65459:VIH65462 VSB65459:VSD65462 WBX65459:WBZ65462 WLT65459:WLV65462 WVP65459:WVR65462 H130995:J130998 JD130995:JF130998 SZ130995:TB130998 ACV130995:ACX130998 AMR130995:AMT130998 AWN130995:AWP130998 BGJ130995:BGL130998 BQF130995:BQH130998 CAB130995:CAD130998 CJX130995:CJZ130998 CTT130995:CTV130998 DDP130995:DDR130998 DNL130995:DNN130998 DXH130995:DXJ130998 EHD130995:EHF130998 EQZ130995:ERB130998 FAV130995:FAX130998 FKR130995:FKT130998 FUN130995:FUP130998 GEJ130995:GEL130998 GOF130995:GOH130998 GYB130995:GYD130998 HHX130995:HHZ130998 HRT130995:HRV130998 IBP130995:IBR130998 ILL130995:ILN130998 IVH130995:IVJ130998 JFD130995:JFF130998 JOZ130995:JPB130998 JYV130995:JYX130998 KIR130995:KIT130998 KSN130995:KSP130998 LCJ130995:LCL130998 LMF130995:LMH130998 LWB130995:LWD130998 MFX130995:MFZ130998 MPT130995:MPV130998 MZP130995:MZR130998 NJL130995:NJN130998 NTH130995:NTJ130998 ODD130995:ODF130998 OMZ130995:ONB130998 OWV130995:OWX130998 PGR130995:PGT130998 PQN130995:PQP130998 QAJ130995:QAL130998 QKF130995:QKH130998 QUB130995:QUD130998 RDX130995:RDZ130998 RNT130995:RNV130998 RXP130995:RXR130998 SHL130995:SHN130998 SRH130995:SRJ130998 TBD130995:TBF130998 TKZ130995:TLB130998 TUV130995:TUX130998 UER130995:UET130998 UON130995:UOP130998 UYJ130995:UYL130998 VIF130995:VIH130998 VSB130995:VSD130998 WBX130995:WBZ130998 WLT130995:WLV130998 WVP130995:WVR130998 H196531:J196534 JD196531:JF196534 SZ196531:TB196534 ACV196531:ACX196534 AMR196531:AMT196534 AWN196531:AWP196534 BGJ196531:BGL196534 BQF196531:BQH196534 CAB196531:CAD196534 CJX196531:CJZ196534 CTT196531:CTV196534 DDP196531:DDR196534 DNL196531:DNN196534 DXH196531:DXJ196534 EHD196531:EHF196534 EQZ196531:ERB196534 FAV196531:FAX196534 FKR196531:FKT196534 FUN196531:FUP196534 GEJ196531:GEL196534 GOF196531:GOH196534 GYB196531:GYD196534 HHX196531:HHZ196534 HRT196531:HRV196534 IBP196531:IBR196534 ILL196531:ILN196534 IVH196531:IVJ196534 JFD196531:JFF196534 JOZ196531:JPB196534 JYV196531:JYX196534 KIR196531:KIT196534 KSN196531:KSP196534 LCJ196531:LCL196534 LMF196531:LMH196534 LWB196531:LWD196534 MFX196531:MFZ196534 MPT196531:MPV196534 MZP196531:MZR196534 NJL196531:NJN196534 NTH196531:NTJ196534 ODD196531:ODF196534 OMZ196531:ONB196534 OWV196531:OWX196534 PGR196531:PGT196534 PQN196531:PQP196534 QAJ196531:QAL196534 QKF196531:QKH196534 QUB196531:QUD196534 RDX196531:RDZ196534 RNT196531:RNV196534 RXP196531:RXR196534 SHL196531:SHN196534 SRH196531:SRJ196534 TBD196531:TBF196534 TKZ196531:TLB196534 TUV196531:TUX196534 UER196531:UET196534 UON196531:UOP196534 UYJ196531:UYL196534 VIF196531:VIH196534 VSB196531:VSD196534 WBX196531:WBZ196534 WLT196531:WLV196534 WVP196531:WVR196534 H262067:J262070 JD262067:JF262070 SZ262067:TB262070 ACV262067:ACX262070 AMR262067:AMT262070 AWN262067:AWP262070 BGJ262067:BGL262070 BQF262067:BQH262070 CAB262067:CAD262070 CJX262067:CJZ262070 CTT262067:CTV262070 DDP262067:DDR262070 DNL262067:DNN262070 DXH262067:DXJ262070 EHD262067:EHF262070 EQZ262067:ERB262070 FAV262067:FAX262070 FKR262067:FKT262070 FUN262067:FUP262070 GEJ262067:GEL262070 GOF262067:GOH262070 GYB262067:GYD262070 HHX262067:HHZ262070 HRT262067:HRV262070 IBP262067:IBR262070 ILL262067:ILN262070 IVH262067:IVJ262070 JFD262067:JFF262070 JOZ262067:JPB262070 JYV262067:JYX262070 KIR262067:KIT262070 KSN262067:KSP262070 LCJ262067:LCL262070 LMF262067:LMH262070 LWB262067:LWD262070 MFX262067:MFZ262070 MPT262067:MPV262070 MZP262067:MZR262070 NJL262067:NJN262070 NTH262067:NTJ262070 ODD262067:ODF262070 OMZ262067:ONB262070 OWV262067:OWX262070 PGR262067:PGT262070 PQN262067:PQP262070 QAJ262067:QAL262070 QKF262067:QKH262070 QUB262067:QUD262070 RDX262067:RDZ262070 RNT262067:RNV262070 RXP262067:RXR262070 SHL262067:SHN262070 SRH262067:SRJ262070 TBD262067:TBF262070 TKZ262067:TLB262070 TUV262067:TUX262070 UER262067:UET262070 UON262067:UOP262070 UYJ262067:UYL262070 VIF262067:VIH262070 VSB262067:VSD262070 WBX262067:WBZ262070 WLT262067:WLV262070 WVP262067:WVR262070 H327603:J327606 JD327603:JF327606 SZ327603:TB327606 ACV327603:ACX327606 AMR327603:AMT327606 AWN327603:AWP327606 BGJ327603:BGL327606 BQF327603:BQH327606 CAB327603:CAD327606 CJX327603:CJZ327606 CTT327603:CTV327606 DDP327603:DDR327606 DNL327603:DNN327606 DXH327603:DXJ327606 EHD327603:EHF327606 EQZ327603:ERB327606 FAV327603:FAX327606 FKR327603:FKT327606 FUN327603:FUP327606 GEJ327603:GEL327606 GOF327603:GOH327606 GYB327603:GYD327606 HHX327603:HHZ327606 HRT327603:HRV327606 IBP327603:IBR327606 ILL327603:ILN327606 IVH327603:IVJ327606 JFD327603:JFF327606 JOZ327603:JPB327606 JYV327603:JYX327606 KIR327603:KIT327606 KSN327603:KSP327606 LCJ327603:LCL327606 LMF327603:LMH327606 LWB327603:LWD327606 MFX327603:MFZ327606 MPT327603:MPV327606 MZP327603:MZR327606 NJL327603:NJN327606 NTH327603:NTJ327606 ODD327603:ODF327606 OMZ327603:ONB327606 OWV327603:OWX327606 PGR327603:PGT327606 PQN327603:PQP327606 QAJ327603:QAL327606 QKF327603:QKH327606 QUB327603:QUD327606 RDX327603:RDZ327606 RNT327603:RNV327606 RXP327603:RXR327606 SHL327603:SHN327606 SRH327603:SRJ327606 TBD327603:TBF327606 TKZ327603:TLB327606 TUV327603:TUX327606 UER327603:UET327606 UON327603:UOP327606 UYJ327603:UYL327606 VIF327603:VIH327606 VSB327603:VSD327606 WBX327603:WBZ327606 WLT327603:WLV327606 WVP327603:WVR327606 H393139:J393142 JD393139:JF393142 SZ393139:TB393142 ACV393139:ACX393142 AMR393139:AMT393142 AWN393139:AWP393142 BGJ393139:BGL393142 BQF393139:BQH393142 CAB393139:CAD393142 CJX393139:CJZ393142 CTT393139:CTV393142 DDP393139:DDR393142 DNL393139:DNN393142 DXH393139:DXJ393142 EHD393139:EHF393142 EQZ393139:ERB393142 FAV393139:FAX393142 FKR393139:FKT393142 FUN393139:FUP393142 GEJ393139:GEL393142 GOF393139:GOH393142 GYB393139:GYD393142 HHX393139:HHZ393142 HRT393139:HRV393142 IBP393139:IBR393142 ILL393139:ILN393142 IVH393139:IVJ393142 JFD393139:JFF393142 JOZ393139:JPB393142 JYV393139:JYX393142 KIR393139:KIT393142 KSN393139:KSP393142 LCJ393139:LCL393142 LMF393139:LMH393142 LWB393139:LWD393142 MFX393139:MFZ393142 MPT393139:MPV393142 MZP393139:MZR393142 NJL393139:NJN393142 NTH393139:NTJ393142 ODD393139:ODF393142 OMZ393139:ONB393142 OWV393139:OWX393142 PGR393139:PGT393142 PQN393139:PQP393142 QAJ393139:QAL393142 QKF393139:QKH393142 QUB393139:QUD393142 RDX393139:RDZ393142 RNT393139:RNV393142 RXP393139:RXR393142 SHL393139:SHN393142 SRH393139:SRJ393142 TBD393139:TBF393142 TKZ393139:TLB393142 TUV393139:TUX393142 UER393139:UET393142 UON393139:UOP393142 UYJ393139:UYL393142 VIF393139:VIH393142 VSB393139:VSD393142 WBX393139:WBZ393142 WLT393139:WLV393142 WVP393139:WVR393142 H458675:J458678 JD458675:JF458678 SZ458675:TB458678 ACV458675:ACX458678 AMR458675:AMT458678 AWN458675:AWP458678 BGJ458675:BGL458678 BQF458675:BQH458678 CAB458675:CAD458678 CJX458675:CJZ458678 CTT458675:CTV458678 DDP458675:DDR458678 DNL458675:DNN458678 DXH458675:DXJ458678 EHD458675:EHF458678 EQZ458675:ERB458678 FAV458675:FAX458678 FKR458675:FKT458678 FUN458675:FUP458678 GEJ458675:GEL458678 GOF458675:GOH458678 GYB458675:GYD458678 HHX458675:HHZ458678 HRT458675:HRV458678 IBP458675:IBR458678 ILL458675:ILN458678 IVH458675:IVJ458678 JFD458675:JFF458678 JOZ458675:JPB458678 JYV458675:JYX458678 KIR458675:KIT458678 KSN458675:KSP458678 LCJ458675:LCL458678 LMF458675:LMH458678 LWB458675:LWD458678 MFX458675:MFZ458678 MPT458675:MPV458678 MZP458675:MZR458678 NJL458675:NJN458678 NTH458675:NTJ458678 ODD458675:ODF458678 OMZ458675:ONB458678 OWV458675:OWX458678 PGR458675:PGT458678 PQN458675:PQP458678 QAJ458675:QAL458678 QKF458675:QKH458678 QUB458675:QUD458678 RDX458675:RDZ458678 RNT458675:RNV458678 RXP458675:RXR458678 SHL458675:SHN458678 SRH458675:SRJ458678 TBD458675:TBF458678 TKZ458675:TLB458678 TUV458675:TUX458678 UER458675:UET458678 UON458675:UOP458678 UYJ458675:UYL458678 VIF458675:VIH458678 VSB458675:VSD458678 WBX458675:WBZ458678 WLT458675:WLV458678 WVP458675:WVR458678 H524211:J524214 JD524211:JF524214 SZ524211:TB524214 ACV524211:ACX524214 AMR524211:AMT524214 AWN524211:AWP524214 BGJ524211:BGL524214 BQF524211:BQH524214 CAB524211:CAD524214 CJX524211:CJZ524214 CTT524211:CTV524214 DDP524211:DDR524214 DNL524211:DNN524214 DXH524211:DXJ524214 EHD524211:EHF524214 EQZ524211:ERB524214 FAV524211:FAX524214 FKR524211:FKT524214 FUN524211:FUP524214 GEJ524211:GEL524214 GOF524211:GOH524214 GYB524211:GYD524214 HHX524211:HHZ524214 HRT524211:HRV524214 IBP524211:IBR524214 ILL524211:ILN524214 IVH524211:IVJ524214 JFD524211:JFF524214 JOZ524211:JPB524214 JYV524211:JYX524214 KIR524211:KIT524214 KSN524211:KSP524214 LCJ524211:LCL524214 LMF524211:LMH524214 LWB524211:LWD524214 MFX524211:MFZ524214 MPT524211:MPV524214 MZP524211:MZR524214 NJL524211:NJN524214 NTH524211:NTJ524214 ODD524211:ODF524214 OMZ524211:ONB524214 OWV524211:OWX524214 PGR524211:PGT524214 PQN524211:PQP524214 QAJ524211:QAL524214 QKF524211:QKH524214 QUB524211:QUD524214 RDX524211:RDZ524214 RNT524211:RNV524214 RXP524211:RXR524214 SHL524211:SHN524214 SRH524211:SRJ524214 TBD524211:TBF524214 TKZ524211:TLB524214 TUV524211:TUX524214 UER524211:UET524214 UON524211:UOP524214 UYJ524211:UYL524214 VIF524211:VIH524214 VSB524211:VSD524214 WBX524211:WBZ524214 WLT524211:WLV524214 WVP524211:WVR524214 H589747:J589750 JD589747:JF589750 SZ589747:TB589750 ACV589747:ACX589750 AMR589747:AMT589750 AWN589747:AWP589750 BGJ589747:BGL589750 BQF589747:BQH589750 CAB589747:CAD589750 CJX589747:CJZ589750 CTT589747:CTV589750 DDP589747:DDR589750 DNL589747:DNN589750 DXH589747:DXJ589750 EHD589747:EHF589750 EQZ589747:ERB589750 FAV589747:FAX589750 FKR589747:FKT589750 FUN589747:FUP589750 GEJ589747:GEL589750 GOF589747:GOH589750 GYB589747:GYD589750 HHX589747:HHZ589750 HRT589747:HRV589750 IBP589747:IBR589750 ILL589747:ILN589750 IVH589747:IVJ589750 JFD589747:JFF589750 JOZ589747:JPB589750 JYV589747:JYX589750 KIR589747:KIT589750 KSN589747:KSP589750 LCJ589747:LCL589750 LMF589747:LMH589750 LWB589747:LWD589750 MFX589747:MFZ589750 MPT589747:MPV589750 MZP589747:MZR589750 NJL589747:NJN589750 NTH589747:NTJ589750 ODD589747:ODF589750 OMZ589747:ONB589750 OWV589747:OWX589750 PGR589747:PGT589750 PQN589747:PQP589750 QAJ589747:QAL589750 QKF589747:QKH589750 QUB589747:QUD589750 RDX589747:RDZ589750 RNT589747:RNV589750 RXP589747:RXR589750 SHL589747:SHN589750 SRH589747:SRJ589750 TBD589747:TBF589750 TKZ589747:TLB589750 TUV589747:TUX589750 UER589747:UET589750 UON589747:UOP589750 UYJ589747:UYL589750 VIF589747:VIH589750 VSB589747:VSD589750 WBX589747:WBZ589750 WLT589747:WLV589750 WVP589747:WVR589750 H655283:J655286 JD655283:JF655286 SZ655283:TB655286 ACV655283:ACX655286 AMR655283:AMT655286 AWN655283:AWP655286 BGJ655283:BGL655286 BQF655283:BQH655286 CAB655283:CAD655286 CJX655283:CJZ655286 CTT655283:CTV655286 DDP655283:DDR655286 DNL655283:DNN655286 DXH655283:DXJ655286 EHD655283:EHF655286 EQZ655283:ERB655286 FAV655283:FAX655286 FKR655283:FKT655286 FUN655283:FUP655286 GEJ655283:GEL655286 GOF655283:GOH655286 GYB655283:GYD655286 HHX655283:HHZ655286 HRT655283:HRV655286 IBP655283:IBR655286 ILL655283:ILN655286 IVH655283:IVJ655286 JFD655283:JFF655286 JOZ655283:JPB655286 JYV655283:JYX655286 KIR655283:KIT655286 KSN655283:KSP655286 LCJ655283:LCL655286 LMF655283:LMH655286 LWB655283:LWD655286 MFX655283:MFZ655286 MPT655283:MPV655286 MZP655283:MZR655286 NJL655283:NJN655286 NTH655283:NTJ655286 ODD655283:ODF655286 OMZ655283:ONB655286 OWV655283:OWX655286 PGR655283:PGT655286 PQN655283:PQP655286 QAJ655283:QAL655286 QKF655283:QKH655286 QUB655283:QUD655286 RDX655283:RDZ655286 RNT655283:RNV655286 RXP655283:RXR655286 SHL655283:SHN655286 SRH655283:SRJ655286 TBD655283:TBF655286 TKZ655283:TLB655286 TUV655283:TUX655286 UER655283:UET655286 UON655283:UOP655286 UYJ655283:UYL655286 VIF655283:VIH655286 VSB655283:VSD655286 WBX655283:WBZ655286 WLT655283:WLV655286 WVP655283:WVR655286 H720819:J720822 JD720819:JF720822 SZ720819:TB720822 ACV720819:ACX720822 AMR720819:AMT720822 AWN720819:AWP720822 BGJ720819:BGL720822 BQF720819:BQH720822 CAB720819:CAD720822 CJX720819:CJZ720822 CTT720819:CTV720822 DDP720819:DDR720822 DNL720819:DNN720822 DXH720819:DXJ720822 EHD720819:EHF720822 EQZ720819:ERB720822 FAV720819:FAX720822 FKR720819:FKT720822 FUN720819:FUP720822 GEJ720819:GEL720822 GOF720819:GOH720822 GYB720819:GYD720822 HHX720819:HHZ720822 HRT720819:HRV720822 IBP720819:IBR720822 ILL720819:ILN720822 IVH720819:IVJ720822 JFD720819:JFF720822 JOZ720819:JPB720822 JYV720819:JYX720822 KIR720819:KIT720822 KSN720819:KSP720822 LCJ720819:LCL720822 LMF720819:LMH720822 LWB720819:LWD720822 MFX720819:MFZ720822 MPT720819:MPV720822 MZP720819:MZR720822 NJL720819:NJN720822 NTH720819:NTJ720822 ODD720819:ODF720822 OMZ720819:ONB720822 OWV720819:OWX720822 PGR720819:PGT720822 PQN720819:PQP720822 QAJ720819:QAL720822 QKF720819:QKH720822 QUB720819:QUD720822 RDX720819:RDZ720822 RNT720819:RNV720822 RXP720819:RXR720822 SHL720819:SHN720822 SRH720819:SRJ720822 TBD720819:TBF720822 TKZ720819:TLB720822 TUV720819:TUX720822 UER720819:UET720822 UON720819:UOP720822 UYJ720819:UYL720822 VIF720819:VIH720822 VSB720819:VSD720822 WBX720819:WBZ720822 WLT720819:WLV720822 WVP720819:WVR720822 H786355:J786358 JD786355:JF786358 SZ786355:TB786358 ACV786355:ACX786358 AMR786355:AMT786358 AWN786355:AWP786358 BGJ786355:BGL786358 BQF786355:BQH786358 CAB786355:CAD786358 CJX786355:CJZ786358 CTT786355:CTV786358 DDP786355:DDR786358 DNL786355:DNN786358 DXH786355:DXJ786358 EHD786355:EHF786358 EQZ786355:ERB786358 FAV786355:FAX786358 FKR786355:FKT786358 FUN786355:FUP786358 GEJ786355:GEL786358 GOF786355:GOH786358 GYB786355:GYD786358 HHX786355:HHZ786358 HRT786355:HRV786358 IBP786355:IBR786358 ILL786355:ILN786358 IVH786355:IVJ786358 JFD786355:JFF786358 JOZ786355:JPB786358 JYV786355:JYX786358 KIR786355:KIT786358 KSN786355:KSP786358 LCJ786355:LCL786358 LMF786355:LMH786358 LWB786355:LWD786358 MFX786355:MFZ786358 MPT786355:MPV786358 MZP786355:MZR786358 NJL786355:NJN786358 NTH786355:NTJ786358 ODD786355:ODF786358 OMZ786355:ONB786358 OWV786355:OWX786358 PGR786355:PGT786358 PQN786355:PQP786358 QAJ786355:QAL786358 QKF786355:QKH786358 QUB786355:QUD786358 RDX786355:RDZ786358 RNT786355:RNV786358 RXP786355:RXR786358 SHL786355:SHN786358 SRH786355:SRJ786358 TBD786355:TBF786358 TKZ786355:TLB786358 TUV786355:TUX786358 UER786355:UET786358 UON786355:UOP786358 UYJ786355:UYL786358 VIF786355:VIH786358 VSB786355:VSD786358 WBX786355:WBZ786358 WLT786355:WLV786358 WVP786355:WVR786358 H851891:J851894 JD851891:JF851894 SZ851891:TB851894 ACV851891:ACX851894 AMR851891:AMT851894 AWN851891:AWP851894 BGJ851891:BGL851894 BQF851891:BQH851894 CAB851891:CAD851894 CJX851891:CJZ851894 CTT851891:CTV851894 DDP851891:DDR851894 DNL851891:DNN851894 DXH851891:DXJ851894 EHD851891:EHF851894 EQZ851891:ERB851894 FAV851891:FAX851894 FKR851891:FKT851894 FUN851891:FUP851894 GEJ851891:GEL851894 GOF851891:GOH851894 GYB851891:GYD851894 HHX851891:HHZ851894 HRT851891:HRV851894 IBP851891:IBR851894 ILL851891:ILN851894 IVH851891:IVJ851894 JFD851891:JFF851894 JOZ851891:JPB851894 JYV851891:JYX851894 KIR851891:KIT851894 KSN851891:KSP851894 LCJ851891:LCL851894 LMF851891:LMH851894 LWB851891:LWD851894 MFX851891:MFZ851894 MPT851891:MPV851894 MZP851891:MZR851894 NJL851891:NJN851894 NTH851891:NTJ851894 ODD851891:ODF851894 OMZ851891:ONB851894 OWV851891:OWX851894 PGR851891:PGT851894 PQN851891:PQP851894 QAJ851891:QAL851894 QKF851891:QKH851894 QUB851891:QUD851894 RDX851891:RDZ851894 RNT851891:RNV851894 RXP851891:RXR851894 SHL851891:SHN851894 SRH851891:SRJ851894 TBD851891:TBF851894 TKZ851891:TLB851894 TUV851891:TUX851894 UER851891:UET851894 UON851891:UOP851894 UYJ851891:UYL851894 VIF851891:VIH851894 VSB851891:VSD851894 WBX851891:WBZ851894 WLT851891:WLV851894 WVP851891:WVR851894 H917427:J917430 JD917427:JF917430 SZ917427:TB917430 ACV917427:ACX917430 AMR917427:AMT917430 AWN917427:AWP917430 BGJ917427:BGL917430 BQF917427:BQH917430 CAB917427:CAD917430 CJX917427:CJZ917430 CTT917427:CTV917430 DDP917427:DDR917430 DNL917427:DNN917430 DXH917427:DXJ917430 EHD917427:EHF917430 EQZ917427:ERB917430 FAV917427:FAX917430 FKR917427:FKT917430 FUN917427:FUP917430 GEJ917427:GEL917430 GOF917427:GOH917430 GYB917427:GYD917430 HHX917427:HHZ917430 HRT917427:HRV917430 IBP917427:IBR917430 ILL917427:ILN917430 IVH917427:IVJ917430 JFD917427:JFF917430 JOZ917427:JPB917430 JYV917427:JYX917430 KIR917427:KIT917430 KSN917427:KSP917430 LCJ917427:LCL917430 LMF917427:LMH917430 LWB917427:LWD917430 MFX917427:MFZ917430 MPT917427:MPV917430 MZP917427:MZR917430 NJL917427:NJN917430 NTH917427:NTJ917430 ODD917427:ODF917430 OMZ917427:ONB917430 OWV917427:OWX917430 PGR917427:PGT917430 PQN917427:PQP917430 QAJ917427:QAL917430 QKF917427:QKH917430 QUB917427:QUD917430 RDX917427:RDZ917430 RNT917427:RNV917430 RXP917427:RXR917430 SHL917427:SHN917430 SRH917427:SRJ917430 TBD917427:TBF917430 TKZ917427:TLB917430 TUV917427:TUX917430 UER917427:UET917430 UON917427:UOP917430 UYJ917427:UYL917430 VIF917427:VIH917430 VSB917427:VSD917430 WBX917427:WBZ917430 WLT917427:WLV917430 WVP917427:WVR917430 H982963:J982966 JD982963:JF982966 SZ982963:TB982966 ACV982963:ACX982966 AMR982963:AMT982966 AWN982963:AWP982966 BGJ982963:BGL982966 BQF982963:BQH982966 CAB982963:CAD982966 CJX982963:CJZ982966 CTT982963:CTV982966 DDP982963:DDR982966 DNL982963:DNN982966 DXH982963:DXJ982966 EHD982963:EHF982966 EQZ982963:ERB982966 FAV982963:FAX982966 FKR982963:FKT982966 FUN982963:FUP982966 GEJ982963:GEL982966 GOF982963:GOH982966 GYB982963:GYD982966 HHX982963:HHZ982966 HRT982963:HRV982966 IBP982963:IBR982966 ILL982963:ILN982966 IVH982963:IVJ982966 JFD982963:JFF982966 JOZ982963:JPB982966 JYV982963:JYX982966 KIR982963:KIT982966 KSN982963:KSP982966 LCJ982963:LCL982966 LMF982963:LMH982966 LWB982963:LWD982966 MFX982963:MFZ982966 MPT982963:MPV982966 MZP982963:MZR982966 NJL982963:NJN982966 NTH982963:NTJ982966 ODD982963:ODF982966 OMZ982963:ONB982966 OWV982963:OWX982966 PGR982963:PGT982966 PQN982963:PQP982966 QAJ982963:QAL982966 QKF982963:QKH982966 QUB982963:QUD982966 RDX982963:RDZ982966 RNT982963:RNV982966 RXP982963:RXR982966 SHL982963:SHN982966 SRH982963:SRJ982966 TBD982963:TBF982966 TKZ982963:TLB982966 TUV982963:TUX982966 UER982963:UET982966 UON982963:UOP982966 UYJ982963:UYL982966 VIF982963:VIH982966 VSB982963:VSD982966 WBX982963:WBZ982966 WLT982963:WLV982966 WVP982963:WVR982966 H65468:J65485 JD65468:JF65485 SZ65468:TB65485 ACV65468:ACX65485 AMR65468:AMT65485 AWN65468:AWP65485 BGJ65468:BGL65485 BQF65468:BQH65485 CAB65468:CAD65485 CJX65468:CJZ65485 CTT65468:CTV65485 DDP65468:DDR65485 DNL65468:DNN65485 DXH65468:DXJ65485 EHD65468:EHF65485 EQZ65468:ERB65485 FAV65468:FAX65485 FKR65468:FKT65485 FUN65468:FUP65485 GEJ65468:GEL65485 GOF65468:GOH65485 GYB65468:GYD65485 HHX65468:HHZ65485 HRT65468:HRV65485 IBP65468:IBR65485 ILL65468:ILN65485 IVH65468:IVJ65485 JFD65468:JFF65485 JOZ65468:JPB65485 JYV65468:JYX65485 KIR65468:KIT65485 KSN65468:KSP65485 LCJ65468:LCL65485 LMF65468:LMH65485 LWB65468:LWD65485 MFX65468:MFZ65485 MPT65468:MPV65485 MZP65468:MZR65485 NJL65468:NJN65485 NTH65468:NTJ65485 ODD65468:ODF65485 OMZ65468:ONB65485 OWV65468:OWX65485 PGR65468:PGT65485 PQN65468:PQP65485 QAJ65468:QAL65485 QKF65468:QKH65485 QUB65468:QUD65485 RDX65468:RDZ65485 RNT65468:RNV65485 RXP65468:RXR65485 SHL65468:SHN65485 SRH65468:SRJ65485 TBD65468:TBF65485 TKZ65468:TLB65485 TUV65468:TUX65485 UER65468:UET65485 UON65468:UOP65485 UYJ65468:UYL65485 VIF65468:VIH65485 VSB65468:VSD65485 WBX65468:WBZ65485 WLT65468:WLV65485 WVP65468:WVR65485 H131004:J131021 JD131004:JF131021 SZ131004:TB131021 ACV131004:ACX131021 AMR131004:AMT131021 AWN131004:AWP131021 BGJ131004:BGL131021 BQF131004:BQH131021 CAB131004:CAD131021 CJX131004:CJZ131021 CTT131004:CTV131021 DDP131004:DDR131021 DNL131004:DNN131021 DXH131004:DXJ131021 EHD131004:EHF131021 EQZ131004:ERB131021 FAV131004:FAX131021 FKR131004:FKT131021 FUN131004:FUP131021 GEJ131004:GEL131021 GOF131004:GOH131021 GYB131004:GYD131021 HHX131004:HHZ131021 HRT131004:HRV131021 IBP131004:IBR131021 ILL131004:ILN131021 IVH131004:IVJ131021 JFD131004:JFF131021 JOZ131004:JPB131021 JYV131004:JYX131021 KIR131004:KIT131021 KSN131004:KSP131021 LCJ131004:LCL131021 LMF131004:LMH131021 LWB131004:LWD131021 MFX131004:MFZ131021 MPT131004:MPV131021 MZP131004:MZR131021 NJL131004:NJN131021 NTH131004:NTJ131021 ODD131004:ODF131021 OMZ131004:ONB131021 OWV131004:OWX131021 PGR131004:PGT131021 PQN131004:PQP131021 QAJ131004:QAL131021 QKF131004:QKH131021 QUB131004:QUD131021 RDX131004:RDZ131021 RNT131004:RNV131021 RXP131004:RXR131021 SHL131004:SHN131021 SRH131004:SRJ131021 TBD131004:TBF131021 TKZ131004:TLB131021 TUV131004:TUX131021 UER131004:UET131021 UON131004:UOP131021 UYJ131004:UYL131021 VIF131004:VIH131021 VSB131004:VSD131021 WBX131004:WBZ131021 WLT131004:WLV131021 WVP131004:WVR131021 H196540:J196557 JD196540:JF196557 SZ196540:TB196557 ACV196540:ACX196557 AMR196540:AMT196557 AWN196540:AWP196557 BGJ196540:BGL196557 BQF196540:BQH196557 CAB196540:CAD196557 CJX196540:CJZ196557 CTT196540:CTV196557 DDP196540:DDR196557 DNL196540:DNN196557 DXH196540:DXJ196557 EHD196540:EHF196557 EQZ196540:ERB196557 FAV196540:FAX196557 FKR196540:FKT196557 FUN196540:FUP196557 GEJ196540:GEL196557 GOF196540:GOH196557 GYB196540:GYD196557 HHX196540:HHZ196557 HRT196540:HRV196557 IBP196540:IBR196557 ILL196540:ILN196557 IVH196540:IVJ196557 JFD196540:JFF196557 JOZ196540:JPB196557 JYV196540:JYX196557 KIR196540:KIT196557 KSN196540:KSP196557 LCJ196540:LCL196557 LMF196540:LMH196557 LWB196540:LWD196557 MFX196540:MFZ196557 MPT196540:MPV196557 MZP196540:MZR196557 NJL196540:NJN196557 NTH196540:NTJ196557 ODD196540:ODF196557 OMZ196540:ONB196557 OWV196540:OWX196557 PGR196540:PGT196557 PQN196540:PQP196557 QAJ196540:QAL196557 QKF196540:QKH196557 QUB196540:QUD196557 RDX196540:RDZ196557 RNT196540:RNV196557 RXP196540:RXR196557 SHL196540:SHN196557 SRH196540:SRJ196557 TBD196540:TBF196557 TKZ196540:TLB196557 TUV196540:TUX196557 UER196540:UET196557 UON196540:UOP196557 UYJ196540:UYL196557 VIF196540:VIH196557 VSB196540:VSD196557 WBX196540:WBZ196557 WLT196540:WLV196557 WVP196540:WVR196557 H262076:J262093 JD262076:JF262093 SZ262076:TB262093 ACV262076:ACX262093 AMR262076:AMT262093 AWN262076:AWP262093 BGJ262076:BGL262093 BQF262076:BQH262093 CAB262076:CAD262093 CJX262076:CJZ262093 CTT262076:CTV262093 DDP262076:DDR262093 DNL262076:DNN262093 DXH262076:DXJ262093 EHD262076:EHF262093 EQZ262076:ERB262093 FAV262076:FAX262093 FKR262076:FKT262093 FUN262076:FUP262093 GEJ262076:GEL262093 GOF262076:GOH262093 GYB262076:GYD262093 HHX262076:HHZ262093 HRT262076:HRV262093 IBP262076:IBR262093 ILL262076:ILN262093 IVH262076:IVJ262093 JFD262076:JFF262093 JOZ262076:JPB262093 JYV262076:JYX262093 KIR262076:KIT262093 KSN262076:KSP262093 LCJ262076:LCL262093 LMF262076:LMH262093 LWB262076:LWD262093 MFX262076:MFZ262093 MPT262076:MPV262093 MZP262076:MZR262093 NJL262076:NJN262093 NTH262076:NTJ262093 ODD262076:ODF262093 OMZ262076:ONB262093 OWV262076:OWX262093 PGR262076:PGT262093 PQN262076:PQP262093 QAJ262076:QAL262093 QKF262076:QKH262093 QUB262076:QUD262093 RDX262076:RDZ262093 RNT262076:RNV262093 RXP262076:RXR262093 SHL262076:SHN262093 SRH262076:SRJ262093 TBD262076:TBF262093 TKZ262076:TLB262093 TUV262076:TUX262093 UER262076:UET262093 UON262076:UOP262093 UYJ262076:UYL262093 VIF262076:VIH262093 VSB262076:VSD262093 WBX262076:WBZ262093 WLT262076:WLV262093 WVP262076:WVR262093 H327612:J327629 JD327612:JF327629 SZ327612:TB327629 ACV327612:ACX327629 AMR327612:AMT327629 AWN327612:AWP327629 BGJ327612:BGL327629 BQF327612:BQH327629 CAB327612:CAD327629 CJX327612:CJZ327629 CTT327612:CTV327629 DDP327612:DDR327629 DNL327612:DNN327629 DXH327612:DXJ327629 EHD327612:EHF327629 EQZ327612:ERB327629 FAV327612:FAX327629 FKR327612:FKT327629 FUN327612:FUP327629 GEJ327612:GEL327629 GOF327612:GOH327629 GYB327612:GYD327629 HHX327612:HHZ327629 HRT327612:HRV327629 IBP327612:IBR327629 ILL327612:ILN327629 IVH327612:IVJ327629 JFD327612:JFF327629 JOZ327612:JPB327629 JYV327612:JYX327629 KIR327612:KIT327629 KSN327612:KSP327629 LCJ327612:LCL327629 LMF327612:LMH327629 LWB327612:LWD327629 MFX327612:MFZ327629 MPT327612:MPV327629 MZP327612:MZR327629 NJL327612:NJN327629 NTH327612:NTJ327629 ODD327612:ODF327629 OMZ327612:ONB327629 OWV327612:OWX327629 PGR327612:PGT327629 PQN327612:PQP327629 QAJ327612:QAL327629 QKF327612:QKH327629 QUB327612:QUD327629 RDX327612:RDZ327629 RNT327612:RNV327629 RXP327612:RXR327629 SHL327612:SHN327629 SRH327612:SRJ327629 TBD327612:TBF327629 TKZ327612:TLB327629 TUV327612:TUX327629 UER327612:UET327629 UON327612:UOP327629 UYJ327612:UYL327629 VIF327612:VIH327629 VSB327612:VSD327629 WBX327612:WBZ327629 WLT327612:WLV327629 WVP327612:WVR327629 H393148:J393165 JD393148:JF393165 SZ393148:TB393165 ACV393148:ACX393165 AMR393148:AMT393165 AWN393148:AWP393165 BGJ393148:BGL393165 BQF393148:BQH393165 CAB393148:CAD393165 CJX393148:CJZ393165 CTT393148:CTV393165 DDP393148:DDR393165 DNL393148:DNN393165 DXH393148:DXJ393165 EHD393148:EHF393165 EQZ393148:ERB393165 FAV393148:FAX393165 FKR393148:FKT393165 FUN393148:FUP393165 GEJ393148:GEL393165 GOF393148:GOH393165 GYB393148:GYD393165 HHX393148:HHZ393165 HRT393148:HRV393165 IBP393148:IBR393165 ILL393148:ILN393165 IVH393148:IVJ393165 JFD393148:JFF393165 JOZ393148:JPB393165 JYV393148:JYX393165 KIR393148:KIT393165 KSN393148:KSP393165 LCJ393148:LCL393165 LMF393148:LMH393165 LWB393148:LWD393165 MFX393148:MFZ393165 MPT393148:MPV393165 MZP393148:MZR393165 NJL393148:NJN393165 NTH393148:NTJ393165 ODD393148:ODF393165 OMZ393148:ONB393165 OWV393148:OWX393165 PGR393148:PGT393165 PQN393148:PQP393165 QAJ393148:QAL393165 QKF393148:QKH393165 QUB393148:QUD393165 RDX393148:RDZ393165 RNT393148:RNV393165 RXP393148:RXR393165 SHL393148:SHN393165 SRH393148:SRJ393165 TBD393148:TBF393165 TKZ393148:TLB393165 TUV393148:TUX393165 UER393148:UET393165 UON393148:UOP393165 UYJ393148:UYL393165 VIF393148:VIH393165 VSB393148:VSD393165 WBX393148:WBZ393165 WLT393148:WLV393165 WVP393148:WVR393165 H458684:J458701 JD458684:JF458701 SZ458684:TB458701 ACV458684:ACX458701 AMR458684:AMT458701 AWN458684:AWP458701 BGJ458684:BGL458701 BQF458684:BQH458701 CAB458684:CAD458701 CJX458684:CJZ458701 CTT458684:CTV458701 DDP458684:DDR458701 DNL458684:DNN458701 DXH458684:DXJ458701 EHD458684:EHF458701 EQZ458684:ERB458701 FAV458684:FAX458701 FKR458684:FKT458701 FUN458684:FUP458701 GEJ458684:GEL458701 GOF458684:GOH458701 GYB458684:GYD458701 HHX458684:HHZ458701 HRT458684:HRV458701 IBP458684:IBR458701 ILL458684:ILN458701 IVH458684:IVJ458701 JFD458684:JFF458701 JOZ458684:JPB458701 JYV458684:JYX458701 KIR458684:KIT458701 KSN458684:KSP458701 LCJ458684:LCL458701 LMF458684:LMH458701 LWB458684:LWD458701 MFX458684:MFZ458701 MPT458684:MPV458701 MZP458684:MZR458701 NJL458684:NJN458701 NTH458684:NTJ458701 ODD458684:ODF458701 OMZ458684:ONB458701 OWV458684:OWX458701 PGR458684:PGT458701 PQN458684:PQP458701 QAJ458684:QAL458701 QKF458684:QKH458701 QUB458684:QUD458701 RDX458684:RDZ458701 RNT458684:RNV458701 RXP458684:RXR458701 SHL458684:SHN458701 SRH458684:SRJ458701 TBD458684:TBF458701 TKZ458684:TLB458701 TUV458684:TUX458701 UER458684:UET458701 UON458684:UOP458701 UYJ458684:UYL458701 VIF458684:VIH458701 VSB458684:VSD458701 WBX458684:WBZ458701 WLT458684:WLV458701 WVP458684:WVR458701 H524220:J524237 JD524220:JF524237 SZ524220:TB524237 ACV524220:ACX524237 AMR524220:AMT524237 AWN524220:AWP524237 BGJ524220:BGL524237 BQF524220:BQH524237 CAB524220:CAD524237 CJX524220:CJZ524237 CTT524220:CTV524237 DDP524220:DDR524237 DNL524220:DNN524237 DXH524220:DXJ524237 EHD524220:EHF524237 EQZ524220:ERB524237 FAV524220:FAX524237 FKR524220:FKT524237 FUN524220:FUP524237 GEJ524220:GEL524237 GOF524220:GOH524237 GYB524220:GYD524237 HHX524220:HHZ524237 HRT524220:HRV524237 IBP524220:IBR524237 ILL524220:ILN524237 IVH524220:IVJ524237 JFD524220:JFF524237 JOZ524220:JPB524237 JYV524220:JYX524237 KIR524220:KIT524237 KSN524220:KSP524237 LCJ524220:LCL524237 LMF524220:LMH524237 LWB524220:LWD524237 MFX524220:MFZ524237 MPT524220:MPV524237 MZP524220:MZR524237 NJL524220:NJN524237 NTH524220:NTJ524237 ODD524220:ODF524237 OMZ524220:ONB524237 OWV524220:OWX524237 PGR524220:PGT524237 PQN524220:PQP524237 QAJ524220:QAL524237 QKF524220:QKH524237 QUB524220:QUD524237 RDX524220:RDZ524237 RNT524220:RNV524237 RXP524220:RXR524237 SHL524220:SHN524237 SRH524220:SRJ524237 TBD524220:TBF524237 TKZ524220:TLB524237 TUV524220:TUX524237 UER524220:UET524237 UON524220:UOP524237 UYJ524220:UYL524237 VIF524220:VIH524237 VSB524220:VSD524237 WBX524220:WBZ524237 WLT524220:WLV524237 WVP524220:WVR524237 H589756:J589773 JD589756:JF589773 SZ589756:TB589773 ACV589756:ACX589773 AMR589756:AMT589773 AWN589756:AWP589773 BGJ589756:BGL589773 BQF589756:BQH589773 CAB589756:CAD589773 CJX589756:CJZ589773 CTT589756:CTV589773 DDP589756:DDR589773 DNL589756:DNN589773 DXH589756:DXJ589773 EHD589756:EHF589773 EQZ589756:ERB589773 FAV589756:FAX589773 FKR589756:FKT589773 FUN589756:FUP589773 GEJ589756:GEL589773 GOF589756:GOH589773 GYB589756:GYD589773 HHX589756:HHZ589773 HRT589756:HRV589773 IBP589756:IBR589773 ILL589756:ILN589773 IVH589756:IVJ589773 JFD589756:JFF589773 JOZ589756:JPB589773 JYV589756:JYX589773 KIR589756:KIT589773 KSN589756:KSP589773 LCJ589756:LCL589773 LMF589756:LMH589773 LWB589756:LWD589773 MFX589756:MFZ589773 MPT589756:MPV589773 MZP589756:MZR589773 NJL589756:NJN589773 NTH589756:NTJ589773 ODD589756:ODF589773 OMZ589756:ONB589773 OWV589756:OWX589773 PGR589756:PGT589773 PQN589756:PQP589773 QAJ589756:QAL589773 QKF589756:QKH589773 QUB589756:QUD589773 RDX589756:RDZ589773 RNT589756:RNV589773 RXP589756:RXR589773 SHL589756:SHN589773 SRH589756:SRJ589773 TBD589756:TBF589773 TKZ589756:TLB589773 TUV589756:TUX589773 UER589756:UET589773 UON589756:UOP589773 UYJ589756:UYL589773 VIF589756:VIH589773 VSB589756:VSD589773 WBX589756:WBZ589773 WLT589756:WLV589773 WVP589756:WVR589773 H655292:J655309 JD655292:JF655309 SZ655292:TB655309 ACV655292:ACX655309 AMR655292:AMT655309 AWN655292:AWP655309 BGJ655292:BGL655309 BQF655292:BQH655309 CAB655292:CAD655309 CJX655292:CJZ655309 CTT655292:CTV655309 DDP655292:DDR655309 DNL655292:DNN655309 DXH655292:DXJ655309 EHD655292:EHF655309 EQZ655292:ERB655309 FAV655292:FAX655309 FKR655292:FKT655309 FUN655292:FUP655309 GEJ655292:GEL655309 GOF655292:GOH655309 GYB655292:GYD655309 HHX655292:HHZ655309 HRT655292:HRV655309 IBP655292:IBR655309 ILL655292:ILN655309 IVH655292:IVJ655309 JFD655292:JFF655309 JOZ655292:JPB655309 JYV655292:JYX655309 KIR655292:KIT655309 KSN655292:KSP655309 LCJ655292:LCL655309 LMF655292:LMH655309 LWB655292:LWD655309 MFX655292:MFZ655309 MPT655292:MPV655309 MZP655292:MZR655309 NJL655292:NJN655309 NTH655292:NTJ655309 ODD655292:ODF655309 OMZ655292:ONB655309 OWV655292:OWX655309 PGR655292:PGT655309 PQN655292:PQP655309 QAJ655292:QAL655309 QKF655292:QKH655309 QUB655292:QUD655309 RDX655292:RDZ655309 RNT655292:RNV655309 RXP655292:RXR655309 SHL655292:SHN655309 SRH655292:SRJ655309 TBD655292:TBF655309 TKZ655292:TLB655309 TUV655292:TUX655309 UER655292:UET655309 UON655292:UOP655309 UYJ655292:UYL655309 VIF655292:VIH655309 VSB655292:VSD655309 WBX655292:WBZ655309 WLT655292:WLV655309 WVP655292:WVR655309 H720828:J720845 JD720828:JF720845 SZ720828:TB720845 ACV720828:ACX720845 AMR720828:AMT720845 AWN720828:AWP720845 BGJ720828:BGL720845 BQF720828:BQH720845 CAB720828:CAD720845 CJX720828:CJZ720845 CTT720828:CTV720845 DDP720828:DDR720845 DNL720828:DNN720845 DXH720828:DXJ720845 EHD720828:EHF720845 EQZ720828:ERB720845 FAV720828:FAX720845 FKR720828:FKT720845 FUN720828:FUP720845 GEJ720828:GEL720845 GOF720828:GOH720845 GYB720828:GYD720845 HHX720828:HHZ720845 HRT720828:HRV720845 IBP720828:IBR720845 ILL720828:ILN720845 IVH720828:IVJ720845 JFD720828:JFF720845 JOZ720828:JPB720845 JYV720828:JYX720845 KIR720828:KIT720845 KSN720828:KSP720845 LCJ720828:LCL720845 LMF720828:LMH720845 LWB720828:LWD720845 MFX720828:MFZ720845 MPT720828:MPV720845 MZP720828:MZR720845 NJL720828:NJN720845 NTH720828:NTJ720845 ODD720828:ODF720845 OMZ720828:ONB720845 OWV720828:OWX720845 PGR720828:PGT720845 PQN720828:PQP720845 QAJ720828:QAL720845 QKF720828:QKH720845 QUB720828:QUD720845 RDX720828:RDZ720845 RNT720828:RNV720845 RXP720828:RXR720845 SHL720828:SHN720845 SRH720828:SRJ720845 TBD720828:TBF720845 TKZ720828:TLB720845 TUV720828:TUX720845 UER720828:UET720845 UON720828:UOP720845 UYJ720828:UYL720845 VIF720828:VIH720845 VSB720828:VSD720845 WBX720828:WBZ720845 WLT720828:WLV720845 WVP720828:WVR720845 H786364:J786381 JD786364:JF786381 SZ786364:TB786381 ACV786364:ACX786381 AMR786364:AMT786381 AWN786364:AWP786381 BGJ786364:BGL786381 BQF786364:BQH786381 CAB786364:CAD786381 CJX786364:CJZ786381 CTT786364:CTV786381 DDP786364:DDR786381 DNL786364:DNN786381 DXH786364:DXJ786381 EHD786364:EHF786381 EQZ786364:ERB786381 FAV786364:FAX786381 FKR786364:FKT786381 FUN786364:FUP786381 GEJ786364:GEL786381 GOF786364:GOH786381 GYB786364:GYD786381 HHX786364:HHZ786381 HRT786364:HRV786381 IBP786364:IBR786381 ILL786364:ILN786381 IVH786364:IVJ786381 JFD786364:JFF786381 JOZ786364:JPB786381 JYV786364:JYX786381 KIR786364:KIT786381 KSN786364:KSP786381 LCJ786364:LCL786381 LMF786364:LMH786381 LWB786364:LWD786381 MFX786364:MFZ786381 MPT786364:MPV786381 MZP786364:MZR786381 NJL786364:NJN786381 NTH786364:NTJ786381 ODD786364:ODF786381 OMZ786364:ONB786381 OWV786364:OWX786381 PGR786364:PGT786381 PQN786364:PQP786381 QAJ786364:QAL786381 QKF786364:QKH786381 QUB786364:QUD786381 RDX786364:RDZ786381 RNT786364:RNV786381 RXP786364:RXR786381 SHL786364:SHN786381 SRH786364:SRJ786381 TBD786364:TBF786381 TKZ786364:TLB786381 TUV786364:TUX786381 UER786364:UET786381 UON786364:UOP786381 UYJ786364:UYL786381 VIF786364:VIH786381 VSB786364:VSD786381 WBX786364:WBZ786381 WLT786364:WLV786381 WVP786364:WVR786381 H851900:J851917 JD851900:JF851917 SZ851900:TB851917 ACV851900:ACX851917 AMR851900:AMT851917 AWN851900:AWP851917 BGJ851900:BGL851917 BQF851900:BQH851917 CAB851900:CAD851917 CJX851900:CJZ851917 CTT851900:CTV851917 DDP851900:DDR851917 DNL851900:DNN851917 DXH851900:DXJ851917 EHD851900:EHF851917 EQZ851900:ERB851917 FAV851900:FAX851917 FKR851900:FKT851917 FUN851900:FUP851917 GEJ851900:GEL851917 GOF851900:GOH851917 GYB851900:GYD851917 HHX851900:HHZ851917 HRT851900:HRV851917 IBP851900:IBR851917 ILL851900:ILN851917 IVH851900:IVJ851917 JFD851900:JFF851917 JOZ851900:JPB851917 JYV851900:JYX851917 KIR851900:KIT851917 KSN851900:KSP851917 LCJ851900:LCL851917 LMF851900:LMH851917 LWB851900:LWD851917 MFX851900:MFZ851917 MPT851900:MPV851917 MZP851900:MZR851917 NJL851900:NJN851917 NTH851900:NTJ851917 ODD851900:ODF851917 OMZ851900:ONB851917 OWV851900:OWX851917 PGR851900:PGT851917 PQN851900:PQP851917 QAJ851900:QAL851917 QKF851900:QKH851917 QUB851900:QUD851917 RDX851900:RDZ851917 RNT851900:RNV851917 RXP851900:RXR851917 SHL851900:SHN851917 SRH851900:SRJ851917 TBD851900:TBF851917 TKZ851900:TLB851917 TUV851900:TUX851917 UER851900:UET851917 UON851900:UOP851917 UYJ851900:UYL851917 VIF851900:VIH851917 VSB851900:VSD851917 WBX851900:WBZ851917 WLT851900:WLV851917 WVP851900:WVR851917 H917436:J917453 JD917436:JF917453 SZ917436:TB917453 ACV917436:ACX917453 AMR917436:AMT917453 AWN917436:AWP917453 BGJ917436:BGL917453 BQF917436:BQH917453 CAB917436:CAD917453 CJX917436:CJZ917453 CTT917436:CTV917453 DDP917436:DDR917453 DNL917436:DNN917453 DXH917436:DXJ917453 EHD917436:EHF917453 EQZ917436:ERB917453 FAV917436:FAX917453 FKR917436:FKT917453 FUN917436:FUP917453 GEJ917436:GEL917453 GOF917436:GOH917453 GYB917436:GYD917453 HHX917436:HHZ917453 HRT917436:HRV917453 IBP917436:IBR917453 ILL917436:ILN917453 IVH917436:IVJ917453 JFD917436:JFF917453 JOZ917436:JPB917453 JYV917436:JYX917453 KIR917436:KIT917453 KSN917436:KSP917453 LCJ917436:LCL917453 LMF917436:LMH917453 LWB917436:LWD917453 MFX917436:MFZ917453 MPT917436:MPV917453 MZP917436:MZR917453 NJL917436:NJN917453 NTH917436:NTJ917453 ODD917436:ODF917453 OMZ917436:ONB917453 OWV917436:OWX917453 PGR917436:PGT917453 PQN917436:PQP917453 QAJ917436:QAL917453 QKF917436:QKH917453 QUB917436:QUD917453 RDX917436:RDZ917453 RNT917436:RNV917453 RXP917436:RXR917453 SHL917436:SHN917453 SRH917436:SRJ917453 TBD917436:TBF917453 TKZ917436:TLB917453 TUV917436:TUX917453 UER917436:UET917453 UON917436:UOP917453 UYJ917436:UYL917453 VIF917436:VIH917453 VSB917436:VSD917453 WBX917436:WBZ917453 WLT917436:WLV917453 WVP917436:WVR917453 H982972:J982989 JD982972:JF982989 SZ982972:TB982989 ACV982972:ACX982989 AMR982972:AMT982989 AWN982972:AWP982989 BGJ982972:BGL982989 BQF982972:BQH982989 CAB982972:CAD982989 CJX982972:CJZ982989 CTT982972:CTV982989 DDP982972:DDR982989 DNL982972:DNN982989 DXH982972:DXJ982989 EHD982972:EHF982989 EQZ982972:ERB982989 FAV982972:FAX982989 FKR982972:FKT982989 FUN982972:FUP982989 GEJ982972:GEL982989 GOF982972:GOH982989 GYB982972:GYD982989 HHX982972:HHZ982989 HRT982972:HRV982989 IBP982972:IBR982989 ILL982972:ILN982989 IVH982972:IVJ982989 JFD982972:JFF982989 JOZ982972:JPB982989 JYV982972:JYX982989 KIR982972:KIT982989 KSN982972:KSP982989 LCJ982972:LCL982989 LMF982972:LMH982989 LWB982972:LWD982989 MFX982972:MFZ982989 MPT982972:MPV982989 MZP982972:MZR982989 NJL982972:NJN982989 NTH982972:NTJ982989 ODD982972:ODF982989 OMZ982972:ONB982989 OWV982972:OWX982989 PGR982972:PGT982989 PQN982972:PQP982989 QAJ982972:QAL982989 QKF982972:QKH982989 QUB982972:QUD982989 RDX982972:RDZ982989 RNT982972:RNV982989 RXP982972:RXR982989 SHL982972:SHN982989 SRH982972:SRJ982989 TBD982972:TBF982989 TKZ982972:TLB982989 TUV982972:TUX982989 UER982972:UET982989 UON982972:UOP982989 UYJ982972:UYL982989 VIF982972:VIH982989 VSB982972:VSD982989 WBX982972:WBZ982989 WLT982972:WLV982989 WVP982972:WVR982989 H65489:J65508 JD65489:JF65508 SZ65489:TB65508 ACV65489:ACX65508 AMR65489:AMT65508 AWN65489:AWP65508 BGJ65489:BGL65508 BQF65489:BQH65508 CAB65489:CAD65508 CJX65489:CJZ65508 CTT65489:CTV65508 DDP65489:DDR65508 DNL65489:DNN65508 DXH65489:DXJ65508 EHD65489:EHF65508 EQZ65489:ERB65508 FAV65489:FAX65508 FKR65489:FKT65508 FUN65489:FUP65508 GEJ65489:GEL65508 GOF65489:GOH65508 GYB65489:GYD65508 HHX65489:HHZ65508 HRT65489:HRV65508 IBP65489:IBR65508 ILL65489:ILN65508 IVH65489:IVJ65508 JFD65489:JFF65508 JOZ65489:JPB65508 JYV65489:JYX65508 KIR65489:KIT65508 KSN65489:KSP65508 LCJ65489:LCL65508 LMF65489:LMH65508 LWB65489:LWD65508 MFX65489:MFZ65508 MPT65489:MPV65508 MZP65489:MZR65508 NJL65489:NJN65508 NTH65489:NTJ65508 ODD65489:ODF65508 OMZ65489:ONB65508 OWV65489:OWX65508 PGR65489:PGT65508 PQN65489:PQP65508 QAJ65489:QAL65508 QKF65489:QKH65508 QUB65489:QUD65508 RDX65489:RDZ65508 RNT65489:RNV65508 RXP65489:RXR65508 SHL65489:SHN65508 SRH65489:SRJ65508 TBD65489:TBF65508 TKZ65489:TLB65508 TUV65489:TUX65508 UER65489:UET65508 UON65489:UOP65508 UYJ65489:UYL65508 VIF65489:VIH65508 VSB65489:VSD65508 WBX65489:WBZ65508 WLT65489:WLV65508 WVP65489:WVR65508 H131025:J131044 JD131025:JF131044 SZ131025:TB131044 ACV131025:ACX131044 AMR131025:AMT131044 AWN131025:AWP131044 BGJ131025:BGL131044 BQF131025:BQH131044 CAB131025:CAD131044 CJX131025:CJZ131044 CTT131025:CTV131044 DDP131025:DDR131044 DNL131025:DNN131044 DXH131025:DXJ131044 EHD131025:EHF131044 EQZ131025:ERB131044 FAV131025:FAX131044 FKR131025:FKT131044 FUN131025:FUP131044 GEJ131025:GEL131044 GOF131025:GOH131044 GYB131025:GYD131044 HHX131025:HHZ131044 HRT131025:HRV131044 IBP131025:IBR131044 ILL131025:ILN131044 IVH131025:IVJ131044 JFD131025:JFF131044 JOZ131025:JPB131044 JYV131025:JYX131044 KIR131025:KIT131044 KSN131025:KSP131044 LCJ131025:LCL131044 LMF131025:LMH131044 LWB131025:LWD131044 MFX131025:MFZ131044 MPT131025:MPV131044 MZP131025:MZR131044 NJL131025:NJN131044 NTH131025:NTJ131044 ODD131025:ODF131044 OMZ131025:ONB131044 OWV131025:OWX131044 PGR131025:PGT131044 PQN131025:PQP131044 QAJ131025:QAL131044 QKF131025:QKH131044 QUB131025:QUD131044 RDX131025:RDZ131044 RNT131025:RNV131044 RXP131025:RXR131044 SHL131025:SHN131044 SRH131025:SRJ131044 TBD131025:TBF131044 TKZ131025:TLB131044 TUV131025:TUX131044 UER131025:UET131044 UON131025:UOP131044 UYJ131025:UYL131044 VIF131025:VIH131044 VSB131025:VSD131044 WBX131025:WBZ131044 WLT131025:WLV131044 WVP131025:WVR131044 H196561:J196580 JD196561:JF196580 SZ196561:TB196580 ACV196561:ACX196580 AMR196561:AMT196580 AWN196561:AWP196580 BGJ196561:BGL196580 BQF196561:BQH196580 CAB196561:CAD196580 CJX196561:CJZ196580 CTT196561:CTV196580 DDP196561:DDR196580 DNL196561:DNN196580 DXH196561:DXJ196580 EHD196561:EHF196580 EQZ196561:ERB196580 FAV196561:FAX196580 FKR196561:FKT196580 FUN196561:FUP196580 GEJ196561:GEL196580 GOF196561:GOH196580 GYB196561:GYD196580 HHX196561:HHZ196580 HRT196561:HRV196580 IBP196561:IBR196580 ILL196561:ILN196580 IVH196561:IVJ196580 JFD196561:JFF196580 JOZ196561:JPB196580 JYV196561:JYX196580 KIR196561:KIT196580 KSN196561:KSP196580 LCJ196561:LCL196580 LMF196561:LMH196580 LWB196561:LWD196580 MFX196561:MFZ196580 MPT196561:MPV196580 MZP196561:MZR196580 NJL196561:NJN196580 NTH196561:NTJ196580 ODD196561:ODF196580 OMZ196561:ONB196580 OWV196561:OWX196580 PGR196561:PGT196580 PQN196561:PQP196580 QAJ196561:QAL196580 QKF196561:QKH196580 QUB196561:QUD196580 RDX196561:RDZ196580 RNT196561:RNV196580 RXP196561:RXR196580 SHL196561:SHN196580 SRH196561:SRJ196580 TBD196561:TBF196580 TKZ196561:TLB196580 TUV196561:TUX196580 UER196561:UET196580 UON196561:UOP196580 UYJ196561:UYL196580 VIF196561:VIH196580 VSB196561:VSD196580 WBX196561:WBZ196580 WLT196561:WLV196580 WVP196561:WVR196580 H262097:J262116 JD262097:JF262116 SZ262097:TB262116 ACV262097:ACX262116 AMR262097:AMT262116 AWN262097:AWP262116 BGJ262097:BGL262116 BQF262097:BQH262116 CAB262097:CAD262116 CJX262097:CJZ262116 CTT262097:CTV262116 DDP262097:DDR262116 DNL262097:DNN262116 DXH262097:DXJ262116 EHD262097:EHF262116 EQZ262097:ERB262116 FAV262097:FAX262116 FKR262097:FKT262116 FUN262097:FUP262116 GEJ262097:GEL262116 GOF262097:GOH262116 GYB262097:GYD262116 HHX262097:HHZ262116 HRT262097:HRV262116 IBP262097:IBR262116 ILL262097:ILN262116 IVH262097:IVJ262116 JFD262097:JFF262116 JOZ262097:JPB262116 JYV262097:JYX262116 KIR262097:KIT262116 KSN262097:KSP262116 LCJ262097:LCL262116 LMF262097:LMH262116 LWB262097:LWD262116 MFX262097:MFZ262116 MPT262097:MPV262116 MZP262097:MZR262116 NJL262097:NJN262116 NTH262097:NTJ262116 ODD262097:ODF262116 OMZ262097:ONB262116 OWV262097:OWX262116 PGR262097:PGT262116 PQN262097:PQP262116 QAJ262097:QAL262116 QKF262097:QKH262116 QUB262097:QUD262116 RDX262097:RDZ262116 RNT262097:RNV262116 RXP262097:RXR262116 SHL262097:SHN262116 SRH262097:SRJ262116 TBD262097:TBF262116 TKZ262097:TLB262116 TUV262097:TUX262116 UER262097:UET262116 UON262097:UOP262116 UYJ262097:UYL262116 VIF262097:VIH262116 VSB262097:VSD262116 WBX262097:WBZ262116 WLT262097:WLV262116 WVP262097:WVR262116 H327633:J327652 JD327633:JF327652 SZ327633:TB327652 ACV327633:ACX327652 AMR327633:AMT327652 AWN327633:AWP327652 BGJ327633:BGL327652 BQF327633:BQH327652 CAB327633:CAD327652 CJX327633:CJZ327652 CTT327633:CTV327652 DDP327633:DDR327652 DNL327633:DNN327652 DXH327633:DXJ327652 EHD327633:EHF327652 EQZ327633:ERB327652 FAV327633:FAX327652 FKR327633:FKT327652 FUN327633:FUP327652 GEJ327633:GEL327652 GOF327633:GOH327652 GYB327633:GYD327652 HHX327633:HHZ327652 HRT327633:HRV327652 IBP327633:IBR327652 ILL327633:ILN327652 IVH327633:IVJ327652 JFD327633:JFF327652 JOZ327633:JPB327652 JYV327633:JYX327652 KIR327633:KIT327652 KSN327633:KSP327652 LCJ327633:LCL327652 LMF327633:LMH327652 LWB327633:LWD327652 MFX327633:MFZ327652 MPT327633:MPV327652 MZP327633:MZR327652 NJL327633:NJN327652 NTH327633:NTJ327652 ODD327633:ODF327652 OMZ327633:ONB327652 OWV327633:OWX327652 PGR327633:PGT327652 PQN327633:PQP327652 QAJ327633:QAL327652 QKF327633:QKH327652 QUB327633:QUD327652 RDX327633:RDZ327652 RNT327633:RNV327652 RXP327633:RXR327652 SHL327633:SHN327652 SRH327633:SRJ327652 TBD327633:TBF327652 TKZ327633:TLB327652 TUV327633:TUX327652 UER327633:UET327652 UON327633:UOP327652 UYJ327633:UYL327652 VIF327633:VIH327652 VSB327633:VSD327652 WBX327633:WBZ327652 WLT327633:WLV327652 WVP327633:WVR327652 H393169:J393188 JD393169:JF393188 SZ393169:TB393188 ACV393169:ACX393188 AMR393169:AMT393188 AWN393169:AWP393188 BGJ393169:BGL393188 BQF393169:BQH393188 CAB393169:CAD393188 CJX393169:CJZ393188 CTT393169:CTV393188 DDP393169:DDR393188 DNL393169:DNN393188 DXH393169:DXJ393188 EHD393169:EHF393188 EQZ393169:ERB393188 FAV393169:FAX393188 FKR393169:FKT393188 FUN393169:FUP393188 GEJ393169:GEL393188 GOF393169:GOH393188 GYB393169:GYD393188 HHX393169:HHZ393188 HRT393169:HRV393188 IBP393169:IBR393188 ILL393169:ILN393188 IVH393169:IVJ393188 JFD393169:JFF393188 JOZ393169:JPB393188 JYV393169:JYX393188 KIR393169:KIT393188 KSN393169:KSP393188 LCJ393169:LCL393188 LMF393169:LMH393188 LWB393169:LWD393188 MFX393169:MFZ393188 MPT393169:MPV393188 MZP393169:MZR393188 NJL393169:NJN393188 NTH393169:NTJ393188 ODD393169:ODF393188 OMZ393169:ONB393188 OWV393169:OWX393188 PGR393169:PGT393188 PQN393169:PQP393188 QAJ393169:QAL393188 QKF393169:QKH393188 QUB393169:QUD393188 RDX393169:RDZ393188 RNT393169:RNV393188 RXP393169:RXR393188 SHL393169:SHN393188 SRH393169:SRJ393188 TBD393169:TBF393188 TKZ393169:TLB393188 TUV393169:TUX393188 UER393169:UET393188 UON393169:UOP393188 UYJ393169:UYL393188 VIF393169:VIH393188 VSB393169:VSD393188 WBX393169:WBZ393188 WLT393169:WLV393188 WVP393169:WVR393188 H458705:J458724 JD458705:JF458724 SZ458705:TB458724 ACV458705:ACX458724 AMR458705:AMT458724 AWN458705:AWP458724 BGJ458705:BGL458724 BQF458705:BQH458724 CAB458705:CAD458724 CJX458705:CJZ458724 CTT458705:CTV458724 DDP458705:DDR458724 DNL458705:DNN458724 DXH458705:DXJ458724 EHD458705:EHF458724 EQZ458705:ERB458724 FAV458705:FAX458724 FKR458705:FKT458724 FUN458705:FUP458724 GEJ458705:GEL458724 GOF458705:GOH458724 GYB458705:GYD458724 HHX458705:HHZ458724 HRT458705:HRV458724 IBP458705:IBR458724 ILL458705:ILN458724 IVH458705:IVJ458724 JFD458705:JFF458724 JOZ458705:JPB458724 JYV458705:JYX458724 KIR458705:KIT458724 KSN458705:KSP458724 LCJ458705:LCL458724 LMF458705:LMH458724 LWB458705:LWD458724 MFX458705:MFZ458724 MPT458705:MPV458724 MZP458705:MZR458724 NJL458705:NJN458724 NTH458705:NTJ458724 ODD458705:ODF458724 OMZ458705:ONB458724 OWV458705:OWX458724 PGR458705:PGT458724 PQN458705:PQP458724 QAJ458705:QAL458724 QKF458705:QKH458724 QUB458705:QUD458724 RDX458705:RDZ458724 RNT458705:RNV458724 RXP458705:RXR458724 SHL458705:SHN458724 SRH458705:SRJ458724 TBD458705:TBF458724 TKZ458705:TLB458724 TUV458705:TUX458724 UER458705:UET458724 UON458705:UOP458724 UYJ458705:UYL458724 VIF458705:VIH458724 VSB458705:VSD458724 WBX458705:WBZ458724 WLT458705:WLV458724 WVP458705:WVR458724 H524241:J524260 JD524241:JF524260 SZ524241:TB524260 ACV524241:ACX524260 AMR524241:AMT524260 AWN524241:AWP524260 BGJ524241:BGL524260 BQF524241:BQH524260 CAB524241:CAD524260 CJX524241:CJZ524260 CTT524241:CTV524260 DDP524241:DDR524260 DNL524241:DNN524260 DXH524241:DXJ524260 EHD524241:EHF524260 EQZ524241:ERB524260 FAV524241:FAX524260 FKR524241:FKT524260 FUN524241:FUP524260 GEJ524241:GEL524260 GOF524241:GOH524260 GYB524241:GYD524260 HHX524241:HHZ524260 HRT524241:HRV524260 IBP524241:IBR524260 ILL524241:ILN524260 IVH524241:IVJ524260 JFD524241:JFF524260 JOZ524241:JPB524260 JYV524241:JYX524260 KIR524241:KIT524260 KSN524241:KSP524260 LCJ524241:LCL524260 LMF524241:LMH524260 LWB524241:LWD524260 MFX524241:MFZ524260 MPT524241:MPV524260 MZP524241:MZR524260 NJL524241:NJN524260 NTH524241:NTJ524260 ODD524241:ODF524260 OMZ524241:ONB524260 OWV524241:OWX524260 PGR524241:PGT524260 PQN524241:PQP524260 QAJ524241:QAL524260 QKF524241:QKH524260 QUB524241:QUD524260 RDX524241:RDZ524260 RNT524241:RNV524260 RXP524241:RXR524260 SHL524241:SHN524260 SRH524241:SRJ524260 TBD524241:TBF524260 TKZ524241:TLB524260 TUV524241:TUX524260 UER524241:UET524260 UON524241:UOP524260 UYJ524241:UYL524260 VIF524241:VIH524260 VSB524241:VSD524260 WBX524241:WBZ524260 WLT524241:WLV524260 WVP524241:WVR524260 H589777:J589796 JD589777:JF589796 SZ589777:TB589796 ACV589777:ACX589796 AMR589777:AMT589796 AWN589777:AWP589796 BGJ589777:BGL589796 BQF589777:BQH589796 CAB589777:CAD589796 CJX589777:CJZ589796 CTT589777:CTV589796 DDP589777:DDR589796 DNL589777:DNN589796 DXH589777:DXJ589796 EHD589777:EHF589796 EQZ589777:ERB589796 FAV589777:FAX589796 FKR589777:FKT589796 FUN589777:FUP589796 GEJ589777:GEL589796 GOF589777:GOH589796 GYB589777:GYD589796 HHX589777:HHZ589796 HRT589777:HRV589796 IBP589777:IBR589796 ILL589777:ILN589796 IVH589777:IVJ589796 JFD589777:JFF589796 JOZ589777:JPB589796 JYV589777:JYX589796 KIR589777:KIT589796 KSN589777:KSP589796 LCJ589777:LCL589796 LMF589777:LMH589796 LWB589777:LWD589796 MFX589777:MFZ589796 MPT589777:MPV589796 MZP589777:MZR589796 NJL589777:NJN589796 NTH589777:NTJ589796 ODD589777:ODF589796 OMZ589777:ONB589796 OWV589777:OWX589796 PGR589777:PGT589796 PQN589777:PQP589796 QAJ589777:QAL589796 QKF589777:QKH589796 QUB589777:QUD589796 RDX589777:RDZ589796 RNT589777:RNV589796 RXP589777:RXR589796 SHL589777:SHN589796 SRH589777:SRJ589796 TBD589777:TBF589796 TKZ589777:TLB589796 TUV589777:TUX589796 UER589777:UET589796 UON589777:UOP589796 UYJ589777:UYL589796 VIF589777:VIH589796 VSB589777:VSD589796 WBX589777:WBZ589796 WLT589777:WLV589796 WVP589777:WVR589796 H655313:J655332 JD655313:JF655332 SZ655313:TB655332 ACV655313:ACX655332 AMR655313:AMT655332 AWN655313:AWP655332 BGJ655313:BGL655332 BQF655313:BQH655332 CAB655313:CAD655332 CJX655313:CJZ655332 CTT655313:CTV655332 DDP655313:DDR655332 DNL655313:DNN655332 DXH655313:DXJ655332 EHD655313:EHF655332 EQZ655313:ERB655332 FAV655313:FAX655332 FKR655313:FKT655332 FUN655313:FUP655332 GEJ655313:GEL655332 GOF655313:GOH655332 GYB655313:GYD655332 HHX655313:HHZ655332 HRT655313:HRV655332 IBP655313:IBR655332 ILL655313:ILN655332 IVH655313:IVJ655332 JFD655313:JFF655332 JOZ655313:JPB655332 JYV655313:JYX655332 KIR655313:KIT655332 KSN655313:KSP655332 LCJ655313:LCL655332 LMF655313:LMH655332 LWB655313:LWD655332 MFX655313:MFZ655332 MPT655313:MPV655332 MZP655313:MZR655332 NJL655313:NJN655332 NTH655313:NTJ655332 ODD655313:ODF655332 OMZ655313:ONB655332 OWV655313:OWX655332 PGR655313:PGT655332 PQN655313:PQP655332 QAJ655313:QAL655332 QKF655313:QKH655332 QUB655313:QUD655332 RDX655313:RDZ655332 RNT655313:RNV655332 RXP655313:RXR655332 SHL655313:SHN655332 SRH655313:SRJ655332 TBD655313:TBF655332 TKZ655313:TLB655332 TUV655313:TUX655332 UER655313:UET655332 UON655313:UOP655332 UYJ655313:UYL655332 VIF655313:VIH655332 VSB655313:VSD655332 WBX655313:WBZ655332 WLT655313:WLV655332 WVP655313:WVR655332 H720849:J720868 JD720849:JF720868 SZ720849:TB720868 ACV720849:ACX720868 AMR720849:AMT720868 AWN720849:AWP720868 BGJ720849:BGL720868 BQF720849:BQH720868 CAB720849:CAD720868 CJX720849:CJZ720868 CTT720849:CTV720868 DDP720849:DDR720868 DNL720849:DNN720868 DXH720849:DXJ720868 EHD720849:EHF720868 EQZ720849:ERB720868 FAV720849:FAX720868 FKR720849:FKT720868 FUN720849:FUP720868 GEJ720849:GEL720868 GOF720849:GOH720868 GYB720849:GYD720868 HHX720849:HHZ720868 HRT720849:HRV720868 IBP720849:IBR720868 ILL720849:ILN720868 IVH720849:IVJ720868 JFD720849:JFF720868 JOZ720849:JPB720868 JYV720849:JYX720868 KIR720849:KIT720868 KSN720849:KSP720868 LCJ720849:LCL720868 LMF720849:LMH720868 LWB720849:LWD720868 MFX720849:MFZ720868 MPT720849:MPV720868 MZP720849:MZR720868 NJL720849:NJN720868 NTH720849:NTJ720868 ODD720849:ODF720868 OMZ720849:ONB720868 OWV720849:OWX720868 PGR720849:PGT720868 PQN720849:PQP720868 QAJ720849:QAL720868 QKF720849:QKH720868 QUB720849:QUD720868 RDX720849:RDZ720868 RNT720849:RNV720868 RXP720849:RXR720868 SHL720849:SHN720868 SRH720849:SRJ720868 TBD720849:TBF720868 TKZ720849:TLB720868 TUV720849:TUX720868 UER720849:UET720868 UON720849:UOP720868 UYJ720849:UYL720868 VIF720849:VIH720868 VSB720849:VSD720868 WBX720849:WBZ720868 WLT720849:WLV720868 WVP720849:WVR720868 H786385:J786404 JD786385:JF786404 SZ786385:TB786404 ACV786385:ACX786404 AMR786385:AMT786404 AWN786385:AWP786404 BGJ786385:BGL786404 BQF786385:BQH786404 CAB786385:CAD786404 CJX786385:CJZ786404 CTT786385:CTV786404 DDP786385:DDR786404 DNL786385:DNN786404 DXH786385:DXJ786404 EHD786385:EHF786404 EQZ786385:ERB786404 FAV786385:FAX786404 FKR786385:FKT786404 FUN786385:FUP786404 GEJ786385:GEL786404 GOF786385:GOH786404 GYB786385:GYD786404 HHX786385:HHZ786404 HRT786385:HRV786404 IBP786385:IBR786404 ILL786385:ILN786404 IVH786385:IVJ786404 JFD786385:JFF786404 JOZ786385:JPB786404 JYV786385:JYX786404 KIR786385:KIT786404 KSN786385:KSP786404 LCJ786385:LCL786404 LMF786385:LMH786404 LWB786385:LWD786404 MFX786385:MFZ786404 MPT786385:MPV786404 MZP786385:MZR786404 NJL786385:NJN786404 NTH786385:NTJ786404 ODD786385:ODF786404 OMZ786385:ONB786404 OWV786385:OWX786404 PGR786385:PGT786404 PQN786385:PQP786404 QAJ786385:QAL786404 QKF786385:QKH786404 QUB786385:QUD786404 RDX786385:RDZ786404 RNT786385:RNV786404 RXP786385:RXR786404 SHL786385:SHN786404 SRH786385:SRJ786404 TBD786385:TBF786404 TKZ786385:TLB786404 TUV786385:TUX786404 UER786385:UET786404 UON786385:UOP786404 UYJ786385:UYL786404 VIF786385:VIH786404 VSB786385:VSD786404 WBX786385:WBZ786404 WLT786385:WLV786404 WVP786385:WVR786404 H851921:J851940 JD851921:JF851940 SZ851921:TB851940 ACV851921:ACX851940 AMR851921:AMT851940 AWN851921:AWP851940 BGJ851921:BGL851940 BQF851921:BQH851940 CAB851921:CAD851940 CJX851921:CJZ851940 CTT851921:CTV851940 DDP851921:DDR851940 DNL851921:DNN851940 DXH851921:DXJ851940 EHD851921:EHF851940 EQZ851921:ERB851940 FAV851921:FAX851940 FKR851921:FKT851940 FUN851921:FUP851940 GEJ851921:GEL851940 GOF851921:GOH851940 GYB851921:GYD851940 HHX851921:HHZ851940 HRT851921:HRV851940 IBP851921:IBR851940 ILL851921:ILN851940 IVH851921:IVJ851940 JFD851921:JFF851940 JOZ851921:JPB851940 JYV851921:JYX851940 KIR851921:KIT851940 KSN851921:KSP851940 LCJ851921:LCL851940 LMF851921:LMH851940 LWB851921:LWD851940 MFX851921:MFZ851940 MPT851921:MPV851940 MZP851921:MZR851940 NJL851921:NJN851940 NTH851921:NTJ851940 ODD851921:ODF851940 OMZ851921:ONB851940 OWV851921:OWX851940 PGR851921:PGT851940 PQN851921:PQP851940 QAJ851921:QAL851940 QKF851921:QKH851940 QUB851921:QUD851940 RDX851921:RDZ851940 RNT851921:RNV851940 RXP851921:RXR851940 SHL851921:SHN851940 SRH851921:SRJ851940 TBD851921:TBF851940 TKZ851921:TLB851940 TUV851921:TUX851940 UER851921:UET851940 UON851921:UOP851940 UYJ851921:UYL851940 VIF851921:VIH851940 VSB851921:VSD851940 WBX851921:WBZ851940 WLT851921:WLV851940 WVP851921:WVR851940 H917457:J917476 JD917457:JF917476 SZ917457:TB917476 ACV917457:ACX917476 AMR917457:AMT917476 AWN917457:AWP917476 BGJ917457:BGL917476 BQF917457:BQH917476 CAB917457:CAD917476 CJX917457:CJZ917476 CTT917457:CTV917476 DDP917457:DDR917476 DNL917457:DNN917476 DXH917457:DXJ917476 EHD917457:EHF917476 EQZ917457:ERB917476 FAV917457:FAX917476 FKR917457:FKT917476 FUN917457:FUP917476 GEJ917457:GEL917476 GOF917457:GOH917476 GYB917457:GYD917476 HHX917457:HHZ917476 HRT917457:HRV917476 IBP917457:IBR917476 ILL917457:ILN917476 IVH917457:IVJ917476 JFD917457:JFF917476 JOZ917457:JPB917476 JYV917457:JYX917476 KIR917457:KIT917476 KSN917457:KSP917476 LCJ917457:LCL917476 LMF917457:LMH917476 LWB917457:LWD917476 MFX917457:MFZ917476 MPT917457:MPV917476 MZP917457:MZR917476 NJL917457:NJN917476 NTH917457:NTJ917476 ODD917457:ODF917476 OMZ917457:ONB917476 OWV917457:OWX917476 PGR917457:PGT917476 PQN917457:PQP917476 QAJ917457:QAL917476 QKF917457:QKH917476 QUB917457:QUD917476 RDX917457:RDZ917476 RNT917457:RNV917476 RXP917457:RXR917476 SHL917457:SHN917476 SRH917457:SRJ917476 TBD917457:TBF917476 TKZ917457:TLB917476 TUV917457:TUX917476 UER917457:UET917476 UON917457:UOP917476 UYJ917457:UYL917476 VIF917457:VIH917476 VSB917457:VSD917476 WBX917457:WBZ917476 WLT917457:WLV917476 WVP917457:WVR917476 H982993:J983012 JD982993:JF983012 SZ982993:TB983012 ACV982993:ACX983012 AMR982993:AMT983012 AWN982993:AWP983012 BGJ982993:BGL983012 BQF982993:BQH983012 CAB982993:CAD983012 CJX982993:CJZ983012 CTT982993:CTV983012 DDP982993:DDR983012 DNL982993:DNN983012 DXH982993:DXJ983012 EHD982993:EHF983012 EQZ982993:ERB983012 FAV982993:FAX983012 FKR982993:FKT983012 FUN982993:FUP983012 GEJ982993:GEL983012 GOF982993:GOH983012 GYB982993:GYD983012 HHX982993:HHZ983012 HRT982993:HRV983012 IBP982993:IBR983012 ILL982993:ILN983012 IVH982993:IVJ983012 JFD982993:JFF983012 JOZ982993:JPB983012 JYV982993:JYX983012 KIR982993:KIT983012 KSN982993:KSP983012 LCJ982993:LCL983012 LMF982993:LMH983012 LWB982993:LWD983012 MFX982993:MFZ983012 MPT982993:MPV983012 MZP982993:MZR983012 NJL982993:NJN983012 NTH982993:NTJ983012 ODD982993:ODF983012 OMZ982993:ONB983012 OWV982993:OWX983012 PGR982993:PGT983012 PQN982993:PQP983012 QAJ982993:QAL983012 QKF982993:QKH983012 QUB982993:QUD983012 RDX982993:RDZ983012 RNT982993:RNV983012 RXP982993:RXR983012 SHL982993:SHN983012 SRH982993:SRJ983012 TBD982993:TBF983012 TKZ982993:TLB983012 TUV982993:TUX983012 UER982993:UET983012 UON982993:UOP983012 UYJ982993:UYL983012 VIF982993:VIH983012 VSB982993:VSD983012 WBX982993:WBZ983012 WLT982993:WLV983012 WVP982993:WVR983012 H65514:J65530 JD65514:JF65530 SZ65514:TB65530 ACV65514:ACX65530 AMR65514:AMT65530 AWN65514:AWP65530 BGJ65514:BGL65530 BQF65514:BQH65530 CAB65514:CAD65530 CJX65514:CJZ65530 CTT65514:CTV65530 DDP65514:DDR65530 DNL65514:DNN65530 DXH65514:DXJ65530 EHD65514:EHF65530 EQZ65514:ERB65530 FAV65514:FAX65530 FKR65514:FKT65530 FUN65514:FUP65530 GEJ65514:GEL65530 GOF65514:GOH65530 GYB65514:GYD65530 HHX65514:HHZ65530 HRT65514:HRV65530 IBP65514:IBR65530 ILL65514:ILN65530 IVH65514:IVJ65530 JFD65514:JFF65530 JOZ65514:JPB65530 JYV65514:JYX65530 KIR65514:KIT65530 KSN65514:KSP65530 LCJ65514:LCL65530 LMF65514:LMH65530 LWB65514:LWD65530 MFX65514:MFZ65530 MPT65514:MPV65530 MZP65514:MZR65530 NJL65514:NJN65530 NTH65514:NTJ65530 ODD65514:ODF65530 OMZ65514:ONB65530 OWV65514:OWX65530 PGR65514:PGT65530 PQN65514:PQP65530 QAJ65514:QAL65530 QKF65514:QKH65530 QUB65514:QUD65530 RDX65514:RDZ65530 RNT65514:RNV65530 RXP65514:RXR65530 SHL65514:SHN65530 SRH65514:SRJ65530 TBD65514:TBF65530 TKZ65514:TLB65530 TUV65514:TUX65530 UER65514:UET65530 UON65514:UOP65530 UYJ65514:UYL65530 VIF65514:VIH65530 VSB65514:VSD65530 WBX65514:WBZ65530 WLT65514:WLV65530 WVP65514:WVR65530 H131050:J131066 JD131050:JF131066 SZ131050:TB131066 ACV131050:ACX131066 AMR131050:AMT131066 AWN131050:AWP131066 BGJ131050:BGL131066 BQF131050:BQH131066 CAB131050:CAD131066 CJX131050:CJZ131066 CTT131050:CTV131066 DDP131050:DDR131066 DNL131050:DNN131066 DXH131050:DXJ131066 EHD131050:EHF131066 EQZ131050:ERB131066 FAV131050:FAX131066 FKR131050:FKT131066 FUN131050:FUP131066 GEJ131050:GEL131066 GOF131050:GOH131066 GYB131050:GYD131066 HHX131050:HHZ131066 HRT131050:HRV131066 IBP131050:IBR131066 ILL131050:ILN131066 IVH131050:IVJ131066 JFD131050:JFF131066 JOZ131050:JPB131066 JYV131050:JYX131066 KIR131050:KIT131066 KSN131050:KSP131066 LCJ131050:LCL131066 LMF131050:LMH131066 LWB131050:LWD131066 MFX131050:MFZ131066 MPT131050:MPV131066 MZP131050:MZR131066 NJL131050:NJN131066 NTH131050:NTJ131066 ODD131050:ODF131066 OMZ131050:ONB131066 OWV131050:OWX131066 PGR131050:PGT131066 PQN131050:PQP131066 QAJ131050:QAL131066 QKF131050:QKH131066 QUB131050:QUD131066 RDX131050:RDZ131066 RNT131050:RNV131066 RXP131050:RXR131066 SHL131050:SHN131066 SRH131050:SRJ131066 TBD131050:TBF131066 TKZ131050:TLB131066 TUV131050:TUX131066 UER131050:UET131066 UON131050:UOP131066 UYJ131050:UYL131066 VIF131050:VIH131066 VSB131050:VSD131066 WBX131050:WBZ131066 WLT131050:WLV131066 WVP131050:WVR131066 H196586:J196602 JD196586:JF196602 SZ196586:TB196602 ACV196586:ACX196602 AMR196586:AMT196602 AWN196586:AWP196602 BGJ196586:BGL196602 BQF196586:BQH196602 CAB196586:CAD196602 CJX196586:CJZ196602 CTT196586:CTV196602 DDP196586:DDR196602 DNL196586:DNN196602 DXH196586:DXJ196602 EHD196586:EHF196602 EQZ196586:ERB196602 FAV196586:FAX196602 FKR196586:FKT196602 FUN196586:FUP196602 GEJ196586:GEL196602 GOF196586:GOH196602 GYB196586:GYD196602 HHX196586:HHZ196602 HRT196586:HRV196602 IBP196586:IBR196602 ILL196586:ILN196602 IVH196586:IVJ196602 JFD196586:JFF196602 JOZ196586:JPB196602 JYV196586:JYX196602 KIR196586:KIT196602 KSN196586:KSP196602 LCJ196586:LCL196602 LMF196586:LMH196602 LWB196586:LWD196602 MFX196586:MFZ196602 MPT196586:MPV196602 MZP196586:MZR196602 NJL196586:NJN196602 NTH196586:NTJ196602 ODD196586:ODF196602 OMZ196586:ONB196602 OWV196586:OWX196602 PGR196586:PGT196602 PQN196586:PQP196602 QAJ196586:QAL196602 QKF196586:QKH196602 QUB196586:QUD196602 RDX196586:RDZ196602 RNT196586:RNV196602 RXP196586:RXR196602 SHL196586:SHN196602 SRH196586:SRJ196602 TBD196586:TBF196602 TKZ196586:TLB196602 TUV196586:TUX196602 UER196586:UET196602 UON196586:UOP196602 UYJ196586:UYL196602 VIF196586:VIH196602 VSB196586:VSD196602 WBX196586:WBZ196602 WLT196586:WLV196602 WVP196586:WVR196602 H262122:J262138 JD262122:JF262138 SZ262122:TB262138 ACV262122:ACX262138 AMR262122:AMT262138 AWN262122:AWP262138 BGJ262122:BGL262138 BQF262122:BQH262138 CAB262122:CAD262138 CJX262122:CJZ262138 CTT262122:CTV262138 DDP262122:DDR262138 DNL262122:DNN262138 DXH262122:DXJ262138 EHD262122:EHF262138 EQZ262122:ERB262138 FAV262122:FAX262138 FKR262122:FKT262138 FUN262122:FUP262138 GEJ262122:GEL262138 GOF262122:GOH262138 GYB262122:GYD262138 HHX262122:HHZ262138 HRT262122:HRV262138 IBP262122:IBR262138 ILL262122:ILN262138 IVH262122:IVJ262138 JFD262122:JFF262138 JOZ262122:JPB262138 JYV262122:JYX262138 KIR262122:KIT262138 KSN262122:KSP262138 LCJ262122:LCL262138 LMF262122:LMH262138 LWB262122:LWD262138 MFX262122:MFZ262138 MPT262122:MPV262138 MZP262122:MZR262138 NJL262122:NJN262138 NTH262122:NTJ262138 ODD262122:ODF262138 OMZ262122:ONB262138 OWV262122:OWX262138 PGR262122:PGT262138 PQN262122:PQP262138 QAJ262122:QAL262138 QKF262122:QKH262138 QUB262122:QUD262138 RDX262122:RDZ262138 RNT262122:RNV262138 RXP262122:RXR262138 SHL262122:SHN262138 SRH262122:SRJ262138 TBD262122:TBF262138 TKZ262122:TLB262138 TUV262122:TUX262138 UER262122:UET262138 UON262122:UOP262138 UYJ262122:UYL262138 VIF262122:VIH262138 VSB262122:VSD262138 WBX262122:WBZ262138 WLT262122:WLV262138 WVP262122:WVR262138 H327658:J327674 JD327658:JF327674 SZ327658:TB327674 ACV327658:ACX327674 AMR327658:AMT327674 AWN327658:AWP327674 BGJ327658:BGL327674 BQF327658:BQH327674 CAB327658:CAD327674 CJX327658:CJZ327674 CTT327658:CTV327674 DDP327658:DDR327674 DNL327658:DNN327674 DXH327658:DXJ327674 EHD327658:EHF327674 EQZ327658:ERB327674 FAV327658:FAX327674 FKR327658:FKT327674 FUN327658:FUP327674 GEJ327658:GEL327674 GOF327658:GOH327674 GYB327658:GYD327674 HHX327658:HHZ327674 HRT327658:HRV327674 IBP327658:IBR327674 ILL327658:ILN327674 IVH327658:IVJ327674 JFD327658:JFF327674 JOZ327658:JPB327674 JYV327658:JYX327674 KIR327658:KIT327674 KSN327658:KSP327674 LCJ327658:LCL327674 LMF327658:LMH327674 LWB327658:LWD327674 MFX327658:MFZ327674 MPT327658:MPV327674 MZP327658:MZR327674 NJL327658:NJN327674 NTH327658:NTJ327674 ODD327658:ODF327674 OMZ327658:ONB327674 OWV327658:OWX327674 PGR327658:PGT327674 PQN327658:PQP327674 QAJ327658:QAL327674 QKF327658:QKH327674 QUB327658:QUD327674 RDX327658:RDZ327674 RNT327658:RNV327674 RXP327658:RXR327674 SHL327658:SHN327674 SRH327658:SRJ327674 TBD327658:TBF327674 TKZ327658:TLB327674 TUV327658:TUX327674 UER327658:UET327674 UON327658:UOP327674 UYJ327658:UYL327674 VIF327658:VIH327674 VSB327658:VSD327674 WBX327658:WBZ327674 WLT327658:WLV327674 WVP327658:WVR327674 H393194:J393210 JD393194:JF393210 SZ393194:TB393210 ACV393194:ACX393210 AMR393194:AMT393210 AWN393194:AWP393210 BGJ393194:BGL393210 BQF393194:BQH393210 CAB393194:CAD393210 CJX393194:CJZ393210 CTT393194:CTV393210 DDP393194:DDR393210 DNL393194:DNN393210 DXH393194:DXJ393210 EHD393194:EHF393210 EQZ393194:ERB393210 FAV393194:FAX393210 FKR393194:FKT393210 FUN393194:FUP393210 GEJ393194:GEL393210 GOF393194:GOH393210 GYB393194:GYD393210 HHX393194:HHZ393210 HRT393194:HRV393210 IBP393194:IBR393210 ILL393194:ILN393210 IVH393194:IVJ393210 JFD393194:JFF393210 JOZ393194:JPB393210 JYV393194:JYX393210 KIR393194:KIT393210 KSN393194:KSP393210 LCJ393194:LCL393210 LMF393194:LMH393210 LWB393194:LWD393210 MFX393194:MFZ393210 MPT393194:MPV393210 MZP393194:MZR393210 NJL393194:NJN393210 NTH393194:NTJ393210 ODD393194:ODF393210 OMZ393194:ONB393210 OWV393194:OWX393210 PGR393194:PGT393210 PQN393194:PQP393210 QAJ393194:QAL393210 QKF393194:QKH393210 QUB393194:QUD393210 RDX393194:RDZ393210 RNT393194:RNV393210 RXP393194:RXR393210 SHL393194:SHN393210 SRH393194:SRJ393210 TBD393194:TBF393210 TKZ393194:TLB393210 TUV393194:TUX393210 UER393194:UET393210 UON393194:UOP393210 UYJ393194:UYL393210 VIF393194:VIH393210 VSB393194:VSD393210 WBX393194:WBZ393210 WLT393194:WLV393210 WVP393194:WVR393210 H458730:J458746 JD458730:JF458746 SZ458730:TB458746 ACV458730:ACX458746 AMR458730:AMT458746 AWN458730:AWP458746 BGJ458730:BGL458746 BQF458730:BQH458746 CAB458730:CAD458746 CJX458730:CJZ458746 CTT458730:CTV458746 DDP458730:DDR458746 DNL458730:DNN458746 DXH458730:DXJ458746 EHD458730:EHF458746 EQZ458730:ERB458746 FAV458730:FAX458746 FKR458730:FKT458746 FUN458730:FUP458746 GEJ458730:GEL458746 GOF458730:GOH458746 GYB458730:GYD458746 HHX458730:HHZ458746 HRT458730:HRV458746 IBP458730:IBR458746 ILL458730:ILN458746 IVH458730:IVJ458746 JFD458730:JFF458746 JOZ458730:JPB458746 JYV458730:JYX458746 KIR458730:KIT458746 KSN458730:KSP458746 LCJ458730:LCL458746 LMF458730:LMH458746 LWB458730:LWD458746 MFX458730:MFZ458746 MPT458730:MPV458746 MZP458730:MZR458746 NJL458730:NJN458746 NTH458730:NTJ458746 ODD458730:ODF458746 OMZ458730:ONB458746 OWV458730:OWX458746 PGR458730:PGT458746 PQN458730:PQP458746 QAJ458730:QAL458746 QKF458730:QKH458746 QUB458730:QUD458746 RDX458730:RDZ458746 RNT458730:RNV458746 RXP458730:RXR458746 SHL458730:SHN458746 SRH458730:SRJ458746 TBD458730:TBF458746 TKZ458730:TLB458746 TUV458730:TUX458746 UER458730:UET458746 UON458730:UOP458746 UYJ458730:UYL458746 VIF458730:VIH458746 VSB458730:VSD458746 WBX458730:WBZ458746 WLT458730:WLV458746 WVP458730:WVR458746 H524266:J524282 JD524266:JF524282 SZ524266:TB524282 ACV524266:ACX524282 AMR524266:AMT524282 AWN524266:AWP524282 BGJ524266:BGL524282 BQF524266:BQH524282 CAB524266:CAD524282 CJX524266:CJZ524282 CTT524266:CTV524282 DDP524266:DDR524282 DNL524266:DNN524282 DXH524266:DXJ524282 EHD524266:EHF524282 EQZ524266:ERB524282 FAV524266:FAX524282 FKR524266:FKT524282 FUN524266:FUP524282 GEJ524266:GEL524282 GOF524266:GOH524282 GYB524266:GYD524282 HHX524266:HHZ524282 HRT524266:HRV524282 IBP524266:IBR524282 ILL524266:ILN524282 IVH524266:IVJ524282 JFD524266:JFF524282 JOZ524266:JPB524282 JYV524266:JYX524282 KIR524266:KIT524282 KSN524266:KSP524282 LCJ524266:LCL524282 LMF524266:LMH524282 LWB524266:LWD524282 MFX524266:MFZ524282 MPT524266:MPV524282 MZP524266:MZR524282 NJL524266:NJN524282 NTH524266:NTJ524282 ODD524266:ODF524282 OMZ524266:ONB524282 OWV524266:OWX524282 PGR524266:PGT524282 PQN524266:PQP524282 QAJ524266:QAL524282 QKF524266:QKH524282 QUB524266:QUD524282 RDX524266:RDZ524282 RNT524266:RNV524282 RXP524266:RXR524282 SHL524266:SHN524282 SRH524266:SRJ524282 TBD524266:TBF524282 TKZ524266:TLB524282 TUV524266:TUX524282 UER524266:UET524282 UON524266:UOP524282 UYJ524266:UYL524282 VIF524266:VIH524282 VSB524266:VSD524282 WBX524266:WBZ524282 WLT524266:WLV524282 WVP524266:WVR524282 H589802:J589818 JD589802:JF589818 SZ589802:TB589818 ACV589802:ACX589818 AMR589802:AMT589818 AWN589802:AWP589818 BGJ589802:BGL589818 BQF589802:BQH589818 CAB589802:CAD589818 CJX589802:CJZ589818 CTT589802:CTV589818 DDP589802:DDR589818 DNL589802:DNN589818 DXH589802:DXJ589818 EHD589802:EHF589818 EQZ589802:ERB589818 FAV589802:FAX589818 FKR589802:FKT589818 FUN589802:FUP589818 GEJ589802:GEL589818 GOF589802:GOH589818 GYB589802:GYD589818 HHX589802:HHZ589818 HRT589802:HRV589818 IBP589802:IBR589818 ILL589802:ILN589818 IVH589802:IVJ589818 JFD589802:JFF589818 JOZ589802:JPB589818 JYV589802:JYX589818 KIR589802:KIT589818 KSN589802:KSP589818 LCJ589802:LCL589818 LMF589802:LMH589818 LWB589802:LWD589818 MFX589802:MFZ589818 MPT589802:MPV589818 MZP589802:MZR589818 NJL589802:NJN589818 NTH589802:NTJ589818 ODD589802:ODF589818 OMZ589802:ONB589818 OWV589802:OWX589818 PGR589802:PGT589818 PQN589802:PQP589818 QAJ589802:QAL589818 QKF589802:QKH589818 QUB589802:QUD589818 RDX589802:RDZ589818 RNT589802:RNV589818 RXP589802:RXR589818 SHL589802:SHN589818 SRH589802:SRJ589818 TBD589802:TBF589818 TKZ589802:TLB589818 TUV589802:TUX589818 UER589802:UET589818 UON589802:UOP589818 UYJ589802:UYL589818 VIF589802:VIH589818 VSB589802:VSD589818 WBX589802:WBZ589818 WLT589802:WLV589818 WVP589802:WVR589818 H655338:J655354 JD655338:JF655354 SZ655338:TB655354 ACV655338:ACX655354 AMR655338:AMT655354 AWN655338:AWP655354 BGJ655338:BGL655354 BQF655338:BQH655354 CAB655338:CAD655354 CJX655338:CJZ655354 CTT655338:CTV655354 DDP655338:DDR655354 DNL655338:DNN655354 DXH655338:DXJ655354 EHD655338:EHF655354 EQZ655338:ERB655354 FAV655338:FAX655354 FKR655338:FKT655354 FUN655338:FUP655354 GEJ655338:GEL655354 GOF655338:GOH655354 GYB655338:GYD655354 HHX655338:HHZ655354 HRT655338:HRV655354 IBP655338:IBR655354 ILL655338:ILN655354 IVH655338:IVJ655354 JFD655338:JFF655354 JOZ655338:JPB655354 JYV655338:JYX655354 KIR655338:KIT655354 KSN655338:KSP655354 LCJ655338:LCL655354 LMF655338:LMH655354 LWB655338:LWD655354 MFX655338:MFZ655354 MPT655338:MPV655354 MZP655338:MZR655354 NJL655338:NJN655354 NTH655338:NTJ655354 ODD655338:ODF655354 OMZ655338:ONB655354 OWV655338:OWX655354 PGR655338:PGT655354 PQN655338:PQP655354 QAJ655338:QAL655354 QKF655338:QKH655354 QUB655338:QUD655354 RDX655338:RDZ655354 RNT655338:RNV655354 RXP655338:RXR655354 SHL655338:SHN655354 SRH655338:SRJ655354 TBD655338:TBF655354 TKZ655338:TLB655354 TUV655338:TUX655354 UER655338:UET655354 UON655338:UOP655354 UYJ655338:UYL655354 VIF655338:VIH655354 VSB655338:VSD655354 WBX655338:WBZ655354 WLT655338:WLV655354 WVP655338:WVR655354 H720874:J720890 JD720874:JF720890 SZ720874:TB720890 ACV720874:ACX720890 AMR720874:AMT720890 AWN720874:AWP720890 BGJ720874:BGL720890 BQF720874:BQH720890 CAB720874:CAD720890 CJX720874:CJZ720890 CTT720874:CTV720890 DDP720874:DDR720890 DNL720874:DNN720890 DXH720874:DXJ720890 EHD720874:EHF720890 EQZ720874:ERB720890 FAV720874:FAX720890 FKR720874:FKT720890 FUN720874:FUP720890 GEJ720874:GEL720890 GOF720874:GOH720890 GYB720874:GYD720890 HHX720874:HHZ720890 HRT720874:HRV720890 IBP720874:IBR720890 ILL720874:ILN720890 IVH720874:IVJ720890 JFD720874:JFF720890 JOZ720874:JPB720890 JYV720874:JYX720890 KIR720874:KIT720890 KSN720874:KSP720890 LCJ720874:LCL720890 LMF720874:LMH720890 LWB720874:LWD720890 MFX720874:MFZ720890 MPT720874:MPV720890 MZP720874:MZR720890 NJL720874:NJN720890 NTH720874:NTJ720890 ODD720874:ODF720890 OMZ720874:ONB720890 OWV720874:OWX720890 PGR720874:PGT720890 PQN720874:PQP720890 QAJ720874:QAL720890 QKF720874:QKH720890 QUB720874:QUD720890 RDX720874:RDZ720890 RNT720874:RNV720890 RXP720874:RXR720890 SHL720874:SHN720890 SRH720874:SRJ720890 TBD720874:TBF720890 TKZ720874:TLB720890 TUV720874:TUX720890 UER720874:UET720890 UON720874:UOP720890 UYJ720874:UYL720890 VIF720874:VIH720890 VSB720874:VSD720890 WBX720874:WBZ720890 WLT720874:WLV720890 WVP720874:WVR720890 H786410:J786426 JD786410:JF786426 SZ786410:TB786426 ACV786410:ACX786426 AMR786410:AMT786426 AWN786410:AWP786426 BGJ786410:BGL786426 BQF786410:BQH786426 CAB786410:CAD786426 CJX786410:CJZ786426 CTT786410:CTV786426 DDP786410:DDR786426 DNL786410:DNN786426 DXH786410:DXJ786426 EHD786410:EHF786426 EQZ786410:ERB786426 FAV786410:FAX786426 FKR786410:FKT786426 FUN786410:FUP786426 GEJ786410:GEL786426 GOF786410:GOH786426 GYB786410:GYD786426 HHX786410:HHZ786426 HRT786410:HRV786426 IBP786410:IBR786426 ILL786410:ILN786426 IVH786410:IVJ786426 JFD786410:JFF786426 JOZ786410:JPB786426 JYV786410:JYX786426 KIR786410:KIT786426 KSN786410:KSP786426 LCJ786410:LCL786426 LMF786410:LMH786426 LWB786410:LWD786426 MFX786410:MFZ786426 MPT786410:MPV786426 MZP786410:MZR786426 NJL786410:NJN786426 NTH786410:NTJ786426 ODD786410:ODF786426 OMZ786410:ONB786426 OWV786410:OWX786426 PGR786410:PGT786426 PQN786410:PQP786426 QAJ786410:QAL786426 QKF786410:QKH786426 QUB786410:QUD786426 RDX786410:RDZ786426 RNT786410:RNV786426 RXP786410:RXR786426 SHL786410:SHN786426 SRH786410:SRJ786426 TBD786410:TBF786426 TKZ786410:TLB786426 TUV786410:TUX786426 UER786410:UET786426 UON786410:UOP786426 UYJ786410:UYL786426 VIF786410:VIH786426 VSB786410:VSD786426 WBX786410:WBZ786426 WLT786410:WLV786426 WVP786410:WVR786426 H851946:J851962 JD851946:JF851962 SZ851946:TB851962 ACV851946:ACX851962 AMR851946:AMT851962 AWN851946:AWP851962 BGJ851946:BGL851962 BQF851946:BQH851962 CAB851946:CAD851962 CJX851946:CJZ851962 CTT851946:CTV851962 DDP851946:DDR851962 DNL851946:DNN851962 DXH851946:DXJ851962 EHD851946:EHF851962 EQZ851946:ERB851962 FAV851946:FAX851962 FKR851946:FKT851962 FUN851946:FUP851962 GEJ851946:GEL851962 GOF851946:GOH851962 GYB851946:GYD851962 HHX851946:HHZ851962 HRT851946:HRV851962 IBP851946:IBR851962 ILL851946:ILN851962 IVH851946:IVJ851962 JFD851946:JFF851962 JOZ851946:JPB851962 JYV851946:JYX851962 KIR851946:KIT851962 KSN851946:KSP851962 LCJ851946:LCL851962 LMF851946:LMH851962 LWB851946:LWD851962 MFX851946:MFZ851962 MPT851946:MPV851962 MZP851946:MZR851962 NJL851946:NJN851962 NTH851946:NTJ851962 ODD851946:ODF851962 OMZ851946:ONB851962 OWV851946:OWX851962 PGR851946:PGT851962 PQN851946:PQP851962 QAJ851946:QAL851962 QKF851946:QKH851962 QUB851946:QUD851962 RDX851946:RDZ851962 RNT851946:RNV851962 RXP851946:RXR851962 SHL851946:SHN851962 SRH851946:SRJ851962 TBD851946:TBF851962 TKZ851946:TLB851962 TUV851946:TUX851962 UER851946:UET851962 UON851946:UOP851962 UYJ851946:UYL851962 VIF851946:VIH851962 VSB851946:VSD851962 WBX851946:WBZ851962 WLT851946:WLV851962 WVP851946:WVR851962 H917482:J917498 JD917482:JF917498 SZ917482:TB917498 ACV917482:ACX917498 AMR917482:AMT917498 AWN917482:AWP917498 BGJ917482:BGL917498 BQF917482:BQH917498 CAB917482:CAD917498 CJX917482:CJZ917498 CTT917482:CTV917498 DDP917482:DDR917498 DNL917482:DNN917498 DXH917482:DXJ917498 EHD917482:EHF917498 EQZ917482:ERB917498 FAV917482:FAX917498 FKR917482:FKT917498 FUN917482:FUP917498 GEJ917482:GEL917498 GOF917482:GOH917498 GYB917482:GYD917498 HHX917482:HHZ917498 HRT917482:HRV917498 IBP917482:IBR917498 ILL917482:ILN917498 IVH917482:IVJ917498 JFD917482:JFF917498 JOZ917482:JPB917498 JYV917482:JYX917498 KIR917482:KIT917498 KSN917482:KSP917498 LCJ917482:LCL917498 LMF917482:LMH917498 LWB917482:LWD917498 MFX917482:MFZ917498 MPT917482:MPV917498 MZP917482:MZR917498 NJL917482:NJN917498 NTH917482:NTJ917498 ODD917482:ODF917498 OMZ917482:ONB917498 OWV917482:OWX917498 PGR917482:PGT917498 PQN917482:PQP917498 QAJ917482:QAL917498 QKF917482:QKH917498 QUB917482:QUD917498 RDX917482:RDZ917498 RNT917482:RNV917498 RXP917482:RXR917498 SHL917482:SHN917498 SRH917482:SRJ917498 TBD917482:TBF917498 TKZ917482:TLB917498 TUV917482:TUX917498 UER917482:UET917498 UON917482:UOP917498 UYJ917482:UYL917498 VIF917482:VIH917498 VSB917482:VSD917498 WBX917482:WBZ917498 WLT917482:WLV917498 WVP917482:WVR917498 H983018:J983034 JD983018:JF983034 SZ983018:TB983034 ACV983018:ACX983034 AMR983018:AMT983034 AWN983018:AWP983034 BGJ983018:BGL983034 BQF983018:BQH983034 CAB983018:CAD983034 CJX983018:CJZ983034 CTT983018:CTV983034 DDP983018:DDR983034 DNL983018:DNN983034 DXH983018:DXJ983034 EHD983018:EHF983034 EQZ983018:ERB983034 FAV983018:FAX983034 FKR983018:FKT983034 FUN983018:FUP983034 GEJ983018:GEL983034 GOF983018:GOH983034 GYB983018:GYD983034 HHX983018:HHZ983034 HRT983018:HRV983034 IBP983018:IBR983034 ILL983018:ILN983034 IVH983018:IVJ983034 JFD983018:JFF983034 JOZ983018:JPB983034 JYV983018:JYX983034 KIR983018:KIT983034 KSN983018:KSP983034 LCJ983018:LCL983034 LMF983018:LMH983034 LWB983018:LWD983034 MFX983018:MFZ983034 MPT983018:MPV983034 MZP983018:MZR983034 NJL983018:NJN983034 NTH983018:NTJ983034 ODD983018:ODF983034 OMZ983018:ONB983034 OWV983018:OWX983034 PGR983018:PGT983034 PQN983018:PQP983034 QAJ983018:QAL983034 QKF983018:QKH983034 QUB983018:QUD983034 RDX983018:RDZ983034 RNT983018:RNV983034 RXP983018:RXR983034 SHL983018:SHN983034 SRH983018:SRJ983034 TBD983018:TBF983034 TKZ983018:TLB983034 TUV983018:TUX983034 UER983018:UET983034 UON983018:UOP983034 UYJ983018:UYL983034 VIF983018:VIH983034 VSB983018:VSD983034 WBX983018:WBZ983034 WLT983018:WLV983034 WVP983018:WVR983034 H65534:J65540 JD65534:JF65540 SZ65534:TB65540 ACV65534:ACX65540 AMR65534:AMT65540 AWN65534:AWP65540 BGJ65534:BGL65540 BQF65534:BQH65540 CAB65534:CAD65540 CJX65534:CJZ65540 CTT65534:CTV65540 DDP65534:DDR65540 DNL65534:DNN65540 DXH65534:DXJ65540 EHD65534:EHF65540 EQZ65534:ERB65540 FAV65534:FAX65540 FKR65534:FKT65540 FUN65534:FUP65540 GEJ65534:GEL65540 GOF65534:GOH65540 GYB65534:GYD65540 HHX65534:HHZ65540 HRT65534:HRV65540 IBP65534:IBR65540 ILL65534:ILN65540 IVH65534:IVJ65540 JFD65534:JFF65540 JOZ65534:JPB65540 JYV65534:JYX65540 KIR65534:KIT65540 KSN65534:KSP65540 LCJ65534:LCL65540 LMF65534:LMH65540 LWB65534:LWD65540 MFX65534:MFZ65540 MPT65534:MPV65540 MZP65534:MZR65540 NJL65534:NJN65540 NTH65534:NTJ65540 ODD65534:ODF65540 OMZ65534:ONB65540 OWV65534:OWX65540 PGR65534:PGT65540 PQN65534:PQP65540 QAJ65534:QAL65540 QKF65534:QKH65540 QUB65534:QUD65540 RDX65534:RDZ65540 RNT65534:RNV65540 RXP65534:RXR65540 SHL65534:SHN65540 SRH65534:SRJ65540 TBD65534:TBF65540 TKZ65534:TLB65540 TUV65534:TUX65540 UER65534:UET65540 UON65534:UOP65540 UYJ65534:UYL65540 VIF65534:VIH65540 VSB65534:VSD65540 WBX65534:WBZ65540 WLT65534:WLV65540 WVP65534:WVR65540 H131070:J131076 JD131070:JF131076 SZ131070:TB131076 ACV131070:ACX131076 AMR131070:AMT131076 AWN131070:AWP131076 BGJ131070:BGL131076 BQF131070:BQH131076 CAB131070:CAD131076 CJX131070:CJZ131076 CTT131070:CTV131076 DDP131070:DDR131076 DNL131070:DNN131076 DXH131070:DXJ131076 EHD131070:EHF131076 EQZ131070:ERB131076 FAV131070:FAX131076 FKR131070:FKT131076 FUN131070:FUP131076 GEJ131070:GEL131076 GOF131070:GOH131076 GYB131070:GYD131076 HHX131070:HHZ131076 HRT131070:HRV131076 IBP131070:IBR131076 ILL131070:ILN131076 IVH131070:IVJ131076 JFD131070:JFF131076 JOZ131070:JPB131076 JYV131070:JYX131076 KIR131070:KIT131076 KSN131070:KSP131076 LCJ131070:LCL131076 LMF131070:LMH131076 LWB131070:LWD131076 MFX131070:MFZ131076 MPT131070:MPV131076 MZP131070:MZR131076 NJL131070:NJN131076 NTH131070:NTJ131076 ODD131070:ODF131076 OMZ131070:ONB131076 OWV131070:OWX131076 PGR131070:PGT131076 PQN131070:PQP131076 QAJ131070:QAL131076 QKF131070:QKH131076 QUB131070:QUD131076 RDX131070:RDZ131076 RNT131070:RNV131076 RXP131070:RXR131076 SHL131070:SHN131076 SRH131070:SRJ131076 TBD131070:TBF131076 TKZ131070:TLB131076 TUV131070:TUX131076 UER131070:UET131076 UON131070:UOP131076 UYJ131070:UYL131076 VIF131070:VIH131076 VSB131070:VSD131076 WBX131070:WBZ131076 WLT131070:WLV131076 WVP131070:WVR131076 H196606:J196612 JD196606:JF196612 SZ196606:TB196612 ACV196606:ACX196612 AMR196606:AMT196612 AWN196606:AWP196612 BGJ196606:BGL196612 BQF196606:BQH196612 CAB196606:CAD196612 CJX196606:CJZ196612 CTT196606:CTV196612 DDP196606:DDR196612 DNL196606:DNN196612 DXH196606:DXJ196612 EHD196606:EHF196612 EQZ196606:ERB196612 FAV196606:FAX196612 FKR196606:FKT196612 FUN196606:FUP196612 GEJ196606:GEL196612 GOF196606:GOH196612 GYB196606:GYD196612 HHX196606:HHZ196612 HRT196606:HRV196612 IBP196606:IBR196612 ILL196606:ILN196612 IVH196606:IVJ196612 JFD196606:JFF196612 JOZ196606:JPB196612 JYV196606:JYX196612 KIR196606:KIT196612 KSN196606:KSP196612 LCJ196606:LCL196612 LMF196606:LMH196612 LWB196606:LWD196612 MFX196606:MFZ196612 MPT196606:MPV196612 MZP196606:MZR196612 NJL196606:NJN196612 NTH196606:NTJ196612 ODD196606:ODF196612 OMZ196606:ONB196612 OWV196606:OWX196612 PGR196606:PGT196612 PQN196606:PQP196612 QAJ196606:QAL196612 QKF196606:QKH196612 QUB196606:QUD196612 RDX196606:RDZ196612 RNT196606:RNV196612 RXP196606:RXR196612 SHL196606:SHN196612 SRH196606:SRJ196612 TBD196606:TBF196612 TKZ196606:TLB196612 TUV196606:TUX196612 UER196606:UET196612 UON196606:UOP196612 UYJ196606:UYL196612 VIF196606:VIH196612 VSB196606:VSD196612 WBX196606:WBZ196612 WLT196606:WLV196612 WVP196606:WVR196612 H262142:J262148 JD262142:JF262148 SZ262142:TB262148 ACV262142:ACX262148 AMR262142:AMT262148 AWN262142:AWP262148 BGJ262142:BGL262148 BQF262142:BQH262148 CAB262142:CAD262148 CJX262142:CJZ262148 CTT262142:CTV262148 DDP262142:DDR262148 DNL262142:DNN262148 DXH262142:DXJ262148 EHD262142:EHF262148 EQZ262142:ERB262148 FAV262142:FAX262148 FKR262142:FKT262148 FUN262142:FUP262148 GEJ262142:GEL262148 GOF262142:GOH262148 GYB262142:GYD262148 HHX262142:HHZ262148 HRT262142:HRV262148 IBP262142:IBR262148 ILL262142:ILN262148 IVH262142:IVJ262148 JFD262142:JFF262148 JOZ262142:JPB262148 JYV262142:JYX262148 KIR262142:KIT262148 KSN262142:KSP262148 LCJ262142:LCL262148 LMF262142:LMH262148 LWB262142:LWD262148 MFX262142:MFZ262148 MPT262142:MPV262148 MZP262142:MZR262148 NJL262142:NJN262148 NTH262142:NTJ262148 ODD262142:ODF262148 OMZ262142:ONB262148 OWV262142:OWX262148 PGR262142:PGT262148 PQN262142:PQP262148 QAJ262142:QAL262148 QKF262142:QKH262148 QUB262142:QUD262148 RDX262142:RDZ262148 RNT262142:RNV262148 RXP262142:RXR262148 SHL262142:SHN262148 SRH262142:SRJ262148 TBD262142:TBF262148 TKZ262142:TLB262148 TUV262142:TUX262148 UER262142:UET262148 UON262142:UOP262148 UYJ262142:UYL262148 VIF262142:VIH262148 VSB262142:VSD262148 WBX262142:WBZ262148 WLT262142:WLV262148 WVP262142:WVR262148 H327678:J327684 JD327678:JF327684 SZ327678:TB327684 ACV327678:ACX327684 AMR327678:AMT327684 AWN327678:AWP327684 BGJ327678:BGL327684 BQF327678:BQH327684 CAB327678:CAD327684 CJX327678:CJZ327684 CTT327678:CTV327684 DDP327678:DDR327684 DNL327678:DNN327684 DXH327678:DXJ327684 EHD327678:EHF327684 EQZ327678:ERB327684 FAV327678:FAX327684 FKR327678:FKT327684 FUN327678:FUP327684 GEJ327678:GEL327684 GOF327678:GOH327684 GYB327678:GYD327684 HHX327678:HHZ327684 HRT327678:HRV327684 IBP327678:IBR327684 ILL327678:ILN327684 IVH327678:IVJ327684 JFD327678:JFF327684 JOZ327678:JPB327684 JYV327678:JYX327684 KIR327678:KIT327684 KSN327678:KSP327684 LCJ327678:LCL327684 LMF327678:LMH327684 LWB327678:LWD327684 MFX327678:MFZ327684 MPT327678:MPV327684 MZP327678:MZR327684 NJL327678:NJN327684 NTH327678:NTJ327684 ODD327678:ODF327684 OMZ327678:ONB327684 OWV327678:OWX327684 PGR327678:PGT327684 PQN327678:PQP327684 QAJ327678:QAL327684 QKF327678:QKH327684 QUB327678:QUD327684 RDX327678:RDZ327684 RNT327678:RNV327684 RXP327678:RXR327684 SHL327678:SHN327684 SRH327678:SRJ327684 TBD327678:TBF327684 TKZ327678:TLB327684 TUV327678:TUX327684 UER327678:UET327684 UON327678:UOP327684 UYJ327678:UYL327684 VIF327678:VIH327684 VSB327678:VSD327684 WBX327678:WBZ327684 WLT327678:WLV327684 WVP327678:WVR327684 H393214:J393220 JD393214:JF393220 SZ393214:TB393220 ACV393214:ACX393220 AMR393214:AMT393220 AWN393214:AWP393220 BGJ393214:BGL393220 BQF393214:BQH393220 CAB393214:CAD393220 CJX393214:CJZ393220 CTT393214:CTV393220 DDP393214:DDR393220 DNL393214:DNN393220 DXH393214:DXJ393220 EHD393214:EHF393220 EQZ393214:ERB393220 FAV393214:FAX393220 FKR393214:FKT393220 FUN393214:FUP393220 GEJ393214:GEL393220 GOF393214:GOH393220 GYB393214:GYD393220 HHX393214:HHZ393220 HRT393214:HRV393220 IBP393214:IBR393220 ILL393214:ILN393220 IVH393214:IVJ393220 JFD393214:JFF393220 JOZ393214:JPB393220 JYV393214:JYX393220 KIR393214:KIT393220 KSN393214:KSP393220 LCJ393214:LCL393220 LMF393214:LMH393220 LWB393214:LWD393220 MFX393214:MFZ393220 MPT393214:MPV393220 MZP393214:MZR393220 NJL393214:NJN393220 NTH393214:NTJ393220 ODD393214:ODF393220 OMZ393214:ONB393220 OWV393214:OWX393220 PGR393214:PGT393220 PQN393214:PQP393220 QAJ393214:QAL393220 QKF393214:QKH393220 QUB393214:QUD393220 RDX393214:RDZ393220 RNT393214:RNV393220 RXP393214:RXR393220 SHL393214:SHN393220 SRH393214:SRJ393220 TBD393214:TBF393220 TKZ393214:TLB393220 TUV393214:TUX393220 UER393214:UET393220 UON393214:UOP393220 UYJ393214:UYL393220 VIF393214:VIH393220 VSB393214:VSD393220 WBX393214:WBZ393220 WLT393214:WLV393220 WVP393214:WVR393220 H458750:J458756 JD458750:JF458756 SZ458750:TB458756 ACV458750:ACX458756 AMR458750:AMT458756 AWN458750:AWP458756 BGJ458750:BGL458756 BQF458750:BQH458756 CAB458750:CAD458756 CJX458750:CJZ458756 CTT458750:CTV458756 DDP458750:DDR458756 DNL458750:DNN458756 DXH458750:DXJ458756 EHD458750:EHF458756 EQZ458750:ERB458756 FAV458750:FAX458756 FKR458750:FKT458756 FUN458750:FUP458756 GEJ458750:GEL458756 GOF458750:GOH458756 GYB458750:GYD458756 HHX458750:HHZ458756 HRT458750:HRV458756 IBP458750:IBR458756 ILL458750:ILN458756 IVH458750:IVJ458756 JFD458750:JFF458756 JOZ458750:JPB458756 JYV458750:JYX458756 KIR458750:KIT458756 KSN458750:KSP458756 LCJ458750:LCL458756 LMF458750:LMH458756 LWB458750:LWD458756 MFX458750:MFZ458756 MPT458750:MPV458756 MZP458750:MZR458756 NJL458750:NJN458756 NTH458750:NTJ458756 ODD458750:ODF458756 OMZ458750:ONB458756 OWV458750:OWX458756 PGR458750:PGT458756 PQN458750:PQP458756 QAJ458750:QAL458756 QKF458750:QKH458756 QUB458750:QUD458756 RDX458750:RDZ458756 RNT458750:RNV458756 RXP458750:RXR458756 SHL458750:SHN458756 SRH458750:SRJ458756 TBD458750:TBF458756 TKZ458750:TLB458756 TUV458750:TUX458756 UER458750:UET458756 UON458750:UOP458756 UYJ458750:UYL458756 VIF458750:VIH458756 VSB458750:VSD458756 WBX458750:WBZ458756 WLT458750:WLV458756 WVP458750:WVR458756 H524286:J524292 JD524286:JF524292 SZ524286:TB524292 ACV524286:ACX524292 AMR524286:AMT524292 AWN524286:AWP524292 BGJ524286:BGL524292 BQF524286:BQH524292 CAB524286:CAD524292 CJX524286:CJZ524292 CTT524286:CTV524292 DDP524286:DDR524292 DNL524286:DNN524292 DXH524286:DXJ524292 EHD524286:EHF524292 EQZ524286:ERB524292 FAV524286:FAX524292 FKR524286:FKT524292 FUN524286:FUP524292 GEJ524286:GEL524292 GOF524286:GOH524292 GYB524286:GYD524292 HHX524286:HHZ524292 HRT524286:HRV524292 IBP524286:IBR524292 ILL524286:ILN524292 IVH524286:IVJ524292 JFD524286:JFF524292 JOZ524286:JPB524292 JYV524286:JYX524292 KIR524286:KIT524292 KSN524286:KSP524292 LCJ524286:LCL524292 LMF524286:LMH524292 LWB524286:LWD524292 MFX524286:MFZ524292 MPT524286:MPV524292 MZP524286:MZR524292 NJL524286:NJN524292 NTH524286:NTJ524292 ODD524286:ODF524292 OMZ524286:ONB524292 OWV524286:OWX524292 PGR524286:PGT524292 PQN524286:PQP524292 QAJ524286:QAL524292 QKF524286:QKH524292 QUB524286:QUD524292 RDX524286:RDZ524292 RNT524286:RNV524292 RXP524286:RXR524292 SHL524286:SHN524292 SRH524286:SRJ524292 TBD524286:TBF524292 TKZ524286:TLB524292 TUV524286:TUX524292 UER524286:UET524292 UON524286:UOP524292 UYJ524286:UYL524292 VIF524286:VIH524292 VSB524286:VSD524292 WBX524286:WBZ524292 WLT524286:WLV524292 WVP524286:WVR524292 H589822:J589828 JD589822:JF589828 SZ589822:TB589828 ACV589822:ACX589828 AMR589822:AMT589828 AWN589822:AWP589828 BGJ589822:BGL589828 BQF589822:BQH589828 CAB589822:CAD589828 CJX589822:CJZ589828 CTT589822:CTV589828 DDP589822:DDR589828 DNL589822:DNN589828 DXH589822:DXJ589828 EHD589822:EHF589828 EQZ589822:ERB589828 FAV589822:FAX589828 FKR589822:FKT589828 FUN589822:FUP589828 GEJ589822:GEL589828 GOF589822:GOH589828 GYB589822:GYD589828 HHX589822:HHZ589828 HRT589822:HRV589828 IBP589822:IBR589828 ILL589822:ILN589828 IVH589822:IVJ589828 JFD589822:JFF589828 JOZ589822:JPB589828 JYV589822:JYX589828 KIR589822:KIT589828 KSN589822:KSP589828 LCJ589822:LCL589828 LMF589822:LMH589828 LWB589822:LWD589828 MFX589822:MFZ589828 MPT589822:MPV589828 MZP589822:MZR589828 NJL589822:NJN589828 NTH589822:NTJ589828 ODD589822:ODF589828 OMZ589822:ONB589828 OWV589822:OWX589828 PGR589822:PGT589828 PQN589822:PQP589828 QAJ589822:QAL589828 QKF589822:QKH589828 QUB589822:QUD589828 RDX589822:RDZ589828 RNT589822:RNV589828 RXP589822:RXR589828 SHL589822:SHN589828 SRH589822:SRJ589828 TBD589822:TBF589828 TKZ589822:TLB589828 TUV589822:TUX589828 UER589822:UET589828 UON589822:UOP589828 UYJ589822:UYL589828 VIF589822:VIH589828 VSB589822:VSD589828 WBX589822:WBZ589828 WLT589822:WLV589828 WVP589822:WVR589828 H655358:J655364 JD655358:JF655364 SZ655358:TB655364 ACV655358:ACX655364 AMR655358:AMT655364 AWN655358:AWP655364 BGJ655358:BGL655364 BQF655358:BQH655364 CAB655358:CAD655364 CJX655358:CJZ655364 CTT655358:CTV655364 DDP655358:DDR655364 DNL655358:DNN655364 DXH655358:DXJ655364 EHD655358:EHF655364 EQZ655358:ERB655364 FAV655358:FAX655364 FKR655358:FKT655364 FUN655358:FUP655364 GEJ655358:GEL655364 GOF655358:GOH655364 GYB655358:GYD655364 HHX655358:HHZ655364 HRT655358:HRV655364 IBP655358:IBR655364 ILL655358:ILN655364 IVH655358:IVJ655364 JFD655358:JFF655364 JOZ655358:JPB655364 JYV655358:JYX655364 KIR655358:KIT655364 KSN655358:KSP655364 LCJ655358:LCL655364 LMF655358:LMH655364 LWB655358:LWD655364 MFX655358:MFZ655364 MPT655358:MPV655364 MZP655358:MZR655364 NJL655358:NJN655364 NTH655358:NTJ655364 ODD655358:ODF655364 OMZ655358:ONB655364 OWV655358:OWX655364 PGR655358:PGT655364 PQN655358:PQP655364 QAJ655358:QAL655364 QKF655358:QKH655364 QUB655358:QUD655364 RDX655358:RDZ655364 RNT655358:RNV655364 RXP655358:RXR655364 SHL655358:SHN655364 SRH655358:SRJ655364 TBD655358:TBF655364 TKZ655358:TLB655364 TUV655358:TUX655364 UER655358:UET655364 UON655358:UOP655364 UYJ655358:UYL655364 VIF655358:VIH655364 VSB655358:VSD655364 WBX655358:WBZ655364 WLT655358:WLV655364 WVP655358:WVR655364 H720894:J720900 JD720894:JF720900 SZ720894:TB720900 ACV720894:ACX720900 AMR720894:AMT720900 AWN720894:AWP720900 BGJ720894:BGL720900 BQF720894:BQH720900 CAB720894:CAD720900 CJX720894:CJZ720900 CTT720894:CTV720900 DDP720894:DDR720900 DNL720894:DNN720900 DXH720894:DXJ720900 EHD720894:EHF720900 EQZ720894:ERB720900 FAV720894:FAX720900 FKR720894:FKT720900 FUN720894:FUP720900 GEJ720894:GEL720900 GOF720894:GOH720900 GYB720894:GYD720900 HHX720894:HHZ720900 HRT720894:HRV720900 IBP720894:IBR720900 ILL720894:ILN720900 IVH720894:IVJ720900 JFD720894:JFF720900 JOZ720894:JPB720900 JYV720894:JYX720900 KIR720894:KIT720900 KSN720894:KSP720900 LCJ720894:LCL720900 LMF720894:LMH720900 LWB720894:LWD720900 MFX720894:MFZ720900 MPT720894:MPV720900 MZP720894:MZR720900 NJL720894:NJN720900 NTH720894:NTJ720900 ODD720894:ODF720900 OMZ720894:ONB720900 OWV720894:OWX720900 PGR720894:PGT720900 PQN720894:PQP720900 QAJ720894:QAL720900 QKF720894:QKH720900 QUB720894:QUD720900 RDX720894:RDZ720900 RNT720894:RNV720900 RXP720894:RXR720900 SHL720894:SHN720900 SRH720894:SRJ720900 TBD720894:TBF720900 TKZ720894:TLB720900 TUV720894:TUX720900 UER720894:UET720900 UON720894:UOP720900 UYJ720894:UYL720900 VIF720894:VIH720900 VSB720894:VSD720900 WBX720894:WBZ720900 WLT720894:WLV720900 WVP720894:WVR720900 H786430:J786436 JD786430:JF786436 SZ786430:TB786436 ACV786430:ACX786436 AMR786430:AMT786436 AWN786430:AWP786436 BGJ786430:BGL786436 BQF786430:BQH786436 CAB786430:CAD786436 CJX786430:CJZ786436 CTT786430:CTV786436 DDP786430:DDR786436 DNL786430:DNN786436 DXH786430:DXJ786436 EHD786430:EHF786436 EQZ786430:ERB786436 FAV786430:FAX786436 FKR786430:FKT786436 FUN786430:FUP786436 GEJ786430:GEL786436 GOF786430:GOH786436 GYB786430:GYD786436 HHX786430:HHZ786436 HRT786430:HRV786436 IBP786430:IBR786436 ILL786430:ILN786436 IVH786430:IVJ786436 JFD786430:JFF786436 JOZ786430:JPB786436 JYV786430:JYX786436 KIR786430:KIT786436 KSN786430:KSP786436 LCJ786430:LCL786436 LMF786430:LMH786436 LWB786430:LWD786436 MFX786430:MFZ786436 MPT786430:MPV786436 MZP786430:MZR786436 NJL786430:NJN786436 NTH786430:NTJ786436 ODD786430:ODF786436 OMZ786430:ONB786436 OWV786430:OWX786436 PGR786430:PGT786436 PQN786430:PQP786436 QAJ786430:QAL786436 QKF786430:QKH786436 QUB786430:QUD786436 RDX786430:RDZ786436 RNT786430:RNV786436 RXP786430:RXR786436 SHL786430:SHN786436 SRH786430:SRJ786436 TBD786430:TBF786436 TKZ786430:TLB786436 TUV786430:TUX786436 UER786430:UET786436 UON786430:UOP786436 UYJ786430:UYL786436 VIF786430:VIH786436 VSB786430:VSD786436 WBX786430:WBZ786436 WLT786430:WLV786436 WVP786430:WVR786436 H851966:J851972 JD851966:JF851972 SZ851966:TB851972 ACV851966:ACX851972 AMR851966:AMT851972 AWN851966:AWP851972 BGJ851966:BGL851972 BQF851966:BQH851972 CAB851966:CAD851972 CJX851966:CJZ851972 CTT851966:CTV851972 DDP851966:DDR851972 DNL851966:DNN851972 DXH851966:DXJ851972 EHD851966:EHF851972 EQZ851966:ERB851972 FAV851966:FAX851972 FKR851966:FKT851972 FUN851966:FUP851972 GEJ851966:GEL851972 GOF851966:GOH851972 GYB851966:GYD851972 HHX851966:HHZ851972 HRT851966:HRV851972 IBP851966:IBR851972 ILL851966:ILN851972 IVH851966:IVJ851972 JFD851966:JFF851972 JOZ851966:JPB851972 JYV851966:JYX851972 KIR851966:KIT851972 KSN851966:KSP851972 LCJ851966:LCL851972 LMF851966:LMH851972 LWB851966:LWD851972 MFX851966:MFZ851972 MPT851966:MPV851972 MZP851966:MZR851972 NJL851966:NJN851972 NTH851966:NTJ851972 ODD851966:ODF851972 OMZ851966:ONB851972 OWV851966:OWX851972 PGR851966:PGT851972 PQN851966:PQP851972 QAJ851966:QAL851972 QKF851966:QKH851972 QUB851966:QUD851972 RDX851966:RDZ851972 RNT851966:RNV851972 RXP851966:RXR851972 SHL851966:SHN851972 SRH851966:SRJ851972 TBD851966:TBF851972 TKZ851966:TLB851972 TUV851966:TUX851972 UER851966:UET851972 UON851966:UOP851972 UYJ851966:UYL851972 VIF851966:VIH851972 VSB851966:VSD851972 WBX851966:WBZ851972 WLT851966:WLV851972 WVP851966:WVR851972 H917502:J917508 JD917502:JF917508 SZ917502:TB917508 ACV917502:ACX917508 AMR917502:AMT917508 AWN917502:AWP917508 BGJ917502:BGL917508 BQF917502:BQH917508 CAB917502:CAD917508 CJX917502:CJZ917508 CTT917502:CTV917508 DDP917502:DDR917508 DNL917502:DNN917508 DXH917502:DXJ917508 EHD917502:EHF917508 EQZ917502:ERB917508 FAV917502:FAX917508 FKR917502:FKT917508 FUN917502:FUP917508 GEJ917502:GEL917508 GOF917502:GOH917508 GYB917502:GYD917508 HHX917502:HHZ917508 HRT917502:HRV917508 IBP917502:IBR917508 ILL917502:ILN917508 IVH917502:IVJ917508 JFD917502:JFF917508 JOZ917502:JPB917508 JYV917502:JYX917508 KIR917502:KIT917508 KSN917502:KSP917508 LCJ917502:LCL917508 LMF917502:LMH917508 LWB917502:LWD917508 MFX917502:MFZ917508 MPT917502:MPV917508 MZP917502:MZR917508 NJL917502:NJN917508 NTH917502:NTJ917508 ODD917502:ODF917508 OMZ917502:ONB917508 OWV917502:OWX917508 PGR917502:PGT917508 PQN917502:PQP917508 QAJ917502:QAL917508 QKF917502:QKH917508 QUB917502:QUD917508 RDX917502:RDZ917508 RNT917502:RNV917508 RXP917502:RXR917508 SHL917502:SHN917508 SRH917502:SRJ917508 TBD917502:TBF917508 TKZ917502:TLB917508 TUV917502:TUX917508 UER917502:UET917508 UON917502:UOP917508 UYJ917502:UYL917508 VIF917502:VIH917508 VSB917502:VSD917508 WBX917502:WBZ917508 WLT917502:WLV917508 WVP917502:WVR917508 H983038:J983044 JD983038:JF983044 SZ983038:TB983044 ACV983038:ACX983044 AMR983038:AMT983044 AWN983038:AWP983044 BGJ983038:BGL983044 BQF983038:BQH983044 CAB983038:CAD983044 CJX983038:CJZ983044 CTT983038:CTV983044 DDP983038:DDR983044 DNL983038:DNN983044 DXH983038:DXJ983044 EHD983038:EHF983044 EQZ983038:ERB983044 FAV983038:FAX983044 FKR983038:FKT983044 FUN983038:FUP983044 GEJ983038:GEL983044 GOF983038:GOH983044 GYB983038:GYD983044 HHX983038:HHZ983044 HRT983038:HRV983044 IBP983038:IBR983044 ILL983038:ILN983044 IVH983038:IVJ983044 JFD983038:JFF983044 JOZ983038:JPB983044 JYV983038:JYX983044 KIR983038:KIT983044 KSN983038:KSP983044 LCJ983038:LCL983044 LMF983038:LMH983044 LWB983038:LWD983044 MFX983038:MFZ983044 MPT983038:MPV983044 MZP983038:MZR983044 NJL983038:NJN983044 NTH983038:NTJ983044 ODD983038:ODF983044 OMZ983038:ONB983044 OWV983038:OWX983044 PGR983038:PGT983044 PQN983038:PQP983044 QAJ983038:QAL983044 QKF983038:QKH983044 QUB983038:QUD983044 RDX983038:RDZ983044 RNT983038:RNV983044 RXP983038:RXR983044 SHL983038:SHN983044 SRH983038:SRJ983044 TBD983038:TBF983044 TKZ983038:TLB983044 TUV983038:TUX983044 UER983038:UET983044 UON983038:UOP983044 UYJ983038:UYL983044 VIF983038:VIH983044 VSB983038:VSD983044 WBX983038:WBZ983044 WLT983038:WLV983044 WVP983038:WVR983044 H65559:J65568 JD65559:JF65568 SZ65559:TB65568 ACV65559:ACX65568 AMR65559:AMT65568 AWN65559:AWP65568 BGJ65559:BGL65568 BQF65559:BQH65568 CAB65559:CAD65568 CJX65559:CJZ65568 CTT65559:CTV65568 DDP65559:DDR65568 DNL65559:DNN65568 DXH65559:DXJ65568 EHD65559:EHF65568 EQZ65559:ERB65568 FAV65559:FAX65568 FKR65559:FKT65568 FUN65559:FUP65568 GEJ65559:GEL65568 GOF65559:GOH65568 GYB65559:GYD65568 HHX65559:HHZ65568 HRT65559:HRV65568 IBP65559:IBR65568 ILL65559:ILN65568 IVH65559:IVJ65568 JFD65559:JFF65568 JOZ65559:JPB65568 JYV65559:JYX65568 KIR65559:KIT65568 KSN65559:KSP65568 LCJ65559:LCL65568 LMF65559:LMH65568 LWB65559:LWD65568 MFX65559:MFZ65568 MPT65559:MPV65568 MZP65559:MZR65568 NJL65559:NJN65568 NTH65559:NTJ65568 ODD65559:ODF65568 OMZ65559:ONB65568 OWV65559:OWX65568 PGR65559:PGT65568 PQN65559:PQP65568 QAJ65559:QAL65568 QKF65559:QKH65568 QUB65559:QUD65568 RDX65559:RDZ65568 RNT65559:RNV65568 RXP65559:RXR65568 SHL65559:SHN65568 SRH65559:SRJ65568 TBD65559:TBF65568 TKZ65559:TLB65568 TUV65559:TUX65568 UER65559:UET65568 UON65559:UOP65568 UYJ65559:UYL65568 VIF65559:VIH65568 VSB65559:VSD65568 WBX65559:WBZ65568 WLT65559:WLV65568 WVP65559:WVR65568 H131095:J131104 JD131095:JF131104 SZ131095:TB131104 ACV131095:ACX131104 AMR131095:AMT131104 AWN131095:AWP131104 BGJ131095:BGL131104 BQF131095:BQH131104 CAB131095:CAD131104 CJX131095:CJZ131104 CTT131095:CTV131104 DDP131095:DDR131104 DNL131095:DNN131104 DXH131095:DXJ131104 EHD131095:EHF131104 EQZ131095:ERB131104 FAV131095:FAX131104 FKR131095:FKT131104 FUN131095:FUP131104 GEJ131095:GEL131104 GOF131095:GOH131104 GYB131095:GYD131104 HHX131095:HHZ131104 HRT131095:HRV131104 IBP131095:IBR131104 ILL131095:ILN131104 IVH131095:IVJ131104 JFD131095:JFF131104 JOZ131095:JPB131104 JYV131095:JYX131104 KIR131095:KIT131104 KSN131095:KSP131104 LCJ131095:LCL131104 LMF131095:LMH131104 LWB131095:LWD131104 MFX131095:MFZ131104 MPT131095:MPV131104 MZP131095:MZR131104 NJL131095:NJN131104 NTH131095:NTJ131104 ODD131095:ODF131104 OMZ131095:ONB131104 OWV131095:OWX131104 PGR131095:PGT131104 PQN131095:PQP131104 QAJ131095:QAL131104 QKF131095:QKH131104 QUB131095:QUD131104 RDX131095:RDZ131104 RNT131095:RNV131104 RXP131095:RXR131104 SHL131095:SHN131104 SRH131095:SRJ131104 TBD131095:TBF131104 TKZ131095:TLB131104 TUV131095:TUX131104 UER131095:UET131104 UON131095:UOP131104 UYJ131095:UYL131104 VIF131095:VIH131104 VSB131095:VSD131104 WBX131095:WBZ131104 WLT131095:WLV131104 WVP131095:WVR131104 H196631:J196640 JD196631:JF196640 SZ196631:TB196640 ACV196631:ACX196640 AMR196631:AMT196640 AWN196631:AWP196640 BGJ196631:BGL196640 BQF196631:BQH196640 CAB196631:CAD196640 CJX196631:CJZ196640 CTT196631:CTV196640 DDP196631:DDR196640 DNL196631:DNN196640 DXH196631:DXJ196640 EHD196631:EHF196640 EQZ196631:ERB196640 FAV196631:FAX196640 FKR196631:FKT196640 FUN196631:FUP196640 GEJ196631:GEL196640 GOF196631:GOH196640 GYB196631:GYD196640 HHX196631:HHZ196640 HRT196631:HRV196640 IBP196631:IBR196640 ILL196631:ILN196640 IVH196631:IVJ196640 JFD196631:JFF196640 JOZ196631:JPB196640 JYV196631:JYX196640 KIR196631:KIT196640 KSN196631:KSP196640 LCJ196631:LCL196640 LMF196631:LMH196640 LWB196631:LWD196640 MFX196631:MFZ196640 MPT196631:MPV196640 MZP196631:MZR196640 NJL196631:NJN196640 NTH196631:NTJ196640 ODD196631:ODF196640 OMZ196631:ONB196640 OWV196631:OWX196640 PGR196631:PGT196640 PQN196631:PQP196640 QAJ196631:QAL196640 QKF196631:QKH196640 QUB196631:QUD196640 RDX196631:RDZ196640 RNT196631:RNV196640 RXP196631:RXR196640 SHL196631:SHN196640 SRH196631:SRJ196640 TBD196631:TBF196640 TKZ196631:TLB196640 TUV196631:TUX196640 UER196631:UET196640 UON196631:UOP196640 UYJ196631:UYL196640 VIF196631:VIH196640 VSB196631:VSD196640 WBX196631:WBZ196640 WLT196631:WLV196640 WVP196631:WVR196640 H262167:J262176 JD262167:JF262176 SZ262167:TB262176 ACV262167:ACX262176 AMR262167:AMT262176 AWN262167:AWP262176 BGJ262167:BGL262176 BQF262167:BQH262176 CAB262167:CAD262176 CJX262167:CJZ262176 CTT262167:CTV262176 DDP262167:DDR262176 DNL262167:DNN262176 DXH262167:DXJ262176 EHD262167:EHF262176 EQZ262167:ERB262176 FAV262167:FAX262176 FKR262167:FKT262176 FUN262167:FUP262176 GEJ262167:GEL262176 GOF262167:GOH262176 GYB262167:GYD262176 HHX262167:HHZ262176 HRT262167:HRV262176 IBP262167:IBR262176 ILL262167:ILN262176 IVH262167:IVJ262176 JFD262167:JFF262176 JOZ262167:JPB262176 JYV262167:JYX262176 KIR262167:KIT262176 KSN262167:KSP262176 LCJ262167:LCL262176 LMF262167:LMH262176 LWB262167:LWD262176 MFX262167:MFZ262176 MPT262167:MPV262176 MZP262167:MZR262176 NJL262167:NJN262176 NTH262167:NTJ262176 ODD262167:ODF262176 OMZ262167:ONB262176 OWV262167:OWX262176 PGR262167:PGT262176 PQN262167:PQP262176 QAJ262167:QAL262176 QKF262167:QKH262176 QUB262167:QUD262176 RDX262167:RDZ262176 RNT262167:RNV262176 RXP262167:RXR262176 SHL262167:SHN262176 SRH262167:SRJ262176 TBD262167:TBF262176 TKZ262167:TLB262176 TUV262167:TUX262176 UER262167:UET262176 UON262167:UOP262176 UYJ262167:UYL262176 VIF262167:VIH262176 VSB262167:VSD262176 WBX262167:WBZ262176 WLT262167:WLV262176 WVP262167:WVR262176 H327703:J327712 JD327703:JF327712 SZ327703:TB327712 ACV327703:ACX327712 AMR327703:AMT327712 AWN327703:AWP327712 BGJ327703:BGL327712 BQF327703:BQH327712 CAB327703:CAD327712 CJX327703:CJZ327712 CTT327703:CTV327712 DDP327703:DDR327712 DNL327703:DNN327712 DXH327703:DXJ327712 EHD327703:EHF327712 EQZ327703:ERB327712 FAV327703:FAX327712 FKR327703:FKT327712 FUN327703:FUP327712 GEJ327703:GEL327712 GOF327703:GOH327712 GYB327703:GYD327712 HHX327703:HHZ327712 HRT327703:HRV327712 IBP327703:IBR327712 ILL327703:ILN327712 IVH327703:IVJ327712 JFD327703:JFF327712 JOZ327703:JPB327712 JYV327703:JYX327712 KIR327703:KIT327712 KSN327703:KSP327712 LCJ327703:LCL327712 LMF327703:LMH327712 LWB327703:LWD327712 MFX327703:MFZ327712 MPT327703:MPV327712 MZP327703:MZR327712 NJL327703:NJN327712 NTH327703:NTJ327712 ODD327703:ODF327712 OMZ327703:ONB327712 OWV327703:OWX327712 PGR327703:PGT327712 PQN327703:PQP327712 QAJ327703:QAL327712 QKF327703:QKH327712 QUB327703:QUD327712 RDX327703:RDZ327712 RNT327703:RNV327712 RXP327703:RXR327712 SHL327703:SHN327712 SRH327703:SRJ327712 TBD327703:TBF327712 TKZ327703:TLB327712 TUV327703:TUX327712 UER327703:UET327712 UON327703:UOP327712 UYJ327703:UYL327712 VIF327703:VIH327712 VSB327703:VSD327712 WBX327703:WBZ327712 WLT327703:WLV327712 WVP327703:WVR327712 H393239:J393248 JD393239:JF393248 SZ393239:TB393248 ACV393239:ACX393248 AMR393239:AMT393248 AWN393239:AWP393248 BGJ393239:BGL393248 BQF393239:BQH393248 CAB393239:CAD393248 CJX393239:CJZ393248 CTT393239:CTV393248 DDP393239:DDR393248 DNL393239:DNN393248 DXH393239:DXJ393248 EHD393239:EHF393248 EQZ393239:ERB393248 FAV393239:FAX393248 FKR393239:FKT393248 FUN393239:FUP393248 GEJ393239:GEL393248 GOF393239:GOH393248 GYB393239:GYD393248 HHX393239:HHZ393248 HRT393239:HRV393248 IBP393239:IBR393248 ILL393239:ILN393248 IVH393239:IVJ393248 JFD393239:JFF393248 JOZ393239:JPB393248 JYV393239:JYX393248 KIR393239:KIT393248 KSN393239:KSP393248 LCJ393239:LCL393248 LMF393239:LMH393248 LWB393239:LWD393248 MFX393239:MFZ393248 MPT393239:MPV393248 MZP393239:MZR393248 NJL393239:NJN393248 NTH393239:NTJ393248 ODD393239:ODF393248 OMZ393239:ONB393248 OWV393239:OWX393248 PGR393239:PGT393248 PQN393239:PQP393248 QAJ393239:QAL393248 QKF393239:QKH393248 QUB393239:QUD393248 RDX393239:RDZ393248 RNT393239:RNV393248 RXP393239:RXR393248 SHL393239:SHN393248 SRH393239:SRJ393248 TBD393239:TBF393248 TKZ393239:TLB393248 TUV393239:TUX393248 UER393239:UET393248 UON393239:UOP393248 UYJ393239:UYL393248 VIF393239:VIH393248 VSB393239:VSD393248 WBX393239:WBZ393248 WLT393239:WLV393248 WVP393239:WVR393248 H458775:J458784 JD458775:JF458784 SZ458775:TB458784 ACV458775:ACX458784 AMR458775:AMT458784 AWN458775:AWP458784 BGJ458775:BGL458784 BQF458775:BQH458784 CAB458775:CAD458784 CJX458775:CJZ458784 CTT458775:CTV458784 DDP458775:DDR458784 DNL458775:DNN458784 DXH458775:DXJ458784 EHD458775:EHF458784 EQZ458775:ERB458784 FAV458775:FAX458784 FKR458775:FKT458784 FUN458775:FUP458784 GEJ458775:GEL458784 GOF458775:GOH458784 GYB458775:GYD458784 HHX458775:HHZ458784 HRT458775:HRV458784 IBP458775:IBR458784 ILL458775:ILN458784 IVH458775:IVJ458784 JFD458775:JFF458784 JOZ458775:JPB458784 JYV458775:JYX458784 KIR458775:KIT458784 KSN458775:KSP458784 LCJ458775:LCL458784 LMF458775:LMH458784 LWB458775:LWD458784 MFX458775:MFZ458784 MPT458775:MPV458784 MZP458775:MZR458784 NJL458775:NJN458784 NTH458775:NTJ458784 ODD458775:ODF458784 OMZ458775:ONB458784 OWV458775:OWX458784 PGR458775:PGT458784 PQN458775:PQP458784 QAJ458775:QAL458784 QKF458775:QKH458784 QUB458775:QUD458784 RDX458775:RDZ458784 RNT458775:RNV458784 RXP458775:RXR458784 SHL458775:SHN458784 SRH458775:SRJ458784 TBD458775:TBF458784 TKZ458775:TLB458784 TUV458775:TUX458784 UER458775:UET458784 UON458775:UOP458784 UYJ458775:UYL458784 VIF458775:VIH458784 VSB458775:VSD458784 WBX458775:WBZ458784 WLT458775:WLV458784 WVP458775:WVR458784 H524311:J524320 JD524311:JF524320 SZ524311:TB524320 ACV524311:ACX524320 AMR524311:AMT524320 AWN524311:AWP524320 BGJ524311:BGL524320 BQF524311:BQH524320 CAB524311:CAD524320 CJX524311:CJZ524320 CTT524311:CTV524320 DDP524311:DDR524320 DNL524311:DNN524320 DXH524311:DXJ524320 EHD524311:EHF524320 EQZ524311:ERB524320 FAV524311:FAX524320 FKR524311:FKT524320 FUN524311:FUP524320 GEJ524311:GEL524320 GOF524311:GOH524320 GYB524311:GYD524320 HHX524311:HHZ524320 HRT524311:HRV524320 IBP524311:IBR524320 ILL524311:ILN524320 IVH524311:IVJ524320 JFD524311:JFF524320 JOZ524311:JPB524320 JYV524311:JYX524320 KIR524311:KIT524320 KSN524311:KSP524320 LCJ524311:LCL524320 LMF524311:LMH524320 LWB524311:LWD524320 MFX524311:MFZ524320 MPT524311:MPV524320 MZP524311:MZR524320 NJL524311:NJN524320 NTH524311:NTJ524320 ODD524311:ODF524320 OMZ524311:ONB524320 OWV524311:OWX524320 PGR524311:PGT524320 PQN524311:PQP524320 QAJ524311:QAL524320 QKF524311:QKH524320 QUB524311:QUD524320 RDX524311:RDZ524320 RNT524311:RNV524320 RXP524311:RXR524320 SHL524311:SHN524320 SRH524311:SRJ524320 TBD524311:TBF524320 TKZ524311:TLB524320 TUV524311:TUX524320 UER524311:UET524320 UON524311:UOP524320 UYJ524311:UYL524320 VIF524311:VIH524320 VSB524311:VSD524320 WBX524311:WBZ524320 WLT524311:WLV524320 WVP524311:WVR524320 H589847:J589856 JD589847:JF589856 SZ589847:TB589856 ACV589847:ACX589856 AMR589847:AMT589856 AWN589847:AWP589856 BGJ589847:BGL589856 BQF589847:BQH589856 CAB589847:CAD589856 CJX589847:CJZ589856 CTT589847:CTV589856 DDP589847:DDR589856 DNL589847:DNN589856 DXH589847:DXJ589856 EHD589847:EHF589856 EQZ589847:ERB589856 FAV589847:FAX589856 FKR589847:FKT589856 FUN589847:FUP589856 GEJ589847:GEL589856 GOF589847:GOH589856 GYB589847:GYD589856 HHX589847:HHZ589856 HRT589847:HRV589856 IBP589847:IBR589856 ILL589847:ILN589856 IVH589847:IVJ589856 JFD589847:JFF589856 JOZ589847:JPB589856 JYV589847:JYX589856 KIR589847:KIT589856 KSN589847:KSP589856 LCJ589847:LCL589856 LMF589847:LMH589856 LWB589847:LWD589856 MFX589847:MFZ589856 MPT589847:MPV589856 MZP589847:MZR589856 NJL589847:NJN589856 NTH589847:NTJ589856 ODD589847:ODF589856 OMZ589847:ONB589856 OWV589847:OWX589856 PGR589847:PGT589856 PQN589847:PQP589856 QAJ589847:QAL589856 QKF589847:QKH589856 QUB589847:QUD589856 RDX589847:RDZ589856 RNT589847:RNV589856 RXP589847:RXR589856 SHL589847:SHN589856 SRH589847:SRJ589856 TBD589847:TBF589856 TKZ589847:TLB589856 TUV589847:TUX589856 UER589847:UET589856 UON589847:UOP589856 UYJ589847:UYL589856 VIF589847:VIH589856 VSB589847:VSD589856 WBX589847:WBZ589856 WLT589847:WLV589856 WVP589847:WVR589856 H655383:J655392 JD655383:JF655392 SZ655383:TB655392 ACV655383:ACX655392 AMR655383:AMT655392 AWN655383:AWP655392 BGJ655383:BGL655392 BQF655383:BQH655392 CAB655383:CAD655392 CJX655383:CJZ655392 CTT655383:CTV655392 DDP655383:DDR655392 DNL655383:DNN655392 DXH655383:DXJ655392 EHD655383:EHF655392 EQZ655383:ERB655392 FAV655383:FAX655392 FKR655383:FKT655392 FUN655383:FUP655392 GEJ655383:GEL655392 GOF655383:GOH655392 GYB655383:GYD655392 HHX655383:HHZ655392 HRT655383:HRV655392 IBP655383:IBR655392 ILL655383:ILN655392 IVH655383:IVJ655392 JFD655383:JFF655392 JOZ655383:JPB655392 JYV655383:JYX655392 KIR655383:KIT655392 KSN655383:KSP655392 LCJ655383:LCL655392 LMF655383:LMH655392 LWB655383:LWD655392 MFX655383:MFZ655392 MPT655383:MPV655392 MZP655383:MZR655392 NJL655383:NJN655392 NTH655383:NTJ655392 ODD655383:ODF655392 OMZ655383:ONB655392 OWV655383:OWX655392 PGR655383:PGT655392 PQN655383:PQP655392 QAJ655383:QAL655392 QKF655383:QKH655392 QUB655383:QUD655392 RDX655383:RDZ655392 RNT655383:RNV655392 RXP655383:RXR655392 SHL655383:SHN655392 SRH655383:SRJ655392 TBD655383:TBF655392 TKZ655383:TLB655392 TUV655383:TUX655392 UER655383:UET655392 UON655383:UOP655392 UYJ655383:UYL655392 VIF655383:VIH655392 VSB655383:VSD655392 WBX655383:WBZ655392 WLT655383:WLV655392 WVP655383:WVR655392 H720919:J720928 JD720919:JF720928 SZ720919:TB720928 ACV720919:ACX720928 AMR720919:AMT720928 AWN720919:AWP720928 BGJ720919:BGL720928 BQF720919:BQH720928 CAB720919:CAD720928 CJX720919:CJZ720928 CTT720919:CTV720928 DDP720919:DDR720928 DNL720919:DNN720928 DXH720919:DXJ720928 EHD720919:EHF720928 EQZ720919:ERB720928 FAV720919:FAX720928 FKR720919:FKT720928 FUN720919:FUP720928 GEJ720919:GEL720928 GOF720919:GOH720928 GYB720919:GYD720928 HHX720919:HHZ720928 HRT720919:HRV720928 IBP720919:IBR720928 ILL720919:ILN720928 IVH720919:IVJ720928 JFD720919:JFF720928 JOZ720919:JPB720928 JYV720919:JYX720928 KIR720919:KIT720928 KSN720919:KSP720928 LCJ720919:LCL720928 LMF720919:LMH720928 LWB720919:LWD720928 MFX720919:MFZ720928 MPT720919:MPV720928 MZP720919:MZR720928 NJL720919:NJN720928 NTH720919:NTJ720928 ODD720919:ODF720928 OMZ720919:ONB720928 OWV720919:OWX720928 PGR720919:PGT720928 PQN720919:PQP720928 QAJ720919:QAL720928 QKF720919:QKH720928 QUB720919:QUD720928 RDX720919:RDZ720928 RNT720919:RNV720928 RXP720919:RXR720928 SHL720919:SHN720928 SRH720919:SRJ720928 TBD720919:TBF720928 TKZ720919:TLB720928 TUV720919:TUX720928 UER720919:UET720928 UON720919:UOP720928 UYJ720919:UYL720928 VIF720919:VIH720928 VSB720919:VSD720928 WBX720919:WBZ720928 WLT720919:WLV720928 WVP720919:WVR720928 H786455:J786464 JD786455:JF786464 SZ786455:TB786464 ACV786455:ACX786464 AMR786455:AMT786464 AWN786455:AWP786464 BGJ786455:BGL786464 BQF786455:BQH786464 CAB786455:CAD786464 CJX786455:CJZ786464 CTT786455:CTV786464 DDP786455:DDR786464 DNL786455:DNN786464 DXH786455:DXJ786464 EHD786455:EHF786464 EQZ786455:ERB786464 FAV786455:FAX786464 FKR786455:FKT786464 FUN786455:FUP786464 GEJ786455:GEL786464 GOF786455:GOH786464 GYB786455:GYD786464 HHX786455:HHZ786464 HRT786455:HRV786464 IBP786455:IBR786464 ILL786455:ILN786464 IVH786455:IVJ786464 JFD786455:JFF786464 JOZ786455:JPB786464 JYV786455:JYX786464 KIR786455:KIT786464 KSN786455:KSP786464 LCJ786455:LCL786464 LMF786455:LMH786464 LWB786455:LWD786464 MFX786455:MFZ786464 MPT786455:MPV786464 MZP786455:MZR786464 NJL786455:NJN786464 NTH786455:NTJ786464 ODD786455:ODF786464 OMZ786455:ONB786464 OWV786455:OWX786464 PGR786455:PGT786464 PQN786455:PQP786464 QAJ786455:QAL786464 QKF786455:QKH786464 QUB786455:QUD786464 RDX786455:RDZ786464 RNT786455:RNV786464 RXP786455:RXR786464 SHL786455:SHN786464 SRH786455:SRJ786464 TBD786455:TBF786464 TKZ786455:TLB786464 TUV786455:TUX786464 UER786455:UET786464 UON786455:UOP786464 UYJ786455:UYL786464 VIF786455:VIH786464 VSB786455:VSD786464 WBX786455:WBZ786464 WLT786455:WLV786464 WVP786455:WVR786464 H851991:J852000 JD851991:JF852000 SZ851991:TB852000 ACV851991:ACX852000 AMR851991:AMT852000 AWN851991:AWP852000 BGJ851991:BGL852000 BQF851991:BQH852000 CAB851991:CAD852000 CJX851991:CJZ852000 CTT851991:CTV852000 DDP851991:DDR852000 DNL851991:DNN852000 DXH851991:DXJ852000 EHD851991:EHF852000 EQZ851991:ERB852000 FAV851991:FAX852000 FKR851991:FKT852000 FUN851991:FUP852000 GEJ851991:GEL852000 GOF851991:GOH852000 GYB851991:GYD852000 HHX851991:HHZ852000 HRT851991:HRV852000 IBP851991:IBR852000 ILL851991:ILN852000 IVH851991:IVJ852000 JFD851991:JFF852000 JOZ851991:JPB852000 JYV851991:JYX852000 KIR851991:KIT852000 KSN851991:KSP852000 LCJ851991:LCL852000 LMF851991:LMH852000 LWB851991:LWD852000 MFX851991:MFZ852000 MPT851991:MPV852000 MZP851991:MZR852000 NJL851991:NJN852000 NTH851991:NTJ852000 ODD851991:ODF852000 OMZ851991:ONB852000 OWV851991:OWX852000 PGR851991:PGT852000 PQN851991:PQP852000 QAJ851991:QAL852000 QKF851991:QKH852000 QUB851991:QUD852000 RDX851991:RDZ852000 RNT851991:RNV852000 RXP851991:RXR852000 SHL851991:SHN852000 SRH851991:SRJ852000 TBD851991:TBF852000 TKZ851991:TLB852000 TUV851991:TUX852000 UER851991:UET852000 UON851991:UOP852000 UYJ851991:UYL852000 VIF851991:VIH852000 VSB851991:VSD852000 WBX851991:WBZ852000 WLT851991:WLV852000 WVP851991:WVR852000 H917527:J917536 JD917527:JF917536 SZ917527:TB917536 ACV917527:ACX917536 AMR917527:AMT917536 AWN917527:AWP917536 BGJ917527:BGL917536 BQF917527:BQH917536 CAB917527:CAD917536 CJX917527:CJZ917536 CTT917527:CTV917536 DDP917527:DDR917536 DNL917527:DNN917536 DXH917527:DXJ917536 EHD917527:EHF917536 EQZ917527:ERB917536 FAV917527:FAX917536 FKR917527:FKT917536 FUN917527:FUP917536 GEJ917527:GEL917536 GOF917527:GOH917536 GYB917527:GYD917536 HHX917527:HHZ917536 HRT917527:HRV917536 IBP917527:IBR917536 ILL917527:ILN917536 IVH917527:IVJ917536 JFD917527:JFF917536 JOZ917527:JPB917536 JYV917527:JYX917536 KIR917527:KIT917536 KSN917527:KSP917536 LCJ917527:LCL917536 LMF917527:LMH917536 LWB917527:LWD917536 MFX917527:MFZ917536 MPT917527:MPV917536 MZP917527:MZR917536 NJL917527:NJN917536 NTH917527:NTJ917536 ODD917527:ODF917536 OMZ917527:ONB917536 OWV917527:OWX917536 PGR917527:PGT917536 PQN917527:PQP917536 QAJ917527:QAL917536 QKF917527:QKH917536 QUB917527:QUD917536 RDX917527:RDZ917536 RNT917527:RNV917536 RXP917527:RXR917536 SHL917527:SHN917536 SRH917527:SRJ917536 TBD917527:TBF917536 TKZ917527:TLB917536 TUV917527:TUX917536 UER917527:UET917536 UON917527:UOP917536 UYJ917527:UYL917536 VIF917527:VIH917536 VSB917527:VSD917536 WBX917527:WBZ917536 WLT917527:WLV917536 WVP917527:WVR917536 H983063:J983072 JD983063:JF983072 SZ983063:TB983072 ACV983063:ACX983072 AMR983063:AMT983072 AWN983063:AWP983072 BGJ983063:BGL983072 BQF983063:BQH983072 CAB983063:CAD983072 CJX983063:CJZ983072 CTT983063:CTV983072 DDP983063:DDR983072 DNL983063:DNN983072 DXH983063:DXJ983072 EHD983063:EHF983072 EQZ983063:ERB983072 FAV983063:FAX983072 FKR983063:FKT983072 FUN983063:FUP983072 GEJ983063:GEL983072 GOF983063:GOH983072 GYB983063:GYD983072 HHX983063:HHZ983072 HRT983063:HRV983072 IBP983063:IBR983072 ILL983063:ILN983072 IVH983063:IVJ983072 JFD983063:JFF983072 JOZ983063:JPB983072 JYV983063:JYX983072 KIR983063:KIT983072 KSN983063:KSP983072 LCJ983063:LCL983072 LMF983063:LMH983072 LWB983063:LWD983072 MFX983063:MFZ983072 MPT983063:MPV983072 MZP983063:MZR983072 NJL983063:NJN983072 NTH983063:NTJ983072 ODD983063:ODF983072 OMZ983063:ONB983072 OWV983063:OWX983072 PGR983063:PGT983072 PQN983063:PQP983072 QAJ983063:QAL983072 QKF983063:QKH983072 QUB983063:QUD983072 RDX983063:RDZ983072 RNT983063:RNV983072 RXP983063:RXR983072 SHL983063:SHN983072 SRH983063:SRJ983072 TBD983063:TBF983072 TKZ983063:TLB983072 TUV983063:TUX983072 UER983063:UET983072 UON983063:UOP983072 UYJ983063:UYL983072 VIF983063:VIH983072 VSB983063:VSD983072 WBX983063:WBZ983072 WLT983063:WLV983072 WVP983063:WVR983072 H65572:J65583 JD65572:JF65583 SZ65572:TB65583 ACV65572:ACX65583 AMR65572:AMT65583 AWN65572:AWP65583 BGJ65572:BGL65583 BQF65572:BQH65583 CAB65572:CAD65583 CJX65572:CJZ65583 CTT65572:CTV65583 DDP65572:DDR65583 DNL65572:DNN65583 DXH65572:DXJ65583 EHD65572:EHF65583 EQZ65572:ERB65583 FAV65572:FAX65583 FKR65572:FKT65583 FUN65572:FUP65583 GEJ65572:GEL65583 GOF65572:GOH65583 GYB65572:GYD65583 HHX65572:HHZ65583 HRT65572:HRV65583 IBP65572:IBR65583 ILL65572:ILN65583 IVH65572:IVJ65583 JFD65572:JFF65583 JOZ65572:JPB65583 JYV65572:JYX65583 KIR65572:KIT65583 KSN65572:KSP65583 LCJ65572:LCL65583 LMF65572:LMH65583 LWB65572:LWD65583 MFX65572:MFZ65583 MPT65572:MPV65583 MZP65572:MZR65583 NJL65572:NJN65583 NTH65572:NTJ65583 ODD65572:ODF65583 OMZ65572:ONB65583 OWV65572:OWX65583 PGR65572:PGT65583 PQN65572:PQP65583 QAJ65572:QAL65583 QKF65572:QKH65583 QUB65572:QUD65583 RDX65572:RDZ65583 RNT65572:RNV65583 RXP65572:RXR65583 SHL65572:SHN65583 SRH65572:SRJ65583 TBD65572:TBF65583 TKZ65572:TLB65583 TUV65572:TUX65583 UER65572:UET65583 UON65572:UOP65583 UYJ65572:UYL65583 VIF65572:VIH65583 VSB65572:VSD65583 WBX65572:WBZ65583 WLT65572:WLV65583 WVP65572:WVR65583 H131108:J131119 JD131108:JF131119 SZ131108:TB131119 ACV131108:ACX131119 AMR131108:AMT131119 AWN131108:AWP131119 BGJ131108:BGL131119 BQF131108:BQH131119 CAB131108:CAD131119 CJX131108:CJZ131119 CTT131108:CTV131119 DDP131108:DDR131119 DNL131108:DNN131119 DXH131108:DXJ131119 EHD131108:EHF131119 EQZ131108:ERB131119 FAV131108:FAX131119 FKR131108:FKT131119 FUN131108:FUP131119 GEJ131108:GEL131119 GOF131108:GOH131119 GYB131108:GYD131119 HHX131108:HHZ131119 HRT131108:HRV131119 IBP131108:IBR131119 ILL131108:ILN131119 IVH131108:IVJ131119 JFD131108:JFF131119 JOZ131108:JPB131119 JYV131108:JYX131119 KIR131108:KIT131119 KSN131108:KSP131119 LCJ131108:LCL131119 LMF131108:LMH131119 LWB131108:LWD131119 MFX131108:MFZ131119 MPT131108:MPV131119 MZP131108:MZR131119 NJL131108:NJN131119 NTH131108:NTJ131119 ODD131108:ODF131119 OMZ131108:ONB131119 OWV131108:OWX131119 PGR131108:PGT131119 PQN131108:PQP131119 QAJ131108:QAL131119 QKF131108:QKH131119 QUB131108:QUD131119 RDX131108:RDZ131119 RNT131108:RNV131119 RXP131108:RXR131119 SHL131108:SHN131119 SRH131108:SRJ131119 TBD131108:TBF131119 TKZ131108:TLB131119 TUV131108:TUX131119 UER131108:UET131119 UON131108:UOP131119 UYJ131108:UYL131119 VIF131108:VIH131119 VSB131108:VSD131119 WBX131108:WBZ131119 WLT131108:WLV131119 WVP131108:WVR131119 H196644:J196655 JD196644:JF196655 SZ196644:TB196655 ACV196644:ACX196655 AMR196644:AMT196655 AWN196644:AWP196655 BGJ196644:BGL196655 BQF196644:BQH196655 CAB196644:CAD196655 CJX196644:CJZ196655 CTT196644:CTV196655 DDP196644:DDR196655 DNL196644:DNN196655 DXH196644:DXJ196655 EHD196644:EHF196655 EQZ196644:ERB196655 FAV196644:FAX196655 FKR196644:FKT196655 FUN196644:FUP196655 GEJ196644:GEL196655 GOF196644:GOH196655 GYB196644:GYD196655 HHX196644:HHZ196655 HRT196644:HRV196655 IBP196644:IBR196655 ILL196644:ILN196655 IVH196644:IVJ196655 JFD196644:JFF196655 JOZ196644:JPB196655 JYV196644:JYX196655 KIR196644:KIT196655 KSN196644:KSP196655 LCJ196644:LCL196655 LMF196644:LMH196655 LWB196644:LWD196655 MFX196644:MFZ196655 MPT196644:MPV196655 MZP196644:MZR196655 NJL196644:NJN196655 NTH196644:NTJ196655 ODD196644:ODF196655 OMZ196644:ONB196655 OWV196644:OWX196655 PGR196644:PGT196655 PQN196644:PQP196655 QAJ196644:QAL196655 QKF196644:QKH196655 QUB196644:QUD196655 RDX196644:RDZ196655 RNT196644:RNV196655 RXP196644:RXR196655 SHL196644:SHN196655 SRH196644:SRJ196655 TBD196644:TBF196655 TKZ196644:TLB196655 TUV196644:TUX196655 UER196644:UET196655 UON196644:UOP196655 UYJ196644:UYL196655 VIF196644:VIH196655 VSB196644:VSD196655 WBX196644:WBZ196655 WLT196644:WLV196655 WVP196644:WVR196655 H262180:J262191 JD262180:JF262191 SZ262180:TB262191 ACV262180:ACX262191 AMR262180:AMT262191 AWN262180:AWP262191 BGJ262180:BGL262191 BQF262180:BQH262191 CAB262180:CAD262191 CJX262180:CJZ262191 CTT262180:CTV262191 DDP262180:DDR262191 DNL262180:DNN262191 DXH262180:DXJ262191 EHD262180:EHF262191 EQZ262180:ERB262191 FAV262180:FAX262191 FKR262180:FKT262191 FUN262180:FUP262191 GEJ262180:GEL262191 GOF262180:GOH262191 GYB262180:GYD262191 HHX262180:HHZ262191 HRT262180:HRV262191 IBP262180:IBR262191 ILL262180:ILN262191 IVH262180:IVJ262191 JFD262180:JFF262191 JOZ262180:JPB262191 JYV262180:JYX262191 KIR262180:KIT262191 KSN262180:KSP262191 LCJ262180:LCL262191 LMF262180:LMH262191 LWB262180:LWD262191 MFX262180:MFZ262191 MPT262180:MPV262191 MZP262180:MZR262191 NJL262180:NJN262191 NTH262180:NTJ262191 ODD262180:ODF262191 OMZ262180:ONB262191 OWV262180:OWX262191 PGR262180:PGT262191 PQN262180:PQP262191 QAJ262180:QAL262191 QKF262180:QKH262191 QUB262180:QUD262191 RDX262180:RDZ262191 RNT262180:RNV262191 RXP262180:RXR262191 SHL262180:SHN262191 SRH262180:SRJ262191 TBD262180:TBF262191 TKZ262180:TLB262191 TUV262180:TUX262191 UER262180:UET262191 UON262180:UOP262191 UYJ262180:UYL262191 VIF262180:VIH262191 VSB262180:VSD262191 WBX262180:WBZ262191 WLT262180:WLV262191 WVP262180:WVR262191 H327716:J327727 JD327716:JF327727 SZ327716:TB327727 ACV327716:ACX327727 AMR327716:AMT327727 AWN327716:AWP327727 BGJ327716:BGL327727 BQF327716:BQH327727 CAB327716:CAD327727 CJX327716:CJZ327727 CTT327716:CTV327727 DDP327716:DDR327727 DNL327716:DNN327727 DXH327716:DXJ327727 EHD327716:EHF327727 EQZ327716:ERB327727 FAV327716:FAX327727 FKR327716:FKT327727 FUN327716:FUP327727 GEJ327716:GEL327727 GOF327716:GOH327727 GYB327716:GYD327727 HHX327716:HHZ327727 HRT327716:HRV327727 IBP327716:IBR327727 ILL327716:ILN327727 IVH327716:IVJ327727 JFD327716:JFF327727 JOZ327716:JPB327727 JYV327716:JYX327727 KIR327716:KIT327727 KSN327716:KSP327727 LCJ327716:LCL327727 LMF327716:LMH327727 LWB327716:LWD327727 MFX327716:MFZ327727 MPT327716:MPV327727 MZP327716:MZR327727 NJL327716:NJN327727 NTH327716:NTJ327727 ODD327716:ODF327727 OMZ327716:ONB327727 OWV327716:OWX327727 PGR327716:PGT327727 PQN327716:PQP327727 QAJ327716:QAL327727 QKF327716:QKH327727 QUB327716:QUD327727 RDX327716:RDZ327727 RNT327716:RNV327727 RXP327716:RXR327727 SHL327716:SHN327727 SRH327716:SRJ327727 TBD327716:TBF327727 TKZ327716:TLB327727 TUV327716:TUX327727 UER327716:UET327727 UON327716:UOP327727 UYJ327716:UYL327727 VIF327716:VIH327727 VSB327716:VSD327727 WBX327716:WBZ327727 WLT327716:WLV327727 WVP327716:WVR327727 H393252:J393263 JD393252:JF393263 SZ393252:TB393263 ACV393252:ACX393263 AMR393252:AMT393263 AWN393252:AWP393263 BGJ393252:BGL393263 BQF393252:BQH393263 CAB393252:CAD393263 CJX393252:CJZ393263 CTT393252:CTV393263 DDP393252:DDR393263 DNL393252:DNN393263 DXH393252:DXJ393263 EHD393252:EHF393263 EQZ393252:ERB393263 FAV393252:FAX393263 FKR393252:FKT393263 FUN393252:FUP393263 GEJ393252:GEL393263 GOF393252:GOH393263 GYB393252:GYD393263 HHX393252:HHZ393263 HRT393252:HRV393263 IBP393252:IBR393263 ILL393252:ILN393263 IVH393252:IVJ393263 JFD393252:JFF393263 JOZ393252:JPB393263 JYV393252:JYX393263 KIR393252:KIT393263 KSN393252:KSP393263 LCJ393252:LCL393263 LMF393252:LMH393263 LWB393252:LWD393263 MFX393252:MFZ393263 MPT393252:MPV393263 MZP393252:MZR393263 NJL393252:NJN393263 NTH393252:NTJ393263 ODD393252:ODF393263 OMZ393252:ONB393263 OWV393252:OWX393263 PGR393252:PGT393263 PQN393252:PQP393263 QAJ393252:QAL393263 QKF393252:QKH393263 QUB393252:QUD393263 RDX393252:RDZ393263 RNT393252:RNV393263 RXP393252:RXR393263 SHL393252:SHN393263 SRH393252:SRJ393263 TBD393252:TBF393263 TKZ393252:TLB393263 TUV393252:TUX393263 UER393252:UET393263 UON393252:UOP393263 UYJ393252:UYL393263 VIF393252:VIH393263 VSB393252:VSD393263 WBX393252:WBZ393263 WLT393252:WLV393263 WVP393252:WVR393263 H458788:J458799 JD458788:JF458799 SZ458788:TB458799 ACV458788:ACX458799 AMR458788:AMT458799 AWN458788:AWP458799 BGJ458788:BGL458799 BQF458788:BQH458799 CAB458788:CAD458799 CJX458788:CJZ458799 CTT458788:CTV458799 DDP458788:DDR458799 DNL458788:DNN458799 DXH458788:DXJ458799 EHD458788:EHF458799 EQZ458788:ERB458799 FAV458788:FAX458799 FKR458788:FKT458799 FUN458788:FUP458799 GEJ458788:GEL458799 GOF458788:GOH458799 GYB458788:GYD458799 HHX458788:HHZ458799 HRT458788:HRV458799 IBP458788:IBR458799 ILL458788:ILN458799 IVH458788:IVJ458799 JFD458788:JFF458799 JOZ458788:JPB458799 JYV458788:JYX458799 KIR458788:KIT458799 KSN458788:KSP458799 LCJ458788:LCL458799 LMF458788:LMH458799 LWB458788:LWD458799 MFX458788:MFZ458799 MPT458788:MPV458799 MZP458788:MZR458799 NJL458788:NJN458799 NTH458788:NTJ458799 ODD458788:ODF458799 OMZ458788:ONB458799 OWV458788:OWX458799 PGR458788:PGT458799 PQN458788:PQP458799 QAJ458788:QAL458799 QKF458788:QKH458799 QUB458788:QUD458799 RDX458788:RDZ458799 RNT458788:RNV458799 RXP458788:RXR458799 SHL458788:SHN458799 SRH458788:SRJ458799 TBD458788:TBF458799 TKZ458788:TLB458799 TUV458788:TUX458799 UER458788:UET458799 UON458788:UOP458799 UYJ458788:UYL458799 VIF458788:VIH458799 VSB458788:VSD458799 WBX458788:WBZ458799 WLT458788:WLV458799 WVP458788:WVR458799 H524324:J524335 JD524324:JF524335 SZ524324:TB524335 ACV524324:ACX524335 AMR524324:AMT524335 AWN524324:AWP524335 BGJ524324:BGL524335 BQF524324:BQH524335 CAB524324:CAD524335 CJX524324:CJZ524335 CTT524324:CTV524335 DDP524324:DDR524335 DNL524324:DNN524335 DXH524324:DXJ524335 EHD524324:EHF524335 EQZ524324:ERB524335 FAV524324:FAX524335 FKR524324:FKT524335 FUN524324:FUP524335 GEJ524324:GEL524335 GOF524324:GOH524335 GYB524324:GYD524335 HHX524324:HHZ524335 HRT524324:HRV524335 IBP524324:IBR524335 ILL524324:ILN524335 IVH524324:IVJ524335 JFD524324:JFF524335 JOZ524324:JPB524335 JYV524324:JYX524335 KIR524324:KIT524335 KSN524324:KSP524335 LCJ524324:LCL524335 LMF524324:LMH524335 LWB524324:LWD524335 MFX524324:MFZ524335 MPT524324:MPV524335 MZP524324:MZR524335 NJL524324:NJN524335 NTH524324:NTJ524335 ODD524324:ODF524335 OMZ524324:ONB524335 OWV524324:OWX524335 PGR524324:PGT524335 PQN524324:PQP524335 QAJ524324:QAL524335 QKF524324:QKH524335 QUB524324:QUD524335 RDX524324:RDZ524335 RNT524324:RNV524335 RXP524324:RXR524335 SHL524324:SHN524335 SRH524324:SRJ524335 TBD524324:TBF524335 TKZ524324:TLB524335 TUV524324:TUX524335 UER524324:UET524335 UON524324:UOP524335 UYJ524324:UYL524335 VIF524324:VIH524335 VSB524324:VSD524335 WBX524324:WBZ524335 WLT524324:WLV524335 WVP524324:WVR524335 H589860:J589871 JD589860:JF589871 SZ589860:TB589871 ACV589860:ACX589871 AMR589860:AMT589871 AWN589860:AWP589871 BGJ589860:BGL589871 BQF589860:BQH589871 CAB589860:CAD589871 CJX589860:CJZ589871 CTT589860:CTV589871 DDP589860:DDR589871 DNL589860:DNN589871 DXH589860:DXJ589871 EHD589860:EHF589871 EQZ589860:ERB589871 FAV589860:FAX589871 FKR589860:FKT589871 FUN589860:FUP589871 GEJ589860:GEL589871 GOF589860:GOH589871 GYB589860:GYD589871 HHX589860:HHZ589871 HRT589860:HRV589871 IBP589860:IBR589871 ILL589860:ILN589871 IVH589860:IVJ589871 JFD589860:JFF589871 JOZ589860:JPB589871 JYV589860:JYX589871 KIR589860:KIT589871 KSN589860:KSP589871 LCJ589860:LCL589871 LMF589860:LMH589871 LWB589860:LWD589871 MFX589860:MFZ589871 MPT589860:MPV589871 MZP589860:MZR589871 NJL589860:NJN589871 NTH589860:NTJ589871 ODD589860:ODF589871 OMZ589860:ONB589871 OWV589860:OWX589871 PGR589860:PGT589871 PQN589860:PQP589871 QAJ589860:QAL589871 QKF589860:QKH589871 QUB589860:QUD589871 RDX589860:RDZ589871 RNT589860:RNV589871 RXP589860:RXR589871 SHL589860:SHN589871 SRH589860:SRJ589871 TBD589860:TBF589871 TKZ589860:TLB589871 TUV589860:TUX589871 UER589860:UET589871 UON589860:UOP589871 UYJ589860:UYL589871 VIF589860:VIH589871 VSB589860:VSD589871 WBX589860:WBZ589871 WLT589860:WLV589871 WVP589860:WVR589871 H655396:J655407 JD655396:JF655407 SZ655396:TB655407 ACV655396:ACX655407 AMR655396:AMT655407 AWN655396:AWP655407 BGJ655396:BGL655407 BQF655396:BQH655407 CAB655396:CAD655407 CJX655396:CJZ655407 CTT655396:CTV655407 DDP655396:DDR655407 DNL655396:DNN655407 DXH655396:DXJ655407 EHD655396:EHF655407 EQZ655396:ERB655407 FAV655396:FAX655407 FKR655396:FKT655407 FUN655396:FUP655407 GEJ655396:GEL655407 GOF655396:GOH655407 GYB655396:GYD655407 HHX655396:HHZ655407 HRT655396:HRV655407 IBP655396:IBR655407 ILL655396:ILN655407 IVH655396:IVJ655407 JFD655396:JFF655407 JOZ655396:JPB655407 JYV655396:JYX655407 KIR655396:KIT655407 KSN655396:KSP655407 LCJ655396:LCL655407 LMF655396:LMH655407 LWB655396:LWD655407 MFX655396:MFZ655407 MPT655396:MPV655407 MZP655396:MZR655407 NJL655396:NJN655407 NTH655396:NTJ655407 ODD655396:ODF655407 OMZ655396:ONB655407 OWV655396:OWX655407 PGR655396:PGT655407 PQN655396:PQP655407 QAJ655396:QAL655407 QKF655396:QKH655407 QUB655396:QUD655407 RDX655396:RDZ655407 RNT655396:RNV655407 RXP655396:RXR655407 SHL655396:SHN655407 SRH655396:SRJ655407 TBD655396:TBF655407 TKZ655396:TLB655407 TUV655396:TUX655407 UER655396:UET655407 UON655396:UOP655407 UYJ655396:UYL655407 VIF655396:VIH655407 VSB655396:VSD655407 WBX655396:WBZ655407 WLT655396:WLV655407 WVP655396:WVR655407 H720932:J720943 JD720932:JF720943 SZ720932:TB720943 ACV720932:ACX720943 AMR720932:AMT720943 AWN720932:AWP720943 BGJ720932:BGL720943 BQF720932:BQH720943 CAB720932:CAD720943 CJX720932:CJZ720943 CTT720932:CTV720943 DDP720932:DDR720943 DNL720932:DNN720943 DXH720932:DXJ720943 EHD720932:EHF720943 EQZ720932:ERB720943 FAV720932:FAX720943 FKR720932:FKT720943 FUN720932:FUP720943 GEJ720932:GEL720943 GOF720932:GOH720943 GYB720932:GYD720943 HHX720932:HHZ720943 HRT720932:HRV720943 IBP720932:IBR720943 ILL720932:ILN720943 IVH720932:IVJ720943 JFD720932:JFF720943 JOZ720932:JPB720943 JYV720932:JYX720943 KIR720932:KIT720943 KSN720932:KSP720943 LCJ720932:LCL720943 LMF720932:LMH720943 LWB720932:LWD720943 MFX720932:MFZ720943 MPT720932:MPV720943 MZP720932:MZR720943 NJL720932:NJN720943 NTH720932:NTJ720943 ODD720932:ODF720943 OMZ720932:ONB720943 OWV720932:OWX720943 PGR720932:PGT720943 PQN720932:PQP720943 QAJ720932:QAL720943 QKF720932:QKH720943 QUB720932:QUD720943 RDX720932:RDZ720943 RNT720932:RNV720943 RXP720932:RXR720943 SHL720932:SHN720943 SRH720932:SRJ720943 TBD720932:TBF720943 TKZ720932:TLB720943 TUV720932:TUX720943 UER720932:UET720943 UON720932:UOP720943 UYJ720932:UYL720943 VIF720932:VIH720943 VSB720932:VSD720943 WBX720932:WBZ720943 WLT720932:WLV720943 WVP720932:WVR720943 H786468:J786479 JD786468:JF786479 SZ786468:TB786479 ACV786468:ACX786479 AMR786468:AMT786479 AWN786468:AWP786479 BGJ786468:BGL786479 BQF786468:BQH786479 CAB786468:CAD786479 CJX786468:CJZ786479 CTT786468:CTV786479 DDP786468:DDR786479 DNL786468:DNN786479 DXH786468:DXJ786479 EHD786468:EHF786479 EQZ786468:ERB786479 FAV786468:FAX786479 FKR786468:FKT786479 FUN786468:FUP786479 GEJ786468:GEL786479 GOF786468:GOH786479 GYB786468:GYD786479 HHX786468:HHZ786479 HRT786468:HRV786479 IBP786468:IBR786479 ILL786468:ILN786479 IVH786468:IVJ786479 JFD786468:JFF786479 JOZ786468:JPB786479 JYV786468:JYX786479 KIR786468:KIT786479 KSN786468:KSP786479 LCJ786468:LCL786479 LMF786468:LMH786479 LWB786468:LWD786479 MFX786468:MFZ786479 MPT786468:MPV786479 MZP786468:MZR786479 NJL786468:NJN786479 NTH786468:NTJ786479 ODD786468:ODF786479 OMZ786468:ONB786479 OWV786468:OWX786479 PGR786468:PGT786479 PQN786468:PQP786479 QAJ786468:QAL786479 QKF786468:QKH786479 QUB786468:QUD786479 RDX786468:RDZ786479 RNT786468:RNV786479 RXP786468:RXR786479 SHL786468:SHN786479 SRH786468:SRJ786479 TBD786468:TBF786479 TKZ786468:TLB786479 TUV786468:TUX786479 UER786468:UET786479 UON786468:UOP786479 UYJ786468:UYL786479 VIF786468:VIH786479 VSB786468:VSD786479 WBX786468:WBZ786479 WLT786468:WLV786479 WVP786468:WVR786479 H852004:J852015 JD852004:JF852015 SZ852004:TB852015 ACV852004:ACX852015 AMR852004:AMT852015 AWN852004:AWP852015 BGJ852004:BGL852015 BQF852004:BQH852015 CAB852004:CAD852015 CJX852004:CJZ852015 CTT852004:CTV852015 DDP852004:DDR852015 DNL852004:DNN852015 DXH852004:DXJ852015 EHD852004:EHF852015 EQZ852004:ERB852015 FAV852004:FAX852015 FKR852004:FKT852015 FUN852004:FUP852015 GEJ852004:GEL852015 GOF852004:GOH852015 GYB852004:GYD852015 HHX852004:HHZ852015 HRT852004:HRV852015 IBP852004:IBR852015 ILL852004:ILN852015 IVH852004:IVJ852015 JFD852004:JFF852015 JOZ852004:JPB852015 JYV852004:JYX852015 KIR852004:KIT852015 KSN852004:KSP852015 LCJ852004:LCL852015 LMF852004:LMH852015 LWB852004:LWD852015 MFX852004:MFZ852015 MPT852004:MPV852015 MZP852004:MZR852015 NJL852004:NJN852015 NTH852004:NTJ852015 ODD852004:ODF852015 OMZ852004:ONB852015 OWV852004:OWX852015 PGR852004:PGT852015 PQN852004:PQP852015 QAJ852004:QAL852015 QKF852004:QKH852015 QUB852004:QUD852015 RDX852004:RDZ852015 RNT852004:RNV852015 RXP852004:RXR852015 SHL852004:SHN852015 SRH852004:SRJ852015 TBD852004:TBF852015 TKZ852004:TLB852015 TUV852004:TUX852015 UER852004:UET852015 UON852004:UOP852015 UYJ852004:UYL852015 VIF852004:VIH852015 VSB852004:VSD852015 WBX852004:WBZ852015 WLT852004:WLV852015 WVP852004:WVR852015 H917540:J917551 JD917540:JF917551 SZ917540:TB917551 ACV917540:ACX917551 AMR917540:AMT917551 AWN917540:AWP917551 BGJ917540:BGL917551 BQF917540:BQH917551 CAB917540:CAD917551 CJX917540:CJZ917551 CTT917540:CTV917551 DDP917540:DDR917551 DNL917540:DNN917551 DXH917540:DXJ917551 EHD917540:EHF917551 EQZ917540:ERB917551 FAV917540:FAX917551 FKR917540:FKT917551 FUN917540:FUP917551 GEJ917540:GEL917551 GOF917540:GOH917551 GYB917540:GYD917551 HHX917540:HHZ917551 HRT917540:HRV917551 IBP917540:IBR917551 ILL917540:ILN917551 IVH917540:IVJ917551 JFD917540:JFF917551 JOZ917540:JPB917551 JYV917540:JYX917551 KIR917540:KIT917551 KSN917540:KSP917551 LCJ917540:LCL917551 LMF917540:LMH917551 LWB917540:LWD917551 MFX917540:MFZ917551 MPT917540:MPV917551 MZP917540:MZR917551 NJL917540:NJN917551 NTH917540:NTJ917551 ODD917540:ODF917551 OMZ917540:ONB917551 OWV917540:OWX917551 PGR917540:PGT917551 PQN917540:PQP917551 QAJ917540:QAL917551 QKF917540:QKH917551 QUB917540:QUD917551 RDX917540:RDZ917551 RNT917540:RNV917551 RXP917540:RXR917551 SHL917540:SHN917551 SRH917540:SRJ917551 TBD917540:TBF917551 TKZ917540:TLB917551 TUV917540:TUX917551 UER917540:UET917551 UON917540:UOP917551 UYJ917540:UYL917551 VIF917540:VIH917551 VSB917540:VSD917551 WBX917540:WBZ917551 WLT917540:WLV917551 WVP917540:WVR917551 H983076:J983087 JD983076:JF983087 SZ983076:TB983087 ACV983076:ACX983087 AMR983076:AMT983087 AWN983076:AWP983087 BGJ983076:BGL983087 BQF983076:BQH983087 CAB983076:CAD983087 CJX983076:CJZ983087 CTT983076:CTV983087 DDP983076:DDR983087 DNL983076:DNN983087 DXH983076:DXJ983087 EHD983076:EHF983087 EQZ983076:ERB983087 FAV983076:FAX983087 FKR983076:FKT983087 FUN983076:FUP983087 GEJ983076:GEL983087 GOF983076:GOH983087 GYB983076:GYD983087 HHX983076:HHZ983087 HRT983076:HRV983087 IBP983076:IBR983087 ILL983076:ILN983087 IVH983076:IVJ983087 JFD983076:JFF983087 JOZ983076:JPB983087 JYV983076:JYX983087 KIR983076:KIT983087 KSN983076:KSP983087 LCJ983076:LCL983087 LMF983076:LMH983087 LWB983076:LWD983087 MFX983076:MFZ983087 MPT983076:MPV983087 MZP983076:MZR983087 NJL983076:NJN983087 NTH983076:NTJ983087 ODD983076:ODF983087 OMZ983076:ONB983087 OWV983076:OWX983087 PGR983076:PGT983087 PQN983076:PQP983087 QAJ983076:QAL983087 QKF983076:QKH983087 QUB983076:QUD983087 RDX983076:RDZ983087 RNT983076:RNV983087 RXP983076:RXR983087 SHL983076:SHN983087 SRH983076:SRJ983087 TBD983076:TBF983087 TKZ983076:TLB983087 TUV983076:TUX983087 UER983076:UET983087 UON983076:UOP983087 UYJ983076:UYL983087 VIF983076:VIH983087 VSB983076:VSD983087 WBX983076:WBZ983087 WLT983076:WLV983087 WVP983076:WVR983087 H65587:J65594 JD65587:JF65594 SZ65587:TB65594 ACV65587:ACX65594 AMR65587:AMT65594 AWN65587:AWP65594 BGJ65587:BGL65594 BQF65587:BQH65594 CAB65587:CAD65594 CJX65587:CJZ65594 CTT65587:CTV65594 DDP65587:DDR65594 DNL65587:DNN65594 DXH65587:DXJ65594 EHD65587:EHF65594 EQZ65587:ERB65594 FAV65587:FAX65594 FKR65587:FKT65594 FUN65587:FUP65594 GEJ65587:GEL65594 GOF65587:GOH65594 GYB65587:GYD65594 HHX65587:HHZ65594 HRT65587:HRV65594 IBP65587:IBR65594 ILL65587:ILN65594 IVH65587:IVJ65594 JFD65587:JFF65594 JOZ65587:JPB65594 JYV65587:JYX65594 KIR65587:KIT65594 KSN65587:KSP65594 LCJ65587:LCL65594 LMF65587:LMH65594 LWB65587:LWD65594 MFX65587:MFZ65594 MPT65587:MPV65594 MZP65587:MZR65594 NJL65587:NJN65594 NTH65587:NTJ65594 ODD65587:ODF65594 OMZ65587:ONB65594 OWV65587:OWX65594 PGR65587:PGT65594 PQN65587:PQP65594 QAJ65587:QAL65594 QKF65587:QKH65594 QUB65587:QUD65594 RDX65587:RDZ65594 RNT65587:RNV65594 RXP65587:RXR65594 SHL65587:SHN65594 SRH65587:SRJ65594 TBD65587:TBF65594 TKZ65587:TLB65594 TUV65587:TUX65594 UER65587:UET65594 UON65587:UOP65594 UYJ65587:UYL65594 VIF65587:VIH65594 VSB65587:VSD65594 WBX65587:WBZ65594 WLT65587:WLV65594 WVP65587:WVR65594 H131123:J131130 JD131123:JF131130 SZ131123:TB131130 ACV131123:ACX131130 AMR131123:AMT131130 AWN131123:AWP131130 BGJ131123:BGL131130 BQF131123:BQH131130 CAB131123:CAD131130 CJX131123:CJZ131130 CTT131123:CTV131130 DDP131123:DDR131130 DNL131123:DNN131130 DXH131123:DXJ131130 EHD131123:EHF131130 EQZ131123:ERB131130 FAV131123:FAX131130 FKR131123:FKT131130 FUN131123:FUP131130 GEJ131123:GEL131130 GOF131123:GOH131130 GYB131123:GYD131130 HHX131123:HHZ131130 HRT131123:HRV131130 IBP131123:IBR131130 ILL131123:ILN131130 IVH131123:IVJ131130 JFD131123:JFF131130 JOZ131123:JPB131130 JYV131123:JYX131130 KIR131123:KIT131130 KSN131123:KSP131130 LCJ131123:LCL131130 LMF131123:LMH131130 LWB131123:LWD131130 MFX131123:MFZ131130 MPT131123:MPV131130 MZP131123:MZR131130 NJL131123:NJN131130 NTH131123:NTJ131130 ODD131123:ODF131130 OMZ131123:ONB131130 OWV131123:OWX131130 PGR131123:PGT131130 PQN131123:PQP131130 QAJ131123:QAL131130 QKF131123:QKH131130 QUB131123:QUD131130 RDX131123:RDZ131130 RNT131123:RNV131130 RXP131123:RXR131130 SHL131123:SHN131130 SRH131123:SRJ131130 TBD131123:TBF131130 TKZ131123:TLB131130 TUV131123:TUX131130 UER131123:UET131130 UON131123:UOP131130 UYJ131123:UYL131130 VIF131123:VIH131130 VSB131123:VSD131130 WBX131123:WBZ131130 WLT131123:WLV131130 WVP131123:WVR131130 H196659:J196666 JD196659:JF196666 SZ196659:TB196666 ACV196659:ACX196666 AMR196659:AMT196666 AWN196659:AWP196666 BGJ196659:BGL196666 BQF196659:BQH196666 CAB196659:CAD196666 CJX196659:CJZ196666 CTT196659:CTV196666 DDP196659:DDR196666 DNL196659:DNN196666 DXH196659:DXJ196666 EHD196659:EHF196666 EQZ196659:ERB196666 FAV196659:FAX196666 FKR196659:FKT196666 FUN196659:FUP196666 GEJ196659:GEL196666 GOF196659:GOH196666 GYB196659:GYD196666 HHX196659:HHZ196666 HRT196659:HRV196666 IBP196659:IBR196666 ILL196659:ILN196666 IVH196659:IVJ196666 JFD196659:JFF196666 JOZ196659:JPB196666 JYV196659:JYX196666 KIR196659:KIT196666 KSN196659:KSP196666 LCJ196659:LCL196666 LMF196659:LMH196666 LWB196659:LWD196666 MFX196659:MFZ196666 MPT196659:MPV196666 MZP196659:MZR196666 NJL196659:NJN196666 NTH196659:NTJ196666 ODD196659:ODF196666 OMZ196659:ONB196666 OWV196659:OWX196666 PGR196659:PGT196666 PQN196659:PQP196666 QAJ196659:QAL196666 QKF196659:QKH196666 QUB196659:QUD196666 RDX196659:RDZ196666 RNT196659:RNV196666 RXP196659:RXR196666 SHL196659:SHN196666 SRH196659:SRJ196666 TBD196659:TBF196666 TKZ196659:TLB196666 TUV196659:TUX196666 UER196659:UET196666 UON196659:UOP196666 UYJ196659:UYL196666 VIF196659:VIH196666 VSB196659:VSD196666 WBX196659:WBZ196666 WLT196659:WLV196666 WVP196659:WVR196666 H262195:J262202 JD262195:JF262202 SZ262195:TB262202 ACV262195:ACX262202 AMR262195:AMT262202 AWN262195:AWP262202 BGJ262195:BGL262202 BQF262195:BQH262202 CAB262195:CAD262202 CJX262195:CJZ262202 CTT262195:CTV262202 DDP262195:DDR262202 DNL262195:DNN262202 DXH262195:DXJ262202 EHD262195:EHF262202 EQZ262195:ERB262202 FAV262195:FAX262202 FKR262195:FKT262202 FUN262195:FUP262202 GEJ262195:GEL262202 GOF262195:GOH262202 GYB262195:GYD262202 HHX262195:HHZ262202 HRT262195:HRV262202 IBP262195:IBR262202 ILL262195:ILN262202 IVH262195:IVJ262202 JFD262195:JFF262202 JOZ262195:JPB262202 JYV262195:JYX262202 KIR262195:KIT262202 KSN262195:KSP262202 LCJ262195:LCL262202 LMF262195:LMH262202 LWB262195:LWD262202 MFX262195:MFZ262202 MPT262195:MPV262202 MZP262195:MZR262202 NJL262195:NJN262202 NTH262195:NTJ262202 ODD262195:ODF262202 OMZ262195:ONB262202 OWV262195:OWX262202 PGR262195:PGT262202 PQN262195:PQP262202 QAJ262195:QAL262202 QKF262195:QKH262202 QUB262195:QUD262202 RDX262195:RDZ262202 RNT262195:RNV262202 RXP262195:RXR262202 SHL262195:SHN262202 SRH262195:SRJ262202 TBD262195:TBF262202 TKZ262195:TLB262202 TUV262195:TUX262202 UER262195:UET262202 UON262195:UOP262202 UYJ262195:UYL262202 VIF262195:VIH262202 VSB262195:VSD262202 WBX262195:WBZ262202 WLT262195:WLV262202 WVP262195:WVR262202 H327731:J327738 JD327731:JF327738 SZ327731:TB327738 ACV327731:ACX327738 AMR327731:AMT327738 AWN327731:AWP327738 BGJ327731:BGL327738 BQF327731:BQH327738 CAB327731:CAD327738 CJX327731:CJZ327738 CTT327731:CTV327738 DDP327731:DDR327738 DNL327731:DNN327738 DXH327731:DXJ327738 EHD327731:EHF327738 EQZ327731:ERB327738 FAV327731:FAX327738 FKR327731:FKT327738 FUN327731:FUP327738 GEJ327731:GEL327738 GOF327731:GOH327738 GYB327731:GYD327738 HHX327731:HHZ327738 HRT327731:HRV327738 IBP327731:IBR327738 ILL327731:ILN327738 IVH327731:IVJ327738 JFD327731:JFF327738 JOZ327731:JPB327738 JYV327731:JYX327738 KIR327731:KIT327738 KSN327731:KSP327738 LCJ327731:LCL327738 LMF327731:LMH327738 LWB327731:LWD327738 MFX327731:MFZ327738 MPT327731:MPV327738 MZP327731:MZR327738 NJL327731:NJN327738 NTH327731:NTJ327738 ODD327731:ODF327738 OMZ327731:ONB327738 OWV327731:OWX327738 PGR327731:PGT327738 PQN327731:PQP327738 QAJ327731:QAL327738 QKF327731:QKH327738 QUB327731:QUD327738 RDX327731:RDZ327738 RNT327731:RNV327738 RXP327731:RXR327738 SHL327731:SHN327738 SRH327731:SRJ327738 TBD327731:TBF327738 TKZ327731:TLB327738 TUV327731:TUX327738 UER327731:UET327738 UON327731:UOP327738 UYJ327731:UYL327738 VIF327731:VIH327738 VSB327731:VSD327738 WBX327731:WBZ327738 WLT327731:WLV327738 WVP327731:WVR327738 H393267:J393274 JD393267:JF393274 SZ393267:TB393274 ACV393267:ACX393274 AMR393267:AMT393274 AWN393267:AWP393274 BGJ393267:BGL393274 BQF393267:BQH393274 CAB393267:CAD393274 CJX393267:CJZ393274 CTT393267:CTV393274 DDP393267:DDR393274 DNL393267:DNN393274 DXH393267:DXJ393274 EHD393267:EHF393274 EQZ393267:ERB393274 FAV393267:FAX393274 FKR393267:FKT393274 FUN393267:FUP393274 GEJ393267:GEL393274 GOF393267:GOH393274 GYB393267:GYD393274 HHX393267:HHZ393274 HRT393267:HRV393274 IBP393267:IBR393274 ILL393267:ILN393274 IVH393267:IVJ393274 JFD393267:JFF393274 JOZ393267:JPB393274 JYV393267:JYX393274 KIR393267:KIT393274 KSN393267:KSP393274 LCJ393267:LCL393274 LMF393267:LMH393274 LWB393267:LWD393274 MFX393267:MFZ393274 MPT393267:MPV393274 MZP393267:MZR393274 NJL393267:NJN393274 NTH393267:NTJ393274 ODD393267:ODF393274 OMZ393267:ONB393274 OWV393267:OWX393274 PGR393267:PGT393274 PQN393267:PQP393274 QAJ393267:QAL393274 QKF393267:QKH393274 QUB393267:QUD393274 RDX393267:RDZ393274 RNT393267:RNV393274 RXP393267:RXR393274 SHL393267:SHN393274 SRH393267:SRJ393274 TBD393267:TBF393274 TKZ393267:TLB393274 TUV393267:TUX393274 UER393267:UET393274 UON393267:UOP393274 UYJ393267:UYL393274 VIF393267:VIH393274 VSB393267:VSD393274 WBX393267:WBZ393274 WLT393267:WLV393274 WVP393267:WVR393274 H458803:J458810 JD458803:JF458810 SZ458803:TB458810 ACV458803:ACX458810 AMR458803:AMT458810 AWN458803:AWP458810 BGJ458803:BGL458810 BQF458803:BQH458810 CAB458803:CAD458810 CJX458803:CJZ458810 CTT458803:CTV458810 DDP458803:DDR458810 DNL458803:DNN458810 DXH458803:DXJ458810 EHD458803:EHF458810 EQZ458803:ERB458810 FAV458803:FAX458810 FKR458803:FKT458810 FUN458803:FUP458810 GEJ458803:GEL458810 GOF458803:GOH458810 GYB458803:GYD458810 HHX458803:HHZ458810 HRT458803:HRV458810 IBP458803:IBR458810 ILL458803:ILN458810 IVH458803:IVJ458810 JFD458803:JFF458810 JOZ458803:JPB458810 JYV458803:JYX458810 KIR458803:KIT458810 KSN458803:KSP458810 LCJ458803:LCL458810 LMF458803:LMH458810 LWB458803:LWD458810 MFX458803:MFZ458810 MPT458803:MPV458810 MZP458803:MZR458810 NJL458803:NJN458810 NTH458803:NTJ458810 ODD458803:ODF458810 OMZ458803:ONB458810 OWV458803:OWX458810 PGR458803:PGT458810 PQN458803:PQP458810 QAJ458803:QAL458810 QKF458803:QKH458810 QUB458803:QUD458810 RDX458803:RDZ458810 RNT458803:RNV458810 RXP458803:RXR458810 SHL458803:SHN458810 SRH458803:SRJ458810 TBD458803:TBF458810 TKZ458803:TLB458810 TUV458803:TUX458810 UER458803:UET458810 UON458803:UOP458810 UYJ458803:UYL458810 VIF458803:VIH458810 VSB458803:VSD458810 WBX458803:WBZ458810 WLT458803:WLV458810 WVP458803:WVR458810 H524339:J524346 JD524339:JF524346 SZ524339:TB524346 ACV524339:ACX524346 AMR524339:AMT524346 AWN524339:AWP524346 BGJ524339:BGL524346 BQF524339:BQH524346 CAB524339:CAD524346 CJX524339:CJZ524346 CTT524339:CTV524346 DDP524339:DDR524346 DNL524339:DNN524346 DXH524339:DXJ524346 EHD524339:EHF524346 EQZ524339:ERB524346 FAV524339:FAX524346 FKR524339:FKT524346 FUN524339:FUP524346 GEJ524339:GEL524346 GOF524339:GOH524346 GYB524339:GYD524346 HHX524339:HHZ524346 HRT524339:HRV524346 IBP524339:IBR524346 ILL524339:ILN524346 IVH524339:IVJ524346 JFD524339:JFF524346 JOZ524339:JPB524346 JYV524339:JYX524346 KIR524339:KIT524346 KSN524339:KSP524346 LCJ524339:LCL524346 LMF524339:LMH524346 LWB524339:LWD524346 MFX524339:MFZ524346 MPT524339:MPV524346 MZP524339:MZR524346 NJL524339:NJN524346 NTH524339:NTJ524346 ODD524339:ODF524346 OMZ524339:ONB524346 OWV524339:OWX524346 PGR524339:PGT524346 PQN524339:PQP524346 QAJ524339:QAL524346 QKF524339:QKH524346 QUB524339:QUD524346 RDX524339:RDZ524346 RNT524339:RNV524346 RXP524339:RXR524346 SHL524339:SHN524346 SRH524339:SRJ524346 TBD524339:TBF524346 TKZ524339:TLB524346 TUV524339:TUX524346 UER524339:UET524346 UON524339:UOP524346 UYJ524339:UYL524346 VIF524339:VIH524346 VSB524339:VSD524346 WBX524339:WBZ524346 WLT524339:WLV524346 WVP524339:WVR524346 H589875:J589882 JD589875:JF589882 SZ589875:TB589882 ACV589875:ACX589882 AMR589875:AMT589882 AWN589875:AWP589882 BGJ589875:BGL589882 BQF589875:BQH589882 CAB589875:CAD589882 CJX589875:CJZ589882 CTT589875:CTV589882 DDP589875:DDR589882 DNL589875:DNN589882 DXH589875:DXJ589882 EHD589875:EHF589882 EQZ589875:ERB589882 FAV589875:FAX589882 FKR589875:FKT589882 FUN589875:FUP589882 GEJ589875:GEL589882 GOF589875:GOH589882 GYB589875:GYD589882 HHX589875:HHZ589882 HRT589875:HRV589882 IBP589875:IBR589882 ILL589875:ILN589882 IVH589875:IVJ589882 JFD589875:JFF589882 JOZ589875:JPB589882 JYV589875:JYX589882 KIR589875:KIT589882 KSN589875:KSP589882 LCJ589875:LCL589882 LMF589875:LMH589882 LWB589875:LWD589882 MFX589875:MFZ589882 MPT589875:MPV589882 MZP589875:MZR589882 NJL589875:NJN589882 NTH589875:NTJ589882 ODD589875:ODF589882 OMZ589875:ONB589882 OWV589875:OWX589882 PGR589875:PGT589882 PQN589875:PQP589882 QAJ589875:QAL589882 QKF589875:QKH589882 QUB589875:QUD589882 RDX589875:RDZ589882 RNT589875:RNV589882 RXP589875:RXR589882 SHL589875:SHN589882 SRH589875:SRJ589882 TBD589875:TBF589882 TKZ589875:TLB589882 TUV589875:TUX589882 UER589875:UET589882 UON589875:UOP589882 UYJ589875:UYL589882 VIF589875:VIH589882 VSB589875:VSD589882 WBX589875:WBZ589882 WLT589875:WLV589882 WVP589875:WVR589882 H655411:J655418 JD655411:JF655418 SZ655411:TB655418 ACV655411:ACX655418 AMR655411:AMT655418 AWN655411:AWP655418 BGJ655411:BGL655418 BQF655411:BQH655418 CAB655411:CAD655418 CJX655411:CJZ655418 CTT655411:CTV655418 DDP655411:DDR655418 DNL655411:DNN655418 DXH655411:DXJ655418 EHD655411:EHF655418 EQZ655411:ERB655418 FAV655411:FAX655418 FKR655411:FKT655418 FUN655411:FUP655418 GEJ655411:GEL655418 GOF655411:GOH655418 GYB655411:GYD655418 HHX655411:HHZ655418 HRT655411:HRV655418 IBP655411:IBR655418 ILL655411:ILN655418 IVH655411:IVJ655418 JFD655411:JFF655418 JOZ655411:JPB655418 JYV655411:JYX655418 KIR655411:KIT655418 KSN655411:KSP655418 LCJ655411:LCL655418 LMF655411:LMH655418 LWB655411:LWD655418 MFX655411:MFZ655418 MPT655411:MPV655418 MZP655411:MZR655418 NJL655411:NJN655418 NTH655411:NTJ655418 ODD655411:ODF655418 OMZ655411:ONB655418 OWV655411:OWX655418 PGR655411:PGT655418 PQN655411:PQP655418 QAJ655411:QAL655418 QKF655411:QKH655418 QUB655411:QUD655418 RDX655411:RDZ655418 RNT655411:RNV655418 RXP655411:RXR655418 SHL655411:SHN655418 SRH655411:SRJ655418 TBD655411:TBF655418 TKZ655411:TLB655418 TUV655411:TUX655418 UER655411:UET655418 UON655411:UOP655418 UYJ655411:UYL655418 VIF655411:VIH655418 VSB655411:VSD655418 WBX655411:WBZ655418 WLT655411:WLV655418 WVP655411:WVR655418 H720947:J720954 JD720947:JF720954 SZ720947:TB720954 ACV720947:ACX720954 AMR720947:AMT720954 AWN720947:AWP720954 BGJ720947:BGL720954 BQF720947:BQH720954 CAB720947:CAD720954 CJX720947:CJZ720954 CTT720947:CTV720954 DDP720947:DDR720954 DNL720947:DNN720954 DXH720947:DXJ720954 EHD720947:EHF720954 EQZ720947:ERB720954 FAV720947:FAX720954 FKR720947:FKT720954 FUN720947:FUP720954 GEJ720947:GEL720954 GOF720947:GOH720954 GYB720947:GYD720954 HHX720947:HHZ720954 HRT720947:HRV720954 IBP720947:IBR720954 ILL720947:ILN720954 IVH720947:IVJ720954 JFD720947:JFF720954 JOZ720947:JPB720954 JYV720947:JYX720954 KIR720947:KIT720954 KSN720947:KSP720954 LCJ720947:LCL720954 LMF720947:LMH720954 LWB720947:LWD720954 MFX720947:MFZ720954 MPT720947:MPV720954 MZP720947:MZR720954 NJL720947:NJN720954 NTH720947:NTJ720954 ODD720947:ODF720954 OMZ720947:ONB720954 OWV720947:OWX720954 PGR720947:PGT720954 PQN720947:PQP720954 QAJ720947:QAL720954 QKF720947:QKH720954 QUB720947:QUD720954 RDX720947:RDZ720954 RNT720947:RNV720954 RXP720947:RXR720954 SHL720947:SHN720954 SRH720947:SRJ720954 TBD720947:TBF720954 TKZ720947:TLB720954 TUV720947:TUX720954 UER720947:UET720954 UON720947:UOP720954 UYJ720947:UYL720954 VIF720947:VIH720954 VSB720947:VSD720954 WBX720947:WBZ720954 WLT720947:WLV720954 WVP720947:WVR720954 H786483:J786490 JD786483:JF786490 SZ786483:TB786490 ACV786483:ACX786490 AMR786483:AMT786490 AWN786483:AWP786490 BGJ786483:BGL786490 BQF786483:BQH786490 CAB786483:CAD786490 CJX786483:CJZ786490 CTT786483:CTV786490 DDP786483:DDR786490 DNL786483:DNN786490 DXH786483:DXJ786490 EHD786483:EHF786490 EQZ786483:ERB786490 FAV786483:FAX786490 FKR786483:FKT786490 FUN786483:FUP786490 GEJ786483:GEL786490 GOF786483:GOH786490 GYB786483:GYD786490 HHX786483:HHZ786490 HRT786483:HRV786490 IBP786483:IBR786490 ILL786483:ILN786490 IVH786483:IVJ786490 JFD786483:JFF786490 JOZ786483:JPB786490 JYV786483:JYX786490 KIR786483:KIT786490 KSN786483:KSP786490 LCJ786483:LCL786490 LMF786483:LMH786490 LWB786483:LWD786490 MFX786483:MFZ786490 MPT786483:MPV786490 MZP786483:MZR786490 NJL786483:NJN786490 NTH786483:NTJ786490 ODD786483:ODF786490 OMZ786483:ONB786490 OWV786483:OWX786490 PGR786483:PGT786490 PQN786483:PQP786490 QAJ786483:QAL786490 QKF786483:QKH786490 QUB786483:QUD786490 RDX786483:RDZ786490 RNT786483:RNV786490 RXP786483:RXR786490 SHL786483:SHN786490 SRH786483:SRJ786490 TBD786483:TBF786490 TKZ786483:TLB786490 TUV786483:TUX786490 UER786483:UET786490 UON786483:UOP786490 UYJ786483:UYL786490 VIF786483:VIH786490 VSB786483:VSD786490 WBX786483:WBZ786490 WLT786483:WLV786490 WVP786483:WVR786490 H852019:J852026 JD852019:JF852026 SZ852019:TB852026 ACV852019:ACX852026 AMR852019:AMT852026 AWN852019:AWP852026 BGJ852019:BGL852026 BQF852019:BQH852026 CAB852019:CAD852026 CJX852019:CJZ852026 CTT852019:CTV852026 DDP852019:DDR852026 DNL852019:DNN852026 DXH852019:DXJ852026 EHD852019:EHF852026 EQZ852019:ERB852026 FAV852019:FAX852026 FKR852019:FKT852026 FUN852019:FUP852026 GEJ852019:GEL852026 GOF852019:GOH852026 GYB852019:GYD852026 HHX852019:HHZ852026 HRT852019:HRV852026 IBP852019:IBR852026 ILL852019:ILN852026 IVH852019:IVJ852026 JFD852019:JFF852026 JOZ852019:JPB852026 JYV852019:JYX852026 KIR852019:KIT852026 KSN852019:KSP852026 LCJ852019:LCL852026 LMF852019:LMH852026 LWB852019:LWD852026 MFX852019:MFZ852026 MPT852019:MPV852026 MZP852019:MZR852026 NJL852019:NJN852026 NTH852019:NTJ852026 ODD852019:ODF852026 OMZ852019:ONB852026 OWV852019:OWX852026 PGR852019:PGT852026 PQN852019:PQP852026 QAJ852019:QAL852026 QKF852019:QKH852026 QUB852019:QUD852026 RDX852019:RDZ852026 RNT852019:RNV852026 RXP852019:RXR852026 SHL852019:SHN852026 SRH852019:SRJ852026 TBD852019:TBF852026 TKZ852019:TLB852026 TUV852019:TUX852026 UER852019:UET852026 UON852019:UOP852026 UYJ852019:UYL852026 VIF852019:VIH852026 VSB852019:VSD852026 WBX852019:WBZ852026 WLT852019:WLV852026 WVP852019:WVR852026 H917555:J917562 JD917555:JF917562 SZ917555:TB917562 ACV917555:ACX917562 AMR917555:AMT917562 AWN917555:AWP917562 BGJ917555:BGL917562 BQF917555:BQH917562 CAB917555:CAD917562 CJX917555:CJZ917562 CTT917555:CTV917562 DDP917555:DDR917562 DNL917555:DNN917562 DXH917555:DXJ917562 EHD917555:EHF917562 EQZ917555:ERB917562 FAV917555:FAX917562 FKR917555:FKT917562 FUN917555:FUP917562 GEJ917555:GEL917562 GOF917555:GOH917562 GYB917555:GYD917562 HHX917555:HHZ917562 HRT917555:HRV917562 IBP917555:IBR917562 ILL917555:ILN917562 IVH917555:IVJ917562 JFD917555:JFF917562 JOZ917555:JPB917562 JYV917555:JYX917562 KIR917555:KIT917562 KSN917555:KSP917562 LCJ917555:LCL917562 LMF917555:LMH917562 LWB917555:LWD917562 MFX917555:MFZ917562 MPT917555:MPV917562 MZP917555:MZR917562 NJL917555:NJN917562 NTH917555:NTJ917562 ODD917555:ODF917562 OMZ917555:ONB917562 OWV917555:OWX917562 PGR917555:PGT917562 PQN917555:PQP917562 QAJ917555:QAL917562 QKF917555:QKH917562 QUB917555:QUD917562 RDX917555:RDZ917562 RNT917555:RNV917562 RXP917555:RXR917562 SHL917555:SHN917562 SRH917555:SRJ917562 TBD917555:TBF917562 TKZ917555:TLB917562 TUV917555:TUX917562 UER917555:UET917562 UON917555:UOP917562 UYJ917555:UYL917562 VIF917555:VIH917562 VSB917555:VSD917562 WBX917555:WBZ917562 WLT917555:WLV917562 WVP917555:WVR917562 H983091:J983098 JD983091:JF983098 SZ983091:TB983098 ACV983091:ACX983098 AMR983091:AMT983098 AWN983091:AWP983098 BGJ983091:BGL983098 BQF983091:BQH983098 CAB983091:CAD983098 CJX983091:CJZ983098 CTT983091:CTV983098 DDP983091:DDR983098 DNL983091:DNN983098 DXH983091:DXJ983098 EHD983091:EHF983098 EQZ983091:ERB983098 FAV983091:FAX983098 FKR983091:FKT983098 FUN983091:FUP983098 GEJ983091:GEL983098 GOF983091:GOH983098 GYB983091:GYD983098 HHX983091:HHZ983098 HRT983091:HRV983098 IBP983091:IBR983098 ILL983091:ILN983098 IVH983091:IVJ983098 JFD983091:JFF983098 JOZ983091:JPB983098 JYV983091:JYX983098 KIR983091:KIT983098 KSN983091:KSP983098 LCJ983091:LCL983098 LMF983091:LMH983098 LWB983091:LWD983098 MFX983091:MFZ983098 MPT983091:MPV983098 MZP983091:MZR983098 NJL983091:NJN983098 NTH983091:NTJ983098 ODD983091:ODF983098 OMZ983091:ONB983098 OWV983091:OWX983098 PGR983091:PGT983098 PQN983091:PQP983098 QAJ983091:QAL983098 QKF983091:QKH983098 QUB983091:QUD983098 RDX983091:RDZ983098 RNT983091:RNV983098 RXP983091:RXR983098 SHL983091:SHN983098 SRH983091:SRJ983098 TBD983091:TBF983098 TKZ983091:TLB983098 TUV983091:TUX983098 UER983091:UET983098 UON983091:UOP983098 UYJ983091:UYL983098 VIF983091:VIH983098 VSB983091:VSD983098 WBX983091:WBZ983098 WLT983091:WLV983098 WVP983091:WVR983098 H65600:J65617 JD65600:JF65617 SZ65600:TB65617 ACV65600:ACX65617 AMR65600:AMT65617 AWN65600:AWP65617 BGJ65600:BGL65617 BQF65600:BQH65617 CAB65600:CAD65617 CJX65600:CJZ65617 CTT65600:CTV65617 DDP65600:DDR65617 DNL65600:DNN65617 DXH65600:DXJ65617 EHD65600:EHF65617 EQZ65600:ERB65617 FAV65600:FAX65617 FKR65600:FKT65617 FUN65600:FUP65617 GEJ65600:GEL65617 GOF65600:GOH65617 GYB65600:GYD65617 HHX65600:HHZ65617 HRT65600:HRV65617 IBP65600:IBR65617 ILL65600:ILN65617 IVH65600:IVJ65617 JFD65600:JFF65617 JOZ65600:JPB65617 JYV65600:JYX65617 KIR65600:KIT65617 KSN65600:KSP65617 LCJ65600:LCL65617 LMF65600:LMH65617 LWB65600:LWD65617 MFX65600:MFZ65617 MPT65600:MPV65617 MZP65600:MZR65617 NJL65600:NJN65617 NTH65600:NTJ65617 ODD65600:ODF65617 OMZ65600:ONB65617 OWV65600:OWX65617 PGR65600:PGT65617 PQN65600:PQP65617 QAJ65600:QAL65617 QKF65600:QKH65617 QUB65600:QUD65617 RDX65600:RDZ65617 RNT65600:RNV65617 RXP65600:RXR65617 SHL65600:SHN65617 SRH65600:SRJ65617 TBD65600:TBF65617 TKZ65600:TLB65617 TUV65600:TUX65617 UER65600:UET65617 UON65600:UOP65617 UYJ65600:UYL65617 VIF65600:VIH65617 VSB65600:VSD65617 WBX65600:WBZ65617 WLT65600:WLV65617 WVP65600:WVR65617 H131136:J131153 JD131136:JF131153 SZ131136:TB131153 ACV131136:ACX131153 AMR131136:AMT131153 AWN131136:AWP131153 BGJ131136:BGL131153 BQF131136:BQH131153 CAB131136:CAD131153 CJX131136:CJZ131153 CTT131136:CTV131153 DDP131136:DDR131153 DNL131136:DNN131153 DXH131136:DXJ131153 EHD131136:EHF131153 EQZ131136:ERB131153 FAV131136:FAX131153 FKR131136:FKT131153 FUN131136:FUP131153 GEJ131136:GEL131153 GOF131136:GOH131153 GYB131136:GYD131153 HHX131136:HHZ131153 HRT131136:HRV131153 IBP131136:IBR131153 ILL131136:ILN131153 IVH131136:IVJ131153 JFD131136:JFF131153 JOZ131136:JPB131153 JYV131136:JYX131153 KIR131136:KIT131153 KSN131136:KSP131153 LCJ131136:LCL131153 LMF131136:LMH131153 LWB131136:LWD131153 MFX131136:MFZ131153 MPT131136:MPV131153 MZP131136:MZR131153 NJL131136:NJN131153 NTH131136:NTJ131153 ODD131136:ODF131153 OMZ131136:ONB131153 OWV131136:OWX131153 PGR131136:PGT131153 PQN131136:PQP131153 QAJ131136:QAL131153 QKF131136:QKH131153 QUB131136:QUD131153 RDX131136:RDZ131153 RNT131136:RNV131153 RXP131136:RXR131153 SHL131136:SHN131153 SRH131136:SRJ131153 TBD131136:TBF131153 TKZ131136:TLB131153 TUV131136:TUX131153 UER131136:UET131153 UON131136:UOP131153 UYJ131136:UYL131153 VIF131136:VIH131153 VSB131136:VSD131153 WBX131136:WBZ131153 WLT131136:WLV131153 WVP131136:WVR131153 H196672:J196689 JD196672:JF196689 SZ196672:TB196689 ACV196672:ACX196689 AMR196672:AMT196689 AWN196672:AWP196689 BGJ196672:BGL196689 BQF196672:BQH196689 CAB196672:CAD196689 CJX196672:CJZ196689 CTT196672:CTV196689 DDP196672:DDR196689 DNL196672:DNN196689 DXH196672:DXJ196689 EHD196672:EHF196689 EQZ196672:ERB196689 FAV196672:FAX196689 FKR196672:FKT196689 FUN196672:FUP196689 GEJ196672:GEL196689 GOF196672:GOH196689 GYB196672:GYD196689 HHX196672:HHZ196689 HRT196672:HRV196689 IBP196672:IBR196689 ILL196672:ILN196689 IVH196672:IVJ196689 JFD196672:JFF196689 JOZ196672:JPB196689 JYV196672:JYX196689 KIR196672:KIT196689 KSN196672:KSP196689 LCJ196672:LCL196689 LMF196672:LMH196689 LWB196672:LWD196689 MFX196672:MFZ196689 MPT196672:MPV196689 MZP196672:MZR196689 NJL196672:NJN196689 NTH196672:NTJ196689 ODD196672:ODF196689 OMZ196672:ONB196689 OWV196672:OWX196689 PGR196672:PGT196689 PQN196672:PQP196689 QAJ196672:QAL196689 QKF196672:QKH196689 QUB196672:QUD196689 RDX196672:RDZ196689 RNT196672:RNV196689 RXP196672:RXR196689 SHL196672:SHN196689 SRH196672:SRJ196689 TBD196672:TBF196689 TKZ196672:TLB196689 TUV196672:TUX196689 UER196672:UET196689 UON196672:UOP196689 UYJ196672:UYL196689 VIF196672:VIH196689 VSB196672:VSD196689 WBX196672:WBZ196689 WLT196672:WLV196689 WVP196672:WVR196689 H262208:J262225 JD262208:JF262225 SZ262208:TB262225 ACV262208:ACX262225 AMR262208:AMT262225 AWN262208:AWP262225 BGJ262208:BGL262225 BQF262208:BQH262225 CAB262208:CAD262225 CJX262208:CJZ262225 CTT262208:CTV262225 DDP262208:DDR262225 DNL262208:DNN262225 DXH262208:DXJ262225 EHD262208:EHF262225 EQZ262208:ERB262225 FAV262208:FAX262225 FKR262208:FKT262225 FUN262208:FUP262225 GEJ262208:GEL262225 GOF262208:GOH262225 GYB262208:GYD262225 HHX262208:HHZ262225 HRT262208:HRV262225 IBP262208:IBR262225 ILL262208:ILN262225 IVH262208:IVJ262225 JFD262208:JFF262225 JOZ262208:JPB262225 JYV262208:JYX262225 KIR262208:KIT262225 KSN262208:KSP262225 LCJ262208:LCL262225 LMF262208:LMH262225 LWB262208:LWD262225 MFX262208:MFZ262225 MPT262208:MPV262225 MZP262208:MZR262225 NJL262208:NJN262225 NTH262208:NTJ262225 ODD262208:ODF262225 OMZ262208:ONB262225 OWV262208:OWX262225 PGR262208:PGT262225 PQN262208:PQP262225 QAJ262208:QAL262225 QKF262208:QKH262225 QUB262208:QUD262225 RDX262208:RDZ262225 RNT262208:RNV262225 RXP262208:RXR262225 SHL262208:SHN262225 SRH262208:SRJ262225 TBD262208:TBF262225 TKZ262208:TLB262225 TUV262208:TUX262225 UER262208:UET262225 UON262208:UOP262225 UYJ262208:UYL262225 VIF262208:VIH262225 VSB262208:VSD262225 WBX262208:WBZ262225 WLT262208:WLV262225 WVP262208:WVR262225 H327744:J327761 JD327744:JF327761 SZ327744:TB327761 ACV327744:ACX327761 AMR327744:AMT327761 AWN327744:AWP327761 BGJ327744:BGL327761 BQF327744:BQH327761 CAB327744:CAD327761 CJX327744:CJZ327761 CTT327744:CTV327761 DDP327744:DDR327761 DNL327744:DNN327761 DXH327744:DXJ327761 EHD327744:EHF327761 EQZ327744:ERB327761 FAV327744:FAX327761 FKR327744:FKT327761 FUN327744:FUP327761 GEJ327744:GEL327761 GOF327744:GOH327761 GYB327744:GYD327761 HHX327744:HHZ327761 HRT327744:HRV327761 IBP327744:IBR327761 ILL327744:ILN327761 IVH327744:IVJ327761 JFD327744:JFF327761 JOZ327744:JPB327761 JYV327744:JYX327761 KIR327744:KIT327761 KSN327744:KSP327761 LCJ327744:LCL327761 LMF327744:LMH327761 LWB327744:LWD327761 MFX327744:MFZ327761 MPT327744:MPV327761 MZP327744:MZR327761 NJL327744:NJN327761 NTH327744:NTJ327761 ODD327744:ODF327761 OMZ327744:ONB327761 OWV327744:OWX327761 PGR327744:PGT327761 PQN327744:PQP327761 QAJ327744:QAL327761 QKF327744:QKH327761 QUB327744:QUD327761 RDX327744:RDZ327761 RNT327744:RNV327761 RXP327744:RXR327761 SHL327744:SHN327761 SRH327744:SRJ327761 TBD327744:TBF327761 TKZ327744:TLB327761 TUV327744:TUX327761 UER327744:UET327761 UON327744:UOP327761 UYJ327744:UYL327761 VIF327744:VIH327761 VSB327744:VSD327761 WBX327744:WBZ327761 WLT327744:WLV327761 WVP327744:WVR327761 H393280:J393297 JD393280:JF393297 SZ393280:TB393297 ACV393280:ACX393297 AMR393280:AMT393297 AWN393280:AWP393297 BGJ393280:BGL393297 BQF393280:BQH393297 CAB393280:CAD393297 CJX393280:CJZ393297 CTT393280:CTV393297 DDP393280:DDR393297 DNL393280:DNN393297 DXH393280:DXJ393297 EHD393280:EHF393297 EQZ393280:ERB393297 FAV393280:FAX393297 FKR393280:FKT393297 FUN393280:FUP393297 GEJ393280:GEL393297 GOF393280:GOH393297 GYB393280:GYD393297 HHX393280:HHZ393297 HRT393280:HRV393297 IBP393280:IBR393297 ILL393280:ILN393297 IVH393280:IVJ393297 JFD393280:JFF393297 JOZ393280:JPB393297 JYV393280:JYX393297 KIR393280:KIT393297 KSN393280:KSP393297 LCJ393280:LCL393297 LMF393280:LMH393297 LWB393280:LWD393297 MFX393280:MFZ393297 MPT393280:MPV393297 MZP393280:MZR393297 NJL393280:NJN393297 NTH393280:NTJ393297 ODD393280:ODF393297 OMZ393280:ONB393297 OWV393280:OWX393297 PGR393280:PGT393297 PQN393280:PQP393297 QAJ393280:QAL393297 QKF393280:QKH393297 QUB393280:QUD393297 RDX393280:RDZ393297 RNT393280:RNV393297 RXP393280:RXR393297 SHL393280:SHN393297 SRH393280:SRJ393297 TBD393280:TBF393297 TKZ393280:TLB393297 TUV393280:TUX393297 UER393280:UET393297 UON393280:UOP393297 UYJ393280:UYL393297 VIF393280:VIH393297 VSB393280:VSD393297 WBX393280:WBZ393297 WLT393280:WLV393297 WVP393280:WVR393297 H458816:J458833 JD458816:JF458833 SZ458816:TB458833 ACV458816:ACX458833 AMR458816:AMT458833 AWN458816:AWP458833 BGJ458816:BGL458833 BQF458816:BQH458833 CAB458816:CAD458833 CJX458816:CJZ458833 CTT458816:CTV458833 DDP458816:DDR458833 DNL458816:DNN458833 DXH458816:DXJ458833 EHD458816:EHF458833 EQZ458816:ERB458833 FAV458816:FAX458833 FKR458816:FKT458833 FUN458816:FUP458833 GEJ458816:GEL458833 GOF458816:GOH458833 GYB458816:GYD458833 HHX458816:HHZ458833 HRT458816:HRV458833 IBP458816:IBR458833 ILL458816:ILN458833 IVH458816:IVJ458833 JFD458816:JFF458833 JOZ458816:JPB458833 JYV458816:JYX458833 KIR458816:KIT458833 KSN458816:KSP458833 LCJ458816:LCL458833 LMF458816:LMH458833 LWB458816:LWD458833 MFX458816:MFZ458833 MPT458816:MPV458833 MZP458816:MZR458833 NJL458816:NJN458833 NTH458816:NTJ458833 ODD458816:ODF458833 OMZ458816:ONB458833 OWV458816:OWX458833 PGR458816:PGT458833 PQN458816:PQP458833 QAJ458816:QAL458833 QKF458816:QKH458833 QUB458816:QUD458833 RDX458816:RDZ458833 RNT458816:RNV458833 RXP458816:RXR458833 SHL458816:SHN458833 SRH458816:SRJ458833 TBD458816:TBF458833 TKZ458816:TLB458833 TUV458816:TUX458833 UER458816:UET458833 UON458816:UOP458833 UYJ458816:UYL458833 VIF458816:VIH458833 VSB458816:VSD458833 WBX458816:WBZ458833 WLT458816:WLV458833 WVP458816:WVR458833 H524352:J524369 JD524352:JF524369 SZ524352:TB524369 ACV524352:ACX524369 AMR524352:AMT524369 AWN524352:AWP524369 BGJ524352:BGL524369 BQF524352:BQH524369 CAB524352:CAD524369 CJX524352:CJZ524369 CTT524352:CTV524369 DDP524352:DDR524369 DNL524352:DNN524369 DXH524352:DXJ524369 EHD524352:EHF524369 EQZ524352:ERB524369 FAV524352:FAX524369 FKR524352:FKT524369 FUN524352:FUP524369 GEJ524352:GEL524369 GOF524352:GOH524369 GYB524352:GYD524369 HHX524352:HHZ524369 HRT524352:HRV524369 IBP524352:IBR524369 ILL524352:ILN524369 IVH524352:IVJ524369 JFD524352:JFF524369 JOZ524352:JPB524369 JYV524352:JYX524369 KIR524352:KIT524369 KSN524352:KSP524369 LCJ524352:LCL524369 LMF524352:LMH524369 LWB524352:LWD524369 MFX524352:MFZ524369 MPT524352:MPV524369 MZP524352:MZR524369 NJL524352:NJN524369 NTH524352:NTJ524369 ODD524352:ODF524369 OMZ524352:ONB524369 OWV524352:OWX524369 PGR524352:PGT524369 PQN524352:PQP524369 QAJ524352:QAL524369 QKF524352:QKH524369 QUB524352:QUD524369 RDX524352:RDZ524369 RNT524352:RNV524369 RXP524352:RXR524369 SHL524352:SHN524369 SRH524352:SRJ524369 TBD524352:TBF524369 TKZ524352:TLB524369 TUV524352:TUX524369 UER524352:UET524369 UON524352:UOP524369 UYJ524352:UYL524369 VIF524352:VIH524369 VSB524352:VSD524369 WBX524352:WBZ524369 WLT524352:WLV524369 WVP524352:WVR524369 H589888:J589905 JD589888:JF589905 SZ589888:TB589905 ACV589888:ACX589905 AMR589888:AMT589905 AWN589888:AWP589905 BGJ589888:BGL589905 BQF589888:BQH589905 CAB589888:CAD589905 CJX589888:CJZ589905 CTT589888:CTV589905 DDP589888:DDR589905 DNL589888:DNN589905 DXH589888:DXJ589905 EHD589888:EHF589905 EQZ589888:ERB589905 FAV589888:FAX589905 FKR589888:FKT589905 FUN589888:FUP589905 GEJ589888:GEL589905 GOF589888:GOH589905 GYB589888:GYD589905 HHX589888:HHZ589905 HRT589888:HRV589905 IBP589888:IBR589905 ILL589888:ILN589905 IVH589888:IVJ589905 JFD589888:JFF589905 JOZ589888:JPB589905 JYV589888:JYX589905 KIR589888:KIT589905 KSN589888:KSP589905 LCJ589888:LCL589905 LMF589888:LMH589905 LWB589888:LWD589905 MFX589888:MFZ589905 MPT589888:MPV589905 MZP589888:MZR589905 NJL589888:NJN589905 NTH589888:NTJ589905 ODD589888:ODF589905 OMZ589888:ONB589905 OWV589888:OWX589905 PGR589888:PGT589905 PQN589888:PQP589905 QAJ589888:QAL589905 QKF589888:QKH589905 QUB589888:QUD589905 RDX589888:RDZ589905 RNT589888:RNV589905 RXP589888:RXR589905 SHL589888:SHN589905 SRH589888:SRJ589905 TBD589888:TBF589905 TKZ589888:TLB589905 TUV589888:TUX589905 UER589888:UET589905 UON589888:UOP589905 UYJ589888:UYL589905 VIF589888:VIH589905 VSB589888:VSD589905 WBX589888:WBZ589905 WLT589888:WLV589905 WVP589888:WVR589905 H655424:J655441 JD655424:JF655441 SZ655424:TB655441 ACV655424:ACX655441 AMR655424:AMT655441 AWN655424:AWP655441 BGJ655424:BGL655441 BQF655424:BQH655441 CAB655424:CAD655441 CJX655424:CJZ655441 CTT655424:CTV655441 DDP655424:DDR655441 DNL655424:DNN655441 DXH655424:DXJ655441 EHD655424:EHF655441 EQZ655424:ERB655441 FAV655424:FAX655441 FKR655424:FKT655441 FUN655424:FUP655441 GEJ655424:GEL655441 GOF655424:GOH655441 GYB655424:GYD655441 HHX655424:HHZ655441 HRT655424:HRV655441 IBP655424:IBR655441 ILL655424:ILN655441 IVH655424:IVJ655441 JFD655424:JFF655441 JOZ655424:JPB655441 JYV655424:JYX655441 KIR655424:KIT655441 KSN655424:KSP655441 LCJ655424:LCL655441 LMF655424:LMH655441 LWB655424:LWD655441 MFX655424:MFZ655441 MPT655424:MPV655441 MZP655424:MZR655441 NJL655424:NJN655441 NTH655424:NTJ655441 ODD655424:ODF655441 OMZ655424:ONB655441 OWV655424:OWX655441 PGR655424:PGT655441 PQN655424:PQP655441 QAJ655424:QAL655441 QKF655424:QKH655441 QUB655424:QUD655441 RDX655424:RDZ655441 RNT655424:RNV655441 RXP655424:RXR655441 SHL655424:SHN655441 SRH655424:SRJ655441 TBD655424:TBF655441 TKZ655424:TLB655441 TUV655424:TUX655441 UER655424:UET655441 UON655424:UOP655441 UYJ655424:UYL655441 VIF655424:VIH655441 VSB655424:VSD655441 WBX655424:WBZ655441 WLT655424:WLV655441 WVP655424:WVR655441 H720960:J720977 JD720960:JF720977 SZ720960:TB720977 ACV720960:ACX720977 AMR720960:AMT720977 AWN720960:AWP720977 BGJ720960:BGL720977 BQF720960:BQH720977 CAB720960:CAD720977 CJX720960:CJZ720977 CTT720960:CTV720977 DDP720960:DDR720977 DNL720960:DNN720977 DXH720960:DXJ720977 EHD720960:EHF720977 EQZ720960:ERB720977 FAV720960:FAX720977 FKR720960:FKT720977 FUN720960:FUP720977 GEJ720960:GEL720977 GOF720960:GOH720977 GYB720960:GYD720977 HHX720960:HHZ720977 HRT720960:HRV720977 IBP720960:IBR720977 ILL720960:ILN720977 IVH720960:IVJ720977 JFD720960:JFF720977 JOZ720960:JPB720977 JYV720960:JYX720977 KIR720960:KIT720977 KSN720960:KSP720977 LCJ720960:LCL720977 LMF720960:LMH720977 LWB720960:LWD720977 MFX720960:MFZ720977 MPT720960:MPV720977 MZP720960:MZR720977 NJL720960:NJN720977 NTH720960:NTJ720977 ODD720960:ODF720977 OMZ720960:ONB720977 OWV720960:OWX720977 PGR720960:PGT720977 PQN720960:PQP720977 QAJ720960:QAL720977 QKF720960:QKH720977 QUB720960:QUD720977 RDX720960:RDZ720977 RNT720960:RNV720977 RXP720960:RXR720977 SHL720960:SHN720977 SRH720960:SRJ720977 TBD720960:TBF720977 TKZ720960:TLB720977 TUV720960:TUX720977 UER720960:UET720977 UON720960:UOP720977 UYJ720960:UYL720977 VIF720960:VIH720977 VSB720960:VSD720977 WBX720960:WBZ720977 WLT720960:WLV720977 WVP720960:WVR720977 H786496:J786513 JD786496:JF786513 SZ786496:TB786513 ACV786496:ACX786513 AMR786496:AMT786513 AWN786496:AWP786513 BGJ786496:BGL786513 BQF786496:BQH786513 CAB786496:CAD786513 CJX786496:CJZ786513 CTT786496:CTV786513 DDP786496:DDR786513 DNL786496:DNN786513 DXH786496:DXJ786513 EHD786496:EHF786513 EQZ786496:ERB786513 FAV786496:FAX786513 FKR786496:FKT786513 FUN786496:FUP786513 GEJ786496:GEL786513 GOF786496:GOH786513 GYB786496:GYD786513 HHX786496:HHZ786513 HRT786496:HRV786513 IBP786496:IBR786513 ILL786496:ILN786513 IVH786496:IVJ786513 JFD786496:JFF786513 JOZ786496:JPB786513 JYV786496:JYX786513 KIR786496:KIT786513 KSN786496:KSP786513 LCJ786496:LCL786513 LMF786496:LMH786513 LWB786496:LWD786513 MFX786496:MFZ786513 MPT786496:MPV786513 MZP786496:MZR786513 NJL786496:NJN786513 NTH786496:NTJ786513 ODD786496:ODF786513 OMZ786496:ONB786513 OWV786496:OWX786513 PGR786496:PGT786513 PQN786496:PQP786513 QAJ786496:QAL786513 QKF786496:QKH786513 QUB786496:QUD786513 RDX786496:RDZ786513 RNT786496:RNV786513 RXP786496:RXR786513 SHL786496:SHN786513 SRH786496:SRJ786513 TBD786496:TBF786513 TKZ786496:TLB786513 TUV786496:TUX786513 UER786496:UET786513 UON786496:UOP786513 UYJ786496:UYL786513 VIF786496:VIH786513 VSB786496:VSD786513 WBX786496:WBZ786513 WLT786496:WLV786513 WVP786496:WVR786513 H852032:J852049 JD852032:JF852049 SZ852032:TB852049 ACV852032:ACX852049 AMR852032:AMT852049 AWN852032:AWP852049 BGJ852032:BGL852049 BQF852032:BQH852049 CAB852032:CAD852049 CJX852032:CJZ852049 CTT852032:CTV852049 DDP852032:DDR852049 DNL852032:DNN852049 DXH852032:DXJ852049 EHD852032:EHF852049 EQZ852032:ERB852049 FAV852032:FAX852049 FKR852032:FKT852049 FUN852032:FUP852049 GEJ852032:GEL852049 GOF852032:GOH852049 GYB852032:GYD852049 HHX852032:HHZ852049 HRT852032:HRV852049 IBP852032:IBR852049 ILL852032:ILN852049 IVH852032:IVJ852049 JFD852032:JFF852049 JOZ852032:JPB852049 JYV852032:JYX852049 KIR852032:KIT852049 KSN852032:KSP852049 LCJ852032:LCL852049 LMF852032:LMH852049 LWB852032:LWD852049 MFX852032:MFZ852049 MPT852032:MPV852049 MZP852032:MZR852049 NJL852032:NJN852049 NTH852032:NTJ852049 ODD852032:ODF852049 OMZ852032:ONB852049 OWV852032:OWX852049 PGR852032:PGT852049 PQN852032:PQP852049 QAJ852032:QAL852049 QKF852032:QKH852049 QUB852032:QUD852049 RDX852032:RDZ852049 RNT852032:RNV852049 RXP852032:RXR852049 SHL852032:SHN852049 SRH852032:SRJ852049 TBD852032:TBF852049 TKZ852032:TLB852049 TUV852032:TUX852049 UER852032:UET852049 UON852032:UOP852049 UYJ852032:UYL852049 VIF852032:VIH852049 VSB852032:VSD852049 WBX852032:WBZ852049 WLT852032:WLV852049 WVP852032:WVR852049 H917568:J917585 JD917568:JF917585 SZ917568:TB917585 ACV917568:ACX917585 AMR917568:AMT917585 AWN917568:AWP917585 BGJ917568:BGL917585 BQF917568:BQH917585 CAB917568:CAD917585 CJX917568:CJZ917585 CTT917568:CTV917585 DDP917568:DDR917585 DNL917568:DNN917585 DXH917568:DXJ917585 EHD917568:EHF917585 EQZ917568:ERB917585 FAV917568:FAX917585 FKR917568:FKT917585 FUN917568:FUP917585 GEJ917568:GEL917585 GOF917568:GOH917585 GYB917568:GYD917585 HHX917568:HHZ917585 HRT917568:HRV917585 IBP917568:IBR917585 ILL917568:ILN917585 IVH917568:IVJ917585 JFD917568:JFF917585 JOZ917568:JPB917585 JYV917568:JYX917585 KIR917568:KIT917585 KSN917568:KSP917585 LCJ917568:LCL917585 LMF917568:LMH917585 LWB917568:LWD917585 MFX917568:MFZ917585 MPT917568:MPV917585 MZP917568:MZR917585 NJL917568:NJN917585 NTH917568:NTJ917585 ODD917568:ODF917585 OMZ917568:ONB917585 OWV917568:OWX917585 PGR917568:PGT917585 PQN917568:PQP917585 QAJ917568:QAL917585 QKF917568:QKH917585 QUB917568:QUD917585 RDX917568:RDZ917585 RNT917568:RNV917585 RXP917568:RXR917585 SHL917568:SHN917585 SRH917568:SRJ917585 TBD917568:TBF917585 TKZ917568:TLB917585 TUV917568:TUX917585 UER917568:UET917585 UON917568:UOP917585 UYJ917568:UYL917585 VIF917568:VIH917585 VSB917568:VSD917585 WBX917568:WBZ917585 WLT917568:WLV917585 WVP917568:WVR917585 H983104:J983121 JD983104:JF983121 SZ983104:TB983121 ACV983104:ACX983121 AMR983104:AMT983121 AWN983104:AWP983121 BGJ983104:BGL983121 BQF983104:BQH983121 CAB983104:CAD983121 CJX983104:CJZ983121 CTT983104:CTV983121 DDP983104:DDR983121 DNL983104:DNN983121 DXH983104:DXJ983121 EHD983104:EHF983121 EQZ983104:ERB983121 FAV983104:FAX983121 FKR983104:FKT983121 FUN983104:FUP983121 GEJ983104:GEL983121 GOF983104:GOH983121 GYB983104:GYD983121 HHX983104:HHZ983121 HRT983104:HRV983121 IBP983104:IBR983121 ILL983104:ILN983121 IVH983104:IVJ983121 JFD983104:JFF983121 JOZ983104:JPB983121 JYV983104:JYX983121 KIR983104:KIT983121 KSN983104:KSP983121 LCJ983104:LCL983121 LMF983104:LMH983121 LWB983104:LWD983121 MFX983104:MFZ983121 MPT983104:MPV983121 MZP983104:MZR983121 NJL983104:NJN983121 NTH983104:NTJ983121 ODD983104:ODF983121 OMZ983104:ONB983121 OWV983104:OWX983121 PGR983104:PGT983121 PQN983104:PQP983121 QAJ983104:QAL983121 QKF983104:QKH983121 QUB983104:QUD983121 RDX983104:RDZ983121 RNT983104:RNV983121 RXP983104:RXR983121 SHL983104:SHN983121 SRH983104:SRJ983121 TBD983104:TBF983121 TKZ983104:TLB983121 TUV983104:TUX983121 UER983104:UET983121 UON983104:UOP983121 UYJ983104:UYL983121 VIF983104:VIH983121 VSB983104:VSD983121 WBX983104:WBZ983121 WLT983104:WLV983121 WVP983104:WVR983121 H65621:J65636 JD65621:JF65636 SZ65621:TB65636 ACV65621:ACX65636 AMR65621:AMT65636 AWN65621:AWP65636 BGJ65621:BGL65636 BQF65621:BQH65636 CAB65621:CAD65636 CJX65621:CJZ65636 CTT65621:CTV65636 DDP65621:DDR65636 DNL65621:DNN65636 DXH65621:DXJ65636 EHD65621:EHF65636 EQZ65621:ERB65636 FAV65621:FAX65636 FKR65621:FKT65636 FUN65621:FUP65636 GEJ65621:GEL65636 GOF65621:GOH65636 GYB65621:GYD65636 HHX65621:HHZ65636 HRT65621:HRV65636 IBP65621:IBR65636 ILL65621:ILN65636 IVH65621:IVJ65636 JFD65621:JFF65636 JOZ65621:JPB65636 JYV65621:JYX65636 KIR65621:KIT65636 KSN65621:KSP65636 LCJ65621:LCL65636 LMF65621:LMH65636 LWB65621:LWD65636 MFX65621:MFZ65636 MPT65621:MPV65636 MZP65621:MZR65636 NJL65621:NJN65636 NTH65621:NTJ65636 ODD65621:ODF65636 OMZ65621:ONB65636 OWV65621:OWX65636 PGR65621:PGT65636 PQN65621:PQP65636 QAJ65621:QAL65636 QKF65621:QKH65636 QUB65621:QUD65636 RDX65621:RDZ65636 RNT65621:RNV65636 RXP65621:RXR65636 SHL65621:SHN65636 SRH65621:SRJ65636 TBD65621:TBF65636 TKZ65621:TLB65636 TUV65621:TUX65636 UER65621:UET65636 UON65621:UOP65636 UYJ65621:UYL65636 VIF65621:VIH65636 VSB65621:VSD65636 WBX65621:WBZ65636 WLT65621:WLV65636 WVP65621:WVR65636 H131157:J131172 JD131157:JF131172 SZ131157:TB131172 ACV131157:ACX131172 AMR131157:AMT131172 AWN131157:AWP131172 BGJ131157:BGL131172 BQF131157:BQH131172 CAB131157:CAD131172 CJX131157:CJZ131172 CTT131157:CTV131172 DDP131157:DDR131172 DNL131157:DNN131172 DXH131157:DXJ131172 EHD131157:EHF131172 EQZ131157:ERB131172 FAV131157:FAX131172 FKR131157:FKT131172 FUN131157:FUP131172 GEJ131157:GEL131172 GOF131157:GOH131172 GYB131157:GYD131172 HHX131157:HHZ131172 HRT131157:HRV131172 IBP131157:IBR131172 ILL131157:ILN131172 IVH131157:IVJ131172 JFD131157:JFF131172 JOZ131157:JPB131172 JYV131157:JYX131172 KIR131157:KIT131172 KSN131157:KSP131172 LCJ131157:LCL131172 LMF131157:LMH131172 LWB131157:LWD131172 MFX131157:MFZ131172 MPT131157:MPV131172 MZP131157:MZR131172 NJL131157:NJN131172 NTH131157:NTJ131172 ODD131157:ODF131172 OMZ131157:ONB131172 OWV131157:OWX131172 PGR131157:PGT131172 PQN131157:PQP131172 QAJ131157:QAL131172 QKF131157:QKH131172 QUB131157:QUD131172 RDX131157:RDZ131172 RNT131157:RNV131172 RXP131157:RXR131172 SHL131157:SHN131172 SRH131157:SRJ131172 TBD131157:TBF131172 TKZ131157:TLB131172 TUV131157:TUX131172 UER131157:UET131172 UON131157:UOP131172 UYJ131157:UYL131172 VIF131157:VIH131172 VSB131157:VSD131172 WBX131157:WBZ131172 WLT131157:WLV131172 WVP131157:WVR131172 H196693:J196708 JD196693:JF196708 SZ196693:TB196708 ACV196693:ACX196708 AMR196693:AMT196708 AWN196693:AWP196708 BGJ196693:BGL196708 BQF196693:BQH196708 CAB196693:CAD196708 CJX196693:CJZ196708 CTT196693:CTV196708 DDP196693:DDR196708 DNL196693:DNN196708 DXH196693:DXJ196708 EHD196693:EHF196708 EQZ196693:ERB196708 FAV196693:FAX196708 FKR196693:FKT196708 FUN196693:FUP196708 GEJ196693:GEL196708 GOF196693:GOH196708 GYB196693:GYD196708 HHX196693:HHZ196708 HRT196693:HRV196708 IBP196693:IBR196708 ILL196693:ILN196708 IVH196693:IVJ196708 JFD196693:JFF196708 JOZ196693:JPB196708 JYV196693:JYX196708 KIR196693:KIT196708 KSN196693:KSP196708 LCJ196693:LCL196708 LMF196693:LMH196708 LWB196693:LWD196708 MFX196693:MFZ196708 MPT196693:MPV196708 MZP196693:MZR196708 NJL196693:NJN196708 NTH196693:NTJ196708 ODD196693:ODF196708 OMZ196693:ONB196708 OWV196693:OWX196708 PGR196693:PGT196708 PQN196693:PQP196708 QAJ196693:QAL196708 QKF196693:QKH196708 QUB196693:QUD196708 RDX196693:RDZ196708 RNT196693:RNV196708 RXP196693:RXR196708 SHL196693:SHN196708 SRH196693:SRJ196708 TBD196693:TBF196708 TKZ196693:TLB196708 TUV196693:TUX196708 UER196693:UET196708 UON196693:UOP196708 UYJ196693:UYL196708 VIF196693:VIH196708 VSB196693:VSD196708 WBX196693:WBZ196708 WLT196693:WLV196708 WVP196693:WVR196708 H262229:J262244 JD262229:JF262244 SZ262229:TB262244 ACV262229:ACX262244 AMR262229:AMT262244 AWN262229:AWP262244 BGJ262229:BGL262244 BQF262229:BQH262244 CAB262229:CAD262244 CJX262229:CJZ262244 CTT262229:CTV262244 DDP262229:DDR262244 DNL262229:DNN262244 DXH262229:DXJ262244 EHD262229:EHF262244 EQZ262229:ERB262244 FAV262229:FAX262244 FKR262229:FKT262244 FUN262229:FUP262244 GEJ262229:GEL262244 GOF262229:GOH262244 GYB262229:GYD262244 HHX262229:HHZ262244 HRT262229:HRV262244 IBP262229:IBR262244 ILL262229:ILN262244 IVH262229:IVJ262244 JFD262229:JFF262244 JOZ262229:JPB262244 JYV262229:JYX262244 KIR262229:KIT262244 KSN262229:KSP262244 LCJ262229:LCL262244 LMF262229:LMH262244 LWB262229:LWD262244 MFX262229:MFZ262244 MPT262229:MPV262244 MZP262229:MZR262244 NJL262229:NJN262244 NTH262229:NTJ262244 ODD262229:ODF262244 OMZ262229:ONB262244 OWV262229:OWX262244 PGR262229:PGT262244 PQN262229:PQP262244 QAJ262229:QAL262244 QKF262229:QKH262244 QUB262229:QUD262244 RDX262229:RDZ262244 RNT262229:RNV262244 RXP262229:RXR262244 SHL262229:SHN262244 SRH262229:SRJ262244 TBD262229:TBF262244 TKZ262229:TLB262244 TUV262229:TUX262244 UER262229:UET262244 UON262229:UOP262244 UYJ262229:UYL262244 VIF262229:VIH262244 VSB262229:VSD262244 WBX262229:WBZ262244 WLT262229:WLV262244 WVP262229:WVR262244 H327765:J327780 JD327765:JF327780 SZ327765:TB327780 ACV327765:ACX327780 AMR327765:AMT327780 AWN327765:AWP327780 BGJ327765:BGL327780 BQF327765:BQH327780 CAB327765:CAD327780 CJX327765:CJZ327780 CTT327765:CTV327780 DDP327765:DDR327780 DNL327765:DNN327780 DXH327765:DXJ327780 EHD327765:EHF327780 EQZ327765:ERB327780 FAV327765:FAX327780 FKR327765:FKT327780 FUN327765:FUP327780 GEJ327765:GEL327780 GOF327765:GOH327780 GYB327765:GYD327780 HHX327765:HHZ327780 HRT327765:HRV327780 IBP327765:IBR327780 ILL327765:ILN327780 IVH327765:IVJ327780 JFD327765:JFF327780 JOZ327765:JPB327780 JYV327765:JYX327780 KIR327765:KIT327780 KSN327765:KSP327780 LCJ327765:LCL327780 LMF327765:LMH327780 LWB327765:LWD327780 MFX327765:MFZ327780 MPT327765:MPV327780 MZP327765:MZR327780 NJL327765:NJN327780 NTH327765:NTJ327780 ODD327765:ODF327780 OMZ327765:ONB327780 OWV327765:OWX327780 PGR327765:PGT327780 PQN327765:PQP327780 QAJ327765:QAL327780 QKF327765:QKH327780 QUB327765:QUD327780 RDX327765:RDZ327780 RNT327765:RNV327780 RXP327765:RXR327780 SHL327765:SHN327780 SRH327765:SRJ327780 TBD327765:TBF327780 TKZ327765:TLB327780 TUV327765:TUX327780 UER327765:UET327780 UON327765:UOP327780 UYJ327765:UYL327780 VIF327765:VIH327780 VSB327765:VSD327780 WBX327765:WBZ327780 WLT327765:WLV327780 WVP327765:WVR327780 H393301:J393316 JD393301:JF393316 SZ393301:TB393316 ACV393301:ACX393316 AMR393301:AMT393316 AWN393301:AWP393316 BGJ393301:BGL393316 BQF393301:BQH393316 CAB393301:CAD393316 CJX393301:CJZ393316 CTT393301:CTV393316 DDP393301:DDR393316 DNL393301:DNN393316 DXH393301:DXJ393316 EHD393301:EHF393316 EQZ393301:ERB393316 FAV393301:FAX393316 FKR393301:FKT393316 FUN393301:FUP393316 GEJ393301:GEL393316 GOF393301:GOH393316 GYB393301:GYD393316 HHX393301:HHZ393316 HRT393301:HRV393316 IBP393301:IBR393316 ILL393301:ILN393316 IVH393301:IVJ393316 JFD393301:JFF393316 JOZ393301:JPB393316 JYV393301:JYX393316 KIR393301:KIT393316 KSN393301:KSP393316 LCJ393301:LCL393316 LMF393301:LMH393316 LWB393301:LWD393316 MFX393301:MFZ393316 MPT393301:MPV393316 MZP393301:MZR393316 NJL393301:NJN393316 NTH393301:NTJ393316 ODD393301:ODF393316 OMZ393301:ONB393316 OWV393301:OWX393316 PGR393301:PGT393316 PQN393301:PQP393316 QAJ393301:QAL393316 QKF393301:QKH393316 QUB393301:QUD393316 RDX393301:RDZ393316 RNT393301:RNV393316 RXP393301:RXR393316 SHL393301:SHN393316 SRH393301:SRJ393316 TBD393301:TBF393316 TKZ393301:TLB393316 TUV393301:TUX393316 UER393301:UET393316 UON393301:UOP393316 UYJ393301:UYL393316 VIF393301:VIH393316 VSB393301:VSD393316 WBX393301:WBZ393316 WLT393301:WLV393316 WVP393301:WVR393316 H458837:J458852 JD458837:JF458852 SZ458837:TB458852 ACV458837:ACX458852 AMR458837:AMT458852 AWN458837:AWP458852 BGJ458837:BGL458852 BQF458837:BQH458852 CAB458837:CAD458852 CJX458837:CJZ458852 CTT458837:CTV458852 DDP458837:DDR458852 DNL458837:DNN458852 DXH458837:DXJ458852 EHD458837:EHF458852 EQZ458837:ERB458852 FAV458837:FAX458852 FKR458837:FKT458852 FUN458837:FUP458852 GEJ458837:GEL458852 GOF458837:GOH458852 GYB458837:GYD458852 HHX458837:HHZ458852 HRT458837:HRV458852 IBP458837:IBR458852 ILL458837:ILN458852 IVH458837:IVJ458852 JFD458837:JFF458852 JOZ458837:JPB458852 JYV458837:JYX458852 KIR458837:KIT458852 KSN458837:KSP458852 LCJ458837:LCL458852 LMF458837:LMH458852 LWB458837:LWD458852 MFX458837:MFZ458852 MPT458837:MPV458852 MZP458837:MZR458852 NJL458837:NJN458852 NTH458837:NTJ458852 ODD458837:ODF458852 OMZ458837:ONB458852 OWV458837:OWX458852 PGR458837:PGT458852 PQN458837:PQP458852 QAJ458837:QAL458852 QKF458837:QKH458852 QUB458837:QUD458852 RDX458837:RDZ458852 RNT458837:RNV458852 RXP458837:RXR458852 SHL458837:SHN458852 SRH458837:SRJ458852 TBD458837:TBF458852 TKZ458837:TLB458852 TUV458837:TUX458852 UER458837:UET458852 UON458837:UOP458852 UYJ458837:UYL458852 VIF458837:VIH458852 VSB458837:VSD458852 WBX458837:WBZ458852 WLT458837:WLV458852 WVP458837:WVR458852 H524373:J524388 JD524373:JF524388 SZ524373:TB524388 ACV524373:ACX524388 AMR524373:AMT524388 AWN524373:AWP524388 BGJ524373:BGL524388 BQF524373:BQH524388 CAB524373:CAD524388 CJX524373:CJZ524388 CTT524373:CTV524388 DDP524373:DDR524388 DNL524373:DNN524388 DXH524373:DXJ524388 EHD524373:EHF524388 EQZ524373:ERB524388 FAV524373:FAX524388 FKR524373:FKT524388 FUN524373:FUP524388 GEJ524373:GEL524388 GOF524373:GOH524388 GYB524373:GYD524388 HHX524373:HHZ524388 HRT524373:HRV524388 IBP524373:IBR524388 ILL524373:ILN524388 IVH524373:IVJ524388 JFD524373:JFF524388 JOZ524373:JPB524388 JYV524373:JYX524388 KIR524373:KIT524388 KSN524373:KSP524388 LCJ524373:LCL524388 LMF524373:LMH524388 LWB524373:LWD524388 MFX524373:MFZ524388 MPT524373:MPV524388 MZP524373:MZR524388 NJL524373:NJN524388 NTH524373:NTJ524388 ODD524373:ODF524388 OMZ524373:ONB524388 OWV524373:OWX524388 PGR524373:PGT524388 PQN524373:PQP524388 QAJ524373:QAL524388 QKF524373:QKH524388 QUB524373:QUD524388 RDX524373:RDZ524388 RNT524373:RNV524388 RXP524373:RXR524388 SHL524373:SHN524388 SRH524373:SRJ524388 TBD524373:TBF524388 TKZ524373:TLB524388 TUV524373:TUX524388 UER524373:UET524388 UON524373:UOP524388 UYJ524373:UYL524388 VIF524373:VIH524388 VSB524373:VSD524388 WBX524373:WBZ524388 WLT524373:WLV524388 WVP524373:WVR524388 H589909:J589924 JD589909:JF589924 SZ589909:TB589924 ACV589909:ACX589924 AMR589909:AMT589924 AWN589909:AWP589924 BGJ589909:BGL589924 BQF589909:BQH589924 CAB589909:CAD589924 CJX589909:CJZ589924 CTT589909:CTV589924 DDP589909:DDR589924 DNL589909:DNN589924 DXH589909:DXJ589924 EHD589909:EHF589924 EQZ589909:ERB589924 FAV589909:FAX589924 FKR589909:FKT589924 FUN589909:FUP589924 GEJ589909:GEL589924 GOF589909:GOH589924 GYB589909:GYD589924 HHX589909:HHZ589924 HRT589909:HRV589924 IBP589909:IBR589924 ILL589909:ILN589924 IVH589909:IVJ589924 JFD589909:JFF589924 JOZ589909:JPB589924 JYV589909:JYX589924 KIR589909:KIT589924 KSN589909:KSP589924 LCJ589909:LCL589924 LMF589909:LMH589924 LWB589909:LWD589924 MFX589909:MFZ589924 MPT589909:MPV589924 MZP589909:MZR589924 NJL589909:NJN589924 NTH589909:NTJ589924 ODD589909:ODF589924 OMZ589909:ONB589924 OWV589909:OWX589924 PGR589909:PGT589924 PQN589909:PQP589924 QAJ589909:QAL589924 QKF589909:QKH589924 QUB589909:QUD589924 RDX589909:RDZ589924 RNT589909:RNV589924 RXP589909:RXR589924 SHL589909:SHN589924 SRH589909:SRJ589924 TBD589909:TBF589924 TKZ589909:TLB589924 TUV589909:TUX589924 UER589909:UET589924 UON589909:UOP589924 UYJ589909:UYL589924 VIF589909:VIH589924 VSB589909:VSD589924 WBX589909:WBZ589924 WLT589909:WLV589924 WVP589909:WVR589924 H655445:J655460 JD655445:JF655460 SZ655445:TB655460 ACV655445:ACX655460 AMR655445:AMT655460 AWN655445:AWP655460 BGJ655445:BGL655460 BQF655445:BQH655460 CAB655445:CAD655460 CJX655445:CJZ655460 CTT655445:CTV655460 DDP655445:DDR655460 DNL655445:DNN655460 DXH655445:DXJ655460 EHD655445:EHF655460 EQZ655445:ERB655460 FAV655445:FAX655460 FKR655445:FKT655460 FUN655445:FUP655460 GEJ655445:GEL655460 GOF655445:GOH655460 GYB655445:GYD655460 HHX655445:HHZ655460 HRT655445:HRV655460 IBP655445:IBR655460 ILL655445:ILN655460 IVH655445:IVJ655460 JFD655445:JFF655460 JOZ655445:JPB655460 JYV655445:JYX655460 KIR655445:KIT655460 KSN655445:KSP655460 LCJ655445:LCL655460 LMF655445:LMH655460 LWB655445:LWD655460 MFX655445:MFZ655460 MPT655445:MPV655460 MZP655445:MZR655460 NJL655445:NJN655460 NTH655445:NTJ655460 ODD655445:ODF655460 OMZ655445:ONB655460 OWV655445:OWX655460 PGR655445:PGT655460 PQN655445:PQP655460 QAJ655445:QAL655460 QKF655445:QKH655460 QUB655445:QUD655460 RDX655445:RDZ655460 RNT655445:RNV655460 RXP655445:RXR655460 SHL655445:SHN655460 SRH655445:SRJ655460 TBD655445:TBF655460 TKZ655445:TLB655460 TUV655445:TUX655460 UER655445:UET655460 UON655445:UOP655460 UYJ655445:UYL655460 VIF655445:VIH655460 VSB655445:VSD655460 WBX655445:WBZ655460 WLT655445:WLV655460 WVP655445:WVR655460 H720981:J720996 JD720981:JF720996 SZ720981:TB720996 ACV720981:ACX720996 AMR720981:AMT720996 AWN720981:AWP720996 BGJ720981:BGL720996 BQF720981:BQH720996 CAB720981:CAD720996 CJX720981:CJZ720996 CTT720981:CTV720996 DDP720981:DDR720996 DNL720981:DNN720996 DXH720981:DXJ720996 EHD720981:EHF720996 EQZ720981:ERB720996 FAV720981:FAX720996 FKR720981:FKT720996 FUN720981:FUP720996 GEJ720981:GEL720996 GOF720981:GOH720996 GYB720981:GYD720996 HHX720981:HHZ720996 HRT720981:HRV720996 IBP720981:IBR720996 ILL720981:ILN720996 IVH720981:IVJ720996 JFD720981:JFF720996 JOZ720981:JPB720996 JYV720981:JYX720996 KIR720981:KIT720996 KSN720981:KSP720996 LCJ720981:LCL720996 LMF720981:LMH720996 LWB720981:LWD720996 MFX720981:MFZ720996 MPT720981:MPV720996 MZP720981:MZR720996 NJL720981:NJN720996 NTH720981:NTJ720996 ODD720981:ODF720996 OMZ720981:ONB720996 OWV720981:OWX720996 PGR720981:PGT720996 PQN720981:PQP720996 QAJ720981:QAL720996 QKF720981:QKH720996 QUB720981:QUD720996 RDX720981:RDZ720996 RNT720981:RNV720996 RXP720981:RXR720996 SHL720981:SHN720996 SRH720981:SRJ720996 TBD720981:TBF720996 TKZ720981:TLB720996 TUV720981:TUX720996 UER720981:UET720996 UON720981:UOP720996 UYJ720981:UYL720996 VIF720981:VIH720996 VSB720981:VSD720996 WBX720981:WBZ720996 WLT720981:WLV720996 WVP720981:WVR720996 H786517:J786532 JD786517:JF786532 SZ786517:TB786532 ACV786517:ACX786532 AMR786517:AMT786532 AWN786517:AWP786532 BGJ786517:BGL786532 BQF786517:BQH786532 CAB786517:CAD786532 CJX786517:CJZ786532 CTT786517:CTV786532 DDP786517:DDR786532 DNL786517:DNN786532 DXH786517:DXJ786532 EHD786517:EHF786532 EQZ786517:ERB786532 FAV786517:FAX786532 FKR786517:FKT786532 FUN786517:FUP786532 GEJ786517:GEL786532 GOF786517:GOH786532 GYB786517:GYD786532 HHX786517:HHZ786532 HRT786517:HRV786532 IBP786517:IBR786532 ILL786517:ILN786532 IVH786517:IVJ786532 JFD786517:JFF786532 JOZ786517:JPB786532 JYV786517:JYX786532 KIR786517:KIT786532 KSN786517:KSP786532 LCJ786517:LCL786532 LMF786517:LMH786532 LWB786517:LWD786532 MFX786517:MFZ786532 MPT786517:MPV786532 MZP786517:MZR786532 NJL786517:NJN786532 NTH786517:NTJ786532 ODD786517:ODF786532 OMZ786517:ONB786532 OWV786517:OWX786532 PGR786517:PGT786532 PQN786517:PQP786532 QAJ786517:QAL786532 QKF786517:QKH786532 QUB786517:QUD786532 RDX786517:RDZ786532 RNT786517:RNV786532 RXP786517:RXR786532 SHL786517:SHN786532 SRH786517:SRJ786532 TBD786517:TBF786532 TKZ786517:TLB786532 TUV786517:TUX786532 UER786517:UET786532 UON786517:UOP786532 UYJ786517:UYL786532 VIF786517:VIH786532 VSB786517:VSD786532 WBX786517:WBZ786532 WLT786517:WLV786532 WVP786517:WVR786532 H852053:J852068 JD852053:JF852068 SZ852053:TB852068 ACV852053:ACX852068 AMR852053:AMT852068 AWN852053:AWP852068 BGJ852053:BGL852068 BQF852053:BQH852068 CAB852053:CAD852068 CJX852053:CJZ852068 CTT852053:CTV852068 DDP852053:DDR852068 DNL852053:DNN852068 DXH852053:DXJ852068 EHD852053:EHF852068 EQZ852053:ERB852068 FAV852053:FAX852068 FKR852053:FKT852068 FUN852053:FUP852068 GEJ852053:GEL852068 GOF852053:GOH852068 GYB852053:GYD852068 HHX852053:HHZ852068 HRT852053:HRV852068 IBP852053:IBR852068 ILL852053:ILN852068 IVH852053:IVJ852068 JFD852053:JFF852068 JOZ852053:JPB852068 JYV852053:JYX852068 KIR852053:KIT852068 KSN852053:KSP852068 LCJ852053:LCL852068 LMF852053:LMH852068 LWB852053:LWD852068 MFX852053:MFZ852068 MPT852053:MPV852068 MZP852053:MZR852068 NJL852053:NJN852068 NTH852053:NTJ852068 ODD852053:ODF852068 OMZ852053:ONB852068 OWV852053:OWX852068 PGR852053:PGT852068 PQN852053:PQP852068 QAJ852053:QAL852068 QKF852053:QKH852068 QUB852053:QUD852068 RDX852053:RDZ852068 RNT852053:RNV852068 RXP852053:RXR852068 SHL852053:SHN852068 SRH852053:SRJ852068 TBD852053:TBF852068 TKZ852053:TLB852068 TUV852053:TUX852068 UER852053:UET852068 UON852053:UOP852068 UYJ852053:UYL852068 VIF852053:VIH852068 VSB852053:VSD852068 WBX852053:WBZ852068 WLT852053:WLV852068 WVP852053:WVR852068 H917589:J917604 JD917589:JF917604 SZ917589:TB917604 ACV917589:ACX917604 AMR917589:AMT917604 AWN917589:AWP917604 BGJ917589:BGL917604 BQF917589:BQH917604 CAB917589:CAD917604 CJX917589:CJZ917604 CTT917589:CTV917604 DDP917589:DDR917604 DNL917589:DNN917604 DXH917589:DXJ917604 EHD917589:EHF917604 EQZ917589:ERB917604 FAV917589:FAX917604 FKR917589:FKT917604 FUN917589:FUP917604 GEJ917589:GEL917604 GOF917589:GOH917604 GYB917589:GYD917604 HHX917589:HHZ917604 HRT917589:HRV917604 IBP917589:IBR917604 ILL917589:ILN917604 IVH917589:IVJ917604 JFD917589:JFF917604 JOZ917589:JPB917604 JYV917589:JYX917604 KIR917589:KIT917604 KSN917589:KSP917604 LCJ917589:LCL917604 LMF917589:LMH917604 LWB917589:LWD917604 MFX917589:MFZ917604 MPT917589:MPV917604 MZP917589:MZR917604 NJL917589:NJN917604 NTH917589:NTJ917604 ODD917589:ODF917604 OMZ917589:ONB917604 OWV917589:OWX917604 PGR917589:PGT917604 PQN917589:PQP917604 QAJ917589:QAL917604 QKF917589:QKH917604 QUB917589:QUD917604 RDX917589:RDZ917604 RNT917589:RNV917604 RXP917589:RXR917604 SHL917589:SHN917604 SRH917589:SRJ917604 TBD917589:TBF917604 TKZ917589:TLB917604 TUV917589:TUX917604 UER917589:UET917604 UON917589:UOP917604 UYJ917589:UYL917604 VIF917589:VIH917604 VSB917589:VSD917604 WBX917589:WBZ917604 WLT917589:WLV917604 WVP917589:WVR917604 H983125:J983140 JD983125:JF983140 SZ983125:TB983140 ACV983125:ACX983140 AMR983125:AMT983140 AWN983125:AWP983140 BGJ983125:BGL983140 BQF983125:BQH983140 CAB983125:CAD983140 CJX983125:CJZ983140 CTT983125:CTV983140 DDP983125:DDR983140 DNL983125:DNN983140 DXH983125:DXJ983140 EHD983125:EHF983140 EQZ983125:ERB983140 FAV983125:FAX983140 FKR983125:FKT983140 FUN983125:FUP983140 GEJ983125:GEL983140 GOF983125:GOH983140 GYB983125:GYD983140 HHX983125:HHZ983140 HRT983125:HRV983140 IBP983125:IBR983140 ILL983125:ILN983140 IVH983125:IVJ983140 JFD983125:JFF983140 JOZ983125:JPB983140 JYV983125:JYX983140 KIR983125:KIT983140 KSN983125:KSP983140 LCJ983125:LCL983140 LMF983125:LMH983140 LWB983125:LWD983140 MFX983125:MFZ983140 MPT983125:MPV983140 MZP983125:MZR983140 NJL983125:NJN983140 NTH983125:NTJ983140 ODD983125:ODF983140 OMZ983125:ONB983140 OWV983125:OWX983140 PGR983125:PGT983140 PQN983125:PQP983140 QAJ983125:QAL983140 QKF983125:QKH983140 QUB983125:QUD983140 RDX983125:RDZ983140 RNT983125:RNV983140 RXP983125:RXR983140 SHL983125:SHN983140 SRH983125:SRJ983140 TBD983125:TBF983140 TKZ983125:TLB983140 TUV983125:TUX983140 UER983125:UET983140 UON983125:UOP983140 UYJ983125:UYL983140 VIF983125:VIH983140 VSB983125:VSD983140 WBX983125:WBZ983140 WLT983125:WLV983140 WVP983125:WVR983140 H65642:J65658 JD65642:JF65658 SZ65642:TB65658 ACV65642:ACX65658 AMR65642:AMT65658 AWN65642:AWP65658 BGJ65642:BGL65658 BQF65642:BQH65658 CAB65642:CAD65658 CJX65642:CJZ65658 CTT65642:CTV65658 DDP65642:DDR65658 DNL65642:DNN65658 DXH65642:DXJ65658 EHD65642:EHF65658 EQZ65642:ERB65658 FAV65642:FAX65658 FKR65642:FKT65658 FUN65642:FUP65658 GEJ65642:GEL65658 GOF65642:GOH65658 GYB65642:GYD65658 HHX65642:HHZ65658 HRT65642:HRV65658 IBP65642:IBR65658 ILL65642:ILN65658 IVH65642:IVJ65658 JFD65642:JFF65658 JOZ65642:JPB65658 JYV65642:JYX65658 KIR65642:KIT65658 KSN65642:KSP65658 LCJ65642:LCL65658 LMF65642:LMH65658 LWB65642:LWD65658 MFX65642:MFZ65658 MPT65642:MPV65658 MZP65642:MZR65658 NJL65642:NJN65658 NTH65642:NTJ65658 ODD65642:ODF65658 OMZ65642:ONB65658 OWV65642:OWX65658 PGR65642:PGT65658 PQN65642:PQP65658 QAJ65642:QAL65658 QKF65642:QKH65658 QUB65642:QUD65658 RDX65642:RDZ65658 RNT65642:RNV65658 RXP65642:RXR65658 SHL65642:SHN65658 SRH65642:SRJ65658 TBD65642:TBF65658 TKZ65642:TLB65658 TUV65642:TUX65658 UER65642:UET65658 UON65642:UOP65658 UYJ65642:UYL65658 VIF65642:VIH65658 VSB65642:VSD65658 WBX65642:WBZ65658 WLT65642:WLV65658 WVP65642:WVR65658 H131178:J131194 JD131178:JF131194 SZ131178:TB131194 ACV131178:ACX131194 AMR131178:AMT131194 AWN131178:AWP131194 BGJ131178:BGL131194 BQF131178:BQH131194 CAB131178:CAD131194 CJX131178:CJZ131194 CTT131178:CTV131194 DDP131178:DDR131194 DNL131178:DNN131194 DXH131178:DXJ131194 EHD131178:EHF131194 EQZ131178:ERB131194 FAV131178:FAX131194 FKR131178:FKT131194 FUN131178:FUP131194 GEJ131178:GEL131194 GOF131178:GOH131194 GYB131178:GYD131194 HHX131178:HHZ131194 HRT131178:HRV131194 IBP131178:IBR131194 ILL131178:ILN131194 IVH131178:IVJ131194 JFD131178:JFF131194 JOZ131178:JPB131194 JYV131178:JYX131194 KIR131178:KIT131194 KSN131178:KSP131194 LCJ131178:LCL131194 LMF131178:LMH131194 LWB131178:LWD131194 MFX131178:MFZ131194 MPT131178:MPV131194 MZP131178:MZR131194 NJL131178:NJN131194 NTH131178:NTJ131194 ODD131178:ODF131194 OMZ131178:ONB131194 OWV131178:OWX131194 PGR131178:PGT131194 PQN131178:PQP131194 QAJ131178:QAL131194 QKF131178:QKH131194 QUB131178:QUD131194 RDX131178:RDZ131194 RNT131178:RNV131194 RXP131178:RXR131194 SHL131178:SHN131194 SRH131178:SRJ131194 TBD131178:TBF131194 TKZ131178:TLB131194 TUV131178:TUX131194 UER131178:UET131194 UON131178:UOP131194 UYJ131178:UYL131194 VIF131178:VIH131194 VSB131178:VSD131194 WBX131178:WBZ131194 WLT131178:WLV131194 WVP131178:WVR131194 H196714:J196730 JD196714:JF196730 SZ196714:TB196730 ACV196714:ACX196730 AMR196714:AMT196730 AWN196714:AWP196730 BGJ196714:BGL196730 BQF196714:BQH196730 CAB196714:CAD196730 CJX196714:CJZ196730 CTT196714:CTV196730 DDP196714:DDR196730 DNL196714:DNN196730 DXH196714:DXJ196730 EHD196714:EHF196730 EQZ196714:ERB196730 FAV196714:FAX196730 FKR196714:FKT196730 FUN196714:FUP196730 GEJ196714:GEL196730 GOF196714:GOH196730 GYB196714:GYD196730 HHX196714:HHZ196730 HRT196714:HRV196730 IBP196714:IBR196730 ILL196714:ILN196730 IVH196714:IVJ196730 JFD196714:JFF196730 JOZ196714:JPB196730 JYV196714:JYX196730 KIR196714:KIT196730 KSN196714:KSP196730 LCJ196714:LCL196730 LMF196714:LMH196730 LWB196714:LWD196730 MFX196714:MFZ196730 MPT196714:MPV196730 MZP196714:MZR196730 NJL196714:NJN196730 NTH196714:NTJ196730 ODD196714:ODF196730 OMZ196714:ONB196730 OWV196714:OWX196730 PGR196714:PGT196730 PQN196714:PQP196730 QAJ196714:QAL196730 QKF196714:QKH196730 QUB196714:QUD196730 RDX196714:RDZ196730 RNT196714:RNV196730 RXP196714:RXR196730 SHL196714:SHN196730 SRH196714:SRJ196730 TBD196714:TBF196730 TKZ196714:TLB196730 TUV196714:TUX196730 UER196714:UET196730 UON196714:UOP196730 UYJ196714:UYL196730 VIF196714:VIH196730 VSB196714:VSD196730 WBX196714:WBZ196730 WLT196714:WLV196730 WVP196714:WVR196730 H262250:J262266 JD262250:JF262266 SZ262250:TB262266 ACV262250:ACX262266 AMR262250:AMT262266 AWN262250:AWP262266 BGJ262250:BGL262266 BQF262250:BQH262266 CAB262250:CAD262266 CJX262250:CJZ262266 CTT262250:CTV262266 DDP262250:DDR262266 DNL262250:DNN262266 DXH262250:DXJ262266 EHD262250:EHF262266 EQZ262250:ERB262266 FAV262250:FAX262266 FKR262250:FKT262266 FUN262250:FUP262266 GEJ262250:GEL262266 GOF262250:GOH262266 GYB262250:GYD262266 HHX262250:HHZ262266 HRT262250:HRV262266 IBP262250:IBR262266 ILL262250:ILN262266 IVH262250:IVJ262266 JFD262250:JFF262266 JOZ262250:JPB262266 JYV262250:JYX262266 KIR262250:KIT262266 KSN262250:KSP262266 LCJ262250:LCL262266 LMF262250:LMH262266 LWB262250:LWD262266 MFX262250:MFZ262266 MPT262250:MPV262266 MZP262250:MZR262266 NJL262250:NJN262266 NTH262250:NTJ262266 ODD262250:ODF262266 OMZ262250:ONB262266 OWV262250:OWX262266 PGR262250:PGT262266 PQN262250:PQP262266 QAJ262250:QAL262266 QKF262250:QKH262266 QUB262250:QUD262266 RDX262250:RDZ262266 RNT262250:RNV262266 RXP262250:RXR262266 SHL262250:SHN262266 SRH262250:SRJ262266 TBD262250:TBF262266 TKZ262250:TLB262266 TUV262250:TUX262266 UER262250:UET262266 UON262250:UOP262266 UYJ262250:UYL262266 VIF262250:VIH262266 VSB262250:VSD262266 WBX262250:WBZ262266 WLT262250:WLV262266 WVP262250:WVR262266 H327786:J327802 JD327786:JF327802 SZ327786:TB327802 ACV327786:ACX327802 AMR327786:AMT327802 AWN327786:AWP327802 BGJ327786:BGL327802 BQF327786:BQH327802 CAB327786:CAD327802 CJX327786:CJZ327802 CTT327786:CTV327802 DDP327786:DDR327802 DNL327786:DNN327802 DXH327786:DXJ327802 EHD327786:EHF327802 EQZ327786:ERB327802 FAV327786:FAX327802 FKR327786:FKT327802 FUN327786:FUP327802 GEJ327786:GEL327802 GOF327786:GOH327802 GYB327786:GYD327802 HHX327786:HHZ327802 HRT327786:HRV327802 IBP327786:IBR327802 ILL327786:ILN327802 IVH327786:IVJ327802 JFD327786:JFF327802 JOZ327786:JPB327802 JYV327786:JYX327802 KIR327786:KIT327802 KSN327786:KSP327802 LCJ327786:LCL327802 LMF327786:LMH327802 LWB327786:LWD327802 MFX327786:MFZ327802 MPT327786:MPV327802 MZP327786:MZR327802 NJL327786:NJN327802 NTH327786:NTJ327802 ODD327786:ODF327802 OMZ327786:ONB327802 OWV327786:OWX327802 PGR327786:PGT327802 PQN327786:PQP327802 QAJ327786:QAL327802 QKF327786:QKH327802 QUB327786:QUD327802 RDX327786:RDZ327802 RNT327786:RNV327802 RXP327786:RXR327802 SHL327786:SHN327802 SRH327786:SRJ327802 TBD327786:TBF327802 TKZ327786:TLB327802 TUV327786:TUX327802 UER327786:UET327802 UON327786:UOP327802 UYJ327786:UYL327802 VIF327786:VIH327802 VSB327786:VSD327802 WBX327786:WBZ327802 WLT327786:WLV327802 WVP327786:WVR327802 H393322:J393338 JD393322:JF393338 SZ393322:TB393338 ACV393322:ACX393338 AMR393322:AMT393338 AWN393322:AWP393338 BGJ393322:BGL393338 BQF393322:BQH393338 CAB393322:CAD393338 CJX393322:CJZ393338 CTT393322:CTV393338 DDP393322:DDR393338 DNL393322:DNN393338 DXH393322:DXJ393338 EHD393322:EHF393338 EQZ393322:ERB393338 FAV393322:FAX393338 FKR393322:FKT393338 FUN393322:FUP393338 GEJ393322:GEL393338 GOF393322:GOH393338 GYB393322:GYD393338 HHX393322:HHZ393338 HRT393322:HRV393338 IBP393322:IBR393338 ILL393322:ILN393338 IVH393322:IVJ393338 JFD393322:JFF393338 JOZ393322:JPB393338 JYV393322:JYX393338 KIR393322:KIT393338 KSN393322:KSP393338 LCJ393322:LCL393338 LMF393322:LMH393338 LWB393322:LWD393338 MFX393322:MFZ393338 MPT393322:MPV393338 MZP393322:MZR393338 NJL393322:NJN393338 NTH393322:NTJ393338 ODD393322:ODF393338 OMZ393322:ONB393338 OWV393322:OWX393338 PGR393322:PGT393338 PQN393322:PQP393338 QAJ393322:QAL393338 QKF393322:QKH393338 QUB393322:QUD393338 RDX393322:RDZ393338 RNT393322:RNV393338 RXP393322:RXR393338 SHL393322:SHN393338 SRH393322:SRJ393338 TBD393322:TBF393338 TKZ393322:TLB393338 TUV393322:TUX393338 UER393322:UET393338 UON393322:UOP393338 UYJ393322:UYL393338 VIF393322:VIH393338 VSB393322:VSD393338 WBX393322:WBZ393338 WLT393322:WLV393338 WVP393322:WVR393338 H458858:J458874 JD458858:JF458874 SZ458858:TB458874 ACV458858:ACX458874 AMR458858:AMT458874 AWN458858:AWP458874 BGJ458858:BGL458874 BQF458858:BQH458874 CAB458858:CAD458874 CJX458858:CJZ458874 CTT458858:CTV458874 DDP458858:DDR458874 DNL458858:DNN458874 DXH458858:DXJ458874 EHD458858:EHF458874 EQZ458858:ERB458874 FAV458858:FAX458874 FKR458858:FKT458874 FUN458858:FUP458874 GEJ458858:GEL458874 GOF458858:GOH458874 GYB458858:GYD458874 HHX458858:HHZ458874 HRT458858:HRV458874 IBP458858:IBR458874 ILL458858:ILN458874 IVH458858:IVJ458874 JFD458858:JFF458874 JOZ458858:JPB458874 JYV458858:JYX458874 KIR458858:KIT458874 KSN458858:KSP458874 LCJ458858:LCL458874 LMF458858:LMH458874 LWB458858:LWD458874 MFX458858:MFZ458874 MPT458858:MPV458874 MZP458858:MZR458874 NJL458858:NJN458874 NTH458858:NTJ458874 ODD458858:ODF458874 OMZ458858:ONB458874 OWV458858:OWX458874 PGR458858:PGT458874 PQN458858:PQP458874 QAJ458858:QAL458874 QKF458858:QKH458874 QUB458858:QUD458874 RDX458858:RDZ458874 RNT458858:RNV458874 RXP458858:RXR458874 SHL458858:SHN458874 SRH458858:SRJ458874 TBD458858:TBF458874 TKZ458858:TLB458874 TUV458858:TUX458874 UER458858:UET458874 UON458858:UOP458874 UYJ458858:UYL458874 VIF458858:VIH458874 VSB458858:VSD458874 WBX458858:WBZ458874 WLT458858:WLV458874 WVP458858:WVR458874 H524394:J524410 JD524394:JF524410 SZ524394:TB524410 ACV524394:ACX524410 AMR524394:AMT524410 AWN524394:AWP524410 BGJ524394:BGL524410 BQF524394:BQH524410 CAB524394:CAD524410 CJX524394:CJZ524410 CTT524394:CTV524410 DDP524394:DDR524410 DNL524394:DNN524410 DXH524394:DXJ524410 EHD524394:EHF524410 EQZ524394:ERB524410 FAV524394:FAX524410 FKR524394:FKT524410 FUN524394:FUP524410 GEJ524394:GEL524410 GOF524394:GOH524410 GYB524394:GYD524410 HHX524394:HHZ524410 HRT524394:HRV524410 IBP524394:IBR524410 ILL524394:ILN524410 IVH524394:IVJ524410 JFD524394:JFF524410 JOZ524394:JPB524410 JYV524394:JYX524410 KIR524394:KIT524410 KSN524394:KSP524410 LCJ524394:LCL524410 LMF524394:LMH524410 LWB524394:LWD524410 MFX524394:MFZ524410 MPT524394:MPV524410 MZP524394:MZR524410 NJL524394:NJN524410 NTH524394:NTJ524410 ODD524394:ODF524410 OMZ524394:ONB524410 OWV524394:OWX524410 PGR524394:PGT524410 PQN524394:PQP524410 QAJ524394:QAL524410 QKF524394:QKH524410 QUB524394:QUD524410 RDX524394:RDZ524410 RNT524394:RNV524410 RXP524394:RXR524410 SHL524394:SHN524410 SRH524394:SRJ524410 TBD524394:TBF524410 TKZ524394:TLB524410 TUV524394:TUX524410 UER524394:UET524410 UON524394:UOP524410 UYJ524394:UYL524410 VIF524394:VIH524410 VSB524394:VSD524410 WBX524394:WBZ524410 WLT524394:WLV524410 WVP524394:WVR524410 H589930:J589946 JD589930:JF589946 SZ589930:TB589946 ACV589930:ACX589946 AMR589930:AMT589946 AWN589930:AWP589946 BGJ589930:BGL589946 BQF589930:BQH589946 CAB589930:CAD589946 CJX589930:CJZ589946 CTT589930:CTV589946 DDP589930:DDR589946 DNL589930:DNN589946 DXH589930:DXJ589946 EHD589930:EHF589946 EQZ589930:ERB589946 FAV589930:FAX589946 FKR589930:FKT589946 FUN589930:FUP589946 GEJ589930:GEL589946 GOF589930:GOH589946 GYB589930:GYD589946 HHX589930:HHZ589946 HRT589930:HRV589946 IBP589930:IBR589946 ILL589930:ILN589946 IVH589930:IVJ589946 JFD589930:JFF589946 JOZ589930:JPB589946 JYV589930:JYX589946 KIR589930:KIT589946 KSN589930:KSP589946 LCJ589930:LCL589946 LMF589930:LMH589946 LWB589930:LWD589946 MFX589930:MFZ589946 MPT589930:MPV589946 MZP589930:MZR589946 NJL589930:NJN589946 NTH589930:NTJ589946 ODD589930:ODF589946 OMZ589930:ONB589946 OWV589930:OWX589946 PGR589930:PGT589946 PQN589930:PQP589946 QAJ589930:QAL589946 QKF589930:QKH589946 QUB589930:QUD589946 RDX589930:RDZ589946 RNT589930:RNV589946 RXP589930:RXR589946 SHL589930:SHN589946 SRH589930:SRJ589946 TBD589930:TBF589946 TKZ589930:TLB589946 TUV589930:TUX589946 UER589930:UET589946 UON589930:UOP589946 UYJ589930:UYL589946 VIF589930:VIH589946 VSB589930:VSD589946 WBX589930:WBZ589946 WLT589930:WLV589946 WVP589930:WVR589946 H655466:J655482 JD655466:JF655482 SZ655466:TB655482 ACV655466:ACX655482 AMR655466:AMT655482 AWN655466:AWP655482 BGJ655466:BGL655482 BQF655466:BQH655482 CAB655466:CAD655482 CJX655466:CJZ655482 CTT655466:CTV655482 DDP655466:DDR655482 DNL655466:DNN655482 DXH655466:DXJ655482 EHD655466:EHF655482 EQZ655466:ERB655482 FAV655466:FAX655482 FKR655466:FKT655482 FUN655466:FUP655482 GEJ655466:GEL655482 GOF655466:GOH655482 GYB655466:GYD655482 HHX655466:HHZ655482 HRT655466:HRV655482 IBP655466:IBR655482 ILL655466:ILN655482 IVH655466:IVJ655482 JFD655466:JFF655482 JOZ655466:JPB655482 JYV655466:JYX655482 KIR655466:KIT655482 KSN655466:KSP655482 LCJ655466:LCL655482 LMF655466:LMH655482 LWB655466:LWD655482 MFX655466:MFZ655482 MPT655466:MPV655482 MZP655466:MZR655482 NJL655466:NJN655482 NTH655466:NTJ655482 ODD655466:ODF655482 OMZ655466:ONB655482 OWV655466:OWX655482 PGR655466:PGT655482 PQN655466:PQP655482 QAJ655466:QAL655482 QKF655466:QKH655482 QUB655466:QUD655482 RDX655466:RDZ655482 RNT655466:RNV655482 RXP655466:RXR655482 SHL655466:SHN655482 SRH655466:SRJ655482 TBD655466:TBF655482 TKZ655466:TLB655482 TUV655466:TUX655482 UER655466:UET655482 UON655466:UOP655482 UYJ655466:UYL655482 VIF655466:VIH655482 VSB655466:VSD655482 WBX655466:WBZ655482 WLT655466:WLV655482 WVP655466:WVR655482 H721002:J721018 JD721002:JF721018 SZ721002:TB721018 ACV721002:ACX721018 AMR721002:AMT721018 AWN721002:AWP721018 BGJ721002:BGL721018 BQF721002:BQH721018 CAB721002:CAD721018 CJX721002:CJZ721018 CTT721002:CTV721018 DDP721002:DDR721018 DNL721002:DNN721018 DXH721002:DXJ721018 EHD721002:EHF721018 EQZ721002:ERB721018 FAV721002:FAX721018 FKR721002:FKT721018 FUN721002:FUP721018 GEJ721002:GEL721018 GOF721002:GOH721018 GYB721002:GYD721018 HHX721002:HHZ721018 HRT721002:HRV721018 IBP721002:IBR721018 ILL721002:ILN721018 IVH721002:IVJ721018 JFD721002:JFF721018 JOZ721002:JPB721018 JYV721002:JYX721018 KIR721002:KIT721018 KSN721002:KSP721018 LCJ721002:LCL721018 LMF721002:LMH721018 LWB721002:LWD721018 MFX721002:MFZ721018 MPT721002:MPV721018 MZP721002:MZR721018 NJL721002:NJN721018 NTH721002:NTJ721018 ODD721002:ODF721018 OMZ721002:ONB721018 OWV721002:OWX721018 PGR721002:PGT721018 PQN721002:PQP721018 QAJ721002:QAL721018 QKF721002:QKH721018 QUB721002:QUD721018 RDX721002:RDZ721018 RNT721002:RNV721018 RXP721002:RXR721018 SHL721002:SHN721018 SRH721002:SRJ721018 TBD721002:TBF721018 TKZ721002:TLB721018 TUV721002:TUX721018 UER721002:UET721018 UON721002:UOP721018 UYJ721002:UYL721018 VIF721002:VIH721018 VSB721002:VSD721018 WBX721002:WBZ721018 WLT721002:WLV721018 WVP721002:WVR721018 H786538:J786554 JD786538:JF786554 SZ786538:TB786554 ACV786538:ACX786554 AMR786538:AMT786554 AWN786538:AWP786554 BGJ786538:BGL786554 BQF786538:BQH786554 CAB786538:CAD786554 CJX786538:CJZ786554 CTT786538:CTV786554 DDP786538:DDR786554 DNL786538:DNN786554 DXH786538:DXJ786554 EHD786538:EHF786554 EQZ786538:ERB786554 FAV786538:FAX786554 FKR786538:FKT786554 FUN786538:FUP786554 GEJ786538:GEL786554 GOF786538:GOH786554 GYB786538:GYD786554 HHX786538:HHZ786554 HRT786538:HRV786554 IBP786538:IBR786554 ILL786538:ILN786554 IVH786538:IVJ786554 JFD786538:JFF786554 JOZ786538:JPB786554 JYV786538:JYX786554 KIR786538:KIT786554 KSN786538:KSP786554 LCJ786538:LCL786554 LMF786538:LMH786554 LWB786538:LWD786554 MFX786538:MFZ786554 MPT786538:MPV786554 MZP786538:MZR786554 NJL786538:NJN786554 NTH786538:NTJ786554 ODD786538:ODF786554 OMZ786538:ONB786554 OWV786538:OWX786554 PGR786538:PGT786554 PQN786538:PQP786554 QAJ786538:QAL786554 QKF786538:QKH786554 QUB786538:QUD786554 RDX786538:RDZ786554 RNT786538:RNV786554 RXP786538:RXR786554 SHL786538:SHN786554 SRH786538:SRJ786554 TBD786538:TBF786554 TKZ786538:TLB786554 TUV786538:TUX786554 UER786538:UET786554 UON786538:UOP786554 UYJ786538:UYL786554 VIF786538:VIH786554 VSB786538:VSD786554 WBX786538:WBZ786554 WLT786538:WLV786554 WVP786538:WVR786554 H852074:J852090 JD852074:JF852090 SZ852074:TB852090 ACV852074:ACX852090 AMR852074:AMT852090 AWN852074:AWP852090 BGJ852074:BGL852090 BQF852074:BQH852090 CAB852074:CAD852090 CJX852074:CJZ852090 CTT852074:CTV852090 DDP852074:DDR852090 DNL852074:DNN852090 DXH852074:DXJ852090 EHD852074:EHF852090 EQZ852074:ERB852090 FAV852074:FAX852090 FKR852074:FKT852090 FUN852074:FUP852090 GEJ852074:GEL852090 GOF852074:GOH852090 GYB852074:GYD852090 HHX852074:HHZ852090 HRT852074:HRV852090 IBP852074:IBR852090 ILL852074:ILN852090 IVH852074:IVJ852090 JFD852074:JFF852090 JOZ852074:JPB852090 JYV852074:JYX852090 KIR852074:KIT852090 KSN852074:KSP852090 LCJ852074:LCL852090 LMF852074:LMH852090 LWB852074:LWD852090 MFX852074:MFZ852090 MPT852074:MPV852090 MZP852074:MZR852090 NJL852074:NJN852090 NTH852074:NTJ852090 ODD852074:ODF852090 OMZ852074:ONB852090 OWV852074:OWX852090 PGR852074:PGT852090 PQN852074:PQP852090 QAJ852074:QAL852090 QKF852074:QKH852090 QUB852074:QUD852090 RDX852074:RDZ852090 RNT852074:RNV852090 RXP852074:RXR852090 SHL852074:SHN852090 SRH852074:SRJ852090 TBD852074:TBF852090 TKZ852074:TLB852090 TUV852074:TUX852090 UER852074:UET852090 UON852074:UOP852090 UYJ852074:UYL852090 VIF852074:VIH852090 VSB852074:VSD852090 WBX852074:WBZ852090 WLT852074:WLV852090 WVP852074:WVR852090 H917610:J917626 JD917610:JF917626 SZ917610:TB917626 ACV917610:ACX917626 AMR917610:AMT917626 AWN917610:AWP917626 BGJ917610:BGL917626 BQF917610:BQH917626 CAB917610:CAD917626 CJX917610:CJZ917626 CTT917610:CTV917626 DDP917610:DDR917626 DNL917610:DNN917626 DXH917610:DXJ917626 EHD917610:EHF917626 EQZ917610:ERB917626 FAV917610:FAX917626 FKR917610:FKT917626 FUN917610:FUP917626 GEJ917610:GEL917626 GOF917610:GOH917626 GYB917610:GYD917626 HHX917610:HHZ917626 HRT917610:HRV917626 IBP917610:IBR917626 ILL917610:ILN917626 IVH917610:IVJ917626 JFD917610:JFF917626 JOZ917610:JPB917626 JYV917610:JYX917626 KIR917610:KIT917626 KSN917610:KSP917626 LCJ917610:LCL917626 LMF917610:LMH917626 LWB917610:LWD917626 MFX917610:MFZ917626 MPT917610:MPV917626 MZP917610:MZR917626 NJL917610:NJN917626 NTH917610:NTJ917626 ODD917610:ODF917626 OMZ917610:ONB917626 OWV917610:OWX917626 PGR917610:PGT917626 PQN917610:PQP917626 QAJ917610:QAL917626 QKF917610:QKH917626 QUB917610:QUD917626 RDX917610:RDZ917626 RNT917610:RNV917626 RXP917610:RXR917626 SHL917610:SHN917626 SRH917610:SRJ917626 TBD917610:TBF917626 TKZ917610:TLB917626 TUV917610:TUX917626 UER917610:UET917626 UON917610:UOP917626 UYJ917610:UYL917626 VIF917610:VIH917626 VSB917610:VSD917626 WBX917610:WBZ917626 WLT917610:WLV917626 WVP917610:WVR917626 H983146:J983162 JD983146:JF983162 SZ983146:TB983162 ACV983146:ACX983162 AMR983146:AMT983162 AWN983146:AWP983162 BGJ983146:BGL983162 BQF983146:BQH983162 CAB983146:CAD983162 CJX983146:CJZ983162 CTT983146:CTV983162 DDP983146:DDR983162 DNL983146:DNN983162 DXH983146:DXJ983162 EHD983146:EHF983162 EQZ983146:ERB983162 FAV983146:FAX983162 FKR983146:FKT983162 FUN983146:FUP983162 GEJ983146:GEL983162 GOF983146:GOH983162 GYB983146:GYD983162 HHX983146:HHZ983162 HRT983146:HRV983162 IBP983146:IBR983162 ILL983146:ILN983162 IVH983146:IVJ983162 JFD983146:JFF983162 JOZ983146:JPB983162 JYV983146:JYX983162 KIR983146:KIT983162 KSN983146:KSP983162 LCJ983146:LCL983162 LMF983146:LMH983162 LWB983146:LWD983162 MFX983146:MFZ983162 MPT983146:MPV983162 MZP983146:MZR983162 NJL983146:NJN983162 NTH983146:NTJ983162 ODD983146:ODF983162 OMZ983146:ONB983162 OWV983146:OWX983162 PGR983146:PGT983162 PQN983146:PQP983162 QAJ983146:QAL983162 QKF983146:QKH983162 QUB983146:QUD983162 RDX983146:RDZ983162 RNT983146:RNV983162 RXP983146:RXR983162 SHL983146:SHN983162 SRH983146:SRJ983162 TBD983146:TBF983162 TKZ983146:TLB983162 TUV983146:TUX983162 UER983146:UET983162 UON983146:UOP983162 UYJ983146:UYL983162 VIF983146:VIH983162 VSB983146:VSD983162 WBX983146:WBZ983162 WLT983146:WLV983162 WVP983146:WVR983162 H65662:J65670 JD65662:JF65670 SZ65662:TB65670 ACV65662:ACX65670 AMR65662:AMT65670 AWN65662:AWP65670 BGJ65662:BGL65670 BQF65662:BQH65670 CAB65662:CAD65670 CJX65662:CJZ65670 CTT65662:CTV65670 DDP65662:DDR65670 DNL65662:DNN65670 DXH65662:DXJ65670 EHD65662:EHF65670 EQZ65662:ERB65670 FAV65662:FAX65670 FKR65662:FKT65670 FUN65662:FUP65670 GEJ65662:GEL65670 GOF65662:GOH65670 GYB65662:GYD65670 HHX65662:HHZ65670 HRT65662:HRV65670 IBP65662:IBR65670 ILL65662:ILN65670 IVH65662:IVJ65670 JFD65662:JFF65670 JOZ65662:JPB65670 JYV65662:JYX65670 KIR65662:KIT65670 KSN65662:KSP65670 LCJ65662:LCL65670 LMF65662:LMH65670 LWB65662:LWD65670 MFX65662:MFZ65670 MPT65662:MPV65670 MZP65662:MZR65670 NJL65662:NJN65670 NTH65662:NTJ65670 ODD65662:ODF65670 OMZ65662:ONB65670 OWV65662:OWX65670 PGR65662:PGT65670 PQN65662:PQP65670 QAJ65662:QAL65670 QKF65662:QKH65670 QUB65662:QUD65670 RDX65662:RDZ65670 RNT65662:RNV65670 RXP65662:RXR65670 SHL65662:SHN65670 SRH65662:SRJ65670 TBD65662:TBF65670 TKZ65662:TLB65670 TUV65662:TUX65670 UER65662:UET65670 UON65662:UOP65670 UYJ65662:UYL65670 VIF65662:VIH65670 VSB65662:VSD65670 WBX65662:WBZ65670 WLT65662:WLV65670 WVP65662:WVR65670 H131198:J131206 JD131198:JF131206 SZ131198:TB131206 ACV131198:ACX131206 AMR131198:AMT131206 AWN131198:AWP131206 BGJ131198:BGL131206 BQF131198:BQH131206 CAB131198:CAD131206 CJX131198:CJZ131206 CTT131198:CTV131206 DDP131198:DDR131206 DNL131198:DNN131206 DXH131198:DXJ131206 EHD131198:EHF131206 EQZ131198:ERB131206 FAV131198:FAX131206 FKR131198:FKT131206 FUN131198:FUP131206 GEJ131198:GEL131206 GOF131198:GOH131206 GYB131198:GYD131206 HHX131198:HHZ131206 HRT131198:HRV131206 IBP131198:IBR131206 ILL131198:ILN131206 IVH131198:IVJ131206 JFD131198:JFF131206 JOZ131198:JPB131206 JYV131198:JYX131206 KIR131198:KIT131206 KSN131198:KSP131206 LCJ131198:LCL131206 LMF131198:LMH131206 LWB131198:LWD131206 MFX131198:MFZ131206 MPT131198:MPV131206 MZP131198:MZR131206 NJL131198:NJN131206 NTH131198:NTJ131206 ODD131198:ODF131206 OMZ131198:ONB131206 OWV131198:OWX131206 PGR131198:PGT131206 PQN131198:PQP131206 QAJ131198:QAL131206 QKF131198:QKH131206 QUB131198:QUD131206 RDX131198:RDZ131206 RNT131198:RNV131206 RXP131198:RXR131206 SHL131198:SHN131206 SRH131198:SRJ131206 TBD131198:TBF131206 TKZ131198:TLB131206 TUV131198:TUX131206 UER131198:UET131206 UON131198:UOP131206 UYJ131198:UYL131206 VIF131198:VIH131206 VSB131198:VSD131206 WBX131198:WBZ131206 WLT131198:WLV131206 WVP131198:WVR131206 H196734:J196742 JD196734:JF196742 SZ196734:TB196742 ACV196734:ACX196742 AMR196734:AMT196742 AWN196734:AWP196742 BGJ196734:BGL196742 BQF196734:BQH196742 CAB196734:CAD196742 CJX196734:CJZ196742 CTT196734:CTV196742 DDP196734:DDR196742 DNL196734:DNN196742 DXH196734:DXJ196742 EHD196734:EHF196742 EQZ196734:ERB196742 FAV196734:FAX196742 FKR196734:FKT196742 FUN196734:FUP196742 GEJ196734:GEL196742 GOF196734:GOH196742 GYB196734:GYD196742 HHX196734:HHZ196742 HRT196734:HRV196742 IBP196734:IBR196742 ILL196734:ILN196742 IVH196734:IVJ196742 JFD196734:JFF196742 JOZ196734:JPB196742 JYV196734:JYX196742 KIR196734:KIT196742 KSN196734:KSP196742 LCJ196734:LCL196742 LMF196734:LMH196742 LWB196734:LWD196742 MFX196734:MFZ196742 MPT196734:MPV196742 MZP196734:MZR196742 NJL196734:NJN196742 NTH196734:NTJ196742 ODD196734:ODF196742 OMZ196734:ONB196742 OWV196734:OWX196742 PGR196734:PGT196742 PQN196734:PQP196742 QAJ196734:QAL196742 QKF196734:QKH196742 QUB196734:QUD196742 RDX196734:RDZ196742 RNT196734:RNV196742 RXP196734:RXR196742 SHL196734:SHN196742 SRH196734:SRJ196742 TBD196734:TBF196742 TKZ196734:TLB196742 TUV196734:TUX196742 UER196734:UET196742 UON196734:UOP196742 UYJ196734:UYL196742 VIF196734:VIH196742 VSB196734:VSD196742 WBX196734:WBZ196742 WLT196734:WLV196742 WVP196734:WVR196742 H262270:J262278 JD262270:JF262278 SZ262270:TB262278 ACV262270:ACX262278 AMR262270:AMT262278 AWN262270:AWP262278 BGJ262270:BGL262278 BQF262270:BQH262278 CAB262270:CAD262278 CJX262270:CJZ262278 CTT262270:CTV262278 DDP262270:DDR262278 DNL262270:DNN262278 DXH262270:DXJ262278 EHD262270:EHF262278 EQZ262270:ERB262278 FAV262270:FAX262278 FKR262270:FKT262278 FUN262270:FUP262278 GEJ262270:GEL262278 GOF262270:GOH262278 GYB262270:GYD262278 HHX262270:HHZ262278 HRT262270:HRV262278 IBP262270:IBR262278 ILL262270:ILN262278 IVH262270:IVJ262278 JFD262270:JFF262278 JOZ262270:JPB262278 JYV262270:JYX262278 KIR262270:KIT262278 KSN262270:KSP262278 LCJ262270:LCL262278 LMF262270:LMH262278 LWB262270:LWD262278 MFX262270:MFZ262278 MPT262270:MPV262278 MZP262270:MZR262278 NJL262270:NJN262278 NTH262270:NTJ262278 ODD262270:ODF262278 OMZ262270:ONB262278 OWV262270:OWX262278 PGR262270:PGT262278 PQN262270:PQP262278 QAJ262270:QAL262278 QKF262270:QKH262278 QUB262270:QUD262278 RDX262270:RDZ262278 RNT262270:RNV262278 RXP262270:RXR262278 SHL262270:SHN262278 SRH262270:SRJ262278 TBD262270:TBF262278 TKZ262270:TLB262278 TUV262270:TUX262278 UER262270:UET262278 UON262270:UOP262278 UYJ262270:UYL262278 VIF262270:VIH262278 VSB262270:VSD262278 WBX262270:WBZ262278 WLT262270:WLV262278 WVP262270:WVR262278 H327806:J327814 JD327806:JF327814 SZ327806:TB327814 ACV327806:ACX327814 AMR327806:AMT327814 AWN327806:AWP327814 BGJ327806:BGL327814 BQF327806:BQH327814 CAB327806:CAD327814 CJX327806:CJZ327814 CTT327806:CTV327814 DDP327806:DDR327814 DNL327806:DNN327814 DXH327806:DXJ327814 EHD327806:EHF327814 EQZ327806:ERB327814 FAV327806:FAX327814 FKR327806:FKT327814 FUN327806:FUP327814 GEJ327806:GEL327814 GOF327806:GOH327814 GYB327806:GYD327814 HHX327806:HHZ327814 HRT327806:HRV327814 IBP327806:IBR327814 ILL327806:ILN327814 IVH327806:IVJ327814 JFD327806:JFF327814 JOZ327806:JPB327814 JYV327806:JYX327814 KIR327806:KIT327814 KSN327806:KSP327814 LCJ327806:LCL327814 LMF327806:LMH327814 LWB327806:LWD327814 MFX327806:MFZ327814 MPT327806:MPV327814 MZP327806:MZR327814 NJL327806:NJN327814 NTH327806:NTJ327814 ODD327806:ODF327814 OMZ327806:ONB327814 OWV327806:OWX327814 PGR327806:PGT327814 PQN327806:PQP327814 QAJ327806:QAL327814 QKF327806:QKH327814 QUB327806:QUD327814 RDX327806:RDZ327814 RNT327806:RNV327814 RXP327806:RXR327814 SHL327806:SHN327814 SRH327806:SRJ327814 TBD327806:TBF327814 TKZ327806:TLB327814 TUV327806:TUX327814 UER327806:UET327814 UON327806:UOP327814 UYJ327806:UYL327814 VIF327806:VIH327814 VSB327806:VSD327814 WBX327806:WBZ327814 WLT327806:WLV327814 WVP327806:WVR327814 H393342:J393350 JD393342:JF393350 SZ393342:TB393350 ACV393342:ACX393350 AMR393342:AMT393350 AWN393342:AWP393350 BGJ393342:BGL393350 BQF393342:BQH393350 CAB393342:CAD393350 CJX393342:CJZ393350 CTT393342:CTV393350 DDP393342:DDR393350 DNL393342:DNN393350 DXH393342:DXJ393350 EHD393342:EHF393350 EQZ393342:ERB393350 FAV393342:FAX393350 FKR393342:FKT393350 FUN393342:FUP393350 GEJ393342:GEL393350 GOF393342:GOH393350 GYB393342:GYD393350 HHX393342:HHZ393350 HRT393342:HRV393350 IBP393342:IBR393350 ILL393342:ILN393350 IVH393342:IVJ393350 JFD393342:JFF393350 JOZ393342:JPB393350 JYV393342:JYX393350 KIR393342:KIT393350 KSN393342:KSP393350 LCJ393342:LCL393350 LMF393342:LMH393350 LWB393342:LWD393350 MFX393342:MFZ393350 MPT393342:MPV393350 MZP393342:MZR393350 NJL393342:NJN393350 NTH393342:NTJ393350 ODD393342:ODF393350 OMZ393342:ONB393350 OWV393342:OWX393350 PGR393342:PGT393350 PQN393342:PQP393350 QAJ393342:QAL393350 QKF393342:QKH393350 QUB393342:QUD393350 RDX393342:RDZ393350 RNT393342:RNV393350 RXP393342:RXR393350 SHL393342:SHN393350 SRH393342:SRJ393350 TBD393342:TBF393350 TKZ393342:TLB393350 TUV393342:TUX393350 UER393342:UET393350 UON393342:UOP393350 UYJ393342:UYL393350 VIF393342:VIH393350 VSB393342:VSD393350 WBX393342:WBZ393350 WLT393342:WLV393350 WVP393342:WVR393350 H458878:J458886 JD458878:JF458886 SZ458878:TB458886 ACV458878:ACX458886 AMR458878:AMT458886 AWN458878:AWP458886 BGJ458878:BGL458886 BQF458878:BQH458886 CAB458878:CAD458886 CJX458878:CJZ458886 CTT458878:CTV458886 DDP458878:DDR458886 DNL458878:DNN458886 DXH458878:DXJ458886 EHD458878:EHF458886 EQZ458878:ERB458886 FAV458878:FAX458886 FKR458878:FKT458886 FUN458878:FUP458886 GEJ458878:GEL458886 GOF458878:GOH458886 GYB458878:GYD458886 HHX458878:HHZ458886 HRT458878:HRV458886 IBP458878:IBR458886 ILL458878:ILN458886 IVH458878:IVJ458886 JFD458878:JFF458886 JOZ458878:JPB458886 JYV458878:JYX458886 KIR458878:KIT458886 KSN458878:KSP458886 LCJ458878:LCL458886 LMF458878:LMH458886 LWB458878:LWD458886 MFX458878:MFZ458886 MPT458878:MPV458886 MZP458878:MZR458886 NJL458878:NJN458886 NTH458878:NTJ458886 ODD458878:ODF458886 OMZ458878:ONB458886 OWV458878:OWX458886 PGR458878:PGT458886 PQN458878:PQP458886 QAJ458878:QAL458886 QKF458878:QKH458886 QUB458878:QUD458886 RDX458878:RDZ458886 RNT458878:RNV458886 RXP458878:RXR458886 SHL458878:SHN458886 SRH458878:SRJ458886 TBD458878:TBF458886 TKZ458878:TLB458886 TUV458878:TUX458886 UER458878:UET458886 UON458878:UOP458886 UYJ458878:UYL458886 VIF458878:VIH458886 VSB458878:VSD458886 WBX458878:WBZ458886 WLT458878:WLV458886 WVP458878:WVR458886 H524414:J524422 JD524414:JF524422 SZ524414:TB524422 ACV524414:ACX524422 AMR524414:AMT524422 AWN524414:AWP524422 BGJ524414:BGL524422 BQF524414:BQH524422 CAB524414:CAD524422 CJX524414:CJZ524422 CTT524414:CTV524422 DDP524414:DDR524422 DNL524414:DNN524422 DXH524414:DXJ524422 EHD524414:EHF524422 EQZ524414:ERB524422 FAV524414:FAX524422 FKR524414:FKT524422 FUN524414:FUP524422 GEJ524414:GEL524422 GOF524414:GOH524422 GYB524414:GYD524422 HHX524414:HHZ524422 HRT524414:HRV524422 IBP524414:IBR524422 ILL524414:ILN524422 IVH524414:IVJ524422 JFD524414:JFF524422 JOZ524414:JPB524422 JYV524414:JYX524422 KIR524414:KIT524422 KSN524414:KSP524422 LCJ524414:LCL524422 LMF524414:LMH524422 LWB524414:LWD524422 MFX524414:MFZ524422 MPT524414:MPV524422 MZP524414:MZR524422 NJL524414:NJN524422 NTH524414:NTJ524422 ODD524414:ODF524422 OMZ524414:ONB524422 OWV524414:OWX524422 PGR524414:PGT524422 PQN524414:PQP524422 QAJ524414:QAL524422 QKF524414:QKH524422 QUB524414:QUD524422 RDX524414:RDZ524422 RNT524414:RNV524422 RXP524414:RXR524422 SHL524414:SHN524422 SRH524414:SRJ524422 TBD524414:TBF524422 TKZ524414:TLB524422 TUV524414:TUX524422 UER524414:UET524422 UON524414:UOP524422 UYJ524414:UYL524422 VIF524414:VIH524422 VSB524414:VSD524422 WBX524414:WBZ524422 WLT524414:WLV524422 WVP524414:WVR524422 H589950:J589958 JD589950:JF589958 SZ589950:TB589958 ACV589950:ACX589958 AMR589950:AMT589958 AWN589950:AWP589958 BGJ589950:BGL589958 BQF589950:BQH589958 CAB589950:CAD589958 CJX589950:CJZ589958 CTT589950:CTV589958 DDP589950:DDR589958 DNL589950:DNN589958 DXH589950:DXJ589958 EHD589950:EHF589958 EQZ589950:ERB589958 FAV589950:FAX589958 FKR589950:FKT589958 FUN589950:FUP589958 GEJ589950:GEL589958 GOF589950:GOH589958 GYB589950:GYD589958 HHX589950:HHZ589958 HRT589950:HRV589958 IBP589950:IBR589958 ILL589950:ILN589958 IVH589950:IVJ589958 JFD589950:JFF589958 JOZ589950:JPB589958 JYV589950:JYX589958 KIR589950:KIT589958 KSN589950:KSP589958 LCJ589950:LCL589958 LMF589950:LMH589958 LWB589950:LWD589958 MFX589950:MFZ589958 MPT589950:MPV589958 MZP589950:MZR589958 NJL589950:NJN589958 NTH589950:NTJ589958 ODD589950:ODF589958 OMZ589950:ONB589958 OWV589950:OWX589958 PGR589950:PGT589958 PQN589950:PQP589958 QAJ589950:QAL589958 QKF589950:QKH589958 QUB589950:QUD589958 RDX589950:RDZ589958 RNT589950:RNV589958 RXP589950:RXR589958 SHL589950:SHN589958 SRH589950:SRJ589958 TBD589950:TBF589958 TKZ589950:TLB589958 TUV589950:TUX589958 UER589950:UET589958 UON589950:UOP589958 UYJ589950:UYL589958 VIF589950:VIH589958 VSB589950:VSD589958 WBX589950:WBZ589958 WLT589950:WLV589958 WVP589950:WVR589958 H655486:J655494 JD655486:JF655494 SZ655486:TB655494 ACV655486:ACX655494 AMR655486:AMT655494 AWN655486:AWP655494 BGJ655486:BGL655494 BQF655486:BQH655494 CAB655486:CAD655494 CJX655486:CJZ655494 CTT655486:CTV655494 DDP655486:DDR655494 DNL655486:DNN655494 DXH655486:DXJ655494 EHD655486:EHF655494 EQZ655486:ERB655494 FAV655486:FAX655494 FKR655486:FKT655494 FUN655486:FUP655494 GEJ655486:GEL655494 GOF655486:GOH655494 GYB655486:GYD655494 HHX655486:HHZ655494 HRT655486:HRV655494 IBP655486:IBR655494 ILL655486:ILN655494 IVH655486:IVJ655494 JFD655486:JFF655494 JOZ655486:JPB655494 JYV655486:JYX655494 KIR655486:KIT655494 KSN655486:KSP655494 LCJ655486:LCL655494 LMF655486:LMH655494 LWB655486:LWD655494 MFX655486:MFZ655494 MPT655486:MPV655494 MZP655486:MZR655494 NJL655486:NJN655494 NTH655486:NTJ655494 ODD655486:ODF655494 OMZ655486:ONB655494 OWV655486:OWX655494 PGR655486:PGT655494 PQN655486:PQP655494 QAJ655486:QAL655494 QKF655486:QKH655494 QUB655486:QUD655494 RDX655486:RDZ655494 RNT655486:RNV655494 RXP655486:RXR655494 SHL655486:SHN655494 SRH655486:SRJ655494 TBD655486:TBF655494 TKZ655486:TLB655494 TUV655486:TUX655494 UER655486:UET655494 UON655486:UOP655494 UYJ655486:UYL655494 VIF655486:VIH655494 VSB655486:VSD655494 WBX655486:WBZ655494 WLT655486:WLV655494 WVP655486:WVR655494 H721022:J721030 JD721022:JF721030 SZ721022:TB721030 ACV721022:ACX721030 AMR721022:AMT721030 AWN721022:AWP721030 BGJ721022:BGL721030 BQF721022:BQH721030 CAB721022:CAD721030 CJX721022:CJZ721030 CTT721022:CTV721030 DDP721022:DDR721030 DNL721022:DNN721030 DXH721022:DXJ721030 EHD721022:EHF721030 EQZ721022:ERB721030 FAV721022:FAX721030 FKR721022:FKT721030 FUN721022:FUP721030 GEJ721022:GEL721030 GOF721022:GOH721030 GYB721022:GYD721030 HHX721022:HHZ721030 HRT721022:HRV721030 IBP721022:IBR721030 ILL721022:ILN721030 IVH721022:IVJ721030 JFD721022:JFF721030 JOZ721022:JPB721030 JYV721022:JYX721030 KIR721022:KIT721030 KSN721022:KSP721030 LCJ721022:LCL721030 LMF721022:LMH721030 LWB721022:LWD721030 MFX721022:MFZ721030 MPT721022:MPV721030 MZP721022:MZR721030 NJL721022:NJN721030 NTH721022:NTJ721030 ODD721022:ODF721030 OMZ721022:ONB721030 OWV721022:OWX721030 PGR721022:PGT721030 PQN721022:PQP721030 QAJ721022:QAL721030 QKF721022:QKH721030 QUB721022:QUD721030 RDX721022:RDZ721030 RNT721022:RNV721030 RXP721022:RXR721030 SHL721022:SHN721030 SRH721022:SRJ721030 TBD721022:TBF721030 TKZ721022:TLB721030 TUV721022:TUX721030 UER721022:UET721030 UON721022:UOP721030 UYJ721022:UYL721030 VIF721022:VIH721030 VSB721022:VSD721030 WBX721022:WBZ721030 WLT721022:WLV721030 WVP721022:WVR721030 H786558:J786566 JD786558:JF786566 SZ786558:TB786566 ACV786558:ACX786566 AMR786558:AMT786566 AWN786558:AWP786566 BGJ786558:BGL786566 BQF786558:BQH786566 CAB786558:CAD786566 CJX786558:CJZ786566 CTT786558:CTV786566 DDP786558:DDR786566 DNL786558:DNN786566 DXH786558:DXJ786566 EHD786558:EHF786566 EQZ786558:ERB786566 FAV786558:FAX786566 FKR786558:FKT786566 FUN786558:FUP786566 GEJ786558:GEL786566 GOF786558:GOH786566 GYB786558:GYD786566 HHX786558:HHZ786566 HRT786558:HRV786566 IBP786558:IBR786566 ILL786558:ILN786566 IVH786558:IVJ786566 JFD786558:JFF786566 JOZ786558:JPB786566 JYV786558:JYX786566 KIR786558:KIT786566 KSN786558:KSP786566 LCJ786558:LCL786566 LMF786558:LMH786566 LWB786558:LWD786566 MFX786558:MFZ786566 MPT786558:MPV786566 MZP786558:MZR786566 NJL786558:NJN786566 NTH786558:NTJ786566 ODD786558:ODF786566 OMZ786558:ONB786566 OWV786558:OWX786566 PGR786558:PGT786566 PQN786558:PQP786566 QAJ786558:QAL786566 QKF786558:QKH786566 QUB786558:QUD786566 RDX786558:RDZ786566 RNT786558:RNV786566 RXP786558:RXR786566 SHL786558:SHN786566 SRH786558:SRJ786566 TBD786558:TBF786566 TKZ786558:TLB786566 TUV786558:TUX786566 UER786558:UET786566 UON786558:UOP786566 UYJ786558:UYL786566 VIF786558:VIH786566 VSB786558:VSD786566 WBX786558:WBZ786566 WLT786558:WLV786566 WVP786558:WVR786566 H852094:J852102 JD852094:JF852102 SZ852094:TB852102 ACV852094:ACX852102 AMR852094:AMT852102 AWN852094:AWP852102 BGJ852094:BGL852102 BQF852094:BQH852102 CAB852094:CAD852102 CJX852094:CJZ852102 CTT852094:CTV852102 DDP852094:DDR852102 DNL852094:DNN852102 DXH852094:DXJ852102 EHD852094:EHF852102 EQZ852094:ERB852102 FAV852094:FAX852102 FKR852094:FKT852102 FUN852094:FUP852102 GEJ852094:GEL852102 GOF852094:GOH852102 GYB852094:GYD852102 HHX852094:HHZ852102 HRT852094:HRV852102 IBP852094:IBR852102 ILL852094:ILN852102 IVH852094:IVJ852102 JFD852094:JFF852102 JOZ852094:JPB852102 JYV852094:JYX852102 KIR852094:KIT852102 KSN852094:KSP852102 LCJ852094:LCL852102 LMF852094:LMH852102 LWB852094:LWD852102 MFX852094:MFZ852102 MPT852094:MPV852102 MZP852094:MZR852102 NJL852094:NJN852102 NTH852094:NTJ852102 ODD852094:ODF852102 OMZ852094:ONB852102 OWV852094:OWX852102 PGR852094:PGT852102 PQN852094:PQP852102 QAJ852094:QAL852102 QKF852094:QKH852102 QUB852094:QUD852102 RDX852094:RDZ852102 RNT852094:RNV852102 RXP852094:RXR852102 SHL852094:SHN852102 SRH852094:SRJ852102 TBD852094:TBF852102 TKZ852094:TLB852102 TUV852094:TUX852102 UER852094:UET852102 UON852094:UOP852102 UYJ852094:UYL852102 VIF852094:VIH852102 VSB852094:VSD852102 WBX852094:WBZ852102 WLT852094:WLV852102 WVP852094:WVR852102 H917630:J917638 JD917630:JF917638 SZ917630:TB917638 ACV917630:ACX917638 AMR917630:AMT917638 AWN917630:AWP917638 BGJ917630:BGL917638 BQF917630:BQH917638 CAB917630:CAD917638 CJX917630:CJZ917638 CTT917630:CTV917638 DDP917630:DDR917638 DNL917630:DNN917638 DXH917630:DXJ917638 EHD917630:EHF917638 EQZ917630:ERB917638 FAV917630:FAX917638 FKR917630:FKT917638 FUN917630:FUP917638 GEJ917630:GEL917638 GOF917630:GOH917638 GYB917630:GYD917638 HHX917630:HHZ917638 HRT917630:HRV917638 IBP917630:IBR917638 ILL917630:ILN917638 IVH917630:IVJ917638 JFD917630:JFF917638 JOZ917630:JPB917638 JYV917630:JYX917638 KIR917630:KIT917638 KSN917630:KSP917638 LCJ917630:LCL917638 LMF917630:LMH917638 LWB917630:LWD917638 MFX917630:MFZ917638 MPT917630:MPV917638 MZP917630:MZR917638 NJL917630:NJN917638 NTH917630:NTJ917638 ODD917630:ODF917638 OMZ917630:ONB917638 OWV917630:OWX917638 PGR917630:PGT917638 PQN917630:PQP917638 QAJ917630:QAL917638 QKF917630:QKH917638 QUB917630:QUD917638 RDX917630:RDZ917638 RNT917630:RNV917638 RXP917630:RXR917638 SHL917630:SHN917638 SRH917630:SRJ917638 TBD917630:TBF917638 TKZ917630:TLB917638 TUV917630:TUX917638 UER917630:UET917638 UON917630:UOP917638 UYJ917630:UYL917638 VIF917630:VIH917638 VSB917630:VSD917638 WBX917630:WBZ917638 WLT917630:WLV917638 WVP917630:WVR917638 H983166:J983174 JD983166:JF983174 SZ983166:TB983174 ACV983166:ACX983174 AMR983166:AMT983174 AWN983166:AWP983174 BGJ983166:BGL983174 BQF983166:BQH983174 CAB983166:CAD983174 CJX983166:CJZ983174 CTT983166:CTV983174 DDP983166:DDR983174 DNL983166:DNN983174 DXH983166:DXJ983174 EHD983166:EHF983174 EQZ983166:ERB983174 FAV983166:FAX983174 FKR983166:FKT983174 FUN983166:FUP983174 GEJ983166:GEL983174 GOF983166:GOH983174 GYB983166:GYD983174 HHX983166:HHZ983174 HRT983166:HRV983174 IBP983166:IBR983174 ILL983166:ILN983174 IVH983166:IVJ983174 JFD983166:JFF983174 JOZ983166:JPB983174 JYV983166:JYX983174 KIR983166:KIT983174 KSN983166:KSP983174 LCJ983166:LCL983174 LMF983166:LMH983174 LWB983166:LWD983174 MFX983166:MFZ983174 MPT983166:MPV983174 MZP983166:MZR983174 NJL983166:NJN983174 NTH983166:NTJ983174 ODD983166:ODF983174 OMZ983166:ONB983174 OWV983166:OWX983174 PGR983166:PGT983174 PQN983166:PQP983174 QAJ983166:QAL983174 QKF983166:QKH983174 QUB983166:QUD983174 RDX983166:RDZ983174 RNT983166:RNV983174 RXP983166:RXR983174 SHL983166:SHN983174 SRH983166:SRJ983174 TBD983166:TBF983174 TKZ983166:TLB983174 TUV983166:TUX983174 UER983166:UET983174 UON983166:UOP983174 UYJ983166:UYL983174 VIF983166:VIH983174 VSB983166:VSD983174 WBX983166:WBZ983174 WLT983166:WLV983174 WVP983166:WVR983174 H65674:J65687 JD65674:JF65687 SZ65674:TB65687 ACV65674:ACX65687 AMR65674:AMT65687 AWN65674:AWP65687 BGJ65674:BGL65687 BQF65674:BQH65687 CAB65674:CAD65687 CJX65674:CJZ65687 CTT65674:CTV65687 DDP65674:DDR65687 DNL65674:DNN65687 DXH65674:DXJ65687 EHD65674:EHF65687 EQZ65674:ERB65687 FAV65674:FAX65687 FKR65674:FKT65687 FUN65674:FUP65687 GEJ65674:GEL65687 GOF65674:GOH65687 GYB65674:GYD65687 HHX65674:HHZ65687 HRT65674:HRV65687 IBP65674:IBR65687 ILL65674:ILN65687 IVH65674:IVJ65687 JFD65674:JFF65687 JOZ65674:JPB65687 JYV65674:JYX65687 KIR65674:KIT65687 KSN65674:KSP65687 LCJ65674:LCL65687 LMF65674:LMH65687 LWB65674:LWD65687 MFX65674:MFZ65687 MPT65674:MPV65687 MZP65674:MZR65687 NJL65674:NJN65687 NTH65674:NTJ65687 ODD65674:ODF65687 OMZ65674:ONB65687 OWV65674:OWX65687 PGR65674:PGT65687 PQN65674:PQP65687 QAJ65674:QAL65687 QKF65674:QKH65687 QUB65674:QUD65687 RDX65674:RDZ65687 RNT65674:RNV65687 RXP65674:RXR65687 SHL65674:SHN65687 SRH65674:SRJ65687 TBD65674:TBF65687 TKZ65674:TLB65687 TUV65674:TUX65687 UER65674:UET65687 UON65674:UOP65687 UYJ65674:UYL65687 VIF65674:VIH65687 VSB65674:VSD65687 WBX65674:WBZ65687 WLT65674:WLV65687 WVP65674:WVR65687 H131210:J131223 JD131210:JF131223 SZ131210:TB131223 ACV131210:ACX131223 AMR131210:AMT131223 AWN131210:AWP131223 BGJ131210:BGL131223 BQF131210:BQH131223 CAB131210:CAD131223 CJX131210:CJZ131223 CTT131210:CTV131223 DDP131210:DDR131223 DNL131210:DNN131223 DXH131210:DXJ131223 EHD131210:EHF131223 EQZ131210:ERB131223 FAV131210:FAX131223 FKR131210:FKT131223 FUN131210:FUP131223 GEJ131210:GEL131223 GOF131210:GOH131223 GYB131210:GYD131223 HHX131210:HHZ131223 HRT131210:HRV131223 IBP131210:IBR131223 ILL131210:ILN131223 IVH131210:IVJ131223 JFD131210:JFF131223 JOZ131210:JPB131223 JYV131210:JYX131223 KIR131210:KIT131223 KSN131210:KSP131223 LCJ131210:LCL131223 LMF131210:LMH131223 LWB131210:LWD131223 MFX131210:MFZ131223 MPT131210:MPV131223 MZP131210:MZR131223 NJL131210:NJN131223 NTH131210:NTJ131223 ODD131210:ODF131223 OMZ131210:ONB131223 OWV131210:OWX131223 PGR131210:PGT131223 PQN131210:PQP131223 QAJ131210:QAL131223 QKF131210:QKH131223 QUB131210:QUD131223 RDX131210:RDZ131223 RNT131210:RNV131223 RXP131210:RXR131223 SHL131210:SHN131223 SRH131210:SRJ131223 TBD131210:TBF131223 TKZ131210:TLB131223 TUV131210:TUX131223 UER131210:UET131223 UON131210:UOP131223 UYJ131210:UYL131223 VIF131210:VIH131223 VSB131210:VSD131223 WBX131210:WBZ131223 WLT131210:WLV131223 WVP131210:WVR131223 H196746:J196759 JD196746:JF196759 SZ196746:TB196759 ACV196746:ACX196759 AMR196746:AMT196759 AWN196746:AWP196759 BGJ196746:BGL196759 BQF196746:BQH196759 CAB196746:CAD196759 CJX196746:CJZ196759 CTT196746:CTV196759 DDP196746:DDR196759 DNL196746:DNN196759 DXH196746:DXJ196759 EHD196746:EHF196759 EQZ196746:ERB196759 FAV196746:FAX196759 FKR196746:FKT196759 FUN196746:FUP196759 GEJ196746:GEL196759 GOF196746:GOH196759 GYB196746:GYD196759 HHX196746:HHZ196759 HRT196746:HRV196759 IBP196746:IBR196759 ILL196746:ILN196759 IVH196746:IVJ196759 JFD196746:JFF196759 JOZ196746:JPB196759 JYV196746:JYX196759 KIR196746:KIT196759 KSN196746:KSP196759 LCJ196746:LCL196759 LMF196746:LMH196759 LWB196746:LWD196759 MFX196746:MFZ196759 MPT196746:MPV196759 MZP196746:MZR196759 NJL196746:NJN196759 NTH196746:NTJ196759 ODD196746:ODF196759 OMZ196746:ONB196759 OWV196746:OWX196759 PGR196746:PGT196759 PQN196746:PQP196759 QAJ196746:QAL196759 QKF196746:QKH196759 QUB196746:QUD196759 RDX196746:RDZ196759 RNT196746:RNV196759 RXP196746:RXR196759 SHL196746:SHN196759 SRH196746:SRJ196759 TBD196746:TBF196759 TKZ196746:TLB196759 TUV196746:TUX196759 UER196746:UET196759 UON196746:UOP196759 UYJ196746:UYL196759 VIF196746:VIH196759 VSB196746:VSD196759 WBX196746:WBZ196759 WLT196746:WLV196759 WVP196746:WVR196759 H262282:J262295 JD262282:JF262295 SZ262282:TB262295 ACV262282:ACX262295 AMR262282:AMT262295 AWN262282:AWP262295 BGJ262282:BGL262295 BQF262282:BQH262295 CAB262282:CAD262295 CJX262282:CJZ262295 CTT262282:CTV262295 DDP262282:DDR262295 DNL262282:DNN262295 DXH262282:DXJ262295 EHD262282:EHF262295 EQZ262282:ERB262295 FAV262282:FAX262295 FKR262282:FKT262295 FUN262282:FUP262295 GEJ262282:GEL262295 GOF262282:GOH262295 GYB262282:GYD262295 HHX262282:HHZ262295 HRT262282:HRV262295 IBP262282:IBR262295 ILL262282:ILN262295 IVH262282:IVJ262295 JFD262282:JFF262295 JOZ262282:JPB262295 JYV262282:JYX262295 KIR262282:KIT262295 KSN262282:KSP262295 LCJ262282:LCL262295 LMF262282:LMH262295 LWB262282:LWD262295 MFX262282:MFZ262295 MPT262282:MPV262295 MZP262282:MZR262295 NJL262282:NJN262295 NTH262282:NTJ262295 ODD262282:ODF262295 OMZ262282:ONB262295 OWV262282:OWX262295 PGR262282:PGT262295 PQN262282:PQP262295 QAJ262282:QAL262295 QKF262282:QKH262295 QUB262282:QUD262295 RDX262282:RDZ262295 RNT262282:RNV262295 RXP262282:RXR262295 SHL262282:SHN262295 SRH262282:SRJ262295 TBD262282:TBF262295 TKZ262282:TLB262295 TUV262282:TUX262295 UER262282:UET262295 UON262282:UOP262295 UYJ262282:UYL262295 VIF262282:VIH262295 VSB262282:VSD262295 WBX262282:WBZ262295 WLT262282:WLV262295 WVP262282:WVR262295 H327818:J327831 JD327818:JF327831 SZ327818:TB327831 ACV327818:ACX327831 AMR327818:AMT327831 AWN327818:AWP327831 BGJ327818:BGL327831 BQF327818:BQH327831 CAB327818:CAD327831 CJX327818:CJZ327831 CTT327818:CTV327831 DDP327818:DDR327831 DNL327818:DNN327831 DXH327818:DXJ327831 EHD327818:EHF327831 EQZ327818:ERB327831 FAV327818:FAX327831 FKR327818:FKT327831 FUN327818:FUP327831 GEJ327818:GEL327831 GOF327818:GOH327831 GYB327818:GYD327831 HHX327818:HHZ327831 HRT327818:HRV327831 IBP327818:IBR327831 ILL327818:ILN327831 IVH327818:IVJ327831 JFD327818:JFF327831 JOZ327818:JPB327831 JYV327818:JYX327831 KIR327818:KIT327831 KSN327818:KSP327831 LCJ327818:LCL327831 LMF327818:LMH327831 LWB327818:LWD327831 MFX327818:MFZ327831 MPT327818:MPV327831 MZP327818:MZR327831 NJL327818:NJN327831 NTH327818:NTJ327831 ODD327818:ODF327831 OMZ327818:ONB327831 OWV327818:OWX327831 PGR327818:PGT327831 PQN327818:PQP327831 QAJ327818:QAL327831 QKF327818:QKH327831 QUB327818:QUD327831 RDX327818:RDZ327831 RNT327818:RNV327831 RXP327818:RXR327831 SHL327818:SHN327831 SRH327818:SRJ327831 TBD327818:TBF327831 TKZ327818:TLB327831 TUV327818:TUX327831 UER327818:UET327831 UON327818:UOP327831 UYJ327818:UYL327831 VIF327818:VIH327831 VSB327818:VSD327831 WBX327818:WBZ327831 WLT327818:WLV327831 WVP327818:WVR327831 H393354:J393367 JD393354:JF393367 SZ393354:TB393367 ACV393354:ACX393367 AMR393354:AMT393367 AWN393354:AWP393367 BGJ393354:BGL393367 BQF393354:BQH393367 CAB393354:CAD393367 CJX393354:CJZ393367 CTT393354:CTV393367 DDP393354:DDR393367 DNL393354:DNN393367 DXH393354:DXJ393367 EHD393354:EHF393367 EQZ393354:ERB393367 FAV393354:FAX393367 FKR393354:FKT393367 FUN393354:FUP393367 GEJ393354:GEL393367 GOF393354:GOH393367 GYB393354:GYD393367 HHX393354:HHZ393367 HRT393354:HRV393367 IBP393354:IBR393367 ILL393354:ILN393367 IVH393354:IVJ393367 JFD393354:JFF393367 JOZ393354:JPB393367 JYV393354:JYX393367 KIR393354:KIT393367 KSN393354:KSP393367 LCJ393354:LCL393367 LMF393354:LMH393367 LWB393354:LWD393367 MFX393354:MFZ393367 MPT393354:MPV393367 MZP393354:MZR393367 NJL393354:NJN393367 NTH393354:NTJ393367 ODD393354:ODF393367 OMZ393354:ONB393367 OWV393354:OWX393367 PGR393354:PGT393367 PQN393354:PQP393367 QAJ393354:QAL393367 QKF393354:QKH393367 QUB393354:QUD393367 RDX393354:RDZ393367 RNT393354:RNV393367 RXP393354:RXR393367 SHL393354:SHN393367 SRH393354:SRJ393367 TBD393354:TBF393367 TKZ393354:TLB393367 TUV393354:TUX393367 UER393354:UET393367 UON393354:UOP393367 UYJ393354:UYL393367 VIF393354:VIH393367 VSB393354:VSD393367 WBX393354:WBZ393367 WLT393354:WLV393367 WVP393354:WVR393367 H458890:J458903 JD458890:JF458903 SZ458890:TB458903 ACV458890:ACX458903 AMR458890:AMT458903 AWN458890:AWP458903 BGJ458890:BGL458903 BQF458890:BQH458903 CAB458890:CAD458903 CJX458890:CJZ458903 CTT458890:CTV458903 DDP458890:DDR458903 DNL458890:DNN458903 DXH458890:DXJ458903 EHD458890:EHF458903 EQZ458890:ERB458903 FAV458890:FAX458903 FKR458890:FKT458903 FUN458890:FUP458903 GEJ458890:GEL458903 GOF458890:GOH458903 GYB458890:GYD458903 HHX458890:HHZ458903 HRT458890:HRV458903 IBP458890:IBR458903 ILL458890:ILN458903 IVH458890:IVJ458903 JFD458890:JFF458903 JOZ458890:JPB458903 JYV458890:JYX458903 KIR458890:KIT458903 KSN458890:KSP458903 LCJ458890:LCL458903 LMF458890:LMH458903 LWB458890:LWD458903 MFX458890:MFZ458903 MPT458890:MPV458903 MZP458890:MZR458903 NJL458890:NJN458903 NTH458890:NTJ458903 ODD458890:ODF458903 OMZ458890:ONB458903 OWV458890:OWX458903 PGR458890:PGT458903 PQN458890:PQP458903 QAJ458890:QAL458903 QKF458890:QKH458903 QUB458890:QUD458903 RDX458890:RDZ458903 RNT458890:RNV458903 RXP458890:RXR458903 SHL458890:SHN458903 SRH458890:SRJ458903 TBD458890:TBF458903 TKZ458890:TLB458903 TUV458890:TUX458903 UER458890:UET458903 UON458890:UOP458903 UYJ458890:UYL458903 VIF458890:VIH458903 VSB458890:VSD458903 WBX458890:WBZ458903 WLT458890:WLV458903 WVP458890:WVR458903 H524426:J524439 JD524426:JF524439 SZ524426:TB524439 ACV524426:ACX524439 AMR524426:AMT524439 AWN524426:AWP524439 BGJ524426:BGL524439 BQF524426:BQH524439 CAB524426:CAD524439 CJX524426:CJZ524439 CTT524426:CTV524439 DDP524426:DDR524439 DNL524426:DNN524439 DXH524426:DXJ524439 EHD524426:EHF524439 EQZ524426:ERB524439 FAV524426:FAX524439 FKR524426:FKT524439 FUN524426:FUP524439 GEJ524426:GEL524439 GOF524426:GOH524439 GYB524426:GYD524439 HHX524426:HHZ524439 HRT524426:HRV524439 IBP524426:IBR524439 ILL524426:ILN524439 IVH524426:IVJ524439 JFD524426:JFF524439 JOZ524426:JPB524439 JYV524426:JYX524439 KIR524426:KIT524439 KSN524426:KSP524439 LCJ524426:LCL524439 LMF524426:LMH524439 LWB524426:LWD524439 MFX524426:MFZ524439 MPT524426:MPV524439 MZP524426:MZR524439 NJL524426:NJN524439 NTH524426:NTJ524439 ODD524426:ODF524439 OMZ524426:ONB524439 OWV524426:OWX524439 PGR524426:PGT524439 PQN524426:PQP524439 QAJ524426:QAL524439 QKF524426:QKH524439 QUB524426:QUD524439 RDX524426:RDZ524439 RNT524426:RNV524439 RXP524426:RXR524439 SHL524426:SHN524439 SRH524426:SRJ524439 TBD524426:TBF524439 TKZ524426:TLB524439 TUV524426:TUX524439 UER524426:UET524439 UON524426:UOP524439 UYJ524426:UYL524439 VIF524426:VIH524439 VSB524426:VSD524439 WBX524426:WBZ524439 WLT524426:WLV524439 WVP524426:WVR524439 H589962:J589975 JD589962:JF589975 SZ589962:TB589975 ACV589962:ACX589975 AMR589962:AMT589975 AWN589962:AWP589975 BGJ589962:BGL589975 BQF589962:BQH589975 CAB589962:CAD589975 CJX589962:CJZ589975 CTT589962:CTV589975 DDP589962:DDR589975 DNL589962:DNN589975 DXH589962:DXJ589975 EHD589962:EHF589975 EQZ589962:ERB589975 FAV589962:FAX589975 FKR589962:FKT589975 FUN589962:FUP589975 GEJ589962:GEL589975 GOF589962:GOH589975 GYB589962:GYD589975 HHX589962:HHZ589975 HRT589962:HRV589975 IBP589962:IBR589975 ILL589962:ILN589975 IVH589962:IVJ589975 JFD589962:JFF589975 JOZ589962:JPB589975 JYV589962:JYX589975 KIR589962:KIT589975 KSN589962:KSP589975 LCJ589962:LCL589975 LMF589962:LMH589975 LWB589962:LWD589975 MFX589962:MFZ589975 MPT589962:MPV589975 MZP589962:MZR589975 NJL589962:NJN589975 NTH589962:NTJ589975 ODD589962:ODF589975 OMZ589962:ONB589975 OWV589962:OWX589975 PGR589962:PGT589975 PQN589962:PQP589975 QAJ589962:QAL589975 QKF589962:QKH589975 QUB589962:QUD589975 RDX589962:RDZ589975 RNT589962:RNV589975 RXP589962:RXR589975 SHL589962:SHN589975 SRH589962:SRJ589975 TBD589962:TBF589975 TKZ589962:TLB589975 TUV589962:TUX589975 UER589962:UET589975 UON589962:UOP589975 UYJ589962:UYL589975 VIF589962:VIH589975 VSB589962:VSD589975 WBX589962:WBZ589975 WLT589962:WLV589975 WVP589962:WVR589975 H655498:J655511 JD655498:JF655511 SZ655498:TB655511 ACV655498:ACX655511 AMR655498:AMT655511 AWN655498:AWP655511 BGJ655498:BGL655511 BQF655498:BQH655511 CAB655498:CAD655511 CJX655498:CJZ655511 CTT655498:CTV655511 DDP655498:DDR655511 DNL655498:DNN655511 DXH655498:DXJ655511 EHD655498:EHF655511 EQZ655498:ERB655511 FAV655498:FAX655511 FKR655498:FKT655511 FUN655498:FUP655511 GEJ655498:GEL655511 GOF655498:GOH655511 GYB655498:GYD655511 HHX655498:HHZ655511 HRT655498:HRV655511 IBP655498:IBR655511 ILL655498:ILN655511 IVH655498:IVJ655511 JFD655498:JFF655511 JOZ655498:JPB655511 JYV655498:JYX655511 KIR655498:KIT655511 KSN655498:KSP655511 LCJ655498:LCL655511 LMF655498:LMH655511 LWB655498:LWD655511 MFX655498:MFZ655511 MPT655498:MPV655511 MZP655498:MZR655511 NJL655498:NJN655511 NTH655498:NTJ655511 ODD655498:ODF655511 OMZ655498:ONB655511 OWV655498:OWX655511 PGR655498:PGT655511 PQN655498:PQP655511 QAJ655498:QAL655511 QKF655498:QKH655511 QUB655498:QUD655511 RDX655498:RDZ655511 RNT655498:RNV655511 RXP655498:RXR655511 SHL655498:SHN655511 SRH655498:SRJ655511 TBD655498:TBF655511 TKZ655498:TLB655511 TUV655498:TUX655511 UER655498:UET655511 UON655498:UOP655511 UYJ655498:UYL655511 VIF655498:VIH655511 VSB655498:VSD655511 WBX655498:WBZ655511 WLT655498:WLV655511 WVP655498:WVR655511 H721034:J721047 JD721034:JF721047 SZ721034:TB721047 ACV721034:ACX721047 AMR721034:AMT721047 AWN721034:AWP721047 BGJ721034:BGL721047 BQF721034:BQH721047 CAB721034:CAD721047 CJX721034:CJZ721047 CTT721034:CTV721047 DDP721034:DDR721047 DNL721034:DNN721047 DXH721034:DXJ721047 EHD721034:EHF721047 EQZ721034:ERB721047 FAV721034:FAX721047 FKR721034:FKT721047 FUN721034:FUP721047 GEJ721034:GEL721047 GOF721034:GOH721047 GYB721034:GYD721047 HHX721034:HHZ721047 HRT721034:HRV721047 IBP721034:IBR721047 ILL721034:ILN721047 IVH721034:IVJ721047 JFD721034:JFF721047 JOZ721034:JPB721047 JYV721034:JYX721047 KIR721034:KIT721047 KSN721034:KSP721047 LCJ721034:LCL721047 LMF721034:LMH721047 LWB721034:LWD721047 MFX721034:MFZ721047 MPT721034:MPV721047 MZP721034:MZR721047 NJL721034:NJN721047 NTH721034:NTJ721047 ODD721034:ODF721047 OMZ721034:ONB721047 OWV721034:OWX721047 PGR721034:PGT721047 PQN721034:PQP721047 QAJ721034:QAL721047 QKF721034:QKH721047 QUB721034:QUD721047 RDX721034:RDZ721047 RNT721034:RNV721047 RXP721034:RXR721047 SHL721034:SHN721047 SRH721034:SRJ721047 TBD721034:TBF721047 TKZ721034:TLB721047 TUV721034:TUX721047 UER721034:UET721047 UON721034:UOP721047 UYJ721034:UYL721047 VIF721034:VIH721047 VSB721034:VSD721047 WBX721034:WBZ721047 WLT721034:WLV721047 WVP721034:WVR721047 H786570:J786583 JD786570:JF786583 SZ786570:TB786583 ACV786570:ACX786583 AMR786570:AMT786583 AWN786570:AWP786583 BGJ786570:BGL786583 BQF786570:BQH786583 CAB786570:CAD786583 CJX786570:CJZ786583 CTT786570:CTV786583 DDP786570:DDR786583 DNL786570:DNN786583 DXH786570:DXJ786583 EHD786570:EHF786583 EQZ786570:ERB786583 FAV786570:FAX786583 FKR786570:FKT786583 FUN786570:FUP786583 GEJ786570:GEL786583 GOF786570:GOH786583 GYB786570:GYD786583 HHX786570:HHZ786583 HRT786570:HRV786583 IBP786570:IBR786583 ILL786570:ILN786583 IVH786570:IVJ786583 JFD786570:JFF786583 JOZ786570:JPB786583 JYV786570:JYX786583 KIR786570:KIT786583 KSN786570:KSP786583 LCJ786570:LCL786583 LMF786570:LMH786583 LWB786570:LWD786583 MFX786570:MFZ786583 MPT786570:MPV786583 MZP786570:MZR786583 NJL786570:NJN786583 NTH786570:NTJ786583 ODD786570:ODF786583 OMZ786570:ONB786583 OWV786570:OWX786583 PGR786570:PGT786583 PQN786570:PQP786583 QAJ786570:QAL786583 QKF786570:QKH786583 QUB786570:QUD786583 RDX786570:RDZ786583 RNT786570:RNV786583 RXP786570:RXR786583 SHL786570:SHN786583 SRH786570:SRJ786583 TBD786570:TBF786583 TKZ786570:TLB786583 TUV786570:TUX786583 UER786570:UET786583 UON786570:UOP786583 UYJ786570:UYL786583 VIF786570:VIH786583 VSB786570:VSD786583 WBX786570:WBZ786583 WLT786570:WLV786583 WVP786570:WVR786583 H852106:J852119 JD852106:JF852119 SZ852106:TB852119 ACV852106:ACX852119 AMR852106:AMT852119 AWN852106:AWP852119 BGJ852106:BGL852119 BQF852106:BQH852119 CAB852106:CAD852119 CJX852106:CJZ852119 CTT852106:CTV852119 DDP852106:DDR852119 DNL852106:DNN852119 DXH852106:DXJ852119 EHD852106:EHF852119 EQZ852106:ERB852119 FAV852106:FAX852119 FKR852106:FKT852119 FUN852106:FUP852119 GEJ852106:GEL852119 GOF852106:GOH852119 GYB852106:GYD852119 HHX852106:HHZ852119 HRT852106:HRV852119 IBP852106:IBR852119 ILL852106:ILN852119 IVH852106:IVJ852119 JFD852106:JFF852119 JOZ852106:JPB852119 JYV852106:JYX852119 KIR852106:KIT852119 KSN852106:KSP852119 LCJ852106:LCL852119 LMF852106:LMH852119 LWB852106:LWD852119 MFX852106:MFZ852119 MPT852106:MPV852119 MZP852106:MZR852119 NJL852106:NJN852119 NTH852106:NTJ852119 ODD852106:ODF852119 OMZ852106:ONB852119 OWV852106:OWX852119 PGR852106:PGT852119 PQN852106:PQP852119 QAJ852106:QAL852119 QKF852106:QKH852119 QUB852106:QUD852119 RDX852106:RDZ852119 RNT852106:RNV852119 RXP852106:RXR852119 SHL852106:SHN852119 SRH852106:SRJ852119 TBD852106:TBF852119 TKZ852106:TLB852119 TUV852106:TUX852119 UER852106:UET852119 UON852106:UOP852119 UYJ852106:UYL852119 VIF852106:VIH852119 VSB852106:VSD852119 WBX852106:WBZ852119 WLT852106:WLV852119 WVP852106:WVR852119 H917642:J917655 JD917642:JF917655 SZ917642:TB917655 ACV917642:ACX917655 AMR917642:AMT917655 AWN917642:AWP917655 BGJ917642:BGL917655 BQF917642:BQH917655 CAB917642:CAD917655 CJX917642:CJZ917655 CTT917642:CTV917655 DDP917642:DDR917655 DNL917642:DNN917655 DXH917642:DXJ917655 EHD917642:EHF917655 EQZ917642:ERB917655 FAV917642:FAX917655 FKR917642:FKT917655 FUN917642:FUP917655 GEJ917642:GEL917655 GOF917642:GOH917655 GYB917642:GYD917655 HHX917642:HHZ917655 HRT917642:HRV917655 IBP917642:IBR917655 ILL917642:ILN917655 IVH917642:IVJ917655 JFD917642:JFF917655 JOZ917642:JPB917655 JYV917642:JYX917655 KIR917642:KIT917655 KSN917642:KSP917655 LCJ917642:LCL917655 LMF917642:LMH917655 LWB917642:LWD917655 MFX917642:MFZ917655 MPT917642:MPV917655 MZP917642:MZR917655 NJL917642:NJN917655 NTH917642:NTJ917655 ODD917642:ODF917655 OMZ917642:ONB917655 OWV917642:OWX917655 PGR917642:PGT917655 PQN917642:PQP917655 QAJ917642:QAL917655 QKF917642:QKH917655 QUB917642:QUD917655 RDX917642:RDZ917655 RNT917642:RNV917655 RXP917642:RXR917655 SHL917642:SHN917655 SRH917642:SRJ917655 TBD917642:TBF917655 TKZ917642:TLB917655 TUV917642:TUX917655 UER917642:UET917655 UON917642:UOP917655 UYJ917642:UYL917655 VIF917642:VIH917655 VSB917642:VSD917655 WBX917642:WBZ917655 WLT917642:WLV917655 WVP917642:WVR917655 H983178:J983191 JD983178:JF983191 SZ983178:TB983191 ACV983178:ACX983191 AMR983178:AMT983191 AWN983178:AWP983191 BGJ983178:BGL983191 BQF983178:BQH983191 CAB983178:CAD983191 CJX983178:CJZ983191 CTT983178:CTV983191 DDP983178:DDR983191 DNL983178:DNN983191 DXH983178:DXJ983191 EHD983178:EHF983191 EQZ983178:ERB983191 FAV983178:FAX983191 FKR983178:FKT983191 FUN983178:FUP983191 GEJ983178:GEL983191 GOF983178:GOH983191 GYB983178:GYD983191 HHX983178:HHZ983191 HRT983178:HRV983191 IBP983178:IBR983191 ILL983178:ILN983191 IVH983178:IVJ983191 JFD983178:JFF983191 JOZ983178:JPB983191 JYV983178:JYX983191 KIR983178:KIT983191 KSN983178:KSP983191 LCJ983178:LCL983191 LMF983178:LMH983191 LWB983178:LWD983191 MFX983178:MFZ983191 MPT983178:MPV983191 MZP983178:MZR983191 NJL983178:NJN983191 NTH983178:NTJ983191 ODD983178:ODF983191 OMZ983178:ONB983191 OWV983178:OWX983191 PGR983178:PGT983191 PQN983178:PQP983191 QAJ983178:QAL983191 QKF983178:QKH983191 QUB983178:QUD983191 RDX983178:RDZ983191 RNT983178:RNV983191 RXP983178:RXR983191 SHL983178:SHN983191 SRH983178:SRJ983191 TBD983178:TBF983191 TKZ983178:TLB983191 TUV983178:TUX983191 UER983178:UET983191 UON983178:UOP983191 UYJ983178:UYL983191 VIF983178:VIH983191 VSB983178:VSD983191 WBX983178:WBZ983191 WLT983178:WLV983191 WVP983178:WVR983191 H65693:J65703 JD65693:JF65703 SZ65693:TB65703 ACV65693:ACX65703 AMR65693:AMT65703 AWN65693:AWP65703 BGJ65693:BGL65703 BQF65693:BQH65703 CAB65693:CAD65703 CJX65693:CJZ65703 CTT65693:CTV65703 DDP65693:DDR65703 DNL65693:DNN65703 DXH65693:DXJ65703 EHD65693:EHF65703 EQZ65693:ERB65703 FAV65693:FAX65703 FKR65693:FKT65703 FUN65693:FUP65703 GEJ65693:GEL65703 GOF65693:GOH65703 GYB65693:GYD65703 HHX65693:HHZ65703 HRT65693:HRV65703 IBP65693:IBR65703 ILL65693:ILN65703 IVH65693:IVJ65703 JFD65693:JFF65703 JOZ65693:JPB65703 JYV65693:JYX65703 KIR65693:KIT65703 KSN65693:KSP65703 LCJ65693:LCL65703 LMF65693:LMH65703 LWB65693:LWD65703 MFX65693:MFZ65703 MPT65693:MPV65703 MZP65693:MZR65703 NJL65693:NJN65703 NTH65693:NTJ65703 ODD65693:ODF65703 OMZ65693:ONB65703 OWV65693:OWX65703 PGR65693:PGT65703 PQN65693:PQP65703 QAJ65693:QAL65703 QKF65693:QKH65703 QUB65693:QUD65703 RDX65693:RDZ65703 RNT65693:RNV65703 RXP65693:RXR65703 SHL65693:SHN65703 SRH65693:SRJ65703 TBD65693:TBF65703 TKZ65693:TLB65703 TUV65693:TUX65703 UER65693:UET65703 UON65693:UOP65703 UYJ65693:UYL65703 VIF65693:VIH65703 VSB65693:VSD65703 WBX65693:WBZ65703 WLT65693:WLV65703 WVP65693:WVR65703 H131229:J131239 JD131229:JF131239 SZ131229:TB131239 ACV131229:ACX131239 AMR131229:AMT131239 AWN131229:AWP131239 BGJ131229:BGL131239 BQF131229:BQH131239 CAB131229:CAD131239 CJX131229:CJZ131239 CTT131229:CTV131239 DDP131229:DDR131239 DNL131229:DNN131239 DXH131229:DXJ131239 EHD131229:EHF131239 EQZ131229:ERB131239 FAV131229:FAX131239 FKR131229:FKT131239 FUN131229:FUP131239 GEJ131229:GEL131239 GOF131229:GOH131239 GYB131229:GYD131239 HHX131229:HHZ131239 HRT131229:HRV131239 IBP131229:IBR131239 ILL131229:ILN131239 IVH131229:IVJ131239 JFD131229:JFF131239 JOZ131229:JPB131239 JYV131229:JYX131239 KIR131229:KIT131239 KSN131229:KSP131239 LCJ131229:LCL131239 LMF131229:LMH131239 LWB131229:LWD131239 MFX131229:MFZ131239 MPT131229:MPV131239 MZP131229:MZR131239 NJL131229:NJN131239 NTH131229:NTJ131239 ODD131229:ODF131239 OMZ131229:ONB131239 OWV131229:OWX131239 PGR131229:PGT131239 PQN131229:PQP131239 QAJ131229:QAL131239 QKF131229:QKH131239 QUB131229:QUD131239 RDX131229:RDZ131239 RNT131229:RNV131239 RXP131229:RXR131239 SHL131229:SHN131239 SRH131229:SRJ131239 TBD131229:TBF131239 TKZ131229:TLB131239 TUV131229:TUX131239 UER131229:UET131239 UON131229:UOP131239 UYJ131229:UYL131239 VIF131229:VIH131239 VSB131229:VSD131239 WBX131229:WBZ131239 WLT131229:WLV131239 WVP131229:WVR131239 H196765:J196775 JD196765:JF196775 SZ196765:TB196775 ACV196765:ACX196775 AMR196765:AMT196775 AWN196765:AWP196775 BGJ196765:BGL196775 BQF196765:BQH196775 CAB196765:CAD196775 CJX196765:CJZ196775 CTT196765:CTV196775 DDP196765:DDR196775 DNL196765:DNN196775 DXH196765:DXJ196775 EHD196765:EHF196775 EQZ196765:ERB196775 FAV196765:FAX196775 FKR196765:FKT196775 FUN196765:FUP196775 GEJ196765:GEL196775 GOF196765:GOH196775 GYB196765:GYD196775 HHX196765:HHZ196775 HRT196765:HRV196775 IBP196765:IBR196775 ILL196765:ILN196775 IVH196765:IVJ196775 JFD196765:JFF196775 JOZ196765:JPB196775 JYV196765:JYX196775 KIR196765:KIT196775 KSN196765:KSP196775 LCJ196765:LCL196775 LMF196765:LMH196775 LWB196765:LWD196775 MFX196765:MFZ196775 MPT196765:MPV196775 MZP196765:MZR196775 NJL196765:NJN196775 NTH196765:NTJ196775 ODD196765:ODF196775 OMZ196765:ONB196775 OWV196765:OWX196775 PGR196765:PGT196775 PQN196765:PQP196775 QAJ196765:QAL196775 QKF196765:QKH196775 QUB196765:QUD196775 RDX196765:RDZ196775 RNT196765:RNV196775 RXP196765:RXR196775 SHL196765:SHN196775 SRH196765:SRJ196775 TBD196765:TBF196775 TKZ196765:TLB196775 TUV196765:TUX196775 UER196765:UET196775 UON196765:UOP196775 UYJ196765:UYL196775 VIF196765:VIH196775 VSB196765:VSD196775 WBX196765:WBZ196775 WLT196765:WLV196775 WVP196765:WVR196775 H262301:J262311 JD262301:JF262311 SZ262301:TB262311 ACV262301:ACX262311 AMR262301:AMT262311 AWN262301:AWP262311 BGJ262301:BGL262311 BQF262301:BQH262311 CAB262301:CAD262311 CJX262301:CJZ262311 CTT262301:CTV262311 DDP262301:DDR262311 DNL262301:DNN262311 DXH262301:DXJ262311 EHD262301:EHF262311 EQZ262301:ERB262311 FAV262301:FAX262311 FKR262301:FKT262311 FUN262301:FUP262311 GEJ262301:GEL262311 GOF262301:GOH262311 GYB262301:GYD262311 HHX262301:HHZ262311 HRT262301:HRV262311 IBP262301:IBR262311 ILL262301:ILN262311 IVH262301:IVJ262311 JFD262301:JFF262311 JOZ262301:JPB262311 JYV262301:JYX262311 KIR262301:KIT262311 KSN262301:KSP262311 LCJ262301:LCL262311 LMF262301:LMH262311 LWB262301:LWD262311 MFX262301:MFZ262311 MPT262301:MPV262311 MZP262301:MZR262311 NJL262301:NJN262311 NTH262301:NTJ262311 ODD262301:ODF262311 OMZ262301:ONB262311 OWV262301:OWX262311 PGR262301:PGT262311 PQN262301:PQP262311 QAJ262301:QAL262311 QKF262301:QKH262311 QUB262301:QUD262311 RDX262301:RDZ262311 RNT262301:RNV262311 RXP262301:RXR262311 SHL262301:SHN262311 SRH262301:SRJ262311 TBD262301:TBF262311 TKZ262301:TLB262311 TUV262301:TUX262311 UER262301:UET262311 UON262301:UOP262311 UYJ262301:UYL262311 VIF262301:VIH262311 VSB262301:VSD262311 WBX262301:WBZ262311 WLT262301:WLV262311 WVP262301:WVR262311 H327837:J327847 JD327837:JF327847 SZ327837:TB327847 ACV327837:ACX327847 AMR327837:AMT327847 AWN327837:AWP327847 BGJ327837:BGL327847 BQF327837:BQH327847 CAB327837:CAD327847 CJX327837:CJZ327847 CTT327837:CTV327847 DDP327837:DDR327847 DNL327837:DNN327847 DXH327837:DXJ327847 EHD327837:EHF327847 EQZ327837:ERB327847 FAV327837:FAX327847 FKR327837:FKT327847 FUN327837:FUP327847 GEJ327837:GEL327847 GOF327837:GOH327847 GYB327837:GYD327847 HHX327837:HHZ327847 HRT327837:HRV327847 IBP327837:IBR327847 ILL327837:ILN327847 IVH327837:IVJ327847 JFD327837:JFF327847 JOZ327837:JPB327847 JYV327837:JYX327847 KIR327837:KIT327847 KSN327837:KSP327847 LCJ327837:LCL327847 LMF327837:LMH327847 LWB327837:LWD327847 MFX327837:MFZ327847 MPT327837:MPV327847 MZP327837:MZR327847 NJL327837:NJN327847 NTH327837:NTJ327847 ODD327837:ODF327847 OMZ327837:ONB327847 OWV327837:OWX327847 PGR327837:PGT327847 PQN327837:PQP327847 QAJ327837:QAL327847 QKF327837:QKH327847 QUB327837:QUD327847 RDX327837:RDZ327847 RNT327837:RNV327847 RXP327837:RXR327847 SHL327837:SHN327847 SRH327837:SRJ327847 TBD327837:TBF327847 TKZ327837:TLB327847 TUV327837:TUX327847 UER327837:UET327847 UON327837:UOP327847 UYJ327837:UYL327847 VIF327837:VIH327847 VSB327837:VSD327847 WBX327837:WBZ327847 WLT327837:WLV327847 WVP327837:WVR327847 H393373:J393383 JD393373:JF393383 SZ393373:TB393383 ACV393373:ACX393383 AMR393373:AMT393383 AWN393373:AWP393383 BGJ393373:BGL393383 BQF393373:BQH393383 CAB393373:CAD393383 CJX393373:CJZ393383 CTT393373:CTV393383 DDP393373:DDR393383 DNL393373:DNN393383 DXH393373:DXJ393383 EHD393373:EHF393383 EQZ393373:ERB393383 FAV393373:FAX393383 FKR393373:FKT393383 FUN393373:FUP393383 GEJ393373:GEL393383 GOF393373:GOH393383 GYB393373:GYD393383 HHX393373:HHZ393383 HRT393373:HRV393383 IBP393373:IBR393383 ILL393373:ILN393383 IVH393373:IVJ393383 JFD393373:JFF393383 JOZ393373:JPB393383 JYV393373:JYX393383 KIR393373:KIT393383 KSN393373:KSP393383 LCJ393373:LCL393383 LMF393373:LMH393383 LWB393373:LWD393383 MFX393373:MFZ393383 MPT393373:MPV393383 MZP393373:MZR393383 NJL393373:NJN393383 NTH393373:NTJ393383 ODD393373:ODF393383 OMZ393373:ONB393383 OWV393373:OWX393383 PGR393373:PGT393383 PQN393373:PQP393383 QAJ393373:QAL393383 QKF393373:QKH393383 QUB393373:QUD393383 RDX393373:RDZ393383 RNT393373:RNV393383 RXP393373:RXR393383 SHL393373:SHN393383 SRH393373:SRJ393383 TBD393373:TBF393383 TKZ393373:TLB393383 TUV393373:TUX393383 UER393373:UET393383 UON393373:UOP393383 UYJ393373:UYL393383 VIF393373:VIH393383 VSB393373:VSD393383 WBX393373:WBZ393383 WLT393373:WLV393383 WVP393373:WVR393383 H458909:J458919 JD458909:JF458919 SZ458909:TB458919 ACV458909:ACX458919 AMR458909:AMT458919 AWN458909:AWP458919 BGJ458909:BGL458919 BQF458909:BQH458919 CAB458909:CAD458919 CJX458909:CJZ458919 CTT458909:CTV458919 DDP458909:DDR458919 DNL458909:DNN458919 DXH458909:DXJ458919 EHD458909:EHF458919 EQZ458909:ERB458919 FAV458909:FAX458919 FKR458909:FKT458919 FUN458909:FUP458919 GEJ458909:GEL458919 GOF458909:GOH458919 GYB458909:GYD458919 HHX458909:HHZ458919 HRT458909:HRV458919 IBP458909:IBR458919 ILL458909:ILN458919 IVH458909:IVJ458919 JFD458909:JFF458919 JOZ458909:JPB458919 JYV458909:JYX458919 KIR458909:KIT458919 KSN458909:KSP458919 LCJ458909:LCL458919 LMF458909:LMH458919 LWB458909:LWD458919 MFX458909:MFZ458919 MPT458909:MPV458919 MZP458909:MZR458919 NJL458909:NJN458919 NTH458909:NTJ458919 ODD458909:ODF458919 OMZ458909:ONB458919 OWV458909:OWX458919 PGR458909:PGT458919 PQN458909:PQP458919 QAJ458909:QAL458919 QKF458909:QKH458919 QUB458909:QUD458919 RDX458909:RDZ458919 RNT458909:RNV458919 RXP458909:RXR458919 SHL458909:SHN458919 SRH458909:SRJ458919 TBD458909:TBF458919 TKZ458909:TLB458919 TUV458909:TUX458919 UER458909:UET458919 UON458909:UOP458919 UYJ458909:UYL458919 VIF458909:VIH458919 VSB458909:VSD458919 WBX458909:WBZ458919 WLT458909:WLV458919 WVP458909:WVR458919 H524445:J524455 JD524445:JF524455 SZ524445:TB524455 ACV524445:ACX524455 AMR524445:AMT524455 AWN524445:AWP524455 BGJ524445:BGL524455 BQF524445:BQH524455 CAB524445:CAD524455 CJX524445:CJZ524455 CTT524445:CTV524455 DDP524445:DDR524455 DNL524445:DNN524455 DXH524445:DXJ524455 EHD524445:EHF524455 EQZ524445:ERB524455 FAV524445:FAX524455 FKR524445:FKT524455 FUN524445:FUP524455 GEJ524445:GEL524455 GOF524445:GOH524455 GYB524445:GYD524455 HHX524445:HHZ524455 HRT524445:HRV524455 IBP524445:IBR524455 ILL524445:ILN524455 IVH524445:IVJ524455 JFD524445:JFF524455 JOZ524445:JPB524455 JYV524445:JYX524455 KIR524445:KIT524455 KSN524445:KSP524455 LCJ524445:LCL524455 LMF524445:LMH524455 LWB524445:LWD524455 MFX524445:MFZ524455 MPT524445:MPV524455 MZP524445:MZR524455 NJL524445:NJN524455 NTH524445:NTJ524455 ODD524445:ODF524455 OMZ524445:ONB524455 OWV524445:OWX524455 PGR524445:PGT524455 PQN524445:PQP524455 QAJ524445:QAL524455 QKF524445:QKH524455 QUB524445:QUD524455 RDX524445:RDZ524455 RNT524445:RNV524455 RXP524445:RXR524455 SHL524445:SHN524455 SRH524445:SRJ524455 TBD524445:TBF524455 TKZ524445:TLB524455 TUV524445:TUX524455 UER524445:UET524455 UON524445:UOP524455 UYJ524445:UYL524455 VIF524445:VIH524455 VSB524445:VSD524455 WBX524445:WBZ524455 WLT524445:WLV524455 WVP524445:WVR524455 H589981:J589991 JD589981:JF589991 SZ589981:TB589991 ACV589981:ACX589991 AMR589981:AMT589991 AWN589981:AWP589991 BGJ589981:BGL589991 BQF589981:BQH589991 CAB589981:CAD589991 CJX589981:CJZ589991 CTT589981:CTV589991 DDP589981:DDR589991 DNL589981:DNN589991 DXH589981:DXJ589991 EHD589981:EHF589991 EQZ589981:ERB589991 FAV589981:FAX589991 FKR589981:FKT589991 FUN589981:FUP589991 GEJ589981:GEL589991 GOF589981:GOH589991 GYB589981:GYD589991 HHX589981:HHZ589991 HRT589981:HRV589991 IBP589981:IBR589991 ILL589981:ILN589991 IVH589981:IVJ589991 JFD589981:JFF589991 JOZ589981:JPB589991 JYV589981:JYX589991 KIR589981:KIT589991 KSN589981:KSP589991 LCJ589981:LCL589991 LMF589981:LMH589991 LWB589981:LWD589991 MFX589981:MFZ589991 MPT589981:MPV589991 MZP589981:MZR589991 NJL589981:NJN589991 NTH589981:NTJ589991 ODD589981:ODF589991 OMZ589981:ONB589991 OWV589981:OWX589991 PGR589981:PGT589991 PQN589981:PQP589991 QAJ589981:QAL589991 QKF589981:QKH589991 QUB589981:QUD589991 RDX589981:RDZ589991 RNT589981:RNV589991 RXP589981:RXR589991 SHL589981:SHN589991 SRH589981:SRJ589991 TBD589981:TBF589991 TKZ589981:TLB589991 TUV589981:TUX589991 UER589981:UET589991 UON589981:UOP589991 UYJ589981:UYL589991 VIF589981:VIH589991 VSB589981:VSD589991 WBX589981:WBZ589991 WLT589981:WLV589991 WVP589981:WVR589991 H655517:J655527 JD655517:JF655527 SZ655517:TB655527 ACV655517:ACX655527 AMR655517:AMT655527 AWN655517:AWP655527 BGJ655517:BGL655527 BQF655517:BQH655527 CAB655517:CAD655527 CJX655517:CJZ655527 CTT655517:CTV655527 DDP655517:DDR655527 DNL655517:DNN655527 DXH655517:DXJ655527 EHD655517:EHF655527 EQZ655517:ERB655527 FAV655517:FAX655527 FKR655517:FKT655527 FUN655517:FUP655527 GEJ655517:GEL655527 GOF655517:GOH655527 GYB655517:GYD655527 HHX655517:HHZ655527 HRT655517:HRV655527 IBP655517:IBR655527 ILL655517:ILN655527 IVH655517:IVJ655527 JFD655517:JFF655527 JOZ655517:JPB655527 JYV655517:JYX655527 KIR655517:KIT655527 KSN655517:KSP655527 LCJ655517:LCL655527 LMF655517:LMH655527 LWB655517:LWD655527 MFX655517:MFZ655527 MPT655517:MPV655527 MZP655517:MZR655527 NJL655517:NJN655527 NTH655517:NTJ655527 ODD655517:ODF655527 OMZ655517:ONB655527 OWV655517:OWX655527 PGR655517:PGT655527 PQN655517:PQP655527 QAJ655517:QAL655527 QKF655517:QKH655527 QUB655517:QUD655527 RDX655517:RDZ655527 RNT655517:RNV655527 RXP655517:RXR655527 SHL655517:SHN655527 SRH655517:SRJ655527 TBD655517:TBF655527 TKZ655517:TLB655527 TUV655517:TUX655527 UER655517:UET655527 UON655517:UOP655527 UYJ655517:UYL655527 VIF655517:VIH655527 VSB655517:VSD655527 WBX655517:WBZ655527 WLT655517:WLV655527 WVP655517:WVR655527 H721053:J721063 JD721053:JF721063 SZ721053:TB721063 ACV721053:ACX721063 AMR721053:AMT721063 AWN721053:AWP721063 BGJ721053:BGL721063 BQF721053:BQH721063 CAB721053:CAD721063 CJX721053:CJZ721063 CTT721053:CTV721063 DDP721053:DDR721063 DNL721053:DNN721063 DXH721053:DXJ721063 EHD721053:EHF721063 EQZ721053:ERB721063 FAV721053:FAX721063 FKR721053:FKT721063 FUN721053:FUP721063 GEJ721053:GEL721063 GOF721053:GOH721063 GYB721053:GYD721063 HHX721053:HHZ721063 HRT721053:HRV721063 IBP721053:IBR721063 ILL721053:ILN721063 IVH721053:IVJ721063 JFD721053:JFF721063 JOZ721053:JPB721063 JYV721053:JYX721063 KIR721053:KIT721063 KSN721053:KSP721063 LCJ721053:LCL721063 LMF721053:LMH721063 LWB721053:LWD721063 MFX721053:MFZ721063 MPT721053:MPV721063 MZP721053:MZR721063 NJL721053:NJN721063 NTH721053:NTJ721063 ODD721053:ODF721063 OMZ721053:ONB721063 OWV721053:OWX721063 PGR721053:PGT721063 PQN721053:PQP721063 QAJ721053:QAL721063 QKF721053:QKH721063 QUB721053:QUD721063 RDX721053:RDZ721063 RNT721053:RNV721063 RXP721053:RXR721063 SHL721053:SHN721063 SRH721053:SRJ721063 TBD721053:TBF721063 TKZ721053:TLB721063 TUV721053:TUX721063 UER721053:UET721063 UON721053:UOP721063 UYJ721053:UYL721063 VIF721053:VIH721063 VSB721053:VSD721063 WBX721053:WBZ721063 WLT721053:WLV721063 WVP721053:WVR721063 H786589:J786599 JD786589:JF786599 SZ786589:TB786599 ACV786589:ACX786599 AMR786589:AMT786599 AWN786589:AWP786599 BGJ786589:BGL786599 BQF786589:BQH786599 CAB786589:CAD786599 CJX786589:CJZ786599 CTT786589:CTV786599 DDP786589:DDR786599 DNL786589:DNN786599 DXH786589:DXJ786599 EHD786589:EHF786599 EQZ786589:ERB786599 FAV786589:FAX786599 FKR786589:FKT786599 FUN786589:FUP786599 GEJ786589:GEL786599 GOF786589:GOH786599 GYB786589:GYD786599 HHX786589:HHZ786599 HRT786589:HRV786599 IBP786589:IBR786599 ILL786589:ILN786599 IVH786589:IVJ786599 JFD786589:JFF786599 JOZ786589:JPB786599 JYV786589:JYX786599 KIR786589:KIT786599 KSN786589:KSP786599 LCJ786589:LCL786599 LMF786589:LMH786599 LWB786589:LWD786599 MFX786589:MFZ786599 MPT786589:MPV786599 MZP786589:MZR786599 NJL786589:NJN786599 NTH786589:NTJ786599 ODD786589:ODF786599 OMZ786589:ONB786599 OWV786589:OWX786599 PGR786589:PGT786599 PQN786589:PQP786599 QAJ786589:QAL786599 QKF786589:QKH786599 QUB786589:QUD786599 RDX786589:RDZ786599 RNT786589:RNV786599 RXP786589:RXR786599 SHL786589:SHN786599 SRH786589:SRJ786599 TBD786589:TBF786599 TKZ786589:TLB786599 TUV786589:TUX786599 UER786589:UET786599 UON786589:UOP786599 UYJ786589:UYL786599 VIF786589:VIH786599 VSB786589:VSD786599 WBX786589:WBZ786599 WLT786589:WLV786599 WVP786589:WVR786599 H852125:J852135 JD852125:JF852135 SZ852125:TB852135 ACV852125:ACX852135 AMR852125:AMT852135 AWN852125:AWP852135 BGJ852125:BGL852135 BQF852125:BQH852135 CAB852125:CAD852135 CJX852125:CJZ852135 CTT852125:CTV852135 DDP852125:DDR852135 DNL852125:DNN852135 DXH852125:DXJ852135 EHD852125:EHF852135 EQZ852125:ERB852135 FAV852125:FAX852135 FKR852125:FKT852135 FUN852125:FUP852135 GEJ852125:GEL852135 GOF852125:GOH852135 GYB852125:GYD852135 HHX852125:HHZ852135 HRT852125:HRV852135 IBP852125:IBR852135 ILL852125:ILN852135 IVH852125:IVJ852135 JFD852125:JFF852135 JOZ852125:JPB852135 JYV852125:JYX852135 KIR852125:KIT852135 KSN852125:KSP852135 LCJ852125:LCL852135 LMF852125:LMH852135 LWB852125:LWD852135 MFX852125:MFZ852135 MPT852125:MPV852135 MZP852125:MZR852135 NJL852125:NJN852135 NTH852125:NTJ852135 ODD852125:ODF852135 OMZ852125:ONB852135 OWV852125:OWX852135 PGR852125:PGT852135 PQN852125:PQP852135 QAJ852125:QAL852135 QKF852125:QKH852135 QUB852125:QUD852135 RDX852125:RDZ852135 RNT852125:RNV852135 RXP852125:RXR852135 SHL852125:SHN852135 SRH852125:SRJ852135 TBD852125:TBF852135 TKZ852125:TLB852135 TUV852125:TUX852135 UER852125:UET852135 UON852125:UOP852135 UYJ852125:UYL852135 VIF852125:VIH852135 VSB852125:VSD852135 WBX852125:WBZ852135 WLT852125:WLV852135 WVP852125:WVR852135 H917661:J917671 JD917661:JF917671 SZ917661:TB917671 ACV917661:ACX917671 AMR917661:AMT917671 AWN917661:AWP917671 BGJ917661:BGL917671 BQF917661:BQH917671 CAB917661:CAD917671 CJX917661:CJZ917671 CTT917661:CTV917671 DDP917661:DDR917671 DNL917661:DNN917671 DXH917661:DXJ917671 EHD917661:EHF917671 EQZ917661:ERB917671 FAV917661:FAX917671 FKR917661:FKT917671 FUN917661:FUP917671 GEJ917661:GEL917671 GOF917661:GOH917671 GYB917661:GYD917671 HHX917661:HHZ917671 HRT917661:HRV917671 IBP917661:IBR917671 ILL917661:ILN917671 IVH917661:IVJ917671 JFD917661:JFF917671 JOZ917661:JPB917671 JYV917661:JYX917671 KIR917661:KIT917671 KSN917661:KSP917671 LCJ917661:LCL917671 LMF917661:LMH917671 LWB917661:LWD917671 MFX917661:MFZ917671 MPT917661:MPV917671 MZP917661:MZR917671 NJL917661:NJN917671 NTH917661:NTJ917671 ODD917661:ODF917671 OMZ917661:ONB917671 OWV917661:OWX917671 PGR917661:PGT917671 PQN917661:PQP917671 QAJ917661:QAL917671 QKF917661:QKH917671 QUB917661:QUD917671 RDX917661:RDZ917671 RNT917661:RNV917671 RXP917661:RXR917671 SHL917661:SHN917671 SRH917661:SRJ917671 TBD917661:TBF917671 TKZ917661:TLB917671 TUV917661:TUX917671 UER917661:UET917671 UON917661:UOP917671 UYJ917661:UYL917671 VIF917661:VIH917671 VSB917661:VSD917671 WBX917661:WBZ917671 WLT917661:WLV917671 WVP917661:WVR917671 H983197:J983207 JD983197:JF983207 SZ983197:TB983207 ACV983197:ACX983207 AMR983197:AMT983207 AWN983197:AWP983207 BGJ983197:BGL983207 BQF983197:BQH983207 CAB983197:CAD983207 CJX983197:CJZ983207 CTT983197:CTV983207 DDP983197:DDR983207 DNL983197:DNN983207 DXH983197:DXJ983207 EHD983197:EHF983207 EQZ983197:ERB983207 FAV983197:FAX983207 FKR983197:FKT983207 FUN983197:FUP983207 GEJ983197:GEL983207 GOF983197:GOH983207 GYB983197:GYD983207 HHX983197:HHZ983207 HRT983197:HRV983207 IBP983197:IBR983207 ILL983197:ILN983207 IVH983197:IVJ983207 JFD983197:JFF983207 JOZ983197:JPB983207 JYV983197:JYX983207 KIR983197:KIT983207 KSN983197:KSP983207 LCJ983197:LCL983207 LMF983197:LMH983207 LWB983197:LWD983207 MFX983197:MFZ983207 MPT983197:MPV983207 MZP983197:MZR983207 NJL983197:NJN983207 NTH983197:NTJ983207 ODD983197:ODF983207 OMZ983197:ONB983207 OWV983197:OWX983207 PGR983197:PGT983207 PQN983197:PQP983207 QAJ983197:QAL983207 QKF983197:QKH983207 QUB983197:QUD983207 RDX983197:RDZ983207 RNT983197:RNV983207 RXP983197:RXR983207 SHL983197:SHN983207 SRH983197:SRJ983207 TBD983197:TBF983207 TKZ983197:TLB983207 TUV983197:TUX983207 UER983197:UET983207 UON983197:UOP983207 UYJ983197:UYL983207 VIF983197:VIH983207 VSB983197:VSD983207 WBX983197:WBZ983207 WLT983197:WLV983207 WVP983197:WVR983207 H65707:J65715 JD65707:JF65715 SZ65707:TB65715 ACV65707:ACX65715 AMR65707:AMT65715 AWN65707:AWP65715 BGJ65707:BGL65715 BQF65707:BQH65715 CAB65707:CAD65715 CJX65707:CJZ65715 CTT65707:CTV65715 DDP65707:DDR65715 DNL65707:DNN65715 DXH65707:DXJ65715 EHD65707:EHF65715 EQZ65707:ERB65715 FAV65707:FAX65715 FKR65707:FKT65715 FUN65707:FUP65715 GEJ65707:GEL65715 GOF65707:GOH65715 GYB65707:GYD65715 HHX65707:HHZ65715 HRT65707:HRV65715 IBP65707:IBR65715 ILL65707:ILN65715 IVH65707:IVJ65715 JFD65707:JFF65715 JOZ65707:JPB65715 JYV65707:JYX65715 KIR65707:KIT65715 KSN65707:KSP65715 LCJ65707:LCL65715 LMF65707:LMH65715 LWB65707:LWD65715 MFX65707:MFZ65715 MPT65707:MPV65715 MZP65707:MZR65715 NJL65707:NJN65715 NTH65707:NTJ65715 ODD65707:ODF65715 OMZ65707:ONB65715 OWV65707:OWX65715 PGR65707:PGT65715 PQN65707:PQP65715 QAJ65707:QAL65715 QKF65707:QKH65715 QUB65707:QUD65715 RDX65707:RDZ65715 RNT65707:RNV65715 RXP65707:RXR65715 SHL65707:SHN65715 SRH65707:SRJ65715 TBD65707:TBF65715 TKZ65707:TLB65715 TUV65707:TUX65715 UER65707:UET65715 UON65707:UOP65715 UYJ65707:UYL65715 VIF65707:VIH65715 VSB65707:VSD65715 WBX65707:WBZ65715 WLT65707:WLV65715 WVP65707:WVR65715 H131243:J131251 JD131243:JF131251 SZ131243:TB131251 ACV131243:ACX131251 AMR131243:AMT131251 AWN131243:AWP131251 BGJ131243:BGL131251 BQF131243:BQH131251 CAB131243:CAD131251 CJX131243:CJZ131251 CTT131243:CTV131251 DDP131243:DDR131251 DNL131243:DNN131251 DXH131243:DXJ131251 EHD131243:EHF131251 EQZ131243:ERB131251 FAV131243:FAX131251 FKR131243:FKT131251 FUN131243:FUP131251 GEJ131243:GEL131251 GOF131243:GOH131251 GYB131243:GYD131251 HHX131243:HHZ131251 HRT131243:HRV131251 IBP131243:IBR131251 ILL131243:ILN131251 IVH131243:IVJ131251 JFD131243:JFF131251 JOZ131243:JPB131251 JYV131243:JYX131251 KIR131243:KIT131251 KSN131243:KSP131251 LCJ131243:LCL131251 LMF131243:LMH131251 LWB131243:LWD131251 MFX131243:MFZ131251 MPT131243:MPV131251 MZP131243:MZR131251 NJL131243:NJN131251 NTH131243:NTJ131251 ODD131243:ODF131251 OMZ131243:ONB131251 OWV131243:OWX131251 PGR131243:PGT131251 PQN131243:PQP131251 QAJ131243:QAL131251 QKF131243:QKH131251 QUB131243:QUD131251 RDX131243:RDZ131251 RNT131243:RNV131251 RXP131243:RXR131251 SHL131243:SHN131251 SRH131243:SRJ131251 TBD131243:TBF131251 TKZ131243:TLB131251 TUV131243:TUX131251 UER131243:UET131251 UON131243:UOP131251 UYJ131243:UYL131251 VIF131243:VIH131251 VSB131243:VSD131251 WBX131243:WBZ131251 WLT131243:WLV131251 WVP131243:WVR131251 H196779:J196787 JD196779:JF196787 SZ196779:TB196787 ACV196779:ACX196787 AMR196779:AMT196787 AWN196779:AWP196787 BGJ196779:BGL196787 BQF196779:BQH196787 CAB196779:CAD196787 CJX196779:CJZ196787 CTT196779:CTV196787 DDP196779:DDR196787 DNL196779:DNN196787 DXH196779:DXJ196787 EHD196779:EHF196787 EQZ196779:ERB196787 FAV196779:FAX196787 FKR196779:FKT196787 FUN196779:FUP196787 GEJ196779:GEL196787 GOF196779:GOH196787 GYB196779:GYD196787 HHX196779:HHZ196787 HRT196779:HRV196787 IBP196779:IBR196787 ILL196779:ILN196787 IVH196779:IVJ196787 JFD196779:JFF196787 JOZ196779:JPB196787 JYV196779:JYX196787 KIR196779:KIT196787 KSN196779:KSP196787 LCJ196779:LCL196787 LMF196779:LMH196787 LWB196779:LWD196787 MFX196779:MFZ196787 MPT196779:MPV196787 MZP196779:MZR196787 NJL196779:NJN196787 NTH196779:NTJ196787 ODD196779:ODF196787 OMZ196779:ONB196787 OWV196779:OWX196787 PGR196779:PGT196787 PQN196779:PQP196787 QAJ196779:QAL196787 QKF196779:QKH196787 QUB196779:QUD196787 RDX196779:RDZ196787 RNT196779:RNV196787 RXP196779:RXR196787 SHL196779:SHN196787 SRH196779:SRJ196787 TBD196779:TBF196787 TKZ196779:TLB196787 TUV196779:TUX196787 UER196779:UET196787 UON196779:UOP196787 UYJ196779:UYL196787 VIF196779:VIH196787 VSB196779:VSD196787 WBX196779:WBZ196787 WLT196779:WLV196787 WVP196779:WVR196787 H262315:J262323 JD262315:JF262323 SZ262315:TB262323 ACV262315:ACX262323 AMR262315:AMT262323 AWN262315:AWP262323 BGJ262315:BGL262323 BQF262315:BQH262323 CAB262315:CAD262323 CJX262315:CJZ262323 CTT262315:CTV262323 DDP262315:DDR262323 DNL262315:DNN262323 DXH262315:DXJ262323 EHD262315:EHF262323 EQZ262315:ERB262323 FAV262315:FAX262323 FKR262315:FKT262323 FUN262315:FUP262323 GEJ262315:GEL262323 GOF262315:GOH262323 GYB262315:GYD262323 HHX262315:HHZ262323 HRT262315:HRV262323 IBP262315:IBR262323 ILL262315:ILN262323 IVH262315:IVJ262323 JFD262315:JFF262323 JOZ262315:JPB262323 JYV262315:JYX262323 KIR262315:KIT262323 KSN262315:KSP262323 LCJ262315:LCL262323 LMF262315:LMH262323 LWB262315:LWD262323 MFX262315:MFZ262323 MPT262315:MPV262323 MZP262315:MZR262323 NJL262315:NJN262323 NTH262315:NTJ262323 ODD262315:ODF262323 OMZ262315:ONB262323 OWV262315:OWX262323 PGR262315:PGT262323 PQN262315:PQP262323 QAJ262315:QAL262323 QKF262315:QKH262323 QUB262315:QUD262323 RDX262315:RDZ262323 RNT262315:RNV262323 RXP262315:RXR262323 SHL262315:SHN262323 SRH262315:SRJ262323 TBD262315:TBF262323 TKZ262315:TLB262323 TUV262315:TUX262323 UER262315:UET262323 UON262315:UOP262323 UYJ262315:UYL262323 VIF262315:VIH262323 VSB262315:VSD262323 WBX262315:WBZ262323 WLT262315:WLV262323 WVP262315:WVR262323 H327851:J327859 JD327851:JF327859 SZ327851:TB327859 ACV327851:ACX327859 AMR327851:AMT327859 AWN327851:AWP327859 BGJ327851:BGL327859 BQF327851:BQH327859 CAB327851:CAD327859 CJX327851:CJZ327859 CTT327851:CTV327859 DDP327851:DDR327859 DNL327851:DNN327859 DXH327851:DXJ327859 EHD327851:EHF327859 EQZ327851:ERB327859 FAV327851:FAX327859 FKR327851:FKT327859 FUN327851:FUP327859 GEJ327851:GEL327859 GOF327851:GOH327859 GYB327851:GYD327859 HHX327851:HHZ327859 HRT327851:HRV327859 IBP327851:IBR327859 ILL327851:ILN327859 IVH327851:IVJ327859 JFD327851:JFF327859 JOZ327851:JPB327859 JYV327851:JYX327859 KIR327851:KIT327859 KSN327851:KSP327859 LCJ327851:LCL327859 LMF327851:LMH327859 LWB327851:LWD327859 MFX327851:MFZ327859 MPT327851:MPV327859 MZP327851:MZR327859 NJL327851:NJN327859 NTH327851:NTJ327859 ODD327851:ODF327859 OMZ327851:ONB327859 OWV327851:OWX327859 PGR327851:PGT327859 PQN327851:PQP327859 QAJ327851:QAL327859 QKF327851:QKH327859 QUB327851:QUD327859 RDX327851:RDZ327859 RNT327851:RNV327859 RXP327851:RXR327859 SHL327851:SHN327859 SRH327851:SRJ327859 TBD327851:TBF327859 TKZ327851:TLB327859 TUV327851:TUX327859 UER327851:UET327859 UON327851:UOP327859 UYJ327851:UYL327859 VIF327851:VIH327859 VSB327851:VSD327859 WBX327851:WBZ327859 WLT327851:WLV327859 WVP327851:WVR327859 H393387:J393395 JD393387:JF393395 SZ393387:TB393395 ACV393387:ACX393395 AMR393387:AMT393395 AWN393387:AWP393395 BGJ393387:BGL393395 BQF393387:BQH393395 CAB393387:CAD393395 CJX393387:CJZ393395 CTT393387:CTV393395 DDP393387:DDR393395 DNL393387:DNN393395 DXH393387:DXJ393395 EHD393387:EHF393395 EQZ393387:ERB393395 FAV393387:FAX393395 FKR393387:FKT393395 FUN393387:FUP393395 GEJ393387:GEL393395 GOF393387:GOH393395 GYB393387:GYD393395 HHX393387:HHZ393395 HRT393387:HRV393395 IBP393387:IBR393395 ILL393387:ILN393395 IVH393387:IVJ393395 JFD393387:JFF393395 JOZ393387:JPB393395 JYV393387:JYX393395 KIR393387:KIT393395 KSN393387:KSP393395 LCJ393387:LCL393395 LMF393387:LMH393395 LWB393387:LWD393395 MFX393387:MFZ393395 MPT393387:MPV393395 MZP393387:MZR393395 NJL393387:NJN393395 NTH393387:NTJ393395 ODD393387:ODF393395 OMZ393387:ONB393395 OWV393387:OWX393395 PGR393387:PGT393395 PQN393387:PQP393395 QAJ393387:QAL393395 QKF393387:QKH393395 QUB393387:QUD393395 RDX393387:RDZ393395 RNT393387:RNV393395 RXP393387:RXR393395 SHL393387:SHN393395 SRH393387:SRJ393395 TBD393387:TBF393395 TKZ393387:TLB393395 TUV393387:TUX393395 UER393387:UET393395 UON393387:UOP393395 UYJ393387:UYL393395 VIF393387:VIH393395 VSB393387:VSD393395 WBX393387:WBZ393395 WLT393387:WLV393395 WVP393387:WVR393395 H458923:J458931 JD458923:JF458931 SZ458923:TB458931 ACV458923:ACX458931 AMR458923:AMT458931 AWN458923:AWP458931 BGJ458923:BGL458931 BQF458923:BQH458931 CAB458923:CAD458931 CJX458923:CJZ458931 CTT458923:CTV458931 DDP458923:DDR458931 DNL458923:DNN458931 DXH458923:DXJ458931 EHD458923:EHF458931 EQZ458923:ERB458931 FAV458923:FAX458931 FKR458923:FKT458931 FUN458923:FUP458931 GEJ458923:GEL458931 GOF458923:GOH458931 GYB458923:GYD458931 HHX458923:HHZ458931 HRT458923:HRV458931 IBP458923:IBR458931 ILL458923:ILN458931 IVH458923:IVJ458931 JFD458923:JFF458931 JOZ458923:JPB458931 JYV458923:JYX458931 KIR458923:KIT458931 KSN458923:KSP458931 LCJ458923:LCL458931 LMF458923:LMH458931 LWB458923:LWD458931 MFX458923:MFZ458931 MPT458923:MPV458931 MZP458923:MZR458931 NJL458923:NJN458931 NTH458923:NTJ458931 ODD458923:ODF458931 OMZ458923:ONB458931 OWV458923:OWX458931 PGR458923:PGT458931 PQN458923:PQP458931 QAJ458923:QAL458931 QKF458923:QKH458931 QUB458923:QUD458931 RDX458923:RDZ458931 RNT458923:RNV458931 RXP458923:RXR458931 SHL458923:SHN458931 SRH458923:SRJ458931 TBD458923:TBF458931 TKZ458923:TLB458931 TUV458923:TUX458931 UER458923:UET458931 UON458923:UOP458931 UYJ458923:UYL458931 VIF458923:VIH458931 VSB458923:VSD458931 WBX458923:WBZ458931 WLT458923:WLV458931 WVP458923:WVR458931 H524459:J524467 JD524459:JF524467 SZ524459:TB524467 ACV524459:ACX524467 AMR524459:AMT524467 AWN524459:AWP524467 BGJ524459:BGL524467 BQF524459:BQH524467 CAB524459:CAD524467 CJX524459:CJZ524467 CTT524459:CTV524467 DDP524459:DDR524467 DNL524459:DNN524467 DXH524459:DXJ524467 EHD524459:EHF524467 EQZ524459:ERB524467 FAV524459:FAX524467 FKR524459:FKT524467 FUN524459:FUP524467 GEJ524459:GEL524467 GOF524459:GOH524467 GYB524459:GYD524467 HHX524459:HHZ524467 HRT524459:HRV524467 IBP524459:IBR524467 ILL524459:ILN524467 IVH524459:IVJ524467 JFD524459:JFF524467 JOZ524459:JPB524467 JYV524459:JYX524467 KIR524459:KIT524467 KSN524459:KSP524467 LCJ524459:LCL524467 LMF524459:LMH524467 LWB524459:LWD524467 MFX524459:MFZ524467 MPT524459:MPV524467 MZP524459:MZR524467 NJL524459:NJN524467 NTH524459:NTJ524467 ODD524459:ODF524467 OMZ524459:ONB524467 OWV524459:OWX524467 PGR524459:PGT524467 PQN524459:PQP524467 QAJ524459:QAL524467 QKF524459:QKH524467 QUB524459:QUD524467 RDX524459:RDZ524467 RNT524459:RNV524467 RXP524459:RXR524467 SHL524459:SHN524467 SRH524459:SRJ524467 TBD524459:TBF524467 TKZ524459:TLB524467 TUV524459:TUX524467 UER524459:UET524467 UON524459:UOP524467 UYJ524459:UYL524467 VIF524459:VIH524467 VSB524459:VSD524467 WBX524459:WBZ524467 WLT524459:WLV524467 WVP524459:WVR524467 H589995:J590003 JD589995:JF590003 SZ589995:TB590003 ACV589995:ACX590003 AMR589995:AMT590003 AWN589995:AWP590003 BGJ589995:BGL590003 BQF589995:BQH590003 CAB589995:CAD590003 CJX589995:CJZ590003 CTT589995:CTV590003 DDP589995:DDR590003 DNL589995:DNN590003 DXH589995:DXJ590003 EHD589995:EHF590003 EQZ589995:ERB590003 FAV589995:FAX590003 FKR589995:FKT590003 FUN589995:FUP590003 GEJ589995:GEL590003 GOF589995:GOH590003 GYB589995:GYD590003 HHX589995:HHZ590003 HRT589995:HRV590003 IBP589995:IBR590003 ILL589995:ILN590003 IVH589995:IVJ590003 JFD589995:JFF590003 JOZ589995:JPB590003 JYV589995:JYX590003 KIR589995:KIT590003 KSN589995:KSP590003 LCJ589995:LCL590003 LMF589995:LMH590003 LWB589995:LWD590003 MFX589995:MFZ590003 MPT589995:MPV590003 MZP589995:MZR590003 NJL589995:NJN590003 NTH589995:NTJ590003 ODD589995:ODF590003 OMZ589995:ONB590003 OWV589995:OWX590003 PGR589995:PGT590003 PQN589995:PQP590003 QAJ589995:QAL590003 QKF589995:QKH590003 QUB589995:QUD590003 RDX589995:RDZ590003 RNT589995:RNV590003 RXP589995:RXR590003 SHL589995:SHN590003 SRH589995:SRJ590003 TBD589995:TBF590003 TKZ589995:TLB590003 TUV589995:TUX590003 UER589995:UET590003 UON589995:UOP590003 UYJ589995:UYL590003 VIF589995:VIH590003 VSB589995:VSD590003 WBX589995:WBZ590003 WLT589995:WLV590003 WVP589995:WVR590003 H655531:J655539 JD655531:JF655539 SZ655531:TB655539 ACV655531:ACX655539 AMR655531:AMT655539 AWN655531:AWP655539 BGJ655531:BGL655539 BQF655531:BQH655539 CAB655531:CAD655539 CJX655531:CJZ655539 CTT655531:CTV655539 DDP655531:DDR655539 DNL655531:DNN655539 DXH655531:DXJ655539 EHD655531:EHF655539 EQZ655531:ERB655539 FAV655531:FAX655539 FKR655531:FKT655539 FUN655531:FUP655539 GEJ655531:GEL655539 GOF655531:GOH655539 GYB655531:GYD655539 HHX655531:HHZ655539 HRT655531:HRV655539 IBP655531:IBR655539 ILL655531:ILN655539 IVH655531:IVJ655539 JFD655531:JFF655539 JOZ655531:JPB655539 JYV655531:JYX655539 KIR655531:KIT655539 KSN655531:KSP655539 LCJ655531:LCL655539 LMF655531:LMH655539 LWB655531:LWD655539 MFX655531:MFZ655539 MPT655531:MPV655539 MZP655531:MZR655539 NJL655531:NJN655539 NTH655531:NTJ655539 ODD655531:ODF655539 OMZ655531:ONB655539 OWV655531:OWX655539 PGR655531:PGT655539 PQN655531:PQP655539 QAJ655531:QAL655539 QKF655531:QKH655539 QUB655531:QUD655539 RDX655531:RDZ655539 RNT655531:RNV655539 RXP655531:RXR655539 SHL655531:SHN655539 SRH655531:SRJ655539 TBD655531:TBF655539 TKZ655531:TLB655539 TUV655531:TUX655539 UER655531:UET655539 UON655531:UOP655539 UYJ655531:UYL655539 VIF655531:VIH655539 VSB655531:VSD655539 WBX655531:WBZ655539 WLT655531:WLV655539 WVP655531:WVR655539 H721067:J721075 JD721067:JF721075 SZ721067:TB721075 ACV721067:ACX721075 AMR721067:AMT721075 AWN721067:AWP721075 BGJ721067:BGL721075 BQF721067:BQH721075 CAB721067:CAD721075 CJX721067:CJZ721075 CTT721067:CTV721075 DDP721067:DDR721075 DNL721067:DNN721075 DXH721067:DXJ721075 EHD721067:EHF721075 EQZ721067:ERB721075 FAV721067:FAX721075 FKR721067:FKT721075 FUN721067:FUP721075 GEJ721067:GEL721075 GOF721067:GOH721075 GYB721067:GYD721075 HHX721067:HHZ721075 HRT721067:HRV721075 IBP721067:IBR721075 ILL721067:ILN721075 IVH721067:IVJ721075 JFD721067:JFF721075 JOZ721067:JPB721075 JYV721067:JYX721075 KIR721067:KIT721075 KSN721067:KSP721075 LCJ721067:LCL721075 LMF721067:LMH721075 LWB721067:LWD721075 MFX721067:MFZ721075 MPT721067:MPV721075 MZP721067:MZR721075 NJL721067:NJN721075 NTH721067:NTJ721075 ODD721067:ODF721075 OMZ721067:ONB721075 OWV721067:OWX721075 PGR721067:PGT721075 PQN721067:PQP721075 QAJ721067:QAL721075 QKF721067:QKH721075 QUB721067:QUD721075 RDX721067:RDZ721075 RNT721067:RNV721075 RXP721067:RXR721075 SHL721067:SHN721075 SRH721067:SRJ721075 TBD721067:TBF721075 TKZ721067:TLB721075 TUV721067:TUX721075 UER721067:UET721075 UON721067:UOP721075 UYJ721067:UYL721075 VIF721067:VIH721075 VSB721067:VSD721075 WBX721067:WBZ721075 WLT721067:WLV721075 WVP721067:WVR721075 H786603:J786611 JD786603:JF786611 SZ786603:TB786611 ACV786603:ACX786611 AMR786603:AMT786611 AWN786603:AWP786611 BGJ786603:BGL786611 BQF786603:BQH786611 CAB786603:CAD786611 CJX786603:CJZ786611 CTT786603:CTV786611 DDP786603:DDR786611 DNL786603:DNN786611 DXH786603:DXJ786611 EHD786603:EHF786611 EQZ786603:ERB786611 FAV786603:FAX786611 FKR786603:FKT786611 FUN786603:FUP786611 GEJ786603:GEL786611 GOF786603:GOH786611 GYB786603:GYD786611 HHX786603:HHZ786611 HRT786603:HRV786611 IBP786603:IBR786611 ILL786603:ILN786611 IVH786603:IVJ786611 JFD786603:JFF786611 JOZ786603:JPB786611 JYV786603:JYX786611 KIR786603:KIT786611 KSN786603:KSP786611 LCJ786603:LCL786611 LMF786603:LMH786611 LWB786603:LWD786611 MFX786603:MFZ786611 MPT786603:MPV786611 MZP786603:MZR786611 NJL786603:NJN786611 NTH786603:NTJ786611 ODD786603:ODF786611 OMZ786603:ONB786611 OWV786603:OWX786611 PGR786603:PGT786611 PQN786603:PQP786611 QAJ786603:QAL786611 QKF786603:QKH786611 QUB786603:QUD786611 RDX786603:RDZ786611 RNT786603:RNV786611 RXP786603:RXR786611 SHL786603:SHN786611 SRH786603:SRJ786611 TBD786603:TBF786611 TKZ786603:TLB786611 TUV786603:TUX786611 UER786603:UET786611 UON786603:UOP786611 UYJ786603:UYL786611 VIF786603:VIH786611 VSB786603:VSD786611 WBX786603:WBZ786611 WLT786603:WLV786611 WVP786603:WVR786611 H852139:J852147 JD852139:JF852147 SZ852139:TB852147 ACV852139:ACX852147 AMR852139:AMT852147 AWN852139:AWP852147 BGJ852139:BGL852147 BQF852139:BQH852147 CAB852139:CAD852147 CJX852139:CJZ852147 CTT852139:CTV852147 DDP852139:DDR852147 DNL852139:DNN852147 DXH852139:DXJ852147 EHD852139:EHF852147 EQZ852139:ERB852147 FAV852139:FAX852147 FKR852139:FKT852147 FUN852139:FUP852147 GEJ852139:GEL852147 GOF852139:GOH852147 GYB852139:GYD852147 HHX852139:HHZ852147 HRT852139:HRV852147 IBP852139:IBR852147 ILL852139:ILN852147 IVH852139:IVJ852147 JFD852139:JFF852147 JOZ852139:JPB852147 JYV852139:JYX852147 KIR852139:KIT852147 KSN852139:KSP852147 LCJ852139:LCL852147 LMF852139:LMH852147 LWB852139:LWD852147 MFX852139:MFZ852147 MPT852139:MPV852147 MZP852139:MZR852147 NJL852139:NJN852147 NTH852139:NTJ852147 ODD852139:ODF852147 OMZ852139:ONB852147 OWV852139:OWX852147 PGR852139:PGT852147 PQN852139:PQP852147 QAJ852139:QAL852147 QKF852139:QKH852147 QUB852139:QUD852147 RDX852139:RDZ852147 RNT852139:RNV852147 RXP852139:RXR852147 SHL852139:SHN852147 SRH852139:SRJ852147 TBD852139:TBF852147 TKZ852139:TLB852147 TUV852139:TUX852147 UER852139:UET852147 UON852139:UOP852147 UYJ852139:UYL852147 VIF852139:VIH852147 VSB852139:VSD852147 WBX852139:WBZ852147 WLT852139:WLV852147 WVP852139:WVR852147 H917675:J917683 JD917675:JF917683 SZ917675:TB917683 ACV917675:ACX917683 AMR917675:AMT917683 AWN917675:AWP917683 BGJ917675:BGL917683 BQF917675:BQH917683 CAB917675:CAD917683 CJX917675:CJZ917683 CTT917675:CTV917683 DDP917675:DDR917683 DNL917675:DNN917683 DXH917675:DXJ917683 EHD917675:EHF917683 EQZ917675:ERB917683 FAV917675:FAX917683 FKR917675:FKT917683 FUN917675:FUP917683 GEJ917675:GEL917683 GOF917675:GOH917683 GYB917675:GYD917683 HHX917675:HHZ917683 HRT917675:HRV917683 IBP917675:IBR917683 ILL917675:ILN917683 IVH917675:IVJ917683 JFD917675:JFF917683 JOZ917675:JPB917683 JYV917675:JYX917683 KIR917675:KIT917683 KSN917675:KSP917683 LCJ917675:LCL917683 LMF917675:LMH917683 LWB917675:LWD917683 MFX917675:MFZ917683 MPT917675:MPV917683 MZP917675:MZR917683 NJL917675:NJN917683 NTH917675:NTJ917683 ODD917675:ODF917683 OMZ917675:ONB917683 OWV917675:OWX917683 PGR917675:PGT917683 PQN917675:PQP917683 QAJ917675:QAL917683 QKF917675:QKH917683 QUB917675:QUD917683 RDX917675:RDZ917683 RNT917675:RNV917683 RXP917675:RXR917683 SHL917675:SHN917683 SRH917675:SRJ917683 TBD917675:TBF917683 TKZ917675:TLB917683 TUV917675:TUX917683 UER917675:UET917683 UON917675:UOP917683 UYJ917675:UYL917683 VIF917675:VIH917683 VSB917675:VSD917683 WBX917675:WBZ917683 WLT917675:WLV917683 WVP917675:WVR917683 H983211:J983219 JD983211:JF983219 SZ983211:TB983219 ACV983211:ACX983219 AMR983211:AMT983219 AWN983211:AWP983219 BGJ983211:BGL983219 BQF983211:BQH983219 CAB983211:CAD983219 CJX983211:CJZ983219 CTT983211:CTV983219 DDP983211:DDR983219 DNL983211:DNN983219 DXH983211:DXJ983219 EHD983211:EHF983219 EQZ983211:ERB983219 FAV983211:FAX983219 FKR983211:FKT983219 FUN983211:FUP983219 GEJ983211:GEL983219 GOF983211:GOH983219 GYB983211:GYD983219 HHX983211:HHZ983219 HRT983211:HRV983219 IBP983211:IBR983219 ILL983211:ILN983219 IVH983211:IVJ983219 JFD983211:JFF983219 JOZ983211:JPB983219 JYV983211:JYX983219 KIR983211:KIT983219 KSN983211:KSP983219 LCJ983211:LCL983219 LMF983211:LMH983219 LWB983211:LWD983219 MFX983211:MFZ983219 MPT983211:MPV983219 MZP983211:MZR983219 NJL983211:NJN983219 NTH983211:NTJ983219 ODD983211:ODF983219 OMZ983211:ONB983219 OWV983211:OWX983219 PGR983211:PGT983219 PQN983211:PQP983219 QAJ983211:QAL983219 QKF983211:QKH983219 QUB983211:QUD983219 RDX983211:RDZ983219 RNT983211:RNV983219 RXP983211:RXR983219 SHL983211:SHN983219 SRH983211:SRJ983219 TBD983211:TBF983219 TKZ983211:TLB983219 TUV983211:TUX983219 UER983211:UET983219 UON983211:UOP983219 UYJ983211:UYL983219 VIF983211:VIH983219 VSB983211:VSD983219 WBX983211:WBZ983219 WLT983211:WLV983219 WVP983211:WVR983219 H65719:J65734 JD65719:JF65734 SZ65719:TB65734 ACV65719:ACX65734 AMR65719:AMT65734 AWN65719:AWP65734 BGJ65719:BGL65734 BQF65719:BQH65734 CAB65719:CAD65734 CJX65719:CJZ65734 CTT65719:CTV65734 DDP65719:DDR65734 DNL65719:DNN65734 DXH65719:DXJ65734 EHD65719:EHF65734 EQZ65719:ERB65734 FAV65719:FAX65734 FKR65719:FKT65734 FUN65719:FUP65734 GEJ65719:GEL65734 GOF65719:GOH65734 GYB65719:GYD65734 HHX65719:HHZ65734 HRT65719:HRV65734 IBP65719:IBR65734 ILL65719:ILN65734 IVH65719:IVJ65734 JFD65719:JFF65734 JOZ65719:JPB65734 JYV65719:JYX65734 KIR65719:KIT65734 KSN65719:KSP65734 LCJ65719:LCL65734 LMF65719:LMH65734 LWB65719:LWD65734 MFX65719:MFZ65734 MPT65719:MPV65734 MZP65719:MZR65734 NJL65719:NJN65734 NTH65719:NTJ65734 ODD65719:ODF65734 OMZ65719:ONB65734 OWV65719:OWX65734 PGR65719:PGT65734 PQN65719:PQP65734 QAJ65719:QAL65734 QKF65719:QKH65734 QUB65719:QUD65734 RDX65719:RDZ65734 RNT65719:RNV65734 RXP65719:RXR65734 SHL65719:SHN65734 SRH65719:SRJ65734 TBD65719:TBF65734 TKZ65719:TLB65734 TUV65719:TUX65734 UER65719:UET65734 UON65719:UOP65734 UYJ65719:UYL65734 VIF65719:VIH65734 VSB65719:VSD65734 WBX65719:WBZ65734 WLT65719:WLV65734 WVP65719:WVR65734 H131255:J131270 JD131255:JF131270 SZ131255:TB131270 ACV131255:ACX131270 AMR131255:AMT131270 AWN131255:AWP131270 BGJ131255:BGL131270 BQF131255:BQH131270 CAB131255:CAD131270 CJX131255:CJZ131270 CTT131255:CTV131270 DDP131255:DDR131270 DNL131255:DNN131270 DXH131255:DXJ131270 EHD131255:EHF131270 EQZ131255:ERB131270 FAV131255:FAX131270 FKR131255:FKT131270 FUN131255:FUP131270 GEJ131255:GEL131270 GOF131255:GOH131270 GYB131255:GYD131270 HHX131255:HHZ131270 HRT131255:HRV131270 IBP131255:IBR131270 ILL131255:ILN131270 IVH131255:IVJ131270 JFD131255:JFF131270 JOZ131255:JPB131270 JYV131255:JYX131270 KIR131255:KIT131270 KSN131255:KSP131270 LCJ131255:LCL131270 LMF131255:LMH131270 LWB131255:LWD131270 MFX131255:MFZ131270 MPT131255:MPV131270 MZP131255:MZR131270 NJL131255:NJN131270 NTH131255:NTJ131270 ODD131255:ODF131270 OMZ131255:ONB131270 OWV131255:OWX131270 PGR131255:PGT131270 PQN131255:PQP131270 QAJ131255:QAL131270 QKF131255:QKH131270 QUB131255:QUD131270 RDX131255:RDZ131270 RNT131255:RNV131270 RXP131255:RXR131270 SHL131255:SHN131270 SRH131255:SRJ131270 TBD131255:TBF131270 TKZ131255:TLB131270 TUV131255:TUX131270 UER131255:UET131270 UON131255:UOP131270 UYJ131255:UYL131270 VIF131255:VIH131270 VSB131255:VSD131270 WBX131255:WBZ131270 WLT131255:WLV131270 WVP131255:WVR131270 H196791:J196806 JD196791:JF196806 SZ196791:TB196806 ACV196791:ACX196806 AMR196791:AMT196806 AWN196791:AWP196806 BGJ196791:BGL196806 BQF196791:BQH196806 CAB196791:CAD196806 CJX196791:CJZ196806 CTT196791:CTV196806 DDP196791:DDR196806 DNL196791:DNN196806 DXH196791:DXJ196806 EHD196791:EHF196806 EQZ196791:ERB196806 FAV196791:FAX196806 FKR196791:FKT196806 FUN196791:FUP196806 GEJ196791:GEL196806 GOF196791:GOH196806 GYB196791:GYD196806 HHX196791:HHZ196806 HRT196791:HRV196806 IBP196791:IBR196806 ILL196791:ILN196806 IVH196791:IVJ196806 JFD196791:JFF196806 JOZ196791:JPB196806 JYV196791:JYX196806 KIR196791:KIT196806 KSN196791:KSP196806 LCJ196791:LCL196806 LMF196791:LMH196806 LWB196791:LWD196806 MFX196791:MFZ196806 MPT196791:MPV196806 MZP196791:MZR196806 NJL196791:NJN196806 NTH196791:NTJ196806 ODD196791:ODF196806 OMZ196791:ONB196806 OWV196791:OWX196806 PGR196791:PGT196806 PQN196791:PQP196806 QAJ196791:QAL196806 QKF196791:QKH196806 QUB196791:QUD196806 RDX196791:RDZ196806 RNT196791:RNV196806 RXP196791:RXR196806 SHL196791:SHN196806 SRH196791:SRJ196806 TBD196791:TBF196806 TKZ196791:TLB196806 TUV196791:TUX196806 UER196791:UET196806 UON196791:UOP196806 UYJ196791:UYL196806 VIF196791:VIH196806 VSB196791:VSD196806 WBX196791:WBZ196806 WLT196791:WLV196806 WVP196791:WVR196806 H262327:J262342 JD262327:JF262342 SZ262327:TB262342 ACV262327:ACX262342 AMR262327:AMT262342 AWN262327:AWP262342 BGJ262327:BGL262342 BQF262327:BQH262342 CAB262327:CAD262342 CJX262327:CJZ262342 CTT262327:CTV262342 DDP262327:DDR262342 DNL262327:DNN262342 DXH262327:DXJ262342 EHD262327:EHF262342 EQZ262327:ERB262342 FAV262327:FAX262342 FKR262327:FKT262342 FUN262327:FUP262342 GEJ262327:GEL262342 GOF262327:GOH262342 GYB262327:GYD262342 HHX262327:HHZ262342 HRT262327:HRV262342 IBP262327:IBR262342 ILL262327:ILN262342 IVH262327:IVJ262342 JFD262327:JFF262342 JOZ262327:JPB262342 JYV262327:JYX262342 KIR262327:KIT262342 KSN262327:KSP262342 LCJ262327:LCL262342 LMF262327:LMH262342 LWB262327:LWD262342 MFX262327:MFZ262342 MPT262327:MPV262342 MZP262327:MZR262342 NJL262327:NJN262342 NTH262327:NTJ262342 ODD262327:ODF262342 OMZ262327:ONB262342 OWV262327:OWX262342 PGR262327:PGT262342 PQN262327:PQP262342 QAJ262327:QAL262342 QKF262327:QKH262342 QUB262327:QUD262342 RDX262327:RDZ262342 RNT262327:RNV262342 RXP262327:RXR262342 SHL262327:SHN262342 SRH262327:SRJ262342 TBD262327:TBF262342 TKZ262327:TLB262342 TUV262327:TUX262342 UER262327:UET262342 UON262327:UOP262342 UYJ262327:UYL262342 VIF262327:VIH262342 VSB262327:VSD262342 WBX262327:WBZ262342 WLT262327:WLV262342 WVP262327:WVR262342 H327863:J327878 JD327863:JF327878 SZ327863:TB327878 ACV327863:ACX327878 AMR327863:AMT327878 AWN327863:AWP327878 BGJ327863:BGL327878 BQF327863:BQH327878 CAB327863:CAD327878 CJX327863:CJZ327878 CTT327863:CTV327878 DDP327863:DDR327878 DNL327863:DNN327878 DXH327863:DXJ327878 EHD327863:EHF327878 EQZ327863:ERB327878 FAV327863:FAX327878 FKR327863:FKT327878 FUN327863:FUP327878 GEJ327863:GEL327878 GOF327863:GOH327878 GYB327863:GYD327878 HHX327863:HHZ327878 HRT327863:HRV327878 IBP327863:IBR327878 ILL327863:ILN327878 IVH327863:IVJ327878 JFD327863:JFF327878 JOZ327863:JPB327878 JYV327863:JYX327878 KIR327863:KIT327878 KSN327863:KSP327878 LCJ327863:LCL327878 LMF327863:LMH327878 LWB327863:LWD327878 MFX327863:MFZ327878 MPT327863:MPV327878 MZP327863:MZR327878 NJL327863:NJN327878 NTH327863:NTJ327878 ODD327863:ODF327878 OMZ327863:ONB327878 OWV327863:OWX327878 PGR327863:PGT327878 PQN327863:PQP327878 QAJ327863:QAL327878 QKF327863:QKH327878 QUB327863:QUD327878 RDX327863:RDZ327878 RNT327863:RNV327878 RXP327863:RXR327878 SHL327863:SHN327878 SRH327863:SRJ327878 TBD327863:TBF327878 TKZ327863:TLB327878 TUV327863:TUX327878 UER327863:UET327878 UON327863:UOP327878 UYJ327863:UYL327878 VIF327863:VIH327878 VSB327863:VSD327878 WBX327863:WBZ327878 WLT327863:WLV327878 WVP327863:WVR327878 H393399:J393414 JD393399:JF393414 SZ393399:TB393414 ACV393399:ACX393414 AMR393399:AMT393414 AWN393399:AWP393414 BGJ393399:BGL393414 BQF393399:BQH393414 CAB393399:CAD393414 CJX393399:CJZ393414 CTT393399:CTV393414 DDP393399:DDR393414 DNL393399:DNN393414 DXH393399:DXJ393414 EHD393399:EHF393414 EQZ393399:ERB393414 FAV393399:FAX393414 FKR393399:FKT393414 FUN393399:FUP393414 GEJ393399:GEL393414 GOF393399:GOH393414 GYB393399:GYD393414 HHX393399:HHZ393414 HRT393399:HRV393414 IBP393399:IBR393414 ILL393399:ILN393414 IVH393399:IVJ393414 JFD393399:JFF393414 JOZ393399:JPB393414 JYV393399:JYX393414 KIR393399:KIT393414 KSN393399:KSP393414 LCJ393399:LCL393414 LMF393399:LMH393414 LWB393399:LWD393414 MFX393399:MFZ393414 MPT393399:MPV393414 MZP393399:MZR393414 NJL393399:NJN393414 NTH393399:NTJ393414 ODD393399:ODF393414 OMZ393399:ONB393414 OWV393399:OWX393414 PGR393399:PGT393414 PQN393399:PQP393414 QAJ393399:QAL393414 QKF393399:QKH393414 QUB393399:QUD393414 RDX393399:RDZ393414 RNT393399:RNV393414 RXP393399:RXR393414 SHL393399:SHN393414 SRH393399:SRJ393414 TBD393399:TBF393414 TKZ393399:TLB393414 TUV393399:TUX393414 UER393399:UET393414 UON393399:UOP393414 UYJ393399:UYL393414 VIF393399:VIH393414 VSB393399:VSD393414 WBX393399:WBZ393414 WLT393399:WLV393414 WVP393399:WVR393414 H458935:J458950 JD458935:JF458950 SZ458935:TB458950 ACV458935:ACX458950 AMR458935:AMT458950 AWN458935:AWP458950 BGJ458935:BGL458950 BQF458935:BQH458950 CAB458935:CAD458950 CJX458935:CJZ458950 CTT458935:CTV458950 DDP458935:DDR458950 DNL458935:DNN458950 DXH458935:DXJ458950 EHD458935:EHF458950 EQZ458935:ERB458950 FAV458935:FAX458950 FKR458935:FKT458950 FUN458935:FUP458950 GEJ458935:GEL458950 GOF458935:GOH458950 GYB458935:GYD458950 HHX458935:HHZ458950 HRT458935:HRV458950 IBP458935:IBR458950 ILL458935:ILN458950 IVH458935:IVJ458950 JFD458935:JFF458950 JOZ458935:JPB458950 JYV458935:JYX458950 KIR458935:KIT458950 KSN458935:KSP458950 LCJ458935:LCL458950 LMF458935:LMH458950 LWB458935:LWD458950 MFX458935:MFZ458950 MPT458935:MPV458950 MZP458935:MZR458950 NJL458935:NJN458950 NTH458935:NTJ458950 ODD458935:ODF458950 OMZ458935:ONB458950 OWV458935:OWX458950 PGR458935:PGT458950 PQN458935:PQP458950 QAJ458935:QAL458950 QKF458935:QKH458950 QUB458935:QUD458950 RDX458935:RDZ458950 RNT458935:RNV458950 RXP458935:RXR458950 SHL458935:SHN458950 SRH458935:SRJ458950 TBD458935:TBF458950 TKZ458935:TLB458950 TUV458935:TUX458950 UER458935:UET458950 UON458935:UOP458950 UYJ458935:UYL458950 VIF458935:VIH458950 VSB458935:VSD458950 WBX458935:WBZ458950 WLT458935:WLV458950 WVP458935:WVR458950 H524471:J524486 JD524471:JF524486 SZ524471:TB524486 ACV524471:ACX524486 AMR524471:AMT524486 AWN524471:AWP524486 BGJ524471:BGL524486 BQF524471:BQH524486 CAB524471:CAD524486 CJX524471:CJZ524486 CTT524471:CTV524486 DDP524471:DDR524486 DNL524471:DNN524486 DXH524471:DXJ524486 EHD524471:EHF524486 EQZ524471:ERB524486 FAV524471:FAX524486 FKR524471:FKT524486 FUN524471:FUP524486 GEJ524471:GEL524486 GOF524471:GOH524486 GYB524471:GYD524486 HHX524471:HHZ524486 HRT524471:HRV524486 IBP524471:IBR524486 ILL524471:ILN524486 IVH524471:IVJ524486 JFD524471:JFF524486 JOZ524471:JPB524486 JYV524471:JYX524486 KIR524471:KIT524486 KSN524471:KSP524486 LCJ524471:LCL524486 LMF524471:LMH524486 LWB524471:LWD524486 MFX524471:MFZ524486 MPT524471:MPV524486 MZP524471:MZR524486 NJL524471:NJN524486 NTH524471:NTJ524486 ODD524471:ODF524486 OMZ524471:ONB524486 OWV524471:OWX524486 PGR524471:PGT524486 PQN524471:PQP524486 QAJ524471:QAL524486 QKF524471:QKH524486 QUB524471:QUD524486 RDX524471:RDZ524486 RNT524471:RNV524486 RXP524471:RXR524486 SHL524471:SHN524486 SRH524471:SRJ524486 TBD524471:TBF524486 TKZ524471:TLB524486 TUV524471:TUX524486 UER524471:UET524486 UON524471:UOP524486 UYJ524471:UYL524486 VIF524471:VIH524486 VSB524471:VSD524486 WBX524471:WBZ524486 WLT524471:WLV524486 WVP524471:WVR524486 H590007:J590022 JD590007:JF590022 SZ590007:TB590022 ACV590007:ACX590022 AMR590007:AMT590022 AWN590007:AWP590022 BGJ590007:BGL590022 BQF590007:BQH590022 CAB590007:CAD590022 CJX590007:CJZ590022 CTT590007:CTV590022 DDP590007:DDR590022 DNL590007:DNN590022 DXH590007:DXJ590022 EHD590007:EHF590022 EQZ590007:ERB590022 FAV590007:FAX590022 FKR590007:FKT590022 FUN590007:FUP590022 GEJ590007:GEL590022 GOF590007:GOH590022 GYB590007:GYD590022 HHX590007:HHZ590022 HRT590007:HRV590022 IBP590007:IBR590022 ILL590007:ILN590022 IVH590007:IVJ590022 JFD590007:JFF590022 JOZ590007:JPB590022 JYV590007:JYX590022 KIR590007:KIT590022 KSN590007:KSP590022 LCJ590007:LCL590022 LMF590007:LMH590022 LWB590007:LWD590022 MFX590007:MFZ590022 MPT590007:MPV590022 MZP590007:MZR590022 NJL590007:NJN590022 NTH590007:NTJ590022 ODD590007:ODF590022 OMZ590007:ONB590022 OWV590007:OWX590022 PGR590007:PGT590022 PQN590007:PQP590022 QAJ590007:QAL590022 QKF590007:QKH590022 QUB590007:QUD590022 RDX590007:RDZ590022 RNT590007:RNV590022 RXP590007:RXR590022 SHL590007:SHN590022 SRH590007:SRJ590022 TBD590007:TBF590022 TKZ590007:TLB590022 TUV590007:TUX590022 UER590007:UET590022 UON590007:UOP590022 UYJ590007:UYL590022 VIF590007:VIH590022 VSB590007:VSD590022 WBX590007:WBZ590022 WLT590007:WLV590022 WVP590007:WVR590022 H655543:J655558 JD655543:JF655558 SZ655543:TB655558 ACV655543:ACX655558 AMR655543:AMT655558 AWN655543:AWP655558 BGJ655543:BGL655558 BQF655543:BQH655558 CAB655543:CAD655558 CJX655543:CJZ655558 CTT655543:CTV655558 DDP655543:DDR655558 DNL655543:DNN655558 DXH655543:DXJ655558 EHD655543:EHF655558 EQZ655543:ERB655558 FAV655543:FAX655558 FKR655543:FKT655558 FUN655543:FUP655558 GEJ655543:GEL655558 GOF655543:GOH655558 GYB655543:GYD655558 HHX655543:HHZ655558 HRT655543:HRV655558 IBP655543:IBR655558 ILL655543:ILN655558 IVH655543:IVJ655558 JFD655543:JFF655558 JOZ655543:JPB655558 JYV655543:JYX655558 KIR655543:KIT655558 KSN655543:KSP655558 LCJ655543:LCL655558 LMF655543:LMH655558 LWB655543:LWD655558 MFX655543:MFZ655558 MPT655543:MPV655558 MZP655543:MZR655558 NJL655543:NJN655558 NTH655543:NTJ655558 ODD655543:ODF655558 OMZ655543:ONB655558 OWV655543:OWX655558 PGR655543:PGT655558 PQN655543:PQP655558 QAJ655543:QAL655558 QKF655543:QKH655558 QUB655543:QUD655558 RDX655543:RDZ655558 RNT655543:RNV655558 RXP655543:RXR655558 SHL655543:SHN655558 SRH655543:SRJ655558 TBD655543:TBF655558 TKZ655543:TLB655558 TUV655543:TUX655558 UER655543:UET655558 UON655543:UOP655558 UYJ655543:UYL655558 VIF655543:VIH655558 VSB655543:VSD655558 WBX655543:WBZ655558 WLT655543:WLV655558 WVP655543:WVR655558 H721079:J721094 JD721079:JF721094 SZ721079:TB721094 ACV721079:ACX721094 AMR721079:AMT721094 AWN721079:AWP721094 BGJ721079:BGL721094 BQF721079:BQH721094 CAB721079:CAD721094 CJX721079:CJZ721094 CTT721079:CTV721094 DDP721079:DDR721094 DNL721079:DNN721094 DXH721079:DXJ721094 EHD721079:EHF721094 EQZ721079:ERB721094 FAV721079:FAX721094 FKR721079:FKT721094 FUN721079:FUP721094 GEJ721079:GEL721094 GOF721079:GOH721094 GYB721079:GYD721094 HHX721079:HHZ721094 HRT721079:HRV721094 IBP721079:IBR721094 ILL721079:ILN721094 IVH721079:IVJ721094 JFD721079:JFF721094 JOZ721079:JPB721094 JYV721079:JYX721094 KIR721079:KIT721094 KSN721079:KSP721094 LCJ721079:LCL721094 LMF721079:LMH721094 LWB721079:LWD721094 MFX721079:MFZ721094 MPT721079:MPV721094 MZP721079:MZR721094 NJL721079:NJN721094 NTH721079:NTJ721094 ODD721079:ODF721094 OMZ721079:ONB721094 OWV721079:OWX721094 PGR721079:PGT721094 PQN721079:PQP721094 QAJ721079:QAL721094 QKF721079:QKH721094 QUB721079:QUD721094 RDX721079:RDZ721094 RNT721079:RNV721094 RXP721079:RXR721094 SHL721079:SHN721094 SRH721079:SRJ721094 TBD721079:TBF721094 TKZ721079:TLB721094 TUV721079:TUX721094 UER721079:UET721094 UON721079:UOP721094 UYJ721079:UYL721094 VIF721079:VIH721094 VSB721079:VSD721094 WBX721079:WBZ721094 WLT721079:WLV721094 WVP721079:WVR721094 H786615:J786630 JD786615:JF786630 SZ786615:TB786630 ACV786615:ACX786630 AMR786615:AMT786630 AWN786615:AWP786630 BGJ786615:BGL786630 BQF786615:BQH786630 CAB786615:CAD786630 CJX786615:CJZ786630 CTT786615:CTV786630 DDP786615:DDR786630 DNL786615:DNN786630 DXH786615:DXJ786630 EHD786615:EHF786630 EQZ786615:ERB786630 FAV786615:FAX786630 FKR786615:FKT786630 FUN786615:FUP786630 GEJ786615:GEL786630 GOF786615:GOH786630 GYB786615:GYD786630 HHX786615:HHZ786630 HRT786615:HRV786630 IBP786615:IBR786630 ILL786615:ILN786630 IVH786615:IVJ786630 JFD786615:JFF786630 JOZ786615:JPB786630 JYV786615:JYX786630 KIR786615:KIT786630 KSN786615:KSP786630 LCJ786615:LCL786630 LMF786615:LMH786630 LWB786615:LWD786630 MFX786615:MFZ786630 MPT786615:MPV786630 MZP786615:MZR786630 NJL786615:NJN786630 NTH786615:NTJ786630 ODD786615:ODF786630 OMZ786615:ONB786630 OWV786615:OWX786630 PGR786615:PGT786630 PQN786615:PQP786630 QAJ786615:QAL786630 QKF786615:QKH786630 QUB786615:QUD786630 RDX786615:RDZ786630 RNT786615:RNV786630 RXP786615:RXR786630 SHL786615:SHN786630 SRH786615:SRJ786630 TBD786615:TBF786630 TKZ786615:TLB786630 TUV786615:TUX786630 UER786615:UET786630 UON786615:UOP786630 UYJ786615:UYL786630 VIF786615:VIH786630 VSB786615:VSD786630 WBX786615:WBZ786630 WLT786615:WLV786630 WVP786615:WVR786630 H852151:J852166 JD852151:JF852166 SZ852151:TB852166 ACV852151:ACX852166 AMR852151:AMT852166 AWN852151:AWP852166 BGJ852151:BGL852166 BQF852151:BQH852166 CAB852151:CAD852166 CJX852151:CJZ852166 CTT852151:CTV852166 DDP852151:DDR852166 DNL852151:DNN852166 DXH852151:DXJ852166 EHD852151:EHF852166 EQZ852151:ERB852166 FAV852151:FAX852166 FKR852151:FKT852166 FUN852151:FUP852166 GEJ852151:GEL852166 GOF852151:GOH852166 GYB852151:GYD852166 HHX852151:HHZ852166 HRT852151:HRV852166 IBP852151:IBR852166 ILL852151:ILN852166 IVH852151:IVJ852166 JFD852151:JFF852166 JOZ852151:JPB852166 JYV852151:JYX852166 KIR852151:KIT852166 KSN852151:KSP852166 LCJ852151:LCL852166 LMF852151:LMH852166 LWB852151:LWD852166 MFX852151:MFZ852166 MPT852151:MPV852166 MZP852151:MZR852166 NJL852151:NJN852166 NTH852151:NTJ852166 ODD852151:ODF852166 OMZ852151:ONB852166 OWV852151:OWX852166 PGR852151:PGT852166 PQN852151:PQP852166 QAJ852151:QAL852166 QKF852151:QKH852166 QUB852151:QUD852166 RDX852151:RDZ852166 RNT852151:RNV852166 RXP852151:RXR852166 SHL852151:SHN852166 SRH852151:SRJ852166 TBD852151:TBF852166 TKZ852151:TLB852166 TUV852151:TUX852166 UER852151:UET852166 UON852151:UOP852166 UYJ852151:UYL852166 VIF852151:VIH852166 VSB852151:VSD852166 WBX852151:WBZ852166 WLT852151:WLV852166 WVP852151:WVR852166 H917687:J917702 JD917687:JF917702 SZ917687:TB917702 ACV917687:ACX917702 AMR917687:AMT917702 AWN917687:AWP917702 BGJ917687:BGL917702 BQF917687:BQH917702 CAB917687:CAD917702 CJX917687:CJZ917702 CTT917687:CTV917702 DDP917687:DDR917702 DNL917687:DNN917702 DXH917687:DXJ917702 EHD917687:EHF917702 EQZ917687:ERB917702 FAV917687:FAX917702 FKR917687:FKT917702 FUN917687:FUP917702 GEJ917687:GEL917702 GOF917687:GOH917702 GYB917687:GYD917702 HHX917687:HHZ917702 HRT917687:HRV917702 IBP917687:IBR917702 ILL917687:ILN917702 IVH917687:IVJ917702 JFD917687:JFF917702 JOZ917687:JPB917702 JYV917687:JYX917702 KIR917687:KIT917702 KSN917687:KSP917702 LCJ917687:LCL917702 LMF917687:LMH917702 LWB917687:LWD917702 MFX917687:MFZ917702 MPT917687:MPV917702 MZP917687:MZR917702 NJL917687:NJN917702 NTH917687:NTJ917702 ODD917687:ODF917702 OMZ917687:ONB917702 OWV917687:OWX917702 PGR917687:PGT917702 PQN917687:PQP917702 QAJ917687:QAL917702 QKF917687:QKH917702 QUB917687:QUD917702 RDX917687:RDZ917702 RNT917687:RNV917702 RXP917687:RXR917702 SHL917687:SHN917702 SRH917687:SRJ917702 TBD917687:TBF917702 TKZ917687:TLB917702 TUV917687:TUX917702 UER917687:UET917702 UON917687:UOP917702 UYJ917687:UYL917702 VIF917687:VIH917702 VSB917687:VSD917702 WBX917687:WBZ917702 WLT917687:WLV917702 WVP917687:WVR917702 H983223:J983238 JD983223:JF983238 SZ983223:TB983238 ACV983223:ACX983238 AMR983223:AMT983238 AWN983223:AWP983238 BGJ983223:BGL983238 BQF983223:BQH983238 CAB983223:CAD983238 CJX983223:CJZ983238 CTT983223:CTV983238 DDP983223:DDR983238 DNL983223:DNN983238 DXH983223:DXJ983238 EHD983223:EHF983238 EQZ983223:ERB983238 FAV983223:FAX983238 FKR983223:FKT983238 FUN983223:FUP983238 GEJ983223:GEL983238 GOF983223:GOH983238 GYB983223:GYD983238 HHX983223:HHZ983238 HRT983223:HRV983238 IBP983223:IBR983238 ILL983223:ILN983238 IVH983223:IVJ983238 JFD983223:JFF983238 JOZ983223:JPB983238 JYV983223:JYX983238 KIR983223:KIT983238 KSN983223:KSP983238 LCJ983223:LCL983238 LMF983223:LMH983238 LWB983223:LWD983238 MFX983223:MFZ983238 MPT983223:MPV983238 MZP983223:MZR983238 NJL983223:NJN983238 NTH983223:NTJ983238 ODD983223:ODF983238 OMZ983223:ONB983238 OWV983223:OWX983238 PGR983223:PGT983238 PQN983223:PQP983238 QAJ983223:QAL983238 QKF983223:QKH983238 QUB983223:QUD983238 RDX983223:RDZ983238 RNT983223:RNV983238 RXP983223:RXR983238 SHL983223:SHN983238 SRH983223:SRJ983238 TBD983223:TBF983238 TKZ983223:TLB983238 TUV983223:TUX983238 UER983223:UET983238 UON983223:UOP983238 UYJ983223:UYL983238 VIF983223:VIH983238 VSB983223:VSD983238 WBX983223:WBZ983238 WLT983223:WLV983238 WVP983223:WVR983238 H65740:J65746 JD65740:JF65746 SZ65740:TB65746 ACV65740:ACX65746 AMR65740:AMT65746 AWN65740:AWP65746 BGJ65740:BGL65746 BQF65740:BQH65746 CAB65740:CAD65746 CJX65740:CJZ65746 CTT65740:CTV65746 DDP65740:DDR65746 DNL65740:DNN65746 DXH65740:DXJ65746 EHD65740:EHF65746 EQZ65740:ERB65746 FAV65740:FAX65746 FKR65740:FKT65746 FUN65740:FUP65746 GEJ65740:GEL65746 GOF65740:GOH65746 GYB65740:GYD65746 HHX65740:HHZ65746 HRT65740:HRV65746 IBP65740:IBR65746 ILL65740:ILN65746 IVH65740:IVJ65746 JFD65740:JFF65746 JOZ65740:JPB65746 JYV65740:JYX65746 KIR65740:KIT65746 KSN65740:KSP65746 LCJ65740:LCL65746 LMF65740:LMH65746 LWB65740:LWD65746 MFX65740:MFZ65746 MPT65740:MPV65746 MZP65740:MZR65746 NJL65740:NJN65746 NTH65740:NTJ65746 ODD65740:ODF65746 OMZ65740:ONB65746 OWV65740:OWX65746 PGR65740:PGT65746 PQN65740:PQP65746 QAJ65740:QAL65746 QKF65740:QKH65746 QUB65740:QUD65746 RDX65740:RDZ65746 RNT65740:RNV65746 RXP65740:RXR65746 SHL65740:SHN65746 SRH65740:SRJ65746 TBD65740:TBF65746 TKZ65740:TLB65746 TUV65740:TUX65746 UER65740:UET65746 UON65740:UOP65746 UYJ65740:UYL65746 VIF65740:VIH65746 VSB65740:VSD65746 WBX65740:WBZ65746 WLT65740:WLV65746 WVP65740:WVR65746 H131276:J131282 JD131276:JF131282 SZ131276:TB131282 ACV131276:ACX131282 AMR131276:AMT131282 AWN131276:AWP131282 BGJ131276:BGL131282 BQF131276:BQH131282 CAB131276:CAD131282 CJX131276:CJZ131282 CTT131276:CTV131282 DDP131276:DDR131282 DNL131276:DNN131282 DXH131276:DXJ131282 EHD131276:EHF131282 EQZ131276:ERB131282 FAV131276:FAX131282 FKR131276:FKT131282 FUN131276:FUP131282 GEJ131276:GEL131282 GOF131276:GOH131282 GYB131276:GYD131282 HHX131276:HHZ131282 HRT131276:HRV131282 IBP131276:IBR131282 ILL131276:ILN131282 IVH131276:IVJ131282 JFD131276:JFF131282 JOZ131276:JPB131282 JYV131276:JYX131282 KIR131276:KIT131282 KSN131276:KSP131282 LCJ131276:LCL131282 LMF131276:LMH131282 LWB131276:LWD131282 MFX131276:MFZ131282 MPT131276:MPV131282 MZP131276:MZR131282 NJL131276:NJN131282 NTH131276:NTJ131282 ODD131276:ODF131282 OMZ131276:ONB131282 OWV131276:OWX131282 PGR131276:PGT131282 PQN131276:PQP131282 QAJ131276:QAL131282 QKF131276:QKH131282 QUB131276:QUD131282 RDX131276:RDZ131282 RNT131276:RNV131282 RXP131276:RXR131282 SHL131276:SHN131282 SRH131276:SRJ131282 TBD131276:TBF131282 TKZ131276:TLB131282 TUV131276:TUX131282 UER131276:UET131282 UON131276:UOP131282 UYJ131276:UYL131282 VIF131276:VIH131282 VSB131276:VSD131282 WBX131276:WBZ131282 WLT131276:WLV131282 WVP131276:WVR131282 H196812:J196818 JD196812:JF196818 SZ196812:TB196818 ACV196812:ACX196818 AMR196812:AMT196818 AWN196812:AWP196818 BGJ196812:BGL196818 BQF196812:BQH196818 CAB196812:CAD196818 CJX196812:CJZ196818 CTT196812:CTV196818 DDP196812:DDR196818 DNL196812:DNN196818 DXH196812:DXJ196818 EHD196812:EHF196818 EQZ196812:ERB196818 FAV196812:FAX196818 FKR196812:FKT196818 FUN196812:FUP196818 GEJ196812:GEL196818 GOF196812:GOH196818 GYB196812:GYD196818 HHX196812:HHZ196818 HRT196812:HRV196818 IBP196812:IBR196818 ILL196812:ILN196818 IVH196812:IVJ196818 JFD196812:JFF196818 JOZ196812:JPB196818 JYV196812:JYX196818 KIR196812:KIT196818 KSN196812:KSP196818 LCJ196812:LCL196818 LMF196812:LMH196818 LWB196812:LWD196818 MFX196812:MFZ196818 MPT196812:MPV196818 MZP196812:MZR196818 NJL196812:NJN196818 NTH196812:NTJ196818 ODD196812:ODF196818 OMZ196812:ONB196818 OWV196812:OWX196818 PGR196812:PGT196818 PQN196812:PQP196818 QAJ196812:QAL196818 QKF196812:QKH196818 QUB196812:QUD196818 RDX196812:RDZ196818 RNT196812:RNV196818 RXP196812:RXR196818 SHL196812:SHN196818 SRH196812:SRJ196818 TBD196812:TBF196818 TKZ196812:TLB196818 TUV196812:TUX196818 UER196812:UET196818 UON196812:UOP196818 UYJ196812:UYL196818 VIF196812:VIH196818 VSB196812:VSD196818 WBX196812:WBZ196818 WLT196812:WLV196818 WVP196812:WVR196818 H262348:J262354 JD262348:JF262354 SZ262348:TB262354 ACV262348:ACX262354 AMR262348:AMT262354 AWN262348:AWP262354 BGJ262348:BGL262354 BQF262348:BQH262354 CAB262348:CAD262354 CJX262348:CJZ262354 CTT262348:CTV262354 DDP262348:DDR262354 DNL262348:DNN262354 DXH262348:DXJ262354 EHD262348:EHF262354 EQZ262348:ERB262354 FAV262348:FAX262354 FKR262348:FKT262354 FUN262348:FUP262354 GEJ262348:GEL262354 GOF262348:GOH262354 GYB262348:GYD262354 HHX262348:HHZ262354 HRT262348:HRV262354 IBP262348:IBR262354 ILL262348:ILN262354 IVH262348:IVJ262354 JFD262348:JFF262354 JOZ262348:JPB262354 JYV262348:JYX262354 KIR262348:KIT262354 KSN262348:KSP262354 LCJ262348:LCL262354 LMF262348:LMH262354 LWB262348:LWD262354 MFX262348:MFZ262354 MPT262348:MPV262354 MZP262348:MZR262354 NJL262348:NJN262354 NTH262348:NTJ262354 ODD262348:ODF262354 OMZ262348:ONB262354 OWV262348:OWX262354 PGR262348:PGT262354 PQN262348:PQP262354 QAJ262348:QAL262354 QKF262348:QKH262354 QUB262348:QUD262354 RDX262348:RDZ262354 RNT262348:RNV262354 RXP262348:RXR262354 SHL262348:SHN262354 SRH262348:SRJ262354 TBD262348:TBF262354 TKZ262348:TLB262354 TUV262348:TUX262354 UER262348:UET262354 UON262348:UOP262354 UYJ262348:UYL262354 VIF262348:VIH262354 VSB262348:VSD262354 WBX262348:WBZ262354 WLT262348:WLV262354 WVP262348:WVR262354 H327884:J327890 JD327884:JF327890 SZ327884:TB327890 ACV327884:ACX327890 AMR327884:AMT327890 AWN327884:AWP327890 BGJ327884:BGL327890 BQF327884:BQH327890 CAB327884:CAD327890 CJX327884:CJZ327890 CTT327884:CTV327890 DDP327884:DDR327890 DNL327884:DNN327890 DXH327884:DXJ327890 EHD327884:EHF327890 EQZ327884:ERB327890 FAV327884:FAX327890 FKR327884:FKT327890 FUN327884:FUP327890 GEJ327884:GEL327890 GOF327884:GOH327890 GYB327884:GYD327890 HHX327884:HHZ327890 HRT327884:HRV327890 IBP327884:IBR327890 ILL327884:ILN327890 IVH327884:IVJ327890 JFD327884:JFF327890 JOZ327884:JPB327890 JYV327884:JYX327890 KIR327884:KIT327890 KSN327884:KSP327890 LCJ327884:LCL327890 LMF327884:LMH327890 LWB327884:LWD327890 MFX327884:MFZ327890 MPT327884:MPV327890 MZP327884:MZR327890 NJL327884:NJN327890 NTH327884:NTJ327890 ODD327884:ODF327890 OMZ327884:ONB327890 OWV327884:OWX327890 PGR327884:PGT327890 PQN327884:PQP327890 QAJ327884:QAL327890 QKF327884:QKH327890 QUB327884:QUD327890 RDX327884:RDZ327890 RNT327884:RNV327890 RXP327884:RXR327890 SHL327884:SHN327890 SRH327884:SRJ327890 TBD327884:TBF327890 TKZ327884:TLB327890 TUV327884:TUX327890 UER327884:UET327890 UON327884:UOP327890 UYJ327884:UYL327890 VIF327884:VIH327890 VSB327884:VSD327890 WBX327884:WBZ327890 WLT327884:WLV327890 WVP327884:WVR327890 H393420:J393426 JD393420:JF393426 SZ393420:TB393426 ACV393420:ACX393426 AMR393420:AMT393426 AWN393420:AWP393426 BGJ393420:BGL393426 BQF393420:BQH393426 CAB393420:CAD393426 CJX393420:CJZ393426 CTT393420:CTV393426 DDP393420:DDR393426 DNL393420:DNN393426 DXH393420:DXJ393426 EHD393420:EHF393426 EQZ393420:ERB393426 FAV393420:FAX393426 FKR393420:FKT393426 FUN393420:FUP393426 GEJ393420:GEL393426 GOF393420:GOH393426 GYB393420:GYD393426 HHX393420:HHZ393426 HRT393420:HRV393426 IBP393420:IBR393426 ILL393420:ILN393426 IVH393420:IVJ393426 JFD393420:JFF393426 JOZ393420:JPB393426 JYV393420:JYX393426 KIR393420:KIT393426 KSN393420:KSP393426 LCJ393420:LCL393426 LMF393420:LMH393426 LWB393420:LWD393426 MFX393420:MFZ393426 MPT393420:MPV393426 MZP393420:MZR393426 NJL393420:NJN393426 NTH393420:NTJ393426 ODD393420:ODF393426 OMZ393420:ONB393426 OWV393420:OWX393426 PGR393420:PGT393426 PQN393420:PQP393426 QAJ393420:QAL393426 QKF393420:QKH393426 QUB393420:QUD393426 RDX393420:RDZ393426 RNT393420:RNV393426 RXP393420:RXR393426 SHL393420:SHN393426 SRH393420:SRJ393426 TBD393420:TBF393426 TKZ393420:TLB393426 TUV393420:TUX393426 UER393420:UET393426 UON393420:UOP393426 UYJ393420:UYL393426 VIF393420:VIH393426 VSB393420:VSD393426 WBX393420:WBZ393426 WLT393420:WLV393426 WVP393420:WVR393426 H458956:J458962 JD458956:JF458962 SZ458956:TB458962 ACV458956:ACX458962 AMR458956:AMT458962 AWN458956:AWP458962 BGJ458956:BGL458962 BQF458956:BQH458962 CAB458956:CAD458962 CJX458956:CJZ458962 CTT458956:CTV458962 DDP458956:DDR458962 DNL458956:DNN458962 DXH458956:DXJ458962 EHD458956:EHF458962 EQZ458956:ERB458962 FAV458956:FAX458962 FKR458956:FKT458962 FUN458956:FUP458962 GEJ458956:GEL458962 GOF458956:GOH458962 GYB458956:GYD458962 HHX458956:HHZ458962 HRT458956:HRV458962 IBP458956:IBR458962 ILL458956:ILN458962 IVH458956:IVJ458962 JFD458956:JFF458962 JOZ458956:JPB458962 JYV458956:JYX458962 KIR458956:KIT458962 KSN458956:KSP458962 LCJ458956:LCL458962 LMF458956:LMH458962 LWB458956:LWD458962 MFX458956:MFZ458962 MPT458956:MPV458962 MZP458956:MZR458962 NJL458956:NJN458962 NTH458956:NTJ458962 ODD458956:ODF458962 OMZ458956:ONB458962 OWV458956:OWX458962 PGR458956:PGT458962 PQN458956:PQP458962 QAJ458956:QAL458962 QKF458956:QKH458962 QUB458956:QUD458962 RDX458956:RDZ458962 RNT458956:RNV458962 RXP458956:RXR458962 SHL458956:SHN458962 SRH458956:SRJ458962 TBD458956:TBF458962 TKZ458956:TLB458962 TUV458956:TUX458962 UER458956:UET458962 UON458956:UOP458962 UYJ458956:UYL458962 VIF458956:VIH458962 VSB458956:VSD458962 WBX458956:WBZ458962 WLT458956:WLV458962 WVP458956:WVR458962 H524492:J524498 JD524492:JF524498 SZ524492:TB524498 ACV524492:ACX524498 AMR524492:AMT524498 AWN524492:AWP524498 BGJ524492:BGL524498 BQF524492:BQH524498 CAB524492:CAD524498 CJX524492:CJZ524498 CTT524492:CTV524498 DDP524492:DDR524498 DNL524492:DNN524498 DXH524492:DXJ524498 EHD524492:EHF524498 EQZ524492:ERB524498 FAV524492:FAX524498 FKR524492:FKT524498 FUN524492:FUP524498 GEJ524492:GEL524498 GOF524492:GOH524498 GYB524492:GYD524498 HHX524492:HHZ524498 HRT524492:HRV524498 IBP524492:IBR524498 ILL524492:ILN524498 IVH524492:IVJ524498 JFD524492:JFF524498 JOZ524492:JPB524498 JYV524492:JYX524498 KIR524492:KIT524498 KSN524492:KSP524498 LCJ524492:LCL524498 LMF524492:LMH524498 LWB524492:LWD524498 MFX524492:MFZ524498 MPT524492:MPV524498 MZP524492:MZR524498 NJL524492:NJN524498 NTH524492:NTJ524498 ODD524492:ODF524498 OMZ524492:ONB524498 OWV524492:OWX524498 PGR524492:PGT524498 PQN524492:PQP524498 QAJ524492:QAL524498 QKF524492:QKH524498 QUB524492:QUD524498 RDX524492:RDZ524498 RNT524492:RNV524498 RXP524492:RXR524498 SHL524492:SHN524498 SRH524492:SRJ524498 TBD524492:TBF524498 TKZ524492:TLB524498 TUV524492:TUX524498 UER524492:UET524498 UON524492:UOP524498 UYJ524492:UYL524498 VIF524492:VIH524498 VSB524492:VSD524498 WBX524492:WBZ524498 WLT524492:WLV524498 WVP524492:WVR524498 H590028:J590034 JD590028:JF590034 SZ590028:TB590034 ACV590028:ACX590034 AMR590028:AMT590034 AWN590028:AWP590034 BGJ590028:BGL590034 BQF590028:BQH590034 CAB590028:CAD590034 CJX590028:CJZ590034 CTT590028:CTV590034 DDP590028:DDR590034 DNL590028:DNN590034 DXH590028:DXJ590034 EHD590028:EHF590034 EQZ590028:ERB590034 FAV590028:FAX590034 FKR590028:FKT590034 FUN590028:FUP590034 GEJ590028:GEL590034 GOF590028:GOH590034 GYB590028:GYD590034 HHX590028:HHZ590034 HRT590028:HRV590034 IBP590028:IBR590034 ILL590028:ILN590034 IVH590028:IVJ590034 JFD590028:JFF590034 JOZ590028:JPB590034 JYV590028:JYX590034 KIR590028:KIT590034 KSN590028:KSP590034 LCJ590028:LCL590034 LMF590028:LMH590034 LWB590028:LWD590034 MFX590028:MFZ590034 MPT590028:MPV590034 MZP590028:MZR590034 NJL590028:NJN590034 NTH590028:NTJ590034 ODD590028:ODF590034 OMZ590028:ONB590034 OWV590028:OWX590034 PGR590028:PGT590034 PQN590028:PQP590034 QAJ590028:QAL590034 QKF590028:QKH590034 QUB590028:QUD590034 RDX590028:RDZ590034 RNT590028:RNV590034 RXP590028:RXR590034 SHL590028:SHN590034 SRH590028:SRJ590034 TBD590028:TBF590034 TKZ590028:TLB590034 TUV590028:TUX590034 UER590028:UET590034 UON590028:UOP590034 UYJ590028:UYL590034 VIF590028:VIH590034 VSB590028:VSD590034 WBX590028:WBZ590034 WLT590028:WLV590034 WVP590028:WVR590034 H655564:J655570 JD655564:JF655570 SZ655564:TB655570 ACV655564:ACX655570 AMR655564:AMT655570 AWN655564:AWP655570 BGJ655564:BGL655570 BQF655564:BQH655570 CAB655564:CAD655570 CJX655564:CJZ655570 CTT655564:CTV655570 DDP655564:DDR655570 DNL655564:DNN655570 DXH655564:DXJ655570 EHD655564:EHF655570 EQZ655564:ERB655570 FAV655564:FAX655570 FKR655564:FKT655570 FUN655564:FUP655570 GEJ655564:GEL655570 GOF655564:GOH655570 GYB655564:GYD655570 HHX655564:HHZ655570 HRT655564:HRV655570 IBP655564:IBR655570 ILL655564:ILN655570 IVH655564:IVJ655570 JFD655564:JFF655570 JOZ655564:JPB655570 JYV655564:JYX655570 KIR655564:KIT655570 KSN655564:KSP655570 LCJ655564:LCL655570 LMF655564:LMH655570 LWB655564:LWD655570 MFX655564:MFZ655570 MPT655564:MPV655570 MZP655564:MZR655570 NJL655564:NJN655570 NTH655564:NTJ655570 ODD655564:ODF655570 OMZ655564:ONB655570 OWV655564:OWX655570 PGR655564:PGT655570 PQN655564:PQP655570 QAJ655564:QAL655570 QKF655564:QKH655570 QUB655564:QUD655570 RDX655564:RDZ655570 RNT655564:RNV655570 RXP655564:RXR655570 SHL655564:SHN655570 SRH655564:SRJ655570 TBD655564:TBF655570 TKZ655564:TLB655570 TUV655564:TUX655570 UER655564:UET655570 UON655564:UOP655570 UYJ655564:UYL655570 VIF655564:VIH655570 VSB655564:VSD655570 WBX655564:WBZ655570 WLT655564:WLV655570 WVP655564:WVR655570 H721100:J721106 JD721100:JF721106 SZ721100:TB721106 ACV721100:ACX721106 AMR721100:AMT721106 AWN721100:AWP721106 BGJ721100:BGL721106 BQF721100:BQH721106 CAB721100:CAD721106 CJX721100:CJZ721106 CTT721100:CTV721106 DDP721100:DDR721106 DNL721100:DNN721106 DXH721100:DXJ721106 EHD721100:EHF721106 EQZ721100:ERB721106 FAV721100:FAX721106 FKR721100:FKT721106 FUN721100:FUP721106 GEJ721100:GEL721106 GOF721100:GOH721106 GYB721100:GYD721106 HHX721100:HHZ721106 HRT721100:HRV721106 IBP721100:IBR721106 ILL721100:ILN721106 IVH721100:IVJ721106 JFD721100:JFF721106 JOZ721100:JPB721106 JYV721100:JYX721106 KIR721100:KIT721106 KSN721100:KSP721106 LCJ721100:LCL721106 LMF721100:LMH721106 LWB721100:LWD721106 MFX721100:MFZ721106 MPT721100:MPV721106 MZP721100:MZR721106 NJL721100:NJN721106 NTH721100:NTJ721106 ODD721100:ODF721106 OMZ721100:ONB721106 OWV721100:OWX721106 PGR721100:PGT721106 PQN721100:PQP721106 QAJ721100:QAL721106 QKF721100:QKH721106 QUB721100:QUD721106 RDX721100:RDZ721106 RNT721100:RNV721106 RXP721100:RXR721106 SHL721100:SHN721106 SRH721100:SRJ721106 TBD721100:TBF721106 TKZ721100:TLB721106 TUV721100:TUX721106 UER721100:UET721106 UON721100:UOP721106 UYJ721100:UYL721106 VIF721100:VIH721106 VSB721100:VSD721106 WBX721100:WBZ721106 WLT721100:WLV721106 WVP721100:WVR721106 H786636:J786642 JD786636:JF786642 SZ786636:TB786642 ACV786636:ACX786642 AMR786636:AMT786642 AWN786636:AWP786642 BGJ786636:BGL786642 BQF786636:BQH786642 CAB786636:CAD786642 CJX786636:CJZ786642 CTT786636:CTV786642 DDP786636:DDR786642 DNL786636:DNN786642 DXH786636:DXJ786642 EHD786636:EHF786642 EQZ786636:ERB786642 FAV786636:FAX786642 FKR786636:FKT786642 FUN786636:FUP786642 GEJ786636:GEL786642 GOF786636:GOH786642 GYB786636:GYD786642 HHX786636:HHZ786642 HRT786636:HRV786642 IBP786636:IBR786642 ILL786636:ILN786642 IVH786636:IVJ786642 JFD786636:JFF786642 JOZ786636:JPB786642 JYV786636:JYX786642 KIR786636:KIT786642 KSN786636:KSP786642 LCJ786636:LCL786642 LMF786636:LMH786642 LWB786636:LWD786642 MFX786636:MFZ786642 MPT786636:MPV786642 MZP786636:MZR786642 NJL786636:NJN786642 NTH786636:NTJ786642 ODD786636:ODF786642 OMZ786636:ONB786642 OWV786636:OWX786642 PGR786636:PGT786642 PQN786636:PQP786642 QAJ786636:QAL786642 QKF786636:QKH786642 QUB786636:QUD786642 RDX786636:RDZ786642 RNT786636:RNV786642 RXP786636:RXR786642 SHL786636:SHN786642 SRH786636:SRJ786642 TBD786636:TBF786642 TKZ786636:TLB786642 TUV786636:TUX786642 UER786636:UET786642 UON786636:UOP786642 UYJ786636:UYL786642 VIF786636:VIH786642 VSB786636:VSD786642 WBX786636:WBZ786642 WLT786636:WLV786642 WVP786636:WVR786642 H852172:J852178 JD852172:JF852178 SZ852172:TB852178 ACV852172:ACX852178 AMR852172:AMT852178 AWN852172:AWP852178 BGJ852172:BGL852178 BQF852172:BQH852178 CAB852172:CAD852178 CJX852172:CJZ852178 CTT852172:CTV852178 DDP852172:DDR852178 DNL852172:DNN852178 DXH852172:DXJ852178 EHD852172:EHF852178 EQZ852172:ERB852178 FAV852172:FAX852178 FKR852172:FKT852178 FUN852172:FUP852178 GEJ852172:GEL852178 GOF852172:GOH852178 GYB852172:GYD852178 HHX852172:HHZ852178 HRT852172:HRV852178 IBP852172:IBR852178 ILL852172:ILN852178 IVH852172:IVJ852178 JFD852172:JFF852178 JOZ852172:JPB852178 JYV852172:JYX852178 KIR852172:KIT852178 KSN852172:KSP852178 LCJ852172:LCL852178 LMF852172:LMH852178 LWB852172:LWD852178 MFX852172:MFZ852178 MPT852172:MPV852178 MZP852172:MZR852178 NJL852172:NJN852178 NTH852172:NTJ852178 ODD852172:ODF852178 OMZ852172:ONB852178 OWV852172:OWX852178 PGR852172:PGT852178 PQN852172:PQP852178 QAJ852172:QAL852178 QKF852172:QKH852178 QUB852172:QUD852178 RDX852172:RDZ852178 RNT852172:RNV852178 RXP852172:RXR852178 SHL852172:SHN852178 SRH852172:SRJ852178 TBD852172:TBF852178 TKZ852172:TLB852178 TUV852172:TUX852178 UER852172:UET852178 UON852172:UOP852178 UYJ852172:UYL852178 VIF852172:VIH852178 VSB852172:VSD852178 WBX852172:WBZ852178 WLT852172:WLV852178 WVP852172:WVR852178 H917708:J917714 JD917708:JF917714 SZ917708:TB917714 ACV917708:ACX917714 AMR917708:AMT917714 AWN917708:AWP917714 BGJ917708:BGL917714 BQF917708:BQH917714 CAB917708:CAD917714 CJX917708:CJZ917714 CTT917708:CTV917714 DDP917708:DDR917714 DNL917708:DNN917714 DXH917708:DXJ917714 EHD917708:EHF917714 EQZ917708:ERB917714 FAV917708:FAX917714 FKR917708:FKT917714 FUN917708:FUP917714 GEJ917708:GEL917714 GOF917708:GOH917714 GYB917708:GYD917714 HHX917708:HHZ917714 HRT917708:HRV917714 IBP917708:IBR917714 ILL917708:ILN917714 IVH917708:IVJ917714 JFD917708:JFF917714 JOZ917708:JPB917714 JYV917708:JYX917714 KIR917708:KIT917714 KSN917708:KSP917714 LCJ917708:LCL917714 LMF917708:LMH917714 LWB917708:LWD917714 MFX917708:MFZ917714 MPT917708:MPV917714 MZP917708:MZR917714 NJL917708:NJN917714 NTH917708:NTJ917714 ODD917708:ODF917714 OMZ917708:ONB917714 OWV917708:OWX917714 PGR917708:PGT917714 PQN917708:PQP917714 QAJ917708:QAL917714 QKF917708:QKH917714 QUB917708:QUD917714 RDX917708:RDZ917714 RNT917708:RNV917714 RXP917708:RXR917714 SHL917708:SHN917714 SRH917708:SRJ917714 TBD917708:TBF917714 TKZ917708:TLB917714 TUV917708:TUX917714 UER917708:UET917714 UON917708:UOP917714 UYJ917708:UYL917714 VIF917708:VIH917714 VSB917708:VSD917714 WBX917708:WBZ917714 WLT917708:WLV917714 WVP917708:WVR917714 H983244:J983250 JD983244:JF983250 SZ983244:TB983250 ACV983244:ACX983250 AMR983244:AMT983250 AWN983244:AWP983250 BGJ983244:BGL983250 BQF983244:BQH983250 CAB983244:CAD983250 CJX983244:CJZ983250 CTT983244:CTV983250 DDP983244:DDR983250 DNL983244:DNN983250 DXH983244:DXJ983250 EHD983244:EHF983250 EQZ983244:ERB983250 FAV983244:FAX983250 FKR983244:FKT983250 FUN983244:FUP983250 GEJ983244:GEL983250 GOF983244:GOH983250 GYB983244:GYD983250 HHX983244:HHZ983250 HRT983244:HRV983250 IBP983244:IBR983250 ILL983244:ILN983250 IVH983244:IVJ983250 JFD983244:JFF983250 JOZ983244:JPB983250 JYV983244:JYX983250 KIR983244:KIT983250 KSN983244:KSP983250 LCJ983244:LCL983250 LMF983244:LMH983250 LWB983244:LWD983250 MFX983244:MFZ983250 MPT983244:MPV983250 MZP983244:MZR983250 NJL983244:NJN983250 NTH983244:NTJ983250 ODD983244:ODF983250 OMZ983244:ONB983250 OWV983244:OWX983250 PGR983244:PGT983250 PQN983244:PQP983250 QAJ983244:QAL983250 QKF983244:QKH983250 QUB983244:QUD983250 RDX983244:RDZ983250 RNT983244:RNV983250 RXP983244:RXR983250 SHL983244:SHN983250 SRH983244:SRJ983250 TBD983244:TBF983250 TKZ983244:TLB983250 TUV983244:TUX983250 UER983244:UET983250 UON983244:UOP983250 UYJ983244:UYL983250 VIF983244:VIH983250 VSB983244:VSD983250 WBX983244:WBZ983250 WLT983244:WLV983250 WVP983244:WVR983250 H65750:J65756 JD65750:JF65756 SZ65750:TB65756 ACV65750:ACX65756 AMR65750:AMT65756 AWN65750:AWP65756 BGJ65750:BGL65756 BQF65750:BQH65756 CAB65750:CAD65756 CJX65750:CJZ65756 CTT65750:CTV65756 DDP65750:DDR65756 DNL65750:DNN65756 DXH65750:DXJ65756 EHD65750:EHF65756 EQZ65750:ERB65756 FAV65750:FAX65756 FKR65750:FKT65756 FUN65750:FUP65756 GEJ65750:GEL65756 GOF65750:GOH65756 GYB65750:GYD65756 HHX65750:HHZ65756 HRT65750:HRV65756 IBP65750:IBR65756 ILL65750:ILN65756 IVH65750:IVJ65756 JFD65750:JFF65756 JOZ65750:JPB65756 JYV65750:JYX65756 KIR65750:KIT65756 KSN65750:KSP65756 LCJ65750:LCL65756 LMF65750:LMH65756 LWB65750:LWD65756 MFX65750:MFZ65756 MPT65750:MPV65756 MZP65750:MZR65756 NJL65750:NJN65756 NTH65750:NTJ65756 ODD65750:ODF65756 OMZ65750:ONB65756 OWV65750:OWX65756 PGR65750:PGT65756 PQN65750:PQP65756 QAJ65750:QAL65756 QKF65750:QKH65756 QUB65750:QUD65756 RDX65750:RDZ65756 RNT65750:RNV65756 RXP65750:RXR65756 SHL65750:SHN65756 SRH65750:SRJ65756 TBD65750:TBF65756 TKZ65750:TLB65756 TUV65750:TUX65756 UER65750:UET65756 UON65750:UOP65756 UYJ65750:UYL65756 VIF65750:VIH65756 VSB65750:VSD65756 WBX65750:WBZ65756 WLT65750:WLV65756 WVP65750:WVR65756 H131286:J131292 JD131286:JF131292 SZ131286:TB131292 ACV131286:ACX131292 AMR131286:AMT131292 AWN131286:AWP131292 BGJ131286:BGL131292 BQF131286:BQH131292 CAB131286:CAD131292 CJX131286:CJZ131292 CTT131286:CTV131292 DDP131286:DDR131292 DNL131286:DNN131292 DXH131286:DXJ131292 EHD131286:EHF131292 EQZ131286:ERB131292 FAV131286:FAX131292 FKR131286:FKT131292 FUN131286:FUP131292 GEJ131286:GEL131292 GOF131286:GOH131292 GYB131286:GYD131292 HHX131286:HHZ131292 HRT131286:HRV131292 IBP131286:IBR131292 ILL131286:ILN131292 IVH131286:IVJ131292 JFD131286:JFF131292 JOZ131286:JPB131292 JYV131286:JYX131292 KIR131286:KIT131292 KSN131286:KSP131292 LCJ131286:LCL131292 LMF131286:LMH131292 LWB131286:LWD131292 MFX131286:MFZ131292 MPT131286:MPV131292 MZP131286:MZR131292 NJL131286:NJN131292 NTH131286:NTJ131292 ODD131286:ODF131292 OMZ131286:ONB131292 OWV131286:OWX131292 PGR131286:PGT131292 PQN131286:PQP131292 QAJ131286:QAL131292 QKF131286:QKH131292 QUB131286:QUD131292 RDX131286:RDZ131292 RNT131286:RNV131292 RXP131286:RXR131292 SHL131286:SHN131292 SRH131286:SRJ131292 TBD131286:TBF131292 TKZ131286:TLB131292 TUV131286:TUX131292 UER131286:UET131292 UON131286:UOP131292 UYJ131286:UYL131292 VIF131286:VIH131292 VSB131286:VSD131292 WBX131286:WBZ131292 WLT131286:WLV131292 WVP131286:WVR131292 H196822:J196828 JD196822:JF196828 SZ196822:TB196828 ACV196822:ACX196828 AMR196822:AMT196828 AWN196822:AWP196828 BGJ196822:BGL196828 BQF196822:BQH196828 CAB196822:CAD196828 CJX196822:CJZ196828 CTT196822:CTV196828 DDP196822:DDR196828 DNL196822:DNN196828 DXH196822:DXJ196828 EHD196822:EHF196828 EQZ196822:ERB196828 FAV196822:FAX196828 FKR196822:FKT196828 FUN196822:FUP196828 GEJ196822:GEL196828 GOF196822:GOH196828 GYB196822:GYD196828 HHX196822:HHZ196828 HRT196822:HRV196828 IBP196822:IBR196828 ILL196822:ILN196828 IVH196822:IVJ196828 JFD196822:JFF196828 JOZ196822:JPB196828 JYV196822:JYX196828 KIR196822:KIT196828 KSN196822:KSP196828 LCJ196822:LCL196828 LMF196822:LMH196828 LWB196822:LWD196828 MFX196822:MFZ196828 MPT196822:MPV196828 MZP196822:MZR196828 NJL196822:NJN196828 NTH196822:NTJ196828 ODD196822:ODF196828 OMZ196822:ONB196828 OWV196822:OWX196828 PGR196822:PGT196828 PQN196822:PQP196828 QAJ196822:QAL196828 QKF196822:QKH196828 QUB196822:QUD196828 RDX196822:RDZ196828 RNT196822:RNV196828 RXP196822:RXR196828 SHL196822:SHN196828 SRH196822:SRJ196828 TBD196822:TBF196828 TKZ196822:TLB196828 TUV196822:TUX196828 UER196822:UET196828 UON196822:UOP196828 UYJ196822:UYL196828 VIF196822:VIH196828 VSB196822:VSD196828 WBX196822:WBZ196828 WLT196822:WLV196828 WVP196822:WVR196828 H262358:J262364 JD262358:JF262364 SZ262358:TB262364 ACV262358:ACX262364 AMR262358:AMT262364 AWN262358:AWP262364 BGJ262358:BGL262364 BQF262358:BQH262364 CAB262358:CAD262364 CJX262358:CJZ262364 CTT262358:CTV262364 DDP262358:DDR262364 DNL262358:DNN262364 DXH262358:DXJ262364 EHD262358:EHF262364 EQZ262358:ERB262364 FAV262358:FAX262364 FKR262358:FKT262364 FUN262358:FUP262364 GEJ262358:GEL262364 GOF262358:GOH262364 GYB262358:GYD262364 HHX262358:HHZ262364 HRT262358:HRV262364 IBP262358:IBR262364 ILL262358:ILN262364 IVH262358:IVJ262364 JFD262358:JFF262364 JOZ262358:JPB262364 JYV262358:JYX262364 KIR262358:KIT262364 KSN262358:KSP262364 LCJ262358:LCL262364 LMF262358:LMH262364 LWB262358:LWD262364 MFX262358:MFZ262364 MPT262358:MPV262364 MZP262358:MZR262364 NJL262358:NJN262364 NTH262358:NTJ262364 ODD262358:ODF262364 OMZ262358:ONB262364 OWV262358:OWX262364 PGR262358:PGT262364 PQN262358:PQP262364 QAJ262358:QAL262364 QKF262358:QKH262364 QUB262358:QUD262364 RDX262358:RDZ262364 RNT262358:RNV262364 RXP262358:RXR262364 SHL262358:SHN262364 SRH262358:SRJ262364 TBD262358:TBF262364 TKZ262358:TLB262364 TUV262358:TUX262364 UER262358:UET262364 UON262358:UOP262364 UYJ262358:UYL262364 VIF262358:VIH262364 VSB262358:VSD262364 WBX262358:WBZ262364 WLT262358:WLV262364 WVP262358:WVR262364 H327894:J327900 JD327894:JF327900 SZ327894:TB327900 ACV327894:ACX327900 AMR327894:AMT327900 AWN327894:AWP327900 BGJ327894:BGL327900 BQF327894:BQH327900 CAB327894:CAD327900 CJX327894:CJZ327900 CTT327894:CTV327900 DDP327894:DDR327900 DNL327894:DNN327900 DXH327894:DXJ327900 EHD327894:EHF327900 EQZ327894:ERB327900 FAV327894:FAX327900 FKR327894:FKT327900 FUN327894:FUP327900 GEJ327894:GEL327900 GOF327894:GOH327900 GYB327894:GYD327900 HHX327894:HHZ327900 HRT327894:HRV327900 IBP327894:IBR327900 ILL327894:ILN327900 IVH327894:IVJ327900 JFD327894:JFF327900 JOZ327894:JPB327900 JYV327894:JYX327900 KIR327894:KIT327900 KSN327894:KSP327900 LCJ327894:LCL327900 LMF327894:LMH327900 LWB327894:LWD327900 MFX327894:MFZ327900 MPT327894:MPV327900 MZP327894:MZR327900 NJL327894:NJN327900 NTH327894:NTJ327900 ODD327894:ODF327900 OMZ327894:ONB327900 OWV327894:OWX327900 PGR327894:PGT327900 PQN327894:PQP327900 QAJ327894:QAL327900 QKF327894:QKH327900 QUB327894:QUD327900 RDX327894:RDZ327900 RNT327894:RNV327900 RXP327894:RXR327900 SHL327894:SHN327900 SRH327894:SRJ327900 TBD327894:TBF327900 TKZ327894:TLB327900 TUV327894:TUX327900 UER327894:UET327900 UON327894:UOP327900 UYJ327894:UYL327900 VIF327894:VIH327900 VSB327894:VSD327900 WBX327894:WBZ327900 WLT327894:WLV327900 WVP327894:WVR327900 H393430:J393436 JD393430:JF393436 SZ393430:TB393436 ACV393430:ACX393436 AMR393430:AMT393436 AWN393430:AWP393436 BGJ393430:BGL393436 BQF393430:BQH393436 CAB393430:CAD393436 CJX393430:CJZ393436 CTT393430:CTV393436 DDP393430:DDR393436 DNL393430:DNN393436 DXH393430:DXJ393436 EHD393430:EHF393436 EQZ393430:ERB393436 FAV393430:FAX393436 FKR393430:FKT393436 FUN393430:FUP393436 GEJ393430:GEL393436 GOF393430:GOH393436 GYB393430:GYD393436 HHX393430:HHZ393436 HRT393430:HRV393436 IBP393430:IBR393436 ILL393430:ILN393436 IVH393430:IVJ393436 JFD393430:JFF393436 JOZ393430:JPB393436 JYV393430:JYX393436 KIR393430:KIT393436 KSN393430:KSP393436 LCJ393430:LCL393436 LMF393430:LMH393436 LWB393430:LWD393436 MFX393430:MFZ393436 MPT393430:MPV393436 MZP393430:MZR393436 NJL393430:NJN393436 NTH393430:NTJ393436 ODD393430:ODF393436 OMZ393430:ONB393436 OWV393430:OWX393436 PGR393430:PGT393436 PQN393430:PQP393436 QAJ393430:QAL393436 QKF393430:QKH393436 QUB393430:QUD393436 RDX393430:RDZ393436 RNT393430:RNV393436 RXP393430:RXR393436 SHL393430:SHN393436 SRH393430:SRJ393436 TBD393430:TBF393436 TKZ393430:TLB393436 TUV393430:TUX393436 UER393430:UET393436 UON393430:UOP393436 UYJ393430:UYL393436 VIF393430:VIH393436 VSB393430:VSD393436 WBX393430:WBZ393436 WLT393430:WLV393436 WVP393430:WVR393436 H458966:J458972 JD458966:JF458972 SZ458966:TB458972 ACV458966:ACX458972 AMR458966:AMT458972 AWN458966:AWP458972 BGJ458966:BGL458972 BQF458966:BQH458972 CAB458966:CAD458972 CJX458966:CJZ458972 CTT458966:CTV458972 DDP458966:DDR458972 DNL458966:DNN458972 DXH458966:DXJ458972 EHD458966:EHF458972 EQZ458966:ERB458972 FAV458966:FAX458972 FKR458966:FKT458972 FUN458966:FUP458972 GEJ458966:GEL458972 GOF458966:GOH458972 GYB458966:GYD458972 HHX458966:HHZ458972 HRT458966:HRV458972 IBP458966:IBR458972 ILL458966:ILN458972 IVH458966:IVJ458972 JFD458966:JFF458972 JOZ458966:JPB458972 JYV458966:JYX458972 KIR458966:KIT458972 KSN458966:KSP458972 LCJ458966:LCL458972 LMF458966:LMH458972 LWB458966:LWD458972 MFX458966:MFZ458972 MPT458966:MPV458972 MZP458966:MZR458972 NJL458966:NJN458972 NTH458966:NTJ458972 ODD458966:ODF458972 OMZ458966:ONB458972 OWV458966:OWX458972 PGR458966:PGT458972 PQN458966:PQP458972 QAJ458966:QAL458972 QKF458966:QKH458972 QUB458966:QUD458972 RDX458966:RDZ458972 RNT458966:RNV458972 RXP458966:RXR458972 SHL458966:SHN458972 SRH458966:SRJ458972 TBD458966:TBF458972 TKZ458966:TLB458972 TUV458966:TUX458972 UER458966:UET458972 UON458966:UOP458972 UYJ458966:UYL458972 VIF458966:VIH458972 VSB458966:VSD458972 WBX458966:WBZ458972 WLT458966:WLV458972 WVP458966:WVR458972 H524502:J524508 JD524502:JF524508 SZ524502:TB524508 ACV524502:ACX524508 AMR524502:AMT524508 AWN524502:AWP524508 BGJ524502:BGL524508 BQF524502:BQH524508 CAB524502:CAD524508 CJX524502:CJZ524508 CTT524502:CTV524508 DDP524502:DDR524508 DNL524502:DNN524508 DXH524502:DXJ524508 EHD524502:EHF524508 EQZ524502:ERB524508 FAV524502:FAX524508 FKR524502:FKT524508 FUN524502:FUP524508 GEJ524502:GEL524508 GOF524502:GOH524508 GYB524502:GYD524508 HHX524502:HHZ524508 HRT524502:HRV524508 IBP524502:IBR524508 ILL524502:ILN524508 IVH524502:IVJ524508 JFD524502:JFF524508 JOZ524502:JPB524508 JYV524502:JYX524508 KIR524502:KIT524508 KSN524502:KSP524508 LCJ524502:LCL524508 LMF524502:LMH524508 LWB524502:LWD524508 MFX524502:MFZ524508 MPT524502:MPV524508 MZP524502:MZR524508 NJL524502:NJN524508 NTH524502:NTJ524508 ODD524502:ODF524508 OMZ524502:ONB524508 OWV524502:OWX524508 PGR524502:PGT524508 PQN524502:PQP524508 QAJ524502:QAL524508 QKF524502:QKH524508 QUB524502:QUD524508 RDX524502:RDZ524508 RNT524502:RNV524508 RXP524502:RXR524508 SHL524502:SHN524508 SRH524502:SRJ524508 TBD524502:TBF524508 TKZ524502:TLB524508 TUV524502:TUX524508 UER524502:UET524508 UON524502:UOP524508 UYJ524502:UYL524508 VIF524502:VIH524508 VSB524502:VSD524508 WBX524502:WBZ524508 WLT524502:WLV524508 WVP524502:WVR524508 H590038:J590044 JD590038:JF590044 SZ590038:TB590044 ACV590038:ACX590044 AMR590038:AMT590044 AWN590038:AWP590044 BGJ590038:BGL590044 BQF590038:BQH590044 CAB590038:CAD590044 CJX590038:CJZ590044 CTT590038:CTV590044 DDP590038:DDR590044 DNL590038:DNN590044 DXH590038:DXJ590044 EHD590038:EHF590044 EQZ590038:ERB590044 FAV590038:FAX590044 FKR590038:FKT590044 FUN590038:FUP590044 GEJ590038:GEL590044 GOF590038:GOH590044 GYB590038:GYD590044 HHX590038:HHZ590044 HRT590038:HRV590044 IBP590038:IBR590044 ILL590038:ILN590044 IVH590038:IVJ590044 JFD590038:JFF590044 JOZ590038:JPB590044 JYV590038:JYX590044 KIR590038:KIT590044 KSN590038:KSP590044 LCJ590038:LCL590044 LMF590038:LMH590044 LWB590038:LWD590044 MFX590038:MFZ590044 MPT590038:MPV590044 MZP590038:MZR590044 NJL590038:NJN590044 NTH590038:NTJ590044 ODD590038:ODF590044 OMZ590038:ONB590044 OWV590038:OWX590044 PGR590038:PGT590044 PQN590038:PQP590044 QAJ590038:QAL590044 QKF590038:QKH590044 QUB590038:QUD590044 RDX590038:RDZ590044 RNT590038:RNV590044 RXP590038:RXR590044 SHL590038:SHN590044 SRH590038:SRJ590044 TBD590038:TBF590044 TKZ590038:TLB590044 TUV590038:TUX590044 UER590038:UET590044 UON590038:UOP590044 UYJ590038:UYL590044 VIF590038:VIH590044 VSB590038:VSD590044 WBX590038:WBZ590044 WLT590038:WLV590044 WVP590038:WVR590044 H655574:J655580 JD655574:JF655580 SZ655574:TB655580 ACV655574:ACX655580 AMR655574:AMT655580 AWN655574:AWP655580 BGJ655574:BGL655580 BQF655574:BQH655580 CAB655574:CAD655580 CJX655574:CJZ655580 CTT655574:CTV655580 DDP655574:DDR655580 DNL655574:DNN655580 DXH655574:DXJ655580 EHD655574:EHF655580 EQZ655574:ERB655580 FAV655574:FAX655580 FKR655574:FKT655580 FUN655574:FUP655580 GEJ655574:GEL655580 GOF655574:GOH655580 GYB655574:GYD655580 HHX655574:HHZ655580 HRT655574:HRV655580 IBP655574:IBR655580 ILL655574:ILN655580 IVH655574:IVJ655580 JFD655574:JFF655580 JOZ655574:JPB655580 JYV655574:JYX655580 KIR655574:KIT655580 KSN655574:KSP655580 LCJ655574:LCL655580 LMF655574:LMH655580 LWB655574:LWD655580 MFX655574:MFZ655580 MPT655574:MPV655580 MZP655574:MZR655580 NJL655574:NJN655580 NTH655574:NTJ655580 ODD655574:ODF655580 OMZ655574:ONB655580 OWV655574:OWX655580 PGR655574:PGT655580 PQN655574:PQP655580 QAJ655574:QAL655580 QKF655574:QKH655580 QUB655574:QUD655580 RDX655574:RDZ655580 RNT655574:RNV655580 RXP655574:RXR655580 SHL655574:SHN655580 SRH655574:SRJ655580 TBD655574:TBF655580 TKZ655574:TLB655580 TUV655574:TUX655580 UER655574:UET655580 UON655574:UOP655580 UYJ655574:UYL655580 VIF655574:VIH655580 VSB655574:VSD655580 WBX655574:WBZ655580 WLT655574:WLV655580 WVP655574:WVR655580 H721110:J721116 JD721110:JF721116 SZ721110:TB721116 ACV721110:ACX721116 AMR721110:AMT721116 AWN721110:AWP721116 BGJ721110:BGL721116 BQF721110:BQH721116 CAB721110:CAD721116 CJX721110:CJZ721116 CTT721110:CTV721116 DDP721110:DDR721116 DNL721110:DNN721116 DXH721110:DXJ721116 EHD721110:EHF721116 EQZ721110:ERB721116 FAV721110:FAX721116 FKR721110:FKT721116 FUN721110:FUP721116 GEJ721110:GEL721116 GOF721110:GOH721116 GYB721110:GYD721116 HHX721110:HHZ721116 HRT721110:HRV721116 IBP721110:IBR721116 ILL721110:ILN721116 IVH721110:IVJ721116 JFD721110:JFF721116 JOZ721110:JPB721116 JYV721110:JYX721116 KIR721110:KIT721116 KSN721110:KSP721116 LCJ721110:LCL721116 LMF721110:LMH721116 LWB721110:LWD721116 MFX721110:MFZ721116 MPT721110:MPV721116 MZP721110:MZR721116 NJL721110:NJN721116 NTH721110:NTJ721116 ODD721110:ODF721116 OMZ721110:ONB721116 OWV721110:OWX721116 PGR721110:PGT721116 PQN721110:PQP721116 QAJ721110:QAL721116 QKF721110:QKH721116 QUB721110:QUD721116 RDX721110:RDZ721116 RNT721110:RNV721116 RXP721110:RXR721116 SHL721110:SHN721116 SRH721110:SRJ721116 TBD721110:TBF721116 TKZ721110:TLB721116 TUV721110:TUX721116 UER721110:UET721116 UON721110:UOP721116 UYJ721110:UYL721116 VIF721110:VIH721116 VSB721110:VSD721116 WBX721110:WBZ721116 WLT721110:WLV721116 WVP721110:WVR721116 H786646:J786652 JD786646:JF786652 SZ786646:TB786652 ACV786646:ACX786652 AMR786646:AMT786652 AWN786646:AWP786652 BGJ786646:BGL786652 BQF786646:BQH786652 CAB786646:CAD786652 CJX786646:CJZ786652 CTT786646:CTV786652 DDP786646:DDR786652 DNL786646:DNN786652 DXH786646:DXJ786652 EHD786646:EHF786652 EQZ786646:ERB786652 FAV786646:FAX786652 FKR786646:FKT786652 FUN786646:FUP786652 GEJ786646:GEL786652 GOF786646:GOH786652 GYB786646:GYD786652 HHX786646:HHZ786652 HRT786646:HRV786652 IBP786646:IBR786652 ILL786646:ILN786652 IVH786646:IVJ786652 JFD786646:JFF786652 JOZ786646:JPB786652 JYV786646:JYX786652 KIR786646:KIT786652 KSN786646:KSP786652 LCJ786646:LCL786652 LMF786646:LMH786652 LWB786646:LWD786652 MFX786646:MFZ786652 MPT786646:MPV786652 MZP786646:MZR786652 NJL786646:NJN786652 NTH786646:NTJ786652 ODD786646:ODF786652 OMZ786646:ONB786652 OWV786646:OWX786652 PGR786646:PGT786652 PQN786646:PQP786652 QAJ786646:QAL786652 QKF786646:QKH786652 QUB786646:QUD786652 RDX786646:RDZ786652 RNT786646:RNV786652 RXP786646:RXR786652 SHL786646:SHN786652 SRH786646:SRJ786652 TBD786646:TBF786652 TKZ786646:TLB786652 TUV786646:TUX786652 UER786646:UET786652 UON786646:UOP786652 UYJ786646:UYL786652 VIF786646:VIH786652 VSB786646:VSD786652 WBX786646:WBZ786652 WLT786646:WLV786652 WVP786646:WVR786652 H852182:J852188 JD852182:JF852188 SZ852182:TB852188 ACV852182:ACX852188 AMR852182:AMT852188 AWN852182:AWP852188 BGJ852182:BGL852188 BQF852182:BQH852188 CAB852182:CAD852188 CJX852182:CJZ852188 CTT852182:CTV852188 DDP852182:DDR852188 DNL852182:DNN852188 DXH852182:DXJ852188 EHD852182:EHF852188 EQZ852182:ERB852188 FAV852182:FAX852188 FKR852182:FKT852188 FUN852182:FUP852188 GEJ852182:GEL852188 GOF852182:GOH852188 GYB852182:GYD852188 HHX852182:HHZ852188 HRT852182:HRV852188 IBP852182:IBR852188 ILL852182:ILN852188 IVH852182:IVJ852188 JFD852182:JFF852188 JOZ852182:JPB852188 JYV852182:JYX852188 KIR852182:KIT852188 KSN852182:KSP852188 LCJ852182:LCL852188 LMF852182:LMH852188 LWB852182:LWD852188 MFX852182:MFZ852188 MPT852182:MPV852188 MZP852182:MZR852188 NJL852182:NJN852188 NTH852182:NTJ852188 ODD852182:ODF852188 OMZ852182:ONB852188 OWV852182:OWX852188 PGR852182:PGT852188 PQN852182:PQP852188 QAJ852182:QAL852188 QKF852182:QKH852188 QUB852182:QUD852188 RDX852182:RDZ852188 RNT852182:RNV852188 RXP852182:RXR852188 SHL852182:SHN852188 SRH852182:SRJ852188 TBD852182:TBF852188 TKZ852182:TLB852188 TUV852182:TUX852188 UER852182:UET852188 UON852182:UOP852188 UYJ852182:UYL852188 VIF852182:VIH852188 VSB852182:VSD852188 WBX852182:WBZ852188 WLT852182:WLV852188 WVP852182:WVR852188 H917718:J917724 JD917718:JF917724 SZ917718:TB917724 ACV917718:ACX917724 AMR917718:AMT917724 AWN917718:AWP917724 BGJ917718:BGL917724 BQF917718:BQH917724 CAB917718:CAD917724 CJX917718:CJZ917724 CTT917718:CTV917724 DDP917718:DDR917724 DNL917718:DNN917724 DXH917718:DXJ917724 EHD917718:EHF917724 EQZ917718:ERB917724 FAV917718:FAX917724 FKR917718:FKT917724 FUN917718:FUP917724 GEJ917718:GEL917724 GOF917718:GOH917724 GYB917718:GYD917724 HHX917718:HHZ917724 HRT917718:HRV917724 IBP917718:IBR917724 ILL917718:ILN917724 IVH917718:IVJ917724 JFD917718:JFF917724 JOZ917718:JPB917724 JYV917718:JYX917724 KIR917718:KIT917724 KSN917718:KSP917724 LCJ917718:LCL917724 LMF917718:LMH917724 LWB917718:LWD917724 MFX917718:MFZ917724 MPT917718:MPV917724 MZP917718:MZR917724 NJL917718:NJN917724 NTH917718:NTJ917724 ODD917718:ODF917724 OMZ917718:ONB917724 OWV917718:OWX917724 PGR917718:PGT917724 PQN917718:PQP917724 QAJ917718:QAL917724 QKF917718:QKH917724 QUB917718:QUD917724 RDX917718:RDZ917724 RNT917718:RNV917724 RXP917718:RXR917724 SHL917718:SHN917724 SRH917718:SRJ917724 TBD917718:TBF917724 TKZ917718:TLB917724 TUV917718:TUX917724 UER917718:UET917724 UON917718:UOP917724 UYJ917718:UYL917724 VIF917718:VIH917724 VSB917718:VSD917724 WBX917718:WBZ917724 WLT917718:WLV917724 WVP917718:WVR917724 H983254:J983260 JD983254:JF983260 SZ983254:TB983260 ACV983254:ACX983260 AMR983254:AMT983260 AWN983254:AWP983260 BGJ983254:BGL983260 BQF983254:BQH983260 CAB983254:CAD983260 CJX983254:CJZ983260 CTT983254:CTV983260 DDP983254:DDR983260 DNL983254:DNN983260 DXH983254:DXJ983260 EHD983254:EHF983260 EQZ983254:ERB983260 FAV983254:FAX983260 FKR983254:FKT983260 FUN983254:FUP983260 GEJ983254:GEL983260 GOF983254:GOH983260 GYB983254:GYD983260 HHX983254:HHZ983260 HRT983254:HRV983260 IBP983254:IBR983260 ILL983254:ILN983260 IVH983254:IVJ983260 JFD983254:JFF983260 JOZ983254:JPB983260 JYV983254:JYX983260 KIR983254:KIT983260 KSN983254:KSP983260 LCJ983254:LCL983260 LMF983254:LMH983260 LWB983254:LWD983260 MFX983254:MFZ983260 MPT983254:MPV983260 MZP983254:MZR983260 NJL983254:NJN983260 NTH983254:NTJ983260 ODD983254:ODF983260 OMZ983254:ONB983260 OWV983254:OWX983260 PGR983254:PGT983260 PQN983254:PQP983260 QAJ983254:QAL983260 QKF983254:QKH983260 QUB983254:QUD983260 RDX983254:RDZ983260 RNT983254:RNV983260 RXP983254:RXR983260 SHL983254:SHN983260 SRH983254:SRJ983260 TBD983254:TBF983260 TKZ983254:TLB983260 TUV983254:TUX983260 UER983254:UET983260 UON983254:UOP983260 UYJ983254:UYL983260 VIF983254:VIH983260 VSB983254:VSD983260 WBX983254:WBZ983260 WLT983254:WLV983260 WVP983254:WVR983260 H65760:J65765 JD65760:JF65765 SZ65760:TB65765 ACV65760:ACX65765 AMR65760:AMT65765 AWN65760:AWP65765 BGJ65760:BGL65765 BQF65760:BQH65765 CAB65760:CAD65765 CJX65760:CJZ65765 CTT65760:CTV65765 DDP65760:DDR65765 DNL65760:DNN65765 DXH65760:DXJ65765 EHD65760:EHF65765 EQZ65760:ERB65765 FAV65760:FAX65765 FKR65760:FKT65765 FUN65760:FUP65765 GEJ65760:GEL65765 GOF65760:GOH65765 GYB65760:GYD65765 HHX65760:HHZ65765 HRT65760:HRV65765 IBP65760:IBR65765 ILL65760:ILN65765 IVH65760:IVJ65765 JFD65760:JFF65765 JOZ65760:JPB65765 JYV65760:JYX65765 KIR65760:KIT65765 KSN65760:KSP65765 LCJ65760:LCL65765 LMF65760:LMH65765 LWB65760:LWD65765 MFX65760:MFZ65765 MPT65760:MPV65765 MZP65760:MZR65765 NJL65760:NJN65765 NTH65760:NTJ65765 ODD65760:ODF65765 OMZ65760:ONB65765 OWV65760:OWX65765 PGR65760:PGT65765 PQN65760:PQP65765 QAJ65760:QAL65765 QKF65760:QKH65765 QUB65760:QUD65765 RDX65760:RDZ65765 RNT65760:RNV65765 RXP65760:RXR65765 SHL65760:SHN65765 SRH65760:SRJ65765 TBD65760:TBF65765 TKZ65760:TLB65765 TUV65760:TUX65765 UER65760:UET65765 UON65760:UOP65765 UYJ65760:UYL65765 VIF65760:VIH65765 VSB65760:VSD65765 WBX65760:WBZ65765 WLT65760:WLV65765 WVP65760:WVR65765 H131296:J131301 JD131296:JF131301 SZ131296:TB131301 ACV131296:ACX131301 AMR131296:AMT131301 AWN131296:AWP131301 BGJ131296:BGL131301 BQF131296:BQH131301 CAB131296:CAD131301 CJX131296:CJZ131301 CTT131296:CTV131301 DDP131296:DDR131301 DNL131296:DNN131301 DXH131296:DXJ131301 EHD131296:EHF131301 EQZ131296:ERB131301 FAV131296:FAX131301 FKR131296:FKT131301 FUN131296:FUP131301 GEJ131296:GEL131301 GOF131296:GOH131301 GYB131296:GYD131301 HHX131296:HHZ131301 HRT131296:HRV131301 IBP131296:IBR131301 ILL131296:ILN131301 IVH131296:IVJ131301 JFD131296:JFF131301 JOZ131296:JPB131301 JYV131296:JYX131301 KIR131296:KIT131301 KSN131296:KSP131301 LCJ131296:LCL131301 LMF131296:LMH131301 LWB131296:LWD131301 MFX131296:MFZ131301 MPT131296:MPV131301 MZP131296:MZR131301 NJL131296:NJN131301 NTH131296:NTJ131301 ODD131296:ODF131301 OMZ131296:ONB131301 OWV131296:OWX131301 PGR131296:PGT131301 PQN131296:PQP131301 QAJ131296:QAL131301 QKF131296:QKH131301 QUB131296:QUD131301 RDX131296:RDZ131301 RNT131296:RNV131301 RXP131296:RXR131301 SHL131296:SHN131301 SRH131296:SRJ131301 TBD131296:TBF131301 TKZ131296:TLB131301 TUV131296:TUX131301 UER131296:UET131301 UON131296:UOP131301 UYJ131296:UYL131301 VIF131296:VIH131301 VSB131296:VSD131301 WBX131296:WBZ131301 WLT131296:WLV131301 WVP131296:WVR131301 H196832:J196837 JD196832:JF196837 SZ196832:TB196837 ACV196832:ACX196837 AMR196832:AMT196837 AWN196832:AWP196837 BGJ196832:BGL196837 BQF196832:BQH196837 CAB196832:CAD196837 CJX196832:CJZ196837 CTT196832:CTV196837 DDP196832:DDR196837 DNL196832:DNN196837 DXH196832:DXJ196837 EHD196832:EHF196837 EQZ196832:ERB196837 FAV196832:FAX196837 FKR196832:FKT196837 FUN196832:FUP196837 GEJ196832:GEL196837 GOF196832:GOH196837 GYB196832:GYD196837 HHX196832:HHZ196837 HRT196832:HRV196837 IBP196832:IBR196837 ILL196832:ILN196837 IVH196832:IVJ196837 JFD196832:JFF196837 JOZ196832:JPB196837 JYV196832:JYX196837 KIR196832:KIT196837 KSN196832:KSP196837 LCJ196832:LCL196837 LMF196832:LMH196837 LWB196832:LWD196837 MFX196832:MFZ196837 MPT196832:MPV196837 MZP196832:MZR196837 NJL196832:NJN196837 NTH196832:NTJ196837 ODD196832:ODF196837 OMZ196832:ONB196837 OWV196832:OWX196837 PGR196832:PGT196837 PQN196832:PQP196837 QAJ196832:QAL196837 QKF196832:QKH196837 QUB196832:QUD196837 RDX196832:RDZ196837 RNT196832:RNV196837 RXP196832:RXR196837 SHL196832:SHN196837 SRH196832:SRJ196837 TBD196832:TBF196837 TKZ196832:TLB196837 TUV196832:TUX196837 UER196832:UET196837 UON196832:UOP196837 UYJ196832:UYL196837 VIF196832:VIH196837 VSB196832:VSD196837 WBX196832:WBZ196837 WLT196832:WLV196837 WVP196832:WVR196837 H262368:J262373 JD262368:JF262373 SZ262368:TB262373 ACV262368:ACX262373 AMR262368:AMT262373 AWN262368:AWP262373 BGJ262368:BGL262373 BQF262368:BQH262373 CAB262368:CAD262373 CJX262368:CJZ262373 CTT262368:CTV262373 DDP262368:DDR262373 DNL262368:DNN262373 DXH262368:DXJ262373 EHD262368:EHF262373 EQZ262368:ERB262373 FAV262368:FAX262373 FKR262368:FKT262373 FUN262368:FUP262373 GEJ262368:GEL262373 GOF262368:GOH262373 GYB262368:GYD262373 HHX262368:HHZ262373 HRT262368:HRV262373 IBP262368:IBR262373 ILL262368:ILN262373 IVH262368:IVJ262373 JFD262368:JFF262373 JOZ262368:JPB262373 JYV262368:JYX262373 KIR262368:KIT262373 KSN262368:KSP262373 LCJ262368:LCL262373 LMF262368:LMH262373 LWB262368:LWD262373 MFX262368:MFZ262373 MPT262368:MPV262373 MZP262368:MZR262373 NJL262368:NJN262373 NTH262368:NTJ262373 ODD262368:ODF262373 OMZ262368:ONB262373 OWV262368:OWX262373 PGR262368:PGT262373 PQN262368:PQP262373 QAJ262368:QAL262373 QKF262368:QKH262373 QUB262368:QUD262373 RDX262368:RDZ262373 RNT262368:RNV262373 RXP262368:RXR262373 SHL262368:SHN262373 SRH262368:SRJ262373 TBD262368:TBF262373 TKZ262368:TLB262373 TUV262368:TUX262373 UER262368:UET262373 UON262368:UOP262373 UYJ262368:UYL262373 VIF262368:VIH262373 VSB262368:VSD262373 WBX262368:WBZ262373 WLT262368:WLV262373 WVP262368:WVR262373 H327904:J327909 JD327904:JF327909 SZ327904:TB327909 ACV327904:ACX327909 AMR327904:AMT327909 AWN327904:AWP327909 BGJ327904:BGL327909 BQF327904:BQH327909 CAB327904:CAD327909 CJX327904:CJZ327909 CTT327904:CTV327909 DDP327904:DDR327909 DNL327904:DNN327909 DXH327904:DXJ327909 EHD327904:EHF327909 EQZ327904:ERB327909 FAV327904:FAX327909 FKR327904:FKT327909 FUN327904:FUP327909 GEJ327904:GEL327909 GOF327904:GOH327909 GYB327904:GYD327909 HHX327904:HHZ327909 HRT327904:HRV327909 IBP327904:IBR327909 ILL327904:ILN327909 IVH327904:IVJ327909 JFD327904:JFF327909 JOZ327904:JPB327909 JYV327904:JYX327909 KIR327904:KIT327909 KSN327904:KSP327909 LCJ327904:LCL327909 LMF327904:LMH327909 LWB327904:LWD327909 MFX327904:MFZ327909 MPT327904:MPV327909 MZP327904:MZR327909 NJL327904:NJN327909 NTH327904:NTJ327909 ODD327904:ODF327909 OMZ327904:ONB327909 OWV327904:OWX327909 PGR327904:PGT327909 PQN327904:PQP327909 QAJ327904:QAL327909 QKF327904:QKH327909 QUB327904:QUD327909 RDX327904:RDZ327909 RNT327904:RNV327909 RXP327904:RXR327909 SHL327904:SHN327909 SRH327904:SRJ327909 TBD327904:TBF327909 TKZ327904:TLB327909 TUV327904:TUX327909 UER327904:UET327909 UON327904:UOP327909 UYJ327904:UYL327909 VIF327904:VIH327909 VSB327904:VSD327909 WBX327904:WBZ327909 WLT327904:WLV327909 WVP327904:WVR327909 H393440:J393445 JD393440:JF393445 SZ393440:TB393445 ACV393440:ACX393445 AMR393440:AMT393445 AWN393440:AWP393445 BGJ393440:BGL393445 BQF393440:BQH393445 CAB393440:CAD393445 CJX393440:CJZ393445 CTT393440:CTV393445 DDP393440:DDR393445 DNL393440:DNN393445 DXH393440:DXJ393445 EHD393440:EHF393445 EQZ393440:ERB393445 FAV393440:FAX393445 FKR393440:FKT393445 FUN393440:FUP393445 GEJ393440:GEL393445 GOF393440:GOH393445 GYB393440:GYD393445 HHX393440:HHZ393445 HRT393440:HRV393445 IBP393440:IBR393445 ILL393440:ILN393445 IVH393440:IVJ393445 JFD393440:JFF393445 JOZ393440:JPB393445 JYV393440:JYX393445 KIR393440:KIT393445 KSN393440:KSP393445 LCJ393440:LCL393445 LMF393440:LMH393445 LWB393440:LWD393445 MFX393440:MFZ393445 MPT393440:MPV393445 MZP393440:MZR393445 NJL393440:NJN393445 NTH393440:NTJ393445 ODD393440:ODF393445 OMZ393440:ONB393445 OWV393440:OWX393445 PGR393440:PGT393445 PQN393440:PQP393445 QAJ393440:QAL393445 QKF393440:QKH393445 QUB393440:QUD393445 RDX393440:RDZ393445 RNT393440:RNV393445 RXP393440:RXR393445 SHL393440:SHN393445 SRH393440:SRJ393445 TBD393440:TBF393445 TKZ393440:TLB393445 TUV393440:TUX393445 UER393440:UET393445 UON393440:UOP393445 UYJ393440:UYL393445 VIF393440:VIH393445 VSB393440:VSD393445 WBX393440:WBZ393445 WLT393440:WLV393445 WVP393440:WVR393445 H458976:J458981 JD458976:JF458981 SZ458976:TB458981 ACV458976:ACX458981 AMR458976:AMT458981 AWN458976:AWP458981 BGJ458976:BGL458981 BQF458976:BQH458981 CAB458976:CAD458981 CJX458976:CJZ458981 CTT458976:CTV458981 DDP458976:DDR458981 DNL458976:DNN458981 DXH458976:DXJ458981 EHD458976:EHF458981 EQZ458976:ERB458981 FAV458976:FAX458981 FKR458976:FKT458981 FUN458976:FUP458981 GEJ458976:GEL458981 GOF458976:GOH458981 GYB458976:GYD458981 HHX458976:HHZ458981 HRT458976:HRV458981 IBP458976:IBR458981 ILL458976:ILN458981 IVH458976:IVJ458981 JFD458976:JFF458981 JOZ458976:JPB458981 JYV458976:JYX458981 KIR458976:KIT458981 KSN458976:KSP458981 LCJ458976:LCL458981 LMF458976:LMH458981 LWB458976:LWD458981 MFX458976:MFZ458981 MPT458976:MPV458981 MZP458976:MZR458981 NJL458976:NJN458981 NTH458976:NTJ458981 ODD458976:ODF458981 OMZ458976:ONB458981 OWV458976:OWX458981 PGR458976:PGT458981 PQN458976:PQP458981 QAJ458976:QAL458981 QKF458976:QKH458981 QUB458976:QUD458981 RDX458976:RDZ458981 RNT458976:RNV458981 RXP458976:RXR458981 SHL458976:SHN458981 SRH458976:SRJ458981 TBD458976:TBF458981 TKZ458976:TLB458981 TUV458976:TUX458981 UER458976:UET458981 UON458976:UOP458981 UYJ458976:UYL458981 VIF458976:VIH458981 VSB458976:VSD458981 WBX458976:WBZ458981 WLT458976:WLV458981 WVP458976:WVR458981 H524512:J524517 JD524512:JF524517 SZ524512:TB524517 ACV524512:ACX524517 AMR524512:AMT524517 AWN524512:AWP524517 BGJ524512:BGL524517 BQF524512:BQH524517 CAB524512:CAD524517 CJX524512:CJZ524517 CTT524512:CTV524517 DDP524512:DDR524517 DNL524512:DNN524517 DXH524512:DXJ524517 EHD524512:EHF524517 EQZ524512:ERB524517 FAV524512:FAX524517 FKR524512:FKT524517 FUN524512:FUP524517 GEJ524512:GEL524517 GOF524512:GOH524517 GYB524512:GYD524517 HHX524512:HHZ524517 HRT524512:HRV524517 IBP524512:IBR524517 ILL524512:ILN524517 IVH524512:IVJ524517 JFD524512:JFF524517 JOZ524512:JPB524517 JYV524512:JYX524517 KIR524512:KIT524517 KSN524512:KSP524517 LCJ524512:LCL524517 LMF524512:LMH524517 LWB524512:LWD524517 MFX524512:MFZ524517 MPT524512:MPV524517 MZP524512:MZR524517 NJL524512:NJN524517 NTH524512:NTJ524517 ODD524512:ODF524517 OMZ524512:ONB524517 OWV524512:OWX524517 PGR524512:PGT524517 PQN524512:PQP524517 QAJ524512:QAL524517 QKF524512:QKH524517 QUB524512:QUD524517 RDX524512:RDZ524517 RNT524512:RNV524517 RXP524512:RXR524517 SHL524512:SHN524517 SRH524512:SRJ524517 TBD524512:TBF524517 TKZ524512:TLB524517 TUV524512:TUX524517 UER524512:UET524517 UON524512:UOP524517 UYJ524512:UYL524517 VIF524512:VIH524517 VSB524512:VSD524517 WBX524512:WBZ524517 WLT524512:WLV524517 WVP524512:WVR524517 H590048:J590053 JD590048:JF590053 SZ590048:TB590053 ACV590048:ACX590053 AMR590048:AMT590053 AWN590048:AWP590053 BGJ590048:BGL590053 BQF590048:BQH590053 CAB590048:CAD590053 CJX590048:CJZ590053 CTT590048:CTV590053 DDP590048:DDR590053 DNL590048:DNN590053 DXH590048:DXJ590053 EHD590048:EHF590053 EQZ590048:ERB590053 FAV590048:FAX590053 FKR590048:FKT590053 FUN590048:FUP590053 GEJ590048:GEL590053 GOF590048:GOH590053 GYB590048:GYD590053 HHX590048:HHZ590053 HRT590048:HRV590053 IBP590048:IBR590053 ILL590048:ILN590053 IVH590048:IVJ590053 JFD590048:JFF590053 JOZ590048:JPB590053 JYV590048:JYX590053 KIR590048:KIT590053 KSN590048:KSP590053 LCJ590048:LCL590053 LMF590048:LMH590053 LWB590048:LWD590053 MFX590048:MFZ590053 MPT590048:MPV590053 MZP590048:MZR590053 NJL590048:NJN590053 NTH590048:NTJ590053 ODD590048:ODF590053 OMZ590048:ONB590053 OWV590048:OWX590053 PGR590048:PGT590053 PQN590048:PQP590053 QAJ590048:QAL590053 QKF590048:QKH590053 QUB590048:QUD590053 RDX590048:RDZ590053 RNT590048:RNV590053 RXP590048:RXR590053 SHL590048:SHN590053 SRH590048:SRJ590053 TBD590048:TBF590053 TKZ590048:TLB590053 TUV590048:TUX590053 UER590048:UET590053 UON590048:UOP590053 UYJ590048:UYL590053 VIF590048:VIH590053 VSB590048:VSD590053 WBX590048:WBZ590053 WLT590048:WLV590053 WVP590048:WVR590053 H655584:J655589 JD655584:JF655589 SZ655584:TB655589 ACV655584:ACX655589 AMR655584:AMT655589 AWN655584:AWP655589 BGJ655584:BGL655589 BQF655584:BQH655589 CAB655584:CAD655589 CJX655584:CJZ655589 CTT655584:CTV655589 DDP655584:DDR655589 DNL655584:DNN655589 DXH655584:DXJ655589 EHD655584:EHF655589 EQZ655584:ERB655589 FAV655584:FAX655589 FKR655584:FKT655589 FUN655584:FUP655589 GEJ655584:GEL655589 GOF655584:GOH655589 GYB655584:GYD655589 HHX655584:HHZ655589 HRT655584:HRV655589 IBP655584:IBR655589 ILL655584:ILN655589 IVH655584:IVJ655589 JFD655584:JFF655589 JOZ655584:JPB655589 JYV655584:JYX655589 KIR655584:KIT655589 KSN655584:KSP655589 LCJ655584:LCL655589 LMF655584:LMH655589 LWB655584:LWD655589 MFX655584:MFZ655589 MPT655584:MPV655589 MZP655584:MZR655589 NJL655584:NJN655589 NTH655584:NTJ655589 ODD655584:ODF655589 OMZ655584:ONB655589 OWV655584:OWX655589 PGR655584:PGT655589 PQN655584:PQP655589 QAJ655584:QAL655589 QKF655584:QKH655589 QUB655584:QUD655589 RDX655584:RDZ655589 RNT655584:RNV655589 RXP655584:RXR655589 SHL655584:SHN655589 SRH655584:SRJ655589 TBD655584:TBF655589 TKZ655584:TLB655589 TUV655584:TUX655589 UER655584:UET655589 UON655584:UOP655589 UYJ655584:UYL655589 VIF655584:VIH655589 VSB655584:VSD655589 WBX655584:WBZ655589 WLT655584:WLV655589 WVP655584:WVR655589 H721120:J721125 JD721120:JF721125 SZ721120:TB721125 ACV721120:ACX721125 AMR721120:AMT721125 AWN721120:AWP721125 BGJ721120:BGL721125 BQF721120:BQH721125 CAB721120:CAD721125 CJX721120:CJZ721125 CTT721120:CTV721125 DDP721120:DDR721125 DNL721120:DNN721125 DXH721120:DXJ721125 EHD721120:EHF721125 EQZ721120:ERB721125 FAV721120:FAX721125 FKR721120:FKT721125 FUN721120:FUP721125 GEJ721120:GEL721125 GOF721120:GOH721125 GYB721120:GYD721125 HHX721120:HHZ721125 HRT721120:HRV721125 IBP721120:IBR721125 ILL721120:ILN721125 IVH721120:IVJ721125 JFD721120:JFF721125 JOZ721120:JPB721125 JYV721120:JYX721125 KIR721120:KIT721125 KSN721120:KSP721125 LCJ721120:LCL721125 LMF721120:LMH721125 LWB721120:LWD721125 MFX721120:MFZ721125 MPT721120:MPV721125 MZP721120:MZR721125 NJL721120:NJN721125 NTH721120:NTJ721125 ODD721120:ODF721125 OMZ721120:ONB721125 OWV721120:OWX721125 PGR721120:PGT721125 PQN721120:PQP721125 QAJ721120:QAL721125 QKF721120:QKH721125 QUB721120:QUD721125 RDX721120:RDZ721125 RNT721120:RNV721125 RXP721120:RXR721125 SHL721120:SHN721125 SRH721120:SRJ721125 TBD721120:TBF721125 TKZ721120:TLB721125 TUV721120:TUX721125 UER721120:UET721125 UON721120:UOP721125 UYJ721120:UYL721125 VIF721120:VIH721125 VSB721120:VSD721125 WBX721120:WBZ721125 WLT721120:WLV721125 WVP721120:WVR721125 H786656:J786661 JD786656:JF786661 SZ786656:TB786661 ACV786656:ACX786661 AMR786656:AMT786661 AWN786656:AWP786661 BGJ786656:BGL786661 BQF786656:BQH786661 CAB786656:CAD786661 CJX786656:CJZ786661 CTT786656:CTV786661 DDP786656:DDR786661 DNL786656:DNN786661 DXH786656:DXJ786661 EHD786656:EHF786661 EQZ786656:ERB786661 FAV786656:FAX786661 FKR786656:FKT786661 FUN786656:FUP786661 GEJ786656:GEL786661 GOF786656:GOH786661 GYB786656:GYD786661 HHX786656:HHZ786661 HRT786656:HRV786661 IBP786656:IBR786661 ILL786656:ILN786661 IVH786656:IVJ786661 JFD786656:JFF786661 JOZ786656:JPB786661 JYV786656:JYX786661 KIR786656:KIT786661 KSN786656:KSP786661 LCJ786656:LCL786661 LMF786656:LMH786661 LWB786656:LWD786661 MFX786656:MFZ786661 MPT786656:MPV786661 MZP786656:MZR786661 NJL786656:NJN786661 NTH786656:NTJ786661 ODD786656:ODF786661 OMZ786656:ONB786661 OWV786656:OWX786661 PGR786656:PGT786661 PQN786656:PQP786661 QAJ786656:QAL786661 QKF786656:QKH786661 QUB786656:QUD786661 RDX786656:RDZ786661 RNT786656:RNV786661 RXP786656:RXR786661 SHL786656:SHN786661 SRH786656:SRJ786661 TBD786656:TBF786661 TKZ786656:TLB786661 TUV786656:TUX786661 UER786656:UET786661 UON786656:UOP786661 UYJ786656:UYL786661 VIF786656:VIH786661 VSB786656:VSD786661 WBX786656:WBZ786661 WLT786656:WLV786661 WVP786656:WVR786661 H852192:J852197 JD852192:JF852197 SZ852192:TB852197 ACV852192:ACX852197 AMR852192:AMT852197 AWN852192:AWP852197 BGJ852192:BGL852197 BQF852192:BQH852197 CAB852192:CAD852197 CJX852192:CJZ852197 CTT852192:CTV852197 DDP852192:DDR852197 DNL852192:DNN852197 DXH852192:DXJ852197 EHD852192:EHF852197 EQZ852192:ERB852197 FAV852192:FAX852197 FKR852192:FKT852197 FUN852192:FUP852197 GEJ852192:GEL852197 GOF852192:GOH852197 GYB852192:GYD852197 HHX852192:HHZ852197 HRT852192:HRV852197 IBP852192:IBR852197 ILL852192:ILN852197 IVH852192:IVJ852197 JFD852192:JFF852197 JOZ852192:JPB852197 JYV852192:JYX852197 KIR852192:KIT852197 KSN852192:KSP852197 LCJ852192:LCL852197 LMF852192:LMH852197 LWB852192:LWD852197 MFX852192:MFZ852197 MPT852192:MPV852197 MZP852192:MZR852197 NJL852192:NJN852197 NTH852192:NTJ852197 ODD852192:ODF852197 OMZ852192:ONB852197 OWV852192:OWX852197 PGR852192:PGT852197 PQN852192:PQP852197 QAJ852192:QAL852197 QKF852192:QKH852197 QUB852192:QUD852197 RDX852192:RDZ852197 RNT852192:RNV852197 RXP852192:RXR852197 SHL852192:SHN852197 SRH852192:SRJ852197 TBD852192:TBF852197 TKZ852192:TLB852197 TUV852192:TUX852197 UER852192:UET852197 UON852192:UOP852197 UYJ852192:UYL852197 VIF852192:VIH852197 VSB852192:VSD852197 WBX852192:WBZ852197 WLT852192:WLV852197 WVP852192:WVR852197 H917728:J917733 JD917728:JF917733 SZ917728:TB917733 ACV917728:ACX917733 AMR917728:AMT917733 AWN917728:AWP917733 BGJ917728:BGL917733 BQF917728:BQH917733 CAB917728:CAD917733 CJX917728:CJZ917733 CTT917728:CTV917733 DDP917728:DDR917733 DNL917728:DNN917733 DXH917728:DXJ917733 EHD917728:EHF917733 EQZ917728:ERB917733 FAV917728:FAX917733 FKR917728:FKT917733 FUN917728:FUP917733 GEJ917728:GEL917733 GOF917728:GOH917733 GYB917728:GYD917733 HHX917728:HHZ917733 HRT917728:HRV917733 IBP917728:IBR917733 ILL917728:ILN917733 IVH917728:IVJ917733 JFD917728:JFF917733 JOZ917728:JPB917733 JYV917728:JYX917733 KIR917728:KIT917733 KSN917728:KSP917733 LCJ917728:LCL917733 LMF917728:LMH917733 LWB917728:LWD917733 MFX917728:MFZ917733 MPT917728:MPV917733 MZP917728:MZR917733 NJL917728:NJN917733 NTH917728:NTJ917733 ODD917728:ODF917733 OMZ917728:ONB917733 OWV917728:OWX917733 PGR917728:PGT917733 PQN917728:PQP917733 QAJ917728:QAL917733 QKF917728:QKH917733 QUB917728:QUD917733 RDX917728:RDZ917733 RNT917728:RNV917733 RXP917728:RXR917733 SHL917728:SHN917733 SRH917728:SRJ917733 TBD917728:TBF917733 TKZ917728:TLB917733 TUV917728:TUX917733 UER917728:UET917733 UON917728:UOP917733 UYJ917728:UYL917733 VIF917728:VIH917733 VSB917728:VSD917733 WBX917728:WBZ917733 WLT917728:WLV917733 WVP917728:WVR917733 H983264:J983269 JD983264:JF983269 SZ983264:TB983269 ACV983264:ACX983269 AMR983264:AMT983269 AWN983264:AWP983269 BGJ983264:BGL983269 BQF983264:BQH983269 CAB983264:CAD983269 CJX983264:CJZ983269 CTT983264:CTV983269 DDP983264:DDR983269 DNL983264:DNN983269 DXH983264:DXJ983269 EHD983264:EHF983269 EQZ983264:ERB983269 FAV983264:FAX983269 FKR983264:FKT983269 FUN983264:FUP983269 GEJ983264:GEL983269 GOF983264:GOH983269 GYB983264:GYD983269 HHX983264:HHZ983269 HRT983264:HRV983269 IBP983264:IBR983269 ILL983264:ILN983269 IVH983264:IVJ983269 JFD983264:JFF983269 JOZ983264:JPB983269 JYV983264:JYX983269 KIR983264:KIT983269 KSN983264:KSP983269 LCJ983264:LCL983269 LMF983264:LMH983269 LWB983264:LWD983269 MFX983264:MFZ983269 MPT983264:MPV983269 MZP983264:MZR983269 NJL983264:NJN983269 NTH983264:NTJ983269 ODD983264:ODF983269 OMZ983264:ONB983269 OWV983264:OWX983269 PGR983264:PGT983269 PQN983264:PQP983269 QAJ983264:QAL983269 QKF983264:QKH983269 QUB983264:QUD983269 RDX983264:RDZ983269 RNT983264:RNV983269 RXP983264:RXR983269 SHL983264:SHN983269 SRH983264:SRJ983269 TBD983264:TBF983269 TKZ983264:TLB983269 TUV983264:TUX983269 UER983264:UET983269 UON983264:UOP983269 UYJ983264:UYL983269 VIF983264:VIH983269 VSB983264:VSD983269 WBX983264:WBZ983269 WLT983264:WLV983269 WVP983264:WVR983269 H65769:J65782 JD65769:JF65782 SZ65769:TB65782 ACV65769:ACX65782 AMR65769:AMT65782 AWN65769:AWP65782 BGJ65769:BGL65782 BQF65769:BQH65782 CAB65769:CAD65782 CJX65769:CJZ65782 CTT65769:CTV65782 DDP65769:DDR65782 DNL65769:DNN65782 DXH65769:DXJ65782 EHD65769:EHF65782 EQZ65769:ERB65782 FAV65769:FAX65782 FKR65769:FKT65782 FUN65769:FUP65782 GEJ65769:GEL65782 GOF65769:GOH65782 GYB65769:GYD65782 HHX65769:HHZ65782 HRT65769:HRV65782 IBP65769:IBR65782 ILL65769:ILN65782 IVH65769:IVJ65782 JFD65769:JFF65782 JOZ65769:JPB65782 JYV65769:JYX65782 KIR65769:KIT65782 KSN65769:KSP65782 LCJ65769:LCL65782 LMF65769:LMH65782 LWB65769:LWD65782 MFX65769:MFZ65782 MPT65769:MPV65782 MZP65769:MZR65782 NJL65769:NJN65782 NTH65769:NTJ65782 ODD65769:ODF65782 OMZ65769:ONB65782 OWV65769:OWX65782 PGR65769:PGT65782 PQN65769:PQP65782 QAJ65769:QAL65782 QKF65769:QKH65782 QUB65769:QUD65782 RDX65769:RDZ65782 RNT65769:RNV65782 RXP65769:RXR65782 SHL65769:SHN65782 SRH65769:SRJ65782 TBD65769:TBF65782 TKZ65769:TLB65782 TUV65769:TUX65782 UER65769:UET65782 UON65769:UOP65782 UYJ65769:UYL65782 VIF65769:VIH65782 VSB65769:VSD65782 WBX65769:WBZ65782 WLT65769:WLV65782 WVP65769:WVR65782 H131305:J131318 JD131305:JF131318 SZ131305:TB131318 ACV131305:ACX131318 AMR131305:AMT131318 AWN131305:AWP131318 BGJ131305:BGL131318 BQF131305:BQH131318 CAB131305:CAD131318 CJX131305:CJZ131318 CTT131305:CTV131318 DDP131305:DDR131318 DNL131305:DNN131318 DXH131305:DXJ131318 EHD131305:EHF131318 EQZ131305:ERB131318 FAV131305:FAX131318 FKR131305:FKT131318 FUN131305:FUP131318 GEJ131305:GEL131318 GOF131305:GOH131318 GYB131305:GYD131318 HHX131305:HHZ131318 HRT131305:HRV131318 IBP131305:IBR131318 ILL131305:ILN131318 IVH131305:IVJ131318 JFD131305:JFF131318 JOZ131305:JPB131318 JYV131305:JYX131318 KIR131305:KIT131318 KSN131305:KSP131318 LCJ131305:LCL131318 LMF131305:LMH131318 LWB131305:LWD131318 MFX131305:MFZ131318 MPT131305:MPV131318 MZP131305:MZR131318 NJL131305:NJN131318 NTH131305:NTJ131318 ODD131305:ODF131318 OMZ131305:ONB131318 OWV131305:OWX131318 PGR131305:PGT131318 PQN131305:PQP131318 QAJ131305:QAL131318 QKF131305:QKH131318 QUB131305:QUD131318 RDX131305:RDZ131318 RNT131305:RNV131318 RXP131305:RXR131318 SHL131305:SHN131318 SRH131305:SRJ131318 TBD131305:TBF131318 TKZ131305:TLB131318 TUV131305:TUX131318 UER131305:UET131318 UON131305:UOP131318 UYJ131305:UYL131318 VIF131305:VIH131318 VSB131305:VSD131318 WBX131305:WBZ131318 WLT131305:WLV131318 WVP131305:WVR131318 H196841:J196854 JD196841:JF196854 SZ196841:TB196854 ACV196841:ACX196854 AMR196841:AMT196854 AWN196841:AWP196854 BGJ196841:BGL196854 BQF196841:BQH196854 CAB196841:CAD196854 CJX196841:CJZ196854 CTT196841:CTV196854 DDP196841:DDR196854 DNL196841:DNN196854 DXH196841:DXJ196854 EHD196841:EHF196854 EQZ196841:ERB196854 FAV196841:FAX196854 FKR196841:FKT196854 FUN196841:FUP196854 GEJ196841:GEL196854 GOF196841:GOH196854 GYB196841:GYD196854 HHX196841:HHZ196854 HRT196841:HRV196854 IBP196841:IBR196854 ILL196841:ILN196854 IVH196841:IVJ196854 JFD196841:JFF196854 JOZ196841:JPB196854 JYV196841:JYX196854 KIR196841:KIT196854 KSN196841:KSP196854 LCJ196841:LCL196854 LMF196841:LMH196854 LWB196841:LWD196854 MFX196841:MFZ196854 MPT196841:MPV196854 MZP196841:MZR196854 NJL196841:NJN196854 NTH196841:NTJ196854 ODD196841:ODF196854 OMZ196841:ONB196854 OWV196841:OWX196854 PGR196841:PGT196854 PQN196841:PQP196854 QAJ196841:QAL196854 QKF196841:QKH196854 QUB196841:QUD196854 RDX196841:RDZ196854 RNT196841:RNV196854 RXP196841:RXR196854 SHL196841:SHN196854 SRH196841:SRJ196854 TBD196841:TBF196854 TKZ196841:TLB196854 TUV196841:TUX196854 UER196841:UET196854 UON196841:UOP196854 UYJ196841:UYL196854 VIF196841:VIH196854 VSB196841:VSD196854 WBX196841:WBZ196854 WLT196841:WLV196854 WVP196841:WVR196854 H262377:J262390 JD262377:JF262390 SZ262377:TB262390 ACV262377:ACX262390 AMR262377:AMT262390 AWN262377:AWP262390 BGJ262377:BGL262390 BQF262377:BQH262390 CAB262377:CAD262390 CJX262377:CJZ262390 CTT262377:CTV262390 DDP262377:DDR262390 DNL262377:DNN262390 DXH262377:DXJ262390 EHD262377:EHF262390 EQZ262377:ERB262390 FAV262377:FAX262390 FKR262377:FKT262390 FUN262377:FUP262390 GEJ262377:GEL262390 GOF262377:GOH262390 GYB262377:GYD262390 HHX262377:HHZ262390 HRT262377:HRV262390 IBP262377:IBR262390 ILL262377:ILN262390 IVH262377:IVJ262390 JFD262377:JFF262390 JOZ262377:JPB262390 JYV262377:JYX262390 KIR262377:KIT262390 KSN262377:KSP262390 LCJ262377:LCL262390 LMF262377:LMH262390 LWB262377:LWD262390 MFX262377:MFZ262390 MPT262377:MPV262390 MZP262377:MZR262390 NJL262377:NJN262390 NTH262377:NTJ262390 ODD262377:ODF262390 OMZ262377:ONB262390 OWV262377:OWX262390 PGR262377:PGT262390 PQN262377:PQP262390 QAJ262377:QAL262390 QKF262377:QKH262390 QUB262377:QUD262390 RDX262377:RDZ262390 RNT262377:RNV262390 RXP262377:RXR262390 SHL262377:SHN262390 SRH262377:SRJ262390 TBD262377:TBF262390 TKZ262377:TLB262390 TUV262377:TUX262390 UER262377:UET262390 UON262377:UOP262390 UYJ262377:UYL262390 VIF262377:VIH262390 VSB262377:VSD262390 WBX262377:WBZ262390 WLT262377:WLV262390 WVP262377:WVR262390 H327913:J327926 JD327913:JF327926 SZ327913:TB327926 ACV327913:ACX327926 AMR327913:AMT327926 AWN327913:AWP327926 BGJ327913:BGL327926 BQF327913:BQH327926 CAB327913:CAD327926 CJX327913:CJZ327926 CTT327913:CTV327926 DDP327913:DDR327926 DNL327913:DNN327926 DXH327913:DXJ327926 EHD327913:EHF327926 EQZ327913:ERB327926 FAV327913:FAX327926 FKR327913:FKT327926 FUN327913:FUP327926 GEJ327913:GEL327926 GOF327913:GOH327926 GYB327913:GYD327926 HHX327913:HHZ327926 HRT327913:HRV327926 IBP327913:IBR327926 ILL327913:ILN327926 IVH327913:IVJ327926 JFD327913:JFF327926 JOZ327913:JPB327926 JYV327913:JYX327926 KIR327913:KIT327926 KSN327913:KSP327926 LCJ327913:LCL327926 LMF327913:LMH327926 LWB327913:LWD327926 MFX327913:MFZ327926 MPT327913:MPV327926 MZP327913:MZR327926 NJL327913:NJN327926 NTH327913:NTJ327926 ODD327913:ODF327926 OMZ327913:ONB327926 OWV327913:OWX327926 PGR327913:PGT327926 PQN327913:PQP327926 QAJ327913:QAL327926 QKF327913:QKH327926 QUB327913:QUD327926 RDX327913:RDZ327926 RNT327913:RNV327926 RXP327913:RXR327926 SHL327913:SHN327926 SRH327913:SRJ327926 TBD327913:TBF327926 TKZ327913:TLB327926 TUV327913:TUX327926 UER327913:UET327926 UON327913:UOP327926 UYJ327913:UYL327926 VIF327913:VIH327926 VSB327913:VSD327926 WBX327913:WBZ327926 WLT327913:WLV327926 WVP327913:WVR327926 H393449:J393462 JD393449:JF393462 SZ393449:TB393462 ACV393449:ACX393462 AMR393449:AMT393462 AWN393449:AWP393462 BGJ393449:BGL393462 BQF393449:BQH393462 CAB393449:CAD393462 CJX393449:CJZ393462 CTT393449:CTV393462 DDP393449:DDR393462 DNL393449:DNN393462 DXH393449:DXJ393462 EHD393449:EHF393462 EQZ393449:ERB393462 FAV393449:FAX393462 FKR393449:FKT393462 FUN393449:FUP393462 GEJ393449:GEL393462 GOF393449:GOH393462 GYB393449:GYD393462 HHX393449:HHZ393462 HRT393449:HRV393462 IBP393449:IBR393462 ILL393449:ILN393462 IVH393449:IVJ393462 JFD393449:JFF393462 JOZ393449:JPB393462 JYV393449:JYX393462 KIR393449:KIT393462 KSN393449:KSP393462 LCJ393449:LCL393462 LMF393449:LMH393462 LWB393449:LWD393462 MFX393449:MFZ393462 MPT393449:MPV393462 MZP393449:MZR393462 NJL393449:NJN393462 NTH393449:NTJ393462 ODD393449:ODF393462 OMZ393449:ONB393462 OWV393449:OWX393462 PGR393449:PGT393462 PQN393449:PQP393462 QAJ393449:QAL393462 QKF393449:QKH393462 QUB393449:QUD393462 RDX393449:RDZ393462 RNT393449:RNV393462 RXP393449:RXR393462 SHL393449:SHN393462 SRH393449:SRJ393462 TBD393449:TBF393462 TKZ393449:TLB393462 TUV393449:TUX393462 UER393449:UET393462 UON393449:UOP393462 UYJ393449:UYL393462 VIF393449:VIH393462 VSB393449:VSD393462 WBX393449:WBZ393462 WLT393449:WLV393462 WVP393449:WVR393462 H458985:J458998 JD458985:JF458998 SZ458985:TB458998 ACV458985:ACX458998 AMR458985:AMT458998 AWN458985:AWP458998 BGJ458985:BGL458998 BQF458985:BQH458998 CAB458985:CAD458998 CJX458985:CJZ458998 CTT458985:CTV458998 DDP458985:DDR458998 DNL458985:DNN458998 DXH458985:DXJ458998 EHD458985:EHF458998 EQZ458985:ERB458998 FAV458985:FAX458998 FKR458985:FKT458998 FUN458985:FUP458998 GEJ458985:GEL458998 GOF458985:GOH458998 GYB458985:GYD458998 HHX458985:HHZ458998 HRT458985:HRV458998 IBP458985:IBR458998 ILL458985:ILN458998 IVH458985:IVJ458998 JFD458985:JFF458998 JOZ458985:JPB458998 JYV458985:JYX458998 KIR458985:KIT458998 KSN458985:KSP458998 LCJ458985:LCL458998 LMF458985:LMH458998 LWB458985:LWD458998 MFX458985:MFZ458998 MPT458985:MPV458998 MZP458985:MZR458998 NJL458985:NJN458998 NTH458985:NTJ458998 ODD458985:ODF458998 OMZ458985:ONB458998 OWV458985:OWX458998 PGR458985:PGT458998 PQN458985:PQP458998 QAJ458985:QAL458998 QKF458985:QKH458998 QUB458985:QUD458998 RDX458985:RDZ458998 RNT458985:RNV458998 RXP458985:RXR458998 SHL458985:SHN458998 SRH458985:SRJ458998 TBD458985:TBF458998 TKZ458985:TLB458998 TUV458985:TUX458998 UER458985:UET458998 UON458985:UOP458998 UYJ458985:UYL458998 VIF458985:VIH458998 VSB458985:VSD458998 WBX458985:WBZ458998 WLT458985:WLV458998 WVP458985:WVR458998 H524521:J524534 JD524521:JF524534 SZ524521:TB524534 ACV524521:ACX524534 AMR524521:AMT524534 AWN524521:AWP524534 BGJ524521:BGL524534 BQF524521:BQH524534 CAB524521:CAD524534 CJX524521:CJZ524534 CTT524521:CTV524534 DDP524521:DDR524534 DNL524521:DNN524534 DXH524521:DXJ524534 EHD524521:EHF524534 EQZ524521:ERB524534 FAV524521:FAX524534 FKR524521:FKT524534 FUN524521:FUP524534 GEJ524521:GEL524534 GOF524521:GOH524534 GYB524521:GYD524534 HHX524521:HHZ524534 HRT524521:HRV524534 IBP524521:IBR524534 ILL524521:ILN524534 IVH524521:IVJ524534 JFD524521:JFF524534 JOZ524521:JPB524534 JYV524521:JYX524534 KIR524521:KIT524534 KSN524521:KSP524534 LCJ524521:LCL524534 LMF524521:LMH524534 LWB524521:LWD524534 MFX524521:MFZ524534 MPT524521:MPV524534 MZP524521:MZR524534 NJL524521:NJN524534 NTH524521:NTJ524534 ODD524521:ODF524534 OMZ524521:ONB524534 OWV524521:OWX524534 PGR524521:PGT524534 PQN524521:PQP524534 QAJ524521:QAL524534 QKF524521:QKH524534 QUB524521:QUD524534 RDX524521:RDZ524534 RNT524521:RNV524534 RXP524521:RXR524534 SHL524521:SHN524534 SRH524521:SRJ524534 TBD524521:TBF524534 TKZ524521:TLB524534 TUV524521:TUX524534 UER524521:UET524534 UON524521:UOP524534 UYJ524521:UYL524534 VIF524521:VIH524534 VSB524521:VSD524534 WBX524521:WBZ524534 WLT524521:WLV524534 WVP524521:WVR524534 H590057:J590070 JD590057:JF590070 SZ590057:TB590070 ACV590057:ACX590070 AMR590057:AMT590070 AWN590057:AWP590070 BGJ590057:BGL590070 BQF590057:BQH590070 CAB590057:CAD590070 CJX590057:CJZ590070 CTT590057:CTV590070 DDP590057:DDR590070 DNL590057:DNN590070 DXH590057:DXJ590070 EHD590057:EHF590070 EQZ590057:ERB590070 FAV590057:FAX590070 FKR590057:FKT590070 FUN590057:FUP590070 GEJ590057:GEL590070 GOF590057:GOH590070 GYB590057:GYD590070 HHX590057:HHZ590070 HRT590057:HRV590070 IBP590057:IBR590070 ILL590057:ILN590070 IVH590057:IVJ590070 JFD590057:JFF590070 JOZ590057:JPB590070 JYV590057:JYX590070 KIR590057:KIT590070 KSN590057:KSP590070 LCJ590057:LCL590070 LMF590057:LMH590070 LWB590057:LWD590070 MFX590057:MFZ590070 MPT590057:MPV590070 MZP590057:MZR590070 NJL590057:NJN590070 NTH590057:NTJ590070 ODD590057:ODF590070 OMZ590057:ONB590070 OWV590057:OWX590070 PGR590057:PGT590070 PQN590057:PQP590070 QAJ590057:QAL590070 QKF590057:QKH590070 QUB590057:QUD590070 RDX590057:RDZ590070 RNT590057:RNV590070 RXP590057:RXR590070 SHL590057:SHN590070 SRH590057:SRJ590070 TBD590057:TBF590070 TKZ590057:TLB590070 TUV590057:TUX590070 UER590057:UET590070 UON590057:UOP590070 UYJ590057:UYL590070 VIF590057:VIH590070 VSB590057:VSD590070 WBX590057:WBZ590070 WLT590057:WLV590070 WVP590057:WVR590070 H655593:J655606 JD655593:JF655606 SZ655593:TB655606 ACV655593:ACX655606 AMR655593:AMT655606 AWN655593:AWP655606 BGJ655593:BGL655606 BQF655593:BQH655606 CAB655593:CAD655606 CJX655593:CJZ655606 CTT655593:CTV655606 DDP655593:DDR655606 DNL655593:DNN655606 DXH655593:DXJ655606 EHD655593:EHF655606 EQZ655593:ERB655606 FAV655593:FAX655606 FKR655593:FKT655606 FUN655593:FUP655606 GEJ655593:GEL655606 GOF655593:GOH655606 GYB655593:GYD655606 HHX655593:HHZ655606 HRT655593:HRV655606 IBP655593:IBR655606 ILL655593:ILN655606 IVH655593:IVJ655606 JFD655593:JFF655606 JOZ655593:JPB655606 JYV655593:JYX655606 KIR655593:KIT655606 KSN655593:KSP655606 LCJ655593:LCL655606 LMF655593:LMH655606 LWB655593:LWD655606 MFX655593:MFZ655606 MPT655593:MPV655606 MZP655593:MZR655606 NJL655593:NJN655606 NTH655593:NTJ655606 ODD655593:ODF655606 OMZ655593:ONB655606 OWV655593:OWX655606 PGR655593:PGT655606 PQN655593:PQP655606 QAJ655593:QAL655606 QKF655593:QKH655606 QUB655593:QUD655606 RDX655593:RDZ655606 RNT655593:RNV655606 RXP655593:RXR655606 SHL655593:SHN655606 SRH655593:SRJ655606 TBD655593:TBF655606 TKZ655593:TLB655606 TUV655593:TUX655606 UER655593:UET655606 UON655593:UOP655606 UYJ655593:UYL655606 VIF655593:VIH655606 VSB655593:VSD655606 WBX655593:WBZ655606 WLT655593:WLV655606 WVP655593:WVR655606 H721129:J721142 JD721129:JF721142 SZ721129:TB721142 ACV721129:ACX721142 AMR721129:AMT721142 AWN721129:AWP721142 BGJ721129:BGL721142 BQF721129:BQH721142 CAB721129:CAD721142 CJX721129:CJZ721142 CTT721129:CTV721142 DDP721129:DDR721142 DNL721129:DNN721142 DXH721129:DXJ721142 EHD721129:EHF721142 EQZ721129:ERB721142 FAV721129:FAX721142 FKR721129:FKT721142 FUN721129:FUP721142 GEJ721129:GEL721142 GOF721129:GOH721142 GYB721129:GYD721142 HHX721129:HHZ721142 HRT721129:HRV721142 IBP721129:IBR721142 ILL721129:ILN721142 IVH721129:IVJ721142 JFD721129:JFF721142 JOZ721129:JPB721142 JYV721129:JYX721142 KIR721129:KIT721142 KSN721129:KSP721142 LCJ721129:LCL721142 LMF721129:LMH721142 LWB721129:LWD721142 MFX721129:MFZ721142 MPT721129:MPV721142 MZP721129:MZR721142 NJL721129:NJN721142 NTH721129:NTJ721142 ODD721129:ODF721142 OMZ721129:ONB721142 OWV721129:OWX721142 PGR721129:PGT721142 PQN721129:PQP721142 QAJ721129:QAL721142 QKF721129:QKH721142 QUB721129:QUD721142 RDX721129:RDZ721142 RNT721129:RNV721142 RXP721129:RXR721142 SHL721129:SHN721142 SRH721129:SRJ721142 TBD721129:TBF721142 TKZ721129:TLB721142 TUV721129:TUX721142 UER721129:UET721142 UON721129:UOP721142 UYJ721129:UYL721142 VIF721129:VIH721142 VSB721129:VSD721142 WBX721129:WBZ721142 WLT721129:WLV721142 WVP721129:WVR721142 H786665:J786678 JD786665:JF786678 SZ786665:TB786678 ACV786665:ACX786678 AMR786665:AMT786678 AWN786665:AWP786678 BGJ786665:BGL786678 BQF786665:BQH786678 CAB786665:CAD786678 CJX786665:CJZ786678 CTT786665:CTV786678 DDP786665:DDR786678 DNL786665:DNN786678 DXH786665:DXJ786678 EHD786665:EHF786678 EQZ786665:ERB786678 FAV786665:FAX786678 FKR786665:FKT786678 FUN786665:FUP786678 GEJ786665:GEL786678 GOF786665:GOH786678 GYB786665:GYD786678 HHX786665:HHZ786678 HRT786665:HRV786678 IBP786665:IBR786678 ILL786665:ILN786678 IVH786665:IVJ786678 JFD786665:JFF786678 JOZ786665:JPB786678 JYV786665:JYX786678 KIR786665:KIT786678 KSN786665:KSP786678 LCJ786665:LCL786678 LMF786665:LMH786678 LWB786665:LWD786678 MFX786665:MFZ786678 MPT786665:MPV786678 MZP786665:MZR786678 NJL786665:NJN786678 NTH786665:NTJ786678 ODD786665:ODF786678 OMZ786665:ONB786678 OWV786665:OWX786678 PGR786665:PGT786678 PQN786665:PQP786678 QAJ786665:QAL786678 QKF786665:QKH786678 QUB786665:QUD786678 RDX786665:RDZ786678 RNT786665:RNV786678 RXP786665:RXR786678 SHL786665:SHN786678 SRH786665:SRJ786678 TBD786665:TBF786678 TKZ786665:TLB786678 TUV786665:TUX786678 UER786665:UET786678 UON786665:UOP786678 UYJ786665:UYL786678 VIF786665:VIH786678 VSB786665:VSD786678 WBX786665:WBZ786678 WLT786665:WLV786678 WVP786665:WVR786678 H852201:J852214 JD852201:JF852214 SZ852201:TB852214 ACV852201:ACX852214 AMR852201:AMT852214 AWN852201:AWP852214 BGJ852201:BGL852214 BQF852201:BQH852214 CAB852201:CAD852214 CJX852201:CJZ852214 CTT852201:CTV852214 DDP852201:DDR852214 DNL852201:DNN852214 DXH852201:DXJ852214 EHD852201:EHF852214 EQZ852201:ERB852214 FAV852201:FAX852214 FKR852201:FKT852214 FUN852201:FUP852214 GEJ852201:GEL852214 GOF852201:GOH852214 GYB852201:GYD852214 HHX852201:HHZ852214 HRT852201:HRV852214 IBP852201:IBR852214 ILL852201:ILN852214 IVH852201:IVJ852214 JFD852201:JFF852214 JOZ852201:JPB852214 JYV852201:JYX852214 KIR852201:KIT852214 KSN852201:KSP852214 LCJ852201:LCL852214 LMF852201:LMH852214 LWB852201:LWD852214 MFX852201:MFZ852214 MPT852201:MPV852214 MZP852201:MZR852214 NJL852201:NJN852214 NTH852201:NTJ852214 ODD852201:ODF852214 OMZ852201:ONB852214 OWV852201:OWX852214 PGR852201:PGT852214 PQN852201:PQP852214 QAJ852201:QAL852214 QKF852201:QKH852214 QUB852201:QUD852214 RDX852201:RDZ852214 RNT852201:RNV852214 RXP852201:RXR852214 SHL852201:SHN852214 SRH852201:SRJ852214 TBD852201:TBF852214 TKZ852201:TLB852214 TUV852201:TUX852214 UER852201:UET852214 UON852201:UOP852214 UYJ852201:UYL852214 VIF852201:VIH852214 VSB852201:VSD852214 WBX852201:WBZ852214 WLT852201:WLV852214 WVP852201:WVR852214 H917737:J917750 JD917737:JF917750 SZ917737:TB917750 ACV917737:ACX917750 AMR917737:AMT917750 AWN917737:AWP917750 BGJ917737:BGL917750 BQF917737:BQH917750 CAB917737:CAD917750 CJX917737:CJZ917750 CTT917737:CTV917750 DDP917737:DDR917750 DNL917737:DNN917750 DXH917737:DXJ917750 EHD917737:EHF917750 EQZ917737:ERB917750 FAV917737:FAX917750 FKR917737:FKT917750 FUN917737:FUP917750 GEJ917737:GEL917750 GOF917737:GOH917750 GYB917737:GYD917750 HHX917737:HHZ917750 HRT917737:HRV917750 IBP917737:IBR917750 ILL917737:ILN917750 IVH917737:IVJ917750 JFD917737:JFF917750 JOZ917737:JPB917750 JYV917737:JYX917750 KIR917737:KIT917750 KSN917737:KSP917750 LCJ917737:LCL917750 LMF917737:LMH917750 LWB917737:LWD917750 MFX917737:MFZ917750 MPT917737:MPV917750 MZP917737:MZR917750 NJL917737:NJN917750 NTH917737:NTJ917750 ODD917737:ODF917750 OMZ917737:ONB917750 OWV917737:OWX917750 PGR917737:PGT917750 PQN917737:PQP917750 QAJ917737:QAL917750 QKF917737:QKH917750 QUB917737:QUD917750 RDX917737:RDZ917750 RNT917737:RNV917750 RXP917737:RXR917750 SHL917737:SHN917750 SRH917737:SRJ917750 TBD917737:TBF917750 TKZ917737:TLB917750 TUV917737:TUX917750 UER917737:UET917750 UON917737:UOP917750 UYJ917737:UYL917750 VIF917737:VIH917750 VSB917737:VSD917750 WBX917737:WBZ917750 WLT917737:WLV917750 WVP917737:WVR917750 H983273:J983286 JD983273:JF983286 SZ983273:TB983286 ACV983273:ACX983286 AMR983273:AMT983286 AWN983273:AWP983286 BGJ983273:BGL983286 BQF983273:BQH983286 CAB983273:CAD983286 CJX983273:CJZ983286 CTT983273:CTV983286 DDP983273:DDR983286 DNL983273:DNN983286 DXH983273:DXJ983286 EHD983273:EHF983286 EQZ983273:ERB983286 FAV983273:FAX983286 FKR983273:FKT983286 FUN983273:FUP983286 GEJ983273:GEL983286 GOF983273:GOH983286 GYB983273:GYD983286 HHX983273:HHZ983286 HRT983273:HRV983286 IBP983273:IBR983286 ILL983273:ILN983286 IVH983273:IVJ983286 JFD983273:JFF983286 JOZ983273:JPB983286 JYV983273:JYX983286 KIR983273:KIT983286 KSN983273:KSP983286 LCJ983273:LCL983286 LMF983273:LMH983286 LWB983273:LWD983286 MFX983273:MFZ983286 MPT983273:MPV983286 MZP983273:MZR983286 NJL983273:NJN983286 NTH983273:NTJ983286 ODD983273:ODF983286 OMZ983273:ONB983286 OWV983273:OWX983286 PGR983273:PGT983286 PQN983273:PQP983286 QAJ983273:QAL983286 QKF983273:QKH983286 QUB983273:QUD983286 RDX983273:RDZ983286 RNT983273:RNV983286 RXP983273:RXR983286 SHL983273:SHN983286 SRH983273:SRJ983286 TBD983273:TBF983286 TKZ983273:TLB983286 TUV983273:TUX983286 UER983273:UET983286 UON983273:UOP983286 UYJ983273:UYL983286 VIF983273:VIH983286 VSB983273:VSD983286 WBX983273:WBZ983286 WLT983273:WLV983286 WVP983273:WVR983286 H65788:J65793 JD65788:JF65793 SZ65788:TB65793 ACV65788:ACX65793 AMR65788:AMT65793 AWN65788:AWP65793 BGJ65788:BGL65793 BQF65788:BQH65793 CAB65788:CAD65793 CJX65788:CJZ65793 CTT65788:CTV65793 DDP65788:DDR65793 DNL65788:DNN65793 DXH65788:DXJ65793 EHD65788:EHF65793 EQZ65788:ERB65793 FAV65788:FAX65793 FKR65788:FKT65793 FUN65788:FUP65793 GEJ65788:GEL65793 GOF65788:GOH65793 GYB65788:GYD65793 HHX65788:HHZ65793 HRT65788:HRV65793 IBP65788:IBR65793 ILL65788:ILN65793 IVH65788:IVJ65793 JFD65788:JFF65793 JOZ65788:JPB65793 JYV65788:JYX65793 KIR65788:KIT65793 KSN65788:KSP65793 LCJ65788:LCL65793 LMF65788:LMH65793 LWB65788:LWD65793 MFX65788:MFZ65793 MPT65788:MPV65793 MZP65788:MZR65793 NJL65788:NJN65793 NTH65788:NTJ65793 ODD65788:ODF65793 OMZ65788:ONB65793 OWV65788:OWX65793 PGR65788:PGT65793 PQN65788:PQP65793 QAJ65788:QAL65793 QKF65788:QKH65793 QUB65788:QUD65793 RDX65788:RDZ65793 RNT65788:RNV65793 RXP65788:RXR65793 SHL65788:SHN65793 SRH65788:SRJ65793 TBD65788:TBF65793 TKZ65788:TLB65793 TUV65788:TUX65793 UER65788:UET65793 UON65788:UOP65793 UYJ65788:UYL65793 VIF65788:VIH65793 VSB65788:VSD65793 WBX65788:WBZ65793 WLT65788:WLV65793 WVP65788:WVR65793 H131324:J131329 JD131324:JF131329 SZ131324:TB131329 ACV131324:ACX131329 AMR131324:AMT131329 AWN131324:AWP131329 BGJ131324:BGL131329 BQF131324:BQH131329 CAB131324:CAD131329 CJX131324:CJZ131329 CTT131324:CTV131329 DDP131324:DDR131329 DNL131324:DNN131329 DXH131324:DXJ131329 EHD131324:EHF131329 EQZ131324:ERB131329 FAV131324:FAX131329 FKR131324:FKT131329 FUN131324:FUP131329 GEJ131324:GEL131329 GOF131324:GOH131329 GYB131324:GYD131329 HHX131324:HHZ131329 HRT131324:HRV131329 IBP131324:IBR131329 ILL131324:ILN131329 IVH131324:IVJ131329 JFD131324:JFF131329 JOZ131324:JPB131329 JYV131324:JYX131329 KIR131324:KIT131329 KSN131324:KSP131329 LCJ131324:LCL131329 LMF131324:LMH131329 LWB131324:LWD131329 MFX131324:MFZ131329 MPT131324:MPV131329 MZP131324:MZR131329 NJL131324:NJN131329 NTH131324:NTJ131329 ODD131324:ODF131329 OMZ131324:ONB131329 OWV131324:OWX131329 PGR131324:PGT131329 PQN131324:PQP131329 QAJ131324:QAL131329 QKF131324:QKH131329 QUB131324:QUD131329 RDX131324:RDZ131329 RNT131324:RNV131329 RXP131324:RXR131329 SHL131324:SHN131329 SRH131324:SRJ131329 TBD131324:TBF131329 TKZ131324:TLB131329 TUV131324:TUX131329 UER131324:UET131329 UON131324:UOP131329 UYJ131324:UYL131329 VIF131324:VIH131329 VSB131324:VSD131329 WBX131324:WBZ131329 WLT131324:WLV131329 WVP131324:WVR131329 H196860:J196865 JD196860:JF196865 SZ196860:TB196865 ACV196860:ACX196865 AMR196860:AMT196865 AWN196860:AWP196865 BGJ196860:BGL196865 BQF196860:BQH196865 CAB196860:CAD196865 CJX196860:CJZ196865 CTT196860:CTV196865 DDP196860:DDR196865 DNL196860:DNN196865 DXH196860:DXJ196865 EHD196860:EHF196865 EQZ196860:ERB196865 FAV196860:FAX196865 FKR196860:FKT196865 FUN196860:FUP196865 GEJ196860:GEL196865 GOF196860:GOH196865 GYB196860:GYD196865 HHX196860:HHZ196865 HRT196860:HRV196865 IBP196860:IBR196865 ILL196860:ILN196865 IVH196860:IVJ196865 JFD196860:JFF196865 JOZ196860:JPB196865 JYV196860:JYX196865 KIR196860:KIT196865 KSN196860:KSP196865 LCJ196860:LCL196865 LMF196860:LMH196865 LWB196860:LWD196865 MFX196860:MFZ196865 MPT196860:MPV196865 MZP196860:MZR196865 NJL196860:NJN196865 NTH196860:NTJ196865 ODD196860:ODF196865 OMZ196860:ONB196865 OWV196860:OWX196865 PGR196860:PGT196865 PQN196860:PQP196865 QAJ196860:QAL196865 QKF196860:QKH196865 QUB196860:QUD196865 RDX196860:RDZ196865 RNT196860:RNV196865 RXP196860:RXR196865 SHL196860:SHN196865 SRH196860:SRJ196865 TBD196860:TBF196865 TKZ196860:TLB196865 TUV196860:TUX196865 UER196860:UET196865 UON196860:UOP196865 UYJ196860:UYL196865 VIF196860:VIH196865 VSB196860:VSD196865 WBX196860:WBZ196865 WLT196860:WLV196865 WVP196860:WVR196865 H262396:J262401 JD262396:JF262401 SZ262396:TB262401 ACV262396:ACX262401 AMR262396:AMT262401 AWN262396:AWP262401 BGJ262396:BGL262401 BQF262396:BQH262401 CAB262396:CAD262401 CJX262396:CJZ262401 CTT262396:CTV262401 DDP262396:DDR262401 DNL262396:DNN262401 DXH262396:DXJ262401 EHD262396:EHF262401 EQZ262396:ERB262401 FAV262396:FAX262401 FKR262396:FKT262401 FUN262396:FUP262401 GEJ262396:GEL262401 GOF262396:GOH262401 GYB262396:GYD262401 HHX262396:HHZ262401 HRT262396:HRV262401 IBP262396:IBR262401 ILL262396:ILN262401 IVH262396:IVJ262401 JFD262396:JFF262401 JOZ262396:JPB262401 JYV262396:JYX262401 KIR262396:KIT262401 KSN262396:KSP262401 LCJ262396:LCL262401 LMF262396:LMH262401 LWB262396:LWD262401 MFX262396:MFZ262401 MPT262396:MPV262401 MZP262396:MZR262401 NJL262396:NJN262401 NTH262396:NTJ262401 ODD262396:ODF262401 OMZ262396:ONB262401 OWV262396:OWX262401 PGR262396:PGT262401 PQN262396:PQP262401 QAJ262396:QAL262401 QKF262396:QKH262401 QUB262396:QUD262401 RDX262396:RDZ262401 RNT262396:RNV262401 RXP262396:RXR262401 SHL262396:SHN262401 SRH262396:SRJ262401 TBD262396:TBF262401 TKZ262396:TLB262401 TUV262396:TUX262401 UER262396:UET262401 UON262396:UOP262401 UYJ262396:UYL262401 VIF262396:VIH262401 VSB262396:VSD262401 WBX262396:WBZ262401 WLT262396:WLV262401 WVP262396:WVR262401 H327932:J327937 JD327932:JF327937 SZ327932:TB327937 ACV327932:ACX327937 AMR327932:AMT327937 AWN327932:AWP327937 BGJ327932:BGL327937 BQF327932:BQH327937 CAB327932:CAD327937 CJX327932:CJZ327937 CTT327932:CTV327937 DDP327932:DDR327937 DNL327932:DNN327937 DXH327932:DXJ327937 EHD327932:EHF327937 EQZ327932:ERB327937 FAV327932:FAX327937 FKR327932:FKT327937 FUN327932:FUP327937 GEJ327932:GEL327937 GOF327932:GOH327937 GYB327932:GYD327937 HHX327932:HHZ327937 HRT327932:HRV327937 IBP327932:IBR327937 ILL327932:ILN327937 IVH327932:IVJ327937 JFD327932:JFF327937 JOZ327932:JPB327937 JYV327932:JYX327937 KIR327932:KIT327937 KSN327932:KSP327937 LCJ327932:LCL327937 LMF327932:LMH327937 LWB327932:LWD327937 MFX327932:MFZ327937 MPT327932:MPV327937 MZP327932:MZR327937 NJL327932:NJN327937 NTH327932:NTJ327937 ODD327932:ODF327937 OMZ327932:ONB327937 OWV327932:OWX327937 PGR327932:PGT327937 PQN327932:PQP327937 QAJ327932:QAL327937 QKF327932:QKH327937 QUB327932:QUD327937 RDX327932:RDZ327937 RNT327932:RNV327937 RXP327932:RXR327937 SHL327932:SHN327937 SRH327932:SRJ327937 TBD327932:TBF327937 TKZ327932:TLB327937 TUV327932:TUX327937 UER327932:UET327937 UON327932:UOP327937 UYJ327932:UYL327937 VIF327932:VIH327937 VSB327932:VSD327937 WBX327932:WBZ327937 WLT327932:WLV327937 WVP327932:WVR327937 H393468:J393473 JD393468:JF393473 SZ393468:TB393473 ACV393468:ACX393473 AMR393468:AMT393473 AWN393468:AWP393473 BGJ393468:BGL393473 BQF393468:BQH393473 CAB393468:CAD393473 CJX393468:CJZ393473 CTT393468:CTV393473 DDP393468:DDR393473 DNL393468:DNN393473 DXH393468:DXJ393473 EHD393468:EHF393473 EQZ393468:ERB393473 FAV393468:FAX393473 FKR393468:FKT393473 FUN393468:FUP393473 GEJ393468:GEL393473 GOF393468:GOH393473 GYB393468:GYD393473 HHX393468:HHZ393473 HRT393468:HRV393473 IBP393468:IBR393473 ILL393468:ILN393473 IVH393468:IVJ393473 JFD393468:JFF393473 JOZ393468:JPB393473 JYV393468:JYX393473 KIR393468:KIT393473 KSN393468:KSP393473 LCJ393468:LCL393473 LMF393468:LMH393473 LWB393468:LWD393473 MFX393468:MFZ393473 MPT393468:MPV393473 MZP393468:MZR393473 NJL393468:NJN393473 NTH393468:NTJ393473 ODD393468:ODF393473 OMZ393468:ONB393473 OWV393468:OWX393473 PGR393468:PGT393473 PQN393468:PQP393473 QAJ393468:QAL393473 QKF393468:QKH393473 QUB393468:QUD393473 RDX393468:RDZ393473 RNT393468:RNV393473 RXP393468:RXR393473 SHL393468:SHN393473 SRH393468:SRJ393473 TBD393468:TBF393473 TKZ393468:TLB393473 TUV393468:TUX393473 UER393468:UET393473 UON393468:UOP393473 UYJ393468:UYL393473 VIF393468:VIH393473 VSB393468:VSD393473 WBX393468:WBZ393473 WLT393468:WLV393473 WVP393468:WVR393473 H459004:J459009 JD459004:JF459009 SZ459004:TB459009 ACV459004:ACX459009 AMR459004:AMT459009 AWN459004:AWP459009 BGJ459004:BGL459009 BQF459004:BQH459009 CAB459004:CAD459009 CJX459004:CJZ459009 CTT459004:CTV459009 DDP459004:DDR459009 DNL459004:DNN459009 DXH459004:DXJ459009 EHD459004:EHF459009 EQZ459004:ERB459009 FAV459004:FAX459009 FKR459004:FKT459009 FUN459004:FUP459009 GEJ459004:GEL459009 GOF459004:GOH459009 GYB459004:GYD459009 HHX459004:HHZ459009 HRT459004:HRV459009 IBP459004:IBR459009 ILL459004:ILN459009 IVH459004:IVJ459009 JFD459004:JFF459009 JOZ459004:JPB459009 JYV459004:JYX459009 KIR459004:KIT459009 KSN459004:KSP459009 LCJ459004:LCL459009 LMF459004:LMH459009 LWB459004:LWD459009 MFX459004:MFZ459009 MPT459004:MPV459009 MZP459004:MZR459009 NJL459004:NJN459009 NTH459004:NTJ459009 ODD459004:ODF459009 OMZ459004:ONB459009 OWV459004:OWX459009 PGR459004:PGT459009 PQN459004:PQP459009 QAJ459004:QAL459009 QKF459004:QKH459009 QUB459004:QUD459009 RDX459004:RDZ459009 RNT459004:RNV459009 RXP459004:RXR459009 SHL459004:SHN459009 SRH459004:SRJ459009 TBD459004:TBF459009 TKZ459004:TLB459009 TUV459004:TUX459009 UER459004:UET459009 UON459004:UOP459009 UYJ459004:UYL459009 VIF459004:VIH459009 VSB459004:VSD459009 WBX459004:WBZ459009 WLT459004:WLV459009 WVP459004:WVR459009 H524540:J524545 JD524540:JF524545 SZ524540:TB524545 ACV524540:ACX524545 AMR524540:AMT524545 AWN524540:AWP524545 BGJ524540:BGL524545 BQF524540:BQH524545 CAB524540:CAD524545 CJX524540:CJZ524545 CTT524540:CTV524545 DDP524540:DDR524545 DNL524540:DNN524545 DXH524540:DXJ524545 EHD524540:EHF524545 EQZ524540:ERB524545 FAV524540:FAX524545 FKR524540:FKT524545 FUN524540:FUP524545 GEJ524540:GEL524545 GOF524540:GOH524545 GYB524540:GYD524545 HHX524540:HHZ524545 HRT524540:HRV524545 IBP524540:IBR524545 ILL524540:ILN524545 IVH524540:IVJ524545 JFD524540:JFF524545 JOZ524540:JPB524545 JYV524540:JYX524545 KIR524540:KIT524545 KSN524540:KSP524545 LCJ524540:LCL524545 LMF524540:LMH524545 LWB524540:LWD524545 MFX524540:MFZ524545 MPT524540:MPV524545 MZP524540:MZR524545 NJL524540:NJN524545 NTH524540:NTJ524545 ODD524540:ODF524545 OMZ524540:ONB524545 OWV524540:OWX524545 PGR524540:PGT524545 PQN524540:PQP524545 QAJ524540:QAL524545 QKF524540:QKH524545 QUB524540:QUD524545 RDX524540:RDZ524545 RNT524540:RNV524545 RXP524540:RXR524545 SHL524540:SHN524545 SRH524540:SRJ524545 TBD524540:TBF524545 TKZ524540:TLB524545 TUV524540:TUX524545 UER524540:UET524545 UON524540:UOP524545 UYJ524540:UYL524545 VIF524540:VIH524545 VSB524540:VSD524545 WBX524540:WBZ524545 WLT524540:WLV524545 WVP524540:WVR524545 H590076:J590081 JD590076:JF590081 SZ590076:TB590081 ACV590076:ACX590081 AMR590076:AMT590081 AWN590076:AWP590081 BGJ590076:BGL590081 BQF590076:BQH590081 CAB590076:CAD590081 CJX590076:CJZ590081 CTT590076:CTV590081 DDP590076:DDR590081 DNL590076:DNN590081 DXH590076:DXJ590081 EHD590076:EHF590081 EQZ590076:ERB590081 FAV590076:FAX590081 FKR590076:FKT590081 FUN590076:FUP590081 GEJ590076:GEL590081 GOF590076:GOH590081 GYB590076:GYD590081 HHX590076:HHZ590081 HRT590076:HRV590081 IBP590076:IBR590081 ILL590076:ILN590081 IVH590076:IVJ590081 JFD590076:JFF590081 JOZ590076:JPB590081 JYV590076:JYX590081 KIR590076:KIT590081 KSN590076:KSP590081 LCJ590076:LCL590081 LMF590076:LMH590081 LWB590076:LWD590081 MFX590076:MFZ590081 MPT590076:MPV590081 MZP590076:MZR590081 NJL590076:NJN590081 NTH590076:NTJ590081 ODD590076:ODF590081 OMZ590076:ONB590081 OWV590076:OWX590081 PGR590076:PGT590081 PQN590076:PQP590081 QAJ590076:QAL590081 QKF590076:QKH590081 QUB590076:QUD590081 RDX590076:RDZ590081 RNT590076:RNV590081 RXP590076:RXR590081 SHL590076:SHN590081 SRH590076:SRJ590081 TBD590076:TBF590081 TKZ590076:TLB590081 TUV590076:TUX590081 UER590076:UET590081 UON590076:UOP590081 UYJ590076:UYL590081 VIF590076:VIH590081 VSB590076:VSD590081 WBX590076:WBZ590081 WLT590076:WLV590081 WVP590076:WVR590081 H655612:J655617 JD655612:JF655617 SZ655612:TB655617 ACV655612:ACX655617 AMR655612:AMT655617 AWN655612:AWP655617 BGJ655612:BGL655617 BQF655612:BQH655617 CAB655612:CAD655617 CJX655612:CJZ655617 CTT655612:CTV655617 DDP655612:DDR655617 DNL655612:DNN655617 DXH655612:DXJ655617 EHD655612:EHF655617 EQZ655612:ERB655617 FAV655612:FAX655617 FKR655612:FKT655617 FUN655612:FUP655617 GEJ655612:GEL655617 GOF655612:GOH655617 GYB655612:GYD655617 HHX655612:HHZ655617 HRT655612:HRV655617 IBP655612:IBR655617 ILL655612:ILN655617 IVH655612:IVJ655617 JFD655612:JFF655617 JOZ655612:JPB655617 JYV655612:JYX655617 KIR655612:KIT655617 KSN655612:KSP655617 LCJ655612:LCL655617 LMF655612:LMH655617 LWB655612:LWD655617 MFX655612:MFZ655617 MPT655612:MPV655617 MZP655612:MZR655617 NJL655612:NJN655617 NTH655612:NTJ655617 ODD655612:ODF655617 OMZ655612:ONB655617 OWV655612:OWX655617 PGR655612:PGT655617 PQN655612:PQP655617 QAJ655612:QAL655617 QKF655612:QKH655617 QUB655612:QUD655617 RDX655612:RDZ655617 RNT655612:RNV655617 RXP655612:RXR655617 SHL655612:SHN655617 SRH655612:SRJ655617 TBD655612:TBF655617 TKZ655612:TLB655617 TUV655612:TUX655617 UER655612:UET655617 UON655612:UOP655617 UYJ655612:UYL655617 VIF655612:VIH655617 VSB655612:VSD655617 WBX655612:WBZ655617 WLT655612:WLV655617 WVP655612:WVR655617 H721148:J721153 JD721148:JF721153 SZ721148:TB721153 ACV721148:ACX721153 AMR721148:AMT721153 AWN721148:AWP721153 BGJ721148:BGL721153 BQF721148:BQH721153 CAB721148:CAD721153 CJX721148:CJZ721153 CTT721148:CTV721153 DDP721148:DDR721153 DNL721148:DNN721153 DXH721148:DXJ721153 EHD721148:EHF721153 EQZ721148:ERB721153 FAV721148:FAX721153 FKR721148:FKT721153 FUN721148:FUP721153 GEJ721148:GEL721153 GOF721148:GOH721153 GYB721148:GYD721153 HHX721148:HHZ721153 HRT721148:HRV721153 IBP721148:IBR721153 ILL721148:ILN721153 IVH721148:IVJ721153 JFD721148:JFF721153 JOZ721148:JPB721153 JYV721148:JYX721153 KIR721148:KIT721153 KSN721148:KSP721153 LCJ721148:LCL721153 LMF721148:LMH721153 LWB721148:LWD721153 MFX721148:MFZ721153 MPT721148:MPV721153 MZP721148:MZR721153 NJL721148:NJN721153 NTH721148:NTJ721153 ODD721148:ODF721153 OMZ721148:ONB721153 OWV721148:OWX721153 PGR721148:PGT721153 PQN721148:PQP721153 QAJ721148:QAL721153 QKF721148:QKH721153 QUB721148:QUD721153 RDX721148:RDZ721153 RNT721148:RNV721153 RXP721148:RXR721153 SHL721148:SHN721153 SRH721148:SRJ721153 TBD721148:TBF721153 TKZ721148:TLB721153 TUV721148:TUX721153 UER721148:UET721153 UON721148:UOP721153 UYJ721148:UYL721153 VIF721148:VIH721153 VSB721148:VSD721153 WBX721148:WBZ721153 WLT721148:WLV721153 WVP721148:WVR721153 H786684:J786689 JD786684:JF786689 SZ786684:TB786689 ACV786684:ACX786689 AMR786684:AMT786689 AWN786684:AWP786689 BGJ786684:BGL786689 BQF786684:BQH786689 CAB786684:CAD786689 CJX786684:CJZ786689 CTT786684:CTV786689 DDP786684:DDR786689 DNL786684:DNN786689 DXH786684:DXJ786689 EHD786684:EHF786689 EQZ786684:ERB786689 FAV786684:FAX786689 FKR786684:FKT786689 FUN786684:FUP786689 GEJ786684:GEL786689 GOF786684:GOH786689 GYB786684:GYD786689 HHX786684:HHZ786689 HRT786684:HRV786689 IBP786684:IBR786689 ILL786684:ILN786689 IVH786684:IVJ786689 JFD786684:JFF786689 JOZ786684:JPB786689 JYV786684:JYX786689 KIR786684:KIT786689 KSN786684:KSP786689 LCJ786684:LCL786689 LMF786684:LMH786689 LWB786684:LWD786689 MFX786684:MFZ786689 MPT786684:MPV786689 MZP786684:MZR786689 NJL786684:NJN786689 NTH786684:NTJ786689 ODD786684:ODF786689 OMZ786684:ONB786689 OWV786684:OWX786689 PGR786684:PGT786689 PQN786684:PQP786689 QAJ786684:QAL786689 QKF786684:QKH786689 QUB786684:QUD786689 RDX786684:RDZ786689 RNT786684:RNV786689 RXP786684:RXR786689 SHL786684:SHN786689 SRH786684:SRJ786689 TBD786684:TBF786689 TKZ786684:TLB786689 TUV786684:TUX786689 UER786684:UET786689 UON786684:UOP786689 UYJ786684:UYL786689 VIF786684:VIH786689 VSB786684:VSD786689 WBX786684:WBZ786689 WLT786684:WLV786689 WVP786684:WVR786689 H852220:J852225 JD852220:JF852225 SZ852220:TB852225 ACV852220:ACX852225 AMR852220:AMT852225 AWN852220:AWP852225 BGJ852220:BGL852225 BQF852220:BQH852225 CAB852220:CAD852225 CJX852220:CJZ852225 CTT852220:CTV852225 DDP852220:DDR852225 DNL852220:DNN852225 DXH852220:DXJ852225 EHD852220:EHF852225 EQZ852220:ERB852225 FAV852220:FAX852225 FKR852220:FKT852225 FUN852220:FUP852225 GEJ852220:GEL852225 GOF852220:GOH852225 GYB852220:GYD852225 HHX852220:HHZ852225 HRT852220:HRV852225 IBP852220:IBR852225 ILL852220:ILN852225 IVH852220:IVJ852225 JFD852220:JFF852225 JOZ852220:JPB852225 JYV852220:JYX852225 KIR852220:KIT852225 KSN852220:KSP852225 LCJ852220:LCL852225 LMF852220:LMH852225 LWB852220:LWD852225 MFX852220:MFZ852225 MPT852220:MPV852225 MZP852220:MZR852225 NJL852220:NJN852225 NTH852220:NTJ852225 ODD852220:ODF852225 OMZ852220:ONB852225 OWV852220:OWX852225 PGR852220:PGT852225 PQN852220:PQP852225 QAJ852220:QAL852225 QKF852220:QKH852225 QUB852220:QUD852225 RDX852220:RDZ852225 RNT852220:RNV852225 RXP852220:RXR852225 SHL852220:SHN852225 SRH852220:SRJ852225 TBD852220:TBF852225 TKZ852220:TLB852225 TUV852220:TUX852225 UER852220:UET852225 UON852220:UOP852225 UYJ852220:UYL852225 VIF852220:VIH852225 VSB852220:VSD852225 WBX852220:WBZ852225 WLT852220:WLV852225 WVP852220:WVR852225 H917756:J917761 JD917756:JF917761 SZ917756:TB917761 ACV917756:ACX917761 AMR917756:AMT917761 AWN917756:AWP917761 BGJ917756:BGL917761 BQF917756:BQH917761 CAB917756:CAD917761 CJX917756:CJZ917761 CTT917756:CTV917761 DDP917756:DDR917761 DNL917756:DNN917761 DXH917756:DXJ917761 EHD917756:EHF917761 EQZ917756:ERB917761 FAV917756:FAX917761 FKR917756:FKT917761 FUN917756:FUP917761 GEJ917756:GEL917761 GOF917756:GOH917761 GYB917756:GYD917761 HHX917756:HHZ917761 HRT917756:HRV917761 IBP917756:IBR917761 ILL917756:ILN917761 IVH917756:IVJ917761 JFD917756:JFF917761 JOZ917756:JPB917761 JYV917756:JYX917761 KIR917756:KIT917761 KSN917756:KSP917761 LCJ917756:LCL917761 LMF917756:LMH917761 LWB917756:LWD917761 MFX917756:MFZ917761 MPT917756:MPV917761 MZP917756:MZR917761 NJL917756:NJN917761 NTH917756:NTJ917761 ODD917756:ODF917761 OMZ917756:ONB917761 OWV917756:OWX917761 PGR917756:PGT917761 PQN917756:PQP917761 QAJ917756:QAL917761 QKF917756:QKH917761 QUB917756:QUD917761 RDX917756:RDZ917761 RNT917756:RNV917761 RXP917756:RXR917761 SHL917756:SHN917761 SRH917756:SRJ917761 TBD917756:TBF917761 TKZ917756:TLB917761 TUV917756:TUX917761 UER917756:UET917761 UON917756:UOP917761 UYJ917756:UYL917761 VIF917756:VIH917761 VSB917756:VSD917761 WBX917756:WBZ917761 WLT917756:WLV917761 WVP917756:WVR917761 H983292:J983297 JD983292:JF983297 SZ983292:TB983297 ACV983292:ACX983297 AMR983292:AMT983297 AWN983292:AWP983297 BGJ983292:BGL983297 BQF983292:BQH983297 CAB983292:CAD983297 CJX983292:CJZ983297 CTT983292:CTV983297 DDP983292:DDR983297 DNL983292:DNN983297 DXH983292:DXJ983297 EHD983292:EHF983297 EQZ983292:ERB983297 FAV983292:FAX983297 FKR983292:FKT983297 FUN983292:FUP983297 GEJ983292:GEL983297 GOF983292:GOH983297 GYB983292:GYD983297 HHX983292:HHZ983297 HRT983292:HRV983297 IBP983292:IBR983297 ILL983292:ILN983297 IVH983292:IVJ983297 JFD983292:JFF983297 JOZ983292:JPB983297 JYV983292:JYX983297 KIR983292:KIT983297 KSN983292:KSP983297 LCJ983292:LCL983297 LMF983292:LMH983297 LWB983292:LWD983297 MFX983292:MFZ983297 MPT983292:MPV983297 MZP983292:MZR983297 NJL983292:NJN983297 NTH983292:NTJ983297 ODD983292:ODF983297 OMZ983292:ONB983297 OWV983292:OWX983297 PGR983292:PGT983297 PQN983292:PQP983297 QAJ983292:QAL983297 QKF983292:QKH983297 QUB983292:QUD983297 RDX983292:RDZ983297 RNT983292:RNV983297 RXP983292:RXR983297 SHL983292:SHN983297 SRH983292:SRJ983297 TBD983292:TBF983297 TKZ983292:TLB983297 TUV983292:TUX983297 UER983292:UET983297 UON983292:UOP983297 UYJ983292:UYL983297 VIF983292:VIH983297 VSB983292:VSD983297 WBX983292:WBZ983297 WLT983292:WLV983297 WVP983292:WVR983297 H65797:J65815 JD65797:JF65815 SZ65797:TB65815 ACV65797:ACX65815 AMR65797:AMT65815 AWN65797:AWP65815 BGJ65797:BGL65815 BQF65797:BQH65815 CAB65797:CAD65815 CJX65797:CJZ65815 CTT65797:CTV65815 DDP65797:DDR65815 DNL65797:DNN65815 DXH65797:DXJ65815 EHD65797:EHF65815 EQZ65797:ERB65815 FAV65797:FAX65815 FKR65797:FKT65815 FUN65797:FUP65815 GEJ65797:GEL65815 GOF65797:GOH65815 GYB65797:GYD65815 HHX65797:HHZ65815 HRT65797:HRV65815 IBP65797:IBR65815 ILL65797:ILN65815 IVH65797:IVJ65815 JFD65797:JFF65815 JOZ65797:JPB65815 JYV65797:JYX65815 KIR65797:KIT65815 KSN65797:KSP65815 LCJ65797:LCL65815 LMF65797:LMH65815 LWB65797:LWD65815 MFX65797:MFZ65815 MPT65797:MPV65815 MZP65797:MZR65815 NJL65797:NJN65815 NTH65797:NTJ65815 ODD65797:ODF65815 OMZ65797:ONB65815 OWV65797:OWX65815 PGR65797:PGT65815 PQN65797:PQP65815 QAJ65797:QAL65815 QKF65797:QKH65815 QUB65797:QUD65815 RDX65797:RDZ65815 RNT65797:RNV65815 RXP65797:RXR65815 SHL65797:SHN65815 SRH65797:SRJ65815 TBD65797:TBF65815 TKZ65797:TLB65815 TUV65797:TUX65815 UER65797:UET65815 UON65797:UOP65815 UYJ65797:UYL65815 VIF65797:VIH65815 VSB65797:VSD65815 WBX65797:WBZ65815 WLT65797:WLV65815 WVP65797:WVR65815 H131333:J131351 JD131333:JF131351 SZ131333:TB131351 ACV131333:ACX131351 AMR131333:AMT131351 AWN131333:AWP131351 BGJ131333:BGL131351 BQF131333:BQH131351 CAB131333:CAD131351 CJX131333:CJZ131351 CTT131333:CTV131351 DDP131333:DDR131351 DNL131333:DNN131351 DXH131333:DXJ131351 EHD131333:EHF131351 EQZ131333:ERB131351 FAV131333:FAX131351 FKR131333:FKT131351 FUN131333:FUP131351 GEJ131333:GEL131351 GOF131333:GOH131351 GYB131333:GYD131351 HHX131333:HHZ131351 HRT131333:HRV131351 IBP131333:IBR131351 ILL131333:ILN131351 IVH131333:IVJ131351 JFD131333:JFF131351 JOZ131333:JPB131351 JYV131333:JYX131351 KIR131333:KIT131351 KSN131333:KSP131351 LCJ131333:LCL131351 LMF131333:LMH131351 LWB131333:LWD131351 MFX131333:MFZ131351 MPT131333:MPV131351 MZP131333:MZR131351 NJL131333:NJN131351 NTH131333:NTJ131351 ODD131333:ODF131351 OMZ131333:ONB131351 OWV131333:OWX131351 PGR131333:PGT131351 PQN131333:PQP131351 QAJ131333:QAL131351 QKF131333:QKH131351 QUB131333:QUD131351 RDX131333:RDZ131351 RNT131333:RNV131351 RXP131333:RXR131351 SHL131333:SHN131351 SRH131333:SRJ131351 TBD131333:TBF131351 TKZ131333:TLB131351 TUV131333:TUX131351 UER131333:UET131351 UON131333:UOP131351 UYJ131333:UYL131351 VIF131333:VIH131351 VSB131333:VSD131351 WBX131333:WBZ131351 WLT131333:WLV131351 WVP131333:WVR131351 H196869:J196887 JD196869:JF196887 SZ196869:TB196887 ACV196869:ACX196887 AMR196869:AMT196887 AWN196869:AWP196887 BGJ196869:BGL196887 BQF196869:BQH196887 CAB196869:CAD196887 CJX196869:CJZ196887 CTT196869:CTV196887 DDP196869:DDR196887 DNL196869:DNN196887 DXH196869:DXJ196887 EHD196869:EHF196887 EQZ196869:ERB196887 FAV196869:FAX196887 FKR196869:FKT196887 FUN196869:FUP196887 GEJ196869:GEL196887 GOF196869:GOH196887 GYB196869:GYD196887 HHX196869:HHZ196887 HRT196869:HRV196887 IBP196869:IBR196887 ILL196869:ILN196887 IVH196869:IVJ196887 JFD196869:JFF196887 JOZ196869:JPB196887 JYV196869:JYX196887 KIR196869:KIT196887 KSN196869:KSP196887 LCJ196869:LCL196887 LMF196869:LMH196887 LWB196869:LWD196887 MFX196869:MFZ196887 MPT196869:MPV196887 MZP196869:MZR196887 NJL196869:NJN196887 NTH196869:NTJ196887 ODD196869:ODF196887 OMZ196869:ONB196887 OWV196869:OWX196887 PGR196869:PGT196887 PQN196869:PQP196887 QAJ196869:QAL196887 QKF196869:QKH196887 QUB196869:QUD196887 RDX196869:RDZ196887 RNT196869:RNV196887 RXP196869:RXR196887 SHL196869:SHN196887 SRH196869:SRJ196887 TBD196869:TBF196887 TKZ196869:TLB196887 TUV196869:TUX196887 UER196869:UET196887 UON196869:UOP196887 UYJ196869:UYL196887 VIF196869:VIH196887 VSB196869:VSD196887 WBX196869:WBZ196887 WLT196869:WLV196887 WVP196869:WVR196887 H262405:J262423 JD262405:JF262423 SZ262405:TB262423 ACV262405:ACX262423 AMR262405:AMT262423 AWN262405:AWP262423 BGJ262405:BGL262423 BQF262405:BQH262423 CAB262405:CAD262423 CJX262405:CJZ262423 CTT262405:CTV262423 DDP262405:DDR262423 DNL262405:DNN262423 DXH262405:DXJ262423 EHD262405:EHF262423 EQZ262405:ERB262423 FAV262405:FAX262423 FKR262405:FKT262423 FUN262405:FUP262423 GEJ262405:GEL262423 GOF262405:GOH262423 GYB262405:GYD262423 HHX262405:HHZ262423 HRT262405:HRV262423 IBP262405:IBR262423 ILL262405:ILN262423 IVH262405:IVJ262423 JFD262405:JFF262423 JOZ262405:JPB262423 JYV262405:JYX262423 KIR262405:KIT262423 KSN262405:KSP262423 LCJ262405:LCL262423 LMF262405:LMH262423 LWB262405:LWD262423 MFX262405:MFZ262423 MPT262405:MPV262423 MZP262405:MZR262423 NJL262405:NJN262423 NTH262405:NTJ262423 ODD262405:ODF262423 OMZ262405:ONB262423 OWV262405:OWX262423 PGR262405:PGT262423 PQN262405:PQP262423 QAJ262405:QAL262423 QKF262405:QKH262423 QUB262405:QUD262423 RDX262405:RDZ262423 RNT262405:RNV262423 RXP262405:RXR262423 SHL262405:SHN262423 SRH262405:SRJ262423 TBD262405:TBF262423 TKZ262405:TLB262423 TUV262405:TUX262423 UER262405:UET262423 UON262405:UOP262423 UYJ262405:UYL262423 VIF262405:VIH262423 VSB262405:VSD262423 WBX262405:WBZ262423 WLT262405:WLV262423 WVP262405:WVR262423 H327941:J327959 JD327941:JF327959 SZ327941:TB327959 ACV327941:ACX327959 AMR327941:AMT327959 AWN327941:AWP327959 BGJ327941:BGL327959 BQF327941:BQH327959 CAB327941:CAD327959 CJX327941:CJZ327959 CTT327941:CTV327959 DDP327941:DDR327959 DNL327941:DNN327959 DXH327941:DXJ327959 EHD327941:EHF327959 EQZ327941:ERB327959 FAV327941:FAX327959 FKR327941:FKT327959 FUN327941:FUP327959 GEJ327941:GEL327959 GOF327941:GOH327959 GYB327941:GYD327959 HHX327941:HHZ327959 HRT327941:HRV327959 IBP327941:IBR327959 ILL327941:ILN327959 IVH327941:IVJ327959 JFD327941:JFF327959 JOZ327941:JPB327959 JYV327941:JYX327959 KIR327941:KIT327959 KSN327941:KSP327959 LCJ327941:LCL327959 LMF327941:LMH327959 LWB327941:LWD327959 MFX327941:MFZ327959 MPT327941:MPV327959 MZP327941:MZR327959 NJL327941:NJN327959 NTH327941:NTJ327959 ODD327941:ODF327959 OMZ327941:ONB327959 OWV327941:OWX327959 PGR327941:PGT327959 PQN327941:PQP327959 QAJ327941:QAL327959 QKF327941:QKH327959 QUB327941:QUD327959 RDX327941:RDZ327959 RNT327941:RNV327959 RXP327941:RXR327959 SHL327941:SHN327959 SRH327941:SRJ327959 TBD327941:TBF327959 TKZ327941:TLB327959 TUV327941:TUX327959 UER327941:UET327959 UON327941:UOP327959 UYJ327941:UYL327959 VIF327941:VIH327959 VSB327941:VSD327959 WBX327941:WBZ327959 WLT327941:WLV327959 WVP327941:WVR327959 H393477:J393495 JD393477:JF393495 SZ393477:TB393495 ACV393477:ACX393495 AMR393477:AMT393495 AWN393477:AWP393495 BGJ393477:BGL393495 BQF393477:BQH393495 CAB393477:CAD393495 CJX393477:CJZ393495 CTT393477:CTV393495 DDP393477:DDR393495 DNL393477:DNN393495 DXH393477:DXJ393495 EHD393477:EHF393495 EQZ393477:ERB393495 FAV393477:FAX393495 FKR393477:FKT393495 FUN393477:FUP393495 GEJ393477:GEL393495 GOF393477:GOH393495 GYB393477:GYD393495 HHX393477:HHZ393495 HRT393477:HRV393495 IBP393477:IBR393495 ILL393477:ILN393495 IVH393477:IVJ393495 JFD393477:JFF393495 JOZ393477:JPB393495 JYV393477:JYX393495 KIR393477:KIT393495 KSN393477:KSP393495 LCJ393477:LCL393495 LMF393477:LMH393495 LWB393477:LWD393495 MFX393477:MFZ393495 MPT393477:MPV393495 MZP393477:MZR393495 NJL393477:NJN393495 NTH393477:NTJ393495 ODD393477:ODF393495 OMZ393477:ONB393495 OWV393477:OWX393495 PGR393477:PGT393495 PQN393477:PQP393495 QAJ393477:QAL393495 QKF393477:QKH393495 QUB393477:QUD393495 RDX393477:RDZ393495 RNT393477:RNV393495 RXP393477:RXR393495 SHL393477:SHN393495 SRH393477:SRJ393495 TBD393477:TBF393495 TKZ393477:TLB393495 TUV393477:TUX393495 UER393477:UET393495 UON393477:UOP393495 UYJ393477:UYL393495 VIF393477:VIH393495 VSB393477:VSD393495 WBX393477:WBZ393495 WLT393477:WLV393495 WVP393477:WVR393495 H459013:J459031 JD459013:JF459031 SZ459013:TB459031 ACV459013:ACX459031 AMR459013:AMT459031 AWN459013:AWP459031 BGJ459013:BGL459031 BQF459013:BQH459031 CAB459013:CAD459031 CJX459013:CJZ459031 CTT459013:CTV459031 DDP459013:DDR459031 DNL459013:DNN459031 DXH459013:DXJ459031 EHD459013:EHF459031 EQZ459013:ERB459031 FAV459013:FAX459031 FKR459013:FKT459031 FUN459013:FUP459031 GEJ459013:GEL459031 GOF459013:GOH459031 GYB459013:GYD459031 HHX459013:HHZ459031 HRT459013:HRV459031 IBP459013:IBR459031 ILL459013:ILN459031 IVH459013:IVJ459031 JFD459013:JFF459031 JOZ459013:JPB459031 JYV459013:JYX459031 KIR459013:KIT459031 KSN459013:KSP459031 LCJ459013:LCL459031 LMF459013:LMH459031 LWB459013:LWD459031 MFX459013:MFZ459031 MPT459013:MPV459031 MZP459013:MZR459031 NJL459013:NJN459031 NTH459013:NTJ459031 ODD459013:ODF459031 OMZ459013:ONB459031 OWV459013:OWX459031 PGR459013:PGT459031 PQN459013:PQP459031 QAJ459013:QAL459031 QKF459013:QKH459031 QUB459013:QUD459031 RDX459013:RDZ459031 RNT459013:RNV459031 RXP459013:RXR459031 SHL459013:SHN459031 SRH459013:SRJ459031 TBD459013:TBF459031 TKZ459013:TLB459031 TUV459013:TUX459031 UER459013:UET459031 UON459013:UOP459031 UYJ459013:UYL459031 VIF459013:VIH459031 VSB459013:VSD459031 WBX459013:WBZ459031 WLT459013:WLV459031 WVP459013:WVR459031 H524549:J524567 JD524549:JF524567 SZ524549:TB524567 ACV524549:ACX524567 AMR524549:AMT524567 AWN524549:AWP524567 BGJ524549:BGL524567 BQF524549:BQH524567 CAB524549:CAD524567 CJX524549:CJZ524567 CTT524549:CTV524567 DDP524549:DDR524567 DNL524549:DNN524567 DXH524549:DXJ524567 EHD524549:EHF524567 EQZ524549:ERB524567 FAV524549:FAX524567 FKR524549:FKT524567 FUN524549:FUP524567 GEJ524549:GEL524567 GOF524549:GOH524567 GYB524549:GYD524567 HHX524549:HHZ524567 HRT524549:HRV524567 IBP524549:IBR524567 ILL524549:ILN524567 IVH524549:IVJ524567 JFD524549:JFF524567 JOZ524549:JPB524567 JYV524549:JYX524567 KIR524549:KIT524567 KSN524549:KSP524567 LCJ524549:LCL524567 LMF524549:LMH524567 LWB524549:LWD524567 MFX524549:MFZ524567 MPT524549:MPV524567 MZP524549:MZR524567 NJL524549:NJN524567 NTH524549:NTJ524567 ODD524549:ODF524567 OMZ524549:ONB524567 OWV524549:OWX524567 PGR524549:PGT524567 PQN524549:PQP524567 QAJ524549:QAL524567 QKF524549:QKH524567 QUB524549:QUD524567 RDX524549:RDZ524567 RNT524549:RNV524567 RXP524549:RXR524567 SHL524549:SHN524567 SRH524549:SRJ524567 TBD524549:TBF524567 TKZ524549:TLB524567 TUV524549:TUX524567 UER524549:UET524567 UON524549:UOP524567 UYJ524549:UYL524567 VIF524549:VIH524567 VSB524549:VSD524567 WBX524549:WBZ524567 WLT524549:WLV524567 WVP524549:WVR524567 H590085:J590103 JD590085:JF590103 SZ590085:TB590103 ACV590085:ACX590103 AMR590085:AMT590103 AWN590085:AWP590103 BGJ590085:BGL590103 BQF590085:BQH590103 CAB590085:CAD590103 CJX590085:CJZ590103 CTT590085:CTV590103 DDP590085:DDR590103 DNL590085:DNN590103 DXH590085:DXJ590103 EHD590085:EHF590103 EQZ590085:ERB590103 FAV590085:FAX590103 FKR590085:FKT590103 FUN590085:FUP590103 GEJ590085:GEL590103 GOF590085:GOH590103 GYB590085:GYD590103 HHX590085:HHZ590103 HRT590085:HRV590103 IBP590085:IBR590103 ILL590085:ILN590103 IVH590085:IVJ590103 JFD590085:JFF590103 JOZ590085:JPB590103 JYV590085:JYX590103 KIR590085:KIT590103 KSN590085:KSP590103 LCJ590085:LCL590103 LMF590085:LMH590103 LWB590085:LWD590103 MFX590085:MFZ590103 MPT590085:MPV590103 MZP590085:MZR590103 NJL590085:NJN590103 NTH590085:NTJ590103 ODD590085:ODF590103 OMZ590085:ONB590103 OWV590085:OWX590103 PGR590085:PGT590103 PQN590085:PQP590103 QAJ590085:QAL590103 QKF590085:QKH590103 QUB590085:QUD590103 RDX590085:RDZ590103 RNT590085:RNV590103 RXP590085:RXR590103 SHL590085:SHN590103 SRH590085:SRJ590103 TBD590085:TBF590103 TKZ590085:TLB590103 TUV590085:TUX590103 UER590085:UET590103 UON590085:UOP590103 UYJ590085:UYL590103 VIF590085:VIH590103 VSB590085:VSD590103 WBX590085:WBZ590103 WLT590085:WLV590103 WVP590085:WVR590103 H655621:J655639 JD655621:JF655639 SZ655621:TB655639 ACV655621:ACX655639 AMR655621:AMT655639 AWN655621:AWP655639 BGJ655621:BGL655639 BQF655621:BQH655639 CAB655621:CAD655639 CJX655621:CJZ655639 CTT655621:CTV655639 DDP655621:DDR655639 DNL655621:DNN655639 DXH655621:DXJ655639 EHD655621:EHF655639 EQZ655621:ERB655639 FAV655621:FAX655639 FKR655621:FKT655639 FUN655621:FUP655639 GEJ655621:GEL655639 GOF655621:GOH655639 GYB655621:GYD655639 HHX655621:HHZ655639 HRT655621:HRV655639 IBP655621:IBR655639 ILL655621:ILN655639 IVH655621:IVJ655639 JFD655621:JFF655639 JOZ655621:JPB655639 JYV655621:JYX655639 KIR655621:KIT655639 KSN655621:KSP655639 LCJ655621:LCL655639 LMF655621:LMH655639 LWB655621:LWD655639 MFX655621:MFZ655639 MPT655621:MPV655639 MZP655621:MZR655639 NJL655621:NJN655639 NTH655621:NTJ655639 ODD655621:ODF655639 OMZ655621:ONB655639 OWV655621:OWX655639 PGR655621:PGT655639 PQN655621:PQP655639 QAJ655621:QAL655639 QKF655621:QKH655639 QUB655621:QUD655639 RDX655621:RDZ655639 RNT655621:RNV655639 RXP655621:RXR655639 SHL655621:SHN655639 SRH655621:SRJ655639 TBD655621:TBF655639 TKZ655621:TLB655639 TUV655621:TUX655639 UER655621:UET655639 UON655621:UOP655639 UYJ655621:UYL655639 VIF655621:VIH655639 VSB655621:VSD655639 WBX655621:WBZ655639 WLT655621:WLV655639 WVP655621:WVR655639 H721157:J721175 JD721157:JF721175 SZ721157:TB721175 ACV721157:ACX721175 AMR721157:AMT721175 AWN721157:AWP721175 BGJ721157:BGL721175 BQF721157:BQH721175 CAB721157:CAD721175 CJX721157:CJZ721175 CTT721157:CTV721175 DDP721157:DDR721175 DNL721157:DNN721175 DXH721157:DXJ721175 EHD721157:EHF721175 EQZ721157:ERB721175 FAV721157:FAX721175 FKR721157:FKT721175 FUN721157:FUP721175 GEJ721157:GEL721175 GOF721157:GOH721175 GYB721157:GYD721175 HHX721157:HHZ721175 HRT721157:HRV721175 IBP721157:IBR721175 ILL721157:ILN721175 IVH721157:IVJ721175 JFD721157:JFF721175 JOZ721157:JPB721175 JYV721157:JYX721175 KIR721157:KIT721175 KSN721157:KSP721175 LCJ721157:LCL721175 LMF721157:LMH721175 LWB721157:LWD721175 MFX721157:MFZ721175 MPT721157:MPV721175 MZP721157:MZR721175 NJL721157:NJN721175 NTH721157:NTJ721175 ODD721157:ODF721175 OMZ721157:ONB721175 OWV721157:OWX721175 PGR721157:PGT721175 PQN721157:PQP721175 QAJ721157:QAL721175 QKF721157:QKH721175 QUB721157:QUD721175 RDX721157:RDZ721175 RNT721157:RNV721175 RXP721157:RXR721175 SHL721157:SHN721175 SRH721157:SRJ721175 TBD721157:TBF721175 TKZ721157:TLB721175 TUV721157:TUX721175 UER721157:UET721175 UON721157:UOP721175 UYJ721157:UYL721175 VIF721157:VIH721175 VSB721157:VSD721175 WBX721157:WBZ721175 WLT721157:WLV721175 WVP721157:WVR721175 H786693:J786711 JD786693:JF786711 SZ786693:TB786711 ACV786693:ACX786711 AMR786693:AMT786711 AWN786693:AWP786711 BGJ786693:BGL786711 BQF786693:BQH786711 CAB786693:CAD786711 CJX786693:CJZ786711 CTT786693:CTV786711 DDP786693:DDR786711 DNL786693:DNN786711 DXH786693:DXJ786711 EHD786693:EHF786711 EQZ786693:ERB786711 FAV786693:FAX786711 FKR786693:FKT786711 FUN786693:FUP786711 GEJ786693:GEL786711 GOF786693:GOH786711 GYB786693:GYD786711 HHX786693:HHZ786711 HRT786693:HRV786711 IBP786693:IBR786711 ILL786693:ILN786711 IVH786693:IVJ786711 JFD786693:JFF786711 JOZ786693:JPB786711 JYV786693:JYX786711 KIR786693:KIT786711 KSN786693:KSP786711 LCJ786693:LCL786711 LMF786693:LMH786711 LWB786693:LWD786711 MFX786693:MFZ786711 MPT786693:MPV786711 MZP786693:MZR786711 NJL786693:NJN786711 NTH786693:NTJ786711 ODD786693:ODF786711 OMZ786693:ONB786711 OWV786693:OWX786711 PGR786693:PGT786711 PQN786693:PQP786711 QAJ786693:QAL786711 QKF786693:QKH786711 QUB786693:QUD786711 RDX786693:RDZ786711 RNT786693:RNV786711 RXP786693:RXR786711 SHL786693:SHN786711 SRH786693:SRJ786711 TBD786693:TBF786711 TKZ786693:TLB786711 TUV786693:TUX786711 UER786693:UET786711 UON786693:UOP786711 UYJ786693:UYL786711 VIF786693:VIH786711 VSB786693:VSD786711 WBX786693:WBZ786711 WLT786693:WLV786711 WVP786693:WVR786711 H852229:J852247 JD852229:JF852247 SZ852229:TB852247 ACV852229:ACX852247 AMR852229:AMT852247 AWN852229:AWP852247 BGJ852229:BGL852247 BQF852229:BQH852247 CAB852229:CAD852247 CJX852229:CJZ852247 CTT852229:CTV852247 DDP852229:DDR852247 DNL852229:DNN852247 DXH852229:DXJ852247 EHD852229:EHF852247 EQZ852229:ERB852247 FAV852229:FAX852247 FKR852229:FKT852247 FUN852229:FUP852247 GEJ852229:GEL852247 GOF852229:GOH852247 GYB852229:GYD852247 HHX852229:HHZ852247 HRT852229:HRV852247 IBP852229:IBR852247 ILL852229:ILN852247 IVH852229:IVJ852247 JFD852229:JFF852247 JOZ852229:JPB852247 JYV852229:JYX852247 KIR852229:KIT852247 KSN852229:KSP852247 LCJ852229:LCL852247 LMF852229:LMH852247 LWB852229:LWD852247 MFX852229:MFZ852247 MPT852229:MPV852247 MZP852229:MZR852247 NJL852229:NJN852247 NTH852229:NTJ852247 ODD852229:ODF852247 OMZ852229:ONB852247 OWV852229:OWX852247 PGR852229:PGT852247 PQN852229:PQP852247 QAJ852229:QAL852247 QKF852229:QKH852247 QUB852229:QUD852247 RDX852229:RDZ852247 RNT852229:RNV852247 RXP852229:RXR852247 SHL852229:SHN852247 SRH852229:SRJ852247 TBD852229:TBF852247 TKZ852229:TLB852247 TUV852229:TUX852247 UER852229:UET852247 UON852229:UOP852247 UYJ852229:UYL852247 VIF852229:VIH852247 VSB852229:VSD852247 WBX852229:WBZ852247 WLT852229:WLV852247 WVP852229:WVR852247 H917765:J917783 JD917765:JF917783 SZ917765:TB917783 ACV917765:ACX917783 AMR917765:AMT917783 AWN917765:AWP917783 BGJ917765:BGL917783 BQF917765:BQH917783 CAB917765:CAD917783 CJX917765:CJZ917783 CTT917765:CTV917783 DDP917765:DDR917783 DNL917765:DNN917783 DXH917765:DXJ917783 EHD917765:EHF917783 EQZ917765:ERB917783 FAV917765:FAX917783 FKR917765:FKT917783 FUN917765:FUP917783 GEJ917765:GEL917783 GOF917765:GOH917783 GYB917765:GYD917783 HHX917765:HHZ917783 HRT917765:HRV917783 IBP917765:IBR917783 ILL917765:ILN917783 IVH917765:IVJ917783 JFD917765:JFF917783 JOZ917765:JPB917783 JYV917765:JYX917783 KIR917765:KIT917783 KSN917765:KSP917783 LCJ917765:LCL917783 LMF917765:LMH917783 LWB917765:LWD917783 MFX917765:MFZ917783 MPT917765:MPV917783 MZP917765:MZR917783 NJL917765:NJN917783 NTH917765:NTJ917783 ODD917765:ODF917783 OMZ917765:ONB917783 OWV917765:OWX917783 PGR917765:PGT917783 PQN917765:PQP917783 QAJ917765:QAL917783 QKF917765:QKH917783 QUB917765:QUD917783 RDX917765:RDZ917783 RNT917765:RNV917783 RXP917765:RXR917783 SHL917765:SHN917783 SRH917765:SRJ917783 TBD917765:TBF917783 TKZ917765:TLB917783 TUV917765:TUX917783 UER917765:UET917783 UON917765:UOP917783 UYJ917765:UYL917783 VIF917765:VIH917783 VSB917765:VSD917783 WBX917765:WBZ917783 WLT917765:WLV917783 WVP917765:WVR917783 H983301:J983319 JD983301:JF983319 SZ983301:TB983319 ACV983301:ACX983319 AMR983301:AMT983319 AWN983301:AWP983319 BGJ983301:BGL983319 BQF983301:BQH983319 CAB983301:CAD983319 CJX983301:CJZ983319 CTT983301:CTV983319 DDP983301:DDR983319 DNL983301:DNN983319 DXH983301:DXJ983319 EHD983301:EHF983319 EQZ983301:ERB983319 FAV983301:FAX983319 FKR983301:FKT983319 FUN983301:FUP983319 GEJ983301:GEL983319 GOF983301:GOH983319 GYB983301:GYD983319 HHX983301:HHZ983319 HRT983301:HRV983319 IBP983301:IBR983319 ILL983301:ILN983319 IVH983301:IVJ983319 JFD983301:JFF983319 JOZ983301:JPB983319 JYV983301:JYX983319 KIR983301:KIT983319 KSN983301:KSP983319 LCJ983301:LCL983319 LMF983301:LMH983319 LWB983301:LWD983319 MFX983301:MFZ983319 MPT983301:MPV983319 MZP983301:MZR983319 NJL983301:NJN983319 NTH983301:NTJ983319 ODD983301:ODF983319 OMZ983301:ONB983319 OWV983301:OWX983319 PGR983301:PGT983319 PQN983301:PQP983319 QAJ983301:QAL983319 QKF983301:QKH983319 QUB983301:QUD983319 RDX983301:RDZ983319 RNT983301:RNV983319 RXP983301:RXR983319 SHL983301:SHN983319 SRH983301:SRJ983319 TBD983301:TBF983319 TKZ983301:TLB983319 TUV983301:TUX983319 UER983301:UET983319 UON983301:UOP983319 UYJ983301:UYL983319 VIF983301:VIH983319 VSB983301:VSD983319 WBX983301:WBZ983319 WLT983301:WLV983319 WVP983301:WVR983319 H65819:J65821 JD65819:JF65821 SZ65819:TB65821 ACV65819:ACX65821 AMR65819:AMT65821 AWN65819:AWP65821 BGJ65819:BGL65821 BQF65819:BQH65821 CAB65819:CAD65821 CJX65819:CJZ65821 CTT65819:CTV65821 DDP65819:DDR65821 DNL65819:DNN65821 DXH65819:DXJ65821 EHD65819:EHF65821 EQZ65819:ERB65821 FAV65819:FAX65821 FKR65819:FKT65821 FUN65819:FUP65821 GEJ65819:GEL65821 GOF65819:GOH65821 GYB65819:GYD65821 HHX65819:HHZ65821 HRT65819:HRV65821 IBP65819:IBR65821 ILL65819:ILN65821 IVH65819:IVJ65821 JFD65819:JFF65821 JOZ65819:JPB65821 JYV65819:JYX65821 KIR65819:KIT65821 KSN65819:KSP65821 LCJ65819:LCL65821 LMF65819:LMH65821 LWB65819:LWD65821 MFX65819:MFZ65821 MPT65819:MPV65821 MZP65819:MZR65821 NJL65819:NJN65821 NTH65819:NTJ65821 ODD65819:ODF65821 OMZ65819:ONB65821 OWV65819:OWX65821 PGR65819:PGT65821 PQN65819:PQP65821 QAJ65819:QAL65821 QKF65819:QKH65821 QUB65819:QUD65821 RDX65819:RDZ65821 RNT65819:RNV65821 RXP65819:RXR65821 SHL65819:SHN65821 SRH65819:SRJ65821 TBD65819:TBF65821 TKZ65819:TLB65821 TUV65819:TUX65821 UER65819:UET65821 UON65819:UOP65821 UYJ65819:UYL65821 VIF65819:VIH65821 VSB65819:VSD65821 WBX65819:WBZ65821 WLT65819:WLV65821 WVP65819:WVR65821 H131355:J131357 JD131355:JF131357 SZ131355:TB131357 ACV131355:ACX131357 AMR131355:AMT131357 AWN131355:AWP131357 BGJ131355:BGL131357 BQF131355:BQH131357 CAB131355:CAD131357 CJX131355:CJZ131357 CTT131355:CTV131357 DDP131355:DDR131357 DNL131355:DNN131357 DXH131355:DXJ131357 EHD131355:EHF131357 EQZ131355:ERB131357 FAV131355:FAX131357 FKR131355:FKT131357 FUN131355:FUP131357 GEJ131355:GEL131357 GOF131355:GOH131357 GYB131355:GYD131357 HHX131355:HHZ131357 HRT131355:HRV131357 IBP131355:IBR131357 ILL131355:ILN131357 IVH131355:IVJ131357 JFD131355:JFF131357 JOZ131355:JPB131357 JYV131355:JYX131357 KIR131355:KIT131357 KSN131355:KSP131357 LCJ131355:LCL131357 LMF131355:LMH131357 LWB131355:LWD131357 MFX131355:MFZ131357 MPT131355:MPV131357 MZP131355:MZR131357 NJL131355:NJN131357 NTH131355:NTJ131357 ODD131355:ODF131357 OMZ131355:ONB131357 OWV131355:OWX131357 PGR131355:PGT131357 PQN131355:PQP131357 QAJ131355:QAL131357 QKF131355:QKH131357 QUB131355:QUD131357 RDX131355:RDZ131357 RNT131355:RNV131357 RXP131355:RXR131357 SHL131355:SHN131357 SRH131355:SRJ131357 TBD131355:TBF131357 TKZ131355:TLB131357 TUV131355:TUX131357 UER131355:UET131357 UON131355:UOP131357 UYJ131355:UYL131357 VIF131355:VIH131357 VSB131355:VSD131357 WBX131355:WBZ131357 WLT131355:WLV131357 WVP131355:WVR131357 H196891:J196893 JD196891:JF196893 SZ196891:TB196893 ACV196891:ACX196893 AMR196891:AMT196893 AWN196891:AWP196893 BGJ196891:BGL196893 BQF196891:BQH196893 CAB196891:CAD196893 CJX196891:CJZ196893 CTT196891:CTV196893 DDP196891:DDR196893 DNL196891:DNN196893 DXH196891:DXJ196893 EHD196891:EHF196893 EQZ196891:ERB196893 FAV196891:FAX196893 FKR196891:FKT196893 FUN196891:FUP196893 GEJ196891:GEL196893 GOF196891:GOH196893 GYB196891:GYD196893 HHX196891:HHZ196893 HRT196891:HRV196893 IBP196891:IBR196893 ILL196891:ILN196893 IVH196891:IVJ196893 JFD196891:JFF196893 JOZ196891:JPB196893 JYV196891:JYX196893 KIR196891:KIT196893 KSN196891:KSP196893 LCJ196891:LCL196893 LMF196891:LMH196893 LWB196891:LWD196893 MFX196891:MFZ196893 MPT196891:MPV196893 MZP196891:MZR196893 NJL196891:NJN196893 NTH196891:NTJ196893 ODD196891:ODF196893 OMZ196891:ONB196893 OWV196891:OWX196893 PGR196891:PGT196893 PQN196891:PQP196893 QAJ196891:QAL196893 QKF196891:QKH196893 QUB196891:QUD196893 RDX196891:RDZ196893 RNT196891:RNV196893 RXP196891:RXR196893 SHL196891:SHN196893 SRH196891:SRJ196893 TBD196891:TBF196893 TKZ196891:TLB196893 TUV196891:TUX196893 UER196891:UET196893 UON196891:UOP196893 UYJ196891:UYL196893 VIF196891:VIH196893 VSB196891:VSD196893 WBX196891:WBZ196893 WLT196891:WLV196893 WVP196891:WVR196893 H262427:J262429 JD262427:JF262429 SZ262427:TB262429 ACV262427:ACX262429 AMR262427:AMT262429 AWN262427:AWP262429 BGJ262427:BGL262429 BQF262427:BQH262429 CAB262427:CAD262429 CJX262427:CJZ262429 CTT262427:CTV262429 DDP262427:DDR262429 DNL262427:DNN262429 DXH262427:DXJ262429 EHD262427:EHF262429 EQZ262427:ERB262429 FAV262427:FAX262429 FKR262427:FKT262429 FUN262427:FUP262429 GEJ262427:GEL262429 GOF262427:GOH262429 GYB262427:GYD262429 HHX262427:HHZ262429 HRT262427:HRV262429 IBP262427:IBR262429 ILL262427:ILN262429 IVH262427:IVJ262429 JFD262427:JFF262429 JOZ262427:JPB262429 JYV262427:JYX262429 KIR262427:KIT262429 KSN262427:KSP262429 LCJ262427:LCL262429 LMF262427:LMH262429 LWB262427:LWD262429 MFX262427:MFZ262429 MPT262427:MPV262429 MZP262427:MZR262429 NJL262427:NJN262429 NTH262427:NTJ262429 ODD262427:ODF262429 OMZ262427:ONB262429 OWV262427:OWX262429 PGR262427:PGT262429 PQN262427:PQP262429 QAJ262427:QAL262429 QKF262427:QKH262429 QUB262427:QUD262429 RDX262427:RDZ262429 RNT262427:RNV262429 RXP262427:RXR262429 SHL262427:SHN262429 SRH262427:SRJ262429 TBD262427:TBF262429 TKZ262427:TLB262429 TUV262427:TUX262429 UER262427:UET262429 UON262427:UOP262429 UYJ262427:UYL262429 VIF262427:VIH262429 VSB262427:VSD262429 WBX262427:WBZ262429 WLT262427:WLV262429 WVP262427:WVR262429 H327963:J327965 JD327963:JF327965 SZ327963:TB327965 ACV327963:ACX327965 AMR327963:AMT327965 AWN327963:AWP327965 BGJ327963:BGL327965 BQF327963:BQH327965 CAB327963:CAD327965 CJX327963:CJZ327965 CTT327963:CTV327965 DDP327963:DDR327965 DNL327963:DNN327965 DXH327963:DXJ327965 EHD327963:EHF327965 EQZ327963:ERB327965 FAV327963:FAX327965 FKR327963:FKT327965 FUN327963:FUP327965 GEJ327963:GEL327965 GOF327963:GOH327965 GYB327963:GYD327965 HHX327963:HHZ327965 HRT327963:HRV327965 IBP327963:IBR327965 ILL327963:ILN327965 IVH327963:IVJ327965 JFD327963:JFF327965 JOZ327963:JPB327965 JYV327963:JYX327965 KIR327963:KIT327965 KSN327963:KSP327965 LCJ327963:LCL327965 LMF327963:LMH327965 LWB327963:LWD327965 MFX327963:MFZ327965 MPT327963:MPV327965 MZP327963:MZR327965 NJL327963:NJN327965 NTH327963:NTJ327965 ODD327963:ODF327965 OMZ327963:ONB327965 OWV327963:OWX327965 PGR327963:PGT327965 PQN327963:PQP327965 QAJ327963:QAL327965 QKF327963:QKH327965 QUB327963:QUD327965 RDX327963:RDZ327965 RNT327963:RNV327965 RXP327963:RXR327965 SHL327963:SHN327965 SRH327963:SRJ327965 TBD327963:TBF327965 TKZ327963:TLB327965 TUV327963:TUX327965 UER327963:UET327965 UON327963:UOP327965 UYJ327963:UYL327965 VIF327963:VIH327965 VSB327963:VSD327965 WBX327963:WBZ327965 WLT327963:WLV327965 WVP327963:WVR327965 H393499:J393501 JD393499:JF393501 SZ393499:TB393501 ACV393499:ACX393501 AMR393499:AMT393501 AWN393499:AWP393501 BGJ393499:BGL393501 BQF393499:BQH393501 CAB393499:CAD393501 CJX393499:CJZ393501 CTT393499:CTV393501 DDP393499:DDR393501 DNL393499:DNN393501 DXH393499:DXJ393501 EHD393499:EHF393501 EQZ393499:ERB393501 FAV393499:FAX393501 FKR393499:FKT393501 FUN393499:FUP393501 GEJ393499:GEL393501 GOF393499:GOH393501 GYB393499:GYD393501 HHX393499:HHZ393501 HRT393499:HRV393501 IBP393499:IBR393501 ILL393499:ILN393501 IVH393499:IVJ393501 JFD393499:JFF393501 JOZ393499:JPB393501 JYV393499:JYX393501 KIR393499:KIT393501 KSN393499:KSP393501 LCJ393499:LCL393501 LMF393499:LMH393501 LWB393499:LWD393501 MFX393499:MFZ393501 MPT393499:MPV393501 MZP393499:MZR393501 NJL393499:NJN393501 NTH393499:NTJ393501 ODD393499:ODF393501 OMZ393499:ONB393501 OWV393499:OWX393501 PGR393499:PGT393501 PQN393499:PQP393501 QAJ393499:QAL393501 QKF393499:QKH393501 QUB393499:QUD393501 RDX393499:RDZ393501 RNT393499:RNV393501 RXP393499:RXR393501 SHL393499:SHN393501 SRH393499:SRJ393501 TBD393499:TBF393501 TKZ393499:TLB393501 TUV393499:TUX393501 UER393499:UET393501 UON393499:UOP393501 UYJ393499:UYL393501 VIF393499:VIH393501 VSB393499:VSD393501 WBX393499:WBZ393501 WLT393499:WLV393501 WVP393499:WVR393501 H459035:J459037 JD459035:JF459037 SZ459035:TB459037 ACV459035:ACX459037 AMR459035:AMT459037 AWN459035:AWP459037 BGJ459035:BGL459037 BQF459035:BQH459037 CAB459035:CAD459037 CJX459035:CJZ459037 CTT459035:CTV459037 DDP459035:DDR459037 DNL459035:DNN459037 DXH459035:DXJ459037 EHD459035:EHF459037 EQZ459035:ERB459037 FAV459035:FAX459037 FKR459035:FKT459037 FUN459035:FUP459037 GEJ459035:GEL459037 GOF459035:GOH459037 GYB459035:GYD459037 HHX459035:HHZ459037 HRT459035:HRV459037 IBP459035:IBR459037 ILL459035:ILN459037 IVH459035:IVJ459037 JFD459035:JFF459037 JOZ459035:JPB459037 JYV459035:JYX459037 KIR459035:KIT459037 KSN459035:KSP459037 LCJ459035:LCL459037 LMF459035:LMH459037 LWB459035:LWD459037 MFX459035:MFZ459037 MPT459035:MPV459037 MZP459035:MZR459037 NJL459035:NJN459037 NTH459035:NTJ459037 ODD459035:ODF459037 OMZ459035:ONB459037 OWV459035:OWX459037 PGR459035:PGT459037 PQN459035:PQP459037 QAJ459035:QAL459037 QKF459035:QKH459037 QUB459035:QUD459037 RDX459035:RDZ459037 RNT459035:RNV459037 RXP459035:RXR459037 SHL459035:SHN459037 SRH459035:SRJ459037 TBD459035:TBF459037 TKZ459035:TLB459037 TUV459035:TUX459037 UER459035:UET459037 UON459035:UOP459037 UYJ459035:UYL459037 VIF459035:VIH459037 VSB459035:VSD459037 WBX459035:WBZ459037 WLT459035:WLV459037 WVP459035:WVR459037 H524571:J524573 JD524571:JF524573 SZ524571:TB524573 ACV524571:ACX524573 AMR524571:AMT524573 AWN524571:AWP524573 BGJ524571:BGL524573 BQF524571:BQH524573 CAB524571:CAD524573 CJX524571:CJZ524573 CTT524571:CTV524573 DDP524571:DDR524573 DNL524571:DNN524573 DXH524571:DXJ524573 EHD524571:EHF524573 EQZ524571:ERB524573 FAV524571:FAX524573 FKR524571:FKT524573 FUN524571:FUP524573 GEJ524571:GEL524573 GOF524571:GOH524573 GYB524571:GYD524573 HHX524571:HHZ524573 HRT524571:HRV524573 IBP524571:IBR524573 ILL524571:ILN524573 IVH524571:IVJ524573 JFD524571:JFF524573 JOZ524571:JPB524573 JYV524571:JYX524573 KIR524571:KIT524573 KSN524571:KSP524573 LCJ524571:LCL524573 LMF524571:LMH524573 LWB524571:LWD524573 MFX524571:MFZ524573 MPT524571:MPV524573 MZP524571:MZR524573 NJL524571:NJN524573 NTH524571:NTJ524573 ODD524571:ODF524573 OMZ524571:ONB524573 OWV524571:OWX524573 PGR524571:PGT524573 PQN524571:PQP524573 QAJ524571:QAL524573 QKF524571:QKH524573 QUB524571:QUD524573 RDX524571:RDZ524573 RNT524571:RNV524573 RXP524571:RXR524573 SHL524571:SHN524573 SRH524571:SRJ524573 TBD524571:TBF524573 TKZ524571:TLB524573 TUV524571:TUX524573 UER524571:UET524573 UON524571:UOP524573 UYJ524571:UYL524573 VIF524571:VIH524573 VSB524571:VSD524573 WBX524571:WBZ524573 WLT524571:WLV524573 WVP524571:WVR524573 H590107:J590109 JD590107:JF590109 SZ590107:TB590109 ACV590107:ACX590109 AMR590107:AMT590109 AWN590107:AWP590109 BGJ590107:BGL590109 BQF590107:BQH590109 CAB590107:CAD590109 CJX590107:CJZ590109 CTT590107:CTV590109 DDP590107:DDR590109 DNL590107:DNN590109 DXH590107:DXJ590109 EHD590107:EHF590109 EQZ590107:ERB590109 FAV590107:FAX590109 FKR590107:FKT590109 FUN590107:FUP590109 GEJ590107:GEL590109 GOF590107:GOH590109 GYB590107:GYD590109 HHX590107:HHZ590109 HRT590107:HRV590109 IBP590107:IBR590109 ILL590107:ILN590109 IVH590107:IVJ590109 JFD590107:JFF590109 JOZ590107:JPB590109 JYV590107:JYX590109 KIR590107:KIT590109 KSN590107:KSP590109 LCJ590107:LCL590109 LMF590107:LMH590109 LWB590107:LWD590109 MFX590107:MFZ590109 MPT590107:MPV590109 MZP590107:MZR590109 NJL590107:NJN590109 NTH590107:NTJ590109 ODD590107:ODF590109 OMZ590107:ONB590109 OWV590107:OWX590109 PGR590107:PGT590109 PQN590107:PQP590109 QAJ590107:QAL590109 QKF590107:QKH590109 QUB590107:QUD590109 RDX590107:RDZ590109 RNT590107:RNV590109 RXP590107:RXR590109 SHL590107:SHN590109 SRH590107:SRJ590109 TBD590107:TBF590109 TKZ590107:TLB590109 TUV590107:TUX590109 UER590107:UET590109 UON590107:UOP590109 UYJ590107:UYL590109 VIF590107:VIH590109 VSB590107:VSD590109 WBX590107:WBZ590109 WLT590107:WLV590109 WVP590107:WVR590109 H655643:J655645 JD655643:JF655645 SZ655643:TB655645 ACV655643:ACX655645 AMR655643:AMT655645 AWN655643:AWP655645 BGJ655643:BGL655645 BQF655643:BQH655645 CAB655643:CAD655645 CJX655643:CJZ655645 CTT655643:CTV655645 DDP655643:DDR655645 DNL655643:DNN655645 DXH655643:DXJ655645 EHD655643:EHF655645 EQZ655643:ERB655645 FAV655643:FAX655645 FKR655643:FKT655645 FUN655643:FUP655645 GEJ655643:GEL655645 GOF655643:GOH655645 GYB655643:GYD655645 HHX655643:HHZ655645 HRT655643:HRV655645 IBP655643:IBR655645 ILL655643:ILN655645 IVH655643:IVJ655645 JFD655643:JFF655645 JOZ655643:JPB655645 JYV655643:JYX655645 KIR655643:KIT655645 KSN655643:KSP655645 LCJ655643:LCL655645 LMF655643:LMH655645 LWB655643:LWD655645 MFX655643:MFZ655645 MPT655643:MPV655645 MZP655643:MZR655645 NJL655643:NJN655645 NTH655643:NTJ655645 ODD655643:ODF655645 OMZ655643:ONB655645 OWV655643:OWX655645 PGR655643:PGT655645 PQN655643:PQP655645 QAJ655643:QAL655645 QKF655643:QKH655645 QUB655643:QUD655645 RDX655643:RDZ655645 RNT655643:RNV655645 RXP655643:RXR655645 SHL655643:SHN655645 SRH655643:SRJ655645 TBD655643:TBF655645 TKZ655643:TLB655645 TUV655643:TUX655645 UER655643:UET655645 UON655643:UOP655645 UYJ655643:UYL655645 VIF655643:VIH655645 VSB655643:VSD655645 WBX655643:WBZ655645 WLT655643:WLV655645 WVP655643:WVR655645 H721179:J721181 JD721179:JF721181 SZ721179:TB721181 ACV721179:ACX721181 AMR721179:AMT721181 AWN721179:AWP721181 BGJ721179:BGL721181 BQF721179:BQH721181 CAB721179:CAD721181 CJX721179:CJZ721181 CTT721179:CTV721181 DDP721179:DDR721181 DNL721179:DNN721181 DXH721179:DXJ721181 EHD721179:EHF721181 EQZ721179:ERB721181 FAV721179:FAX721181 FKR721179:FKT721181 FUN721179:FUP721181 GEJ721179:GEL721181 GOF721179:GOH721181 GYB721179:GYD721181 HHX721179:HHZ721181 HRT721179:HRV721181 IBP721179:IBR721181 ILL721179:ILN721181 IVH721179:IVJ721181 JFD721179:JFF721181 JOZ721179:JPB721181 JYV721179:JYX721181 KIR721179:KIT721181 KSN721179:KSP721181 LCJ721179:LCL721181 LMF721179:LMH721181 LWB721179:LWD721181 MFX721179:MFZ721181 MPT721179:MPV721181 MZP721179:MZR721181 NJL721179:NJN721181 NTH721179:NTJ721181 ODD721179:ODF721181 OMZ721179:ONB721181 OWV721179:OWX721181 PGR721179:PGT721181 PQN721179:PQP721181 QAJ721179:QAL721181 QKF721179:QKH721181 QUB721179:QUD721181 RDX721179:RDZ721181 RNT721179:RNV721181 RXP721179:RXR721181 SHL721179:SHN721181 SRH721179:SRJ721181 TBD721179:TBF721181 TKZ721179:TLB721181 TUV721179:TUX721181 UER721179:UET721181 UON721179:UOP721181 UYJ721179:UYL721181 VIF721179:VIH721181 VSB721179:VSD721181 WBX721179:WBZ721181 WLT721179:WLV721181 WVP721179:WVR721181 H786715:J786717 JD786715:JF786717 SZ786715:TB786717 ACV786715:ACX786717 AMR786715:AMT786717 AWN786715:AWP786717 BGJ786715:BGL786717 BQF786715:BQH786717 CAB786715:CAD786717 CJX786715:CJZ786717 CTT786715:CTV786717 DDP786715:DDR786717 DNL786715:DNN786717 DXH786715:DXJ786717 EHD786715:EHF786717 EQZ786715:ERB786717 FAV786715:FAX786717 FKR786715:FKT786717 FUN786715:FUP786717 GEJ786715:GEL786717 GOF786715:GOH786717 GYB786715:GYD786717 HHX786715:HHZ786717 HRT786715:HRV786717 IBP786715:IBR786717 ILL786715:ILN786717 IVH786715:IVJ786717 JFD786715:JFF786717 JOZ786715:JPB786717 JYV786715:JYX786717 KIR786715:KIT786717 KSN786715:KSP786717 LCJ786715:LCL786717 LMF786715:LMH786717 LWB786715:LWD786717 MFX786715:MFZ786717 MPT786715:MPV786717 MZP786715:MZR786717 NJL786715:NJN786717 NTH786715:NTJ786717 ODD786715:ODF786717 OMZ786715:ONB786717 OWV786715:OWX786717 PGR786715:PGT786717 PQN786715:PQP786717 QAJ786715:QAL786717 QKF786715:QKH786717 QUB786715:QUD786717 RDX786715:RDZ786717 RNT786715:RNV786717 RXP786715:RXR786717 SHL786715:SHN786717 SRH786715:SRJ786717 TBD786715:TBF786717 TKZ786715:TLB786717 TUV786715:TUX786717 UER786715:UET786717 UON786715:UOP786717 UYJ786715:UYL786717 VIF786715:VIH786717 VSB786715:VSD786717 WBX786715:WBZ786717 WLT786715:WLV786717 WVP786715:WVR786717 H852251:J852253 JD852251:JF852253 SZ852251:TB852253 ACV852251:ACX852253 AMR852251:AMT852253 AWN852251:AWP852253 BGJ852251:BGL852253 BQF852251:BQH852253 CAB852251:CAD852253 CJX852251:CJZ852253 CTT852251:CTV852253 DDP852251:DDR852253 DNL852251:DNN852253 DXH852251:DXJ852253 EHD852251:EHF852253 EQZ852251:ERB852253 FAV852251:FAX852253 FKR852251:FKT852253 FUN852251:FUP852253 GEJ852251:GEL852253 GOF852251:GOH852253 GYB852251:GYD852253 HHX852251:HHZ852253 HRT852251:HRV852253 IBP852251:IBR852253 ILL852251:ILN852253 IVH852251:IVJ852253 JFD852251:JFF852253 JOZ852251:JPB852253 JYV852251:JYX852253 KIR852251:KIT852253 KSN852251:KSP852253 LCJ852251:LCL852253 LMF852251:LMH852253 LWB852251:LWD852253 MFX852251:MFZ852253 MPT852251:MPV852253 MZP852251:MZR852253 NJL852251:NJN852253 NTH852251:NTJ852253 ODD852251:ODF852253 OMZ852251:ONB852253 OWV852251:OWX852253 PGR852251:PGT852253 PQN852251:PQP852253 QAJ852251:QAL852253 QKF852251:QKH852253 QUB852251:QUD852253 RDX852251:RDZ852253 RNT852251:RNV852253 RXP852251:RXR852253 SHL852251:SHN852253 SRH852251:SRJ852253 TBD852251:TBF852253 TKZ852251:TLB852253 TUV852251:TUX852253 UER852251:UET852253 UON852251:UOP852253 UYJ852251:UYL852253 VIF852251:VIH852253 VSB852251:VSD852253 WBX852251:WBZ852253 WLT852251:WLV852253 WVP852251:WVR852253 H917787:J917789 JD917787:JF917789 SZ917787:TB917789 ACV917787:ACX917789 AMR917787:AMT917789 AWN917787:AWP917789 BGJ917787:BGL917789 BQF917787:BQH917789 CAB917787:CAD917789 CJX917787:CJZ917789 CTT917787:CTV917789 DDP917787:DDR917789 DNL917787:DNN917789 DXH917787:DXJ917789 EHD917787:EHF917789 EQZ917787:ERB917789 FAV917787:FAX917789 FKR917787:FKT917789 FUN917787:FUP917789 GEJ917787:GEL917789 GOF917787:GOH917789 GYB917787:GYD917789 HHX917787:HHZ917789 HRT917787:HRV917789 IBP917787:IBR917789 ILL917787:ILN917789 IVH917787:IVJ917789 JFD917787:JFF917789 JOZ917787:JPB917789 JYV917787:JYX917789 KIR917787:KIT917789 KSN917787:KSP917789 LCJ917787:LCL917789 LMF917787:LMH917789 LWB917787:LWD917789 MFX917787:MFZ917789 MPT917787:MPV917789 MZP917787:MZR917789 NJL917787:NJN917789 NTH917787:NTJ917789 ODD917787:ODF917789 OMZ917787:ONB917789 OWV917787:OWX917789 PGR917787:PGT917789 PQN917787:PQP917789 QAJ917787:QAL917789 QKF917787:QKH917789 QUB917787:QUD917789 RDX917787:RDZ917789 RNT917787:RNV917789 RXP917787:RXR917789 SHL917787:SHN917789 SRH917787:SRJ917789 TBD917787:TBF917789 TKZ917787:TLB917789 TUV917787:TUX917789 UER917787:UET917789 UON917787:UOP917789 UYJ917787:UYL917789 VIF917787:VIH917789 VSB917787:VSD917789 WBX917787:WBZ917789 WLT917787:WLV917789 WVP917787:WVR917789 H983323:J983325 JD983323:JF983325 SZ983323:TB983325 ACV983323:ACX983325 AMR983323:AMT983325 AWN983323:AWP983325 BGJ983323:BGL983325 BQF983323:BQH983325 CAB983323:CAD983325 CJX983323:CJZ983325 CTT983323:CTV983325 DDP983323:DDR983325 DNL983323:DNN983325 DXH983323:DXJ983325 EHD983323:EHF983325 EQZ983323:ERB983325 FAV983323:FAX983325 FKR983323:FKT983325 FUN983323:FUP983325 GEJ983323:GEL983325 GOF983323:GOH983325 GYB983323:GYD983325 HHX983323:HHZ983325 HRT983323:HRV983325 IBP983323:IBR983325 ILL983323:ILN983325 IVH983323:IVJ983325 JFD983323:JFF983325 JOZ983323:JPB983325 JYV983323:JYX983325 KIR983323:KIT983325 KSN983323:KSP983325 LCJ983323:LCL983325 LMF983323:LMH983325 LWB983323:LWD983325 MFX983323:MFZ983325 MPT983323:MPV983325 MZP983323:MZR983325 NJL983323:NJN983325 NTH983323:NTJ983325 ODD983323:ODF983325 OMZ983323:ONB983325 OWV983323:OWX983325 PGR983323:PGT983325 PQN983323:PQP983325 QAJ983323:QAL983325 QKF983323:QKH983325 QUB983323:QUD983325 RDX983323:RDZ983325 RNT983323:RNV983325 RXP983323:RXR983325 SHL983323:SHN983325 SRH983323:SRJ983325 TBD983323:TBF983325 TKZ983323:TLB983325 TUV983323:TUX983325 UER983323:UET983325 UON983323:UOP983325 UYJ983323:UYL983325 VIF983323:VIH983325 VSB983323:VSD983325 WBX983323:WBZ983325 WLT983323:WLV983325 WVP983323:WVR983325 WVP308:WVR309 WLT308:WLV309 WBX308:WBZ309 VSB308:VSD309 VIF308:VIH309 UYJ308:UYL309 UON308:UOP309 UER308:UET309 TUV308:TUX309 TKZ308:TLB309 TBD308:TBF309 SRH308:SRJ309 SHL308:SHN309 RXP308:RXR309 RNT308:RNV309 RDX308:RDZ309 QUB308:QUD309 QKF308:QKH309 QAJ308:QAL309 PQN308:PQP309 PGR308:PGT309 OWV308:OWX309 OMZ308:ONB309 ODD308:ODF309 NTH308:NTJ309 NJL308:NJN309 MZP308:MZR309 MPT308:MPV309 MFX308:MFZ309 LWB308:LWD309 LMF308:LMH309 LCJ308:LCL309 KSN308:KSP309 KIR308:KIT309 JYV308:JYX309 JOZ308:JPB309 JFD308:JFF309 IVH308:IVJ309 ILL308:ILN309 IBP308:IBR309 HRT308:HRV309 HHX308:HHZ309 GYB308:GYD309 GOF308:GOH309 GEJ308:GEL309 FUN308:FUP309 FKR308:FKT309 FAV308:FAX309 EQZ308:ERB309 EHD308:EHF309 DXH308:DXJ309 DNL308:DNN309 DDP308:DDR309 CTT308:CTV309 CJX308:CJZ309 CAB308:CAD309 BQF308:BQH309 BGJ308:BGL309 AWN308:AWP309 AMR308:AMT309 ACV308:ACX309 SZ308:TB309 JD308:JF309 H308:J309 WVP300:WVR302 WLT300:WLV302 WBX300:WBZ302 VSB300:VSD302 VIF300:VIH302 UYJ300:UYL302 UON300:UOP302 UER300:UET302 TUV300:TUX302 TKZ300:TLB302 TBD300:TBF302 SRH300:SRJ302 SHL300:SHN302 RXP300:RXR302 RNT300:RNV302 RDX300:RDZ302 QUB300:QUD302 QKF300:QKH302 QAJ300:QAL302 PQN300:PQP302 PGR300:PGT302 OWV300:OWX302 OMZ300:ONB302 ODD300:ODF302 NTH300:NTJ302 NJL300:NJN302 MZP300:MZR302 MPT300:MPV302 MFX300:MFZ302 LWB300:LWD302 LMF300:LMH302 LCJ300:LCL302 KSN300:KSP302 KIR300:KIT302 JYV300:JYX302 JOZ300:JPB302 JFD300:JFF302 IVH300:IVJ302 ILL300:ILN302 IBP300:IBR302 HRT300:HRV302 HHX300:HHZ302 GYB300:GYD302 GOF300:GOH302 GEJ300:GEL302 FUN300:FUP302 FKR300:FKT302 FAV300:FAX302 EQZ300:ERB302 EHD300:EHF302 DXH300:DXJ302 DNL300:DNN302 DDP300:DDR302 CTT300:CTV302 CJX300:CJZ302 CAB300:CAD302 BQF300:BQH302 BGJ300:BGL302 AWN300:AWP302 AMR300:AMT302 ACV300:ACX302 SZ300:TB302 JD300:JF302 H300:J302 H287:J296 JD287:JF296 SZ287:TB296 ACV287:ACX296 AMR287:AMT296 AWN287:AWP296 BGJ287:BGL296 BQF287:BQH296 CAB287:CAD296 CJX287:CJZ296 CTT287:CTV296 DDP287:DDR296 DNL287:DNN296 DXH287:DXJ296 EHD287:EHF296 EQZ287:ERB296 FAV287:FAX296 FKR287:FKT296 FUN287:FUP296 GEJ287:GEL296 GOF287:GOH296 GYB287:GYD296 HHX287:HHZ296 HRT287:HRV296 IBP287:IBR296 ILL287:ILN296 IVH287:IVJ296 JFD287:JFF296 JOZ287:JPB296 JYV287:JYX296 KIR287:KIT296 KSN287:KSP296 LCJ287:LCL296 LMF287:LMH296 LWB287:LWD296 MFX287:MFZ296 MPT287:MPV296 MZP287:MZR296 NJL287:NJN296 NTH287:NTJ296 ODD287:ODF296 OMZ287:ONB296 OWV287:OWX296 PGR287:PGT296 PQN287:PQP296 QAJ287:QAL296 QKF287:QKH296 QUB287:QUD296 RDX287:RDZ296 RNT287:RNV296 RXP287:RXR296 SHL287:SHN296 SRH287:SRJ296 TBD287:TBF296 TKZ287:TLB296 TUV287:TUX296 UER287:UET296 UON287:UOP296 UYJ287:UYL296 VIF287:VIH296 VSB287:VSD296 WBX287:WBZ296 WLT287:WLV296 WVP287:WVR296 WVP250:WVR270 WLT250:WLV270 WBX250:WBZ270 VSB250:VSD270 VIF250:VIH270 UYJ250:UYL270 UON250:UOP270 UER250:UET270 TUV250:TUX270 TKZ250:TLB270 TBD250:TBF270 SRH250:SRJ270 SHL250:SHN270 RXP250:RXR270 RNT250:RNV270 RDX250:RDZ270 QUB250:QUD270 QKF250:QKH270 QAJ250:QAL270 PQN250:PQP270 PGR250:PGT270 OWV250:OWX270 OMZ250:ONB270 ODD250:ODF270 NTH250:NTJ270 NJL250:NJN270 MZP250:MZR270 MPT250:MPV270 MFX250:MFZ270 LWB250:LWD270 LMF250:LMH270 LCJ250:LCL270 KSN250:KSP270 KIR250:KIT270 JYV250:JYX270 JOZ250:JPB270 JFD250:JFF270 IVH250:IVJ270 ILL250:ILN270 IBP250:IBR270 HRT250:HRV270 HHX250:HHZ270 GYB250:GYD270 GOF250:GOH270 GEJ250:GEL270 FUN250:FUP270 FKR250:FKT270 FAV250:FAX270 EQZ250:ERB270 EHD250:EHF270 DXH250:DXJ270 DNL250:DNN270 DDP250:DDR270 CTT250:CTV270 CJX250:CJZ270 CAB250:CAD270 BQF250:BQH270 BGJ250:BGL270 AWN250:AWP270 AMR250:AMT270 ACV250:ACX270 SZ250:TB270 JD250:JF270 H250:J270 WVP163:WVR194 WLT163:WLV194 WBX163:WBZ194 VSB163:VSD194 VIF163:VIH194 UYJ163:UYL194 UON163:UOP194 UER163:UET194 TUV163:TUX194 TKZ163:TLB194 TBD163:TBF194 SRH163:SRJ194 SHL163:SHN194 RXP163:RXR194 RNT163:RNV194 RDX163:RDZ194 QUB163:QUD194 QKF163:QKH194 QAJ163:QAL194 PQN163:PQP194 PGR163:PGT194 OWV163:OWX194 OMZ163:ONB194 ODD163:ODF194 NTH163:NTJ194 NJL163:NJN194 MZP163:MZR194 MPT163:MPV194 MFX163:MFZ194 LWB163:LWD194 LMF163:LMH194 LCJ163:LCL194 KSN163:KSP194 KIR163:KIT194 JYV163:JYX194 JOZ163:JPB194 JFD163:JFF194 IVH163:IVJ194 ILL163:ILN194 IBP163:IBR194 HRT163:HRV194 HHX163:HHZ194 GYB163:GYD194 GOF163:GOH194 GEJ163:GEL194 FUN163:FUP194 FKR163:FKT194 FAV163:FAX194 EQZ163:ERB194 EHD163:EHF194 DXH163:DXJ194 DNL163:DNN194 DDP163:DDR194 CTT163:CTV194 CJX163:CJZ194 CAB163:CAD194 BQF163:BQH194 BGJ163:BGL194 AWN163:AWP194 AMR163:AMT194 ACV163:ACX194 SZ163:TB194 JD163:JF194 H163:J194 H96:J106 JD96:JF106 SZ96:TB106 ACV96:ACX106 AMR96:AMT106 AWN96:AWP106 BGJ96:BGL106 BQF96:BQH106 CAB96:CAD106 CJX96:CJZ106 CTT96:CTV106 DDP96:DDR106 DNL96:DNN106 DXH96:DXJ106 EHD96:EHF106 EQZ96:ERB106 FAV96:FAX106 FKR96:FKT106 FUN96:FUP106 GEJ96:GEL106 GOF96:GOH106 GYB96:GYD106 HHX96:HHZ106 HRT96:HRV106 IBP96:IBR106 ILL96:ILN106 IVH96:IVJ106 JFD96:JFF106 JOZ96:JPB106 JYV96:JYX106 KIR96:KIT106 KSN96:KSP106 LCJ96:LCL106 LMF96:LMH106 LWB96:LWD106 MFX96:MFZ106 MPT96:MPV106 MZP96:MZR106 NJL96:NJN106 NTH96:NTJ106 ODD96:ODF106 OMZ96:ONB106 OWV96:OWX106 PGR96:PGT106 PQN96:PQP106 QAJ96:QAL106 QKF96:QKH106 QUB96:QUD106 RDX96:RDZ106 RNT96:RNV106 RXP96:RXR106 SHL96:SHN106 SRH96:SRJ106 TBD96:TBF106 TKZ96:TLB106 TUV96:TUX106 UER96:UET106 UON96:UOP106 UYJ96:UYL106 VIF96:VIH106 VSB96:VSD106 WBX96:WBZ106 WLT96:WLV106 WVP96:WVR106 WVP86:WVR89 WLT86:WLV89 WBX86:WBZ89 VSB86:VSD89 VIF86:VIH89 UYJ86:UYL89 UON86:UOP89 UER86:UET89 TUV86:TUX89 TKZ86:TLB89 TBD86:TBF89 SRH86:SRJ89 SHL86:SHN89 RXP86:RXR89 RNT86:RNV89 RDX86:RDZ89 QUB86:QUD89 QKF86:QKH89 QAJ86:QAL89 PQN86:PQP89 PGR86:PGT89 OWV86:OWX89 OMZ86:ONB89 ODD86:ODF89 NTH86:NTJ89 NJL86:NJN89 MZP86:MZR89 MPT86:MPV89 MFX86:MFZ89 LWB86:LWD89 LMF86:LMH89 LCJ86:LCL89 KSN86:KSP89 KIR86:KIT89 JYV86:JYX89 JOZ86:JPB89 JFD86:JFF89 IVH86:IVJ89 ILL86:ILN89 IBP86:IBR89 HRT86:HRV89 HHX86:HHZ89 GYB86:GYD89 GOF86:GOH89 GEJ86:GEL89 FUN86:FUP89 FKR86:FKT89 FAV86:FAX89 EQZ86:ERB89 EHD86:EHF89 DXH86:DXJ89 DNL86:DNN89 DDP86:DDR89 CTT86:CTV89 CJX86:CJZ89 CAB86:CAD89 BQF86:BQH89 BGJ86:BGL89 AWN86:AWP89 AMR86:AMT89 ACV86:ACX89 SZ86:TB89 JD86:JF89 H86:J89 WVP63:WVR82 WLT63:WLV82 WBX63:WBZ82 VSB63:VSD82 VIF63:VIH82 UYJ63:UYL82 UON63:UOP82 UER63:UET82 TUV63:TUX82 TKZ63:TLB82 TBD63:TBF82 SRH63:SRJ82 SHL63:SHN82 RXP63:RXR82 RNT63:RNV82 RDX63:RDZ82 QUB63:QUD82 QKF63:QKH82 QAJ63:QAL82 PQN63:PQP82 PGR63:PGT82 OWV63:OWX82 OMZ63:ONB82 ODD63:ODF82 NTH63:NTJ82 NJL63:NJN82 MZP63:MZR82 MPT63:MPV82 MFX63:MFZ82 LWB63:LWD82 LMF63:LMH82 LCJ63:LCL82 KSN63:KSP82 KIR63:KIT82 JYV63:JYX82 JOZ63:JPB82 JFD63:JFF82 IVH63:IVJ82 ILL63:ILN82 IBP63:IBR82 HRT63:HRV82 HHX63:HHZ82 GYB63:GYD82 GOF63:GOH82 GEJ63:GEL82 FUN63:FUP82 FKR63:FKT82 FAV63:FAX82 EQZ63:ERB82 EHD63:EHF82 DXH63:DXJ82 DNL63:DNN82 DDP63:DDR82 CTT63:CTV82 CJX63:CJZ82 CAB63:CAD82 BQF63:BQH82 BGJ63:BGL82 AWN63:AWP82 AMR63:AMT82 ACV63:ACX82 SZ63:TB82 JD63:JF82 H63:J82 H53:J59 JD53:JF59 SZ53:TB59 ACV53:ACX59 AMR53:AMT59 AWN53:AWP59 BGJ53:BGL59 BQF53:BQH59 CAB53:CAD59 CJX53:CJZ59 CTT53:CTV59 DDP53:DDR59 DNL53:DNN59 DXH53:DXJ59 EHD53:EHF59 EQZ53:ERB59 FAV53:FAX59 FKR53:FKT59 FUN53:FUP59 GEJ53:GEL59 GOF53:GOH59 GYB53:GYD59 HHX53:HHZ59 HRT53:HRV59 IBP53:IBR59 ILL53:ILN59 IVH53:IVJ59 JFD53:JFF59 JOZ53:JPB59 JYV53:JYX59 KIR53:KIT59 KSN53:KSP59 LCJ53:LCL59 LMF53:LMH59 LWB53:LWD59 MFX53:MFZ59 MPT53:MPV59 MZP53:MZR59 NJL53:NJN59 NTH53:NTJ59 ODD53:ODF59 OMZ53:ONB59 OWV53:OWX59 PGR53:PGT59 PQN53:PQP59 QAJ53:QAL59 QKF53:QKH59 QUB53:QUD59 RDX53:RDZ59 RNT53:RNV59 RXP53:RXR59 SHL53:SHN59 SRH53:SRJ59 TBD53:TBF59 TKZ53:TLB59 TUV53:TUX59 UER53:UET59 UON53:UOP59 UYJ53:UYL59 VIF53:VIH59 VSB53:VSD59 WBX53:WBZ59 WLT53:WLV59 WVP53:WVR59 WVP40:WVR47 WLT40:WLV47 WBX40:WBZ47 VSB40:VSD47 VIF40:VIH47 UYJ40:UYL47 UON40:UOP47 UER40:UET47 TUV40:TUX47 TKZ40:TLB47 TBD40:TBF47 SRH40:SRJ47 SHL40:SHN47 RXP40:RXR47 RNT40:RNV47 RDX40:RDZ47 QUB40:QUD47 QKF40:QKH47 QAJ40:QAL47 PQN40:PQP47 PGR40:PGT47 OWV40:OWX47 OMZ40:ONB47 ODD40:ODF47 NTH40:NTJ47 NJL40:NJN47 MZP40:MZR47 MPT40:MPV47 MFX40:MFZ47 LWB40:LWD47 LMF40:LMH47 LCJ40:LCL47 KSN40:KSP47 KIR40:KIT47 JYV40:JYX47 JOZ40:JPB47 JFD40:JFF47 IVH40:IVJ47 ILL40:ILN47 IBP40:IBR47 HRT40:HRV47 HHX40:HHZ47 GYB40:GYD47 GOF40:GOH47 GEJ40:GEL47 FUN40:FUP47 FKR40:FKT47 FAV40:FAX47 EQZ40:ERB47 EHD40:EHF47 DXH40:DXJ47 DNL40:DNN47 DDP40:DDR47 CTT40:CTV47 CJX40:CJZ47 CAB40:CAD47 BQF40:BQH47 BGJ40:BGL47 AWN40:AWP47 AMR40:AMT47 ACV40:ACX47 SZ40:TB47 JD40:JF47 H40:J47 WVP25:WVR36 WLT25:WLV36 WBX25:WBZ36 VSB25:VSD36 VIF25:VIH36 UYJ25:UYL36 UON25:UOP36 UER25:UET36 TUV25:TUX36 TKZ25:TLB36 TBD25:TBF36 SRH25:SRJ36 SHL25:SHN36 RXP25:RXR36 RNT25:RNV36 RDX25:RDZ36 QUB25:QUD36 QKF25:QKH36 QAJ25:QAL36 PQN25:PQP36 PGR25:PGT36 OWV25:OWX36 OMZ25:ONB36 ODD25:ODF36 NTH25:NTJ36 NJL25:NJN36 MZP25:MZR36 MPT25:MPV36 MFX25:MFZ36 LWB25:LWD36 LMF25:LMH36 LCJ25:LCL36 KSN25:KSP36 KIR25:KIT36 JYV25:JYX36 JOZ25:JPB36 JFD25:JFF36 IVH25:IVJ36 ILL25:ILN36 IBP25:IBR36 HRT25:HRV36 HHX25:HHZ36 GYB25:GYD36 GOF25:GOH36 GEJ25:GEL36 FUN25:FUP36 FKR25:FKT36 FAV25:FAX36 EQZ25:ERB36 EHD25:EHF36 DXH25:DXJ36 DNL25:DNN36 DDP25:DDR36 CTT25:CTV36 CJX25:CJZ36 CAB25:CAD36 BQF25:BQH36 BGJ25:BGL36 AWN25:AWP36 AMR25:AMT36 ACV25:ACX36 SZ25:TB36 JD25:JF36 H25:J36 H14:J21 JD14:JF21 SZ14:TB21 ACV14:ACX21 AMR14:AMT21 AWN14:AWP21 BGJ14:BGL21 BQF14:BQH21 CAB14:CAD21 CJX14:CJZ21 CTT14:CTV21 DDP14:DDR21 DNL14:DNN21 DXH14:DXJ21 EHD14:EHF21 EQZ14:ERB21 FAV14:FAX21 FKR14:FKT21 FUN14:FUP21 GEJ14:GEL21 GOF14:GOH21 GYB14:GYD21 HHX14:HHZ21 HRT14:HRV21 IBP14:IBR21 ILL14:ILN21 IVH14:IVJ21 JFD14:JFF21 JOZ14:JPB21 JYV14:JYX21 KIR14:KIT21 KSN14:KSP21 LCJ14:LCL21 LMF14:LMH21 LWB14:LWD21 MFX14:MFZ21 MPT14:MPV21 MZP14:MZR21 NJL14:NJN21 NTH14:NTJ21 ODD14:ODF21 OMZ14:ONB21 OWV14:OWX21 PGR14:PGT21 PQN14:PQP21 QAJ14:QAL21 QKF14:QKH21 QUB14:QUD21 RDX14:RDZ21 RNT14:RNV21 RXP14:RXR21 SHL14:SHN21 SRH14:SRJ21 TBD14:TBF21 TKZ14:TLB21 TUV14:TUX21 UER14:UET21 UON14:UOP21 UYJ14:UYL21 VIF14:VIH21 VSB14:VSD21 WBX14:WBZ21 WLT14:WLV21 WVP14:WVR21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00000"/>
    <pageSetUpPr fitToPage="1"/>
  </sheetPr>
  <dimension ref="A1:AC75"/>
  <sheetViews>
    <sheetView topLeftCell="A21" workbookViewId="0">
      <selection activeCell="B28" sqref="B28"/>
    </sheetView>
  </sheetViews>
  <sheetFormatPr defaultColWidth="9" defaultRowHeight="20.100000000000001" customHeight="1"/>
  <cols>
    <col min="1" max="1" width="20.375" style="304" bestFit="1" customWidth="1"/>
    <col min="2" max="8" width="8.625" style="171" customWidth="1"/>
    <col min="9" max="9" width="3.625" style="171" customWidth="1"/>
    <col min="10" max="10" width="8.625" style="304" customWidth="1"/>
    <col min="11" max="25" width="8.625" style="171" customWidth="1"/>
    <col min="26" max="26" width="9.25" style="171" bestFit="1" customWidth="1"/>
    <col min="27" max="27" width="10.125" style="171" bestFit="1" customWidth="1"/>
    <col min="28" max="28" width="11.5" style="171" bestFit="1" customWidth="1"/>
    <col min="29" max="29" width="12.5" style="171" bestFit="1" customWidth="1"/>
    <col min="30" max="16384" width="9" style="171"/>
  </cols>
  <sheetData>
    <row r="1" spans="1:18" ht="20.100000000000001" customHeight="1">
      <c r="B1" s="307"/>
      <c r="C1" s="303" t="s">
        <v>1421</v>
      </c>
      <c r="H1" s="309"/>
    </row>
    <row r="2" spans="1:18" ht="20.100000000000001" customHeight="1">
      <c r="B2" s="308"/>
      <c r="C2" s="303" t="s">
        <v>1422</v>
      </c>
      <c r="H2" s="309"/>
      <c r="J2" s="303"/>
    </row>
    <row r="3" spans="1:18" ht="20.100000000000001" customHeight="1">
      <c r="B3" s="303" t="s">
        <v>1522</v>
      </c>
      <c r="H3" s="309"/>
    </row>
    <row r="4" spans="1:18" s="303" customFormat="1" ht="20.100000000000001" customHeight="1">
      <c r="A4" s="311"/>
      <c r="B4" s="310" t="s">
        <v>1425</v>
      </c>
      <c r="C4" s="310"/>
      <c r="D4" s="310"/>
      <c r="E4" s="310"/>
      <c r="F4" s="310"/>
      <c r="G4" s="310"/>
      <c r="H4" s="310"/>
      <c r="I4" s="313"/>
      <c r="J4" s="311" t="s">
        <v>1426</v>
      </c>
      <c r="K4" s="310"/>
      <c r="L4" s="310"/>
      <c r="M4" s="310"/>
      <c r="N4" s="310"/>
      <c r="O4" s="310"/>
      <c r="P4" s="310"/>
      <c r="Q4" s="310"/>
      <c r="R4" s="310"/>
    </row>
    <row r="6" spans="1:18" ht="20.100000000000001" customHeight="1">
      <c r="A6" s="314" t="s">
        <v>1405</v>
      </c>
      <c r="B6" s="1966"/>
      <c r="C6" s="1967"/>
      <c r="D6" s="1967"/>
      <c r="E6" s="1967"/>
      <c r="F6" s="1967"/>
      <c r="G6" s="1967"/>
      <c r="H6" s="1968"/>
      <c r="J6" s="304" t="s">
        <v>1420</v>
      </c>
    </row>
    <row r="8" spans="1:18" ht="20.100000000000001" customHeight="1">
      <c r="A8" s="314" t="s">
        <v>1430</v>
      </c>
      <c r="B8" s="1966"/>
      <c r="C8" s="1967"/>
      <c r="D8" s="1967"/>
      <c r="E8" s="1967"/>
      <c r="F8" s="1967"/>
      <c r="G8" s="1967"/>
      <c r="H8" s="1968"/>
      <c r="J8" s="304" t="s">
        <v>1419</v>
      </c>
    </row>
    <row r="9" spans="1:18" ht="20.100000000000001" customHeight="1">
      <c r="A9" s="314" t="s">
        <v>1431</v>
      </c>
      <c r="B9" s="1966"/>
      <c r="C9" s="1967"/>
      <c r="D9" s="1967"/>
      <c r="E9" s="1967"/>
      <c r="F9" s="1967"/>
      <c r="G9" s="1967"/>
      <c r="H9" s="1968"/>
      <c r="J9" s="304" t="s">
        <v>1441</v>
      </c>
    </row>
    <row r="10" spans="1:18" s="305" customFormat="1" ht="20.100000000000001" customHeight="1">
      <c r="A10" s="304"/>
      <c r="B10" s="306" t="s">
        <v>2529</v>
      </c>
      <c r="C10" s="306" t="s">
        <v>1166</v>
      </c>
      <c r="D10" s="306" t="s">
        <v>1416</v>
      </c>
      <c r="J10" s="304"/>
    </row>
    <row r="11" spans="1:18" ht="20.100000000000001" customHeight="1">
      <c r="A11" s="314" t="s">
        <v>1399</v>
      </c>
      <c r="B11" s="329"/>
      <c r="C11" s="312"/>
      <c r="D11" s="312"/>
      <c r="F11" s="1126"/>
      <c r="J11" s="304" t="s">
        <v>2530</v>
      </c>
    </row>
    <row r="12" spans="1:18" s="305" customFormat="1" ht="20.100000000000001" customHeight="1">
      <c r="A12" s="304"/>
      <c r="B12" s="306"/>
      <c r="C12" s="306"/>
      <c r="D12" s="306"/>
      <c r="J12" s="304"/>
    </row>
    <row r="13" spans="1:18" s="305" customFormat="1" ht="20.100000000000001" customHeight="1">
      <c r="A13" s="314" t="s">
        <v>1451</v>
      </c>
      <c r="B13" s="362" t="s">
        <v>1452</v>
      </c>
      <c r="C13" s="306"/>
      <c r="D13" s="306"/>
      <c r="J13" s="304"/>
    </row>
    <row r="14" spans="1:18" s="305" customFormat="1" ht="20.100000000000001" customHeight="1">
      <c r="A14" s="314"/>
      <c r="B14" s="1121" t="s">
        <v>2521</v>
      </c>
      <c r="C14" s="306"/>
      <c r="D14" s="306"/>
      <c r="J14" s="304"/>
    </row>
    <row r="15" spans="1:18" s="305" customFormat="1" ht="20.100000000000001" customHeight="1">
      <c r="A15" s="314" t="s">
        <v>1450</v>
      </c>
      <c r="B15" s="1966"/>
      <c r="C15" s="1967"/>
      <c r="D15" s="1968"/>
      <c r="E15" s="1119"/>
      <c r="F15" s="1119"/>
      <c r="G15" s="1119"/>
      <c r="H15" s="1119"/>
      <c r="I15" s="1119"/>
      <c r="J15" s="1120"/>
      <c r="K15" s="1119"/>
    </row>
    <row r="16" spans="1:18" s="305" customFormat="1" ht="20.100000000000001" customHeight="1">
      <c r="A16" s="314" t="s">
        <v>1715</v>
      </c>
      <c r="B16" s="1966"/>
      <c r="C16" s="1967"/>
      <c r="D16" s="1968"/>
      <c r="J16" s="304" t="s">
        <v>1496</v>
      </c>
    </row>
    <row r="17" spans="1:10" s="305" customFormat="1" ht="20.100000000000001" customHeight="1">
      <c r="A17" s="314" t="s">
        <v>1716</v>
      </c>
      <c r="B17" s="1966"/>
      <c r="C17" s="1967"/>
      <c r="D17" s="1968"/>
      <c r="J17" s="304"/>
    </row>
    <row r="18" spans="1:10" s="305" customFormat="1" ht="20.100000000000001" customHeight="1">
      <c r="A18" s="314" t="s">
        <v>1717</v>
      </c>
      <c r="B18" s="1966"/>
      <c r="C18" s="1967"/>
      <c r="D18" s="1968"/>
      <c r="J18" s="304"/>
    </row>
    <row r="19" spans="1:10" ht="20.100000000000001" customHeight="1">
      <c r="B19" s="306" t="s">
        <v>1404</v>
      </c>
      <c r="C19" s="306" t="s">
        <v>1402</v>
      </c>
      <c r="D19" s="306" t="s">
        <v>1403</v>
      </c>
    </row>
    <row r="20" spans="1:10" ht="20.100000000000001" customHeight="1">
      <c r="A20" s="314" t="s">
        <v>1718</v>
      </c>
      <c r="B20" s="312"/>
      <c r="C20" s="312"/>
      <c r="D20" s="312"/>
      <c r="J20" s="304" t="s">
        <v>1453</v>
      </c>
    </row>
    <row r="21" spans="1:10" ht="20.100000000000001" customHeight="1">
      <c r="B21" s="306" t="s">
        <v>1404</v>
      </c>
      <c r="C21" s="306" t="s">
        <v>1402</v>
      </c>
      <c r="D21" s="306" t="s">
        <v>1403</v>
      </c>
    </row>
    <row r="22" spans="1:10" ht="20.100000000000001" customHeight="1">
      <c r="A22" s="314" t="s">
        <v>1719</v>
      </c>
      <c r="B22" s="312"/>
      <c r="C22" s="312"/>
      <c r="D22" s="312"/>
      <c r="J22" s="304" t="s">
        <v>1454</v>
      </c>
    </row>
    <row r="23" spans="1:10" s="305" customFormat="1" ht="20.100000000000001" customHeight="1">
      <c r="A23" s="304"/>
      <c r="B23" s="306" t="s">
        <v>3408</v>
      </c>
      <c r="C23" s="306" t="s">
        <v>1401</v>
      </c>
      <c r="D23" s="306" t="s">
        <v>1400</v>
      </c>
      <c r="J23" s="304"/>
    </row>
    <row r="24" spans="1:10" ht="20.100000000000001" customHeight="1">
      <c r="A24" s="315" t="s">
        <v>1417</v>
      </c>
      <c r="B24" s="329"/>
      <c r="C24" s="329"/>
      <c r="D24" s="329"/>
      <c r="E24" s="1118">
        <f>D24+1</f>
        <v>1</v>
      </c>
      <c r="F24" s="1125" t="e">
        <f>DATEVALUE("令和"&amp;B24&amp;"年"&amp;C24&amp;"月"&amp;D24&amp;"日")</f>
        <v>#VALUE!</v>
      </c>
      <c r="G24" s="1125" t="e">
        <f>F24+1</f>
        <v>#VALUE!</v>
      </c>
      <c r="J24" s="304" t="s">
        <v>2527</v>
      </c>
    </row>
    <row r="25" spans="1:10" ht="20.100000000000001" customHeight="1">
      <c r="A25" s="314" t="s">
        <v>1418</v>
      </c>
      <c r="B25" s="306" t="s">
        <v>3408</v>
      </c>
      <c r="C25" s="306" t="s">
        <v>1401</v>
      </c>
      <c r="D25" s="306" t="s">
        <v>1400</v>
      </c>
    </row>
    <row r="26" spans="1:10" ht="20.100000000000001" customHeight="1">
      <c r="A26" s="316" t="s">
        <v>539</v>
      </c>
      <c r="B26" s="329"/>
      <c r="C26" s="329"/>
      <c r="D26" s="312"/>
      <c r="E26" s="1118"/>
      <c r="J26" s="304" t="s">
        <v>1444</v>
      </c>
    </row>
    <row r="27" spans="1:10" ht="20.100000000000001" customHeight="1">
      <c r="A27" s="316" t="s">
        <v>1495</v>
      </c>
      <c r="B27" s="306" t="s">
        <v>3408</v>
      </c>
      <c r="C27" s="306" t="s">
        <v>1401</v>
      </c>
      <c r="D27" s="306" t="s">
        <v>1400</v>
      </c>
    </row>
    <row r="28" spans="1:10" ht="20.100000000000001" customHeight="1">
      <c r="A28" s="316" t="s">
        <v>540</v>
      </c>
      <c r="B28" s="329"/>
      <c r="C28" s="329"/>
      <c r="D28" s="312"/>
      <c r="J28" s="304" t="s">
        <v>2527</v>
      </c>
    </row>
    <row r="29" spans="1:10" ht="20.100000000000001" customHeight="1">
      <c r="A29" s="316" t="s">
        <v>1411</v>
      </c>
      <c r="B29" s="312"/>
      <c r="C29" s="312"/>
      <c r="D29" s="312"/>
    </row>
    <row r="30" spans="1:10" ht="20.100000000000001" customHeight="1">
      <c r="A30" s="316" t="s">
        <v>1412</v>
      </c>
      <c r="B30" s="312"/>
      <c r="C30" s="312"/>
      <c r="D30" s="312"/>
    </row>
    <row r="31" spans="1:10" ht="20.100000000000001" customHeight="1">
      <c r="A31" s="316" t="s">
        <v>1413</v>
      </c>
      <c r="B31" s="312"/>
      <c r="C31" s="312"/>
      <c r="D31" s="312"/>
    </row>
    <row r="32" spans="1:10" ht="20.100000000000001" customHeight="1">
      <c r="A32" s="316" t="s">
        <v>1414</v>
      </c>
      <c r="B32" s="312"/>
      <c r="C32" s="312"/>
      <c r="D32" s="312"/>
    </row>
    <row r="33" spans="1:10" ht="20.100000000000001" customHeight="1">
      <c r="A33" s="316" t="s">
        <v>1415</v>
      </c>
      <c r="B33" s="312"/>
      <c r="C33" s="312"/>
      <c r="D33" s="312"/>
    </row>
    <row r="34" spans="1:10" ht="20.100000000000001" customHeight="1">
      <c r="A34" s="316" t="s">
        <v>547</v>
      </c>
      <c r="B34" s="329">
        <f>IF(B29="",B28,IF(B30="",B29,IF(B31="",B30,IF(B32="",B31,IF(B33="",B32,B33)))))</f>
        <v>0</v>
      </c>
      <c r="C34" s="329">
        <f>IF(C29="",C28,IF(C30="",C29,IF(C31="",C30,IF(C32="",C31,IF(C33="",C32,C33)))))</f>
        <v>0</v>
      </c>
      <c r="D34" s="329">
        <f>IF(D29="",D28,IF(D30="",D29,IF(D31="",D30,IF(D32="",D31,IF(D33="",D32,D33)))))</f>
        <v>0</v>
      </c>
      <c r="J34" s="304" t="s">
        <v>1440</v>
      </c>
    </row>
    <row r="35" spans="1:10" ht="20.100000000000001" customHeight="1">
      <c r="A35" s="316"/>
      <c r="B35" s="306" t="s">
        <v>3408</v>
      </c>
      <c r="C35" s="306" t="s">
        <v>1401</v>
      </c>
      <c r="D35" s="306" t="s">
        <v>1400</v>
      </c>
    </row>
    <row r="36" spans="1:10" ht="20.100000000000001" customHeight="1">
      <c r="A36" s="316" t="s">
        <v>1674</v>
      </c>
      <c r="B36" s="312"/>
      <c r="C36" s="312"/>
      <c r="D36" s="312"/>
      <c r="J36" s="304" t="s">
        <v>1673</v>
      </c>
    </row>
    <row r="37" spans="1:10" ht="20.100000000000001" customHeight="1">
      <c r="A37" s="316" t="s">
        <v>1675</v>
      </c>
      <c r="B37" s="312"/>
      <c r="C37" s="312"/>
      <c r="D37" s="312"/>
    </row>
    <row r="38" spans="1:10" ht="20.100000000000001" customHeight="1">
      <c r="A38" s="314"/>
      <c r="B38" s="306" t="s">
        <v>3408</v>
      </c>
      <c r="C38" s="306" t="s">
        <v>1401</v>
      </c>
      <c r="D38" s="306" t="s">
        <v>1400</v>
      </c>
    </row>
    <row r="39" spans="1:10" ht="20.100000000000001" customHeight="1">
      <c r="A39" s="315" t="s">
        <v>1443</v>
      </c>
      <c r="B39" s="329"/>
      <c r="C39" s="329"/>
      <c r="D39" s="312"/>
      <c r="J39" s="304" t="s">
        <v>1505</v>
      </c>
    </row>
    <row r="40" spans="1:10" ht="20.100000000000001" customHeight="1">
      <c r="B40" s="306" t="s">
        <v>3408</v>
      </c>
      <c r="C40" s="306" t="s">
        <v>1401</v>
      </c>
      <c r="D40" s="306" t="s">
        <v>1400</v>
      </c>
    </row>
    <row r="41" spans="1:10" ht="20.100000000000001" customHeight="1">
      <c r="A41" s="315" t="s">
        <v>1731</v>
      </c>
      <c r="B41" s="329"/>
      <c r="C41" s="329"/>
      <c r="D41" s="312"/>
      <c r="J41" s="304" t="s">
        <v>1732</v>
      </c>
    </row>
    <row r="42" spans="1:10" ht="20.100000000000001" customHeight="1">
      <c r="A42" s="539" t="s">
        <v>1730</v>
      </c>
    </row>
    <row r="43" spans="1:10" ht="20.100000000000001" customHeight="1">
      <c r="A43" s="314" t="s">
        <v>1406</v>
      </c>
    </row>
    <row r="44" spans="1:10" ht="20.100000000000001" customHeight="1">
      <c r="A44" s="316" t="s">
        <v>1145</v>
      </c>
      <c r="B44" s="1966"/>
      <c r="C44" s="1967"/>
      <c r="D44" s="1967"/>
      <c r="E44" s="1967"/>
      <c r="F44" s="1967"/>
      <c r="G44" s="1967"/>
      <c r="H44" s="1968"/>
    </row>
    <row r="45" spans="1:10" ht="20.100000000000001" customHeight="1">
      <c r="A45" s="316" t="s">
        <v>1407</v>
      </c>
      <c r="B45" s="1966"/>
      <c r="C45" s="1967"/>
      <c r="D45" s="1967"/>
      <c r="E45" s="1967"/>
      <c r="F45" s="1967"/>
      <c r="G45" s="1967"/>
      <c r="H45" s="1968"/>
    </row>
    <row r="46" spans="1:10" ht="20.100000000000001" customHeight="1">
      <c r="A46" s="316" t="s">
        <v>1423</v>
      </c>
      <c r="B46" s="1966"/>
      <c r="C46" s="1967"/>
      <c r="D46" s="1967"/>
      <c r="E46" s="1967"/>
      <c r="F46" s="1967"/>
      <c r="G46" s="1967"/>
      <c r="H46" s="1968"/>
      <c r="I46" s="319"/>
      <c r="J46" s="304" t="s">
        <v>1521</v>
      </c>
    </row>
    <row r="47" spans="1:10" ht="20.100000000000001" customHeight="1">
      <c r="A47" s="316" t="s">
        <v>1445</v>
      </c>
      <c r="B47" s="335" t="s">
        <v>1448</v>
      </c>
      <c r="C47" s="312"/>
      <c r="D47" s="335" t="s">
        <v>1447</v>
      </c>
      <c r="E47" s="312"/>
      <c r="F47" s="334"/>
      <c r="G47" s="334"/>
      <c r="H47" s="334"/>
      <c r="I47" s="319"/>
      <c r="J47" s="304" t="s">
        <v>1446</v>
      </c>
    </row>
    <row r="48" spans="1:10" ht="20.100000000000001" customHeight="1">
      <c r="B48" s="306" t="s">
        <v>1404</v>
      </c>
      <c r="C48" s="306" t="s">
        <v>1402</v>
      </c>
      <c r="D48" s="306" t="s">
        <v>1403</v>
      </c>
    </row>
    <row r="49" spans="1:10" ht="20.100000000000001" customHeight="1">
      <c r="A49" s="316" t="s">
        <v>1408</v>
      </c>
      <c r="B49" s="312" t="s">
        <v>2997</v>
      </c>
      <c r="C49" s="312"/>
      <c r="D49" s="312"/>
      <c r="F49" s="1120" t="s">
        <v>2525</v>
      </c>
      <c r="G49" s="1969"/>
      <c r="H49" s="1970"/>
      <c r="J49" s="304" t="s">
        <v>2528</v>
      </c>
    </row>
    <row r="50" spans="1:10" ht="20.100000000000001" customHeight="1">
      <c r="B50" s="306" t="s">
        <v>1404</v>
      </c>
      <c r="C50" s="306" t="s">
        <v>1402</v>
      </c>
      <c r="D50" s="306" t="s">
        <v>1403</v>
      </c>
    </row>
    <row r="51" spans="1:10" ht="20.100000000000001" customHeight="1">
      <c r="A51" s="316" t="s">
        <v>1424</v>
      </c>
      <c r="B51" s="312"/>
      <c r="C51" s="312"/>
      <c r="D51" s="312"/>
    </row>
    <row r="53" spans="1:10" ht="20.100000000000001" customHeight="1">
      <c r="E53" s="304"/>
      <c r="F53" s="306" t="s">
        <v>1404</v>
      </c>
      <c r="G53" s="306" t="s">
        <v>1402</v>
      </c>
      <c r="H53" s="306" t="s">
        <v>1403</v>
      </c>
    </row>
    <row r="54" spans="1:10" ht="20.100000000000001" customHeight="1">
      <c r="A54" s="314" t="s">
        <v>1409</v>
      </c>
      <c r="B54" s="1966"/>
      <c r="C54" s="1967"/>
      <c r="D54" s="1968"/>
      <c r="E54" s="928" t="s">
        <v>2421</v>
      </c>
      <c r="F54" s="312"/>
      <c r="G54" s="312"/>
      <c r="H54" s="312"/>
      <c r="J54" s="304" t="s">
        <v>2420</v>
      </c>
    </row>
    <row r="55" spans="1:10" ht="20.100000000000001" customHeight="1">
      <c r="B55" s="171" t="s">
        <v>2931</v>
      </c>
    </row>
    <row r="56" spans="1:10" ht="20.100000000000001" customHeight="1">
      <c r="A56" s="314" t="s">
        <v>1438</v>
      </c>
      <c r="B56" s="1959"/>
      <c r="C56" s="1960"/>
      <c r="D56" s="1961"/>
    </row>
    <row r="57" spans="1:10" ht="20.100000000000001" customHeight="1">
      <c r="A57" s="413" t="s">
        <v>1517</v>
      </c>
      <c r="B57" s="1959"/>
      <c r="C57" s="1960"/>
      <c r="D57" s="1961"/>
      <c r="J57" s="304" t="s">
        <v>1518</v>
      </c>
    </row>
    <row r="58" spans="1:10" ht="20.100000000000001" customHeight="1">
      <c r="B58" s="172"/>
      <c r="C58" s="172"/>
      <c r="D58" s="172"/>
      <c r="J58" s="304" t="s">
        <v>1519</v>
      </c>
    </row>
    <row r="59" spans="1:10" ht="20.100000000000001" customHeight="1">
      <c r="A59" s="314" t="s">
        <v>1439</v>
      </c>
      <c r="B59" s="1959"/>
      <c r="C59" s="1960"/>
      <c r="D59" s="1961"/>
    </row>
    <row r="60" spans="1:10" ht="20.100000000000001" customHeight="1">
      <c r="A60" s="413" t="s">
        <v>1517</v>
      </c>
      <c r="B60" s="1959"/>
      <c r="C60" s="1960"/>
      <c r="D60" s="1961"/>
      <c r="J60" s="304" t="s">
        <v>1520</v>
      </c>
    </row>
    <row r="61" spans="1:10" ht="20.100000000000001" customHeight="1">
      <c r="B61" s="172"/>
      <c r="C61" s="172"/>
      <c r="D61" s="172"/>
      <c r="J61" s="304" t="s">
        <v>1519</v>
      </c>
    </row>
    <row r="62" spans="1:10" ht="20.100000000000001" customHeight="1">
      <c r="A62" s="314" t="s">
        <v>3076</v>
      </c>
      <c r="B62" s="1959"/>
      <c r="C62" s="1960"/>
      <c r="D62" s="1961"/>
    </row>
    <row r="63" spans="1:10" ht="20.100000000000001" customHeight="1">
      <c r="A63" s="413" t="s">
        <v>1517</v>
      </c>
      <c r="B63" s="1959"/>
      <c r="C63" s="1960"/>
      <c r="D63" s="1961"/>
    </row>
    <row r="64" spans="1:10" ht="20.100000000000001" customHeight="1">
      <c r="B64" s="172"/>
      <c r="C64" s="172"/>
      <c r="D64" s="172"/>
      <c r="J64" s="304" t="s">
        <v>1519</v>
      </c>
    </row>
    <row r="65" spans="1:29" ht="20.100000000000001" customHeight="1">
      <c r="A65" s="314" t="s">
        <v>3072</v>
      </c>
      <c r="B65" s="1959"/>
      <c r="C65" s="1960"/>
      <c r="D65" s="1961"/>
    </row>
    <row r="66" spans="1:29" ht="20.100000000000001" customHeight="1">
      <c r="A66" s="413" t="s">
        <v>1517</v>
      </c>
      <c r="B66" s="1959"/>
      <c r="C66" s="1960"/>
      <c r="D66" s="1961"/>
    </row>
    <row r="68" spans="1:29" ht="20.100000000000001" customHeight="1">
      <c r="A68" s="314" t="s">
        <v>1410</v>
      </c>
    </row>
    <row r="69" spans="1:29" ht="20.100000000000001" customHeight="1">
      <c r="A69" s="316" t="s">
        <v>540</v>
      </c>
      <c r="B69" s="1964"/>
      <c r="C69" s="1965"/>
      <c r="D69" s="314" t="s">
        <v>2093</v>
      </c>
      <c r="F69" s="314"/>
      <c r="J69" s="171"/>
      <c r="O69" s="304"/>
      <c r="S69" s="760">
        <f>INT($B$69/10000000000)</f>
        <v>0</v>
      </c>
      <c r="T69" s="760">
        <f>INT($B$69/1000000000)</f>
        <v>0</v>
      </c>
      <c r="U69" s="760">
        <f>INT($B$69/100000000)</f>
        <v>0</v>
      </c>
      <c r="V69" s="760">
        <f>INT($B$69/10000000)</f>
        <v>0</v>
      </c>
      <c r="W69" s="760">
        <f>INT($B$69/1000000)</f>
        <v>0</v>
      </c>
      <c r="X69" s="760">
        <f>INT($B$69/100000)</f>
        <v>0</v>
      </c>
      <c r="Y69" s="760">
        <f>INT($B$69/10000)</f>
        <v>0</v>
      </c>
      <c r="Z69" s="760">
        <f>INT($B$69/1000)</f>
        <v>0</v>
      </c>
      <c r="AA69" s="760">
        <f>INT($B$69/100)</f>
        <v>0</v>
      </c>
      <c r="AB69" s="760">
        <f>INT($B$69/10)</f>
        <v>0</v>
      </c>
      <c r="AC69" s="760">
        <f>INT($B$69/1)</f>
        <v>0</v>
      </c>
    </row>
    <row r="70" spans="1:29" ht="20.100000000000001" customHeight="1">
      <c r="A70" s="316" t="s">
        <v>2088</v>
      </c>
      <c r="B70" s="1964"/>
      <c r="C70" s="1965"/>
      <c r="D70" s="1962" t="s">
        <v>2097</v>
      </c>
      <c r="E70" s="1963"/>
      <c r="F70" s="1964" t="str">
        <f>IF(B70="","",B70+B69)</f>
        <v/>
      </c>
      <c r="G70" s="1965"/>
      <c r="H70" s="781"/>
      <c r="J70" s="304" t="s">
        <v>2094</v>
      </c>
    </row>
    <row r="71" spans="1:29" ht="20.100000000000001" customHeight="1">
      <c r="A71" s="316" t="s">
        <v>2089</v>
      </c>
      <c r="B71" s="1964"/>
      <c r="C71" s="1965"/>
      <c r="D71" s="1962" t="s">
        <v>2098</v>
      </c>
      <c r="E71" s="1963"/>
      <c r="F71" s="1964" t="str">
        <f>IF(B71="","",B69+B71+B70)</f>
        <v/>
      </c>
      <c r="G71" s="1965"/>
      <c r="H71" s="781"/>
      <c r="J71" s="304" t="s">
        <v>2095</v>
      </c>
    </row>
    <row r="72" spans="1:29" ht="20.100000000000001" customHeight="1">
      <c r="A72" s="316" t="s">
        <v>2090</v>
      </c>
      <c r="B72" s="1964"/>
      <c r="C72" s="1965"/>
      <c r="D72" s="1962" t="s">
        <v>2099</v>
      </c>
      <c r="E72" s="1963"/>
      <c r="F72" s="1964" t="str">
        <f>IF(B72="","",B69+B70+B72+B71)</f>
        <v/>
      </c>
      <c r="G72" s="1965"/>
      <c r="H72" s="781"/>
    </row>
    <row r="73" spans="1:29" ht="20.100000000000001" customHeight="1">
      <c r="A73" s="316" t="s">
        <v>2091</v>
      </c>
      <c r="B73" s="1964"/>
      <c r="C73" s="1965"/>
      <c r="D73" s="1962" t="s">
        <v>2100</v>
      </c>
      <c r="E73" s="1963"/>
      <c r="F73" s="1964" t="str">
        <f>IF(B73="","",B69+B70+B71+B73+B72)</f>
        <v/>
      </c>
      <c r="G73" s="1965"/>
      <c r="H73" s="781"/>
    </row>
    <row r="74" spans="1:29" ht="20.100000000000001" customHeight="1">
      <c r="A74" s="316" t="s">
        <v>2092</v>
      </c>
      <c r="B74" s="1964"/>
      <c r="C74" s="1965"/>
      <c r="D74" s="1962" t="s">
        <v>2101</v>
      </c>
      <c r="E74" s="1963"/>
      <c r="F74" s="1964" t="str">
        <f>IF(B74="","",B69+B70+B71+B72+B74+B73)</f>
        <v/>
      </c>
      <c r="G74" s="1965"/>
      <c r="H74" s="781"/>
    </row>
    <row r="75" spans="1:29" ht="20.100000000000001" customHeight="1">
      <c r="A75" s="316" t="s">
        <v>547</v>
      </c>
      <c r="B75" s="1964">
        <f>IF(F70="",B69,IF(F71="",F70,IF(F72="",F71,IF(F73="",F72,IF(F74="",F73,F74)))))</f>
        <v>0</v>
      </c>
      <c r="C75" s="1965"/>
      <c r="D75" s="1971"/>
      <c r="E75" s="1972"/>
      <c r="F75" s="319"/>
      <c r="G75" s="319"/>
      <c r="H75" s="319"/>
      <c r="I75" s="319"/>
      <c r="J75" s="304" t="s">
        <v>1442</v>
      </c>
    </row>
  </sheetData>
  <mergeCells count="38">
    <mergeCell ref="D75:E75"/>
    <mergeCell ref="F70:G70"/>
    <mergeCell ref="F74:G74"/>
    <mergeCell ref="F73:G73"/>
    <mergeCell ref="F72:G72"/>
    <mergeCell ref="F71:G71"/>
    <mergeCell ref="D74:E74"/>
    <mergeCell ref="B75:C75"/>
    <mergeCell ref="B74:C74"/>
    <mergeCell ref="B73:C73"/>
    <mergeCell ref="B72:C72"/>
    <mergeCell ref="B71:C71"/>
    <mergeCell ref="B46:H46"/>
    <mergeCell ref="B54:D54"/>
    <mergeCell ref="B56:D56"/>
    <mergeCell ref="B59:D59"/>
    <mergeCell ref="B6:H6"/>
    <mergeCell ref="B8:H8"/>
    <mergeCell ref="B44:H44"/>
    <mergeCell ref="B45:H45"/>
    <mergeCell ref="B9:H9"/>
    <mergeCell ref="B16:D16"/>
    <mergeCell ref="B17:D17"/>
    <mergeCell ref="B18:D18"/>
    <mergeCell ref="B57:D57"/>
    <mergeCell ref="B15:D15"/>
    <mergeCell ref="G49:H49"/>
    <mergeCell ref="B60:D60"/>
    <mergeCell ref="D70:E70"/>
    <mergeCell ref="D71:E71"/>
    <mergeCell ref="D72:E72"/>
    <mergeCell ref="D73:E73"/>
    <mergeCell ref="B69:C69"/>
    <mergeCell ref="B70:C70"/>
    <mergeCell ref="B65:D65"/>
    <mergeCell ref="B66:D66"/>
    <mergeCell ref="B62:D62"/>
    <mergeCell ref="B63:D63"/>
  </mergeCells>
  <phoneticPr fontId="71"/>
  <conditionalFormatting sqref="B11:D11">
    <cfRule type="containsBlanks" dxfId="1847" priority="121">
      <formula>LEN(TRIM(B11))=0</formula>
    </cfRule>
  </conditionalFormatting>
  <conditionalFormatting sqref="B6">
    <cfRule type="containsBlanks" dxfId="1846" priority="120">
      <formula>LEN(TRIM(B6))=0</formula>
    </cfRule>
  </conditionalFormatting>
  <conditionalFormatting sqref="B34:D34">
    <cfRule type="containsBlanks" dxfId="1845" priority="107">
      <formula>LEN(TRIM(B34))=0</formula>
    </cfRule>
  </conditionalFormatting>
  <conditionalFormatting sqref="B29:D33">
    <cfRule type="containsBlanks" dxfId="1844" priority="122">
      <formula>LEN(TRIM(B29))=0</formula>
    </cfRule>
  </conditionalFormatting>
  <conditionalFormatting sqref="B44">
    <cfRule type="containsBlanks" dxfId="1843" priority="103">
      <formula>LEN(TRIM(B44))=0</formula>
    </cfRule>
  </conditionalFormatting>
  <conditionalFormatting sqref="B45">
    <cfRule type="containsBlanks" dxfId="1842" priority="102">
      <formula>LEN(TRIM(B45))=0</formula>
    </cfRule>
  </conditionalFormatting>
  <conditionalFormatting sqref="B46">
    <cfRule type="containsBlanks" dxfId="1841" priority="101">
      <formula>LEN(TRIM(B46))=0</formula>
    </cfRule>
  </conditionalFormatting>
  <conditionalFormatting sqref="B69">
    <cfRule type="containsBlanks" dxfId="1840" priority="90">
      <formula>LEN(TRIM(B69))=0</formula>
    </cfRule>
  </conditionalFormatting>
  <conditionalFormatting sqref="B54:D54">
    <cfRule type="containsBlanks" dxfId="1839" priority="124">
      <formula>LEN(TRIM(B54))=0</formula>
    </cfRule>
  </conditionalFormatting>
  <conditionalFormatting sqref="B56:D57 B59:D60">
    <cfRule type="containsBlanks" dxfId="1838" priority="92">
      <formula>LEN(TRIM(B56))=0</formula>
    </cfRule>
  </conditionalFormatting>
  <conditionalFormatting sqref="B70:B74">
    <cfRule type="containsBlanks" dxfId="1837" priority="91">
      <formula>LEN(TRIM(B70))=0</formula>
    </cfRule>
  </conditionalFormatting>
  <conditionalFormatting sqref="B15:D16">
    <cfRule type="containsBlanks" dxfId="1836" priority="81">
      <formula>LEN(TRIM(B15))=0</formula>
    </cfRule>
  </conditionalFormatting>
  <conditionalFormatting sqref="B17:D17">
    <cfRule type="containsBlanks" dxfId="1835" priority="78">
      <formula>LEN(TRIM(B17))=0</formula>
    </cfRule>
  </conditionalFormatting>
  <conditionalFormatting sqref="B18:D18">
    <cfRule type="containsBlanks" dxfId="1834" priority="77">
      <formula>LEN(TRIM(B18))=0</formula>
    </cfRule>
  </conditionalFormatting>
  <conditionalFormatting sqref="B17:D18">
    <cfRule type="containsBlanks" dxfId="1833" priority="76">
      <formula>LEN(TRIM(B17))=0</formula>
    </cfRule>
  </conditionalFormatting>
  <conditionalFormatting sqref="B9">
    <cfRule type="containsBlanks" dxfId="1832" priority="73">
      <formula>LEN(TRIM(B9))=0</formula>
    </cfRule>
  </conditionalFormatting>
  <conditionalFormatting sqref="B36:D36">
    <cfRule type="containsBlanks" dxfId="1831" priority="68">
      <formula>LEN(TRIM(B36))=0</formula>
    </cfRule>
  </conditionalFormatting>
  <conditionalFormatting sqref="D37">
    <cfRule type="containsBlanks" dxfId="1830" priority="67">
      <formula>LEN(TRIM(D37))=0</formula>
    </cfRule>
  </conditionalFormatting>
  <conditionalFormatting sqref="B8">
    <cfRule type="containsBlanks" dxfId="1829" priority="63">
      <formula>LEN(TRIM(B8))=0</formula>
    </cfRule>
  </conditionalFormatting>
  <conditionalFormatting sqref="B20">
    <cfRule type="containsBlanks" dxfId="1828" priority="60">
      <formula>LEN(TRIM(B20))=0</formula>
    </cfRule>
  </conditionalFormatting>
  <conditionalFormatting sqref="C20">
    <cfRule type="containsBlanks" dxfId="1827" priority="59">
      <formula>LEN(TRIM(C20))=0</formula>
    </cfRule>
  </conditionalFormatting>
  <conditionalFormatting sqref="D20">
    <cfRule type="containsBlanks" dxfId="1826" priority="58">
      <formula>LEN(TRIM(D20))=0</formula>
    </cfRule>
  </conditionalFormatting>
  <conditionalFormatting sqref="B22">
    <cfRule type="containsBlanks" dxfId="1825" priority="57">
      <formula>LEN(TRIM(B22))=0</formula>
    </cfRule>
  </conditionalFormatting>
  <conditionalFormatting sqref="C22">
    <cfRule type="containsBlanks" dxfId="1824" priority="56">
      <formula>LEN(TRIM(C22))=0</formula>
    </cfRule>
  </conditionalFormatting>
  <conditionalFormatting sqref="D22">
    <cfRule type="containsBlanks" dxfId="1823" priority="55">
      <formula>LEN(TRIM(D22))=0</formula>
    </cfRule>
  </conditionalFormatting>
  <conditionalFormatting sqref="C24">
    <cfRule type="containsBlanks" dxfId="1822" priority="53">
      <formula>LEN(TRIM(C24))=0</formula>
    </cfRule>
  </conditionalFormatting>
  <conditionalFormatting sqref="D24">
    <cfRule type="containsBlanks" dxfId="1821" priority="52">
      <formula>LEN(TRIM(D24))=0</formula>
    </cfRule>
  </conditionalFormatting>
  <conditionalFormatting sqref="D26">
    <cfRule type="containsBlanks" dxfId="1820" priority="49">
      <formula>LEN(TRIM(D26))=0</formula>
    </cfRule>
  </conditionalFormatting>
  <conditionalFormatting sqref="D28">
    <cfRule type="containsBlanks" dxfId="1819" priority="46">
      <formula>LEN(TRIM(D28))=0</formula>
    </cfRule>
  </conditionalFormatting>
  <conditionalFormatting sqref="D39">
    <cfRule type="containsBlanks" dxfId="1818" priority="43">
      <formula>LEN(TRIM(D39))=0</formula>
    </cfRule>
  </conditionalFormatting>
  <conditionalFormatting sqref="C47">
    <cfRule type="containsBlanks" dxfId="1817" priority="39">
      <formula>LEN(TRIM(C47))=0</formula>
    </cfRule>
  </conditionalFormatting>
  <conditionalFormatting sqref="E47">
    <cfRule type="containsBlanks" dxfId="1816" priority="38">
      <formula>LEN(TRIM(E47))=0</formula>
    </cfRule>
  </conditionalFormatting>
  <conditionalFormatting sqref="B49">
    <cfRule type="containsBlanks" dxfId="1815" priority="37">
      <formula>LEN(TRIM(B49))=0</formula>
    </cfRule>
  </conditionalFormatting>
  <conditionalFormatting sqref="C49">
    <cfRule type="containsBlanks" dxfId="1814" priority="36">
      <formula>LEN(TRIM(C49))=0</formula>
    </cfRule>
  </conditionalFormatting>
  <conditionalFormatting sqref="D49">
    <cfRule type="containsBlanks" dxfId="1813" priority="35">
      <formula>LEN(TRIM(D49))=0</formula>
    </cfRule>
  </conditionalFormatting>
  <conditionalFormatting sqref="B51">
    <cfRule type="containsBlanks" dxfId="1812" priority="34">
      <formula>LEN(TRIM(B51))=0</formula>
    </cfRule>
  </conditionalFormatting>
  <conditionalFormatting sqref="C51">
    <cfRule type="containsBlanks" dxfId="1811" priority="33">
      <formula>LEN(TRIM(C51))=0</formula>
    </cfRule>
  </conditionalFormatting>
  <conditionalFormatting sqref="D51">
    <cfRule type="containsBlanks" dxfId="1810" priority="32">
      <formula>LEN(TRIM(D51))=0</formula>
    </cfRule>
  </conditionalFormatting>
  <conditionalFormatting sqref="F54">
    <cfRule type="containsBlanks" dxfId="1809" priority="31">
      <formula>LEN(TRIM(F54))=0</formula>
    </cfRule>
  </conditionalFormatting>
  <conditionalFormatting sqref="G54">
    <cfRule type="containsBlanks" dxfId="1808" priority="30">
      <formula>LEN(TRIM(G54))=0</formula>
    </cfRule>
  </conditionalFormatting>
  <conditionalFormatting sqref="H54">
    <cfRule type="containsBlanks" dxfId="1807" priority="29">
      <formula>LEN(TRIM(H54))=0</formula>
    </cfRule>
  </conditionalFormatting>
  <conditionalFormatting sqref="G49">
    <cfRule type="containsBlanks" dxfId="1806" priority="28">
      <formula>LEN(TRIM(G49))=0</formula>
    </cfRule>
  </conditionalFormatting>
  <conditionalFormatting sqref="B65:D65">
    <cfRule type="containsBlanks" dxfId="1805" priority="27">
      <formula>LEN(TRIM(B65))=0</formula>
    </cfRule>
  </conditionalFormatting>
  <conditionalFormatting sqref="B66:D66">
    <cfRule type="containsBlanks" dxfId="1804" priority="26">
      <formula>LEN(TRIM(B66))=0</formula>
    </cfRule>
  </conditionalFormatting>
  <conditionalFormatting sqref="B62:D62">
    <cfRule type="containsBlanks" dxfId="1803" priority="25">
      <formula>LEN(TRIM(B62))=0</formula>
    </cfRule>
  </conditionalFormatting>
  <conditionalFormatting sqref="B63:D63">
    <cfRule type="containsBlanks" dxfId="1802" priority="24">
      <formula>LEN(TRIM(B63))=0</formula>
    </cfRule>
  </conditionalFormatting>
  <conditionalFormatting sqref="B24">
    <cfRule type="containsBlanks" dxfId="1801" priority="19">
      <formula>LEN(TRIM(B24))=0</formula>
    </cfRule>
  </conditionalFormatting>
  <conditionalFormatting sqref="D41">
    <cfRule type="containsBlanks" dxfId="1800" priority="12">
      <formula>LEN(TRIM(D41))=0</formula>
    </cfRule>
  </conditionalFormatting>
  <conditionalFormatting sqref="C26">
    <cfRule type="containsBlanks" dxfId="1799" priority="9">
      <formula>LEN(TRIM(C26))=0</formula>
    </cfRule>
  </conditionalFormatting>
  <conditionalFormatting sqref="B26">
    <cfRule type="containsBlanks" dxfId="1798" priority="8">
      <formula>LEN(TRIM(B26))=0</formula>
    </cfRule>
  </conditionalFormatting>
  <conditionalFormatting sqref="C28">
    <cfRule type="containsBlanks" dxfId="1797" priority="7">
      <formula>LEN(TRIM(C28))=0</formula>
    </cfRule>
  </conditionalFormatting>
  <conditionalFormatting sqref="B28">
    <cfRule type="containsBlanks" dxfId="1796" priority="6">
      <formula>LEN(TRIM(B28))=0</formula>
    </cfRule>
  </conditionalFormatting>
  <conditionalFormatting sqref="C39">
    <cfRule type="containsBlanks" dxfId="1795" priority="5">
      <formula>LEN(TRIM(C39))=0</formula>
    </cfRule>
  </conditionalFormatting>
  <conditionalFormatting sqref="B39">
    <cfRule type="containsBlanks" dxfId="1794" priority="4">
      <formula>LEN(TRIM(B39))=0</formula>
    </cfRule>
  </conditionalFormatting>
  <conditionalFormatting sqref="C41">
    <cfRule type="containsBlanks" dxfId="1793" priority="3">
      <formula>LEN(TRIM(C41))=0</formula>
    </cfRule>
  </conditionalFormatting>
  <conditionalFormatting sqref="B41">
    <cfRule type="containsBlanks" dxfId="1792" priority="2">
      <formula>LEN(TRIM(B41))=0</formula>
    </cfRule>
  </conditionalFormatting>
  <conditionalFormatting sqref="B37:C37">
    <cfRule type="containsBlanks" dxfId="1791" priority="1">
      <formula>LEN(TRIM(B37))=0</formula>
    </cfRule>
  </conditionalFormatting>
  <dataValidations count="4">
    <dataValidation imeMode="halfAlpha" allowBlank="1" showInputMessage="1" showErrorMessage="1" sqref="G49 E47 B49:D49 B51:D51 B22:D22 B69:B74 B20:D20 D26 C47 D36:D37 F54:H54 D24 D39 B29:C34 B11:D11 D28:D34 D41"/>
    <dataValidation imeMode="hiragana" allowBlank="1" showInputMessage="1" showErrorMessage="1" sqref="E44:E46 B44:C46 D44:D47 F44:H47 B13 B8:H9 B6:H6 B15:D18"/>
    <dataValidation type="whole" imeMode="halfAlpha" operator="lessThan" allowBlank="1" showInputMessage="1" showErrorMessage="1" errorTitle="入力エラー" error="元号年を入力ください" sqref="B24 B26 B28 B39 B41">
      <formula1>100</formula1>
    </dataValidation>
    <dataValidation type="whole" imeMode="halfAlpha" operator="lessThan" allowBlank="1" showInputMessage="1" showErrorMessage="1" errorTitle="入力エラー" error="元号年を入力ください" sqref="B36:B37">
      <formula1>100</formula1>
    </dataValidation>
  </dataValidations>
  <pageMargins left="0.70866141732283472" right="0.70866141732283472" top="0.74803149606299213" bottom="0.74803149606299213" header="0.31496062992125984" footer="0.31496062992125984"/>
  <pageSetup paperSize="9" scale="53"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CI68"/>
  <sheetViews>
    <sheetView workbookViewId="0"/>
  </sheetViews>
  <sheetFormatPr defaultColWidth="2.125" defaultRowHeight="12.6" customHeight="1"/>
  <cols>
    <col min="1" max="40" width="2.125" style="1"/>
    <col min="41" max="87" width="2.125" style="387"/>
    <col min="88" max="16384" width="2.125" style="1"/>
  </cols>
  <sheetData>
    <row r="1" spans="1:87" s="85" customFormat="1" ht="12.6" customHeight="1">
      <c r="A1" s="160"/>
      <c r="AE1" s="161" t="s">
        <v>2276</v>
      </c>
      <c r="AF1" s="3905"/>
      <c r="AG1" s="3905"/>
      <c r="AH1" s="333" t="s">
        <v>213</v>
      </c>
      <c r="AI1" s="3905"/>
      <c r="AJ1" s="3905"/>
      <c r="AK1" s="333" t="s">
        <v>212</v>
      </c>
      <c r="AL1" s="3905"/>
      <c r="AM1" s="3905"/>
      <c r="AN1" s="333" t="s">
        <v>211</v>
      </c>
      <c r="AO1" s="440" t="s">
        <v>2073</v>
      </c>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c r="CC1" s="440"/>
      <c r="CD1" s="440"/>
      <c r="CE1" s="440"/>
      <c r="CF1" s="440"/>
      <c r="CG1" s="440"/>
      <c r="CH1" s="440"/>
      <c r="CI1" s="440"/>
    </row>
    <row r="2" spans="1:87" s="85" customFormat="1" ht="12.6" customHeight="1">
      <c r="AO2" s="440"/>
      <c r="AP2" s="440"/>
      <c r="AQ2" s="440"/>
      <c r="AR2" s="440"/>
      <c r="AS2" s="440"/>
      <c r="AT2" s="440"/>
      <c r="AU2" s="440"/>
      <c r="AV2" s="440"/>
      <c r="AW2" s="440"/>
      <c r="AX2" s="440"/>
      <c r="AY2" s="440"/>
      <c r="AZ2" s="440"/>
      <c r="BA2" s="440"/>
      <c r="BB2" s="440"/>
      <c r="BC2" s="440"/>
      <c r="BD2" s="440"/>
      <c r="BE2" s="440"/>
      <c r="BF2" s="440"/>
      <c r="BG2" s="440"/>
      <c r="BH2" s="440"/>
      <c r="BI2" s="440"/>
      <c r="BJ2" s="440"/>
      <c r="BK2" s="440"/>
      <c r="BL2" s="440"/>
      <c r="BM2" s="440"/>
      <c r="BN2" s="440"/>
      <c r="BO2" s="440"/>
      <c r="BP2" s="440"/>
      <c r="BQ2" s="440"/>
      <c r="BR2" s="440"/>
      <c r="BS2" s="440"/>
      <c r="BT2" s="440"/>
      <c r="BU2" s="440"/>
      <c r="BV2" s="440"/>
      <c r="BW2" s="440"/>
      <c r="BX2" s="440"/>
      <c r="BY2" s="440"/>
      <c r="BZ2" s="440"/>
      <c r="CA2" s="440"/>
      <c r="CB2" s="440"/>
      <c r="CC2" s="440"/>
      <c r="CD2" s="440"/>
      <c r="CE2" s="440"/>
      <c r="CF2" s="440"/>
      <c r="CG2" s="440"/>
      <c r="CH2" s="440"/>
      <c r="CI2" s="440"/>
    </row>
    <row r="3" spans="1:87" s="49" customFormat="1" ht="12.6" customHeight="1">
      <c r="A3" s="2273" t="s">
        <v>203</v>
      </c>
      <c r="B3" s="2273"/>
      <c r="C3" s="2273"/>
      <c r="D3" s="2273"/>
      <c r="E3" s="2273"/>
      <c r="F3" s="2273"/>
      <c r="G3" s="2273"/>
      <c r="H3" s="2273"/>
      <c r="I3" s="2273"/>
      <c r="J3" s="2273"/>
      <c r="K3" s="2273"/>
      <c r="L3" s="2273"/>
      <c r="M3" s="2273"/>
      <c r="N3" s="2273"/>
      <c r="O3" s="2273"/>
      <c r="P3" s="2273"/>
      <c r="Q3" s="2273"/>
      <c r="R3" s="2273"/>
      <c r="S3" s="2273"/>
      <c r="T3" s="2273"/>
      <c r="U3" s="2273"/>
      <c r="V3" s="2273"/>
      <c r="W3" s="2273"/>
      <c r="X3" s="2273"/>
      <c r="Y3" s="2273"/>
      <c r="Z3" s="2273"/>
      <c r="AA3" s="2273"/>
      <c r="AB3" s="2273"/>
      <c r="AC3" s="2273"/>
      <c r="AD3" s="2273"/>
      <c r="AE3" s="2273"/>
      <c r="AF3" s="2273"/>
      <c r="AG3" s="2273"/>
      <c r="AH3" s="2273"/>
      <c r="AI3" s="2273"/>
      <c r="AJ3" s="2273"/>
      <c r="AK3" s="2273"/>
      <c r="AL3" s="2273"/>
      <c r="AM3" s="2273"/>
      <c r="AN3" s="2273"/>
      <c r="AO3" s="419"/>
      <c r="AP3" s="419"/>
      <c r="AQ3" s="419"/>
      <c r="AR3" s="419"/>
      <c r="AS3" s="419"/>
      <c r="AT3" s="419"/>
      <c r="AU3" s="419"/>
      <c r="AV3" s="419"/>
      <c r="AW3" s="419"/>
      <c r="AX3" s="419"/>
      <c r="AY3" s="419"/>
      <c r="AZ3" s="419"/>
      <c r="BA3" s="419"/>
      <c r="BB3" s="419"/>
      <c r="BC3" s="419"/>
      <c r="BD3" s="419"/>
      <c r="BE3" s="419"/>
      <c r="BF3" s="419"/>
      <c r="BG3" s="419"/>
      <c r="BH3" s="419"/>
      <c r="BI3" s="419"/>
      <c r="BJ3" s="419"/>
      <c r="BK3" s="419"/>
      <c r="BL3" s="419"/>
      <c r="BM3" s="419"/>
      <c r="BN3" s="419"/>
      <c r="BO3" s="419"/>
      <c r="BP3" s="419"/>
      <c r="BQ3" s="419"/>
      <c r="BR3" s="419"/>
      <c r="BS3" s="419"/>
      <c r="BT3" s="419"/>
      <c r="BU3" s="419"/>
      <c r="BV3" s="419"/>
      <c r="BW3" s="419"/>
      <c r="BX3" s="419"/>
      <c r="BY3" s="419"/>
      <c r="BZ3" s="419"/>
      <c r="CA3" s="419"/>
      <c r="CB3" s="419"/>
      <c r="CC3" s="419"/>
      <c r="CD3" s="419"/>
      <c r="CE3" s="419"/>
      <c r="CF3" s="419"/>
      <c r="CG3" s="419"/>
      <c r="CH3" s="419"/>
      <c r="CI3" s="419"/>
    </row>
    <row r="4" spans="1:87" s="49" customFormat="1" ht="12.6" customHeight="1">
      <c r="A4" s="2273"/>
      <c r="B4" s="2273"/>
      <c r="C4" s="2273"/>
      <c r="D4" s="2273"/>
      <c r="E4" s="2273"/>
      <c r="F4" s="2273"/>
      <c r="G4" s="2273"/>
      <c r="H4" s="2273"/>
      <c r="I4" s="2273"/>
      <c r="J4" s="2273"/>
      <c r="K4" s="2273"/>
      <c r="L4" s="2273"/>
      <c r="M4" s="2273"/>
      <c r="N4" s="2273"/>
      <c r="O4" s="2273"/>
      <c r="P4" s="2273"/>
      <c r="Q4" s="2273"/>
      <c r="R4" s="2273"/>
      <c r="S4" s="2273"/>
      <c r="T4" s="2273"/>
      <c r="U4" s="2273"/>
      <c r="V4" s="2273"/>
      <c r="W4" s="2273"/>
      <c r="X4" s="2273"/>
      <c r="Y4" s="2273"/>
      <c r="Z4" s="2273"/>
      <c r="AA4" s="2273"/>
      <c r="AB4" s="2273"/>
      <c r="AC4" s="2273"/>
      <c r="AD4" s="2273"/>
      <c r="AE4" s="2273"/>
      <c r="AF4" s="2273"/>
      <c r="AG4" s="2273"/>
      <c r="AH4" s="2273"/>
      <c r="AI4" s="2273"/>
      <c r="AJ4" s="2273"/>
      <c r="AK4" s="2273"/>
      <c r="AL4" s="2273"/>
      <c r="AM4" s="2273"/>
      <c r="AN4" s="2273"/>
      <c r="AO4" s="419"/>
      <c r="AP4" s="419"/>
      <c r="AQ4" s="419"/>
      <c r="AR4" s="419"/>
      <c r="AS4" s="419"/>
      <c r="AT4" s="419"/>
      <c r="AU4" s="419"/>
      <c r="AV4" s="419"/>
      <c r="AW4" s="419"/>
      <c r="AX4" s="419"/>
      <c r="AY4" s="419"/>
      <c r="AZ4" s="419"/>
      <c r="BA4" s="419"/>
      <c r="BB4" s="419"/>
      <c r="BC4" s="419"/>
      <c r="BD4" s="419"/>
      <c r="BE4" s="419"/>
      <c r="BF4" s="419"/>
      <c r="BG4" s="419"/>
      <c r="BH4" s="419"/>
      <c r="BI4" s="419"/>
      <c r="BJ4" s="419"/>
      <c r="BK4" s="419"/>
      <c r="BL4" s="419"/>
      <c r="BM4" s="419"/>
      <c r="BN4" s="419"/>
      <c r="BO4" s="419"/>
      <c r="BP4" s="419"/>
      <c r="BQ4" s="419"/>
      <c r="BR4" s="419"/>
      <c r="BS4" s="419"/>
      <c r="BT4" s="419"/>
      <c r="BU4" s="419"/>
      <c r="BV4" s="419"/>
      <c r="BW4" s="419"/>
      <c r="BX4" s="419"/>
      <c r="BY4" s="419"/>
      <c r="BZ4" s="419"/>
      <c r="CA4" s="419"/>
      <c r="CB4" s="419"/>
      <c r="CC4" s="419"/>
      <c r="CD4" s="419"/>
      <c r="CE4" s="419"/>
      <c r="CF4" s="419"/>
      <c r="CG4" s="419"/>
      <c r="CH4" s="419"/>
      <c r="CI4" s="419"/>
    </row>
    <row r="5" spans="1:87" s="49" customFormat="1" ht="12.6" customHeight="1">
      <c r="A5" s="2273"/>
      <c r="B5" s="2273"/>
      <c r="C5" s="2273"/>
      <c r="D5" s="2273"/>
      <c r="E5" s="2273"/>
      <c r="F5" s="2273"/>
      <c r="G5" s="2273"/>
      <c r="H5" s="2273"/>
      <c r="I5" s="2273"/>
      <c r="J5" s="2273"/>
      <c r="K5" s="2273"/>
      <c r="L5" s="2273"/>
      <c r="M5" s="2273"/>
      <c r="N5" s="2273"/>
      <c r="O5" s="2273"/>
      <c r="P5" s="2273"/>
      <c r="Q5" s="2273"/>
      <c r="R5" s="2273"/>
      <c r="S5" s="2273"/>
      <c r="T5" s="2273"/>
      <c r="U5" s="2273"/>
      <c r="V5" s="2273"/>
      <c r="W5" s="2273"/>
      <c r="X5" s="2273"/>
      <c r="Y5" s="2273"/>
      <c r="Z5" s="2273"/>
      <c r="AA5" s="2273"/>
      <c r="AB5" s="2273"/>
      <c r="AC5" s="2273"/>
      <c r="AD5" s="2273"/>
      <c r="AE5" s="2273"/>
      <c r="AF5" s="2273"/>
      <c r="AG5" s="2273"/>
      <c r="AH5" s="2273"/>
      <c r="AI5" s="2273"/>
      <c r="AJ5" s="2273"/>
      <c r="AK5" s="2273"/>
      <c r="AL5" s="2273"/>
      <c r="AM5" s="2273"/>
      <c r="AN5" s="2273"/>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c r="BM5" s="419"/>
      <c r="BN5" s="419"/>
      <c r="BO5" s="419"/>
      <c r="BP5" s="419"/>
      <c r="BQ5" s="419"/>
      <c r="BR5" s="419"/>
      <c r="BS5" s="419"/>
      <c r="BT5" s="419"/>
      <c r="BU5" s="419"/>
      <c r="BV5" s="419"/>
      <c r="BW5" s="419"/>
      <c r="BX5" s="419"/>
      <c r="BY5" s="419"/>
      <c r="BZ5" s="419"/>
      <c r="CA5" s="419"/>
      <c r="CB5" s="419"/>
      <c r="CC5" s="419"/>
      <c r="CD5" s="419"/>
      <c r="CE5" s="419"/>
      <c r="CF5" s="419"/>
      <c r="CG5" s="419"/>
      <c r="CH5" s="419"/>
      <c r="CI5" s="419"/>
    </row>
    <row r="6" spans="1:87" ht="12.6" customHeight="1">
      <c r="A6" s="2197" t="s">
        <v>1769</v>
      </c>
      <c r="B6" s="2198"/>
      <c r="C6" s="2198"/>
      <c r="D6" s="2198"/>
      <c r="E6" s="2198"/>
      <c r="F6" s="2199"/>
      <c r="G6" s="2032">
        <f>一括入力シート!B6</f>
        <v>0</v>
      </c>
      <c r="H6" s="2032"/>
      <c r="I6" s="2032"/>
      <c r="J6" s="2032"/>
      <c r="K6" s="2032"/>
      <c r="L6" s="2032"/>
      <c r="M6" s="2032"/>
      <c r="N6" s="2032"/>
      <c r="O6" s="2032"/>
      <c r="P6" s="2032"/>
      <c r="Q6" s="2032"/>
      <c r="R6" s="2032"/>
      <c r="S6" s="2032"/>
      <c r="T6" s="2032"/>
      <c r="U6" s="2032"/>
      <c r="V6" s="2032"/>
      <c r="W6" s="2032"/>
      <c r="X6" s="2032"/>
      <c r="Y6" s="2032"/>
      <c r="Z6" s="2032"/>
      <c r="AA6" s="2032"/>
      <c r="AB6" s="2032"/>
      <c r="AC6" s="2032"/>
      <c r="AD6" s="2032"/>
      <c r="AE6" s="2032"/>
      <c r="AF6" s="2032"/>
      <c r="AG6" s="2032"/>
      <c r="AH6" s="2032"/>
      <c r="AI6" s="2032"/>
      <c r="AJ6" s="2032"/>
      <c r="AK6" s="2032"/>
      <c r="AL6" s="2032"/>
      <c r="AM6" s="2032"/>
      <c r="AN6" s="2168"/>
    </row>
    <row r="7" spans="1:87" ht="12.6" customHeight="1">
      <c r="A7" s="1982"/>
      <c r="B7" s="1983"/>
      <c r="C7" s="1983"/>
      <c r="D7" s="1983"/>
      <c r="E7" s="1983"/>
      <c r="F7" s="2162"/>
      <c r="G7" s="2033"/>
      <c r="H7" s="2033"/>
      <c r="I7" s="2033"/>
      <c r="J7" s="2033"/>
      <c r="K7" s="2033"/>
      <c r="L7" s="2033"/>
      <c r="M7" s="2033"/>
      <c r="N7" s="2033"/>
      <c r="O7" s="2033"/>
      <c r="P7" s="2033"/>
      <c r="Q7" s="2033"/>
      <c r="R7" s="2033"/>
      <c r="S7" s="2033"/>
      <c r="T7" s="2033"/>
      <c r="U7" s="2033"/>
      <c r="V7" s="2033"/>
      <c r="W7" s="2033"/>
      <c r="X7" s="2033"/>
      <c r="Y7" s="2033"/>
      <c r="Z7" s="2033"/>
      <c r="AA7" s="2033"/>
      <c r="AB7" s="2033"/>
      <c r="AC7" s="2033"/>
      <c r="AD7" s="2033"/>
      <c r="AE7" s="2033"/>
      <c r="AF7" s="2033"/>
      <c r="AG7" s="2033"/>
      <c r="AH7" s="2033"/>
      <c r="AI7" s="2033"/>
      <c r="AJ7" s="2033"/>
      <c r="AK7" s="2033"/>
      <c r="AL7" s="2033"/>
      <c r="AM7" s="2033"/>
      <c r="AN7" s="2170"/>
    </row>
    <row r="8" spans="1:87" ht="12.6" customHeight="1">
      <c r="A8" s="2163"/>
      <c r="B8" s="2164"/>
      <c r="C8" s="2164"/>
      <c r="D8" s="2164"/>
      <c r="E8" s="2164"/>
      <c r="F8" s="2165"/>
      <c r="G8" s="2034"/>
      <c r="H8" s="2034"/>
      <c r="I8" s="2034"/>
      <c r="J8" s="2034"/>
      <c r="K8" s="2034"/>
      <c r="L8" s="2034"/>
      <c r="M8" s="2034"/>
      <c r="N8" s="2034"/>
      <c r="O8" s="2034"/>
      <c r="P8" s="2034"/>
      <c r="Q8" s="2034"/>
      <c r="R8" s="2034"/>
      <c r="S8" s="2034"/>
      <c r="T8" s="2034"/>
      <c r="U8" s="2034"/>
      <c r="V8" s="2034"/>
      <c r="W8" s="2034"/>
      <c r="X8" s="2034"/>
      <c r="Y8" s="2034"/>
      <c r="Z8" s="2034"/>
      <c r="AA8" s="2034"/>
      <c r="AB8" s="2034"/>
      <c r="AC8" s="2034"/>
      <c r="AD8" s="2034"/>
      <c r="AE8" s="2034"/>
      <c r="AF8" s="2034"/>
      <c r="AG8" s="2034"/>
      <c r="AH8" s="2034"/>
      <c r="AI8" s="2034"/>
      <c r="AJ8" s="2034"/>
      <c r="AK8" s="2034"/>
      <c r="AL8" s="2034"/>
      <c r="AM8" s="2034"/>
      <c r="AN8" s="2172"/>
    </row>
    <row r="9" spans="1:87" ht="12.6" customHeight="1">
      <c r="A9" s="2197" t="s">
        <v>1770</v>
      </c>
      <c r="B9" s="2198"/>
      <c r="C9" s="2198"/>
      <c r="D9" s="2198"/>
      <c r="E9" s="2198"/>
      <c r="F9" s="2199"/>
      <c r="G9" s="2032" t="str">
        <f>一括入力シート!B45&amp;CHAR(10)&amp;一括入力シート!B46</f>
        <v xml:space="preserve">
</v>
      </c>
      <c r="H9" s="2032"/>
      <c r="I9" s="2032"/>
      <c r="J9" s="2032"/>
      <c r="K9" s="2032"/>
      <c r="L9" s="2032"/>
      <c r="M9" s="2032"/>
      <c r="N9" s="2032"/>
      <c r="O9" s="2032"/>
      <c r="P9" s="2032"/>
      <c r="Q9" s="2032"/>
      <c r="R9" s="2032"/>
      <c r="S9" s="2032"/>
      <c r="T9" s="2032"/>
      <c r="U9" s="2032"/>
      <c r="V9" s="2032"/>
      <c r="W9" s="2032"/>
      <c r="X9" s="2032"/>
      <c r="Y9" s="2032"/>
      <c r="Z9" s="2032"/>
      <c r="AA9" s="2032"/>
      <c r="AB9" s="2032"/>
      <c r="AC9" s="2032"/>
      <c r="AD9" s="2032"/>
      <c r="AE9" s="2032"/>
      <c r="AF9" s="2032"/>
      <c r="AG9" s="2032"/>
      <c r="AH9" s="2032"/>
      <c r="AI9" s="2032"/>
      <c r="AJ9" s="2032"/>
      <c r="AK9" s="2032"/>
      <c r="AL9" s="2032"/>
      <c r="AM9" s="2032"/>
      <c r="AN9" s="2168"/>
    </row>
    <row r="10" spans="1:87" ht="12.6" customHeight="1">
      <c r="A10" s="1982"/>
      <c r="B10" s="1983"/>
      <c r="C10" s="1983"/>
      <c r="D10" s="1983"/>
      <c r="E10" s="1983"/>
      <c r="F10" s="2162"/>
      <c r="G10" s="2033"/>
      <c r="H10" s="2033"/>
      <c r="I10" s="2033"/>
      <c r="J10" s="2033"/>
      <c r="K10" s="2033"/>
      <c r="L10" s="2033"/>
      <c r="M10" s="2033"/>
      <c r="N10" s="2033"/>
      <c r="O10" s="2033"/>
      <c r="P10" s="2033"/>
      <c r="Q10" s="2033"/>
      <c r="R10" s="2033"/>
      <c r="S10" s="2033"/>
      <c r="T10" s="2033"/>
      <c r="U10" s="2033"/>
      <c r="V10" s="2033"/>
      <c r="W10" s="2033"/>
      <c r="X10" s="2033"/>
      <c r="Y10" s="2033"/>
      <c r="Z10" s="2033"/>
      <c r="AA10" s="2033"/>
      <c r="AB10" s="2033"/>
      <c r="AC10" s="2033"/>
      <c r="AD10" s="2033"/>
      <c r="AE10" s="2033"/>
      <c r="AF10" s="2033"/>
      <c r="AG10" s="2033"/>
      <c r="AH10" s="2033"/>
      <c r="AI10" s="2033"/>
      <c r="AJ10" s="2033"/>
      <c r="AK10" s="2033"/>
      <c r="AL10" s="2033"/>
      <c r="AM10" s="2033"/>
      <c r="AN10" s="2170"/>
    </row>
    <row r="11" spans="1:87" ht="12.6" customHeight="1">
      <c r="A11" s="2163"/>
      <c r="B11" s="2164"/>
      <c r="C11" s="2164"/>
      <c r="D11" s="2164"/>
      <c r="E11" s="2164"/>
      <c r="F11" s="2165"/>
      <c r="G11" s="2034"/>
      <c r="H11" s="2034"/>
      <c r="I11" s="2034"/>
      <c r="J11" s="2034"/>
      <c r="K11" s="2034"/>
      <c r="L11" s="2034"/>
      <c r="M11" s="2034"/>
      <c r="N11" s="2034"/>
      <c r="O11" s="2034"/>
      <c r="P11" s="2034"/>
      <c r="Q11" s="2034"/>
      <c r="R11" s="2034"/>
      <c r="S11" s="2034"/>
      <c r="T11" s="2034"/>
      <c r="U11" s="2034"/>
      <c r="V11" s="2034"/>
      <c r="W11" s="2034"/>
      <c r="X11" s="2034"/>
      <c r="Y11" s="2034"/>
      <c r="Z11" s="2034"/>
      <c r="AA11" s="2034"/>
      <c r="AB11" s="2034"/>
      <c r="AC11" s="2034"/>
      <c r="AD11" s="2034"/>
      <c r="AE11" s="2034"/>
      <c r="AF11" s="2034"/>
      <c r="AG11" s="2034"/>
      <c r="AH11" s="2034"/>
      <c r="AI11" s="2034"/>
      <c r="AJ11" s="2034"/>
      <c r="AK11" s="2034"/>
      <c r="AL11" s="2034"/>
      <c r="AM11" s="2034"/>
      <c r="AN11" s="2172"/>
    </row>
    <row r="12" spans="1:87" ht="12.6" customHeight="1">
      <c r="A12" s="3906" t="s">
        <v>216</v>
      </c>
      <c r="B12" s="2160"/>
      <c r="C12" s="2160"/>
      <c r="D12" s="2160"/>
      <c r="E12" s="2160"/>
      <c r="F12" s="2161"/>
      <c r="G12" s="2564">
        <f>一括入力シート!B54</f>
        <v>0</v>
      </c>
      <c r="H12" s="2564"/>
      <c r="I12" s="2564"/>
      <c r="J12" s="2564"/>
      <c r="K12" s="2564"/>
      <c r="L12" s="2564"/>
      <c r="M12" s="2564"/>
      <c r="N12" s="2564"/>
      <c r="O12" s="2564"/>
      <c r="P12" s="2564"/>
      <c r="Q12" s="2564"/>
      <c r="R12" s="2564"/>
      <c r="S12" s="2565"/>
      <c r="T12" s="3906" t="s">
        <v>215</v>
      </c>
      <c r="U12" s="2160"/>
      <c r="V12" s="2160"/>
      <c r="W12" s="2160"/>
      <c r="X12" s="2160"/>
      <c r="Y12" s="2161"/>
      <c r="Z12" s="3907" t="s">
        <v>1767</v>
      </c>
      <c r="AA12" s="3908"/>
      <c r="AB12" s="3908"/>
      <c r="AC12" s="3908"/>
      <c r="AD12" s="3908"/>
      <c r="AE12" s="2564">
        <f>一括入力シート!B16</f>
        <v>0</v>
      </c>
      <c r="AF12" s="2564"/>
      <c r="AG12" s="2564"/>
      <c r="AH12" s="2564"/>
      <c r="AI12" s="2564"/>
      <c r="AJ12" s="2564"/>
      <c r="AK12" s="2564"/>
      <c r="AL12" s="2564"/>
      <c r="AM12" s="2564"/>
      <c r="AN12" s="2565"/>
    </row>
    <row r="13" spans="1:87" ht="12.6" customHeight="1">
      <c r="A13" s="2497"/>
      <c r="B13" s="2498"/>
      <c r="C13" s="2498"/>
      <c r="D13" s="2498"/>
      <c r="E13" s="2498"/>
      <c r="F13" s="2499"/>
      <c r="G13" s="2154"/>
      <c r="H13" s="2154"/>
      <c r="I13" s="2154"/>
      <c r="J13" s="2154"/>
      <c r="K13" s="2154"/>
      <c r="L13" s="2154"/>
      <c r="M13" s="2154"/>
      <c r="N13" s="2154"/>
      <c r="O13" s="2154"/>
      <c r="P13" s="2154"/>
      <c r="Q13" s="2154"/>
      <c r="R13" s="2154"/>
      <c r="S13" s="2155"/>
      <c r="T13" s="2497"/>
      <c r="U13" s="2498"/>
      <c r="V13" s="2498"/>
      <c r="W13" s="2498"/>
      <c r="X13" s="2498"/>
      <c r="Y13" s="2499"/>
      <c r="Z13" s="3909"/>
      <c r="AA13" s="2528"/>
      <c r="AB13" s="2528"/>
      <c r="AC13" s="2528"/>
      <c r="AD13" s="2528"/>
      <c r="AE13" s="2154"/>
      <c r="AF13" s="2154"/>
      <c r="AG13" s="2154"/>
      <c r="AH13" s="2154"/>
      <c r="AI13" s="2154"/>
      <c r="AJ13" s="2154"/>
      <c r="AK13" s="2154"/>
      <c r="AL13" s="2154"/>
      <c r="AM13" s="2154"/>
      <c r="AN13" s="2155"/>
    </row>
    <row r="14" spans="1:87" ht="12.6" customHeight="1">
      <c r="A14" s="2506"/>
      <c r="B14" s="2507"/>
      <c r="C14" s="2507"/>
      <c r="D14" s="2507"/>
      <c r="E14" s="2507"/>
      <c r="F14" s="2508"/>
      <c r="G14" s="2157"/>
      <c r="H14" s="2157"/>
      <c r="I14" s="2157"/>
      <c r="J14" s="2157"/>
      <c r="K14" s="2157"/>
      <c r="L14" s="2157"/>
      <c r="M14" s="2157"/>
      <c r="N14" s="2157"/>
      <c r="O14" s="2157"/>
      <c r="P14" s="2157"/>
      <c r="Q14" s="2157"/>
      <c r="R14" s="2157"/>
      <c r="S14" s="2158"/>
      <c r="T14" s="2506"/>
      <c r="U14" s="2507"/>
      <c r="V14" s="2507"/>
      <c r="W14" s="2507"/>
      <c r="X14" s="2507"/>
      <c r="Y14" s="2508"/>
      <c r="Z14" s="3910"/>
      <c r="AA14" s="3911"/>
      <c r="AB14" s="3911"/>
      <c r="AC14" s="3911"/>
      <c r="AD14" s="3911"/>
      <c r="AE14" s="2157"/>
      <c r="AF14" s="2157"/>
      <c r="AG14" s="2157"/>
      <c r="AH14" s="2157"/>
      <c r="AI14" s="2157"/>
      <c r="AJ14" s="2157"/>
      <c r="AK14" s="2157"/>
      <c r="AL14" s="2157"/>
      <c r="AM14" s="2157"/>
      <c r="AN14" s="2158"/>
    </row>
    <row r="15" spans="1:87" ht="12.6" customHeight="1">
      <c r="A15" s="3912" t="s">
        <v>1768</v>
      </c>
      <c r="B15" s="2359"/>
      <c r="C15" s="2359"/>
      <c r="D15" s="2359"/>
      <c r="E15" s="2359"/>
      <c r="F15" s="2436"/>
      <c r="G15" s="2440" t="s">
        <v>2277</v>
      </c>
      <c r="H15" s="2441"/>
      <c r="I15" s="2441"/>
      <c r="J15" s="2441"/>
      <c r="K15" s="2441"/>
      <c r="L15" s="2441" t="s">
        <v>1771</v>
      </c>
      <c r="M15" s="2441"/>
      <c r="N15" s="2441"/>
      <c r="O15" s="2441" t="s">
        <v>1772</v>
      </c>
      <c r="P15" s="2441"/>
      <c r="Q15" s="2441"/>
      <c r="R15" s="2441" t="s">
        <v>1773</v>
      </c>
      <c r="S15" s="89"/>
      <c r="T15" s="89"/>
      <c r="U15" s="89"/>
      <c r="V15" s="89"/>
      <c r="W15" s="89"/>
      <c r="X15" s="89"/>
      <c r="Y15" s="89"/>
      <c r="Z15" s="89"/>
      <c r="AA15" s="89"/>
      <c r="AB15" s="89"/>
      <c r="AC15" s="89"/>
      <c r="AD15" s="89"/>
      <c r="AE15" s="89"/>
      <c r="AF15" s="89"/>
      <c r="AG15" s="89"/>
      <c r="AH15" s="89"/>
      <c r="AI15" s="89"/>
      <c r="AJ15" s="89"/>
      <c r="AK15" s="89"/>
      <c r="AL15" s="89"/>
      <c r="AM15" s="89"/>
      <c r="AN15" s="567"/>
      <c r="AO15" s="387" t="s">
        <v>2074</v>
      </c>
    </row>
    <row r="16" spans="1:87" ht="12.6" customHeight="1">
      <c r="A16" s="2274"/>
      <c r="B16" s="2122"/>
      <c r="C16" s="2122"/>
      <c r="D16" s="2122"/>
      <c r="E16" s="2122"/>
      <c r="F16" s="2124"/>
      <c r="G16" s="2443"/>
      <c r="H16" s="2301"/>
      <c r="I16" s="2301"/>
      <c r="J16" s="2301"/>
      <c r="K16" s="2301"/>
      <c r="L16" s="2301"/>
      <c r="M16" s="2301"/>
      <c r="N16" s="2301"/>
      <c r="O16" s="2301"/>
      <c r="P16" s="2301"/>
      <c r="Q16" s="2301"/>
      <c r="R16" s="2301"/>
      <c r="S16" s="522"/>
      <c r="T16" s="522"/>
      <c r="U16" s="522"/>
      <c r="V16" s="522"/>
      <c r="W16" s="522"/>
      <c r="X16" s="522"/>
      <c r="Y16" s="522"/>
      <c r="Z16" s="522"/>
      <c r="AA16" s="522"/>
      <c r="AB16" s="522"/>
      <c r="AC16" s="522"/>
      <c r="AD16" s="522"/>
      <c r="AE16" s="522"/>
      <c r="AF16" s="522"/>
      <c r="AG16" s="522"/>
      <c r="AH16" s="522"/>
      <c r="AI16" s="522"/>
      <c r="AJ16" s="522"/>
      <c r="AK16" s="522"/>
      <c r="AL16" s="522"/>
      <c r="AM16" s="522"/>
      <c r="AN16" s="568"/>
    </row>
    <row r="17" spans="1:40" ht="12.6" customHeight="1">
      <c r="A17" s="2437"/>
      <c r="B17" s="2438"/>
      <c r="C17" s="2438"/>
      <c r="D17" s="2438"/>
      <c r="E17" s="2438"/>
      <c r="F17" s="2439"/>
      <c r="G17" s="2444"/>
      <c r="H17" s="2445"/>
      <c r="I17" s="2445"/>
      <c r="J17" s="2445"/>
      <c r="K17" s="2445"/>
      <c r="L17" s="2445"/>
      <c r="M17" s="2445"/>
      <c r="N17" s="2445"/>
      <c r="O17" s="2445"/>
      <c r="P17" s="2445"/>
      <c r="Q17" s="2445"/>
      <c r="R17" s="2445"/>
      <c r="S17" s="569"/>
      <c r="T17" s="569"/>
      <c r="U17" s="569"/>
      <c r="V17" s="569"/>
      <c r="W17" s="569"/>
      <c r="X17" s="569"/>
      <c r="Y17" s="569"/>
      <c r="Z17" s="569"/>
      <c r="AA17" s="569"/>
      <c r="AB17" s="569"/>
      <c r="AC17" s="569"/>
      <c r="AD17" s="569"/>
      <c r="AE17" s="569"/>
      <c r="AF17" s="569"/>
      <c r="AG17" s="569"/>
      <c r="AH17" s="569"/>
      <c r="AI17" s="569"/>
      <c r="AJ17" s="569"/>
      <c r="AK17" s="569"/>
      <c r="AL17" s="569"/>
      <c r="AM17" s="569"/>
      <c r="AN17" s="570"/>
    </row>
    <row r="18" spans="1:40" ht="12.6"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row>
    <row r="19" spans="1:40" ht="12.6" customHeight="1">
      <c r="A19" s="8"/>
      <c r="B19" s="10"/>
      <c r="C19" s="9"/>
      <c r="D19" s="9"/>
      <c r="E19" s="9"/>
      <c r="F19" s="9"/>
      <c r="G19" s="9"/>
      <c r="H19" s="9"/>
      <c r="I19" s="9"/>
      <c r="J19" s="9"/>
      <c r="K19" s="9"/>
      <c r="L19" s="9"/>
      <c r="M19" s="9"/>
      <c r="N19" s="9"/>
      <c r="O19" s="9"/>
      <c r="P19" s="9"/>
      <c r="Q19" s="9"/>
      <c r="R19" s="9"/>
      <c r="S19" s="8"/>
      <c r="T19" s="9"/>
      <c r="U19" s="9"/>
      <c r="V19" s="9"/>
      <c r="W19" s="9"/>
      <c r="X19" s="9"/>
      <c r="Y19" s="9"/>
      <c r="Z19" s="9"/>
      <c r="AA19" s="9"/>
      <c r="AB19" s="9"/>
      <c r="AC19" s="9"/>
      <c r="AD19" s="9"/>
      <c r="AE19" s="9"/>
      <c r="AF19" s="9"/>
      <c r="AG19" s="9"/>
      <c r="AH19" s="10"/>
      <c r="AI19" s="8"/>
      <c r="AJ19" s="9"/>
      <c r="AK19" s="10"/>
      <c r="AL19" s="8"/>
      <c r="AM19" s="9"/>
      <c r="AN19" s="10"/>
    </row>
    <row r="20" spans="1:40" ht="12.6" customHeight="1">
      <c r="A20" s="1982" t="s">
        <v>206</v>
      </c>
      <c r="B20" s="2162"/>
      <c r="C20" s="3"/>
      <c r="D20" s="3" t="s">
        <v>207</v>
      </c>
      <c r="E20" s="3"/>
      <c r="F20" s="3"/>
      <c r="G20" s="3"/>
      <c r="H20" s="3"/>
      <c r="I20" s="3"/>
      <c r="J20" s="3"/>
      <c r="K20" s="3"/>
      <c r="L20" s="3"/>
      <c r="M20" s="3"/>
      <c r="N20" s="3"/>
      <c r="O20" s="3"/>
      <c r="P20" s="3"/>
      <c r="Q20" s="3"/>
      <c r="R20" s="3"/>
      <c r="S20" s="2"/>
      <c r="T20" s="3" t="s">
        <v>208</v>
      </c>
      <c r="U20" s="3"/>
      <c r="V20" s="3"/>
      <c r="W20" s="3"/>
      <c r="X20" s="3"/>
      <c r="Y20" s="3"/>
      <c r="Z20" s="3"/>
      <c r="AA20" s="3"/>
      <c r="AB20" s="3"/>
      <c r="AC20" s="3"/>
      <c r="AD20" s="3"/>
      <c r="AE20" s="3"/>
      <c r="AF20" s="3"/>
      <c r="AG20" s="3"/>
      <c r="AH20" s="4"/>
      <c r="AI20" s="2"/>
      <c r="AJ20" s="151" t="s">
        <v>209</v>
      </c>
      <c r="AK20" s="4"/>
      <c r="AL20" s="2"/>
      <c r="AM20" s="151" t="s">
        <v>210</v>
      </c>
      <c r="AN20" s="4"/>
    </row>
    <row r="21" spans="1:40" ht="12.6" customHeight="1">
      <c r="A21" s="5"/>
      <c r="B21" s="7"/>
      <c r="C21" s="6"/>
      <c r="D21" s="6"/>
      <c r="E21" s="6"/>
      <c r="F21" s="6"/>
      <c r="G21" s="6"/>
      <c r="H21" s="6"/>
      <c r="I21" s="6"/>
      <c r="J21" s="6"/>
      <c r="K21" s="6"/>
      <c r="L21" s="6"/>
      <c r="M21" s="6"/>
      <c r="N21" s="6"/>
      <c r="O21" s="6"/>
      <c r="P21" s="6"/>
      <c r="Q21" s="6"/>
      <c r="R21" s="6"/>
      <c r="S21" s="5"/>
      <c r="T21" s="6"/>
      <c r="U21" s="6"/>
      <c r="V21" s="6"/>
      <c r="W21" s="6"/>
      <c r="X21" s="6"/>
      <c r="Y21" s="6"/>
      <c r="Z21" s="6"/>
      <c r="AA21" s="6"/>
      <c r="AB21" s="6"/>
      <c r="AC21" s="6"/>
      <c r="AD21" s="6"/>
      <c r="AE21" s="6"/>
      <c r="AF21" s="6"/>
      <c r="AG21" s="6"/>
      <c r="AH21" s="7"/>
      <c r="AI21" s="5"/>
      <c r="AJ21" s="6"/>
      <c r="AK21" s="7"/>
      <c r="AL21" s="5"/>
      <c r="AM21" s="6"/>
      <c r="AN21" s="7"/>
    </row>
    <row r="22" spans="1:40" ht="12.6" customHeight="1">
      <c r="A22" s="2197">
        <v>1</v>
      </c>
      <c r="B22" s="2199"/>
      <c r="C22" s="3896"/>
      <c r="D22" s="3897"/>
      <c r="E22" s="3897"/>
      <c r="F22" s="3897"/>
      <c r="G22" s="3897"/>
      <c r="H22" s="3897"/>
      <c r="I22" s="3897"/>
      <c r="J22" s="3897"/>
      <c r="K22" s="3897"/>
      <c r="L22" s="3897"/>
      <c r="M22" s="3897"/>
      <c r="N22" s="3897"/>
      <c r="O22" s="3897"/>
      <c r="P22" s="3897"/>
      <c r="Q22" s="3897"/>
      <c r="R22" s="3898"/>
      <c r="S22" s="3896"/>
      <c r="T22" s="3897"/>
      <c r="U22" s="3897"/>
      <c r="V22" s="3897"/>
      <c r="W22" s="3897"/>
      <c r="X22" s="3897"/>
      <c r="Y22" s="3897"/>
      <c r="Z22" s="3897"/>
      <c r="AA22" s="3897"/>
      <c r="AB22" s="3897"/>
      <c r="AC22" s="3897"/>
      <c r="AD22" s="3897"/>
      <c r="AE22" s="3897"/>
      <c r="AF22" s="3897"/>
      <c r="AG22" s="3897"/>
      <c r="AH22" s="3898"/>
      <c r="AI22" s="323"/>
      <c r="AJ22" s="324"/>
      <c r="AK22" s="325"/>
      <c r="AL22" s="323"/>
      <c r="AM22" s="324"/>
      <c r="AN22" s="325"/>
    </row>
    <row r="23" spans="1:40" ht="12.6" customHeight="1">
      <c r="A23" s="1982"/>
      <c r="B23" s="2162"/>
      <c r="C23" s="3899"/>
      <c r="D23" s="3900"/>
      <c r="E23" s="3900"/>
      <c r="F23" s="3900"/>
      <c r="G23" s="3900"/>
      <c r="H23" s="3900"/>
      <c r="I23" s="3900"/>
      <c r="J23" s="3900"/>
      <c r="K23" s="3900"/>
      <c r="L23" s="3900"/>
      <c r="M23" s="3900"/>
      <c r="N23" s="3900"/>
      <c r="O23" s="3900"/>
      <c r="P23" s="3900"/>
      <c r="Q23" s="3900"/>
      <c r="R23" s="3901"/>
      <c r="S23" s="3899"/>
      <c r="T23" s="3900"/>
      <c r="U23" s="3900"/>
      <c r="V23" s="3900"/>
      <c r="W23" s="3900"/>
      <c r="X23" s="3900"/>
      <c r="Y23" s="3900"/>
      <c r="Z23" s="3900"/>
      <c r="AA23" s="3900"/>
      <c r="AB23" s="3900"/>
      <c r="AC23" s="3900"/>
      <c r="AD23" s="3900"/>
      <c r="AE23" s="3900"/>
      <c r="AF23" s="3900"/>
      <c r="AG23" s="3900"/>
      <c r="AH23" s="3901"/>
      <c r="AI23" s="2503"/>
      <c r="AJ23" s="2028" t="s">
        <v>214</v>
      </c>
      <c r="AK23" s="2505"/>
      <c r="AL23" s="2503"/>
      <c r="AM23" s="2028" t="s">
        <v>214</v>
      </c>
      <c r="AN23" s="2505"/>
    </row>
    <row r="24" spans="1:40" ht="12.6" customHeight="1">
      <c r="A24" s="1982"/>
      <c r="B24" s="2162"/>
      <c r="C24" s="3899"/>
      <c r="D24" s="3900"/>
      <c r="E24" s="3900"/>
      <c r="F24" s="3900"/>
      <c r="G24" s="3900"/>
      <c r="H24" s="3900"/>
      <c r="I24" s="3900"/>
      <c r="J24" s="3900"/>
      <c r="K24" s="3900"/>
      <c r="L24" s="3900"/>
      <c r="M24" s="3900"/>
      <c r="N24" s="3900"/>
      <c r="O24" s="3900"/>
      <c r="P24" s="3900"/>
      <c r="Q24" s="3900"/>
      <c r="R24" s="3901"/>
      <c r="S24" s="3899"/>
      <c r="T24" s="3900"/>
      <c r="U24" s="3900"/>
      <c r="V24" s="3900"/>
      <c r="W24" s="3900"/>
      <c r="X24" s="3900"/>
      <c r="Y24" s="3900"/>
      <c r="Z24" s="3900"/>
      <c r="AA24" s="3900"/>
      <c r="AB24" s="3900"/>
      <c r="AC24" s="3900"/>
      <c r="AD24" s="3900"/>
      <c r="AE24" s="3900"/>
      <c r="AF24" s="3900"/>
      <c r="AG24" s="3900"/>
      <c r="AH24" s="3901"/>
      <c r="AI24" s="2503"/>
      <c r="AJ24" s="2028"/>
      <c r="AK24" s="2505"/>
      <c r="AL24" s="2503"/>
      <c r="AM24" s="2028"/>
      <c r="AN24" s="2505"/>
    </row>
    <row r="25" spans="1:40" ht="12.6" customHeight="1">
      <c r="A25" s="2163"/>
      <c r="B25" s="2165"/>
      <c r="C25" s="3902"/>
      <c r="D25" s="3903"/>
      <c r="E25" s="3903"/>
      <c r="F25" s="3903"/>
      <c r="G25" s="3903"/>
      <c r="H25" s="3903"/>
      <c r="I25" s="3903"/>
      <c r="J25" s="3903"/>
      <c r="K25" s="3903"/>
      <c r="L25" s="3903"/>
      <c r="M25" s="3903"/>
      <c r="N25" s="3903"/>
      <c r="O25" s="3903"/>
      <c r="P25" s="3903"/>
      <c r="Q25" s="3903"/>
      <c r="R25" s="3904"/>
      <c r="S25" s="3902"/>
      <c r="T25" s="3903"/>
      <c r="U25" s="3903"/>
      <c r="V25" s="3903"/>
      <c r="W25" s="3903"/>
      <c r="X25" s="3903"/>
      <c r="Y25" s="3903"/>
      <c r="Z25" s="3903"/>
      <c r="AA25" s="3903"/>
      <c r="AB25" s="3903"/>
      <c r="AC25" s="3903"/>
      <c r="AD25" s="3903"/>
      <c r="AE25" s="3903"/>
      <c r="AF25" s="3903"/>
      <c r="AG25" s="3903"/>
      <c r="AH25" s="3904"/>
      <c r="AI25" s="336"/>
      <c r="AJ25" s="337"/>
      <c r="AK25" s="338"/>
      <c r="AL25" s="336"/>
      <c r="AM25" s="337"/>
      <c r="AN25" s="338"/>
    </row>
    <row r="26" spans="1:40" ht="12.6" customHeight="1">
      <c r="A26" s="2197">
        <v>2</v>
      </c>
      <c r="B26" s="2199"/>
      <c r="C26" s="3896"/>
      <c r="D26" s="3897"/>
      <c r="E26" s="3897"/>
      <c r="F26" s="3897"/>
      <c r="G26" s="3897"/>
      <c r="H26" s="3897"/>
      <c r="I26" s="3897"/>
      <c r="J26" s="3897"/>
      <c r="K26" s="3897"/>
      <c r="L26" s="3897"/>
      <c r="M26" s="3897"/>
      <c r="N26" s="3897"/>
      <c r="O26" s="3897"/>
      <c r="P26" s="3897"/>
      <c r="Q26" s="3897"/>
      <c r="R26" s="3898"/>
      <c r="S26" s="3896"/>
      <c r="T26" s="3897"/>
      <c r="U26" s="3897"/>
      <c r="V26" s="3897"/>
      <c r="W26" s="3897"/>
      <c r="X26" s="3897"/>
      <c r="Y26" s="3897"/>
      <c r="Z26" s="3897"/>
      <c r="AA26" s="3897"/>
      <c r="AB26" s="3897"/>
      <c r="AC26" s="3897"/>
      <c r="AD26" s="3897"/>
      <c r="AE26" s="3897"/>
      <c r="AF26" s="3897"/>
      <c r="AG26" s="3897"/>
      <c r="AH26" s="3898"/>
      <c r="AI26" s="323"/>
      <c r="AJ26" s="324"/>
      <c r="AK26" s="325"/>
      <c r="AL26" s="323"/>
      <c r="AM26" s="324"/>
      <c r="AN26" s="325"/>
    </row>
    <row r="27" spans="1:40" ht="12.6" customHeight="1">
      <c r="A27" s="1982"/>
      <c r="B27" s="2162"/>
      <c r="C27" s="3899"/>
      <c r="D27" s="3900"/>
      <c r="E27" s="3900"/>
      <c r="F27" s="3900"/>
      <c r="G27" s="3900"/>
      <c r="H27" s="3900"/>
      <c r="I27" s="3900"/>
      <c r="J27" s="3900"/>
      <c r="K27" s="3900"/>
      <c r="L27" s="3900"/>
      <c r="M27" s="3900"/>
      <c r="N27" s="3900"/>
      <c r="O27" s="3900"/>
      <c r="P27" s="3900"/>
      <c r="Q27" s="3900"/>
      <c r="R27" s="3901"/>
      <c r="S27" s="3899"/>
      <c r="T27" s="3900"/>
      <c r="U27" s="3900"/>
      <c r="V27" s="3900"/>
      <c r="W27" s="3900"/>
      <c r="X27" s="3900"/>
      <c r="Y27" s="3900"/>
      <c r="Z27" s="3900"/>
      <c r="AA27" s="3900"/>
      <c r="AB27" s="3900"/>
      <c r="AC27" s="3900"/>
      <c r="AD27" s="3900"/>
      <c r="AE27" s="3900"/>
      <c r="AF27" s="3900"/>
      <c r="AG27" s="3900"/>
      <c r="AH27" s="3901"/>
      <c r="AI27" s="2503"/>
      <c r="AJ27" s="2028" t="s">
        <v>214</v>
      </c>
      <c r="AK27" s="2505"/>
      <c r="AL27" s="2503"/>
      <c r="AM27" s="2028" t="s">
        <v>214</v>
      </c>
      <c r="AN27" s="2505"/>
    </row>
    <row r="28" spans="1:40" ht="12.6" customHeight="1">
      <c r="A28" s="1982"/>
      <c r="B28" s="2162"/>
      <c r="C28" s="3899"/>
      <c r="D28" s="3900"/>
      <c r="E28" s="3900"/>
      <c r="F28" s="3900"/>
      <c r="G28" s="3900"/>
      <c r="H28" s="3900"/>
      <c r="I28" s="3900"/>
      <c r="J28" s="3900"/>
      <c r="K28" s="3900"/>
      <c r="L28" s="3900"/>
      <c r="M28" s="3900"/>
      <c r="N28" s="3900"/>
      <c r="O28" s="3900"/>
      <c r="P28" s="3900"/>
      <c r="Q28" s="3900"/>
      <c r="R28" s="3901"/>
      <c r="S28" s="3899"/>
      <c r="T28" s="3900"/>
      <c r="U28" s="3900"/>
      <c r="V28" s="3900"/>
      <c r="W28" s="3900"/>
      <c r="X28" s="3900"/>
      <c r="Y28" s="3900"/>
      <c r="Z28" s="3900"/>
      <c r="AA28" s="3900"/>
      <c r="AB28" s="3900"/>
      <c r="AC28" s="3900"/>
      <c r="AD28" s="3900"/>
      <c r="AE28" s="3900"/>
      <c r="AF28" s="3900"/>
      <c r="AG28" s="3900"/>
      <c r="AH28" s="3901"/>
      <c r="AI28" s="2503"/>
      <c r="AJ28" s="2028"/>
      <c r="AK28" s="2505"/>
      <c r="AL28" s="2503"/>
      <c r="AM28" s="2028"/>
      <c r="AN28" s="2505"/>
    </row>
    <row r="29" spans="1:40" ht="12.6" customHeight="1">
      <c r="A29" s="2163"/>
      <c r="B29" s="2165"/>
      <c r="C29" s="3902"/>
      <c r="D29" s="3903"/>
      <c r="E29" s="3903"/>
      <c r="F29" s="3903"/>
      <c r="G29" s="3903"/>
      <c r="H29" s="3903"/>
      <c r="I29" s="3903"/>
      <c r="J29" s="3903"/>
      <c r="K29" s="3903"/>
      <c r="L29" s="3903"/>
      <c r="M29" s="3903"/>
      <c r="N29" s="3903"/>
      <c r="O29" s="3903"/>
      <c r="P29" s="3903"/>
      <c r="Q29" s="3903"/>
      <c r="R29" s="3904"/>
      <c r="S29" s="3902"/>
      <c r="T29" s="3903"/>
      <c r="U29" s="3903"/>
      <c r="V29" s="3903"/>
      <c r="W29" s="3903"/>
      <c r="X29" s="3903"/>
      <c r="Y29" s="3903"/>
      <c r="Z29" s="3903"/>
      <c r="AA29" s="3903"/>
      <c r="AB29" s="3903"/>
      <c r="AC29" s="3903"/>
      <c r="AD29" s="3903"/>
      <c r="AE29" s="3903"/>
      <c r="AF29" s="3903"/>
      <c r="AG29" s="3903"/>
      <c r="AH29" s="3904"/>
      <c r="AI29" s="336"/>
      <c r="AJ29" s="337"/>
      <c r="AK29" s="338"/>
      <c r="AL29" s="336"/>
      <c r="AM29" s="337"/>
      <c r="AN29" s="338"/>
    </row>
    <row r="30" spans="1:40" ht="12.6" customHeight="1">
      <c r="A30" s="2197">
        <v>3</v>
      </c>
      <c r="B30" s="2199"/>
      <c r="C30" s="3896"/>
      <c r="D30" s="3897"/>
      <c r="E30" s="3897"/>
      <c r="F30" s="3897"/>
      <c r="G30" s="3897"/>
      <c r="H30" s="3897"/>
      <c r="I30" s="3897"/>
      <c r="J30" s="3897"/>
      <c r="K30" s="3897"/>
      <c r="L30" s="3897"/>
      <c r="M30" s="3897"/>
      <c r="N30" s="3897"/>
      <c r="O30" s="3897"/>
      <c r="P30" s="3897"/>
      <c r="Q30" s="3897"/>
      <c r="R30" s="3898"/>
      <c r="S30" s="3896"/>
      <c r="T30" s="3897"/>
      <c r="U30" s="3897"/>
      <c r="V30" s="3897"/>
      <c r="W30" s="3897"/>
      <c r="X30" s="3897"/>
      <c r="Y30" s="3897"/>
      <c r="Z30" s="3897"/>
      <c r="AA30" s="3897"/>
      <c r="AB30" s="3897"/>
      <c r="AC30" s="3897"/>
      <c r="AD30" s="3897"/>
      <c r="AE30" s="3897"/>
      <c r="AF30" s="3897"/>
      <c r="AG30" s="3897"/>
      <c r="AH30" s="3898"/>
      <c r="AI30" s="323"/>
      <c r="AJ30" s="324"/>
      <c r="AK30" s="325"/>
      <c r="AL30" s="323"/>
      <c r="AM30" s="324"/>
      <c r="AN30" s="325"/>
    </row>
    <row r="31" spans="1:40" ht="12.6" customHeight="1">
      <c r="A31" s="1982"/>
      <c r="B31" s="2162"/>
      <c r="C31" s="3899"/>
      <c r="D31" s="3900"/>
      <c r="E31" s="3900"/>
      <c r="F31" s="3900"/>
      <c r="G31" s="3900"/>
      <c r="H31" s="3900"/>
      <c r="I31" s="3900"/>
      <c r="J31" s="3900"/>
      <c r="K31" s="3900"/>
      <c r="L31" s="3900"/>
      <c r="M31" s="3900"/>
      <c r="N31" s="3900"/>
      <c r="O31" s="3900"/>
      <c r="P31" s="3900"/>
      <c r="Q31" s="3900"/>
      <c r="R31" s="3901"/>
      <c r="S31" s="3899"/>
      <c r="T31" s="3900"/>
      <c r="U31" s="3900"/>
      <c r="V31" s="3900"/>
      <c r="W31" s="3900"/>
      <c r="X31" s="3900"/>
      <c r="Y31" s="3900"/>
      <c r="Z31" s="3900"/>
      <c r="AA31" s="3900"/>
      <c r="AB31" s="3900"/>
      <c r="AC31" s="3900"/>
      <c r="AD31" s="3900"/>
      <c r="AE31" s="3900"/>
      <c r="AF31" s="3900"/>
      <c r="AG31" s="3900"/>
      <c r="AH31" s="3901"/>
      <c r="AI31" s="2503"/>
      <c r="AJ31" s="2028" t="s">
        <v>214</v>
      </c>
      <c r="AK31" s="2505"/>
      <c r="AL31" s="2503"/>
      <c r="AM31" s="2028" t="s">
        <v>214</v>
      </c>
      <c r="AN31" s="2505"/>
    </row>
    <row r="32" spans="1:40" ht="12.6" customHeight="1">
      <c r="A32" s="1982"/>
      <c r="B32" s="2162"/>
      <c r="C32" s="3899"/>
      <c r="D32" s="3900"/>
      <c r="E32" s="3900"/>
      <c r="F32" s="3900"/>
      <c r="G32" s="3900"/>
      <c r="H32" s="3900"/>
      <c r="I32" s="3900"/>
      <c r="J32" s="3900"/>
      <c r="K32" s="3900"/>
      <c r="L32" s="3900"/>
      <c r="M32" s="3900"/>
      <c r="N32" s="3900"/>
      <c r="O32" s="3900"/>
      <c r="P32" s="3900"/>
      <c r="Q32" s="3900"/>
      <c r="R32" s="3901"/>
      <c r="S32" s="3899"/>
      <c r="T32" s="3900"/>
      <c r="U32" s="3900"/>
      <c r="V32" s="3900"/>
      <c r="W32" s="3900"/>
      <c r="X32" s="3900"/>
      <c r="Y32" s="3900"/>
      <c r="Z32" s="3900"/>
      <c r="AA32" s="3900"/>
      <c r="AB32" s="3900"/>
      <c r="AC32" s="3900"/>
      <c r="AD32" s="3900"/>
      <c r="AE32" s="3900"/>
      <c r="AF32" s="3900"/>
      <c r="AG32" s="3900"/>
      <c r="AH32" s="3901"/>
      <c r="AI32" s="2503"/>
      <c r="AJ32" s="2028"/>
      <c r="AK32" s="2505"/>
      <c r="AL32" s="2503"/>
      <c r="AM32" s="2028"/>
      <c r="AN32" s="2505"/>
    </row>
    <row r="33" spans="1:40" ht="12.6" customHeight="1">
      <c r="A33" s="2163"/>
      <c r="B33" s="2165"/>
      <c r="C33" s="3902"/>
      <c r="D33" s="3903"/>
      <c r="E33" s="3903"/>
      <c r="F33" s="3903"/>
      <c r="G33" s="3903"/>
      <c r="H33" s="3903"/>
      <c r="I33" s="3903"/>
      <c r="J33" s="3903"/>
      <c r="K33" s="3903"/>
      <c r="L33" s="3903"/>
      <c r="M33" s="3903"/>
      <c r="N33" s="3903"/>
      <c r="O33" s="3903"/>
      <c r="P33" s="3903"/>
      <c r="Q33" s="3903"/>
      <c r="R33" s="3904"/>
      <c r="S33" s="3902"/>
      <c r="T33" s="3903"/>
      <c r="U33" s="3903"/>
      <c r="V33" s="3903"/>
      <c r="W33" s="3903"/>
      <c r="X33" s="3903"/>
      <c r="Y33" s="3903"/>
      <c r="Z33" s="3903"/>
      <c r="AA33" s="3903"/>
      <c r="AB33" s="3903"/>
      <c r="AC33" s="3903"/>
      <c r="AD33" s="3903"/>
      <c r="AE33" s="3903"/>
      <c r="AF33" s="3903"/>
      <c r="AG33" s="3903"/>
      <c r="AH33" s="3904"/>
      <c r="AI33" s="336"/>
      <c r="AJ33" s="337"/>
      <c r="AK33" s="338"/>
      <c r="AL33" s="336"/>
      <c r="AM33" s="337"/>
      <c r="AN33" s="338"/>
    </row>
    <row r="34" spans="1:40" ht="12.6" customHeight="1">
      <c r="A34" s="2197">
        <v>4</v>
      </c>
      <c r="B34" s="2199"/>
      <c r="C34" s="3896"/>
      <c r="D34" s="3897"/>
      <c r="E34" s="3897"/>
      <c r="F34" s="3897"/>
      <c r="G34" s="3897"/>
      <c r="H34" s="3897"/>
      <c r="I34" s="3897"/>
      <c r="J34" s="3897"/>
      <c r="K34" s="3897"/>
      <c r="L34" s="3897"/>
      <c r="M34" s="3897"/>
      <c r="N34" s="3897"/>
      <c r="O34" s="3897"/>
      <c r="P34" s="3897"/>
      <c r="Q34" s="3897"/>
      <c r="R34" s="3898"/>
      <c r="S34" s="3896"/>
      <c r="T34" s="3897"/>
      <c r="U34" s="3897"/>
      <c r="V34" s="3897"/>
      <c r="W34" s="3897"/>
      <c r="X34" s="3897"/>
      <c r="Y34" s="3897"/>
      <c r="Z34" s="3897"/>
      <c r="AA34" s="3897"/>
      <c r="AB34" s="3897"/>
      <c r="AC34" s="3897"/>
      <c r="AD34" s="3897"/>
      <c r="AE34" s="3897"/>
      <c r="AF34" s="3897"/>
      <c r="AG34" s="3897"/>
      <c r="AH34" s="3898"/>
      <c r="AI34" s="323"/>
      <c r="AJ34" s="324"/>
      <c r="AK34" s="325"/>
      <c r="AL34" s="323"/>
      <c r="AM34" s="324"/>
      <c r="AN34" s="325"/>
    </row>
    <row r="35" spans="1:40" ht="12.6" customHeight="1">
      <c r="A35" s="1982"/>
      <c r="B35" s="2162"/>
      <c r="C35" s="3899"/>
      <c r="D35" s="3900"/>
      <c r="E35" s="3900"/>
      <c r="F35" s="3900"/>
      <c r="G35" s="3900"/>
      <c r="H35" s="3900"/>
      <c r="I35" s="3900"/>
      <c r="J35" s="3900"/>
      <c r="K35" s="3900"/>
      <c r="L35" s="3900"/>
      <c r="M35" s="3900"/>
      <c r="N35" s="3900"/>
      <c r="O35" s="3900"/>
      <c r="P35" s="3900"/>
      <c r="Q35" s="3900"/>
      <c r="R35" s="3901"/>
      <c r="S35" s="3899"/>
      <c r="T35" s="3900"/>
      <c r="U35" s="3900"/>
      <c r="V35" s="3900"/>
      <c r="W35" s="3900"/>
      <c r="X35" s="3900"/>
      <c r="Y35" s="3900"/>
      <c r="Z35" s="3900"/>
      <c r="AA35" s="3900"/>
      <c r="AB35" s="3900"/>
      <c r="AC35" s="3900"/>
      <c r="AD35" s="3900"/>
      <c r="AE35" s="3900"/>
      <c r="AF35" s="3900"/>
      <c r="AG35" s="3900"/>
      <c r="AH35" s="3901"/>
      <c r="AI35" s="2503"/>
      <c r="AJ35" s="2028" t="s">
        <v>214</v>
      </c>
      <c r="AK35" s="2505"/>
      <c r="AL35" s="2503"/>
      <c r="AM35" s="2028" t="s">
        <v>214</v>
      </c>
      <c r="AN35" s="2505"/>
    </row>
    <row r="36" spans="1:40" ht="12.6" customHeight="1">
      <c r="A36" s="1982"/>
      <c r="B36" s="2162"/>
      <c r="C36" s="3899"/>
      <c r="D36" s="3900"/>
      <c r="E36" s="3900"/>
      <c r="F36" s="3900"/>
      <c r="G36" s="3900"/>
      <c r="H36" s="3900"/>
      <c r="I36" s="3900"/>
      <c r="J36" s="3900"/>
      <c r="K36" s="3900"/>
      <c r="L36" s="3900"/>
      <c r="M36" s="3900"/>
      <c r="N36" s="3900"/>
      <c r="O36" s="3900"/>
      <c r="P36" s="3900"/>
      <c r="Q36" s="3900"/>
      <c r="R36" s="3901"/>
      <c r="S36" s="3899"/>
      <c r="T36" s="3900"/>
      <c r="U36" s="3900"/>
      <c r="V36" s="3900"/>
      <c r="W36" s="3900"/>
      <c r="X36" s="3900"/>
      <c r="Y36" s="3900"/>
      <c r="Z36" s="3900"/>
      <c r="AA36" s="3900"/>
      <c r="AB36" s="3900"/>
      <c r="AC36" s="3900"/>
      <c r="AD36" s="3900"/>
      <c r="AE36" s="3900"/>
      <c r="AF36" s="3900"/>
      <c r="AG36" s="3900"/>
      <c r="AH36" s="3901"/>
      <c r="AI36" s="2503"/>
      <c r="AJ36" s="2028"/>
      <c r="AK36" s="2505"/>
      <c r="AL36" s="2503"/>
      <c r="AM36" s="2028"/>
      <c r="AN36" s="2505"/>
    </row>
    <row r="37" spans="1:40" ht="12.6" customHeight="1">
      <c r="A37" s="2163"/>
      <c r="B37" s="2165"/>
      <c r="C37" s="3902"/>
      <c r="D37" s="3903"/>
      <c r="E37" s="3903"/>
      <c r="F37" s="3903"/>
      <c r="G37" s="3903"/>
      <c r="H37" s="3903"/>
      <c r="I37" s="3903"/>
      <c r="J37" s="3903"/>
      <c r="K37" s="3903"/>
      <c r="L37" s="3903"/>
      <c r="M37" s="3903"/>
      <c r="N37" s="3903"/>
      <c r="O37" s="3903"/>
      <c r="P37" s="3903"/>
      <c r="Q37" s="3903"/>
      <c r="R37" s="3904"/>
      <c r="S37" s="3902"/>
      <c r="T37" s="3903"/>
      <c r="U37" s="3903"/>
      <c r="V37" s="3903"/>
      <c r="W37" s="3903"/>
      <c r="X37" s="3903"/>
      <c r="Y37" s="3903"/>
      <c r="Z37" s="3903"/>
      <c r="AA37" s="3903"/>
      <c r="AB37" s="3903"/>
      <c r="AC37" s="3903"/>
      <c r="AD37" s="3903"/>
      <c r="AE37" s="3903"/>
      <c r="AF37" s="3903"/>
      <c r="AG37" s="3903"/>
      <c r="AH37" s="3904"/>
      <c r="AI37" s="336"/>
      <c r="AJ37" s="337"/>
      <c r="AK37" s="338"/>
      <c r="AL37" s="336"/>
      <c r="AM37" s="337"/>
      <c r="AN37" s="338"/>
    </row>
    <row r="38" spans="1:40" ht="12.6" customHeight="1">
      <c r="A38" s="2197">
        <v>5</v>
      </c>
      <c r="B38" s="2199"/>
      <c r="C38" s="3896"/>
      <c r="D38" s="3897"/>
      <c r="E38" s="3897"/>
      <c r="F38" s="3897"/>
      <c r="G38" s="3897"/>
      <c r="H38" s="3897"/>
      <c r="I38" s="3897"/>
      <c r="J38" s="3897"/>
      <c r="K38" s="3897"/>
      <c r="L38" s="3897"/>
      <c r="M38" s="3897"/>
      <c r="N38" s="3897"/>
      <c r="O38" s="3897"/>
      <c r="P38" s="3897"/>
      <c r="Q38" s="3897"/>
      <c r="R38" s="3898"/>
      <c r="S38" s="3896"/>
      <c r="T38" s="3897"/>
      <c r="U38" s="3897"/>
      <c r="V38" s="3897"/>
      <c r="W38" s="3897"/>
      <c r="X38" s="3897"/>
      <c r="Y38" s="3897"/>
      <c r="Z38" s="3897"/>
      <c r="AA38" s="3897"/>
      <c r="AB38" s="3897"/>
      <c r="AC38" s="3897"/>
      <c r="AD38" s="3897"/>
      <c r="AE38" s="3897"/>
      <c r="AF38" s="3897"/>
      <c r="AG38" s="3897"/>
      <c r="AH38" s="3898"/>
      <c r="AI38" s="323"/>
      <c r="AJ38" s="324"/>
      <c r="AK38" s="325"/>
      <c r="AL38" s="323"/>
      <c r="AM38" s="324"/>
      <c r="AN38" s="325"/>
    </row>
    <row r="39" spans="1:40" ht="12.6" customHeight="1">
      <c r="A39" s="1982"/>
      <c r="B39" s="2162"/>
      <c r="C39" s="3899"/>
      <c r="D39" s="3900"/>
      <c r="E39" s="3900"/>
      <c r="F39" s="3900"/>
      <c r="G39" s="3900"/>
      <c r="H39" s="3900"/>
      <c r="I39" s="3900"/>
      <c r="J39" s="3900"/>
      <c r="K39" s="3900"/>
      <c r="L39" s="3900"/>
      <c r="M39" s="3900"/>
      <c r="N39" s="3900"/>
      <c r="O39" s="3900"/>
      <c r="P39" s="3900"/>
      <c r="Q39" s="3900"/>
      <c r="R39" s="3901"/>
      <c r="S39" s="3899"/>
      <c r="T39" s="3900"/>
      <c r="U39" s="3900"/>
      <c r="V39" s="3900"/>
      <c r="W39" s="3900"/>
      <c r="X39" s="3900"/>
      <c r="Y39" s="3900"/>
      <c r="Z39" s="3900"/>
      <c r="AA39" s="3900"/>
      <c r="AB39" s="3900"/>
      <c r="AC39" s="3900"/>
      <c r="AD39" s="3900"/>
      <c r="AE39" s="3900"/>
      <c r="AF39" s="3900"/>
      <c r="AG39" s="3900"/>
      <c r="AH39" s="3901"/>
      <c r="AI39" s="2503"/>
      <c r="AJ39" s="2028" t="s">
        <v>214</v>
      </c>
      <c r="AK39" s="2505"/>
      <c r="AL39" s="2503"/>
      <c r="AM39" s="2028" t="s">
        <v>214</v>
      </c>
      <c r="AN39" s="2505"/>
    </row>
    <row r="40" spans="1:40" ht="12.6" customHeight="1">
      <c r="A40" s="1982"/>
      <c r="B40" s="2162"/>
      <c r="C40" s="3899"/>
      <c r="D40" s="3900"/>
      <c r="E40" s="3900"/>
      <c r="F40" s="3900"/>
      <c r="G40" s="3900"/>
      <c r="H40" s="3900"/>
      <c r="I40" s="3900"/>
      <c r="J40" s="3900"/>
      <c r="K40" s="3900"/>
      <c r="L40" s="3900"/>
      <c r="M40" s="3900"/>
      <c r="N40" s="3900"/>
      <c r="O40" s="3900"/>
      <c r="P40" s="3900"/>
      <c r="Q40" s="3900"/>
      <c r="R40" s="3901"/>
      <c r="S40" s="3899"/>
      <c r="T40" s="3900"/>
      <c r="U40" s="3900"/>
      <c r="V40" s="3900"/>
      <c r="W40" s="3900"/>
      <c r="X40" s="3900"/>
      <c r="Y40" s="3900"/>
      <c r="Z40" s="3900"/>
      <c r="AA40" s="3900"/>
      <c r="AB40" s="3900"/>
      <c r="AC40" s="3900"/>
      <c r="AD40" s="3900"/>
      <c r="AE40" s="3900"/>
      <c r="AF40" s="3900"/>
      <c r="AG40" s="3900"/>
      <c r="AH40" s="3901"/>
      <c r="AI40" s="2503"/>
      <c r="AJ40" s="2028"/>
      <c r="AK40" s="2505"/>
      <c r="AL40" s="2503"/>
      <c r="AM40" s="2028"/>
      <c r="AN40" s="2505"/>
    </row>
    <row r="41" spans="1:40" ht="12.6" customHeight="1">
      <c r="A41" s="2163"/>
      <c r="B41" s="2165"/>
      <c r="C41" s="3902"/>
      <c r="D41" s="3903"/>
      <c r="E41" s="3903"/>
      <c r="F41" s="3903"/>
      <c r="G41" s="3903"/>
      <c r="H41" s="3903"/>
      <c r="I41" s="3903"/>
      <c r="J41" s="3903"/>
      <c r="K41" s="3903"/>
      <c r="L41" s="3903"/>
      <c r="M41" s="3903"/>
      <c r="N41" s="3903"/>
      <c r="O41" s="3903"/>
      <c r="P41" s="3903"/>
      <c r="Q41" s="3903"/>
      <c r="R41" s="3904"/>
      <c r="S41" s="3902"/>
      <c r="T41" s="3903"/>
      <c r="U41" s="3903"/>
      <c r="V41" s="3903"/>
      <c r="W41" s="3903"/>
      <c r="X41" s="3903"/>
      <c r="Y41" s="3903"/>
      <c r="Z41" s="3903"/>
      <c r="AA41" s="3903"/>
      <c r="AB41" s="3903"/>
      <c r="AC41" s="3903"/>
      <c r="AD41" s="3903"/>
      <c r="AE41" s="3903"/>
      <c r="AF41" s="3903"/>
      <c r="AG41" s="3903"/>
      <c r="AH41" s="3904"/>
      <c r="AI41" s="336"/>
      <c r="AJ41" s="337"/>
      <c r="AK41" s="338"/>
      <c r="AL41" s="336"/>
      <c r="AM41" s="337"/>
      <c r="AN41" s="338"/>
    </row>
    <row r="42" spans="1:40" ht="12.6" customHeight="1">
      <c r="A42" s="2197">
        <v>6</v>
      </c>
      <c r="B42" s="2199"/>
      <c r="C42" s="3896"/>
      <c r="D42" s="3897"/>
      <c r="E42" s="3897"/>
      <c r="F42" s="3897"/>
      <c r="G42" s="3897"/>
      <c r="H42" s="3897"/>
      <c r="I42" s="3897"/>
      <c r="J42" s="3897"/>
      <c r="K42" s="3897"/>
      <c r="L42" s="3897"/>
      <c r="M42" s="3897"/>
      <c r="N42" s="3897"/>
      <c r="O42" s="3897"/>
      <c r="P42" s="3897"/>
      <c r="Q42" s="3897"/>
      <c r="R42" s="3898"/>
      <c r="S42" s="3896"/>
      <c r="T42" s="3897"/>
      <c r="U42" s="3897"/>
      <c r="V42" s="3897"/>
      <c r="W42" s="3897"/>
      <c r="X42" s="3897"/>
      <c r="Y42" s="3897"/>
      <c r="Z42" s="3897"/>
      <c r="AA42" s="3897"/>
      <c r="AB42" s="3897"/>
      <c r="AC42" s="3897"/>
      <c r="AD42" s="3897"/>
      <c r="AE42" s="3897"/>
      <c r="AF42" s="3897"/>
      <c r="AG42" s="3897"/>
      <c r="AH42" s="3898"/>
      <c r="AI42" s="323"/>
      <c r="AJ42" s="324"/>
      <c r="AK42" s="325"/>
      <c r="AL42" s="323"/>
      <c r="AM42" s="324"/>
      <c r="AN42" s="325"/>
    </row>
    <row r="43" spans="1:40" ht="12.6" customHeight="1">
      <c r="A43" s="1982"/>
      <c r="B43" s="2162"/>
      <c r="C43" s="3899"/>
      <c r="D43" s="3900"/>
      <c r="E43" s="3900"/>
      <c r="F43" s="3900"/>
      <c r="G43" s="3900"/>
      <c r="H43" s="3900"/>
      <c r="I43" s="3900"/>
      <c r="J43" s="3900"/>
      <c r="K43" s="3900"/>
      <c r="L43" s="3900"/>
      <c r="M43" s="3900"/>
      <c r="N43" s="3900"/>
      <c r="O43" s="3900"/>
      <c r="P43" s="3900"/>
      <c r="Q43" s="3900"/>
      <c r="R43" s="3901"/>
      <c r="S43" s="3899"/>
      <c r="T43" s="3900"/>
      <c r="U43" s="3900"/>
      <c r="V43" s="3900"/>
      <c r="W43" s="3900"/>
      <c r="X43" s="3900"/>
      <c r="Y43" s="3900"/>
      <c r="Z43" s="3900"/>
      <c r="AA43" s="3900"/>
      <c r="AB43" s="3900"/>
      <c r="AC43" s="3900"/>
      <c r="AD43" s="3900"/>
      <c r="AE43" s="3900"/>
      <c r="AF43" s="3900"/>
      <c r="AG43" s="3900"/>
      <c r="AH43" s="3901"/>
      <c r="AI43" s="2503"/>
      <c r="AJ43" s="2028" t="s">
        <v>214</v>
      </c>
      <c r="AK43" s="2505"/>
      <c r="AL43" s="2503"/>
      <c r="AM43" s="2028" t="s">
        <v>214</v>
      </c>
      <c r="AN43" s="2505"/>
    </row>
    <row r="44" spans="1:40" ht="12.6" customHeight="1">
      <c r="A44" s="1982"/>
      <c r="B44" s="2162"/>
      <c r="C44" s="3899"/>
      <c r="D44" s="3900"/>
      <c r="E44" s="3900"/>
      <c r="F44" s="3900"/>
      <c r="G44" s="3900"/>
      <c r="H44" s="3900"/>
      <c r="I44" s="3900"/>
      <c r="J44" s="3900"/>
      <c r="K44" s="3900"/>
      <c r="L44" s="3900"/>
      <c r="M44" s="3900"/>
      <c r="N44" s="3900"/>
      <c r="O44" s="3900"/>
      <c r="P44" s="3900"/>
      <c r="Q44" s="3900"/>
      <c r="R44" s="3901"/>
      <c r="S44" s="3899"/>
      <c r="T44" s="3900"/>
      <c r="U44" s="3900"/>
      <c r="V44" s="3900"/>
      <c r="W44" s="3900"/>
      <c r="X44" s="3900"/>
      <c r="Y44" s="3900"/>
      <c r="Z44" s="3900"/>
      <c r="AA44" s="3900"/>
      <c r="AB44" s="3900"/>
      <c r="AC44" s="3900"/>
      <c r="AD44" s="3900"/>
      <c r="AE44" s="3900"/>
      <c r="AF44" s="3900"/>
      <c r="AG44" s="3900"/>
      <c r="AH44" s="3901"/>
      <c r="AI44" s="2503"/>
      <c r="AJ44" s="2028"/>
      <c r="AK44" s="2505"/>
      <c r="AL44" s="2503"/>
      <c r="AM44" s="2028"/>
      <c r="AN44" s="2505"/>
    </row>
    <row r="45" spans="1:40" ht="12.6" customHeight="1">
      <c r="A45" s="2163"/>
      <c r="B45" s="2165"/>
      <c r="C45" s="3902"/>
      <c r="D45" s="3903"/>
      <c r="E45" s="3903"/>
      <c r="F45" s="3903"/>
      <c r="G45" s="3903"/>
      <c r="H45" s="3903"/>
      <c r="I45" s="3903"/>
      <c r="J45" s="3903"/>
      <c r="K45" s="3903"/>
      <c r="L45" s="3903"/>
      <c r="M45" s="3903"/>
      <c r="N45" s="3903"/>
      <c r="O45" s="3903"/>
      <c r="P45" s="3903"/>
      <c r="Q45" s="3903"/>
      <c r="R45" s="3904"/>
      <c r="S45" s="3902"/>
      <c r="T45" s="3903"/>
      <c r="U45" s="3903"/>
      <c r="V45" s="3903"/>
      <c r="W45" s="3903"/>
      <c r="X45" s="3903"/>
      <c r="Y45" s="3903"/>
      <c r="Z45" s="3903"/>
      <c r="AA45" s="3903"/>
      <c r="AB45" s="3903"/>
      <c r="AC45" s="3903"/>
      <c r="AD45" s="3903"/>
      <c r="AE45" s="3903"/>
      <c r="AF45" s="3903"/>
      <c r="AG45" s="3903"/>
      <c r="AH45" s="3904"/>
      <c r="AI45" s="336"/>
      <c r="AJ45" s="337"/>
      <c r="AK45" s="338"/>
      <c r="AL45" s="336"/>
      <c r="AM45" s="337"/>
      <c r="AN45" s="338"/>
    </row>
    <row r="46" spans="1:40" ht="12.6" customHeight="1">
      <c r="A46" s="2197">
        <v>7</v>
      </c>
      <c r="B46" s="2199"/>
      <c r="C46" s="3896"/>
      <c r="D46" s="3897"/>
      <c r="E46" s="3897"/>
      <c r="F46" s="3897"/>
      <c r="G46" s="3897"/>
      <c r="H46" s="3897"/>
      <c r="I46" s="3897"/>
      <c r="J46" s="3897"/>
      <c r="K46" s="3897"/>
      <c r="L46" s="3897"/>
      <c r="M46" s="3897"/>
      <c r="N46" s="3897"/>
      <c r="O46" s="3897"/>
      <c r="P46" s="3897"/>
      <c r="Q46" s="3897"/>
      <c r="R46" s="3898"/>
      <c r="S46" s="3896"/>
      <c r="T46" s="3897"/>
      <c r="U46" s="3897"/>
      <c r="V46" s="3897"/>
      <c r="W46" s="3897"/>
      <c r="X46" s="3897"/>
      <c r="Y46" s="3897"/>
      <c r="Z46" s="3897"/>
      <c r="AA46" s="3897"/>
      <c r="AB46" s="3897"/>
      <c r="AC46" s="3897"/>
      <c r="AD46" s="3897"/>
      <c r="AE46" s="3897"/>
      <c r="AF46" s="3897"/>
      <c r="AG46" s="3897"/>
      <c r="AH46" s="3898"/>
      <c r="AI46" s="323"/>
      <c r="AJ46" s="324"/>
      <c r="AK46" s="325"/>
      <c r="AL46" s="323"/>
      <c r="AM46" s="324"/>
      <c r="AN46" s="325"/>
    </row>
    <row r="47" spans="1:40" ht="12.6" customHeight="1">
      <c r="A47" s="1982"/>
      <c r="B47" s="2162"/>
      <c r="C47" s="3899"/>
      <c r="D47" s="3900"/>
      <c r="E47" s="3900"/>
      <c r="F47" s="3900"/>
      <c r="G47" s="3900"/>
      <c r="H47" s="3900"/>
      <c r="I47" s="3900"/>
      <c r="J47" s="3900"/>
      <c r="K47" s="3900"/>
      <c r="L47" s="3900"/>
      <c r="M47" s="3900"/>
      <c r="N47" s="3900"/>
      <c r="O47" s="3900"/>
      <c r="P47" s="3900"/>
      <c r="Q47" s="3900"/>
      <c r="R47" s="3901"/>
      <c r="S47" s="3899"/>
      <c r="T47" s="3900"/>
      <c r="U47" s="3900"/>
      <c r="V47" s="3900"/>
      <c r="W47" s="3900"/>
      <c r="X47" s="3900"/>
      <c r="Y47" s="3900"/>
      <c r="Z47" s="3900"/>
      <c r="AA47" s="3900"/>
      <c r="AB47" s="3900"/>
      <c r="AC47" s="3900"/>
      <c r="AD47" s="3900"/>
      <c r="AE47" s="3900"/>
      <c r="AF47" s="3900"/>
      <c r="AG47" s="3900"/>
      <c r="AH47" s="3901"/>
      <c r="AI47" s="2503"/>
      <c r="AJ47" s="2028" t="s">
        <v>214</v>
      </c>
      <c r="AK47" s="2505"/>
      <c r="AL47" s="2503"/>
      <c r="AM47" s="2028" t="s">
        <v>214</v>
      </c>
      <c r="AN47" s="2505"/>
    </row>
    <row r="48" spans="1:40" ht="12.6" customHeight="1">
      <c r="A48" s="1982"/>
      <c r="B48" s="2162"/>
      <c r="C48" s="3899"/>
      <c r="D48" s="3900"/>
      <c r="E48" s="3900"/>
      <c r="F48" s="3900"/>
      <c r="G48" s="3900"/>
      <c r="H48" s="3900"/>
      <c r="I48" s="3900"/>
      <c r="J48" s="3900"/>
      <c r="K48" s="3900"/>
      <c r="L48" s="3900"/>
      <c r="M48" s="3900"/>
      <c r="N48" s="3900"/>
      <c r="O48" s="3900"/>
      <c r="P48" s="3900"/>
      <c r="Q48" s="3900"/>
      <c r="R48" s="3901"/>
      <c r="S48" s="3899"/>
      <c r="T48" s="3900"/>
      <c r="U48" s="3900"/>
      <c r="V48" s="3900"/>
      <c r="W48" s="3900"/>
      <c r="X48" s="3900"/>
      <c r="Y48" s="3900"/>
      <c r="Z48" s="3900"/>
      <c r="AA48" s="3900"/>
      <c r="AB48" s="3900"/>
      <c r="AC48" s="3900"/>
      <c r="AD48" s="3900"/>
      <c r="AE48" s="3900"/>
      <c r="AF48" s="3900"/>
      <c r="AG48" s="3900"/>
      <c r="AH48" s="3901"/>
      <c r="AI48" s="2503"/>
      <c r="AJ48" s="2028"/>
      <c r="AK48" s="2505"/>
      <c r="AL48" s="2503"/>
      <c r="AM48" s="2028"/>
      <c r="AN48" s="2505"/>
    </row>
    <row r="49" spans="1:40" ht="12.6" customHeight="1">
      <c r="A49" s="2163"/>
      <c r="B49" s="2165"/>
      <c r="C49" s="3902"/>
      <c r="D49" s="3903"/>
      <c r="E49" s="3903"/>
      <c r="F49" s="3903"/>
      <c r="G49" s="3903"/>
      <c r="H49" s="3903"/>
      <c r="I49" s="3903"/>
      <c r="J49" s="3903"/>
      <c r="K49" s="3903"/>
      <c r="L49" s="3903"/>
      <c r="M49" s="3903"/>
      <c r="N49" s="3903"/>
      <c r="O49" s="3903"/>
      <c r="P49" s="3903"/>
      <c r="Q49" s="3903"/>
      <c r="R49" s="3904"/>
      <c r="S49" s="3902"/>
      <c r="T49" s="3903"/>
      <c r="U49" s="3903"/>
      <c r="V49" s="3903"/>
      <c r="W49" s="3903"/>
      <c r="X49" s="3903"/>
      <c r="Y49" s="3903"/>
      <c r="Z49" s="3903"/>
      <c r="AA49" s="3903"/>
      <c r="AB49" s="3903"/>
      <c r="AC49" s="3903"/>
      <c r="AD49" s="3903"/>
      <c r="AE49" s="3903"/>
      <c r="AF49" s="3903"/>
      <c r="AG49" s="3903"/>
      <c r="AH49" s="3904"/>
      <c r="AI49" s="336"/>
      <c r="AJ49" s="337"/>
      <c r="AK49" s="338"/>
      <c r="AL49" s="336"/>
      <c r="AM49" s="337"/>
      <c r="AN49" s="338"/>
    </row>
    <row r="50" spans="1:40" ht="12.6" customHeight="1">
      <c r="A50" s="2197">
        <v>8</v>
      </c>
      <c r="B50" s="2199"/>
      <c r="C50" s="3896"/>
      <c r="D50" s="3897"/>
      <c r="E50" s="3897"/>
      <c r="F50" s="3897"/>
      <c r="G50" s="3897"/>
      <c r="H50" s="3897"/>
      <c r="I50" s="3897"/>
      <c r="J50" s="3897"/>
      <c r="K50" s="3897"/>
      <c r="L50" s="3897"/>
      <c r="M50" s="3897"/>
      <c r="N50" s="3897"/>
      <c r="O50" s="3897"/>
      <c r="P50" s="3897"/>
      <c r="Q50" s="3897"/>
      <c r="R50" s="3898"/>
      <c r="S50" s="3896"/>
      <c r="T50" s="3897"/>
      <c r="U50" s="3897"/>
      <c r="V50" s="3897"/>
      <c r="W50" s="3897"/>
      <c r="X50" s="3897"/>
      <c r="Y50" s="3897"/>
      <c r="Z50" s="3897"/>
      <c r="AA50" s="3897"/>
      <c r="AB50" s="3897"/>
      <c r="AC50" s="3897"/>
      <c r="AD50" s="3897"/>
      <c r="AE50" s="3897"/>
      <c r="AF50" s="3897"/>
      <c r="AG50" s="3897"/>
      <c r="AH50" s="3898"/>
      <c r="AI50" s="323"/>
      <c r="AJ50" s="324"/>
      <c r="AK50" s="325"/>
      <c r="AL50" s="323"/>
      <c r="AM50" s="324"/>
      <c r="AN50" s="325"/>
    </row>
    <row r="51" spans="1:40" ht="12.6" customHeight="1">
      <c r="A51" s="1982"/>
      <c r="B51" s="2162"/>
      <c r="C51" s="3899"/>
      <c r="D51" s="3900"/>
      <c r="E51" s="3900"/>
      <c r="F51" s="3900"/>
      <c r="G51" s="3900"/>
      <c r="H51" s="3900"/>
      <c r="I51" s="3900"/>
      <c r="J51" s="3900"/>
      <c r="K51" s="3900"/>
      <c r="L51" s="3900"/>
      <c r="M51" s="3900"/>
      <c r="N51" s="3900"/>
      <c r="O51" s="3900"/>
      <c r="P51" s="3900"/>
      <c r="Q51" s="3900"/>
      <c r="R51" s="3901"/>
      <c r="S51" s="3899"/>
      <c r="T51" s="3900"/>
      <c r="U51" s="3900"/>
      <c r="V51" s="3900"/>
      <c r="W51" s="3900"/>
      <c r="X51" s="3900"/>
      <c r="Y51" s="3900"/>
      <c r="Z51" s="3900"/>
      <c r="AA51" s="3900"/>
      <c r="AB51" s="3900"/>
      <c r="AC51" s="3900"/>
      <c r="AD51" s="3900"/>
      <c r="AE51" s="3900"/>
      <c r="AF51" s="3900"/>
      <c r="AG51" s="3900"/>
      <c r="AH51" s="3901"/>
      <c r="AI51" s="2503"/>
      <c r="AJ51" s="2028" t="s">
        <v>214</v>
      </c>
      <c r="AK51" s="2505"/>
      <c r="AL51" s="2503"/>
      <c r="AM51" s="2028" t="s">
        <v>214</v>
      </c>
      <c r="AN51" s="2505"/>
    </row>
    <row r="52" spans="1:40" ht="12.6" customHeight="1">
      <c r="A52" s="1982"/>
      <c r="B52" s="2162"/>
      <c r="C52" s="3899"/>
      <c r="D52" s="3900"/>
      <c r="E52" s="3900"/>
      <c r="F52" s="3900"/>
      <c r="G52" s="3900"/>
      <c r="H52" s="3900"/>
      <c r="I52" s="3900"/>
      <c r="J52" s="3900"/>
      <c r="K52" s="3900"/>
      <c r="L52" s="3900"/>
      <c r="M52" s="3900"/>
      <c r="N52" s="3900"/>
      <c r="O52" s="3900"/>
      <c r="P52" s="3900"/>
      <c r="Q52" s="3900"/>
      <c r="R52" s="3901"/>
      <c r="S52" s="3899"/>
      <c r="T52" s="3900"/>
      <c r="U52" s="3900"/>
      <c r="V52" s="3900"/>
      <c r="W52" s="3900"/>
      <c r="X52" s="3900"/>
      <c r="Y52" s="3900"/>
      <c r="Z52" s="3900"/>
      <c r="AA52" s="3900"/>
      <c r="AB52" s="3900"/>
      <c r="AC52" s="3900"/>
      <c r="AD52" s="3900"/>
      <c r="AE52" s="3900"/>
      <c r="AF52" s="3900"/>
      <c r="AG52" s="3900"/>
      <c r="AH52" s="3901"/>
      <c r="AI52" s="2503"/>
      <c r="AJ52" s="2028"/>
      <c r="AK52" s="2505"/>
      <c r="AL52" s="2503"/>
      <c r="AM52" s="2028"/>
      <c r="AN52" s="2505"/>
    </row>
    <row r="53" spans="1:40" ht="12.6" customHeight="1">
      <c r="A53" s="2163"/>
      <c r="B53" s="2165"/>
      <c r="C53" s="3902"/>
      <c r="D53" s="3903"/>
      <c r="E53" s="3903"/>
      <c r="F53" s="3903"/>
      <c r="G53" s="3903"/>
      <c r="H53" s="3903"/>
      <c r="I53" s="3903"/>
      <c r="J53" s="3903"/>
      <c r="K53" s="3903"/>
      <c r="L53" s="3903"/>
      <c r="M53" s="3903"/>
      <c r="N53" s="3903"/>
      <c r="O53" s="3903"/>
      <c r="P53" s="3903"/>
      <c r="Q53" s="3903"/>
      <c r="R53" s="3904"/>
      <c r="S53" s="3902"/>
      <c r="T53" s="3903"/>
      <c r="U53" s="3903"/>
      <c r="V53" s="3903"/>
      <c r="W53" s="3903"/>
      <c r="X53" s="3903"/>
      <c r="Y53" s="3903"/>
      <c r="Z53" s="3903"/>
      <c r="AA53" s="3903"/>
      <c r="AB53" s="3903"/>
      <c r="AC53" s="3903"/>
      <c r="AD53" s="3903"/>
      <c r="AE53" s="3903"/>
      <c r="AF53" s="3903"/>
      <c r="AG53" s="3903"/>
      <c r="AH53" s="3904"/>
      <c r="AI53" s="336"/>
      <c r="AJ53" s="337"/>
      <c r="AK53" s="338"/>
      <c r="AL53" s="336"/>
      <c r="AM53" s="337"/>
      <c r="AN53" s="338"/>
    </row>
    <row r="54" spans="1:40" ht="12.6" customHeight="1">
      <c r="A54" s="2197">
        <v>9</v>
      </c>
      <c r="B54" s="2199"/>
      <c r="C54" s="3896"/>
      <c r="D54" s="3897"/>
      <c r="E54" s="3897"/>
      <c r="F54" s="3897"/>
      <c r="G54" s="3897"/>
      <c r="H54" s="3897"/>
      <c r="I54" s="3897"/>
      <c r="J54" s="3897"/>
      <c r="K54" s="3897"/>
      <c r="L54" s="3897"/>
      <c r="M54" s="3897"/>
      <c r="N54" s="3897"/>
      <c r="O54" s="3897"/>
      <c r="P54" s="3897"/>
      <c r="Q54" s="3897"/>
      <c r="R54" s="3898"/>
      <c r="S54" s="3896"/>
      <c r="T54" s="3897"/>
      <c r="U54" s="3897"/>
      <c r="V54" s="3897"/>
      <c r="W54" s="3897"/>
      <c r="X54" s="3897"/>
      <c r="Y54" s="3897"/>
      <c r="Z54" s="3897"/>
      <c r="AA54" s="3897"/>
      <c r="AB54" s="3897"/>
      <c r="AC54" s="3897"/>
      <c r="AD54" s="3897"/>
      <c r="AE54" s="3897"/>
      <c r="AF54" s="3897"/>
      <c r="AG54" s="3897"/>
      <c r="AH54" s="3898"/>
      <c r="AI54" s="323"/>
      <c r="AJ54" s="324"/>
      <c r="AK54" s="325"/>
      <c r="AL54" s="323"/>
      <c r="AM54" s="324"/>
      <c r="AN54" s="325"/>
    </row>
    <row r="55" spans="1:40" ht="12.6" customHeight="1">
      <c r="A55" s="1982"/>
      <c r="B55" s="2162"/>
      <c r="C55" s="3899"/>
      <c r="D55" s="3900"/>
      <c r="E55" s="3900"/>
      <c r="F55" s="3900"/>
      <c r="G55" s="3900"/>
      <c r="H55" s="3900"/>
      <c r="I55" s="3900"/>
      <c r="J55" s="3900"/>
      <c r="K55" s="3900"/>
      <c r="L55" s="3900"/>
      <c r="M55" s="3900"/>
      <c r="N55" s="3900"/>
      <c r="O55" s="3900"/>
      <c r="P55" s="3900"/>
      <c r="Q55" s="3900"/>
      <c r="R55" s="3901"/>
      <c r="S55" s="3899"/>
      <c r="T55" s="3900"/>
      <c r="U55" s="3900"/>
      <c r="V55" s="3900"/>
      <c r="W55" s="3900"/>
      <c r="X55" s="3900"/>
      <c r="Y55" s="3900"/>
      <c r="Z55" s="3900"/>
      <c r="AA55" s="3900"/>
      <c r="AB55" s="3900"/>
      <c r="AC55" s="3900"/>
      <c r="AD55" s="3900"/>
      <c r="AE55" s="3900"/>
      <c r="AF55" s="3900"/>
      <c r="AG55" s="3900"/>
      <c r="AH55" s="3901"/>
      <c r="AI55" s="2503"/>
      <c r="AJ55" s="2028" t="s">
        <v>214</v>
      </c>
      <c r="AK55" s="2505"/>
      <c r="AL55" s="2503"/>
      <c r="AM55" s="2028" t="s">
        <v>214</v>
      </c>
      <c r="AN55" s="2505"/>
    </row>
    <row r="56" spans="1:40" ht="12.6" customHeight="1">
      <c r="A56" s="1982"/>
      <c r="B56" s="2162"/>
      <c r="C56" s="3899"/>
      <c r="D56" s="3900"/>
      <c r="E56" s="3900"/>
      <c r="F56" s="3900"/>
      <c r="G56" s="3900"/>
      <c r="H56" s="3900"/>
      <c r="I56" s="3900"/>
      <c r="J56" s="3900"/>
      <c r="K56" s="3900"/>
      <c r="L56" s="3900"/>
      <c r="M56" s="3900"/>
      <c r="N56" s="3900"/>
      <c r="O56" s="3900"/>
      <c r="P56" s="3900"/>
      <c r="Q56" s="3900"/>
      <c r="R56" s="3901"/>
      <c r="S56" s="3899"/>
      <c r="T56" s="3900"/>
      <c r="U56" s="3900"/>
      <c r="V56" s="3900"/>
      <c r="W56" s="3900"/>
      <c r="X56" s="3900"/>
      <c r="Y56" s="3900"/>
      <c r="Z56" s="3900"/>
      <c r="AA56" s="3900"/>
      <c r="AB56" s="3900"/>
      <c r="AC56" s="3900"/>
      <c r="AD56" s="3900"/>
      <c r="AE56" s="3900"/>
      <c r="AF56" s="3900"/>
      <c r="AG56" s="3900"/>
      <c r="AH56" s="3901"/>
      <c r="AI56" s="2503"/>
      <c r="AJ56" s="2028"/>
      <c r="AK56" s="2505"/>
      <c r="AL56" s="2503"/>
      <c r="AM56" s="2028"/>
      <c r="AN56" s="2505"/>
    </row>
    <row r="57" spans="1:40" ht="12.6" customHeight="1">
      <c r="A57" s="2163"/>
      <c r="B57" s="2165"/>
      <c r="C57" s="3902"/>
      <c r="D57" s="3903"/>
      <c r="E57" s="3903"/>
      <c r="F57" s="3903"/>
      <c r="G57" s="3903"/>
      <c r="H57" s="3903"/>
      <c r="I57" s="3903"/>
      <c r="J57" s="3903"/>
      <c r="K57" s="3903"/>
      <c r="L57" s="3903"/>
      <c r="M57" s="3903"/>
      <c r="N57" s="3903"/>
      <c r="O57" s="3903"/>
      <c r="P57" s="3903"/>
      <c r="Q57" s="3903"/>
      <c r="R57" s="3904"/>
      <c r="S57" s="3902"/>
      <c r="T57" s="3903"/>
      <c r="U57" s="3903"/>
      <c r="V57" s="3903"/>
      <c r="W57" s="3903"/>
      <c r="X57" s="3903"/>
      <c r="Y57" s="3903"/>
      <c r="Z57" s="3903"/>
      <c r="AA57" s="3903"/>
      <c r="AB57" s="3903"/>
      <c r="AC57" s="3903"/>
      <c r="AD57" s="3903"/>
      <c r="AE57" s="3903"/>
      <c r="AF57" s="3903"/>
      <c r="AG57" s="3903"/>
      <c r="AH57" s="3904"/>
      <c r="AI57" s="336"/>
      <c r="AJ57" s="337"/>
      <c r="AK57" s="338"/>
      <c r="AL57" s="336"/>
      <c r="AM57" s="337"/>
      <c r="AN57" s="338"/>
    </row>
    <row r="58" spans="1:40" ht="12.6" customHeight="1">
      <c r="A58" s="2197">
        <v>10</v>
      </c>
      <c r="B58" s="2199"/>
      <c r="C58" s="3896"/>
      <c r="D58" s="3897"/>
      <c r="E58" s="3897"/>
      <c r="F58" s="3897"/>
      <c r="G58" s="3897"/>
      <c r="H58" s="3897"/>
      <c r="I58" s="3897"/>
      <c r="J58" s="3897"/>
      <c r="K58" s="3897"/>
      <c r="L58" s="3897"/>
      <c r="M58" s="3897"/>
      <c r="N58" s="3897"/>
      <c r="O58" s="3897"/>
      <c r="P58" s="3897"/>
      <c r="Q58" s="3897"/>
      <c r="R58" s="3898"/>
      <c r="S58" s="3896"/>
      <c r="T58" s="3897"/>
      <c r="U58" s="3897"/>
      <c r="V58" s="3897"/>
      <c r="W58" s="3897"/>
      <c r="X58" s="3897"/>
      <c r="Y58" s="3897"/>
      <c r="Z58" s="3897"/>
      <c r="AA58" s="3897"/>
      <c r="AB58" s="3897"/>
      <c r="AC58" s="3897"/>
      <c r="AD58" s="3897"/>
      <c r="AE58" s="3897"/>
      <c r="AF58" s="3897"/>
      <c r="AG58" s="3897"/>
      <c r="AH58" s="3898"/>
      <c r="AI58" s="323"/>
      <c r="AJ58" s="324"/>
      <c r="AK58" s="325"/>
      <c r="AL58" s="323"/>
      <c r="AM58" s="324"/>
      <c r="AN58" s="325"/>
    </row>
    <row r="59" spans="1:40" ht="12.6" customHeight="1">
      <c r="A59" s="1982"/>
      <c r="B59" s="2162"/>
      <c r="C59" s="3899"/>
      <c r="D59" s="3900"/>
      <c r="E59" s="3900"/>
      <c r="F59" s="3900"/>
      <c r="G59" s="3900"/>
      <c r="H59" s="3900"/>
      <c r="I59" s="3900"/>
      <c r="J59" s="3900"/>
      <c r="K59" s="3900"/>
      <c r="L59" s="3900"/>
      <c r="M59" s="3900"/>
      <c r="N59" s="3900"/>
      <c r="O59" s="3900"/>
      <c r="P59" s="3900"/>
      <c r="Q59" s="3900"/>
      <c r="R59" s="3901"/>
      <c r="S59" s="3899"/>
      <c r="T59" s="3900"/>
      <c r="U59" s="3900"/>
      <c r="V59" s="3900"/>
      <c r="W59" s="3900"/>
      <c r="X59" s="3900"/>
      <c r="Y59" s="3900"/>
      <c r="Z59" s="3900"/>
      <c r="AA59" s="3900"/>
      <c r="AB59" s="3900"/>
      <c r="AC59" s="3900"/>
      <c r="AD59" s="3900"/>
      <c r="AE59" s="3900"/>
      <c r="AF59" s="3900"/>
      <c r="AG59" s="3900"/>
      <c r="AH59" s="3901"/>
      <c r="AI59" s="2503"/>
      <c r="AJ59" s="2028" t="s">
        <v>214</v>
      </c>
      <c r="AK59" s="2505"/>
      <c r="AL59" s="2503"/>
      <c r="AM59" s="2028" t="s">
        <v>214</v>
      </c>
      <c r="AN59" s="2505"/>
    </row>
    <row r="60" spans="1:40" ht="12.6" customHeight="1">
      <c r="A60" s="1982"/>
      <c r="B60" s="2162"/>
      <c r="C60" s="3899"/>
      <c r="D60" s="3900"/>
      <c r="E60" s="3900"/>
      <c r="F60" s="3900"/>
      <c r="G60" s="3900"/>
      <c r="H60" s="3900"/>
      <c r="I60" s="3900"/>
      <c r="J60" s="3900"/>
      <c r="K60" s="3900"/>
      <c r="L60" s="3900"/>
      <c r="M60" s="3900"/>
      <c r="N60" s="3900"/>
      <c r="O60" s="3900"/>
      <c r="P60" s="3900"/>
      <c r="Q60" s="3900"/>
      <c r="R60" s="3901"/>
      <c r="S60" s="3899"/>
      <c r="T60" s="3900"/>
      <c r="U60" s="3900"/>
      <c r="V60" s="3900"/>
      <c r="W60" s="3900"/>
      <c r="X60" s="3900"/>
      <c r="Y60" s="3900"/>
      <c r="Z60" s="3900"/>
      <c r="AA60" s="3900"/>
      <c r="AB60" s="3900"/>
      <c r="AC60" s="3900"/>
      <c r="AD60" s="3900"/>
      <c r="AE60" s="3900"/>
      <c r="AF60" s="3900"/>
      <c r="AG60" s="3900"/>
      <c r="AH60" s="3901"/>
      <c r="AI60" s="2503"/>
      <c r="AJ60" s="2028"/>
      <c r="AK60" s="2505"/>
      <c r="AL60" s="2503"/>
      <c r="AM60" s="2028"/>
      <c r="AN60" s="2505"/>
    </row>
    <row r="61" spans="1:40" ht="12.6" customHeight="1">
      <c r="A61" s="2163"/>
      <c r="B61" s="2165"/>
      <c r="C61" s="3902"/>
      <c r="D61" s="3903"/>
      <c r="E61" s="3903"/>
      <c r="F61" s="3903"/>
      <c r="G61" s="3903"/>
      <c r="H61" s="3903"/>
      <c r="I61" s="3903"/>
      <c r="J61" s="3903"/>
      <c r="K61" s="3903"/>
      <c r="L61" s="3903"/>
      <c r="M61" s="3903"/>
      <c r="N61" s="3903"/>
      <c r="O61" s="3903"/>
      <c r="P61" s="3903"/>
      <c r="Q61" s="3903"/>
      <c r="R61" s="3904"/>
      <c r="S61" s="3902"/>
      <c r="T61" s="3903"/>
      <c r="U61" s="3903"/>
      <c r="V61" s="3903"/>
      <c r="W61" s="3903"/>
      <c r="X61" s="3903"/>
      <c r="Y61" s="3903"/>
      <c r="Z61" s="3903"/>
      <c r="AA61" s="3903"/>
      <c r="AB61" s="3903"/>
      <c r="AC61" s="3903"/>
      <c r="AD61" s="3903"/>
      <c r="AE61" s="3903"/>
      <c r="AF61" s="3903"/>
      <c r="AG61" s="3903"/>
      <c r="AH61" s="3904"/>
      <c r="AI61" s="336"/>
      <c r="AJ61" s="337"/>
      <c r="AK61" s="338"/>
      <c r="AL61" s="336"/>
      <c r="AM61" s="337"/>
      <c r="AN61" s="338"/>
    </row>
    <row r="62" spans="1:40" ht="12.6" customHeight="1">
      <c r="A62" s="2197"/>
      <c r="B62" s="2199"/>
      <c r="C62" s="3896"/>
      <c r="D62" s="3897"/>
      <c r="E62" s="3897"/>
      <c r="F62" s="3897"/>
      <c r="G62" s="3897"/>
      <c r="H62" s="3897"/>
      <c r="I62" s="3897"/>
      <c r="J62" s="3897"/>
      <c r="K62" s="3897"/>
      <c r="L62" s="3897"/>
      <c r="M62" s="3897"/>
      <c r="N62" s="3897"/>
      <c r="O62" s="3897"/>
      <c r="P62" s="3897"/>
      <c r="Q62" s="3897"/>
      <c r="R62" s="3898"/>
      <c r="S62" s="3896"/>
      <c r="T62" s="3897"/>
      <c r="U62" s="3897"/>
      <c r="V62" s="3897"/>
      <c r="W62" s="3897"/>
      <c r="X62" s="3897"/>
      <c r="Y62" s="3897"/>
      <c r="Z62" s="3897"/>
      <c r="AA62" s="3897"/>
      <c r="AB62" s="3897"/>
      <c r="AC62" s="3897"/>
      <c r="AD62" s="3897"/>
      <c r="AE62" s="3897"/>
      <c r="AF62" s="3897"/>
      <c r="AG62" s="3897"/>
      <c r="AH62" s="3898"/>
      <c r="AI62" s="323"/>
      <c r="AJ62" s="324"/>
      <c r="AK62" s="325"/>
      <c r="AL62" s="323"/>
      <c r="AM62" s="324"/>
      <c r="AN62" s="325"/>
    </row>
    <row r="63" spans="1:40" ht="12.6" customHeight="1">
      <c r="A63" s="1982"/>
      <c r="B63" s="2162"/>
      <c r="C63" s="3899"/>
      <c r="D63" s="3900"/>
      <c r="E63" s="3900"/>
      <c r="F63" s="3900"/>
      <c r="G63" s="3900"/>
      <c r="H63" s="3900"/>
      <c r="I63" s="3900"/>
      <c r="J63" s="3900"/>
      <c r="K63" s="3900"/>
      <c r="L63" s="3900"/>
      <c r="M63" s="3900"/>
      <c r="N63" s="3900"/>
      <c r="O63" s="3900"/>
      <c r="P63" s="3900"/>
      <c r="Q63" s="3900"/>
      <c r="R63" s="3901"/>
      <c r="S63" s="3899"/>
      <c r="T63" s="3900"/>
      <c r="U63" s="3900"/>
      <c r="V63" s="3900"/>
      <c r="W63" s="3900"/>
      <c r="X63" s="3900"/>
      <c r="Y63" s="3900"/>
      <c r="Z63" s="3900"/>
      <c r="AA63" s="3900"/>
      <c r="AB63" s="3900"/>
      <c r="AC63" s="3900"/>
      <c r="AD63" s="3900"/>
      <c r="AE63" s="3900"/>
      <c r="AF63" s="3900"/>
      <c r="AG63" s="3900"/>
      <c r="AH63" s="3901"/>
      <c r="AI63" s="2503"/>
      <c r="AJ63" s="2028" t="s">
        <v>214</v>
      </c>
      <c r="AK63" s="2505"/>
      <c r="AL63" s="2503"/>
      <c r="AM63" s="2028" t="s">
        <v>214</v>
      </c>
      <c r="AN63" s="2505"/>
    </row>
    <row r="64" spans="1:40" ht="12.6" customHeight="1">
      <c r="A64" s="1982"/>
      <c r="B64" s="2162"/>
      <c r="C64" s="3899"/>
      <c r="D64" s="3900"/>
      <c r="E64" s="3900"/>
      <c r="F64" s="3900"/>
      <c r="G64" s="3900"/>
      <c r="H64" s="3900"/>
      <c r="I64" s="3900"/>
      <c r="J64" s="3900"/>
      <c r="K64" s="3900"/>
      <c r="L64" s="3900"/>
      <c r="M64" s="3900"/>
      <c r="N64" s="3900"/>
      <c r="O64" s="3900"/>
      <c r="P64" s="3900"/>
      <c r="Q64" s="3900"/>
      <c r="R64" s="3901"/>
      <c r="S64" s="3899"/>
      <c r="T64" s="3900"/>
      <c r="U64" s="3900"/>
      <c r="V64" s="3900"/>
      <c r="W64" s="3900"/>
      <c r="X64" s="3900"/>
      <c r="Y64" s="3900"/>
      <c r="Z64" s="3900"/>
      <c r="AA64" s="3900"/>
      <c r="AB64" s="3900"/>
      <c r="AC64" s="3900"/>
      <c r="AD64" s="3900"/>
      <c r="AE64" s="3900"/>
      <c r="AF64" s="3900"/>
      <c r="AG64" s="3900"/>
      <c r="AH64" s="3901"/>
      <c r="AI64" s="2503"/>
      <c r="AJ64" s="2028"/>
      <c r="AK64" s="2505"/>
      <c r="AL64" s="2503"/>
      <c r="AM64" s="2028"/>
      <c r="AN64" s="2505"/>
    </row>
    <row r="65" spans="1:40" ht="12.6" customHeight="1">
      <c r="A65" s="2163"/>
      <c r="B65" s="2165"/>
      <c r="C65" s="3902"/>
      <c r="D65" s="3903"/>
      <c r="E65" s="3903"/>
      <c r="F65" s="3903"/>
      <c r="G65" s="3903"/>
      <c r="H65" s="3903"/>
      <c r="I65" s="3903"/>
      <c r="J65" s="3903"/>
      <c r="K65" s="3903"/>
      <c r="L65" s="3903"/>
      <c r="M65" s="3903"/>
      <c r="N65" s="3903"/>
      <c r="O65" s="3903"/>
      <c r="P65" s="3903"/>
      <c r="Q65" s="3903"/>
      <c r="R65" s="3904"/>
      <c r="S65" s="3902"/>
      <c r="T65" s="3903"/>
      <c r="U65" s="3903"/>
      <c r="V65" s="3903"/>
      <c r="W65" s="3903"/>
      <c r="X65" s="3903"/>
      <c r="Y65" s="3903"/>
      <c r="Z65" s="3903"/>
      <c r="AA65" s="3903"/>
      <c r="AB65" s="3903"/>
      <c r="AC65" s="3903"/>
      <c r="AD65" s="3903"/>
      <c r="AE65" s="3903"/>
      <c r="AF65" s="3903"/>
      <c r="AG65" s="3903"/>
      <c r="AH65" s="3904"/>
      <c r="AI65" s="336"/>
      <c r="AJ65" s="337"/>
      <c r="AK65" s="338"/>
      <c r="AL65" s="336"/>
      <c r="AM65" s="337"/>
      <c r="AN65" s="7"/>
    </row>
    <row r="66" spans="1:40" ht="12.6" customHeight="1">
      <c r="A66" s="1" t="s">
        <v>204</v>
      </c>
    </row>
    <row r="67" spans="1:40" ht="12.6" customHeight="1">
      <c r="A67" s="1" t="s">
        <v>205</v>
      </c>
    </row>
    <row r="68" spans="1:40" ht="12.6" customHeight="1">
      <c r="AN68" s="162" t="s">
        <v>202</v>
      </c>
    </row>
  </sheetData>
  <mergeCells count="121">
    <mergeCell ref="R15:R17"/>
    <mergeCell ref="A15:F17"/>
    <mergeCell ref="A9:F11"/>
    <mergeCell ref="A6:F8"/>
    <mergeCell ref="G15:I17"/>
    <mergeCell ref="J15:K17"/>
    <mergeCell ref="L15:L17"/>
    <mergeCell ref="M15:N17"/>
    <mergeCell ref="O15:O17"/>
    <mergeCell ref="P15:Q17"/>
    <mergeCell ref="AM31:AM32"/>
    <mergeCell ref="AN31:AN32"/>
    <mergeCell ref="Z12:AD14"/>
    <mergeCell ref="AE12:AN14"/>
    <mergeCell ref="T12:Y14"/>
    <mergeCell ref="AK27:AK28"/>
    <mergeCell ref="AI31:AI32"/>
    <mergeCell ref="AJ31:AJ32"/>
    <mergeCell ref="AK23:AK24"/>
    <mergeCell ref="AI23:AI24"/>
    <mergeCell ref="AL23:AL24"/>
    <mergeCell ref="AM23:AM24"/>
    <mergeCell ref="AL27:AL28"/>
    <mergeCell ref="AM27:AM28"/>
    <mergeCell ref="AI27:AI28"/>
    <mergeCell ref="AJ27:AJ28"/>
    <mergeCell ref="AM39:AM40"/>
    <mergeCell ref="AN39:AN40"/>
    <mergeCell ref="AI43:AI44"/>
    <mergeCell ref="AJ43:AJ44"/>
    <mergeCell ref="AK43:AK44"/>
    <mergeCell ref="AL43:AL44"/>
    <mergeCell ref="AM43:AM44"/>
    <mergeCell ref="AN43:AN44"/>
    <mergeCell ref="AJ47:AJ48"/>
    <mergeCell ref="AK47:AK48"/>
    <mergeCell ref="AL47:AL48"/>
    <mergeCell ref="AM47:AM48"/>
    <mergeCell ref="AN47:AN48"/>
    <mergeCell ref="A62:B65"/>
    <mergeCell ref="C22:R25"/>
    <mergeCell ref="S22:AH25"/>
    <mergeCell ref="S26:AH29"/>
    <mergeCell ref="C26:R29"/>
    <mergeCell ref="C30:R33"/>
    <mergeCell ref="C34:R37"/>
    <mergeCell ref="C38:R41"/>
    <mergeCell ref="A38:B41"/>
    <mergeCell ref="A42:B45"/>
    <mergeCell ref="C50:R53"/>
    <mergeCell ref="C54:R57"/>
    <mergeCell ref="C58:R61"/>
    <mergeCell ref="C62:R65"/>
    <mergeCell ref="S38:AH41"/>
    <mergeCell ref="S42:AH45"/>
    <mergeCell ref="S46:AH49"/>
    <mergeCell ref="S50:AH53"/>
    <mergeCell ref="S54:AH57"/>
    <mergeCell ref="S58:AH61"/>
    <mergeCell ref="S62:AH65"/>
    <mergeCell ref="A50:B53"/>
    <mergeCell ref="S34:AH37"/>
    <mergeCell ref="A54:B57"/>
    <mergeCell ref="A58:B61"/>
    <mergeCell ref="AI51:AI52"/>
    <mergeCell ref="AJ51:AJ52"/>
    <mergeCell ref="AK51:AK52"/>
    <mergeCell ref="AL51:AL52"/>
    <mergeCell ref="AM51:AM52"/>
    <mergeCell ref="AN51:AN52"/>
    <mergeCell ref="A46:B49"/>
    <mergeCell ref="C46:R49"/>
    <mergeCell ref="AI47:AI48"/>
    <mergeCell ref="AL1:AM1"/>
    <mergeCell ref="AI1:AJ1"/>
    <mergeCell ref="AF1:AG1"/>
    <mergeCell ref="G9:AN11"/>
    <mergeCell ref="G12:S14"/>
    <mergeCell ref="AK35:AK36"/>
    <mergeCell ref="A12:F14"/>
    <mergeCell ref="S30:AH33"/>
    <mergeCell ref="A3:AN5"/>
    <mergeCell ref="A20:B20"/>
    <mergeCell ref="A22:B25"/>
    <mergeCell ref="A26:B29"/>
    <mergeCell ref="A30:B33"/>
    <mergeCell ref="A34:B37"/>
    <mergeCell ref="AL35:AL36"/>
    <mergeCell ref="AM35:AM36"/>
    <mergeCell ref="AN35:AN36"/>
    <mergeCell ref="AI35:AI36"/>
    <mergeCell ref="AJ35:AJ36"/>
    <mergeCell ref="G6:AN8"/>
    <mergeCell ref="AN23:AN24"/>
    <mergeCell ref="AN27:AN28"/>
    <mergeCell ref="AK31:AK32"/>
    <mergeCell ref="AL31:AL32"/>
    <mergeCell ref="C42:R45"/>
    <mergeCell ref="AJ23:AJ24"/>
    <mergeCell ref="AI63:AI64"/>
    <mergeCell ref="AJ63:AJ64"/>
    <mergeCell ref="AK63:AK64"/>
    <mergeCell ref="AL63:AL64"/>
    <mergeCell ref="AM63:AM64"/>
    <mergeCell ref="AN63:AN64"/>
    <mergeCell ref="AI55:AI56"/>
    <mergeCell ref="AJ55:AJ56"/>
    <mergeCell ref="AK55:AK56"/>
    <mergeCell ref="AL55:AL56"/>
    <mergeCell ref="AM55:AM56"/>
    <mergeCell ref="AN55:AN56"/>
    <mergeCell ref="AI59:AI60"/>
    <mergeCell ref="AJ59:AJ60"/>
    <mergeCell ref="AK59:AK60"/>
    <mergeCell ref="AL59:AL60"/>
    <mergeCell ref="AM59:AM60"/>
    <mergeCell ref="AN59:AN60"/>
    <mergeCell ref="AI39:AI40"/>
    <mergeCell ref="AJ39:AJ40"/>
    <mergeCell ref="AK39:AK40"/>
    <mergeCell ref="AL39:AL40"/>
  </mergeCells>
  <phoneticPr fontId="19"/>
  <dataValidations count="2">
    <dataValidation imeMode="hiragana" allowBlank="1" showInputMessage="1" showErrorMessage="1" sqref="C22:AH65"/>
    <dataValidation imeMode="halfAlpha" allowBlank="1" showInputMessage="1" showErrorMessage="1" sqref="AI23:AI24 AK23:AL24 AN23:AN24 AI27:AI28 AK27:AL28 AN27:AN28 AI31:AI32 AK31:AL32 AN31:AN32 AI35:AI36 AK35:AL36 AN35:AN36 AI39:AI40 AK39:AL40 AN39:AN40 AI43:AI44 AK43:AL44 AN43:AN44 AI47:AI48 AK47:AL48 AN47:AN48 AI51:AI52 AK51:AL52 AN51:AN52 AI55:AI56 AK55:AL56 AN55:AN56 AI59:AI60 AK59:AL60 AN59:AN60 AI63:AI64 AK63:AL64 AN63:AN64 J15:K17 M15:N17 P15:Q17"/>
  </dataValidations>
  <pageMargins left="0.78740157480314965" right="0.78740157480314965" top="0.39370078740157483" bottom="0.39370078740157483" header="0.39370078740157483" footer="0.39370078740157483"/>
  <pageSetup paperSize="9" scale="96"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BL68"/>
  <sheetViews>
    <sheetView workbookViewId="0"/>
  </sheetViews>
  <sheetFormatPr defaultColWidth="2.125" defaultRowHeight="12.6" customHeight="1"/>
  <cols>
    <col min="1" max="40" width="2.125" style="212"/>
    <col min="41" max="64" width="2.125" style="396"/>
    <col min="65" max="16384" width="2.125" style="212"/>
  </cols>
  <sheetData>
    <row r="1" spans="1:61" ht="12.6" customHeight="1">
      <c r="AK1" s="3971" t="s">
        <v>479</v>
      </c>
      <c r="AL1" s="3971"/>
      <c r="AM1" s="3971"/>
      <c r="AN1" s="3971"/>
    </row>
    <row r="2" spans="1:61" ht="12.6" customHeight="1">
      <c r="AK2" s="3971"/>
      <c r="AL2" s="3971"/>
      <c r="AM2" s="3971"/>
      <c r="AN2" s="3971"/>
    </row>
    <row r="3" spans="1:61" ht="12.6" customHeight="1">
      <c r="A3" s="3687" t="str">
        <f>CONCATENATE(一括入力シート!B15,一括入力シート!C15,一括入力シート!D15)</f>
        <v/>
      </c>
      <c r="B3" s="3687"/>
      <c r="C3" s="3687"/>
      <c r="D3" s="3687"/>
      <c r="E3" s="3687"/>
      <c r="F3" s="3687"/>
      <c r="G3" s="3687"/>
      <c r="H3" s="3687"/>
      <c r="I3" s="3687"/>
      <c r="J3" s="3687"/>
      <c r="K3" s="3687"/>
      <c r="L3" s="3687"/>
      <c r="M3" s="3717" t="s">
        <v>1777</v>
      </c>
      <c r="N3" s="3717"/>
      <c r="O3" s="3717"/>
      <c r="P3" s="3717"/>
      <c r="Q3" s="3687">
        <f>一括入力シート!B16</f>
        <v>0</v>
      </c>
      <c r="R3" s="3687"/>
      <c r="S3" s="3687"/>
      <c r="T3" s="3687"/>
      <c r="U3" s="3687"/>
      <c r="V3" s="3687"/>
      <c r="W3" s="3688" t="s">
        <v>1778</v>
      </c>
      <c r="X3" s="3688"/>
      <c r="Y3" s="3688"/>
      <c r="Z3" s="2460"/>
      <c r="AA3" s="2460" t="s">
        <v>436</v>
      </c>
      <c r="AB3" s="2460"/>
      <c r="AC3" s="2460"/>
      <c r="AD3" s="3689">
        <f>一括入力シート!B20</f>
        <v>0</v>
      </c>
      <c r="AE3" s="3690"/>
      <c r="AF3" s="2460" t="s">
        <v>437</v>
      </c>
      <c r="AG3" s="3689">
        <f>一括入力シート!C20</f>
        <v>0</v>
      </c>
      <c r="AH3" s="3690"/>
      <c r="AI3" s="3690"/>
      <c r="AJ3" s="2460" t="s">
        <v>438</v>
      </c>
      <c r="AK3" s="3691">
        <f>一括入力シート!D20</f>
        <v>0</v>
      </c>
      <c r="AL3" s="3692"/>
      <c r="AM3" s="3692"/>
      <c r="AN3" s="3692"/>
    </row>
    <row r="4" spans="1:61" ht="12.6" customHeight="1">
      <c r="A4" s="3687"/>
      <c r="B4" s="3687"/>
      <c r="C4" s="3687"/>
      <c r="D4" s="3687"/>
      <c r="E4" s="3687"/>
      <c r="F4" s="3687"/>
      <c r="G4" s="3687"/>
      <c r="H4" s="3687"/>
      <c r="I4" s="3687"/>
      <c r="J4" s="3687"/>
      <c r="K4" s="3687"/>
      <c r="L4" s="3687"/>
      <c r="M4" s="3717"/>
      <c r="N4" s="3717"/>
      <c r="O4" s="3717"/>
      <c r="P4" s="3717"/>
      <c r="Q4" s="3687"/>
      <c r="R4" s="3687"/>
      <c r="S4" s="3687"/>
      <c r="T4" s="3687"/>
      <c r="U4" s="3687"/>
      <c r="V4" s="3687"/>
      <c r="W4" s="3688"/>
      <c r="X4" s="3688"/>
      <c r="Y4" s="3688"/>
      <c r="Z4" s="2460"/>
      <c r="AA4" s="2460"/>
      <c r="AB4" s="2460"/>
      <c r="AC4" s="2460"/>
      <c r="AD4" s="3690"/>
      <c r="AE4" s="3690"/>
      <c r="AF4" s="2460"/>
      <c r="AG4" s="3690"/>
      <c r="AH4" s="3690"/>
      <c r="AI4" s="3690"/>
      <c r="AJ4" s="2460"/>
      <c r="AK4" s="3692"/>
      <c r="AL4" s="3692"/>
      <c r="AM4" s="3692"/>
      <c r="AN4" s="3692"/>
    </row>
    <row r="5" spans="1:61" ht="12.6" customHeight="1">
      <c r="A5" s="3708"/>
      <c r="B5" s="3708"/>
      <c r="C5" s="3708"/>
      <c r="D5" s="3708"/>
      <c r="E5" s="3708"/>
      <c r="F5" s="3708"/>
      <c r="G5" s="3708"/>
      <c r="H5" s="3708"/>
      <c r="I5" s="3708"/>
      <c r="J5" s="3708"/>
      <c r="K5" s="3708"/>
      <c r="L5" s="3708"/>
      <c r="M5" s="3708"/>
      <c r="N5" s="3708"/>
      <c r="O5" s="3708"/>
      <c r="P5" s="3708"/>
      <c r="Q5" s="3708"/>
      <c r="R5" s="3708"/>
      <c r="S5" s="3708"/>
      <c r="T5" s="3708"/>
      <c r="U5" s="3708"/>
      <c r="V5" s="3708"/>
      <c r="W5" s="3708"/>
      <c r="X5" s="3708"/>
      <c r="Y5" s="3708"/>
      <c r="Z5" s="2460"/>
      <c r="AA5" s="2460" t="s">
        <v>439</v>
      </c>
      <c r="AB5" s="2460"/>
      <c r="AC5" s="2460"/>
      <c r="AD5" s="3689">
        <f>一括入力シート!B22</f>
        <v>0</v>
      </c>
      <c r="AE5" s="3690"/>
      <c r="AF5" s="2460" t="s">
        <v>440</v>
      </c>
      <c r="AG5" s="3689">
        <f>一括入力シート!C22</f>
        <v>0</v>
      </c>
      <c r="AH5" s="3690"/>
      <c r="AI5" s="3690"/>
      <c r="AJ5" s="2460" t="s">
        <v>440</v>
      </c>
      <c r="AK5" s="3689">
        <f>一括入力シート!D22</f>
        <v>0</v>
      </c>
      <c r="AL5" s="3690"/>
      <c r="AM5" s="3690"/>
      <c r="AN5" s="3690"/>
    </row>
    <row r="6" spans="1:61" ht="12.6" customHeight="1">
      <c r="A6" s="3710"/>
      <c r="B6" s="3710"/>
      <c r="C6" s="3710"/>
      <c r="D6" s="3710"/>
      <c r="E6" s="3710"/>
      <c r="F6" s="3710"/>
      <c r="G6" s="3710"/>
      <c r="H6" s="3710"/>
      <c r="I6" s="3710"/>
      <c r="J6" s="3710"/>
      <c r="K6" s="3710"/>
      <c r="L6" s="3710"/>
      <c r="M6" s="3710"/>
      <c r="N6" s="3710"/>
      <c r="O6" s="3710"/>
      <c r="P6" s="3710"/>
      <c r="Q6" s="3710"/>
      <c r="R6" s="3710"/>
      <c r="S6" s="3710"/>
      <c r="T6" s="3710"/>
      <c r="U6" s="3710"/>
      <c r="V6" s="3710"/>
      <c r="W6" s="3710"/>
      <c r="X6" s="3710"/>
      <c r="Y6" s="3710"/>
      <c r="Z6" s="2463"/>
      <c r="AA6" s="2463"/>
      <c r="AB6" s="2463"/>
      <c r="AC6" s="2463"/>
      <c r="AD6" s="3713"/>
      <c r="AE6" s="3713"/>
      <c r="AF6" s="2463"/>
      <c r="AG6" s="3713"/>
      <c r="AH6" s="3713"/>
      <c r="AI6" s="3713"/>
      <c r="AJ6" s="2463"/>
      <c r="AK6" s="3713"/>
      <c r="AL6" s="3713"/>
      <c r="AM6" s="3713"/>
      <c r="AN6" s="3713"/>
    </row>
    <row r="7" spans="1:61" ht="12.6" customHeight="1">
      <c r="A7" s="3783" t="s">
        <v>480</v>
      </c>
      <c r="B7" s="3784"/>
      <c r="C7" s="3784"/>
      <c r="D7" s="3784"/>
      <c r="E7" s="3784"/>
      <c r="F7" s="3784"/>
      <c r="G7" s="3784"/>
      <c r="H7" s="3784"/>
      <c r="I7" s="3784"/>
      <c r="J7" s="3784"/>
      <c r="K7" s="3784"/>
      <c r="L7" s="3784"/>
      <c r="M7" s="3784"/>
      <c r="N7" s="3784"/>
      <c r="O7" s="3784"/>
      <c r="P7" s="3784"/>
      <c r="Q7" s="3784"/>
      <c r="R7" s="3784"/>
      <c r="S7" s="3784"/>
      <c r="T7" s="3784"/>
      <c r="U7" s="3784"/>
      <c r="V7" s="3785"/>
      <c r="W7" s="3913" t="s">
        <v>442</v>
      </c>
      <c r="X7" s="3914"/>
      <c r="Y7" s="3914"/>
      <c r="Z7" s="3914"/>
      <c r="AA7" s="3914"/>
      <c r="AB7" s="3915"/>
      <c r="AC7" s="3704" t="s">
        <v>2278</v>
      </c>
      <c r="AD7" s="3705"/>
      <c r="AE7" s="3705"/>
      <c r="AF7" s="3711"/>
      <c r="AG7" s="3711"/>
      <c r="AH7" s="3705" t="s">
        <v>468</v>
      </c>
      <c r="AI7" s="3711"/>
      <c r="AJ7" s="3711"/>
      <c r="AK7" s="3705" t="s">
        <v>469</v>
      </c>
      <c r="AL7" s="3711"/>
      <c r="AM7" s="3711"/>
      <c r="AN7" s="3706" t="s">
        <v>470</v>
      </c>
      <c r="AO7" s="396" t="s">
        <v>1780</v>
      </c>
    </row>
    <row r="8" spans="1:61" ht="12.6" customHeight="1">
      <c r="A8" s="3786"/>
      <c r="B8" s="3787"/>
      <c r="C8" s="3787"/>
      <c r="D8" s="3787"/>
      <c r="E8" s="3787"/>
      <c r="F8" s="3787"/>
      <c r="G8" s="3787"/>
      <c r="H8" s="3787"/>
      <c r="I8" s="3787"/>
      <c r="J8" s="3787"/>
      <c r="K8" s="3787"/>
      <c r="L8" s="3787"/>
      <c r="M8" s="3787"/>
      <c r="N8" s="3787"/>
      <c r="O8" s="3787"/>
      <c r="P8" s="3787"/>
      <c r="Q8" s="3787"/>
      <c r="R8" s="3787"/>
      <c r="S8" s="3787"/>
      <c r="T8" s="3787"/>
      <c r="U8" s="3787"/>
      <c r="V8" s="3788"/>
      <c r="W8" s="3916"/>
      <c r="X8" s="3758"/>
      <c r="Y8" s="3758"/>
      <c r="Z8" s="3758"/>
      <c r="AA8" s="3758"/>
      <c r="AB8" s="3917"/>
      <c r="AC8" s="3707"/>
      <c r="AD8" s="3708"/>
      <c r="AE8" s="3708"/>
      <c r="AF8" s="3712"/>
      <c r="AG8" s="3712"/>
      <c r="AH8" s="3708"/>
      <c r="AI8" s="3712"/>
      <c r="AJ8" s="3712"/>
      <c r="AK8" s="3708"/>
      <c r="AL8" s="3712"/>
      <c r="AM8" s="3712"/>
      <c r="AN8" s="3693"/>
      <c r="BA8" s="575"/>
      <c r="BB8" s="575"/>
      <c r="BC8" s="575"/>
      <c r="BD8" s="528"/>
      <c r="BE8" s="528"/>
      <c r="BF8" s="528"/>
      <c r="BG8" s="528"/>
      <c r="BH8" s="528"/>
      <c r="BI8" s="528"/>
    </row>
    <row r="9" spans="1:61" ht="12.6" customHeight="1">
      <c r="A9" s="3786"/>
      <c r="B9" s="3787"/>
      <c r="C9" s="3787"/>
      <c r="D9" s="3787"/>
      <c r="E9" s="3787"/>
      <c r="F9" s="3787"/>
      <c r="G9" s="3787"/>
      <c r="H9" s="3787"/>
      <c r="I9" s="3787"/>
      <c r="J9" s="3787"/>
      <c r="K9" s="3787"/>
      <c r="L9" s="3787"/>
      <c r="M9" s="3787"/>
      <c r="N9" s="3787"/>
      <c r="O9" s="3787"/>
      <c r="P9" s="3787"/>
      <c r="Q9" s="3787"/>
      <c r="R9" s="3787"/>
      <c r="S9" s="3787"/>
      <c r="T9" s="3787"/>
      <c r="U9" s="3787"/>
      <c r="V9" s="3788"/>
      <c r="W9" s="3916"/>
      <c r="X9" s="3758"/>
      <c r="Y9" s="3758"/>
      <c r="Z9" s="3758"/>
      <c r="AA9" s="3758"/>
      <c r="AB9" s="3917"/>
      <c r="AC9" s="3707"/>
      <c r="AD9" s="3708"/>
      <c r="AE9" s="3708"/>
      <c r="AF9" s="3712"/>
      <c r="AG9" s="3712"/>
      <c r="AH9" s="3708"/>
      <c r="AI9" s="3712"/>
      <c r="AJ9" s="3712"/>
      <c r="AK9" s="3708"/>
      <c r="AL9" s="3712"/>
      <c r="AM9" s="3712"/>
      <c r="AN9" s="3693"/>
      <c r="BA9" s="575"/>
      <c r="BB9" s="575"/>
      <c r="BC9" s="575"/>
      <c r="BD9" s="528"/>
      <c r="BE9" s="528"/>
      <c r="BF9" s="528"/>
      <c r="BG9" s="528"/>
      <c r="BH9" s="528"/>
      <c r="BI9" s="528"/>
    </row>
    <row r="10" spans="1:61" ht="12.6" customHeight="1">
      <c r="A10" s="3786"/>
      <c r="B10" s="3787"/>
      <c r="C10" s="3787"/>
      <c r="D10" s="3787"/>
      <c r="E10" s="3787"/>
      <c r="F10" s="3787"/>
      <c r="G10" s="3787"/>
      <c r="H10" s="3787"/>
      <c r="I10" s="3787"/>
      <c r="J10" s="3787"/>
      <c r="K10" s="3787"/>
      <c r="L10" s="3787"/>
      <c r="M10" s="3787"/>
      <c r="N10" s="3787"/>
      <c r="O10" s="3787"/>
      <c r="P10" s="3787"/>
      <c r="Q10" s="3787"/>
      <c r="R10" s="3787"/>
      <c r="S10" s="3787"/>
      <c r="T10" s="3787"/>
      <c r="U10" s="3787"/>
      <c r="V10" s="3788"/>
      <c r="W10" s="3916"/>
      <c r="X10" s="3758"/>
      <c r="Y10" s="3758"/>
      <c r="Z10" s="3758"/>
      <c r="AA10" s="3758"/>
      <c r="AB10" s="3917"/>
      <c r="AC10" s="571"/>
      <c r="AD10" s="530"/>
      <c r="AE10" s="530"/>
      <c r="AF10" s="530"/>
      <c r="AG10" s="572"/>
      <c r="AH10" s="572"/>
      <c r="AI10" s="3712"/>
      <c r="AJ10" s="3712"/>
      <c r="AK10" s="3708" t="s">
        <v>443</v>
      </c>
      <c r="AL10" s="3712"/>
      <c r="AM10" s="3712"/>
      <c r="AN10" s="3693" t="s">
        <v>444</v>
      </c>
      <c r="AO10" s="396" t="s">
        <v>1779</v>
      </c>
      <c r="AR10" s="576"/>
      <c r="AS10" s="576"/>
      <c r="AT10" s="576"/>
      <c r="AU10" s="577"/>
      <c r="AV10" s="576"/>
      <c r="AW10" s="576"/>
      <c r="AX10" s="576"/>
      <c r="BA10" s="575"/>
      <c r="BB10" s="575"/>
      <c r="BC10" s="575"/>
      <c r="BD10" s="528"/>
      <c r="BE10" s="528"/>
      <c r="BF10" s="528"/>
      <c r="BG10" s="528"/>
      <c r="BH10" s="528"/>
      <c r="BI10" s="528"/>
    </row>
    <row r="11" spans="1:61" ht="12.6" customHeight="1">
      <c r="A11" s="3786"/>
      <c r="B11" s="3787"/>
      <c r="C11" s="3787"/>
      <c r="D11" s="3787"/>
      <c r="E11" s="3787"/>
      <c r="F11" s="3787"/>
      <c r="G11" s="3787"/>
      <c r="H11" s="3787"/>
      <c r="I11" s="3787"/>
      <c r="J11" s="3787"/>
      <c r="K11" s="3787"/>
      <c r="L11" s="3787"/>
      <c r="M11" s="3787"/>
      <c r="N11" s="3787"/>
      <c r="O11" s="3787"/>
      <c r="P11" s="3787"/>
      <c r="Q11" s="3787"/>
      <c r="R11" s="3787"/>
      <c r="S11" s="3787"/>
      <c r="T11" s="3787"/>
      <c r="U11" s="3787"/>
      <c r="V11" s="3788"/>
      <c r="W11" s="3916"/>
      <c r="X11" s="3758"/>
      <c r="Y11" s="3758"/>
      <c r="Z11" s="3758"/>
      <c r="AA11" s="3758"/>
      <c r="AB11" s="3917"/>
      <c r="AC11" s="573"/>
      <c r="AD11" s="574"/>
      <c r="AE11" s="574"/>
      <c r="AF11" s="574"/>
      <c r="AG11" s="566"/>
      <c r="AH11" s="566"/>
      <c r="AI11" s="3745"/>
      <c r="AJ11" s="3745"/>
      <c r="AK11" s="3710"/>
      <c r="AL11" s="3745"/>
      <c r="AM11" s="3745"/>
      <c r="AN11" s="3694"/>
    </row>
    <row r="12" spans="1:61" ht="12.6" customHeight="1">
      <c r="A12" s="3913" t="s">
        <v>445</v>
      </c>
      <c r="B12" s="3914"/>
      <c r="C12" s="3914"/>
      <c r="D12" s="3915"/>
      <c r="E12" s="3730">
        <f>一括入力シート!B6</f>
        <v>0</v>
      </c>
      <c r="F12" s="3731"/>
      <c r="G12" s="3731"/>
      <c r="H12" s="3731"/>
      <c r="I12" s="3731"/>
      <c r="J12" s="3731"/>
      <c r="K12" s="3731"/>
      <c r="L12" s="3731"/>
      <c r="M12" s="3731"/>
      <c r="N12" s="3731"/>
      <c r="O12" s="3731"/>
      <c r="P12" s="3731"/>
      <c r="Q12" s="3732"/>
      <c r="R12" s="3913" t="s">
        <v>446</v>
      </c>
      <c r="S12" s="3914"/>
      <c r="T12" s="3914"/>
      <c r="U12" s="3914"/>
      <c r="V12" s="3915"/>
      <c r="W12" s="3695">
        <f>一括入力シート!B45</f>
        <v>0</v>
      </c>
      <c r="X12" s="3696"/>
      <c r="Y12" s="3696"/>
      <c r="Z12" s="3696"/>
      <c r="AA12" s="3696"/>
      <c r="AB12" s="3696"/>
      <c r="AC12" s="3696"/>
      <c r="AD12" s="3696"/>
      <c r="AE12" s="3696"/>
      <c r="AF12" s="3696"/>
      <c r="AG12" s="3696"/>
      <c r="AH12" s="3696"/>
      <c r="AI12" s="3696"/>
      <c r="AJ12" s="3696"/>
      <c r="AK12" s="3696"/>
      <c r="AL12" s="3696"/>
      <c r="AM12" s="3696"/>
      <c r="AN12" s="3697"/>
      <c r="BI12" s="401"/>
    </row>
    <row r="13" spans="1:61" ht="12.6" customHeight="1">
      <c r="A13" s="3916"/>
      <c r="B13" s="3758"/>
      <c r="C13" s="3758"/>
      <c r="D13" s="3917"/>
      <c r="E13" s="3733"/>
      <c r="F13" s="3734"/>
      <c r="G13" s="3734"/>
      <c r="H13" s="3734"/>
      <c r="I13" s="3734"/>
      <c r="J13" s="3734"/>
      <c r="K13" s="3734"/>
      <c r="L13" s="3734"/>
      <c r="M13" s="3734"/>
      <c r="N13" s="3734"/>
      <c r="O13" s="3734"/>
      <c r="P13" s="3734"/>
      <c r="Q13" s="3735"/>
      <c r="R13" s="3916"/>
      <c r="S13" s="3758"/>
      <c r="T13" s="3758"/>
      <c r="U13" s="3758"/>
      <c r="V13" s="3917"/>
      <c r="W13" s="3698"/>
      <c r="X13" s="3699"/>
      <c r="Y13" s="3699"/>
      <c r="Z13" s="3699"/>
      <c r="AA13" s="3699"/>
      <c r="AB13" s="3699"/>
      <c r="AC13" s="3699"/>
      <c r="AD13" s="3699"/>
      <c r="AE13" s="3699"/>
      <c r="AF13" s="3699"/>
      <c r="AG13" s="3699"/>
      <c r="AH13" s="3699"/>
      <c r="AI13" s="3699"/>
      <c r="AJ13" s="3699"/>
      <c r="AK13" s="3699"/>
      <c r="AL13" s="3699"/>
      <c r="AM13" s="3699"/>
      <c r="AN13" s="3700"/>
      <c r="BI13" s="401"/>
    </row>
    <row r="14" spans="1:61" ht="12.6" customHeight="1">
      <c r="A14" s="3918"/>
      <c r="B14" s="3919"/>
      <c r="C14" s="3919"/>
      <c r="D14" s="3920"/>
      <c r="E14" s="3736"/>
      <c r="F14" s="3737"/>
      <c r="G14" s="3737"/>
      <c r="H14" s="3737"/>
      <c r="I14" s="3737"/>
      <c r="J14" s="3737"/>
      <c r="K14" s="3737"/>
      <c r="L14" s="3737"/>
      <c r="M14" s="3737"/>
      <c r="N14" s="3737"/>
      <c r="O14" s="3737"/>
      <c r="P14" s="3737"/>
      <c r="Q14" s="3738"/>
      <c r="R14" s="3918"/>
      <c r="S14" s="3919"/>
      <c r="T14" s="3919"/>
      <c r="U14" s="3919"/>
      <c r="V14" s="3920"/>
      <c r="W14" s="3701"/>
      <c r="X14" s="3702"/>
      <c r="Y14" s="3702"/>
      <c r="Z14" s="3702"/>
      <c r="AA14" s="3702"/>
      <c r="AB14" s="3702"/>
      <c r="AC14" s="3702"/>
      <c r="AD14" s="3702"/>
      <c r="AE14" s="3702"/>
      <c r="AF14" s="3702"/>
      <c r="AG14" s="3702"/>
      <c r="AH14" s="3702"/>
      <c r="AI14" s="3702"/>
      <c r="AJ14" s="3702"/>
      <c r="AK14" s="3702"/>
      <c r="AL14" s="3702"/>
      <c r="AM14" s="3702"/>
      <c r="AN14" s="3703"/>
      <c r="BI14" s="401"/>
    </row>
    <row r="15" spans="1:61" ht="12.6" customHeight="1">
      <c r="A15" s="3913" t="s">
        <v>1</v>
      </c>
      <c r="B15" s="3914"/>
      <c r="C15" s="3914"/>
      <c r="D15" s="3915"/>
      <c r="E15" s="3730" t="str">
        <f>一括入力シート!B8&amp;IF(一括入力シート!B9="","",CHAR(10)&amp;一括入力シート!B9)</f>
        <v/>
      </c>
      <c r="F15" s="3731"/>
      <c r="G15" s="3731"/>
      <c r="H15" s="3731"/>
      <c r="I15" s="3731"/>
      <c r="J15" s="3731"/>
      <c r="K15" s="3731"/>
      <c r="L15" s="3731"/>
      <c r="M15" s="3731"/>
      <c r="N15" s="3731"/>
      <c r="O15" s="3731"/>
      <c r="P15" s="3731"/>
      <c r="Q15" s="3732"/>
      <c r="R15" s="3921" t="s">
        <v>481</v>
      </c>
      <c r="S15" s="3922"/>
      <c r="T15" s="3922"/>
      <c r="U15" s="3922"/>
      <c r="V15" s="3923"/>
      <c r="W15" s="3724">
        <f>一括入力シート!B54</f>
        <v>0</v>
      </c>
      <c r="X15" s="3725"/>
      <c r="Y15" s="3725"/>
      <c r="Z15" s="3725"/>
      <c r="AA15" s="3725"/>
      <c r="AB15" s="3725"/>
      <c r="AC15" s="3725"/>
      <c r="AD15" s="3725"/>
      <c r="AE15" s="3725"/>
      <c r="AF15" s="3725"/>
      <c r="AG15" s="3725"/>
      <c r="AH15" s="3725"/>
      <c r="AI15" s="3725"/>
      <c r="AJ15" s="3725"/>
      <c r="AK15" s="3725"/>
      <c r="AL15" s="3725"/>
      <c r="AM15" s="3725"/>
      <c r="AN15" s="3726"/>
      <c r="BI15" s="401"/>
    </row>
    <row r="16" spans="1:61" ht="12.6" customHeight="1">
      <c r="A16" s="3916"/>
      <c r="B16" s="3758"/>
      <c r="C16" s="3758"/>
      <c r="D16" s="3917"/>
      <c r="E16" s="3733"/>
      <c r="F16" s="3734"/>
      <c r="G16" s="3734"/>
      <c r="H16" s="3734"/>
      <c r="I16" s="3734"/>
      <c r="J16" s="3734"/>
      <c r="K16" s="3734"/>
      <c r="L16" s="3734"/>
      <c r="M16" s="3734"/>
      <c r="N16" s="3734"/>
      <c r="O16" s="3734"/>
      <c r="P16" s="3734"/>
      <c r="Q16" s="3735"/>
      <c r="R16" s="3924"/>
      <c r="S16" s="3925"/>
      <c r="T16" s="3925"/>
      <c r="U16" s="3925"/>
      <c r="V16" s="3926"/>
      <c r="W16" s="3727"/>
      <c r="X16" s="3728"/>
      <c r="Y16" s="3728"/>
      <c r="Z16" s="3728"/>
      <c r="AA16" s="3728"/>
      <c r="AB16" s="3728"/>
      <c r="AC16" s="3728"/>
      <c r="AD16" s="3728"/>
      <c r="AE16" s="3728"/>
      <c r="AF16" s="3728"/>
      <c r="AG16" s="3728"/>
      <c r="AH16" s="3728"/>
      <c r="AI16" s="3728"/>
      <c r="AJ16" s="3728"/>
      <c r="AK16" s="3728"/>
      <c r="AL16" s="3728"/>
      <c r="AM16" s="3728"/>
      <c r="AN16" s="3729"/>
    </row>
    <row r="17" spans="1:41" ht="12.6" customHeight="1">
      <c r="A17" s="3918"/>
      <c r="B17" s="3919"/>
      <c r="C17" s="3919"/>
      <c r="D17" s="3920"/>
      <c r="E17" s="3736"/>
      <c r="F17" s="3737"/>
      <c r="G17" s="3737"/>
      <c r="H17" s="3737"/>
      <c r="I17" s="3737"/>
      <c r="J17" s="3737"/>
      <c r="K17" s="3737"/>
      <c r="L17" s="3737"/>
      <c r="M17" s="3737"/>
      <c r="N17" s="3737"/>
      <c r="O17" s="3737"/>
      <c r="P17" s="3737"/>
      <c r="Q17" s="3738"/>
      <c r="R17" s="3927"/>
      <c r="S17" s="3928"/>
      <c r="T17" s="3928"/>
      <c r="U17" s="3928"/>
      <c r="V17" s="3929"/>
      <c r="W17" s="3918" t="s">
        <v>448</v>
      </c>
      <c r="X17" s="3919"/>
      <c r="Y17" s="3919"/>
      <c r="Z17" s="3919"/>
      <c r="AA17" s="3919"/>
      <c r="AB17" s="240" t="s">
        <v>424</v>
      </c>
      <c r="AC17" s="3715"/>
      <c r="AD17" s="3715"/>
      <c r="AE17" s="3715"/>
      <c r="AF17" s="240" t="s">
        <v>425</v>
      </c>
      <c r="AG17" s="3715"/>
      <c r="AH17" s="3715"/>
      <c r="AI17" s="3715"/>
      <c r="AJ17" s="240" t="s">
        <v>426</v>
      </c>
      <c r="AK17" s="3715"/>
      <c r="AL17" s="3715"/>
      <c r="AM17" s="3715"/>
      <c r="AN17" s="3716"/>
      <c r="AO17" s="396" t="s">
        <v>1781</v>
      </c>
    </row>
    <row r="18" spans="1:41" ht="12.6" customHeight="1">
      <c r="A18" s="3780" t="s">
        <v>449</v>
      </c>
      <c r="B18" s="3780"/>
      <c r="C18" s="3780"/>
      <c r="D18" s="3780"/>
      <c r="E18" s="3780"/>
      <c r="F18" s="3780"/>
      <c r="G18" s="3780"/>
      <c r="H18" s="3780"/>
      <c r="I18" s="3780"/>
      <c r="J18" s="3780"/>
      <c r="K18" s="3780"/>
      <c r="L18" s="3780"/>
      <c r="M18" s="3780"/>
      <c r="N18" s="3780"/>
      <c r="O18" s="3780"/>
      <c r="P18" s="3780"/>
      <c r="Q18" s="3780"/>
      <c r="R18" s="3780"/>
      <c r="S18" s="3780"/>
      <c r="T18" s="3780"/>
      <c r="U18" s="3780"/>
      <c r="V18" s="3780"/>
      <c r="W18" s="3780"/>
      <c r="X18" s="3780"/>
      <c r="Y18" s="3780"/>
      <c r="Z18" s="3780"/>
      <c r="AA18" s="3780"/>
      <c r="AB18" s="3780"/>
      <c r="AC18" s="3780"/>
      <c r="AD18" s="3780"/>
      <c r="AE18" s="3780"/>
      <c r="AF18" s="3780"/>
      <c r="AG18" s="3780"/>
      <c r="AH18" s="3780"/>
      <c r="AI18" s="3780"/>
      <c r="AJ18" s="3780"/>
      <c r="AK18" s="3780"/>
      <c r="AL18" s="3780"/>
      <c r="AM18" s="3780"/>
      <c r="AN18" s="3780"/>
    </row>
    <row r="19" spans="1:41" ht="12.6" customHeight="1">
      <c r="A19" s="3782"/>
      <c r="B19" s="3782"/>
      <c r="C19" s="3782"/>
      <c r="D19" s="3782"/>
      <c r="E19" s="3782"/>
      <c r="F19" s="3782"/>
      <c r="G19" s="3782"/>
      <c r="H19" s="3782"/>
      <c r="I19" s="3782"/>
      <c r="J19" s="3782"/>
      <c r="K19" s="3782"/>
      <c r="L19" s="3782"/>
      <c r="M19" s="3782"/>
      <c r="N19" s="3782"/>
      <c r="O19" s="3782"/>
      <c r="P19" s="3782"/>
      <c r="Q19" s="3782"/>
      <c r="R19" s="3782"/>
      <c r="S19" s="3782"/>
      <c r="T19" s="3782"/>
      <c r="U19" s="3782"/>
      <c r="V19" s="3782"/>
      <c r="W19" s="3782"/>
      <c r="X19" s="3782"/>
      <c r="Y19" s="3782"/>
      <c r="Z19" s="3782"/>
      <c r="AA19" s="3782"/>
      <c r="AB19" s="3782"/>
      <c r="AC19" s="3782"/>
      <c r="AD19" s="3782"/>
      <c r="AE19" s="3782"/>
      <c r="AF19" s="3782"/>
      <c r="AG19" s="3782"/>
      <c r="AH19" s="3782"/>
      <c r="AI19" s="3782"/>
      <c r="AJ19" s="3782"/>
      <c r="AK19" s="3782"/>
      <c r="AL19" s="3782"/>
      <c r="AM19" s="3782"/>
      <c r="AN19" s="3782"/>
    </row>
    <row r="20" spans="1:41" ht="12.6" customHeight="1">
      <c r="A20" s="2471" t="s">
        <v>450</v>
      </c>
      <c r="B20" s="2468"/>
      <c r="C20" s="2468"/>
      <c r="D20" s="2470"/>
      <c r="E20" s="2471" t="s">
        <v>482</v>
      </c>
      <c r="F20" s="2468"/>
      <c r="G20" s="2468"/>
      <c r="H20" s="2468"/>
      <c r="I20" s="2468"/>
      <c r="J20" s="2468"/>
      <c r="K20" s="2468"/>
      <c r="L20" s="2468"/>
      <c r="M20" s="2468"/>
      <c r="N20" s="2468"/>
      <c r="O20" s="2468"/>
      <c r="P20" s="2468"/>
      <c r="Q20" s="2468"/>
      <c r="R20" s="2468"/>
      <c r="S20" s="2468"/>
      <c r="T20" s="2468"/>
      <c r="U20" s="2468"/>
      <c r="V20" s="2468"/>
      <c r="W20" s="2468"/>
      <c r="X20" s="2468"/>
      <c r="Y20" s="2468"/>
      <c r="Z20" s="2468"/>
      <c r="AA20" s="2468"/>
      <c r="AB20" s="2468"/>
      <c r="AC20" s="2468"/>
      <c r="AD20" s="2470"/>
      <c r="AE20" s="3965" t="s">
        <v>483</v>
      </c>
      <c r="AF20" s="3966"/>
      <c r="AG20" s="3966"/>
      <c r="AH20" s="3966"/>
      <c r="AI20" s="3966"/>
      <c r="AJ20" s="3966"/>
      <c r="AK20" s="3966"/>
      <c r="AL20" s="3966"/>
      <c r="AM20" s="3966"/>
      <c r="AN20" s="3967"/>
    </row>
    <row r="21" spans="1:41" ht="12.6" customHeight="1">
      <c r="A21" s="2473"/>
      <c r="B21" s="2463"/>
      <c r="C21" s="2463"/>
      <c r="D21" s="2466"/>
      <c r="E21" s="2473"/>
      <c r="F21" s="2463"/>
      <c r="G21" s="2463"/>
      <c r="H21" s="2463"/>
      <c r="I21" s="2463"/>
      <c r="J21" s="2463"/>
      <c r="K21" s="2463"/>
      <c r="L21" s="2463"/>
      <c r="M21" s="2463"/>
      <c r="N21" s="2463"/>
      <c r="O21" s="2463"/>
      <c r="P21" s="2463"/>
      <c r="Q21" s="2463"/>
      <c r="R21" s="2463"/>
      <c r="S21" s="2463"/>
      <c r="T21" s="2463"/>
      <c r="U21" s="2463"/>
      <c r="V21" s="2463"/>
      <c r="W21" s="2463"/>
      <c r="X21" s="2463"/>
      <c r="Y21" s="2463"/>
      <c r="Z21" s="2463"/>
      <c r="AA21" s="2463"/>
      <c r="AB21" s="2463"/>
      <c r="AC21" s="2463"/>
      <c r="AD21" s="2466"/>
      <c r="AE21" s="3968"/>
      <c r="AF21" s="3969"/>
      <c r="AG21" s="3969"/>
      <c r="AH21" s="3969"/>
      <c r="AI21" s="3969"/>
      <c r="AJ21" s="3969"/>
      <c r="AK21" s="3969"/>
      <c r="AL21" s="3969"/>
      <c r="AM21" s="3969"/>
      <c r="AN21" s="3970"/>
    </row>
    <row r="22" spans="1:41" ht="12.6" customHeight="1">
      <c r="A22" s="3946" t="s">
        <v>484</v>
      </c>
      <c r="B22" s="3947"/>
      <c r="C22" s="3947"/>
      <c r="D22" s="3948"/>
      <c r="E22" s="3953" t="s">
        <v>485</v>
      </c>
      <c r="F22" s="3954"/>
      <c r="G22" s="3954"/>
      <c r="H22" s="3954"/>
      <c r="I22" s="3954"/>
      <c r="J22" s="3954"/>
      <c r="K22" s="3954"/>
      <c r="L22" s="3954"/>
      <c r="M22" s="3954"/>
      <c r="N22" s="3954"/>
      <c r="O22" s="3954"/>
      <c r="P22" s="3954"/>
      <c r="Q22" s="3954"/>
      <c r="R22" s="3954"/>
      <c r="S22" s="3954"/>
      <c r="T22" s="3954"/>
      <c r="U22" s="3954"/>
      <c r="V22" s="3954"/>
      <c r="W22" s="3954"/>
      <c r="X22" s="3954"/>
      <c r="Y22" s="3954"/>
      <c r="Z22" s="3954"/>
      <c r="AA22" s="3954"/>
      <c r="AB22" s="3954"/>
      <c r="AC22" s="3954"/>
      <c r="AD22" s="3955"/>
      <c r="AE22" s="3953"/>
      <c r="AF22" s="3954"/>
      <c r="AG22" s="3954"/>
      <c r="AH22" s="3954"/>
      <c r="AI22" s="3954"/>
      <c r="AJ22" s="3954"/>
      <c r="AK22" s="3954"/>
      <c r="AL22" s="3954"/>
      <c r="AM22" s="3954"/>
      <c r="AN22" s="3955"/>
    </row>
    <row r="23" spans="1:41" ht="12.6" customHeight="1">
      <c r="A23" s="3949"/>
      <c r="B23" s="3666"/>
      <c r="C23" s="3666"/>
      <c r="D23" s="3950"/>
      <c r="E23" s="3933"/>
      <c r="F23" s="3934"/>
      <c r="G23" s="3934"/>
      <c r="H23" s="3934"/>
      <c r="I23" s="3934"/>
      <c r="J23" s="3934"/>
      <c r="K23" s="3934"/>
      <c r="L23" s="3934"/>
      <c r="M23" s="3934"/>
      <c r="N23" s="3934"/>
      <c r="O23" s="3934"/>
      <c r="P23" s="3934"/>
      <c r="Q23" s="3934"/>
      <c r="R23" s="3934"/>
      <c r="S23" s="3934"/>
      <c r="T23" s="3934"/>
      <c r="U23" s="3934"/>
      <c r="V23" s="3934"/>
      <c r="W23" s="3934"/>
      <c r="X23" s="3934"/>
      <c r="Y23" s="3934"/>
      <c r="Z23" s="3934"/>
      <c r="AA23" s="3934"/>
      <c r="AB23" s="3934"/>
      <c r="AC23" s="3934"/>
      <c r="AD23" s="3935"/>
      <c r="AE23" s="3933"/>
      <c r="AF23" s="3934"/>
      <c r="AG23" s="3934"/>
      <c r="AH23" s="3934"/>
      <c r="AI23" s="3934"/>
      <c r="AJ23" s="3934"/>
      <c r="AK23" s="3934"/>
      <c r="AL23" s="3934"/>
      <c r="AM23" s="3934"/>
      <c r="AN23" s="3935"/>
    </row>
    <row r="24" spans="1:41" ht="12.6" customHeight="1">
      <c r="A24" s="3949"/>
      <c r="B24" s="3666"/>
      <c r="C24" s="3666"/>
      <c r="D24" s="3950"/>
      <c r="E24" s="3933"/>
      <c r="F24" s="3934"/>
      <c r="G24" s="3934"/>
      <c r="H24" s="3934"/>
      <c r="I24" s="3934"/>
      <c r="J24" s="3934"/>
      <c r="K24" s="3934"/>
      <c r="L24" s="3934"/>
      <c r="M24" s="3934"/>
      <c r="N24" s="3934"/>
      <c r="O24" s="3934"/>
      <c r="P24" s="3934"/>
      <c r="Q24" s="3934"/>
      <c r="R24" s="3934"/>
      <c r="S24" s="3934"/>
      <c r="T24" s="3934"/>
      <c r="U24" s="3934"/>
      <c r="V24" s="3934"/>
      <c r="W24" s="3934"/>
      <c r="X24" s="3934"/>
      <c r="Y24" s="3934"/>
      <c r="Z24" s="3934"/>
      <c r="AA24" s="3934"/>
      <c r="AB24" s="3934"/>
      <c r="AC24" s="3934"/>
      <c r="AD24" s="3935"/>
      <c r="AE24" s="3933"/>
      <c r="AF24" s="3934"/>
      <c r="AG24" s="3934"/>
      <c r="AH24" s="3934"/>
      <c r="AI24" s="3934"/>
      <c r="AJ24" s="3934"/>
      <c r="AK24" s="3934"/>
      <c r="AL24" s="3934"/>
      <c r="AM24" s="3934"/>
      <c r="AN24" s="3935"/>
    </row>
    <row r="25" spans="1:41" ht="12.6" customHeight="1">
      <c r="A25" s="3949"/>
      <c r="B25" s="3666"/>
      <c r="C25" s="3666"/>
      <c r="D25" s="3950"/>
      <c r="E25" s="234"/>
      <c r="F25" s="236"/>
      <c r="G25" s="236"/>
      <c r="H25" s="236"/>
      <c r="I25" s="236"/>
      <c r="J25" s="236"/>
      <c r="K25" s="236"/>
      <c r="L25" s="236"/>
      <c r="M25" s="236"/>
      <c r="N25" s="236"/>
      <c r="O25" s="237"/>
      <c r="P25" s="236"/>
      <c r="Q25" s="236"/>
      <c r="R25" s="236"/>
      <c r="S25" s="236"/>
      <c r="T25" s="237"/>
      <c r="U25" s="236"/>
      <c r="V25" s="236"/>
      <c r="W25" s="217" t="s">
        <v>72</v>
      </c>
      <c r="X25" s="3939" t="s">
        <v>504</v>
      </c>
      <c r="Y25" s="3939"/>
      <c r="Z25" s="3939"/>
      <c r="AA25" s="217" t="s">
        <v>72</v>
      </c>
      <c r="AB25" s="3939" t="s">
        <v>505</v>
      </c>
      <c r="AC25" s="3939"/>
      <c r="AD25" s="3939"/>
      <c r="AE25" s="3933"/>
      <c r="AF25" s="3934"/>
      <c r="AG25" s="3934"/>
      <c r="AH25" s="3934"/>
      <c r="AI25" s="3934"/>
      <c r="AJ25" s="3934"/>
      <c r="AK25" s="3934"/>
      <c r="AL25" s="3934"/>
      <c r="AM25" s="3934"/>
      <c r="AN25" s="3935"/>
    </row>
    <row r="26" spans="1:41" ht="12.6" customHeight="1">
      <c r="A26" s="3949"/>
      <c r="B26" s="3666"/>
      <c r="C26" s="3666"/>
      <c r="D26" s="3950"/>
      <c r="E26" s="3930" t="s">
        <v>486</v>
      </c>
      <c r="F26" s="3931"/>
      <c r="G26" s="3931"/>
      <c r="H26" s="3931"/>
      <c r="I26" s="3931"/>
      <c r="J26" s="3931"/>
      <c r="K26" s="3931"/>
      <c r="L26" s="3931"/>
      <c r="M26" s="3931"/>
      <c r="N26" s="3931"/>
      <c r="O26" s="3931"/>
      <c r="P26" s="3931"/>
      <c r="Q26" s="3931"/>
      <c r="R26" s="3931"/>
      <c r="S26" s="3931"/>
      <c r="T26" s="3931"/>
      <c r="U26" s="3931"/>
      <c r="V26" s="3931"/>
      <c r="W26" s="3931"/>
      <c r="X26" s="3931"/>
      <c r="Y26" s="3931"/>
      <c r="Z26" s="3931"/>
      <c r="AA26" s="3931"/>
      <c r="AB26" s="3931"/>
      <c r="AC26" s="3931"/>
      <c r="AD26" s="3932"/>
      <c r="AE26" s="3940"/>
      <c r="AF26" s="3941"/>
      <c r="AG26" s="3941"/>
      <c r="AH26" s="3941"/>
      <c r="AI26" s="3941"/>
      <c r="AJ26" s="3941"/>
      <c r="AK26" s="3941"/>
      <c r="AL26" s="3941"/>
      <c r="AM26" s="3941"/>
      <c r="AN26" s="3942"/>
    </row>
    <row r="27" spans="1:41" ht="12.6" customHeight="1">
      <c r="A27" s="3949"/>
      <c r="B27" s="3666"/>
      <c r="C27" s="3666"/>
      <c r="D27" s="3950"/>
      <c r="E27" s="3933"/>
      <c r="F27" s="3934"/>
      <c r="G27" s="3934"/>
      <c r="H27" s="3934"/>
      <c r="I27" s="3934"/>
      <c r="J27" s="3934"/>
      <c r="K27" s="3934"/>
      <c r="L27" s="3934"/>
      <c r="M27" s="3934"/>
      <c r="N27" s="3934"/>
      <c r="O27" s="3934"/>
      <c r="P27" s="3934"/>
      <c r="Q27" s="3934"/>
      <c r="R27" s="3934"/>
      <c r="S27" s="3934"/>
      <c r="T27" s="3934"/>
      <c r="U27" s="3934"/>
      <c r="V27" s="3934"/>
      <c r="W27" s="3934"/>
      <c r="X27" s="3934"/>
      <c r="Y27" s="3934"/>
      <c r="Z27" s="3934"/>
      <c r="AA27" s="3934"/>
      <c r="AB27" s="3934"/>
      <c r="AC27" s="3934"/>
      <c r="AD27" s="3935"/>
      <c r="AE27" s="3940"/>
      <c r="AF27" s="3941"/>
      <c r="AG27" s="3941"/>
      <c r="AH27" s="3941"/>
      <c r="AI27" s="3941"/>
      <c r="AJ27" s="3941"/>
      <c r="AK27" s="3941"/>
      <c r="AL27" s="3941"/>
      <c r="AM27" s="3941"/>
      <c r="AN27" s="3942"/>
    </row>
    <row r="28" spans="1:41" ht="12.6" customHeight="1">
      <c r="A28" s="3949"/>
      <c r="B28" s="3666"/>
      <c r="C28" s="3666"/>
      <c r="D28" s="3950"/>
      <c r="E28" s="234"/>
      <c r="F28" s="236"/>
      <c r="G28" s="236"/>
      <c r="H28" s="236"/>
      <c r="I28" s="236"/>
      <c r="J28" s="236"/>
      <c r="K28" s="236"/>
      <c r="L28" s="236"/>
      <c r="M28" s="236"/>
      <c r="N28" s="236"/>
      <c r="O28" s="237"/>
      <c r="P28" s="236"/>
      <c r="Q28" s="236"/>
      <c r="R28" s="236"/>
      <c r="S28" s="236"/>
      <c r="T28" s="237"/>
      <c r="U28" s="236"/>
      <c r="V28" s="236"/>
      <c r="W28" s="217" t="s">
        <v>72</v>
      </c>
      <c r="X28" s="3939" t="s">
        <v>504</v>
      </c>
      <c r="Y28" s="3939"/>
      <c r="Z28" s="3939"/>
      <c r="AA28" s="217" t="s">
        <v>72</v>
      </c>
      <c r="AB28" s="3939" t="s">
        <v>505</v>
      </c>
      <c r="AC28" s="3939"/>
      <c r="AD28" s="3939"/>
      <c r="AE28" s="3940"/>
      <c r="AF28" s="3941"/>
      <c r="AG28" s="3941"/>
      <c r="AH28" s="3941"/>
      <c r="AI28" s="3941"/>
      <c r="AJ28" s="3941"/>
      <c r="AK28" s="3941"/>
      <c r="AL28" s="3941"/>
      <c r="AM28" s="3941"/>
      <c r="AN28" s="3942"/>
    </row>
    <row r="29" spans="1:41" ht="12.6" customHeight="1">
      <c r="A29" s="3949"/>
      <c r="B29" s="3666"/>
      <c r="C29" s="3666"/>
      <c r="D29" s="3950"/>
      <c r="E29" s="3930" t="s">
        <v>487</v>
      </c>
      <c r="F29" s="3931"/>
      <c r="G29" s="3931"/>
      <c r="H29" s="3931"/>
      <c r="I29" s="3931"/>
      <c r="J29" s="3931"/>
      <c r="K29" s="3931"/>
      <c r="L29" s="3931"/>
      <c r="M29" s="3931"/>
      <c r="N29" s="3931"/>
      <c r="O29" s="3931"/>
      <c r="P29" s="3931"/>
      <c r="Q29" s="3931"/>
      <c r="R29" s="3931"/>
      <c r="S29" s="3931"/>
      <c r="T29" s="3931"/>
      <c r="U29" s="3931"/>
      <c r="V29" s="3931"/>
      <c r="W29" s="3931"/>
      <c r="X29" s="3931"/>
      <c r="Y29" s="3931"/>
      <c r="Z29" s="3931"/>
      <c r="AA29" s="3931"/>
      <c r="AB29" s="3931"/>
      <c r="AC29" s="3931"/>
      <c r="AD29" s="3932"/>
      <c r="AE29" s="3940"/>
      <c r="AF29" s="3941"/>
      <c r="AG29" s="3941"/>
      <c r="AH29" s="3941"/>
      <c r="AI29" s="3941"/>
      <c r="AJ29" s="3941"/>
      <c r="AK29" s="3941"/>
      <c r="AL29" s="3941"/>
      <c r="AM29" s="3941"/>
      <c r="AN29" s="3942"/>
    </row>
    <row r="30" spans="1:41" ht="12.6" customHeight="1">
      <c r="A30" s="3949"/>
      <c r="B30" s="3666"/>
      <c r="C30" s="3666"/>
      <c r="D30" s="3950"/>
      <c r="E30" s="3933"/>
      <c r="F30" s="3934"/>
      <c r="G30" s="3934"/>
      <c r="H30" s="3934"/>
      <c r="I30" s="3934"/>
      <c r="J30" s="3934"/>
      <c r="K30" s="3934"/>
      <c r="L30" s="3934"/>
      <c r="M30" s="3934"/>
      <c r="N30" s="3934"/>
      <c r="O30" s="3934"/>
      <c r="P30" s="3934"/>
      <c r="Q30" s="3934"/>
      <c r="R30" s="3934"/>
      <c r="S30" s="3934"/>
      <c r="T30" s="3934"/>
      <c r="U30" s="3934"/>
      <c r="V30" s="3934"/>
      <c r="W30" s="3934"/>
      <c r="X30" s="3934"/>
      <c r="Y30" s="3934"/>
      <c r="Z30" s="3934"/>
      <c r="AA30" s="3934"/>
      <c r="AB30" s="3934"/>
      <c r="AC30" s="3934"/>
      <c r="AD30" s="3935"/>
      <c r="AE30" s="3940"/>
      <c r="AF30" s="3941"/>
      <c r="AG30" s="3941"/>
      <c r="AH30" s="3941"/>
      <c r="AI30" s="3941"/>
      <c r="AJ30" s="3941"/>
      <c r="AK30" s="3941"/>
      <c r="AL30" s="3941"/>
      <c r="AM30" s="3941"/>
      <c r="AN30" s="3942"/>
    </row>
    <row r="31" spans="1:41" ht="12.6" customHeight="1">
      <c r="A31" s="3949"/>
      <c r="B31" s="3666"/>
      <c r="C31" s="3666"/>
      <c r="D31" s="3950"/>
      <c r="E31" s="234"/>
      <c r="F31" s="236"/>
      <c r="G31" s="236"/>
      <c r="H31" s="236"/>
      <c r="I31" s="236"/>
      <c r="J31" s="236"/>
      <c r="K31" s="236"/>
      <c r="L31" s="236"/>
      <c r="M31" s="236"/>
      <c r="N31" s="236"/>
      <c r="O31" s="237"/>
      <c r="P31" s="236"/>
      <c r="Q31" s="236"/>
      <c r="R31" s="236"/>
      <c r="S31" s="236"/>
      <c r="T31" s="237"/>
      <c r="U31" s="236"/>
      <c r="V31" s="236"/>
      <c r="W31" s="217" t="s">
        <v>72</v>
      </c>
      <c r="X31" s="3939" t="s">
        <v>504</v>
      </c>
      <c r="Y31" s="3939"/>
      <c r="Z31" s="3939"/>
      <c r="AA31" s="217" t="s">
        <v>72</v>
      </c>
      <c r="AB31" s="3939" t="s">
        <v>505</v>
      </c>
      <c r="AC31" s="3939"/>
      <c r="AD31" s="3939"/>
      <c r="AE31" s="3940"/>
      <c r="AF31" s="3941"/>
      <c r="AG31" s="3941"/>
      <c r="AH31" s="3941"/>
      <c r="AI31" s="3941"/>
      <c r="AJ31" s="3941"/>
      <c r="AK31" s="3941"/>
      <c r="AL31" s="3941"/>
      <c r="AM31" s="3941"/>
      <c r="AN31" s="3942"/>
    </row>
    <row r="32" spans="1:41" ht="12.6" customHeight="1">
      <c r="A32" s="3949"/>
      <c r="B32" s="3666"/>
      <c r="C32" s="3666"/>
      <c r="D32" s="3950"/>
      <c r="E32" s="3930" t="s">
        <v>488</v>
      </c>
      <c r="F32" s="3931"/>
      <c r="G32" s="3931"/>
      <c r="H32" s="3931"/>
      <c r="I32" s="3931"/>
      <c r="J32" s="3931"/>
      <c r="K32" s="3931"/>
      <c r="L32" s="3931"/>
      <c r="M32" s="3931"/>
      <c r="N32" s="3931"/>
      <c r="O32" s="3931"/>
      <c r="P32" s="3931"/>
      <c r="Q32" s="3931"/>
      <c r="R32" s="3931"/>
      <c r="S32" s="3931"/>
      <c r="T32" s="3931"/>
      <c r="U32" s="3931"/>
      <c r="V32" s="3931"/>
      <c r="W32" s="3931"/>
      <c r="X32" s="3931"/>
      <c r="Y32" s="3931"/>
      <c r="Z32" s="3931"/>
      <c r="AA32" s="3931"/>
      <c r="AB32" s="3931"/>
      <c r="AC32" s="3931"/>
      <c r="AD32" s="3932"/>
      <c r="AE32" s="3933"/>
      <c r="AF32" s="3934"/>
      <c r="AG32" s="3934"/>
      <c r="AH32" s="3934"/>
      <c r="AI32" s="3934"/>
      <c r="AJ32" s="3934"/>
      <c r="AK32" s="3934"/>
      <c r="AL32" s="3934"/>
      <c r="AM32" s="3934"/>
      <c r="AN32" s="3935"/>
    </row>
    <row r="33" spans="1:40" ht="12.6" customHeight="1">
      <c r="A33" s="3949"/>
      <c r="B33" s="3666"/>
      <c r="C33" s="3666"/>
      <c r="D33" s="3950"/>
      <c r="E33" s="3933"/>
      <c r="F33" s="3934"/>
      <c r="G33" s="3934"/>
      <c r="H33" s="3934"/>
      <c r="I33" s="3934"/>
      <c r="J33" s="3934"/>
      <c r="K33" s="3934"/>
      <c r="L33" s="3934"/>
      <c r="M33" s="3934"/>
      <c r="N33" s="3934"/>
      <c r="O33" s="3934"/>
      <c r="P33" s="3934"/>
      <c r="Q33" s="3934"/>
      <c r="R33" s="3934"/>
      <c r="S33" s="3934"/>
      <c r="T33" s="3934"/>
      <c r="U33" s="3934"/>
      <c r="V33" s="3934"/>
      <c r="W33" s="3934"/>
      <c r="X33" s="3934"/>
      <c r="Y33" s="3934"/>
      <c r="Z33" s="3934"/>
      <c r="AA33" s="3934"/>
      <c r="AB33" s="3934"/>
      <c r="AC33" s="3934"/>
      <c r="AD33" s="3935"/>
      <c r="AE33" s="3933"/>
      <c r="AF33" s="3934"/>
      <c r="AG33" s="3934"/>
      <c r="AH33" s="3934"/>
      <c r="AI33" s="3934"/>
      <c r="AJ33" s="3934"/>
      <c r="AK33" s="3934"/>
      <c r="AL33" s="3934"/>
      <c r="AM33" s="3934"/>
      <c r="AN33" s="3935"/>
    </row>
    <row r="34" spans="1:40" ht="12.6" customHeight="1">
      <c r="A34" s="3951"/>
      <c r="B34" s="3667"/>
      <c r="C34" s="3667"/>
      <c r="D34" s="3952"/>
      <c r="E34" s="234"/>
      <c r="F34" s="236"/>
      <c r="G34" s="236"/>
      <c r="H34" s="236"/>
      <c r="I34" s="236"/>
      <c r="J34" s="236"/>
      <c r="K34" s="236"/>
      <c r="L34" s="236"/>
      <c r="M34" s="236"/>
      <c r="N34" s="236"/>
      <c r="O34" s="237"/>
      <c r="P34" s="236"/>
      <c r="Q34" s="236"/>
      <c r="R34" s="236"/>
      <c r="S34" s="236"/>
      <c r="T34" s="237"/>
      <c r="U34" s="236"/>
      <c r="V34" s="236"/>
      <c r="W34" s="217" t="s">
        <v>72</v>
      </c>
      <c r="X34" s="3939" t="s">
        <v>504</v>
      </c>
      <c r="Y34" s="3939"/>
      <c r="Z34" s="3939"/>
      <c r="AA34" s="217" t="s">
        <v>72</v>
      </c>
      <c r="AB34" s="3939" t="s">
        <v>505</v>
      </c>
      <c r="AC34" s="3939"/>
      <c r="AD34" s="3939"/>
      <c r="AE34" s="3943"/>
      <c r="AF34" s="3944"/>
      <c r="AG34" s="3944"/>
      <c r="AH34" s="3944"/>
      <c r="AI34" s="3944"/>
      <c r="AJ34" s="3944"/>
      <c r="AK34" s="3944"/>
      <c r="AL34" s="3944"/>
      <c r="AM34" s="3944"/>
      <c r="AN34" s="3945"/>
    </row>
    <row r="35" spans="1:40" ht="12.6" customHeight="1">
      <c r="A35" s="3946" t="s">
        <v>489</v>
      </c>
      <c r="B35" s="3947"/>
      <c r="C35" s="3947"/>
      <c r="D35" s="3948"/>
      <c r="E35" s="3953" t="s">
        <v>490</v>
      </c>
      <c r="F35" s="3954"/>
      <c r="G35" s="3954"/>
      <c r="H35" s="3954"/>
      <c r="I35" s="3954"/>
      <c r="J35" s="3954"/>
      <c r="K35" s="3954"/>
      <c r="L35" s="3954"/>
      <c r="M35" s="3954"/>
      <c r="N35" s="3954"/>
      <c r="O35" s="3954"/>
      <c r="P35" s="3954"/>
      <c r="Q35" s="3954"/>
      <c r="R35" s="3954"/>
      <c r="S35" s="3954"/>
      <c r="T35" s="3954"/>
      <c r="U35" s="3954"/>
      <c r="V35" s="3954"/>
      <c r="W35" s="3954"/>
      <c r="X35" s="3954"/>
      <c r="Y35" s="3954"/>
      <c r="Z35" s="3954"/>
      <c r="AA35" s="3954"/>
      <c r="AB35" s="3954"/>
      <c r="AC35" s="3954"/>
      <c r="AD35" s="3955"/>
      <c r="AE35" s="3953"/>
      <c r="AF35" s="3954"/>
      <c r="AG35" s="3954"/>
      <c r="AH35" s="3954"/>
      <c r="AI35" s="3954"/>
      <c r="AJ35" s="3954"/>
      <c r="AK35" s="3954"/>
      <c r="AL35" s="3954"/>
      <c r="AM35" s="3954"/>
      <c r="AN35" s="3955"/>
    </row>
    <row r="36" spans="1:40" ht="12.6" customHeight="1">
      <c r="A36" s="3949"/>
      <c r="B36" s="3666"/>
      <c r="C36" s="3666"/>
      <c r="D36" s="3950"/>
      <c r="E36" s="3933"/>
      <c r="F36" s="3934"/>
      <c r="G36" s="3934"/>
      <c r="H36" s="3934"/>
      <c r="I36" s="3934"/>
      <c r="J36" s="3934"/>
      <c r="K36" s="3934"/>
      <c r="L36" s="3934"/>
      <c r="M36" s="3934"/>
      <c r="N36" s="3934"/>
      <c r="O36" s="3934"/>
      <c r="P36" s="3934"/>
      <c r="Q36" s="3934"/>
      <c r="R36" s="3934"/>
      <c r="S36" s="3934"/>
      <c r="T36" s="3934"/>
      <c r="U36" s="3934"/>
      <c r="V36" s="3934"/>
      <c r="W36" s="3934"/>
      <c r="X36" s="3934"/>
      <c r="Y36" s="3934"/>
      <c r="Z36" s="3934"/>
      <c r="AA36" s="3934"/>
      <c r="AB36" s="3934"/>
      <c r="AC36" s="3934"/>
      <c r="AD36" s="3935"/>
      <c r="AE36" s="3933"/>
      <c r="AF36" s="3934"/>
      <c r="AG36" s="3934"/>
      <c r="AH36" s="3934"/>
      <c r="AI36" s="3934"/>
      <c r="AJ36" s="3934"/>
      <c r="AK36" s="3934"/>
      <c r="AL36" s="3934"/>
      <c r="AM36" s="3934"/>
      <c r="AN36" s="3935"/>
    </row>
    <row r="37" spans="1:40" ht="12.6" customHeight="1">
      <c r="A37" s="3949"/>
      <c r="B37" s="3666"/>
      <c r="C37" s="3666"/>
      <c r="D37" s="3950"/>
      <c r="E37" s="234"/>
      <c r="F37" s="236"/>
      <c r="G37" s="236"/>
      <c r="H37" s="236"/>
      <c r="I37" s="236"/>
      <c r="J37" s="236"/>
      <c r="K37" s="236"/>
      <c r="L37" s="236"/>
      <c r="M37" s="236"/>
      <c r="N37" s="236"/>
      <c r="O37" s="237"/>
      <c r="P37" s="236"/>
      <c r="Q37" s="236"/>
      <c r="R37" s="236"/>
      <c r="S37" s="236"/>
      <c r="T37" s="237"/>
      <c r="U37" s="236"/>
      <c r="V37" s="236"/>
      <c r="W37" s="217" t="s">
        <v>72</v>
      </c>
      <c r="X37" s="3939" t="s">
        <v>504</v>
      </c>
      <c r="Y37" s="3939"/>
      <c r="Z37" s="3939"/>
      <c r="AA37" s="217" t="s">
        <v>72</v>
      </c>
      <c r="AB37" s="3939" t="s">
        <v>505</v>
      </c>
      <c r="AC37" s="3939"/>
      <c r="AD37" s="3939"/>
      <c r="AE37" s="3933"/>
      <c r="AF37" s="3934"/>
      <c r="AG37" s="3934"/>
      <c r="AH37" s="3934"/>
      <c r="AI37" s="3934"/>
      <c r="AJ37" s="3934"/>
      <c r="AK37" s="3934"/>
      <c r="AL37" s="3934"/>
      <c r="AM37" s="3934"/>
      <c r="AN37" s="3935"/>
    </row>
    <row r="38" spans="1:40" ht="12.6" customHeight="1">
      <c r="A38" s="3949"/>
      <c r="B38" s="3666"/>
      <c r="C38" s="3666"/>
      <c r="D38" s="3950"/>
      <c r="E38" s="3930" t="s">
        <v>491</v>
      </c>
      <c r="F38" s="3931"/>
      <c r="G38" s="3931"/>
      <c r="H38" s="3931"/>
      <c r="I38" s="3931"/>
      <c r="J38" s="3931"/>
      <c r="K38" s="3931"/>
      <c r="L38" s="3931"/>
      <c r="M38" s="3931"/>
      <c r="N38" s="3931"/>
      <c r="O38" s="3931"/>
      <c r="P38" s="3931"/>
      <c r="Q38" s="3931"/>
      <c r="R38" s="3931"/>
      <c r="S38" s="3931"/>
      <c r="T38" s="3931"/>
      <c r="U38" s="3931"/>
      <c r="V38" s="3931"/>
      <c r="W38" s="3931"/>
      <c r="X38" s="3931"/>
      <c r="Y38" s="3931"/>
      <c r="Z38" s="3931"/>
      <c r="AA38" s="3931"/>
      <c r="AB38" s="3931"/>
      <c r="AC38" s="3931"/>
      <c r="AD38" s="3932"/>
      <c r="AE38" s="3930"/>
      <c r="AF38" s="3931"/>
      <c r="AG38" s="3931"/>
      <c r="AH38" s="3931"/>
      <c r="AI38" s="3931"/>
      <c r="AJ38" s="3931"/>
      <c r="AK38" s="3931"/>
      <c r="AL38" s="3931"/>
      <c r="AM38" s="3931"/>
      <c r="AN38" s="3932"/>
    </row>
    <row r="39" spans="1:40" ht="12.6" customHeight="1">
      <c r="A39" s="3949"/>
      <c r="B39" s="3666"/>
      <c r="C39" s="3666"/>
      <c r="D39" s="3950"/>
      <c r="E39" s="3933"/>
      <c r="F39" s="3934"/>
      <c r="G39" s="3934"/>
      <c r="H39" s="3934"/>
      <c r="I39" s="3934"/>
      <c r="J39" s="3934"/>
      <c r="K39" s="3934"/>
      <c r="L39" s="3934"/>
      <c r="M39" s="3934"/>
      <c r="N39" s="3934"/>
      <c r="O39" s="3934"/>
      <c r="P39" s="3934"/>
      <c r="Q39" s="3934"/>
      <c r="R39" s="3934"/>
      <c r="S39" s="3934"/>
      <c r="T39" s="3934"/>
      <c r="U39" s="3934"/>
      <c r="V39" s="3934"/>
      <c r="W39" s="3934"/>
      <c r="X39" s="3934"/>
      <c r="Y39" s="3934"/>
      <c r="Z39" s="3934"/>
      <c r="AA39" s="3934"/>
      <c r="AB39" s="3934"/>
      <c r="AC39" s="3934"/>
      <c r="AD39" s="3935"/>
      <c r="AE39" s="3933"/>
      <c r="AF39" s="3934"/>
      <c r="AG39" s="3934"/>
      <c r="AH39" s="3934"/>
      <c r="AI39" s="3934"/>
      <c r="AJ39" s="3934"/>
      <c r="AK39" s="3934"/>
      <c r="AL39" s="3934"/>
      <c r="AM39" s="3934"/>
      <c r="AN39" s="3935"/>
    </row>
    <row r="40" spans="1:40" ht="12.6" customHeight="1">
      <c r="A40" s="3949"/>
      <c r="B40" s="3666"/>
      <c r="C40" s="3666"/>
      <c r="D40" s="3950"/>
      <c r="E40" s="234"/>
      <c r="F40" s="236"/>
      <c r="G40" s="236"/>
      <c r="H40" s="236"/>
      <c r="I40" s="236"/>
      <c r="J40" s="236"/>
      <c r="K40" s="236"/>
      <c r="L40" s="236"/>
      <c r="M40" s="236"/>
      <c r="N40" s="236"/>
      <c r="O40" s="237"/>
      <c r="P40" s="236"/>
      <c r="Q40" s="236"/>
      <c r="R40" s="236"/>
      <c r="S40" s="236"/>
      <c r="T40" s="237"/>
      <c r="U40" s="236"/>
      <c r="V40" s="236"/>
      <c r="W40" s="217" t="s">
        <v>72</v>
      </c>
      <c r="X40" s="3939" t="s">
        <v>504</v>
      </c>
      <c r="Y40" s="3939"/>
      <c r="Z40" s="3939"/>
      <c r="AA40" s="217" t="s">
        <v>72</v>
      </c>
      <c r="AB40" s="3939" t="s">
        <v>505</v>
      </c>
      <c r="AC40" s="3939"/>
      <c r="AD40" s="3939"/>
      <c r="AE40" s="3943"/>
      <c r="AF40" s="3944"/>
      <c r="AG40" s="3944"/>
      <c r="AH40" s="3944"/>
      <c r="AI40" s="3944"/>
      <c r="AJ40" s="3944"/>
      <c r="AK40" s="3944"/>
      <c r="AL40" s="3944"/>
      <c r="AM40" s="3944"/>
      <c r="AN40" s="3945"/>
    </row>
    <row r="41" spans="1:40" ht="12.6" customHeight="1">
      <c r="A41" s="3949"/>
      <c r="B41" s="3666"/>
      <c r="C41" s="3666"/>
      <c r="D41" s="3950"/>
      <c r="E41" s="3930" t="s">
        <v>492</v>
      </c>
      <c r="F41" s="3931"/>
      <c r="G41" s="3931"/>
      <c r="H41" s="3931"/>
      <c r="I41" s="3931"/>
      <c r="J41" s="3931"/>
      <c r="K41" s="3931"/>
      <c r="L41" s="3931"/>
      <c r="M41" s="3931"/>
      <c r="N41" s="3931"/>
      <c r="O41" s="3931"/>
      <c r="P41" s="3931"/>
      <c r="Q41" s="3931"/>
      <c r="R41" s="3931"/>
      <c r="S41" s="3931"/>
      <c r="T41" s="3931"/>
      <c r="U41" s="3931"/>
      <c r="V41" s="3931"/>
      <c r="W41" s="3931"/>
      <c r="X41" s="3931"/>
      <c r="Y41" s="3931"/>
      <c r="Z41" s="3931"/>
      <c r="AA41" s="3931"/>
      <c r="AB41" s="3931"/>
      <c r="AC41" s="3931"/>
      <c r="AD41" s="3932"/>
      <c r="AE41" s="3940"/>
      <c r="AF41" s="3941"/>
      <c r="AG41" s="3941"/>
      <c r="AH41" s="3941"/>
      <c r="AI41" s="3941"/>
      <c r="AJ41" s="3941"/>
      <c r="AK41" s="3941"/>
      <c r="AL41" s="3941"/>
      <c r="AM41" s="3941"/>
      <c r="AN41" s="3942"/>
    </row>
    <row r="42" spans="1:40" ht="12.6" customHeight="1">
      <c r="A42" s="3949"/>
      <c r="B42" s="3666"/>
      <c r="C42" s="3666"/>
      <c r="D42" s="3950"/>
      <c r="E42" s="3933"/>
      <c r="F42" s="3934"/>
      <c r="G42" s="3934"/>
      <c r="H42" s="3934"/>
      <c r="I42" s="3934"/>
      <c r="J42" s="3934"/>
      <c r="K42" s="3934"/>
      <c r="L42" s="3934"/>
      <c r="M42" s="3934"/>
      <c r="N42" s="3934"/>
      <c r="O42" s="3934"/>
      <c r="P42" s="3934"/>
      <c r="Q42" s="3934"/>
      <c r="R42" s="3934"/>
      <c r="S42" s="3934"/>
      <c r="T42" s="3934"/>
      <c r="U42" s="3934"/>
      <c r="V42" s="3934"/>
      <c r="W42" s="3934"/>
      <c r="X42" s="3934"/>
      <c r="Y42" s="3934"/>
      <c r="Z42" s="3934"/>
      <c r="AA42" s="3934"/>
      <c r="AB42" s="3934"/>
      <c r="AC42" s="3934"/>
      <c r="AD42" s="3935"/>
      <c r="AE42" s="3940"/>
      <c r="AF42" s="3941"/>
      <c r="AG42" s="3941"/>
      <c r="AH42" s="3941"/>
      <c r="AI42" s="3941"/>
      <c r="AJ42" s="3941"/>
      <c r="AK42" s="3941"/>
      <c r="AL42" s="3941"/>
      <c r="AM42" s="3941"/>
      <c r="AN42" s="3942"/>
    </row>
    <row r="43" spans="1:40" ht="12.6" customHeight="1">
      <c r="A43" s="3949"/>
      <c r="B43" s="3666"/>
      <c r="C43" s="3666"/>
      <c r="D43" s="3950"/>
      <c r="E43" s="234"/>
      <c r="F43" s="236"/>
      <c r="G43" s="236"/>
      <c r="H43" s="236"/>
      <c r="I43" s="236"/>
      <c r="J43" s="236"/>
      <c r="K43" s="236"/>
      <c r="L43" s="236"/>
      <c r="M43" s="236"/>
      <c r="N43" s="236"/>
      <c r="O43" s="237"/>
      <c r="P43" s="236"/>
      <c r="Q43" s="236"/>
      <c r="R43" s="236"/>
      <c r="S43" s="236"/>
      <c r="T43" s="237"/>
      <c r="U43" s="236"/>
      <c r="V43" s="236"/>
      <c r="W43" s="217" t="s">
        <v>72</v>
      </c>
      <c r="X43" s="3939" t="s">
        <v>504</v>
      </c>
      <c r="Y43" s="3939"/>
      <c r="Z43" s="3939"/>
      <c r="AA43" s="217" t="s">
        <v>72</v>
      </c>
      <c r="AB43" s="3939" t="s">
        <v>505</v>
      </c>
      <c r="AC43" s="3939"/>
      <c r="AD43" s="3939"/>
      <c r="AE43" s="3940"/>
      <c r="AF43" s="3941"/>
      <c r="AG43" s="3941"/>
      <c r="AH43" s="3941"/>
      <c r="AI43" s="3941"/>
      <c r="AJ43" s="3941"/>
      <c r="AK43" s="3941"/>
      <c r="AL43" s="3941"/>
      <c r="AM43" s="3941"/>
      <c r="AN43" s="3942"/>
    </row>
    <row r="44" spans="1:40" ht="12.6" customHeight="1">
      <c r="A44" s="3949"/>
      <c r="B44" s="3666"/>
      <c r="C44" s="3666"/>
      <c r="D44" s="3950"/>
      <c r="E44" s="3930" t="s">
        <v>493</v>
      </c>
      <c r="F44" s="3931"/>
      <c r="G44" s="3931"/>
      <c r="H44" s="3931"/>
      <c r="I44" s="3931"/>
      <c r="J44" s="3931"/>
      <c r="K44" s="3931"/>
      <c r="L44" s="3931"/>
      <c r="M44" s="3931"/>
      <c r="N44" s="3931"/>
      <c r="O44" s="3931"/>
      <c r="P44" s="3931"/>
      <c r="Q44" s="3931"/>
      <c r="R44" s="3931"/>
      <c r="S44" s="3931"/>
      <c r="T44" s="3931"/>
      <c r="U44" s="3931"/>
      <c r="V44" s="3931"/>
      <c r="W44" s="3931"/>
      <c r="X44" s="3931"/>
      <c r="Y44" s="3931"/>
      <c r="Z44" s="3931"/>
      <c r="AA44" s="3931"/>
      <c r="AB44" s="3931"/>
      <c r="AC44" s="3931"/>
      <c r="AD44" s="3932"/>
      <c r="AE44" s="3933"/>
      <c r="AF44" s="3934"/>
      <c r="AG44" s="3934"/>
      <c r="AH44" s="3934"/>
      <c r="AI44" s="3934"/>
      <c r="AJ44" s="3934"/>
      <c r="AK44" s="3934"/>
      <c r="AL44" s="3934"/>
      <c r="AM44" s="3934"/>
      <c r="AN44" s="3935"/>
    </row>
    <row r="45" spans="1:40" ht="12.6" customHeight="1">
      <c r="A45" s="3949"/>
      <c r="B45" s="3666"/>
      <c r="C45" s="3666"/>
      <c r="D45" s="3950"/>
      <c r="E45" s="3933"/>
      <c r="F45" s="3934"/>
      <c r="G45" s="3934"/>
      <c r="H45" s="3934"/>
      <c r="I45" s="3934"/>
      <c r="J45" s="3934"/>
      <c r="K45" s="3934"/>
      <c r="L45" s="3934"/>
      <c r="M45" s="3934"/>
      <c r="N45" s="3934"/>
      <c r="O45" s="3934"/>
      <c r="P45" s="3934"/>
      <c r="Q45" s="3934"/>
      <c r="R45" s="3934"/>
      <c r="S45" s="3934"/>
      <c r="T45" s="3934"/>
      <c r="U45" s="3934"/>
      <c r="V45" s="3934"/>
      <c r="W45" s="3934"/>
      <c r="X45" s="3934"/>
      <c r="Y45" s="3934"/>
      <c r="Z45" s="3934"/>
      <c r="AA45" s="3934"/>
      <c r="AB45" s="3934"/>
      <c r="AC45" s="3934"/>
      <c r="AD45" s="3935"/>
      <c r="AE45" s="3933"/>
      <c r="AF45" s="3934"/>
      <c r="AG45" s="3934"/>
      <c r="AH45" s="3934"/>
      <c r="AI45" s="3934"/>
      <c r="AJ45" s="3934"/>
      <c r="AK45" s="3934"/>
      <c r="AL45" s="3934"/>
      <c r="AM45" s="3934"/>
      <c r="AN45" s="3935"/>
    </row>
    <row r="46" spans="1:40" ht="12.6" customHeight="1">
      <c r="A46" s="3951"/>
      <c r="B46" s="3667"/>
      <c r="C46" s="3667"/>
      <c r="D46" s="3952"/>
      <c r="E46" s="234"/>
      <c r="F46" s="236"/>
      <c r="G46" s="236"/>
      <c r="H46" s="236"/>
      <c r="I46" s="236"/>
      <c r="J46" s="236"/>
      <c r="K46" s="236"/>
      <c r="L46" s="236"/>
      <c r="M46" s="236"/>
      <c r="N46" s="236"/>
      <c r="O46" s="237"/>
      <c r="P46" s="236"/>
      <c r="Q46" s="236"/>
      <c r="R46" s="236"/>
      <c r="S46" s="236"/>
      <c r="T46" s="237"/>
      <c r="U46" s="236"/>
      <c r="V46" s="236"/>
      <c r="W46" s="217" t="s">
        <v>72</v>
      </c>
      <c r="X46" s="3939" t="s">
        <v>504</v>
      </c>
      <c r="Y46" s="3939"/>
      <c r="Z46" s="3939"/>
      <c r="AA46" s="217" t="s">
        <v>72</v>
      </c>
      <c r="AB46" s="3939" t="s">
        <v>505</v>
      </c>
      <c r="AC46" s="3939"/>
      <c r="AD46" s="3939"/>
      <c r="AE46" s="3943"/>
      <c r="AF46" s="3944"/>
      <c r="AG46" s="3944"/>
      <c r="AH46" s="3944"/>
      <c r="AI46" s="3944"/>
      <c r="AJ46" s="3944"/>
      <c r="AK46" s="3944"/>
      <c r="AL46" s="3944"/>
      <c r="AM46" s="3944"/>
      <c r="AN46" s="3945"/>
    </row>
    <row r="47" spans="1:40" ht="12.6" customHeight="1">
      <c r="A47" s="3946" t="s">
        <v>494</v>
      </c>
      <c r="B47" s="3947"/>
      <c r="C47" s="3947"/>
      <c r="D47" s="3948"/>
      <c r="E47" s="3953" t="s">
        <v>495</v>
      </c>
      <c r="F47" s="3954"/>
      <c r="G47" s="3954"/>
      <c r="H47" s="3954"/>
      <c r="I47" s="3954"/>
      <c r="J47" s="3954"/>
      <c r="K47" s="3954"/>
      <c r="L47" s="3954"/>
      <c r="M47" s="3954"/>
      <c r="N47" s="3954"/>
      <c r="O47" s="3954"/>
      <c r="P47" s="3954"/>
      <c r="Q47" s="3954"/>
      <c r="R47" s="3954"/>
      <c r="S47" s="3954"/>
      <c r="T47" s="3954"/>
      <c r="U47" s="3954"/>
      <c r="V47" s="3954"/>
      <c r="W47" s="3954"/>
      <c r="X47" s="3954"/>
      <c r="Y47" s="3954"/>
      <c r="Z47" s="3954"/>
      <c r="AA47" s="3954"/>
      <c r="AB47" s="3954"/>
      <c r="AC47" s="3954"/>
      <c r="AD47" s="3955"/>
      <c r="AE47" s="3953"/>
      <c r="AF47" s="3954"/>
      <c r="AG47" s="3954"/>
      <c r="AH47" s="3954"/>
      <c r="AI47" s="3954"/>
      <c r="AJ47" s="3954"/>
      <c r="AK47" s="3954"/>
      <c r="AL47" s="3954"/>
      <c r="AM47" s="3954"/>
      <c r="AN47" s="3955"/>
    </row>
    <row r="48" spans="1:40" ht="12.6" customHeight="1">
      <c r="A48" s="3949"/>
      <c r="B48" s="3666"/>
      <c r="C48" s="3666"/>
      <c r="D48" s="3950"/>
      <c r="E48" s="3933"/>
      <c r="F48" s="3934"/>
      <c r="G48" s="3934"/>
      <c r="H48" s="3934"/>
      <c r="I48" s="3934"/>
      <c r="J48" s="3934"/>
      <c r="K48" s="3934"/>
      <c r="L48" s="3934"/>
      <c r="M48" s="3934"/>
      <c r="N48" s="3934"/>
      <c r="O48" s="3934"/>
      <c r="P48" s="3934"/>
      <c r="Q48" s="3934"/>
      <c r="R48" s="3934"/>
      <c r="S48" s="3934"/>
      <c r="T48" s="3934"/>
      <c r="U48" s="3934"/>
      <c r="V48" s="3934"/>
      <c r="W48" s="3934"/>
      <c r="X48" s="3934"/>
      <c r="Y48" s="3934"/>
      <c r="Z48" s="3934"/>
      <c r="AA48" s="3934"/>
      <c r="AB48" s="3934"/>
      <c r="AC48" s="3934"/>
      <c r="AD48" s="3935"/>
      <c r="AE48" s="3933"/>
      <c r="AF48" s="3934"/>
      <c r="AG48" s="3934"/>
      <c r="AH48" s="3934"/>
      <c r="AI48" s="3934"/>
      <c r="AJ48" s="3934"/>
      <c r="AK48" s="3934"/>
      <c r="AL48" s="3934"/>
      <c r="AM48" s="3934"/>
      <c r="AN48" s="3935"/>
    </row>
    <row r="49" spans="1:40" ht="12.6" customHeight="1">
      <c r="A49" s="3949"/>
      <c r="B49" s="3666"/>
      <c r="C49" s="3666"/>
      <c r="D49" s="3950"/>
      <c r="E49" s="234"/>
      <c r="F49" s="236"/>
      <c r="G49" s="236"/>
      <c r="H49" s="236"/>
      <c r="I49" s="236"/>
      <c r="J49" s="236"/>
      <c r="K49" s="236"/>
      <c r="L49" s="236"/>
      <c r="M49" s="236"/>
      <c r="N49" s="236"/>
      <c r="O49" s="237"/>
      <c r="P49" s="236"/>
      <c r="Q49" s="236"/>
      <c r="R49" s="236"/>
      <c r="S49" s="236"/>
      <c r="T49" s="237"/>
      <c r="U49" s="236"/>
      <c r="V49" s="236"/>
      <c r="W49" s="217" t="s">
        <v>72</v>
      </c>
      <c r="X49" s="3939" t="s">
        <v>504</v>
      </c>
      <c r="Y49" s="3939"/>
      <c r="Z49" s="3939"/>
      <c r="AA49" s="217" t="s">
        <v>72</v>
      </c>
      <c r="AB49" s="3939" t="s">
        <v>505</v>
      </c>
      <c r="AC49" s="3939"/>
      <c r="AD49" s="3939"/>
      <c r="AE49" s="3933"/>
      <c r="AF49" s="3934"/>
      <c r="AG49" s="3934"/>
      <c r="AH49" s="3934"/>
      <c r="AI49" s="3934"/>
      <c r="AJ49" s="3934"/>
      <c r="AK49" s="3934"/>
      <c r="AL49" s="3934"/>
      <c r="AM49" s="3934"/>
      <c r="AN49" s="3935"/>
    </row>
    <row r="50" spans="1:40" ht="12.6" customHeight="1">
      <c r="A50" s="3949"/>
      <c r="B50" s="3666"/>
      <c r="C50" s="3666"/>
      <c r="D50" s="3950"/>
      <c r="E50" s="3930" t="s">
        <v>496</v>
      </c>
      <c r="F50" s="3931"/>
      <c r="G50" s="3931"/>
      <c r="H50" s="3931"/>
      <c r="I50" s="3931"/>
      <c r="J50" s="3931"/>
      <c r="K50" s="3931"/>
      <c r="L50" s="3931"/>
      <c r="M50" s="3931"/>
      <c r="N50" s="3931"/>
      <c r="O50" s="3931"/>
      <c r="P50" s="3931"/>
      <c r="Q50" s="3931"/>
      <c r="R50" s="3931"/>
      <c r="S50" s="3931"/>
      <c r="T50" s="3931"/>
      <c r="U50" s="3931"/>
      <c r="V50" s="3931"/>
      <c r="W50" s="3931"/>
      <c r="X50" s="3931"/>
      <c r="Y50" s="3931"/>
      <c r="Z50" s="3931"/>
      <c r="AA50" s="3931"/>
      <c r="AB50" s="3931"/>
      <c r="AC50" s="3931"/>
      <c r="AD50" s="3932"/>
      <c r="AE50" s="3940"/>
      <c r="AF50" s="3941"/>
      <c r="AG50" s="3941"/>
      <c r="AH50" s="3941"/>
      <c r="AI50" s="3941"/>
      <c r="AJ50" s="3941"/>
      <c r="AK50" s="3941"/>
      <c r="AL50" s="3941"/>
      <c r="AM50" s="3941"/>
      <c r="AN50" s="3942"/>
    </row>
    <row r="51" spans="1:40" ht="12.6" customHeight="1">
      <c r="A51" s="3949"/>
      <c r="B51" s="3666"/>
      <c r="C51" s="3666"/>
      <c r="D51" s="3950"/>
      <c r="E51" s="3933"/>
      <c r="F51" s="3934"/>
      <c r="G51" s="3934"/>
      <c r="H51" s="3934"/>
      <c r="I51" s="3934"/>
      <c r="J51" s="3934"/>
      <c r="K51" s="3934"/>
      <c r="L51" s="3934"/>
      <c r="M51" s="3934"/>
      <c r="N51" s="3934"/>
      <c r="O51" s="3934"/>
      <c r="P51" s="3934"/>
      <c r="Q51" s="3934"/>
      <c r="R51" s="3934"/>
      <c r="S51" s="3934"/>
      <c r="T51" s="3934"/>
      <c r="U51" s="3934"/>
      <c r="V51" s="3934"/>
      <c r="W51" s="3934"/>
      <c r="X51" s="3934"/>
      <c r="Y51" s="3934"/>
      <c r="Z51" s="3934"/>
      <c r="AA51" s="3934"/>
      <c r="AB51" s="3934"/>
      <c r="AC51" s="3934"/>
      <c r="AD51" s="3935"/>
      <c r="AE51" s="3940"/>
      <c r="AF51" s="3941"/>
      <c r="AG51" s="3941"/>
      <c r="AH51" s="3941"/>
      <c r="AI51" s="3941"/>
      <c r="AJ51" s="3941"/>
      <c r="AK51" s="3941"/>
      <c r="AL51" s="3941"/>
      <c r="AM51" s="3941"/>
      <c r="AN51" s="3942"/>
    </row>
    <row r="52" spans="1:40" ht="12.6" customHeight="1">
      <c r="A52" s="3949"/>
      <c r="B52" s="3666"/>
      <c r="C52" s="3666"/>
      <c r="D52" s="3950"/>
      <c r="E52" s="234"/>
      <c r="F52" s="236"/>
      <c r="G52" s="236"/>
      <c r="H52" s="236"/>
      <c r="I52" s="236"/>
      <c r="J52" s="236"/>
      <c r="K52" s="236"/>
      <c r="L52" s="236"/>
      <c r="M52" s="236"/>
      <c r="N52" s="236"/>
      <c r="O52" s="237"/>
      <c r="P52" s="236"/>
      <c r="Q52" s="236"/>
      <c r="R52" s="236"/>
      <c r="S52" s="236"/>
      <c r="T52" s="237"/>
      <c r="U52" s="236"/>
      <c r="V52" s="236"/>
      <c r="W52" s="217" t="s">
        <v>72</v>
      </c>
      <c r="X52" s="3939" t="s">
        <v>504</v>
      </c>
      <c r="Y52" s="3939"/>
      <c r="Z52" s="3939"/>
      <c r="AA52" s="217" t="s">
        <v>72</v>
      </c>
      <c r="AB52" s="3939" t="s">
        <v>505</v>
      </c>
      <c r="AC52" s="3939"/>
      <c r="AD52" s="3939"/>
      <c r="AE52" s="3940"/>
      <c r="AF52" s="3941"/>
      <c r="AG52" s="3941"/>
      <c r="AH52" s="3941"/>
      <c r="AI52" s="3941"/>
      <c r="AJ52" s="3941"/>
      <c r="AK52" s="3941"/>
      <c r="AL52" s="3941"/>
      <c r="AM52" s="3941"/>
      <c r="AN52" s="3942"/>
    </row>
    <row r="53" spans="1:40" ht="12.6" customHeight="1">
      <c r="A53" s="3949"/>
      <c r="B53" s="3666"/>
      <c r="C53" s="3666"/>
      <c r="D53" s="3950"/>
      <c r="E53" s="3930" t="s">
        <v>497</v>
      </c>
      <c r="F53" s="3931"/>
      <c r="G53" s="3931"/>
      <c r="H53" s="3931"/>
      <c r="I53" s="3931"/>
      <c r="J53" s="3931"/>
      <c r="K53" s="3931"/>
      <c r="L53" s="3931"/>
      <c r="M53" s="3931"/>
      <c r="N53" s="3931"/>
      <c r="O53" s="3931"/>
      <c r="P53" s="3931"/>
      <c r="Q53" s="3931"/>
      <c r="R53" s="3931"/>
      <c r="S53" s="3931"/>
      <c r="T53" s="3931"/>
      <c r="U53" s="3931"/>
      <c r="V53" s="3931"/>
      <c r="W53" s="3931"/>
      <c r="X53" s="3931"/>
      <c r="Y53" s="3931"/>
      <c r="Z53" s="3931"/>
      <c r="AA53" s="3931"/>
      <c r="AB53" s="3931"/>
      <c r="AC53" s="3931"/>
      <c r="AD53" s="3932"/>
      <c r="AE53" s="3940"/>
      <c r="AF53" s="3941"/>
      <c r="AG53" s="3941"/>
      <c r="AH53" s="3941"/>
      <c r="AI53" s="3941"/>
      <c r="AJ53" s="3941"/>
      <c r="AK53" s="3941"/>
      <c r="AL53" s="3941"/>
      <c r="AM53" s="3941"/>
      <c r="AN53" s="3942"/>
    </row>
    <row r="54" spans="1:40" ht="12.6" customHeight="1">
      <c r="A54" s="3949"/>
      <c r="B54" s="3666"/>
      <c r="C54" s="3666"/>
      <c r="D54" s="3950"/>
      <c r="E54" s="3933"/>
      <c r="F54" s="3934"/>
      <c r="G54" s="3934"/>
      <c r="H54" s="3934"/>
      <c r="I54" s="3934"/>
      <c r="J54" s="3934"/>
      <c r="K54" s="3934"/>
      <c r="L54" s="3934"/>
      <c r="M54" s="3934"/>
      <c r="N54" s="3934"/>
      <c r="O54" s="3934"/>
      <c r="P54" s="3934"/>
      <c r="Q54" s="3934"/>
      <c r="R54" s="3934"/>
      <c r="S54" s="3934"/>
      <c r="T54" s="3934"/>
      <c r="U54" s="3934"/>
      <c r="V54" s="3934"/>
      <c r="W54" s="3934"/>
      <c r="X54" s="3934"/>
      <c r="Y54" s="3934"/>
      <c r="Z54" s="3934"/>
      <c r="AA54" s="3934"/>
      <c r="AB54" s="3934"/>
      <c r="AC54" s="3934"/>
      <c r="AD54" s="3935"/>
      <c r="AE54" s="3940"/>
      <c r="AF54" s="3941"/>
      <c r="AG54" s="3941"/>
      <c r="AH54" s="3941"/>
      <c r="AI54" s="3941"/>
      <c r="AJ54" s="3941"/>
      <c r="AK54" s="3941"/>
      <c r="AL54" s="3941"/>
      <c r="AM54" s="3941"/>
      <c r="AN54" s="3942"/>
    </row>
    <row r="55" spans="1:40" ht="12.6" customHeight="1">
      <c r="A55" s="3949"/>
      <c r="B55" s="3666"/>
      <c r="C55" s="3666"/>
      <c r="D55" s="3950"/>
      <c r="E55" s="234"/>
      <c r="F55" s="236"/>
      <c r="G55" s="236"/>
      <c r="H55" s="236"/>
      <c r="I55" s="236"/>
      <c r="J55" s="236"/>
      <c r="K55" s="236"/>
      <c r="L55" s="236"/>
      <c r="M55" s="236"/>
      <c r="N55" s="236"/>
      <c r="O55" s="237"/>
      <c r="P55" s="236"/>
      <c r="Q55" s="236"/>
      <c r="R55" s="236"/>
      <c r="S55" s="236"/>
      <c r="T55" s="237"/>
      <c r="U55" s="236"/>
      <c r="V55" s="236"/>
      <c r="W55" s="217" t="s">
        <v>72</v>
      </c>
      <c r="X55" s="3939" t="s">
        <v>504</v>
      </c>
      <c r="Y55" s="3939"/>
      <c r="Z55" s="3939"/>
      <c r="AA55" s="217" t="s">
        <v>72</v>
      </c>
      <c r="AB55" s="3939" t="s">
        <v>505</v>
      </c>
      <c r="AC55" s="3939"/>
      <c r="AD55" s="3939"/>
      <c r="AE55" s="3940"/>
      <c r="AF55" s="3941"/>
      <c r="AG55" s="3941"/>
      <c r="AH55" s="3941"/>
      <c r="AI55" s="3941"/>
      <c r="AJ55" s="3941"/>
      <c r="AK55" s="3941"/>
      <c r="AL55" s="3941"/>
      <c r="AM55" s="3941"/>
      <c r="AN55" s="3942"/>
    </row>
    <row r="56" spans="1:40" ht="12.6" customHeight="1">
      <c r="A56" s="3949"/>
      <c r="B56" s="3666"/>
      <c r="C56" s="3666"/>
      <c r="D56" s="3950"/>
      <c r="E56" s="3930" t="s">
        <v>498</v>
      </c>
      <c r="F56" s="3931"/>
      <c r="G56" s="3931"/>
      <c r="H56" s="3931"/>
      <c r="I56" s="3931"/>
      <c r="J56" s="3931"/>
      <c r="K56" s="3931"/>
      <c r="L56" s="3931"/>
      <c r="M56" s="3931"/>
      <c r="N56" s="3931"/>
      <c r="O56" s="3931"/>
      <c r="P56" s="3931"/>
      <c r="Q56" s="3931"/>
      <c r="R56" s="3931"/>
      <c r="S56" s="3931"/>
      <c r="T56" s="3931"/>
      <c r="U56" s="3931"/>
      <c r="V56" s="3931"/>
      <c r="W56" s="3931"/>
      <c r="X56" s="3931"/>
      <c r="Y56" s="3931"/>
      <c r="Z56" s="3931"/>
      <c r="AA56" s="3931"/>
      <c r="AB56" s="3931"/>
      <c r="AC56" s="3931"/>
      <c r="AD56" s="3932"/>
      <c r="AE56" s="3933"/>
      <c r="AF56" s="3934"/>
      <c r="AG56" s="3934"/>
      <c r="AH56" s="3934"/>
      <c r="AI56" s="3934"/>
      <c r="AJ56" s="3934"/>
      <c r="AK56" s="3934"/>
      <c r="AL56" s="3934"/>
      <c r="AM56" s="3934"/>
      <c r="AN56" s="3935"/>
    </row>
    <row r="57" spans="1:40" ht="12.6" customHeight="1">
      <c r="A57" s="3949"/>
      <c r="B57" s="3666"/>
      <c r="C57" s="3666"/>
      <c r="D57" s="3950"/>
      <c r="E57" s="3933"/>
      <c r="F57" s="3934"/>
      <c r="G57" s="3934"/>
      <c r="H57" s="3934"/>
      <c r="I57" s="3934"/>
      <c r="J57" s="3934"/>
      <c r="K57" s="3934"/>
      <c r="L57" s="3934"/>
      <c r="M57" s="3934"/>
      <c r="N57" s="3934"/>
      <c r="O57" s="3934"/>
      <c r="P57" s="3934"/>
      <c r="Q57" s="3934"/>
      <c r="R57" s="3934"/>
      <c r="S57" s="3934"/>
      <c r="T57" s="3934"/>
      <c r="U57" s="3934"/>
      <c r="V57" s="3934"/>
      <c r="W57" s="3934"/>
      <c r="X57" s="3934"/>
      <c r="Y57" s="3934"/>
      <c r="Z57" s="3934"/>
      <c r="AA57" s="3934"/>
      <c r="AB57" s="3934"/>
      <c r="AC57" s="3934"/>
      <c r="AD57" s="3935"/>
      <c r="AE57" s="3933"/>
      <c r="AF57" s="3934"/>
      <c r="AG57" s="3934"/>
      <c r="AH57" s="3934"/>
      <c r="AI57" s="3934"/>
      <c r="AJ57" s="3934"/>
      <c r="AK57" s="3934"/>
      <c r="AL57" s="3934"/>
      <c r="AM57" s="3934"/>
      <c r="AN57" s="3935"/>
    </row>
    <row r="58" spans="1:40" ht="12.6" customHeight="1">
      <c r="A58" s="3951"/>
      <c r="B58" s="3667"/>
      <c r="C58" s="3667"/>
      <c r="D58" s="3952"/>
      <c r="E58" s="234"/>
      <c r="F58" s="236"/>
      <c r="G58" s="236"/>
      <c r="H58" s="236"/>
      <c r="I58" s="236"/>
      <c r="J58" s="236"/>
      <c r="K58" s="236"/>
      <c r="L58" s="236"/>
      <c r="M58" s="236"/>
      <c r="N58" s="236"/>
      <c r="O58" s="237"/>
      <c r="P58" s="236"/>
      <c r="Q58" s="236"/>
      <c r="R58" s="236"/>
      <c r="S58" s="236"/>
      <c r="T58" s="237"/>
      <c r="U58" s="236"/>
      <c r="V58" s="236"/>
      <c r="W58" s="217" t="s">
        <v>72</v>
      </c>
      <c r="X58" s="3939" t="s">
        <v>504</v>
      </c>
      <c r="Y58" s="3939"/>
      <c r="Z58" s="3939"/>
      <c r="AA58" s="217" t="s">
        <v>72</v>
      </c>
      <c r="AB58" s="3939" t="s">
        <v>505</v>
      </c>
      <c r="AC58" s="3939"/>
      <c r="AD58" s="3939"/>
      <c r="AE58" s="3943"/>
      <c r="AF58" s="3944"/>
      <c r="AG58" s="3944"/>
      <c r="AH58" s="3944"/>
      <c r="AI58" s="3944"/>
      <c r="AJ58" s="3944"/>
      <c r="AK58" s="3944"/>
      <c r="AL58" s="3944"/>
      <c r="AM58" s="3944"/>
      <c r="AN58" s="3945"/>
    </row>
    <row r="59" spans="1:40" ht="12.6" customHeight="1">
      <c r="A59" s="3946" t="s">
        <v>499</v>
      </c>
      <c r="B59" s="3947"/>
      <c r="C59" s="3947"/>
      <c r="D59" s="3948"/>
      <c r="E59" s="3953" t="s">
        <v>500</v>
      </c>
      <c r="F59" s="3954"/>
      <c r="G59" s="3954"/>
      <c r="H59" s="3954"/>
      <c r="I59" s="3954"/>
      <c r="J59" s="3954"/>
      <c r="K59" s="3954"/>
      <c r="L59" s="3954"/>
      <c r="M59" s="3954"/>
      <c r="N59" s="3954"/>
      <c r="O59" s="3954"/>
      <c r="P59" s="3954"/>
      <c r="Q59" s="3954"/>
      <c r="R59" s="3954"/>
      <c r="S59" s="3954"/>
      <c r="T59" s="3954"/>
      <c r="U59" s="3954"/>
      <c r="V59" s="3954"/>
      <c r="W59" s="3954"/>
      <c r="X59" s="3954"/>
      <c r="Y59" s="3954"/>
      <c r="Z59" s="3954"/>
      <c r="AA59" s="3954"/>
      <c r="AB59" s="3954"/>
      <c r="AC59" s="3954"/>
      <c r="AD59" s="3955"/>
      <c r="AE59" s="3953"/>
      <c r="AF59" s="3954"/>
      <c r="AG59" s="3954"/>
      <c r="AH59" s="3954"/>
      <c r="AI59" s="3954"/>
      <c r="AJ59" s="3954"/>
      <c r="AK59" s="3954"/>
      <c r="AL59" s="3954"/>
      <c r="AM59" s="3954"/>
      <c r="AN59" s="3955"/>
    </row>
    <row r="60" spans="1:40" ht="12.6" customHeight="1">
      <c r="A60" s="3949"/>
      <c r="B60" s="3666"/>
      <c r="C60" s="3666"/>
      <c r="D60" s="3950"/>
      <c r="E60" s="3933"/>
      <c r="F60" s="3934"/>
      <c r="G60" s="3934"/>
      <c r="H60" s="3934"/>
      <c r="I60" s="3934"/>
      <c r="J60" s="3934"/>
      <c r="K60" s="3934"/>
      <c r="L60" s="3934"/>
      <c r="M60" s="3934"/>
      <c r="N60" s="3934"/>
      <c r="O60" s="3934"/>
      <c r="P60" s="3934"/>
      <c r="Q60" s="3934"/>
      <c r="R60" s="3934"/>
      <c r="S60" s="3934"/>
      <c r="T60" s="3934"/>
      <c r="U60" s="3934"/>
      <c r="V60" s="3934"/>
      <c r="W60" s="3934"/>
      <c r="X60" s="3934"/>
      <c r="Y60" s="3934"/>
      <c r="Z60" s="3934"/>
      <c r="AA60" s="3934"/>
      <c r="AB60" s="3934"/>
      <c r="AC60" s="3934"/>
      <c r="AD60" s="3935"/>
      <c r="AE60" s="3933"/>
      <c r="AF60" s="3934"/>
      <c r="AG60" s="3934"/>
      <c r="AH60" s="3934"/>
      <c r="AI60" s="3934"/>
      <c r="AJ60" s="3934"/>
      <c r="AK60" s="3934"/>
      <c r="AL60" s="3934"/>
      <c r="AM60" s="3934"/>
      <c r="AN60" s="3935"/>
    </row>
    <row r="61" spans="1:40" ht="12.6" customHeight="1">
      <c r="A61" s="3951"/>
      <c r="B61" s="3667"/>
      <c r="C61" s="3667"/>
      <c r="D61" s="3952"/>
      <c r="E61" s="234"/>
      <c r="F61" s="236"/>
      <c r="G61" s="236"/>
      <c r="H61" s="236"/>
      <c r="I61" s="236"/>
      <c r="J61" s="236"/>
      <c r="K61" s="236"/>
      <c r="L61" s="236"/>
      <c r="M61" s="236"/>
      <c r="N61" s="236"/>
      <c r="O61" s="237"/>
      <c r="P61" s="236"/>
      <c r="Q61" s="236"/>
      <c r="R61" s="236"/>
      <c r="S61" s="236"/>
      <c r="T61" s="237"/>
      <c r="U61" s="236"/>
      <c r="V61" s="236"/>
      <c r="W61" s="217" t="s">
        <v>72</v>
      </c>
      <c r="X61" s="3939" t="s">
        <v>504</v>
      </c>
      <c r="Y61" s="3939"/>
      <c r="Z61" s="3939"/>
      <c r="AA61" s="217" t="s">
        <v>72</v>
      </c>
      <c r="AB61" s="3939" t="s">
        <v>505</v>
      </c>
      <c r="AC61" s="3939"/>
      <c r="AD61" s="3939"/>
      <c r="AE61" s="3936"/>
      <c r="AF61" s="3937"/>
      <c r="AG61" s="3937"/>
      <c r="AH61" s="3937"/>
      <c r="AI61" s="3937"/>
      <c r="AJ61" s="3937"/>
      <c r="AK61" s="3937"/>
      <c r="AL61" s="3937"/>
      <c r="AM61" s="3937"/>
      <c r="AN61" s="3938"/>
    </row>
    <row r="62" spans="1:40" ht="12.6" customHeight="1">
      <c r="A62" s="3956" t="s">
        <v>501</v>
      </c>
      <c r="B62" s="3957"/>
      <c r="C62" s="3957"/>
      <c r="D62" s="3958"/>
      <c r="E62" s="3953" t="s">
        <v>502</v>
      </c>
      <c r="F62" s="3954"/>
      <c r="G62" s="3954"/>
      <c r="H62" s="3954"/>
      <c r="I62" s="3954"/>
      <c r="J62" s="3954"/>
      <c r="K62" s="3954"/>
      <c r="L62" s="3954"/>
      <c r="M62" s="3954"/>
      <c r="N62" s="3954"/>
      <c r="O62" s="3954"/>
      <c r="P62" s="3954"/>
      <c r="Q62" s="3954"/>
      <c r="R62" s="3954"/>
      <c r="S62" s="3954"/>
      <c r="T62" s="3954"/>
      <c r="U62" s="3954"/>
      <c r="V62" s="3954"/>
      <c r="W62" s="3954"/>
      <c r="X62" s="3954"/>
      <c r="Y62" s="3954"/>
      <c r="Z62" s="3954"/>
      <c r="AA62" s="3954"/>
      <c r="AB62" s="3954"/>
      <c r="AC62" s="3954"/>
      <c r="AD62" s="3955"/>
      <c r="AE62" s="3953"/>
      <c r="AF62" s="3954"/>
      <c r="AG62" s="3954"/>
      <c r="AH62" s="3954"/>
      <c r="AI62" s="3954"/>
      <c r="AJ62" s="3954"/>
      <c r="AK62" s="3954"/>
      <c r="AL62" s="3954"/>
      <c r="AM62" s="3954"/>
      <c r="AN62" s="3955"/>
    </row>
    <row r="63" spans="1:40" ht="12.6" customHeight="1">
      <c r="A63" s="3959"/>
      <c r="B63" s="3960"/>
      <c r="C63" s="3960"/>
      <c r="D63" s="3961"/>
      <c r="E63" s="3933"/>
      <c r="F63" s="3934"/>
      <c r="G63" s="3934"/>
      <c r="H63" s="3934"/>
      <c r="I63" s="3934"/>
      <c r="J63" s="3934"/>
      <c r="K63" s="3934"/>
      <c r="L63" s="3934"/>
      <c r="M63" s="3934"/>
      <c r="N63" s="3934"/>
      <c r="O63" s="3934"/>
      <c r="P63" s="3934"/>
      <c r="Q63" s="3934"/>
      <c r="R63" s="3934"/>
      <c r="S63" s="3934"/>
      <c r="T63" s="3934"/>
      <c r="U63" s="3934"/>
      <c r="V63" s="3934"/>
      <c r="W63" s="3934"/>
      <c r="X63" s="3934"/>
      <c r="Y63" s="3934"/>
      <c r="Z63" s="3934"/>
      <c r="AA63" s="3934"/>
      <c r="AB63" s="3934"/>
      <c r="AC63" s="3934"/>
      <c r="AD63" s="3935"/>
      <c r="AE63" s="3933"/>
      <c r="AF63" s="3934"/>
      <c r="AG63" s="3934"/>
      <c r="AH63" s="3934"/>
      <c r="AI63" s="3934"/>
      <c r="AJ63" s="3934"/>
      <c r="AK63" s="3934"/>
      <c r="AL63" s="3934"/>
      <c r="AM63" s="3934"/>
      <c r="AN63" s="3935"/>
    </row>
    <row r="64" spans="1:40" ht="12.6" customHeight="1">
      <c r="A64" s="3959"/>
      <c r="B64" s="3960"/>
      <c r="C64" s="3960"/>
      <c r="D64" s="3961"/>
      <c r="E64" s="234"/>
      <c r="F64" s="236"/>
      <c r="G64" s="236"/>
      <c r="H64" s="236"/>
      <c r="I64" s="236"/>
      <c r="J64" s="236"/>
      <c r="K64" s="236"/>
      <c r="L64" s="236"/>
      <c r="M64" s="236"/>
      <c r="N64" s="236"/>
      <c r="O64" s="237"/>
      <c r="P64" s="236"/>
      <c r="Q64" s="236"/>
      <c r="R64" s="236"/>
      <c r="S64" s="236"/>
      <c r="T64" s="237"/>
      <c r="U64" s="236"/>
      <c r="V64" s="236"/>
      <c r="W64" s="217" t="s">
        <v>72</v>
      </c>
      <c r="X64" s="3939" t="s">
        <v>504</v>
      </c>
      <c r="Y64" s="3939"/>
      <c r="Z64" s="3939"/>
      <c r="AA64" s="217" t="s">
        <v>72</v>
      </c>
      <c r="AB64" s="3939" t="s">
        <v>505</v>
      </c>
      <c r="AC64" s="3939"/>
      <c r="AD64" s="3939"/>
      <c r="AE64" s="3943"/>
      <c r="AF64" s="3944"/>
      <c r="AG64" s="3944"/>
      <c r="AH64" s="3944"/>
      <c r="AI64" s="3944"/>
      <c r="AJ64" s="3944"/>
      <c r="AK64" s="3944"/>
      <c r="AL64" s="3944"/>
      <c r="AM64" s="3944"/>
      <c r="AN64" s="3945"/>
    </row>
    <row r="65" spans="1:40" ht="12.6" customHeight="1">
      <c r="A65" s="3959"/>
      <c r="B65" s="3960"/>
      <c r="C65" s="3960"/>
      <c r="D65" s="3961"/>
      <c r="E65" s="3930" t="s">
        <v>503</v>
      </c>
      <c r="F65" s="3931"/>
      <c r="G65" s="3931"/>
      <c r="H65" s="3931"/>
      <c r="I65" s="3931"/>
      <c r="J65" s="3931"/>
      <c r="K65" s="3931"/>
      <c r="L65" s="3931"/>
      <c r="M65" s="3931"/>
      <c r="N65" s="3931"/>
      <c r="O65" s="3931"/>
      <c r="P65" s="3931"/>
      <c r="Q65" s="3931"/>
      <c r="R65" s="3931"/>
      <c r="S65" s="3931"/>
      <c r="T65" s="3931"/>
      <c r="U65" s="3931"/>
      <c r="V65" s="3931"/>
      <c r="W65" s="3931"/>
      <c r="X65" s="3931"/>
      <c r="Y65" s="3931"/>
      <c r="Z65" s="3931"/>
      <c r="AA65" s="3931"/>
      <c r="AB65" s="3931"/>
      <c r="AC65" s="3931"/>
      <c r="AD65" s="3932"/>
      <c r="AE65" s="3930"/>
      <c r="AF65" s="3931"/>
      <c r="AG65" s="3931"/>
      <c r="AH65" s="3931"/>
      <c r="AI65" s="3931"/>
      <c r="AJ65" s="3931"/>
      <c r="AK65" s="3931"/>
      <c r="AL65" s="3931"/>
      <c r="AM65" s="3931"/>
      <c r="AN65" s="3932"/>
    </row>
    <row r="66" spans="1:40" ht="12.6" customHeight="1">
      <c r="A66" s="3959"/>
      <c r="B66" s="3960"/>
      <c r="C66" s="3960"/>
      <c r="D66" s="3961"/>
      <c r="E66" s="3933"/>
      <c r="F66" s="3934"/>
      <c r="G66" s="3934"/>
      <c r="H66" s="3934"/>
      <c r="I66" s="3934"/>
      <c r="J66" s="3934"/>
      <c r="K66" s="3934"/>
      <c r="L66" s="3934"/>
      <c r="M66" s="3934"/>
      <c r="N66" s="3934"/>
      <c r="O66" s="3934"/>
      <c r="P66" s="3934"/>
      <c r="Q66" s="3934"/>
      <c r="R66" s="3934"/>
      <c r="S66" s="3934"/>
      <c r="T66" s="3934"/>
      <c r="U66" s="3934"/>
      <c r="V66" s="3934"/>
      <c r="W66" s="3934"/>
      <c r="X66" s="3934"/>
      <c r="Y66" s="3934"/>
      <c r="Z66" s="3934"/>
      <c r="AA66" s="3934"/>
      <c r="AB66" s="3934"/>
      <c r="AC66" s="3934"/>
      <c r="AD66" s="3935"/>
      <c r="AE66" s="3933"/>
      <c r="AF66" s="3934"/>
      <c r="AG66" s="3934"/>
      <c r="AH66" s="3934"/>
      <c r="AI66" s="3934"/>
      <c r="AJ66" s="3934"/>
      <c r="AK66" s="3934"/>
      <c r="AL66" s="3934"/>
      <c r="AM66" s="3934"/>
      <c r="AN66" s="3935"/>
    </row>
    <row r="67" spans="1:40" ht="12.6" customHeight="1">
      <c r="A67" s="3962"/>
      <c r="B67" s="3963"/>
      <c r="C67" s="3963"/>
      <c r="D67" s="3964"/>
      <c r="E67" s="235"/>
      <c r="F67" s="238"/>
      <c r="G67" s="238"/>
      <c r="H67" s="238"/>
      <c r="I67" s="238"/>
      <c r="J67" s="238"/>
      <c r="K67" s="238"/>
      <c r="L67" s="238"/>
      <c r="M67" s="238"/>
      <c r="N67" s="238"/>
      <c r="O67" s="239"/>
      <c r="P67" s="238"/>
      <c r="Q67" s="238"/>
      <c r="R67" s="238"/>
      <c r="S67" s="238"/>
      <c r="T67" s="239"/>
      <c r="U67" s="238"/>
      <c r="V67" s="238"/>
      <c r="W67" s="217" t="s">
        <v>72</v>
      </c>
      <c r="X67" s="3939" t="s">
        <v>504</v>
      </c>
      <c r="Y67" s="3939"/>
      <c r="Z67" s="3939"/>
      <c r="AA67" s="217" t="s">
        <v>72</v>
      </c>
      <c r="AB67" s="3939" t="s">
        <v>505</v>
      </c>
      <c r="AC67" s="3939"/>
      <c r="AD67" s="3939"/>
      <c r="AE67" s="3936"/>
      <c r="AF67" s="3937"/>
      <c r="AG67" s="3937"/>
      <c r="AH67" s="3937"/>
      <c r="AI67" s="3937"/>
      <c r="AJ67" s="3937"/>
      <c r="AK67" s="3937"/>
      <c r="AL67" s="3937"/>
      <c r="AM67" s="3937"/>
      <c r="AN67" s="3938"/>
    </row>
    <row r="68" spans="1:40" ht="12.6" customHeight="1">
      <c r="A68" s="3763"/>
      <c r="B68" s="3763"/>
      <c r="C68" s="3763"/>
      <c r="D68" s="3763"/>
      <c r="E68" s="3763"/>
      <c r="F68" s="3763"/>
      <c r="G68" s="3763"/>
      <c r="H68" s="3763"/>
      <c r="I68" s="3763"/>
      <c r="J68" s="3763"/>
      <c r="K68" s="3763"/>
      <c r="L68" s="3763"/>
      <c r="M68" s="3763"/>
      <c r="N68" s="3763"/>
      <c r="O68" s="3763"/>
      <c r="P68" s="3763"/>
      <c r="Q68" s="3763"/>
      <c r="R68" s="3763"/>
      <c r="S68" s="3763"/>
      <c r="T68" s="3763"/>
      <c r="U68" s="3763"/>
      <c r="V68" s="3763"/>
      <c r="W68" s="3763"/>
      <c r="X68" s="3763"/>
      <c r="Y68" s="3763"/>
      <c r="Z68" s="3763"/>
      <c r="AA68" s="3763"/>
      <c r="AB68" s="3763"/>
      <c r="AC68" s="3763"/>
      <c r="AD68" s="3763"/>
      <c r="AE68" s="3763"/>
      <c r="AF68" s="3763"/>
      <c r="AG68" s="3763"/>
      <c r="AH68" s="3763"/>
      <c r="AI68" s="3763"/>
      <c r="AJ68" s="3763"/>
      <c r="AK68" s="3763"/>
      <c r="AL68" s="3763"/>
      <c r="AM68" s="3763"/>
      <c r="AN68" s="3763"/>
    </row>
  </sheetData>
  <mergeCells count="115">
    <mergeCell ref="AK1:AN2"/>
    <mergeCell ref="AG3:AI4"/>
    <mergeCell ref="AJ3:AJ4"/>
    <mergeCell ref="AK3:AN4"/>
    <mergeCell ref="AN10:AN11"/>
    <mergeCell ref="Q3:V4"/>
    <mergeCell ref="W3:Y4"/>
    <mergeCell ref="X49:Z49"/>
    <mergeCell ref="AB49:AD49"/>
    <mergeCell ref="X40:Z40"/>
    <mergeCell ref="AB40:AD40"/>
    <mergeCell ref="X43:Z43"/>
    <mergeCell ref="AB43:AD43"/>
    <mergeCell ref="X46:Z46"/>
    <mergeCell ref="AB46:AD46"/>
    <mergeCell ref="W7:AB11"/>
    <mergeCell ref="X28:Z28"/>
    <mergeCell ref="AB28:AD28"/>
    <mergeCell ref="X31:Z31"/>
    <mergeCell ref="E44:AD45"/>
    <mergeCell ref="AE44:AN46"/>
    <mergeCell ref="X37:Z37"/>
    <mergeCell ref="AB37:AD37"/>
    <mergeCell ref="AE38:AN40"/>
    <mergeCell ref="A35:D46"/>
    <mergeCell ref="E26:AD27"/>
    <mergeCell ref="AE26:AN28"/>
    <mergeCell ref="E29:AD30"/>
    <mergeCell ref="AE29:AN31"/>
    <mergeCell ref="AE20:AN21"/>
    <mergeCell ref="AL10:AM11"/>
    <mergeCell ref="AI10:AJ11"/>
    <mergeCell ref="W15:AN16"/>
    <mergeCell ref="A18:AN19"/>
    <mergeCell ref="X25:Z25"/>
    <mergeCell ref="AB25:AD25"/>
    <mergeCell ref="A20:D21"/>
    <mergeCell ref="E20:AD21"/>
    <mergeCell ref="AE32:AN34"/>
    <mergeCell ref="A22:D34"/>
    <mergeCell ref="X34:Z34"/>
    <mergeCell ref="AB34:AD34"/>
    <mergeCell ref="E32:AD33"/>
    <mergeCell ref="E35:AD36"/>
    <mergeCell ref="AE35:AN37"/>
    <mergeCell ref="E38:AD39"/>
    <mergeCell ref="E41:AD42"/>
    <mergeCell ref="AE41:AN43"/>
    <mergeCell ref="A68:AN68"/>
    <mergeCell ref="A3:L4"/>
    <mergeCell ref="M3:P4"/>
    <mergeCell ref="A5:Y6"/>
    <mergeCell ref="Z5:Z6"/>
    <mergeCell ref="AA5:AC6"/>
    <mergeCell ref="AD5:AE6"/>
    <mergeCell ref="Z3:Z4"/>
    <mergeCell ref="AA3:AC4"/>
    <mergeCell ref="AD3:AE4"/>
    <mergeCell ref="AF3:AF4"/>
    <mergeCell ref="A59:D61"/>
    <mergeCell ref="E59:AD60"/>
    <mergeCell ref="AE59:AN61"/>
    <mergeCell ref="A47:D58"/>
    <mergeCell ref="E47:AD48"/>
    <mergeCell ref="AE47:AN49"/>
    <mergeCell ref="A62:D67"/>
    <mergeCell ref="E62:AD63"/>
    <mergeCell ref="AE62:AN64"/>
    <mergeCell ref="E65:AD66"/>
    <mergeCell ref="AB31:AD31"/>
    <mergeCell ref="E22:AD24"/>
    <mergeCell ref="AE22:AN25"/>
    <mergeCell ref="AE65:AN67"/>
    <mergeCell ref="X67:Z67"/>
    <mergeCell ref="AB67:AD67"/>
    <mergeCell ref="X64:Z64"/>
    <mergeCell ref="AB64:AD64"/>
    <mergeCell ref="AE50:AN52"/>
    <mergeCell ref="E53:AD54"/>
    <mergeCell ref="AE53:AN55"/>
    <mergeCell ref="E56:AD57"/>
    <mergeCell ref="AE56:AN58"/>
    <mergeCell ref="X55:Z55"/>
    <mergeCell ref="X52:Z52"/>
    <mergeCell ref="AB52:AD52"/>
    <mergeCell ref="E50:AD51"/>
    <mergeCell ref="AB55:AD55"/>
    <mergeCell ref="X58:Z58"/>
    <mergeCell ref="AB58:AD58"/>
    <mergeCell ref="X61:Z61"/>
    <mergeCell ref="AB61:AD61"/>
    <mergeCell ref="A15:D17"/>
    <mergeCell ref="E15:Q17"/>
    <mergeCell ref="R15:V17"/>
    <mergeCell ref="AJ5:AJ6"/>
    <mergeCell ref="AK5:AN6"/>
    <mergeCell ref="AI7:AJ9"/>
    <mergeCell ref="AK7:AK9"/>
    <mergeCell ref="AL7:AM9"/>
    <mergeCell ref="AN7:AN9"/>
    <mergeCell ref="A12:D14"/>
    <mergeCell ref="E12:Q14"/>
    <mergeCell ref="R12:V14"/>
    <mergeCell ref="W12:AN14"/>
    <mergeCell ref="AF5:AF6"/>
    <mergeCell ref="AG5:AI6"/>
    <mergeCell ref="AK10:AK11"/>
    <mergeCell ref="AC17:AE17"/>
    <mergeCell ref="AG17:AI17"/>
    <mergeCell ref="AK17:AN17"/>
    <mergeCell ref="W17:AA17"/>
    <mergeCell ref="AC7:AE9"/>
    <mergeCell ref="AF7:AG9"/>
    <mergeCell ref="AH7:AH9"/>
    <mergeCell ref="A7:V11"/>
  </mergeCells>
  <phoneticPr fontId="36"/>
  <dataValidations count="1">
    <dataValidation type="list" allowBlank="1" showInputMessage="1" showErrorMessage="1" sqref="AU10 W25 AA25 W28 AA28 W31 AA31 W34 AA34 W37 AA37 W40 AA40 W43 AA43 W46 AA46 W49 AA49 W52 AA52 W55 AA55 W58 AA58 W61 AA61 W64 AA64 W67 AA67">
      <formula1>"□,■"</formula1>
    </dataValidation>
  </dataValidations>
  <pageMargins left="0.78740157480314965" right="0.78740157480314965" top="0.39370078740157483" bottom="0.39370078740157483" header="0.39370078740157483" footer="0.39370078740157483"/>
  <pageSetup paperSize="9" scale="96"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Q40"/>
  <sheetViews>
    <sheetView workbookViewId="0">
      <selection sqref="A1:H1"/>
    </sheetView>
  </sheetViews>
  <sheetFormatPr defaultColWidth="9" defaultRowHeight="24.95" customHeight="1"/>
  <cols>
    <col min="1" max="8" width="10.25" style="817" customWidth="1"/>
    <col min="9" max="10" width="12.625" style="817" customWidth="1"/>
    <col min="11" max="16" width="10.625" style="817" customWidth="1"/>
    <col min="17" max="16384" width="9" style="817"/>
  </cols>
  <sheetData>
    <row r="1" spans="1:17" ht="20.100000000000001" customHeight="1">
      <c r="A1" s="3977" t="s">
        <v>232</v>
      </c>
      <c r="B1" s="3977"/>
      <c r="C1" s="3977"/>
      <c r="D1" s="3977"/>
      <c r="E1" s="3977"/>
      <c r="F1" s="3977"/>
      <c r="G1" s="3977"/>
      <c r="H1" s="3977"/>
      <c r="I1" s="3977"/>
      <c r="J1" s="3977"/>
      <c r="K1" s="3977"/>
      <c r="L1" s="3977"/>
      <c r="M1" s="3977"/>
      <c r="N1" s="3977"/>
      <c r="O1" s="3977"/>
      <c r="P1" s="3977"/>
    </row>
    <row r="2" spans="1:17" ht="20.100000000000001" customHeight="1">
      <c r="A2" s="3978" t="s">
        <v>248</v>
      </c>
      <c r="B2" s="3978"/>
      <c r="C2" s="3978"/>
      <c r="D2" s="3978"/>
      <c r="E2" s="3978"/>
      <c r="F2" s="3978"/>
      <c r="G2" s="3978"/>
      <c r="H2" s="3978"/>
      <c r="I2" s="3978"/>
      <c r="J2" s="3978"/>
      <c r="K2" s="3978"/>
      <c r="L2" s="3978"/>
      <c r="M2" s="3978"/>
      <c r="N2" s="3978"/>
      <c r="O2" s="3978"/>
      <c r="P2" s="3978"/>
    </row>
    <row r="3" spans="1:17" ht="20.100000000000001" customHeight="1">
      <c r="A3" s="801" t="s">
        <v>233</v>
      </c>
      <c r="B3" s="3979">
        <f>一括入力シート!B6</f>
        <v>0</v>
      </c>
      <c r="C3" s="3979"/>
      <c r="D3" s="3979"/>
      <c r="E3" s="3979"/>
      <c r="F3" s="3979"/>
      <c r="G3" s="3979"/>
      <c r="H3" s="3979"/>
      <c r="I3" s="801" t="s">
        <v>1555</v>
      </c>
      <c r="J3" s="3979"/>
      <c r="K3" s="3979"/>
      <c r="L3" s="3979"/>
      <c r="M3" s="3979"/>
      <c r="N3" s="3979"/>
      <c r="O3" s="3979"/>
      <c r="P3" s="3979"/>
    </row>
    <row r="4" spans="1:17" ht="20.100000000000001" customHeight="1">
      <c r="A4" s="802" t="s">
        <v>245</v>
      </c>
      <c r="B4" s="3985" t="s">
        <v>246</v>
      </c>
      <c r="C4" s="3985"/>
      <c r="D4" s="3985"/>
      <c r="E4" s="3985"/>
      <c r="F4" s="803" t="s">
        <v>234</v>
      </c>
      <c r="G4" s="3985"/>
      <c r="H4" s="3985"/>
      <c r="I4" s="802" t="s">
        <v>245</v>
      </c>
      <c r="J4" s="815" t="s">
        <v>1553</v>
      </c>
      <c r="K4" s="802"/>
      <c r="L4" s="802"/>
      <c r="M4" s="802"/>
      <c r="N4" s="803" t="s">
        <v>234</v>
      </c>
      <c r="O4" s="3980" t="s">
        <v>1554</v>
      </c>
      <c r="P4" s="3980"/>
      <c r="Q4" s="818" t="s">
        <v>2075</v>
      </c>
    </row>
    <row r="5" spans="1:17" ht="20.100000000000001" customHeight="1">
      <c r="A5" s="804"/>
      <c r="B5" s="804"/>
      <c r="C5" s="804"/>
      <c r="D5" s="804"/>
      <c r="E5" s="804"/>
      <c r="F5" s="805"/>
      <c r="G5" s="804"/>
      <c r="H5" s="805" t="s">
        <v>235</v>
      </c>
      <c r="I5" s="804"/>
      <c r="J5" s="804"/>
      <c r="K5" s="804"/>
      <c r="L5" s="804"/>
      <c r="M5" s="804"/>
      <c r="N5" s="805"/>
      <c r="O5" s="804"/>
      <c r="P5" s="805" t="s">
        <v>235</v>
      </c>
    </row>
    <row r="6" spans="1:17" ht="20.100000000000001" customHeight="1">
      <c r="A6" s="806"/>
      <c r="B6" s="807" t="s">
        <v>236</v>
      </c>
      <c r="C6" s="808"/>
      <c r="D6" s="808"/>
      <c r="E6" s="808"/>
      <c r="F6" s="809"/>
      <c r="G6" s="809"/>
      <c r="H6" s="810"/>
      <c r="I6" s="806"/>
      <c r="J6" s="807" t="s">
        <v>236</v>
      </c>
      <c r="K6" s="816" t="s">
        <v>1551</v>
      </c>
      <c r="L6" s="816" t="s">
        <v>1550</v>
      </c>
      <c r="M6" s="816" t="s">
        <v>1552</v>
      </c>
      <c r="N6" s="809"/>
      <c r="O6" s="809"/>
      <c r="P6" s="810"/>
    </row>
    <row r="7" spans="1:17" ht="20.100000000000001" customHeight="1">
      <c r="A7" s="811"/>
      <c r="B7" s="812" t="s">
        <v>237</v>
      </c>
      <c r="C7" s="3983"/>
      <c r="D7" s="3983"/>
      <c r="E7" s="3983"/>
      <c r="F7" s="3983"/>
      <c r="G7" s="3983"/>
      <c r="H7" s="3983"/>
      <c r="I7" s="811"/>
      <c r="J7" s="812" t="s">
        <v>237</v>
      </c>
      <c r="K7" s="3981">
        <v>10</v>
      </c>
      <c r="L7" s="3981">
        <v>4</v>
      </c>
      <c r="M7" s="3981">
        <v>2</v>
      </c>
      <c r="N7" s="3983"/>
      <c r="O7" s="3983"/>
      <c r="P7" s="3983"/>
    </row>
    <row r="8" spans="1:17" ht="20.100000000000001" customHeight="1">
      <c r="A8" s="813" t="s">
        <v>247</v>
      </c>
      <c r="B8" s="814" t="s">
        <v>238</v>
      </c>
      <c r="C8" s="3984"/>
      <c r="D8" s="3984"/>
      <c r="E8" s="3984"/>
      <c r="F8" s="3984"/>
      <c r="G8" s="3984"/>
      <c r="H8" s="3984"/>
      <c r="I8" s="813" t="s">
        <v>247</v>
      </c>
      <c r="J8" s="814" t="s">
        <v>238</v>
      </c>
      <c r="K8" s="3982"/>
      <c r="L8" s="3982"/>
      <c r="M8" s="3982"/>
      <c r="N8" s="3984"/>
      <c r="O8" s="3984"/>
      <c r="P8" s="3984"/>
    </row>
    <row r="9" spans="1:17" ht="20.100000000000001" customHeight="1">
      <c r="A9" s="819"/>
      <c r="B9" s="820"/>
      <c r="C9" s="821"/>
      <c r="D9" s="822"/>
      <c r="E9" s="822"/>
      <c r="F9" s="822"/>
      <c r="G9" s="822"/>
      <c r="H9" s="822"/>
      <c r="I9" s="823">
        <v>40422</v>
      </c>
      <c r="J9" s="824">
        <v>115982</v>
      </c>
      <c r="K9" s="825">
        <v>9.923</v>
      </c>
      <c r="L9" s="826"/>
      <c r="M9" s="826"/>
      <c r="N9" s="822"/>
      <c r="O9" s="822"/>
      <c r="P9" s="822"/>
    </row>
    <row r="10" spans="1:17" ht="20.100000000000001" customHeight="1">
      <c r="A10" s="819"/>
      <c r="B10" s="827"/>
      <c r="C10" s="828"/>
      <c r="D10" s="829"/>
      <c r="E10" s="829"/>
      <c r="F10" s="829"/>
      <c r="G10" s="829"/>
      <c r="H10" s="829"/>
      <c r="I10" s="823">
        <v>40422</v>
      </c>
      <c r="J10" s="824">
        <v>115987</v>
      </c>
      <c r="K10" s="825"/>
      <c r="L10" s="825">
        <v>3.5030000000000001</v>
      </c>
      <c r="M10" s="825"/>
      <c r="N10" s="829"/>
      <c r="O10" s="829"/>
      <c r="P10" s="829"/>
    </row>
    <row r="11" spans="1:17" ht="20.100000000000001" customHeight="1">
      <c r="A11" s="819"/>
      <c r="B11" s="827"/>
      <c r="C11" s="828"/>
      <c r="D11" s="829"/>
      <c r="E11" s="829"/>
      <c r="F11" s="829"/>
      <c r="G11" s="829"/>
      <c r="H11" s="829"/>
      <c r="I11" s="823">
        <v>40423</v>
      </c>
      <c r="J11" s="824">
        <v>115992</v>
      </c>
      <c r="K11" s="825">
        <v>8.9120000000000008</v>
      </c>
      <c r="L11" s="825"/>
      <c r="M11" s="825"/>
      <c r="N11" s="829"/>
      <c r="O11" s="829"/>
      <c r="P11" s="829"/>
    </row>
    <row r="12" spans="1:17" ht="20.100000000000001" customHeight="1">
      <c r="A12" s="819"/>
      <c r="B12" s="827"/>
      <c r="C12" s="828"/>
      <c r="D12" s="829"/>
      <c r="E12" s="829"/>
      <c r="F12" s="829"/>
      <c r="G12" s="829"/>
      <c r="H12" s="829"/>
      <c r="I12" s="823">
        <v>40423</v>
      </c>
      <c r="J12" s="824">
        <v>115994</v>
      </c>
      <c r="K12" s="825"/>
      <c r="L12" s="825">
        <v>3.8759999999999999</v>
      </c>
      <c r="M12" s="825"/>
      <c r="N12" s="829"/>
      <c r="O12" s="829"/>
      <c r="P12" s="829"/>
    </row>
    <row r="13" spans="1:17" ht="20.100000000000001" customHeight="1">
      <c r="A13" s="819"/>
      <c r="B13" s="827"/>
      <c r="C13" s="828"/>
      <c r="D13" s="829"/>
      <c r="E13" s="829"/>
      <c r="F13" s="829"/>
      <c r="G13" s="829"/>
      <c r="H13" s="829"/>
      <c r="I13" s="823">
        <v>40424</v>
      </c>
      <c r="J13" s="824">
        <v>116001</v>
      </c>
      <c r="K13" s="825">
        <v>9.6980000000000004</v>
      </c>
      <c r="L13" s="825"/>
      <c r="M13" s="825"/>
      <c r="N13" s="829"/>
      <c r="O13" s="829"/>
      <c r="P13" s="829"/>
    </row>
    <row r="14" spans="1:17" ht="20.100000000000001" customHeight="1">
      <c r="A14" s="819"/>
      <c r="B14" s="827"/>
      <c r="C14" s="828"/>
      <c r="D14" s="829"/>
      <c r="E14" s="829"/>
      <c r="F14" s="829"/>
      <c r="G14" s="829"/>
      <c r="H14" s="829"/>
      <c r="I14" s="823">
        <v>40424</v>
      </c>
      <c r="J14" s="824">
        <v>116002</v>
      </c>
      <c r="K14" s="825"/>
      <c r="L14" s="825"/>
      <c r="M14" s="825">
        <v>1.6539999999999999</v>
      </c>
      <c r="N14" s="829"/>
      <c r="O14" s="829"/>
      <c r="P14" s="829"/>
    </row>
    <row r="15" spans="1:17" ht="20.100000000000001" customHeight="1">
      <c r="A15" s="819"/>
      <c r="B15" s="827"/>
      <c r="C15" s="828"/>
      <c r="D15" s="829"/>
      <c r="E15" s="829"/>
      <c r="F15" s="829"/>
      <c r="G15" s="829"/>
      <c r="H15" s="829"/>
      <c r="I15" s="823">
        <v>40427</v>
      </c>
      <c r="J15" s="824">
        <v>116030</v>
      </c>
      <c r="K15" s="825">
        <v>10.201000000000001</v>
      </c>
      <c r="L15" s="825"/>
      <c r="M15" s="825"/>
      <c r="N15" s="829"/>
      <c r="O15" s="829"/>
      <c r="P15" s="829"/>
    </row>
    <row r="16" spans="1:17" ht="20.100000000000001" customHeight="1">
      <c r="A16" s="819"/>
      <c r="B16" s="827"/>
      <c r="C16" s="828"/>
      <c r="D16" s="829"/>
      <c r="E16" s="829"/>
      <c r="F16" s="829"/>
      <c r="G16" s="829"/>
      <c r="H16" s="829"/>
      <c r="I16" s="823">
        <v>40427</v>
      </c>
      <c r="J16" s="824">
        <v>116032</v>
      </c>
      <c r="K16" s="825"/>
      <c r="L16" s="825">
        <v>3.879</v>
      </c>
      <c r="M16" s="825"/>
      <c r="N16" s="829"/>
      <c r="O16" s="829"/>
      <c r="P16" s="829"/>
    </row>
    <row r="17" spans="1:16" ht="20.100000000000001" customHeight="1">
      <c r="A17" s="819"/>
      <c r="B17" s="827"/>
      <c r="C17" s="828"/>
      <c r="D17" s="829"/>
      <c r="E17" s="829"/>
      <c r="F17" s="829"/>
      <c r="G17" s="829"/>
      <c r="H17" s="829"/>
      <c r="I17" s="823">
        <v>40427</v>
      </c>
      <c r="J17" s="824">
        <v>116043</v>
      </c>
      <c r="K17" s="825">
        <v>10.612</v>
      </c>
      <c r="L17" s="825"/>
      <c r="M17" s="825"/>
      <c r="N17" s="829"/>
      <c r="O17" s="829"/>
      <c r="P17" s="829"/>
    </row>
    <row r="18" spans="1:16" ht="20.100000000000001" customHeight="1">
      <c r="A18" s="819"/>
      <c r="B18" s="827"/>
      <c r="C18" s="828"/>
      <c r="D18" s="829"/>
      <c r="E18" s="829"/>
      <c r="F18" s="829"/>
      <c r="G18" s="829"/>
      <c r="H18" s="829"/>
      <c r="I18" s="823">
        <v>40427</v>
      </c>
      <c r="J18" s="824">
        <v>116045</v>
      </c>
      <c r="K18" s="825"/>
      <c r="L18" s="825">
        <v>3.9969999999999999</v>
      </c>
      <c r="M18" s="825"/>
      <c r="N18" s="829"/>
      <c r="O18" s="829"/>
      <c r="P18" s="829"/>
    </row>
    <row r="19" spans="1:16" ht="20.100000000000001" customHeight="1">
      <c r="A19" s="819"/>
      <c r="B19" s="827"/>
      <c r="C19" s="828"/>
      <c r="D19" s="829"/>
      <c r="E19" s="829"/>
      <c r="F19" s="829"/>
      <c r="G19" s="829"/>
      <c r="H19" s="829"/>
      <c r="I19" s="823">
        <v>40427</v>
      </c>
      <c r="J19" s="824">
        <v>116051</v>
      </c>
      <c r="K19" s="825">
        <v>9.8989999999999991</v>
      </c>
      <c r="L19" s="825"/>
      <c r="M19" s="825"/>
      <c r="N19" s="829"/>
      <c r="O19" s="829"/>
      <c r="P19" s="829"/>
    </row>
    <row r="20" spans="1:16" ht="20.100000000000001" customHeight="1">
      <c r="A20" s="819"/>
      <c r="B20" s="827"/>
      <c r="C20" s="828"/>
      <c r="D20" s="829"/>
      <c r="E20" s="829"/>
      <c r="F20" s="829"/>
      <c r="G20" s="829"/>
      <c r="H20" s="829"/>
      <c r="I20" s="823">
        <v>40427</v>
      </c>
      <c r="J20" s="824">
        <v>116053</v>
      </c>
      <c r="K20" s="825"/>
      <c r="L20" s="825">
        <v>3.976</v>
      </c>
      <c r="M20" s="825"/>
      <c r="N20" s="829"/>
      <c r="O20" s="829"/>
      <c r="P20" s="829"/>
    </row>
    <row r="21" spans="1:16" ht="20.100000000000001" customHeight="1">
      <c r="A21" s="819"/>
      <c r="B21" s="827"/>
      <c r="C21" s="828"/>
      <c r="D21" s="829"/>
      <c r="E21" s="829"/>
      <c r="F21" s="829"/>
      <c r="G21" s="829"/>
      <c r="H21" s="829"/>
      <c r="I21" s="823">
        <v>40427</v>
      </c>
      <c r="J21" s="824">
        <v>116069</v>
      </c>
      <c r="K21" s="825">
        <v>9.8670000000000009</v>
      </c>
      <c r="L21" s="825"/>
      <c r="M21" s="825"/>
      <c r="N21" s="829"/>
      <c r="O21" s="829"/>
      <c r="P21" s="829"/>
    </row>
    <row r="22" spans="1:16" ht="20.100000000000001" customHeight="1">
      <c r="A22" s="819"/>
      <c r="B22" s="827"/>
      <c r="C22" s="828"/>
      <c r="D22" s="829"/>
      <c r="E22" s="829"/>
      <c r="F22" s="829"/>
      <c r="G22" s="829"/>
      <c r="H22" s="829"/>
      <c r="I22" s="823">
        <v>40427</v>
      </c>
      <c r="J22" s="824">
        <v>116074</v>
      </c>
      <c r="K22" s="825"/>
      <c r="L22" s="825">
        <v>3.976</v>
      </c>
      <c r="M22" s="825"/>
      <c r="N22" s="829"/>
      <c r="O22" s="829"/>
      <c r="P22" s="829"/>
    </row>
    <row r="23" spans="1:16" ht="20.100000000000001" customHeight="1">
      <c r="A23" s="819"/>
      <c r="B23" s="827"/>
      <c r="C23" s="828"/>
      <c r="D23" s="829"/>
      <c r="E23" s="829"/>
      <c r="F23" s="829"/>
      <c r="G23" s="829"/>
      <c r="H23" s="829"/>
      <c r="I23" s="823">
        <v>40427</v>
      </c>
      <c r="J23" s="824">
        <v>116078</v>
      </c>
      <c r="K23" s="825">
        <v>9.9710000000000001</v>
      </c>
      <c r="L23" s="825"/>
      <c r="M23" s="825"/>
      <c r="N23" s="829"/>
      <c r="O23" s="829"/>
      <c r="P23" s="829"/>
    </row>
    <row r="24" spans="1:16" ht="20.100000000000001" customHeight="1">
      <c r="A24" s="819"/>
      <c r="B24" s="827"/>
      <c r="C24" s="828"/>
      <c r="D24" s="829"/>
      <c r="E24" s="829"/>
      <c r="F24" s="829"/>
      <c r="G24" s="829"/>
      <c r="H24" s="829"/>
      <c r="I24" s="823">
        <v>40427</v>
      </c>
      <c r="J24" s="824">
        <v>116083</v>
      </c>
      <c r="K24" s="825"/>
      <c r="L24" s="825">
        <v>2.1339999999999999</v>
      </c>
      <c r="M24" s="825"/>
      <c r="N24" s="829"/>
      <c r="O24" s="829"/>
      <c r="P24" s="829"/>
    </row>
    <row r="25" spans="1:16" ht="20.100000000000001" customHeight="1">
      <c r="A25" s="819"/>
      <c r="B25" s="827"/>
      <c r="C25" s="828"/>
      <c r="D25" s="829"/>
      <c r="E25" s="829"/>
      <c r="F25" s="829"/>
      <c r="G25" s="829"/>
      <c r="H25" s="829"/>
      <c r="I25" s="819"/>
      <c r="J25" s="827"/>
      <c r="K25" s="828"/>
      <c r="L25" s="829"/>
      <c r="M25" s="829"/>
      <c r="N25" s="829"/>
      <c r="O25" s="829"/>
      <c r="P25" s="829"/>
    </row>
    <row r="26" spans="1:16" ht="20.100000000000001" customHeight="1">
      <c r="A26" s="819"/>
      <c r="B26" s="827"/>
      <c r="C26" s="828"/>
      <c r="D26" s="829"/>
      <c r="E26" s="829"/>
      <c r="F26" s="829"/>
      <c r="G26" s="829"/>
      <c r="H26" s="829"/>
      <c r="I26" s="819"/>
      <c r="J26" s="827"/>
      <c r="K26" s="828"/>
      <c r="L26" s="829"/>
      <c r="M26" s="829"/>
      <c r="N26" s="829"/>
      <c r="O26" s="829"/>
      <c r="P26" s="829"/>
    </row>
    <row r="27" spans="1:16" ht="20.100000000000001" customHeight="1">
      <c r="A27" s="819"/>
      <c r="B27" s="827"/>
      <c r="C27" s="828"/>
      <c r="D27" s="829"/>
      <c r="E27" s="829"/>
      <c r="F27" s="829"/>
      <c r="G27" s="829"/>
      <c r="H27" s="829"/>
      <c r="I27" s="819"/>
      <c r="J27" s="827"/>
      <c r="K27" s="828"/>
      <c r="L27" s="829"/>
      <c r="M27" s="829"/>
      <c r="N27" s="829"/>
      <c r="O27" s="829"/>
      <c r="P27" s="829"/>
    </row>
    <row r="28" spans="1:16" ht="20.100000000000001" customHeight="1">
      <c r="A28" s="819"/>
      <c r="B28" s="827"/>
      <c r="C28" s="828"/>
      <c r="D28" s="829"/>
      <c r="E28" s="829"/>
      <c r="F28" s="829"/>
      <c r="G28" s="829"/>
      <c r="H28" s="829"/>
      <c r="I28" s="819"/>
      <c r="J28" s="827"/>
      <c r="K28" s="828"/>
      <c r="L28" s="829"/>
      <c r="M28" s="829"/>
      <c r="N28" s="829"/>
      <c r="O28" s="829"/>
      <c r="P28" s="829"/>
    </row>
    <row r="29" spans="1:16" ht="20.100000000000001" customHeight="1">
      <c r="A29" s="819"/>
      <c r="B29" s="827"/>
      <c r="C29" s="828"/>
      <c r="D29" s="829"/>
      <c r="E29" s="829"/>
      <c r="F29" s="829"/>
      <c r="G29" s="829"/>
      <c r="H29" s="829"/>
      <c r="I29" s="819"/>
      <c r="J29" s="827"/>
      <c r="K29" s="828"/>
      <c r="L29" s="829"/>
      <c r="M29" s="829"/>
      <c r="N29" s="829"/>
      <c r="O29" s="829"/>
      <c r="P29" s="829"/>
    </row>
    <row r="30" spans="1:16" ht="20.100000000000001" customHeight="1">
      <c r="A30" s="819"/>
      <c r="B30" s="827"/>
      <c r="C30" s="828"/>
      <c r="D30" s="829"/>
      <c r="E30" s="829"/>
      <c r="F30" s="829"/>
      <c r="G30" s="829"/>
      <c r="H30" s="829"/>
      <c r="I30" s="819"/>
      <c r="J30" s="827"/>
      <c r="K30" s="828"/>
      <c r="L30" s="829"/>
      <c r="M30" s="829"/>
      <c r="N30" s="829"/>
      <c r="O30" s="829"/>
      <c r="P30" s="829"/>
    </row>
    <row r="31" spans="1:16" ht="20.100000000000001" customHeight="1">
      <c r="A31" s="819"/>
      <c r="B31" s="827"/>
      <c r="C31" s="828"/>
      <c r="D31" s="829"/>
      <c r="E31" s="829"/>
      <c r="F31" s="829"/>
      <c r="G31" s="829"/>
      <c r="H31" s="829"/>
      <c r="I31" s="819"/>
      <c r="J31" s="827"/>
      <c r="K31" s="828"/>
      <c r="L31" s="829"/>
      <c r="M31" s="829"/>
      <c r="N31" s="829"/>
      <c r="O31" s="829"/>
      <c r="P31" s="829"/>
    </row>
    <row r="32" spans="1:16" ht="20.100000000000001" customHeight="1">
      <c r="A32" s="819"/>
      <c r="B32" s="827"/>
      <c r="C32" s="828"/>
      <c r="D32" s="829"/>
      <c r="E32" s="829"/>
      <c r="F32" s="829"/>
      <c r="G32" s="829"/>
      <c r="H32" s="829"/>
      <c r="I32" s="819"/>
      <c r="J32" s="827"/>
      <c r="K32" s="828"/>
      <c r="L32" s="829"/>
      <c r="M32" s="829"/>
      <c r="N32" s="829"/>
      <c r="O32" s="829"/>
      <c r="P32" s="829"/>
    </row>
    <row r="33" spans="1:16" ht="20.100000000000001" customHeight="1">
      <c r="A33" s="819"/>
      <c r="B33" s="827"/>
      <c r="C33" s="828"/>
      <c r="D33" s="829"/>
      <c r="E33" s="829"/>
      <c r="F33" s="829"/>
      <c r="G33" s="829"/>
      <c r="H33" s="829"/>
      <c r="I33" s="819"/>
      <c r="J33" s="827"/>
      <c r="K33" s="828"/>
      <c r="L33" s="829"/>
      <c r="M33" s="829"/>
      <c r="N33" s="829"/>
      <c r="O33" s="829"/>
      <c r="P33" s="829"/>
    </row>
    <row r="34" spans="1:16" ht="20.100000000000001" customHeight="1">
      <c r="A34" s="819"/>
      <c r="B34" s="827"/>
      <c r="C34" s="828"/>
      <c r="D34" s="829"/>
      <c r="E34" s="829"/>
      <c r="F34" s="829"/>
      <c r="G34" s="829"/>
      <c r="H34" s="829"/>
      <c r="I34" s="819"/>
      <c r="J34" s="827"/>
      <c r="K34" s="828"/>
      <c r="L34" s="829"/>
      <c r="M34" s="829"/>
      <c r="N34" s="829"/>
      <c r="O34" s="829"/>
      <c r="P34" s="829"/>
    </row>
    <row r="35" spans="1:16" ht="20.100000000000001" customHeight="1">
      <c r="A35" s="3974" t="s">
        <v>239</v>
      </c>
      <c r="B35" s="3973"/>
      <c r="C35" s="830"/>
      <c r="D35" s="830"/>
      <c r="E35" s="830"/>
      <c r="F35" s="830"/>
      <c r="G35" s="830"/>
      <c r="H35" s="830"/>
      <c r="I35" s="3974" t="s">
        <v>239</v>
      </c>
      <c r="J35" s="3973"/>
      <c r="K35" s="831">
        <f>IF(COUNTA(K9:K34)=0,"",COUNTA(K9:K34))</f>
        <v>8</v>
      </c>
      <c r="L35" s="831">
        <f>IF(COUNTA(L9:L34)=0,"",COUNTA(L9:L34))</f>
        <v>7</v>
      </c>
      <c r="M35" s="831">
        <f>IF(COUNTA(M9:M34)=0,"",COUNTA(M9:M34))</f>
        <v>1</v>
      </c>
      <c r="N35" s="830"/>
      <c r="O35" s="830"/>
      <c r="P35" s="830"/>
    </row>
    <row r="36" spans="1:16" ht="20.100000000000001" customHeight="1">
      <c r="A36" s="3975" t="s">
        <v>240</v>
      </c>
      <c r="B36" s="3976"/>
      <c r="C36" s="832"/>
      <c r="D36" s="832"/>
      <c r="E36" s="832"/>
      <c r="F36" s="832"/>
      <c r="G36" s="832"/>
      <c r="H36" s="832"/>
      <c r="I36" s="3975" t="s">
        <v>240</v>
      </c>
      <c r="J36" s="3976"/>
      <c r="K36" s="833">
        <f>IF(COUNTA(K9:K34)=0,"",AVERAGE(K9:K34))</f>
        <v>9.8853750000000016</v>
      </c>
      <c r="L36" s="833">
        <f>IF(COUNTA(L9:L34)=0,"",AVERAGE(L9:L34))</f>
        <v>3.6201428571428567</v>
      </c>
      <c r="M36" s="833">
        <f>IF(COUNTA(M9:M34)=0,"",AVERAGE(M9:M34))</f>
        <v>1.6539999999999999</v>
      </c>
      <c r="N36" s="832"/>
      <c r="O36" s="832"/>
      <c r="P36" s="832"/>
    </row>
    <row r="37" spans="1:16" ht="20.100000000000001" customHeight="1">
      <c r="A37" s="3975" t="s">
        <v>241</v>
      </c>
      <c r="B37" s="3976"/>
      <c r="C37" s="830"/>
      <c r="D37" s="830"/>
      <c r="E37" s="830"/>
      <c r="F37" s="830"/>
      <c r="G37" s="830"/>
      <c r="H37" s="830"/>
      <c r="I37" s="3975" t="s">
        <v>241</v>
      </c>
      <c r="J37" s="3976"/>
      <c r="K37" s="831">
        <f>COUNTIF(K9:K34,"&gt;"&amp;K7)</f>
        <v>2</v>
      </c>
      <c r="L37" s="831">
        <f>COUNTIF(L9:L34,"&gt;"&amp;L7)</f>
        <v>0</v>
      </c>
      <c r="M37" s="831">
        <f>COUNTIF(M9:M34,"&gt;"&amp;M7)</f>
        <v>0</v>
      </c>
      <c r="N37" s="830"/>
      <c r="O37" s="830"/>
      <c r="P37" s="830"/>
    </row>
    <row r="38" spans="1:16" ht="20.100000000000001" customHeight="1">
      <c r="A38" s="3974" t="s">
        <v>242</v>
      </c>
      <c r="B38" s="3973"/>
      <c r="C38" s="832"/>
      <c r="D38" s="832"/>
      <c r="E38" s="832"/>
      <c r="F38" s="832"/>
      <c r="G38" s="832"/>
      <c r="H38" s="832"/>
      <c r="I38" s="3974" t="s">
        <v>242</v>
      </c>
      <c r="J38" s="3973"/>
      <c r="K38" s="833">
        <f>IF(COUNTA(K9:K34)=0,"",MAX(K9:K34))</f>
        <v>10.612</v>
      </c>
      <c r="L38" s="833">
        <f>IF(COUNTA(L9:L34)=0,"",MAX(L9:L34))</f>
        <v>3.9969999999999999</v>
      </c>
      <c r="M38" s="833">
        <f>IF(COUNTA(M9:M34)=0,"",MAX(M9:M34))</f>
        <v>1.6539999999999999</v>
      </c>
      <c r="N38" s="832"/>
      <c r="O38" s="832"/>
      <c r="P38" s="832"/>
    </row>
    <row r="39" spans="1:16" ht="20.100000000000001" customHeight="1">
      <c r="A39" s="3972" t="s">
        <v>243</v>
      </c>
      <c r="B39" s="3973"/>
      <c r="C39" s="834"/>
      <c r="D39" s="834"/>
      <c r="E39" s="834"/>
      <c r="F39" s="834"/>
      <c r="G39" s="834"/>
      <c r="H39" s="834"/>
      <c r="I39" s="3972" t="s">
        <v>243</v>
      </c>
      <c r="J39" s="3973"/>
      <c r="K39" s="835">
        <f>IF(COUNTA(K9:K34)=0,"",IF(K38/K7-1&lt;0,"",ROUND(K38/K7-1,3)))</f>
        <v>6.0999999999999999E-2</v>
      </c>
      <c r="L39" s="835" t="str">
        <f>IF(COUNTA(L9:L34)=0,"",IF(L38/L7-1&lt;0,"",L38/L7-1))</f>
        <v/>
      </c>
      <c r="M39" s="835" t="str">
        <f>IF(COUNTA(M9:M34)=0,"",IF(M38/M7-1&lt;0,"",M38/M7-1))</f>
        <v/>
      </c>
      <c r="N39" s="834"/>
      <c r="O39" s="834"/>
      <c r="P39" s="834"/>
    </row>
    <row r="40" spans="1:16" ht="20.100000000000001" customHeight="1">
      <c r="A40" s="3972" t="s">
        <v>244</v>
      </c>
      <c r="B40" s="3973"/>
      <c r="C40" s="836"/>
      <c r="D40" s="836"/>
      <c r="E40" s="836"/>
      <c r="F40" s="836"/>
      <c r="G40" s="836"/>
      <c r="H40" s="836"/>
      <c r="I40" s="3972" t="s">
        <v>244</v>
      </c>
      <c r="J40" s="3973"/>
      <c r="K40" s="837">
        <f>IF(K37="","",ROUND(K37/K35,3))</f>
        <v>0.25</v>
      </c>
      <c r="L40" s="837">
        <f>IF(L37="","",ROUND(L37/L35,3))</f>
        <v>0</v>
      </c>
      <c r="M40" s="837">
        <f>IF(M37="","",ROUND(M37/M35,3))</f>
        <v>0</v>
      </c>
      <c r="N40" s="836"/>
      <c r="O40" s="836"/>
      <c r="P40" s="836"/>
    </row>
  </sheetData>
  <mergeCells count="33">
    <mergeCell ref="A37:B37"/>
    <mergeCell ref="A38:B38"/>
    <mergeCell ref="A39:B39"/>
    <mergeCell ref="A40:B40"/>
    <mergeCell ref="A36:B36"/>
    <mergeCell ref="A1:H1"/>
    <mergeCell ref="A2:H2"/>
    <mergeCell ref="G4:H4"/>
    <mergeCell ref="B3:H3"/>
    <mergeCell ref="A35:B35"/>
    <mergeCell ref="H7:H8"/>
    <mergeCell ref="G7:G8"/>
    <mergeCell ref="F7:F8"/>
    <mergeCell ref="E7:E8"/>
    <mergeCell ref="D7:D8"/>
    <mergeCell ref="C7:C8"/>
    <mergeCell ref="B4:E4"/>
    <mergeCell ref="I1:P1"/>
    <mergeCell ref="I2:P2"/>
    <mergeCell ref="J3:P3"/>
    <mergeCell ref="O4:P4"/>
    <mergeCell ref="K7:K8"/>
    <mergeCell ref="L7:L8"/>
    <mergeCell ref="M7:M8"/>
    <mergeCell ref="N7:N8"/>
    <mergeCell ref="O7:O8"/>
    <mergeCell ref="P7:P8"/>
    <mergeCell ref="I40:J40"/>
    <mergeCell ref="I35:J35"/>
    <mergeCell ref="I36:J36"/>
    <mergeCell ref="I37:J37"/>
    <mergeCell ref="I38:J38"/>
    <mergeCell ref="I39:J39"/>
  </mergeCells>
  <phoneticPr fontId="21"/>
  <pageMargins left="0.78740157480314965" right="0.78740157480314965" top="0.39370078740157483" bottom="0.39370078740157483" header="0.39370078740157483" footer="0.39370078740157483"/>
  <pageSetup paperSize="9"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BM65"/>
  <sheetViews>
    <sheetView workbookViewId="0">
      <selection activeCell="V19" sqref="V19:AN20"/>
    </sheetView>
  </sheetViews>
  <sheetFormatPr defaultColWidth="2.125" defaultRowHeight="12.6" customHeight="1"/>
  <cols>
    <col min="1" max="40" width="2.125" style="174"/>
    <col min="41" max="65" width="2.125" style="387"/>
    <col min="66" max="16384" width="2.125" style="174"/>
  </cols>
  <sheetData>
    <row r="1" spans="1:41" ht="12.6" customHeight="1">
      <c r="A1" s="177"/>
      <c r="AN1" s="210" t="s">
        <v>506</v>
      </c>
    </row>
    <row r="2" spans="1:41" ht="12.6" customHeight="1">
      <c r="A2" s="177"/>
    </row>
    <row r="4" spans="1:41" ht="12.6" customHeight="1">
      <c r="A4" s="4000" t="s">
        <v>2076</v>
      </c>
      <c r="B4" s="4001"/>
      <c r="C4" s="4001"/>
      <c r="D4" s="4001"/>
      <c r="E4" s="4001"/>
      <c r="F4" s="4001"/>
      <c r="G4" s="4001"/>
      <c r="H4" s="4001"/>
      <c r="I4" s="4001"/>
      <c r="J4" s="4001"/>
      <c r="K4" s="4001"/>
      <c r="L4" s="4001"/>
      <c r="M4" s="4001"/>
      <c r="N4" s="4001"/>
      <c r="O4" s="4001"/>
      <c r="P4" s="4001"/>
      <c r="Q4" s="4001"/>
      <c r="R4" s="4001"/>
      <c r="S4" s="4001"/>
      <c r="T4" s="4001"/>
      <c r="U4" s="4001"/>
      <c r="V4" s="4001"/>
      <c r="W4" s="4001"/>
      <c r="X4" s="4001"/>
      <c r="Y4" s="4001"/>
      <c r="Z4" s="4001"/>
      <c r="AA4" s="4001"/>
      <c r="AB4" s="4001"/>
      <c r="AC4" s="4001"/>
      <c r="AD4" s="4001"/>
      <c r="AE4" s="4001"/>
      <c r="AF4" s="4001"/>
      <c r="AG4" s="4001"/>
      <c r="AH4" s="4001"/>
      <c r="AI4" s="4001"/>
      <c r="AJ4" s="4001"/>
      <c r="AK4" s="4001"/>
      <c r="AL4" s="4001"/>
      <c r="AM4" s="4001"/>
      <c r="AN4" s="4002"/>
    </row>
    <row r="5" spans="1:41" ht="12.6" customHeight="1">
      <c r="A5" s="4003"/>
      <c r="B5" s="4004"/>
      <c r="C5" s="4004"/>
      <c r="D5" s="4004"/>
      <c r="E5" s="4004"/>
      <c r="F5" s="4004"/>
      <c r="G5" s="4004"/>
      <c r="H5" s="4004"/>
      <c r="I5" s="4004"/>
      <c r="J5" s="4004"/>
      <c r="K5" s="4004"/>
      <c r="L5" s="4004"/>
      <c r="M5" s="4004"/>
      <c r="N5" s="4004"/>
      <c r="O5" s="4004"/>
      <c r="P5" s="4004"/>
      <c r="Q5" s="4004"/>
      <c r="R5" s="4004"/>
      <c r="S5" s="4004"/>
      <c r="T5" s="4004"/>
      <c r="U5" s="4004"/>
      <c r="V5" s="4004"/>
      <c r="W5" s="4004"/>
      <c r="X5" s="4004"/>
      <c r="Y5" s="4004"/>
      <c r="Z5" s="4004"/>
      <c r="AA5" s="4004"/>
      <c r="AB5" s="4004"/>
      <c r="AC5" s="4004"/>
      <c r="AD5" s="4004"/>
      <c r="AE5" s="4004"/>
      <c r="AF5" s="4004"/>
      <c r="AG5" s="4004"/>
      <c r="AH5" s="4004"/>
      <c r="AI5" s="4004"/>
      <c r="AJ5" s="4004"/>
      <c r="AK5" s="4004"/>
      <c r="AL5" s="4004"/>
      <c r="AM5" s="4004"/>
      <c r="AN5" s="4005"/>
    </row>
    <row r="6" spans="1:41" ht="12.6" customHeight="1">
      <c r="A6" s="4003"/>
      <c r="B6" s="4004"/>
      <c r="C6" s="4004"/>
      <c r="D6" s="4004"/>
      <c r="E6" s="4004"/>
      <c r="F6" s="4004"/>
      <c r="G6" s="4004"/>
      <c r="H6" s="4004"/>
      <c r="I6" s="4004"/>
      <c r="J6" s="4004"/>
      <c r="K6" s="4004"/>
      <c r="L6" s="4004"/>
      <c r="M6" s="4004"/>
      <c r="N6" s="4004"/>
      <c r="O6" s="4004"/>
      <c r="P6" s="4004"/>
      <c r="Q6" s="4004"/>
      <c r="R6" s="4004"/>
      <c r="S6" s="4004"/>
      <c r="T6" s="4004"/>
      <c r="U6" s="4004"/>
      <c r="V6" s="4004"/>
      <c r="W6" s="4004"/>
      <c r="X6" s="4004"/>
      <c r="Y6" s="4004"/>
      <c r="Z6" s="4004"/>
      <c r="AA6" s="4004"/>
      <c r="AB6" s="4004"/>
      <c r="AC6" s="4004"/>
      <c r="AD6" s="4004"/>
      <c r="AE6" s="4004"/>
      <c r="AF6" s="4004"/>
      <c r="AG6" s="4004"/>
      <c r="AH6" s="4004"/>
      <c r="AI6" s="4004"/>
      <c r="AJ6" s="4004"/>
      <c r="AK6" s="4004"/>
      <c r="AL6" s="4004"/>
      <c r="AM6" s="4004"/>
      <c r="AN6" s="4005"/>
    </row>
    <row r="7" spans="1:41" ht="12.6" customHeight="1">
      <c r="A7" s="2"/>
      <c r="B7" s="245"/>
      <c r="C7" s="245"/>
      <c r="D7" s="245"/>
      <c r="E7" s="245"/>
      <c r="F7" s="245"/>
      <c r="G7" s="245"/>
      <c r="H7" s="245"/>
      <c r="I7" s="245"/>
      <c r="J7" s="245"/>
      <c r="K7" s="245"/>
      <c r="L7" s="245"/>
      <c r="M7" s="245"/>
      <c r="N7" s="245"/>
      <c r="O7" s="245"/>
      <c r="P7" s="245"/>
      <c r="Q7" s="245"/>
      <c r="R7" s="245"/>
      <c r="S7" s="245"/>
      <c r="T7" s="245"/>
      <c r="U7" s="245"/>
      <c r="V7" s="245"/>
      <c r="W7" s="2122" t="s">
        <v>2261</v>
      </c>
      <c r="X7" s="2122"/>
      <c r="Y7" s="2122"/>
      <c r="Z7" s="3531"/>
      <c r="AA7" s="3531"/>
      <c r="AB7" s="3531"/>
      <c r="AC7" s="2122" t="s">
        <v>85</v>
      </c>
      <c r="AD7" s="2122"/>
      <c r="AE7" s="3531"/>
      <c r="AF7" s="3531"/>
      <c r="AG7" s="3531"/>
      <c r="AH7" s="2122" t="s">
        <v>84</v>
      </c>
      <c r="AI7" s="2122"/>
      <c r="AJ7" s="3531"/>
      <c r="AK7" s="3531"/>
      <c r="AL7" s="3531"/>
      <c r="AM7" s="2122" t="s">
        <v>83</v>
      </c>
      <c r="AN7" s="2124"/>
      <c r="AO7" s="387" t="s">
        <v>2077</v>
      </c>
    </row>
    <row r="8" spans="1:41" ht="12.6" customHeight="1">
      <c r="A8" s="2"/>
      <c r="B8" s="245"/>
      <c r="C8" s="245"/>
      <c r="D8" s="245"/>
      <c r="E8" s="245"/>
      <c r="F8" s="245"/>
      <c r="G8" s="245"/>
      <c r="H8" s="245"/>
      <c r="I8" s="245"/>
      <c r="J8" s="245"/>
      <c r="K8" s="245"/>
      <c r="L8" s="245"/>
      <c r="M8" s="245"/>
      <c r="N8" s="245"/>
      <c r="O8" s="245"/>
      <c r="P8" s="245"/>
      <c r="Q8" s="245"/>
      <c r="R8" s="245"/>
      <c r="S8" s="245"/>
      <c r="T8" s="245"/>
      <c r="U8" s="245"/>
      <c r="V8" s="245"/>
      <c r="W8" s="2122"/>
      <c r="X8" s="2122"/>
      <c r="Y8" s="2122"/>
      <c r="Z8" s="3531"/>
      <c r="AA8" s="3531"/>
      <c r="AB8" s="3531"/>
      <c r="AC8" s="2122"/>
      <c r="AD8" s="2122"/>
      <c r="AE8" s="3531"/>
      <c r="AF8" s="3531"/>
      <c r="AG8" s="3531"/>
      <c r="AH8" s="2122"/>
      <c r="AI8" s="2122"/>
      <c r="AJ8" s="3531"/>
      <c r="AK8" s="3531"/>
      <c r="AL8" s="3531"/>
      <c r="AM8" s="2122"/>
      <c r="AN8" s="2124"/>
    </row>
    <row r="9" spans="1:41" ht="12.6" customHeight="1">
      <c r="A9" s="2"/>
      <c r="B9" s="245"/>
      <c r="C9" s="245"/>
      <c r="D9" s="245"/>
      <c r="E9" s="245"/>
      <c r="F9" s="245"/>
      <c r="G9" s="245"/>
      <c r="H9" s="245"/>
      <c r="I9" s="245"/>
      <c r="J9" s="245"/>
      <c r="K9" s="245"/>
      <c r="L9" s="245"/>
      <c r="M9" s="245"/>
      <c r="N9" s="245"/>
      <c r="O9" s="245"/>
      <c r="P9" s="245"/>
      <c r="Q9" s="245"/>
      <c r="R9" s="245"/>
      <c r="S9" s="245"/>
      <c r="T9" s="245"/>
      <c r="U9" s="245"/>
      <c r="V9" s="245"/>
      <c r="W9" s="2122"/>
      <c r="X9" s="2122"/>
      <c r="Y9" s="2122"/>
      <c r="Z9" s="3531"/>
      <c r="AA9" s="3531"/>
      <c r="AB9" s="3531"/>
      <c r="AC9" s="2122"/>
      <c r="AD9" s="2122"/>
      <c r="AE9" s="3531"/>
      <c r="AF9" s="3531"/>
      <c r="AG9" s="3531"/>
      <c r="AH9" s="2122"/>
      <c r="AI9" s="2122"/>
      <c r="AJ9" s="3531"/>
      <c r="AK9" s="3531"/>
      <c r="AL9" s="3531"/>
      <c r="AM9" s="2122"/>
      <c r="AN9" s="2124"/>
    </row>
    <row r="10" spans="1:41" ht="12.6" customHeight="1">
      <c r="A10" s="4006" t="s">
        <v>2078</v>
      </c>
      <c r="B10" s="4007"/>
      <c r="C10" s="4007"/>
      <c r="D10" s="4007"/>
      <c r="E10" s="4007"/>
      <c r="F10" s="4007"/>
      <c r="G10" s="4007"/>
      <c r="H10" s="4007"/>
      <c r="I10" s="4007"/>
      <c r="J10" s="4007"/>
      <c r="K10" s="4007"/>
      <c r="L10" s="4007"/>
      <c r="M10" s="4007"/>
      <c r="N10" s="4007"/>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4"/>
    </row>
    <row r="11" spans="1:41" ht="12.6" customHeight="1">
      <c r="A11" s="4006"/>
      <c r="B11" s="4007"/>
      <c r="C11" s="4007"/>
      <c r="D11" s="4007"/>
      <c r="E11" s="4007"/>
      <c r="F11" s="4007"/>
      <c r="G11" s="4007"/>
      <c r="H11" s="4007"/>
      <c r="I11" s="4007"/>
      <c r="J11" s="4007"/>
      <c r="K11" s="4007"/>
      <c r="L11" s="4007"/>
      <c r="M11" s="4007"/>
      <c r="N11" s="4007"/>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4"/>
    </row>
    <row r="12" spans="1:41" ht="12.6" customHeight="1">
      <c r="A12" s="2"/>
      <c r="B12" s="245"/>
      <c r="C12" s="245"/>
      <c r="D12" s="245"/>
      <c r="E12" s="245"/>
      <c r="F12" s="245"/>
      <c r="G12" s="245"/>
      <c r="H12" s="245"/>
      <c r="I12" s="245"/>
      <c r="J12" s="245"/>
      <c r="K12" s="245"/>
      <c r="L12" s="245"/>
      <c r="M12" s="245"/>
      <c r="N12" s="245"/>
      <c r="O12" s="245"/>
      <c r="P12" s="245"/>
      <c r="Q12" s="1983" t="s">
        <v>515</v>
      </c>
      <c r="R12" s="1983"/>
      <c r="S12" s="1983"/>
      <c r="T12" s="1983"/>
      <c r="U12" s="1983"/>
      <c r="V12" s="2933">
        <f>一括入力シート!B44</f>
        <v>0</v>
      </c>
      <c r="W12" s="2933"/>
      <c r="X12" s="2933"/>
      <c r="Y12" s="2933"/>
      <c r="Z12" s="2933"/>
      <c r="AA12" s="2933"/>
      <c r="AB12" s="2933"/>
      <c r="AC12" s="2933"/>
      <c r="AD12" s="2933"/>
      <c r="AE12" s="2933"/>
      <c r="AF12" s="2933"/>
      <c r="AG12" s="2933"/>
      <c r="AH12" s="2933"/>
      <c r="AI12" s="2933"/>
      <c r="AJ12" s="2933"/>
      <c r="AK12" s="2933"/>
      <c r="AL12" s="2933"/>
      <c r="AM12" s="2933"/>
      <c r="AN12" s="2934"/>
    </row>
    <row r="13" spans="1:41" ht="12.6" customHeight="1">
      <c r="A13" s="2"/>
      <c r="B13" s="245"/>
      <c r="C13" s="245"/>
      <c r="D13" s="245"/>
      <c r="E13" s="245"/>
      <c r="F13" s="245"/>
      <c r="G13" s="245"/>
      <c r="H13" s="245"/>
      <c r="I13" s="245"/>
      <c r="J13" s="245"/>
      <c r="K13" s="245"/>
      <c r="L13" s="245"/>
      <c r="M13" s="245"/>
      <c r="N13" s="245"/>
      <c r="O13" s="245"/>
      <c r="P13" s="245"/>
      <c r="Q13" s="3596" t="s">
        <v>507</v>
      </c>
      <c r="R13" s="3596"/>
      <c r="S13" s="3596"/>
      <c r="T13" s="3596"/>
      <c r="U13" s="3596"/>
      <c r="V13" s="3990"/>
      <c r="W13" s="3990"/>
      <c r="X13" s="3990"/>
      <c r="Y13" s="3990"/>
      <c r="Z13" s="3990"/>
      <c r="AA13" s="3990"/>
      <c r="AB13" s="3990"/>
      <c r="AC13" s="3990"/>
      <c r="AD13" s="3990"/>
      <c r="AE13" s="3990"/>
      <c r="AF13" s="3990"/>
      <c r="AG13" s="3990"/>
      <c r="AH13" s="3990"/>
      <c r="AI13" s="3990"/>
      <c r="AJ13" s="3990"/>
      <c r="AK13" s="3990"/>
      <c r="AL13" s="3990"/>
      <c r="AM13" s="3990"/>
      <c r="AN13" s="3991"/>
    </row>
    <row r="14" spans="1:41" ht="12.6" customHeight="1">
      <c r="A14" s="2"/>
      <c r="B14" s="245"/>
      <c r="C14" s="245"/>
      <c r="D14" s="245"/>
      <c r="E14" s="245"/>
      <c r="F14" s="245"/>
      <c r="G14" s="245"/>
      <c r="H14" s="245"/>
      <c r="I14" s="245"/>
      <c r="J14" s="245"/>
      <c r="K14" s="245"/>
      <c r="L14" s="245"/>
      <c r="M14" s="245"/>
      <c r="N14" s="245"/>
      <c r="O14" s="245"/>
      <c r="P14" s="245"/>
      <c r="Q14" s="17"/>
      <c r="R14" s="17"/>
      <c r="S14" s="17"/>
      <c r="T14" s="17"/>
      <c r="U14" s="17"/>
      <c r="V14" s="3990"/>
      <c r="W14" s="3990"/>
      <c r="X14" s="3990"/>
      <c r="Y14" s="3990"/>
      <c r="Z14" s="3990"/>
      <c r="AA14" s="3990"/>
      <c r="AB14" s="3990"/>
      <c r="AC14" s="3990"/>
      <c r="AD14" s="3990"/>
      <c r="AE14" s="3990"/>
      <c r="AF14" s="3990"/>
      <c r="AG14" s="3990"/>
      <c r="AH14" s="3990"/>
      <c r="AI14" s="3990"/>
      <c r="AJ14" s="3990"/>
      <c r="AK14" s="3990"/>
      <c r="AL14" s="3990"/>
      <c r="AM14" s="3990"/>
      <c r="AN14" s="3991"/>
    </row>
    <row r="15" spans="1:41" ht="12.6" customHeight="1">
      <c r="A15" s="2"/>
      <c r="B15" s="245"/>
      <c r="C15" s="245"/>
      <c r="D15" s="245"/>
      <c r="E15" s="245"/>
      <c r="F15" s="17"/>
      <c r="G15" s="17"/>
      <c r="H15" s="17"/>
      <c r="I15" s="17"/>
      <c r="J15" s="17"/>
      <c r="K15" s="17"/>
      <c r="L15" s="17"/>
      <c r="M15" s="245"/>
      <c r="N15" s="245"/>
      <c r="O15" s="245"/>
      <c r="P15" s="245"/>
      <c r="Q15" s="3596" t="s">
        <v>250</v>
      </c>
      <c r="R15" s="3596"/>
      <c r="S15" s="3596"/>
      <c r="T15" s="3596"/>
      <c r="U15" s="3596"/>
      <c r="V15" s="3992">
        <f>一括入力シート!B45</f>
        <v>0</v>
      </c>
      <c r="W15" s="3992"/>
      <c r="X15" s="3992"/>
      <c r="Y15" s="3992"/>
      <c r="Z15" s="3992"/>
      <c r="AA15" s="3992"/>
      <c r="AB15" s="3992"/>
      <c r="AC15" s="3992"/>
      <c r="AD15" s="3992"/>
      <c r="AE15" s="3992"/>
      <c r="AF15" s="3992"/>
      <c r="AG15" s="3992"/>
      <c r="AH15" s="3992"/>
      <c r="AI15" s="3992"/>
      <c r="AJ15" s="3992"/>
      <c r="AK15" s="3992"/>
      <c r="AL15" s="3992"/>
      <c r="AM15" s="3992"/>
      <c r="AN15" s="3993"/>
    </row>
    <row r="16" spans="1:41" ht="12.6" customHeight="1">
      <c r="A16" s="2"/>
      <c r="B16" s="245"/>
      <c r="C16" s="245"/>
      <c r="D16" s="245"/>
      <c r="E16" s="245"/>
      <c r="F16" s="173"/>
      <c r="G16" s="173"/>
      <c r="H16" s="173"/>
      <c r="I16" s="173"/>
      <c r="J16" s="173"/>
      <c r="K16" s="173"/>
      <c r="L16" s="173"/>
      <c r="M16" s="245"/>
      <c r="N16" s="245"/>
      <c r="O16" s="245"/>
      <c r="P16" s="245"/>
      <c r="Q16" s="17"/>
      <c r="R16" s="17"/>
      <c r="S16" s="17"/>
      <c r="T16" s="17"/>
      <c r="U16" s="17"/>
      <c r="V16" s="3992"/>
      <c r="W16" s="3992"/>
      <c r="X16" s="3992"/>
      <c r="Y16" s="3992"/>
      <c r="Z16" s="3992"/>
      <c r="AA16" s="3992"/>
      <c r="AB16" s="3992"/>
      <c r="AC16" s="3992"/>
      <c r="AD16" s="3992"/>
      <c r="AE16" s="3992"/>
      <c r="AF16" s="3992"/>
      <c r="AG16" s="3992"/>
      <c r="AH16" s="3992"/>
      <c r="AI16" s="3992"/>
      <c r="AJ16" s="3992"/>
      <c r="AK16" s="3992"/>
      <c r="AL16" s="3992"/>
      <c r="AM16" s="3992"/>
      <c r="AN16" s="3993"/>
    </row>
    <row r="17" spans="1:40" ht="12.6" customHeight="1">
      <c r="A17" s="2"/>
      <c r="B17" s="245"/>
      <c r="C17" s="245"/>
      <c r="D17" s="245"/>
      <c r="E17" s="245"/>
      <c r="F17" s="245"/>
      <c r="G17" s="245"/>
      <c r="H17" s="245"/>
      <c r="I17" s="245"/>
      <c r="J17" s="245"/>
      <c r="K17" s="245"/>
      <c r="L17" s="245"/>
      <c r="M17" s="245"/>
      <c r="N17" s="245"/>
      <c r="O17" s="245"/>
      <c r="P17" s="245"/>
      <c r="Q17" s="3596" t="s">
        <v>251</v>
      </c>
      <c r="R17" s="3596"/>
      <c r="S17" s="3596"/>
      <c r="T17" s="3596"/>
      <c r="U17" s="3596"/>
      <c r="V17" s="3986">
        <f>一括入力シート!B46</f>
        <v>0</v>
      </c>
      <c r="W17" s="3986"/>
      <c r="X17" s="3986"/>
      <c r="Y17" s="3986"/>
      <c r="Z17" s="3986"/>
      <c r="AA17" s="3986"/>
      <c r="AB17" s="3986"/>
      <c r="AC17" s="3986"/>
      <c r="AD17" s="3986"/>
      <c r="AE17" s="3986"/>
      <c r="AF17" s="3986"/>
      <c r="AG17" s="3986"/>
      <c r="AH17" s="3986"/>
      <c r="AI17" s="3986"/>
      <c r="AJ17" s="3986"/>
      <c r="AK17" s="3986"/>
      <c r="AL17" s="3986"/>
      <c r="AM17" s="3986"/>
      <c r="AN17" s="3987"/>
    </row>
    <row r="18" spans="1:40" ht="12.6" customHeight="1">
      <c r="A18" s="2"/>
      <c r="B18" s="245"/>
      <c r="C18" s="245"/>
      <c r="D18" s="245"/>
      <c r="E18" s="245"/>
      <c r="F18" s="245"/>
      <c r="G18" s="245"/>
      <c r="H18" s="245"/>
      <c r="I18" s="245"/>
      <c r="J18" s="245"/>
      <c r="K18" s="245"/>
      <c r="L18" s="245"/>
      <c r="M18" s="245"/>
      <c r="N18" s="245"/>
      <c r="O18" s="245"/>
      <c r="P18" s="245"/>
      <c r="Q18" s="3596" t="s">
        <v>252</v>
      </c>
      <c r="R18" s="3596"/>
      <c r="S18" s="3596"/>
      <c r="T18" s="3596"/>
      <c r="U18" s="3596"/>
      <c r="V18" s="3988"/>
      <c r="W18" s="3988"/>
      <c r="X18" s="3988"/>
      <c r="Y18" s="3988"/>
      <c r="Z18" s="3988"/>
      <c r="AA18" s="3988"/>
      <c r="AB18" s="3988"/>
      <c r="AC18" s="3988"/>
      <c r="AD18" s="3988"/>
      <c r="AE18" s="3988"/>
      <c r="AF18" s="3988"/>
      <c r="AG18" s="3988"/>
      <c r="AH18" s="3988"/>
      <c r="AI18" s="3988"/>
      <c r="AJ18" s="3988"/>
      <c r="AK18" s="3988"/>
      <c r="AL18" s="3988"/>
      <c r="AM18" s="3988"/>
      <c r="AN18" s="3989"/>
    </row>
    <row r="19" spans="1:40" ht="12.6" customHeight="1">
      <c r="A19" s="2"/>
      <c r="B19" s="245"/>
      <c r="C19" s="245"/>
      <c r="D19" s="245"/>
      <c r="E19" s="245"/>
      <c r="F19" s="245"/>
      <c r="G19" s="245"/>
      <c r="H19" s="245"/>
      <c r="I19" s="245"/>
      <c r="J19" s="245"/>
      <c r="K19" s="245"/>
      <c r="L19" s="245"/>
      <c r="M19" s="245"/>
      <c r="N19" s="245"/>
      <c r="O19" s="245"/>
      <c r="P19" s="245"/>
      <c r="Q19" s="17"/>
      <c r="R19" s="17"/>
      <c r="S19" s="17"/>
      <c r="T19" s="17"/>
      <c r="U19" s="17"/>
      <c r="V19" s="4012" t="str">
        <f>CONCATENATE(一括入力シート!B54,"  　","")</f>
        <v xml:space="preserve">  　</v>
      </c>
      <c r="W19" s="4012"/>
      <c r="X19" s="4012"/>
      <c r="Y19" s="4012"/>
      <c r="Z19" s="4012"/>
      <c r="AA19" s="4012"/>
      <c r="AB19" s="4012"/>
      <c r="AC19" s="4012"/>
      <c r="AD19" s="4012"/>
      <c r="AE19" s="4012"/>
      <c r="AF19" s="4012"/>
      <c r="AG19" s="4012"/>
      <c r="AH19" s="4012"/>
      <c r="AI19" s="4012"/>
      <c r="AJ19" s="4012"/>
      <c r="AK19" s="4012"/>
      <c r="AL19" s="4012"/>
      <c r="AM19" s="4012"/>
      <c r="AN19" s="4013"/>
    </row>
    <row r="20" spans="1:40" ht="12.6" customHeight="1">
      <c r="A20" s="2"/>
      <c r="B20" s="245"/>
      <c r="C20" s="245"/>
      <c r="D20" s="245"/>
      <c r="E20" s="245"/>
      <c r="F20" s="245"/>
      <c r="G20" s="245"/>
      <c r="H20" s="245"/>
      <c r="I20" s="245"/>
      <c r="J20" s="245"/>
      <c r="K20" s="245"/>
      <c r="L20" s="245"/>
      <c r="M20" s="245"/>
      <c r="N20" s="245"/>
      <c r="O20" s="245"/>
      <c r="P20" s="245"/>
      <c r="Q20" s="3596" t="s">
        <v>253</v>
      </c>
      <c r="R20" s="3596"/>
      <c r="S20" s="3596"/>
      <c r="T20" s="3596"/>
      <c r="U20" s="3596"/>
      <c r="V20" s="3988"/>
      <c r="W20" s="3988"/>
      <c r="X20" s="3988"/>
      <c r="Y20" s="3988"/>
      <c r="Z20" s="3988"/>
      <c r="AA20" s="3988"/>
      <c r="AB20" s="3988"/>
      <c r="AC20" s="3988"/>
      <c r="AD20" s="3988"/>
      <c r="AE20" s="3988"/>
      <c r="AF20" s="3988"/>
      <c r="AG20" s="3988"/>
      <c r="AH20" s="3988"/>
      <c r="AI20" s="3988"/>
      <c r="AJ20" s="3988"/>
      <c r="AK20" s="3988"/>
      <c r="AL20" s="3988"/>
      <c r="AM20" s="3988"/>
      <c r="AN20" s="3989"/>
    </row>
    <row r="21" spans="1:40" ht="12.6" customHeight="1">
      <c r="A21" s="2"/>
      <c r="B21" s="245"/>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4"/>
    </row>
    <row r="22" spans="1:40" ht="12.6" customHeight="1">
      <c r="A22" s="3906" t="s">
        <v>514</v>
      </c>
      <c r="B22" s="4008"/>
      <c r="C22" s="4008"/>
      <c r="D22" s="4008"/>
      <c r="E22" s="4008"/>
      <c r="F22" s="4008"/>
      <c r="G22" s="4008"/>
      <c r="H22" s="3994" t="str">
        <f>CONCATENATE(一括入力シート!B11,一括入力シート!C11," - ",一括入力シート!D11)</f>
        <v xml:space="preserve"> - </v>
      </c>
      <c r="I22" s="3994"/>
      <c r="J22" s="3994"/>
      <c r="K22" s="3994"/>
      <c r="L22" s="3994"/>
      <c r="M22" s="3994"/>
      <c r="N22" s="3994"/>
      <c r="O22" s="3994"/>
      <c r="P22" s="3994"/>
      <c r="Q22" s="3994"/>
      <c r="R22" s="3994"/>
      <c r="S22" s="3994"/>
      <c r="T22" s="3994"/>
      <c r="U22" s="3994"/>
      <c r="V22" s="3994"/>
      <c r="W22" s="3994"/>
      <c r="X22" s="3994"/>
      <c r="Y22" s="3994"/>
      <c r="Z22" s="3994"/>
      <c r="AA22" s="3994"/>
      <c r="AB22" s="3994"/>
      <c r="AC22" s="3994"/>
      <c r="AD22" s="3994"/>
      <c r="AE22" s="3994"/>
      <c r="AF22" s="3994"/>
      <c r="AG22" s="3994"/>
      <c r="AH22" s="3994"/>
      <c r="AI22" s="3994"/>
      <c r="AJ22" s="3994"/>
      <c r="AK22" s="3994"/>
      <c r="AL22" s="3994"/>
      <c r="AM22" s="3994"/>
      <c r="AN22" s="3995"/>
    </row>
    <row r="23" spans="1:40" ht="12.6" customHeight="1">
      <c r="A23" s="4009"/>
      <c r="B23" s="1994"/>
      <c r="C23" s="1994"/>
      <c r="D23" s="1994"/>
      <c r="E23" s="1994"/>
      <c r="F23" s="1994"/>
      <c r="G23" s="1994"/>
      <c r="H23" s="3996"/>
      <c r="I23" s="3996"/>
      <c r="J23" s="3996"/>
      <c r="K23" s="3996"/>
      <c r="L23" s="3996"/>
      <c r="M23" s="3996"/>
      <c r="N23" s="3996"/>
      <c r="O23" s="3996"/>
      <c r="P23" s="3996"/>
      <c r="Q23" s="3996"/>
      <c r="R23" s="3996"/>
      <c r="S23" s="3996"/>
      <c r="T23" s="3996"/>
      <c r="U23" s="3996"/>
      <c r="V23" s="3996"/>
      <c r="W23" s="3996"/>
      <c r="X23" s="3996"/>
      <c r="Y23" s="3996"/>
      <c r="Z23" s="3996"/>
      <c r="AA23" s="3996"/>
      <c r="AB23" s="3996"/>
      <c r="AC23" s="3996"/>
      <c r="AD23" s="3996"/>
      <c r="AE23" s="3996"/>
      <c r="AF23" s="3996"/>
      <c r="AG23" s="3996"/>
      <c r="AH23" s="3996"/>
      <c r="AI23" s="3996"/>
      <c r="AJ23" s="3996"/>
      <c r="AK23" s="3996"/>
      <c r="AL23" s="3996"/>
      <c r="AM23" s="3996"/>
      <c r="AN23" s="3997"/>
    </row>
    <row r="24" spans="1:40" ht="12.6" customHeight="1">
      <c r="A24" s="4010"/>
      <c r="B24" s="4011"/>
      <c r="C24" s="4011"/>
      <c r="D24" s="4011"/>
      <c r="E24" s="4011"/>
      <c r="F24" s="4011"/>
      <c r="G24" s="4011"/>
      <c r="H24" s="3998"/>
      <c r="I24" s="3998"/>
      <c r="J24" s="3998"/>
      <c r="K24" s="3998"/>
      <c r="L24" s="3998"/>
      <c r="M24" s="3998"/>
      <c r="N24" s="3998"/>
      <c r="O24" s="3998"/>
      <c r="P24" s="3998"/>
      <c r="Q24" s="3998"/>
      <c r="R24" s="3998"/>
      <c r="S24" s="3998"/>
      <c r="T24" s="3998"/>
      <c r="U24" s="3998"/>
      <c r="V24" s="3998"/>
      <c r="W24" s="3998"/>
      <c r="X24" s="3998"/>
      <c r="Y24" s="3998"/>
      <c r="Z24" s="3998"/>
      <c r="AA24" s="3998"/>
      <c r="AB24" s="3998"/>
      <c r="AC24" s="3998"/>
      <c r="AD24" s="3998"/>
      <c r="AE24" s="3998"/>
      <c r="AF24" s="3998"/>
      <c r="AG24" s="3998"/>
      <c r="AH24" s="3998"/>
      <c r="AI24" s="3998"/>
      <c r="AJ24" s="3998"/>
      <c r="AK24" s="3998"/>
      <c r="AL24" s="3998"/>
      <c r="AM24" s="3998"/>
      <c r="AN24" s="3999"/>
    </row>
    <row r="25" spans="1:40" ht="12.6" customHeight="1">
      <c r="A25" s="3906" t="s">
        <v>513</v>
      </c>
      <c r="B25" s="4008"/>
      <c r="C25" s="4008"/>
      <c r="D25" s="4008"/>
      <c r="E25" s="4008"/>
      <c r="F25" s="4008"/>
      <c r="G25" s="4008"/>
      <c r="H25" s="4014">
        <f>一括入力シート!B6</f>
        <v>0</v>
      </c>
      <c r="I25" s="4014"/>
      <c r="J25" s="4014"/>
      <c r="K25" s="4014"/>
      <c r="L25" s="4014"/>
      <c r="M25" s="4014"/>
      <c r="N25" s="4014"/>
      <c r="O25" s="4014"/>
      <c r="P25" s="4014"/>
      <c r="Q25" s="4014"/>
      <c r="R25" s="4014"/>
      <c r="S25" s="4014"/>
      <c r="T25" s="4014"/>
      <c r="U25" s="4014"/>
      <c r="V25" s="4014"/>
      <c r="W25" s="4014"/>
      <c r="X25" s="4014"/>
      <c r="Y25" s="4014"/>
      <c r="Z25" s="4014"/>
      <c r="AA25" s="4014"/>
      <c r="AB25" s="4014"/>
      <c r="AC25" s="4014"/>
      <c r="AD25" s="4014"/>
      <c r="AE25" s="4014"/>
      <c r="AF25" s="4014"/>
      <c r="AG25" s="4014"/>
      <c r="AH25" s="4014"/>
      <c r="AI25" s="4014"/>
      <c r="AJ25" s="4014"/>
      <c r="AK25" s="4014"/>
      <c r="AL25" s="4014"/>
      <c r="AM25" s="4014"/>
      <c r="AN25" s="4015"/>
    </row>
    <row r="26" spans="1:40" ht="12.6" customHeight="1">
      <c r="A26" s="4009"/>
      <c r="B26" s="1994"/>
      <c r="C26" s="1994"/>
      <c r="D26" s="1994"/>
      <c r="E26" s="1994"/>
      <c r="F26" s="1994"/>
      <c r="G26" s="1994"/>
      <c r="H26" s="4016"/>
      <c r="I26" s="4016"/>
      <c r="J26" s="4016"/>
      <c r="K26" s="4016"/>
      <c r="L26" s="4016"/>
      <c r="M26" s="4016"/>
      <c r="N26" s="4016"/>
      <c r="O26" s="4016"/>
      <c r="P26" s="4016"/>
      <c r="Q26" s="4016"/>
      <c r="R26" s="4016"/>
      <c r="S26" s="4016"/>
      <c r="T26" s="4016"/>
      <c r="U26" s="4016"/>
      <c r="V26" s="4016"/>
      <c r="W26" s="4016"/>
      <c r="X26" s="4016"/>
      <c r="Y26" s="4016"/>
      <c r="Z26" s="4016"/>
      <c r="AA26" s="4016"/>
      <c r="AB26" s="4016"/>
      <c r="AC26" s="4016"/>
      <c r="AD26" s="4016"/>
      <c r="AE26" s="4016"/>
      <c r="AF26" s="4016"/>
      <c r="AG26" s="4016"/>
      <c r="AH26" s="4016"/>
      <c r="AI26" s="4016"/>
      <c r="AJ26" s="4016"/>
      <c r="AK26" s="4016"/>
      <c r="AL26" s="4016"/>
      <c r="AM26" s="4016"/>
      <c r="AN26" s="4017"/>
    </row>
    <row r="27" spans="1:40" ht="12.6" customHeight="1">
      <c r="A27" s="4010"/>
      <c r="B27" s="4011"/>
      <c r="C27" s="4011"/>
      <c r="D27" s="4011"/>
      <c r="E27" s="4011"/>
      <c r="F27" s="4011"/>
      <c r="G27" s="4011"/>
      <c r="H27" s="4018"/>
      <c r="I27" s="4018"/>
      <c r="J27" s="4018"/>
      <c r="K27" s="4018"/>
      <c r="L27" s="4018"/>
      <c r="M27" s="4018"/>
      <c r="N27" s="4018"/>
      <c r="O27" s="4018"/>
      <c r="P27" s="4018"/>
      <c r="Q27" s="4018"/>
      <c r="R27" s="4018"/>
      <c r="S27" s="4018"/>
      <c r="T27" s="4018"/>
      <c r="U27" s="4018"/>
      <c r="V27" s="4018"/>
      <c r="W27" s="4018"/>
      <c r="X27" s="4018"/>
      <c r="Y27" s="4018"/>
      <c r="Z27" s="4018"/>
      <c r="AA27" s="4018"/>
      <c r="AB27" s="4018"/>
      <c r="AC27" s="4018"/>
      <c r="AD27" s="4018"/>
      <c r="AE27" s="4018"/>
      <c r="AF27" s="4018"/>
      <c r="AG27" s="4018"/>
      <c r="AH27" s="4018"/>
      <c r="AI27" s="4018"/>
      <c r="AJ27" s="4018"/>
      <c r="AK27" s="4018"/>
      <c r="AL27" s="4018"/>
      <c r="AM27" s="4018"/>
      <c r="AN27" s="4019"/>
    </row>
    <row r="28" spans="1:40" ht="12.6" customHeight="1">
      <c r="A28" s="4026" t="s">
        <v>2264</v>
      </c>
      <c r="B28" s="4027"/>
      <c r="C28" s="4032"/>
      <c r="D28" s="4032"/>
      <c r="E28" s="4027" t="s">
        <v>85</v>
      </c>
      <c r="F28" s="4027"/>
      <c r="G28" s="4032"/>
      <c r="H28" s="4032"/>
      <c r="I28" s="4027" t="s">
        <v>84</v>
      </c>
      <c r="J28" s="4027"/>
      <c r="K28" s="4032"/>
      <c r="L28" s="4032"/>
      <c r="M28" s="4027" t="s">
        <v>83</v>
      </c>
      <c r="N28" s="4027"/>
      <c r="O28" s="4020" t="s">
        <v>508</v>
      </c>
      <c r="P28" s="4020"/>
      <c r="Q28" s="4020"/>
      <c r="R28" s="4020"/>
      <c r="S28" s="4020"/>
      <c r="T28" s="4020"/>
      <c r="U28" s="4020"/>
      <c r="V28" s="4020"/>
      <c r="W28" s="4020"/>
      <c r="X28" s="4020"/>
      <c r="Y28" s="4020"/>
      <c r="Z28" s="4020"/>
      <c r="AA28" s="4020"/>
      <c r="AB28" s="4020"/>
      <c r="AC28" s="4020"/>
      <c r="AD28" s="4020"/>
      <c r="AE28" s="4020"/>
      <c r="AF28" s="4020"/>
      <c r="AG28" s="4020"/>
      <c r="AH28" s="4020"/>
      <c r="AI28" s="4020"/>
      <c r="AJ28" s="4020"/>
      <c r="AK28" s="4020"/>
      <c r="AL28" s="4020"/>
      <c r="AM28" s="4020"/>
      <c r="AN28" s="4021"/>
    </row>
    <row r="29" spans="1:40" ht="12.6" customHeight="1">
      <c r="A29" s="4028"/>
      <c r="B29" s="4029"/>
      <c r="C29" s="3531"/>
      <c r="D29" s="3531"/>
      <c r="E29" s="4029"/>
      <c r="F29" s="4029"/>
      <c r="G29" s="3531"/>
      <c r="H29" s="3531"/>
      <c r="I29" s="4029"/>
      <c r="J29" s="4029"/>
      <c r="K29" s="3531"/>
      <c r="L29" s="3531"/>
      <c r="M29" s="4029"/>
      <c r="N29" s="4029"/>
      <c r="O29" s="4022"/>
      <c r="P29" s="4022"/>
      <c r="Q29" s="4022"/>
      <c r="R29" s="4022"/>
      <c r="S29" s="4022"/>
      <c r="T29" s="4022"/>
      <c r="U29" s="4022"/>
      <c r="V29" s="4022"/>
      <c r="W29" s="4022"/>
      <c r="X29" s="4022"/>
      <c r="Y29" s="4022"/>
      <c r="Z29" s="4022"/>
      <c r="AA29" s="4022"/>
      <c r="AB29" s="4022"/>
      <c r="AC29" s="4022"/>
      <c r="AD29" s="4022"/>
      <c r="AE29" s="4022"/>
      <c r="AF29" s="4022"/>
      <c r="AG29" s="4022"/>
      <c r="AH29" s="4022"/>
      <c r="AI29" s="4022"/>
      <c r="AJ29" s="4022"/>
      <c r="AK29" s="4022"/>
      <c r="AL29" s="4022"/>
      <c r="AM29" s="4022"/>
      <c r="AN29" s="4023"/>
    </row>
    <row r="30" spans="1:40" ht="12.6" customHeight="1">
      <c r="A30" s="4030"/>
      <c r="B30" s="4031"/>
      <c r="C30" s="4033"/>
      <c r="D30" s="4033"/>
      <c r="E30" s="4031"/>
      <c r="F30" s="4031"/>
      <c r="G30" s="4033"/>
      <c r="H30" s="4033"/>
      <c r="I30" s="4031"/>
      <c r="J30" s="4031"/>
      <c r="K30" s="4033"/>
      <c r="L30" s="4033"/>
      <c r="M30" s="4031"/>
      <c r="N30" s="4031"/>
      <c r="O30" s="4024"/>
      <c r="P30" s="4024"/>
      <c r="Q30" s="4024"/>
      <c r="R30" s="4024"/>
      <c r="S30" s="4024"/>
      <c r="T30" s="4024"/>
      <c r="U30" s="4024"/>
      <c r="V30" s="4024"/>
      <c r="W30" s="4024"/>
      <c r="X30" s="4024"/>
      <c r="Y30" s="4024"/>
      <c r="Z30" s="4024"/>
      <c r="AA30" s="4024"/>
      <c r="AB30" s="4024"/>
      <c r="AC30" s="4024"/>
      <c r="AD30" s="4024"/>
      <c r="AE30" s="4024"/>
      <c r="AF30" s="4024"/>
      <c r="AG30" s="4024"/>
      <c r="AH30" s="4024"/>
      <c r="AI30" s="4024"/>
      <c r="AJ30" s="4024"/>
      <c r="AK30" s="4024"/>
      <c r="AL30" s="4024"/>
      <c r="AM30" s="4024"/>
      <c r="AN30" s="4025"/>
    </row>
    <row r="31" spans="1:40" ht="12.6" customHeight="1">
      <c r="A31" s="243"/>
      <c r="B31" s="244"/>
      <c r="C31" s="244"/>
      <c r="D31" s="244"/>
      <c r="E31" s="244"/>
      <c r="F31" s="244"/>
      <c r="G31" s="244"/>
      <c r="H31" s="244"/>
      <c r="I31" s="244"/>
      <c r="J31" s="244"/>
      <c r="K31" s="244"/>
      <c r="L31" s="244"/>
      <c r="M31" s="244"/>
      <c r="N31" s="244"/>
      <c r="O31" s="244"/>
      <c r="P31" s="241"/>
      <c r="Q31" s="241"/>
      <c r="R31" s="241"/>
      <c r="S31" s="241"/>
      <c r="T31" s="241"/>
      <c r="U31" s="241"/>
      <c r="V31" s="241"/>
      <c r="W31" s="241"/>
      <c r="X31" s="241"/>
      <c r="Y31" s="241"/>
      <c r="Z31" s="241"/>
      <c r="AA31" s="241"/>
      <c r="AB31" s="241"/>
      <c r="AC31" s="241"/>
      <c r="AD31" s="241"/>
      <c r="AE31" s="241"/>
      <c r="AF31" s="241"/>
      <c r="AG31" s="241"/>
      <c r="AH31" s="241"/>
      <c r="AI31" s="241"/>
      <c r="AJ31" s="241"/>
      <c r="AK31" s="241"/>
      <c r="AL31" s="241"/>
      <c r="AM31" s="241"/>
      <c r="AN31" s="242"/>
    </row>
    <row r="32" spans="1:40" ht="12.6" customHeight="1">
      <c r="A32" s="4009" t="s">
        <v>510</v>
      </c>
      <c r="B32" s="1994"/>
      <c r="C32" s="1994"/>
      <c r="D32" s="1994"/>
      <c r="E32" s="1994"/>
      <c r="F32" s="1994"/>
      <c r="G32" s="1994"/>
      <c r="H32" s="1994"/>
      <c r="I32" s="1994"/>
      <c r="J32" s="1994"/>
      <c r="K32" s="1994"/>
      <c r="L32" s="1994"/>
      <c r="M32" s="1994"/>
      <c r="N32" s="1994"/>
      <c r="O32" s="1994"/>
      <c r="P32" s="1994"/>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4"/>
    </row>
    <row r="33" spans="1:40" ht="12.6" customHeight="1">
      <c r="A33" s="4009"/>
      <c r="B33" s="1994"/>
      <c r="C33" s="1994"/>
      <c r="D33" s="1994"/>
      <c r="E33" s="1994"/>
      <c r="F33" s="1994"/>
      <c r="G33" s="1994"/>
      <c r="H33" s="1994"/>
      <c r="I33" s="1994"/>
      <c r="J33" s="1994"/>
      <c r="K33" s="1994"/>
      <c r="L33" s="1994"/>
      <c r="M33" s="1994"/>
      <c r="N33" s="1994"/>
      <c r="O33" s="1994"/>
      <c r="P33" s="1994"/>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5"/>
      <c r="AN33" s="4"/>
    </row>
    <row r="34" spans="1:40" ht="12.6" customHeight="1">
      <c r="A34" s="4009"/>
      <c r="B34" s="1994"/>
      <c r="C34" s="1994"/>
      <c r="D34" s="1994"/>
      <c r="E34" s="1994"/>
      <c r="F34" s="1994"/>
      <c r="G34" s="1994"/>
      <c r="H34" s="1994"/>
      <c r="I34" s="1994"/>
      <c r="J34" s="1994"/>
      <c r="K34" s="1994"/>
      <c r="L34" s="1994"/>
      <c r="M34" s="1994"/>
      <c r="N34" s="1994"/>
      <c r="O34" s="1994"/>
      <c r="P34" s="1994"/>
      <c r="Q34" s="245"/>
      <c r="R34" s="245"/>
      <c r="S34" s="245"/>
      <c r="T34" s="245"/>
      <c r="U34" s="245"/>
      <c r="V34" s="245"/>
      <c r="W34" s="245"/>
      <c r="X34" s="245"/>
      <c r="Y34" s="245"/>
      <c r="Z34" s="245"/>
      <c r="AA34" s="245"/>
      <c r="AB34" s="245"/>
      <c r="AC34" s="245"/>
      <c r="AD34" s="245"/>
      <c r="AE34" s="245"/>
      <c r="AF34" s="245"/>
      <c r="AG34" s="245"/>
      <c r="AH34" s="245"/>
      <c r="AI34" s="245"/>
      <c r="AJ34" s="245"/>
      <c r="AK34" s="245"/>
      <c r="AL34" s="245"/>
      <c r="AM34" s="245"/>
      <c r="AN34" s="4"/>
    </row>
    <row r="35" spans="1:40" ht="12.6" customHeight="1">
      <c r="A35" s="3899" t="s">
        <v>509</v>
      </c>
      <c r="B35" s="3900"/>
      <c r="C35" s="3900"/>
      <c r="D35" s="3900"/>
      <c r="E35" s="3900"/>
      <c r="F35" s="3900"/>
      <c r="G35" s="3900"/>
      <c r="H35" s="3900"/>
      <c r="I35" s="3900"/>
      <c r="J35" s="3900"/>
      <c r="K35" s="3900"/>
      <c r="L35" s="3900"/>
      <c r="M35" s="3900"/>
      <c r="N35" s="3900"/>
      <c r="O35" s="3900"/>
      <c r="P35" s="3900"/>
      <c r="Q35" s="3900"/>
      <c r="R35" s="3900"/>
      <c r="S35" s="3900"/>
      <c r="T35" s="3900"/>
      <c r="U35" s="3900"/>
      <c r="V35" s="3900"/>
      <c r="W35" s="3900"/>
      <c r="X35" s="3900"/>
      <c r="Y35" s="3900"/>
      <c r="Z35" s="3900"/>
      <c r="AA35" s="3900"/>
      <c r="AB35" s="3900"/>
      <c r="AC35" s="3900"/>
      <c r="AD35" s="3900"/>
      <c r="AE35" s="3900"/>
      <c r="AF35" s="3900"/>
      <c r="AG35" s="3900"/>
      <c r="AH35" s="3900"/>
      <c r="AI35" s="3900"/>
      <c r="AJ35" s="3900"/>
      <c r="AK35" s="3900"/>
      <c r="AL35" s="3900"/>
      <c r="AM35" s="3900"/>
      <c r="AN35" s="3901"/>
    </row>
    <row r="36" spans="1:40" ht="12.6" customHeight="1">
      <c r="A36" s="3899"/>
      <c r="B36" s="3900"/>
      <c r="C36" s="3900"/>
      <c r="D36" s="3900"/>
      <c r="E36" s="3900"/>
      <c r="F36" s="3900"/>
      <c r="G36" s="3900"/>
      <c r="H36" s="3900"/>
      <c r="I36" s="3900"/>
      <c r="J36" s="3900"/>
      <c r="K36" s="3900"/>
      <c r="L36" s="3900"/>
      <c r="M36" s="3900"/>
      <c r="N36" s="3900"/>
      <c r="O36" s="3900"/>
      <c r="P36" s="3900"/>
      <c r="Q36" s="3900"/>
      <c r="R36" s="3900"/>
      <c r="S36" s="3900"/>
      <c r="T36" s="3900"/>
      <c r="U36" s="3900"/>
      <c r="V36" s="3900"/>
      <c r="W36" s="3900"/>
      <c r="X36" s="3900"/>
      <c r="Y36" s="3900"/>
      <c r="Z36" s="3900"/>
      <c r="AA36" s="3900"/>
      <c r="AB36" s="3900"/>
      <c r="AC36" s="3900"/>
      <c r="AD36" s="3900"/>
      <c r="AE36" s="3900"/>
      <c r="AF36" s="3900"/>
      <c r="AG36" s="3900"/>
      <c r="AH36" s="3900"/>
      <c r="AI36" s="3900"/>
      <c r="AJ36" s="3900"/>
      <c r="AK36" s="3900"/>
      <c r="AL36" s="3900"/>
      <c r="AM36" s="3900"/>
      <c r="AN36" s="3901"/>
    </row>
    <row r="37" spans="1:40" ht="12.6" customHeight="1">
      <c r="A37" s="3899"/>
      <c r="B37" s="3900"/>
      <c r="C37" s="3900"/>
      <c r="D37" s="3900"/>
      <c r="E37" s="3900"/>
      <c r="F37" s="3900"/>
      <c r="G37" s="3900"/>
      <c r="H37" s="3900"/>
      <c r="I37" s="3900"/>
      <c r="J37" s="3900"/>
      <c r="K37" s="3900"/>
      <c r="L37" s="3900"/>
      <c r="M37" s="3900"/>
      <c r="N37" s="3900"/>
      <c r="O37" s="3900"/>
      <c r="P37" s="3900"/>
      <c r="Q37" s="3900"/>
      <c r="R37" s="3900"/>
      <c r="S37" s="3900"/>
      <c r="T37" s="3900"/>
      <c r="U37" s="3900"/>
      <c r="V37" s="3900"/>
      <c r="W37" s="3900"/>
      <c r="X37" s="3900"/>
      <c r="Y37" s="3900"/>
      <c r="Z37" s="3900"/>
      <c r="AA37" s="3900"/>
      <c r="AB37" s="3900"/>
      <c r="AC37" s="3900"/>
      <c r="AD37" s="3900"/>
      <c r="AE37" s="3900"/>
      <c r="AF37" s="3900"/>
      <c r="AG37" s="3900"/>
      <c r="AH37" s="3900"/>
      <c r="AI37" s="3900"/>
      <c r="AJ37" s="3900"/>
      <c r="AK37" s="3900"/>
      <c r="AL37" s="3900"/>
      <c r="AM37" s="3900"/>
      <c r="AN37" s="3901"/>
    </row>
    <row r="38" spans="1:40" ht="12.6" customHeight="1">
      <c r="A38" s="3899"/>
      <c r="B38" s="3900"/>
      <c r="C38" s="3900"/>
      <c r="D38" s="3900"/>
      <c r="E38" s="3900"/>
      <c r="F38" s="3900"/>
      <c r="G38" s="3900"/>
      <c r="H38" s="3900"/>
      <c r="I38" s="3900"/>
      <c r="J38" s="3900"/>
      <c r="K38" s="3900"/>
      <c r="L38" s="3900"/>
      <c r="M38" s="3900"/>
      <c r="N38" s="3900"/>
      <c r="O38" s="3900"/>
      <c r="P38" s="3900"/>
      <c r="Q38" s="3900"/>
      <c r="R38" s="3900"/>
      <c r="S38" s="3900"/>
      <c r="T38" s="3900"/>
      <c r="U38" s="3900"/>
      <c r="V38" s="3900"/>
      <c r="W38" s="3900"/>
      <c r="X38" s="3900"/>
      <c r="Y38" s="3900"/>
      <c r="Z38" s="3900"/>
      <c r="AA38" s="3900"/>
      <c r="AB38" s="3900"/>
      <c r="AC38" s="3900"/>
      <c r="AD38" s="3900"/>
      <c r="AE38" s="3900"/>
      <c r="AF38" s="3900"/>
      <c r="AG38" s="3900"/>
      <c r="AH38" s="3900"/>
      <c r="AI38" s="3900"/>
      <c r="AJ38" s="3900"/>
      <c r="AK38" s="3900"/>
      <c r="AL38" s="3900"/>
      <c r="AM38" s="3900"/>
      <c r="AN38" s="3901"/>
    </row>
    <row r="39" spans="1:40" ht="12.6" customHeight="1">
      <c r="A39" s="3899"/>
      <c r="B39" s="3900"/>
      <c r="C39" s="3900"/>
      <c r="D39" s="3900"/>
      <c r="E39" s="3900"/>
      <c r="F39" s="3900"/>
      <c r="G39" s="3900"/>
      <c r="H39" s="3900"/>
      <c r="I39" s="3900"/>
      <c r="J39" s="3900"/>
      <c r="K39" s="3900"/>
      <c r="L39" s="3900"/>
      <c r="M39" s="3900"/>
      <c r="N39" s="3900"/>
      <c r="O39" s="3900"/>
      <c r="P39" s="3900"/>
      <c r="Q39" s="3900"/>
      <c r="R39" s="3900"/>
      <c r="S39" s="3900"/>
      <c r="T39" s="3900"/>
      <c r="U39" s="3900"/>
      <c r="V39" s="3900"/>
      <c r="W39" s="3900"/>
      <c r="X39" s="3900"/>
      <c r="Y39" s="3900"/>
      <c r="Z39" s="3900"/>
      <c r="AA39" s="3900"/>
      <c r="AB39" s="3900"/>
      <c r="AC39" s="3900"/>
      <c r="AD39" s="3900"/>
      <c r="AE39" s="3900"/>
      <c r="AF39" s="3900"/>
      <c r="AG39" s="3900"/>
      <c r="AH39" s="3900"/>
      <c r="AI39" s="3900"/>
      <c r="AJ39" s="3900"/>
      <c r="AK39" s="3900"/>
      <c r="AL39" s="3900"/>
      <c r="AM39" s="3900"/>
      <c r="AN39" s="3901"/>
    </row>
    <row r="40" spans="1:40" ht="12.6" customHeight="1">
      <c r="A40" s="3899"/>
      <c r="B40" s="3900"/>
      <c r="C40" s="3900"/>
      <c r="D40" s="3900"/>
      <c r="E40" s="3900"/>
      <c r="F40" s="3900"/>
      <c r="G40" s="3900"/>
      <c r="H40" s="3900"/>
      <c r="I40" s="3900"/>
      <c r="J40" s="3900"/>
      <c r="K40" s="3900"/>
      <c r="L40" s="3900"/>
      <c r="M40" s="3900"/>
      <c r="N40" s="3900"/>
      <c r="O40" s="3900"/>
      <c r="P40" s="3900"/>
      <c r="Q40" s="3900"/>
      <c r="R40" s="3900"/>
      <c r="S40" s="3900"/>
      <c r="T40" s="3900"/>
      <c r="U40" s="3900"/>
      <c r="V40" s="3900"/>
      <c r="W40" s="3900"/>
      <c r="X40" s="3900"/>
      <c r="Y40" s="3900"/>
      <c r="Z40" s="3900"/>
      <c r="AA40" s="3900"/>
      <c r="AB40" s="3900"/>
      <c r="AC40" s="3900"/>
      <c r="AD40" s="3900"/>
      <c r="AE40" s="3900"/>
      <c r="AF40" s="3900"/>
      <c r="AG40" s="3900"/>
      <c r="AH40" s="3900"/>
      <c r="AI40" s="3900"/>
      <c r="AJ40" s="3900"/>
      <c r="AK40" s="3900"/>
      <c r="AL40" s="3900"/>
      <c r="AM40" s="3900"/>
      <c r="AN40" s="3901"/>
    </row>
    <row r="41" spans="1:40" ht="12.6" customHeight="1">
      <c r="A41" s="3899"/>
      <c r="B41" s="3900"/>
      <c r="C41" s="3900"/>
      <c r="D41" s="3900"/>
      <c r="E41" s="3900"/>
      <c r="F41" s="3900"/>
      <c r="G41" s="3900"/>
      <c r="H41" s="3900"/>
      <c r="I41" s="3900"/>
      <c r="J41" s="3900"/>
      <c r="K41" s="3900"/>
      <c r="L41" s="3900"/>
      <c r="M41" s="3900"/>
      <c r="N41" s="3900"/>
      <c r="O41" s="3900"/>
      <c r="P41" s="3900"/>
      <c r="Q41" s="3900"/>
      <c r="R41" s="3900"/>
      <c r="S41" s="3900"/>
      <c r="T41" s="3900"/>
      <c r="U41" s="3900"/>
      <c r="V41" s="3900"/>
      <c r="W41" s="3900"/>
      <c r="X41" s="3900"/>
      <c r="Y41" s="3900"/>
      <c r="Z41" s="3900"/>
      <c r="AA41" s="3900"/>
      <c r="AB41" s="3900"/>
      <c r="AC41" s="3900"/>
      <c r="AD41" s="3900"/>
      <c r="AE41" s="3900"/>
      <c r="AF41" s="3900"/>
      <c r="AG41" s="3900"/>
      <c r="AH41" s="3900"/>
      <c r="AI41" s="3900"/>
      <c r="AJ41" s="3900"/>
      <c r="AK41" s="3900"/>
      <c r="AL41" s="3900"/>
      <c r="AM41" s="3900"/>
      <c r="AN41" s="3901"/>
    </row>
    <row r="42" spans="1:40" ht="12.6" customHeight="1">
      <c r="A42" s="3899"/>
      <c r="B42" s="3900"/>
      <c r="C42" s="3900"/>
      <c r="D42" s="3900"/>
      <c r="E42" s="3900"/>
      <c r="F42" s="3900"/>
      <c r="G42" s="3900"/>
      <c r="H42" s="3900"/>
      <c r="I42" s="3900"/>
      <c r="J42" s="3900"/>
      <c r="K42" s="3900"/>
      <c r="L42" s="3900"/>
      <c r="M42" s="3900"/>
      <c r="N42" s="3900"/>
      <c r="O42" s="3900"/>
      <c r="P42" s="3900"/>
      <c r="Q42" s="3900"/>
      <c r="R42" s="3900"/>
      <c r="S42" s="3900"/>
      <c r="T42" s="3900"/>
      <c r="U42" s="3900"/>
      <c r="V42" s="3900"/>
      <c r="W42" s="3900"/>
      <c r="X42" s="3900"/>
      <c r="Y42" s="3900"/>
      <c r="Z42" s="3900"/>
      <c r="AA42" s="3900"/>
      <c r="AB42" s="3900"/>
      <c r="AC42" s="3900"/>
      <c r="AD42" s="3900"/>
      <c r="AE42" s="3900"/>
      <c r="AF42" s="3900"/>
      <c r="AG42" s="3900"/>
      <c r="AH42" s="3900"/>
      <c r="AI42" s="3900"/>
      <c r="AJ42" s="3900"/>
      <c r="AK42" s="3900"/>
      <c r="AL42" s="3900"/>
      <c r="AM42" s="3900"/>
      <c r="AN42" s="3901"/>
    </row>
    <row r="43" spans="1:40" ht="12.6" customHeight="1">
      <c r="A43" s="4009" t="s">
        <v>511</v>
      </c>
      <c r="B43" s="1994"/>
      <c r="C43" s="1994"/>
      <c r="D43" s="1994"/>
      <c r="E43" s="1994"/>
      <c r="F43" s="1994"/>
      <c r="G43" s="1994"/>
      <c r="H43" s="1994"/>
      <c r="I43" s="1994"/>
      <c r="J43" s="1994"/>
      <c r="K43" s="1994"/>
      <c r="L43" s="1994"/>
      <c r="M43" s="1994"/>
      <c r="N43" s="1994"/>
      <c r="O43" s="1994"/>
      <c r="P43" s="1994"/>
      <c r="Q43" s="245"/>
      <c r="R43" s="245"/>
      <c r="S43" s="245"/>
      <c r="T43" s="245"/>
      <c r="U43" s="245"/>
      <c r="V43" s="245"/>
      <c r="W43" s="245"/>
      <c r="X43" s="245"/>
      <c r="Y43" s="245"/>
      <c r="Z43" s="245"/>
      <c r="AA43" s="245"/>
      <c r="AB43" s="245"/>
      <c r="AC43" s="245"/>
      <c r="AD43" s="245"/>
      <c r="AE43" s="245"/>
      <c r="AF43" s="245"/>
      <c r="AG43" s="245"/>
      <c r="AH43" s="245"/>
      <c r="AI43" s="245"/>
      <c r="AJ43" s="245"/>
      <c r="AK43" s="245"/>
      <c r="AL43" s="245"/>
      <c r="AM43" s="245"/>
      <c r="AN43" s="4"/>
    </row>
    <row r="44" spans="1:40" ht="12.6" customHeight="1">
      <c r="A44" s="4009"/>
      <c r="B44" s="1994"/>
      <c r="C44" s="1994"/>
      <c r="D44" s="1994"/>
      <c r="E44" s="1994"/>
      <c r="F44" s="1994"/>
      <c r="G44" s="1994"/>
      <c r="H44" s="1994"/>
      <c r="I44" s="1994"/>
      <c r="J44" s="1994"/>
      <c r="K44" s="1994"/>
      <c r="L44" s="1994"/>
      <c r="M44" s="1994"/>
      <c r="N44" s="1994"/>
      <c r="O44" s="1994"/>
      <c r="P44" s="1994"/>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5"/>
      <c r="AN44" s="4"/>
    </row>
    <row r="45" spans="1:40" ht="12.6" customHeight="1">
      <c r="A45" s="4009"/>
      <c r="B45" s="1994"/>
      <c r="C45" s="1994"/>
      <c r="D45" s="1994"/>
      <c r="E45" s="1994"/>
      <c r="F45" s="1994"/>
      <c r="G45" s="1994"/>
      <c r="H45" s="1994"/>
      <c r="I45" s="1994"/>
      <c r="J45" s="1994"/>
      <c r="K45" s="1994"/>
      <c r="L45" s="1994"/>
      <c r="M45" s="1994"/>
      <c r="N45" s="1994"/>
      <c r="O45" s="1994"/>
      <c r="P45" s="1994"/>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4"/>
    </row>
    <row r="46" spans="1:40" ht="12.6" customHeight="1">
      <c r="A46" s="3899"/>
      <c r="B46" s="3900"/>
      <c r="C46" s="3900"/>
      <c r="D46" s="3900"/>
      <c r="E46" s="3900"/>
      <c r="F46" s="3900"/>
      <c r="G46" s="3900"/>
      <c r="H46" s="3900"/>
      <c r="I46" s="3900"/>
      <c r="J46" s="3900"/>
      <c r="K46" s="3900"/>
      <c r="L46" s="3900"/>
      <c r="M46" s="3900"/>
      <c r="N46" s="3900"/>
      <c r="O46" s="3900"/>
      <c r="P46" s="3900"/>
      <c r="Q46" s="3900"/>
      <c r="R46" s="3900"/>
      <c r="S46" s="3900"/>
      <c r="T46" s="3900"/>
      <c r="U46" s="3900"/>
      <c r="V46" s="3900"/>
      <c r="W46" s="3900"/>
      <c r="X46" s="3900"/>
      <c r="Y46" s="3900"/>
      <c r="Z46" s="3900"/>
      <c r="AA46" s="3900"/>
      <c r="AB46" s="3900"/>
      <c r="AC46" s="3900"/>
      <c r="AD46" s="3900"/>
      <c r="AE46" s="3900"/>
      <c r="AF46" s="3900"/>
      <c r="AG46" s="3900"/>
      <c r="AH46" s="3900"/>
      <c r="AI46" s="3900"/>
      <c r="AJ46" s="3900"/>
      <c r="AK46" s="3900"/>
      <c r="AL46" s="3900"/>
      <c r="AM46" s="3900"/>
      <c r="AN46" s="3901"/>
    </row>
    <row r="47" spans="1:40" ht="12.6" customHeight="1">
      <c r="A47" s="3899"/>
      <c r="B47" s="3900"/>
      <c r="C47" s="3900"/>
      <c r="D47" s="3900"/>
      <c r="E47" s="3900"/>
      <c r="F47" s="3900"/>
      <c r="G47" s="3900"/>
      <c r="H47" s="3900"/>
      <c r="I47" s="3900"/>
      <c r="J47" s="3900"/>
      <c r="K47" s="3900"/>
      <c r="L47" s="3900"/>
      <c r="M47" s="3900"/>
      <c r="N47" s="3900"/>
      <c r="O47" s="3900"/>
      <c r="P47" s="3900"/>
      <c r="Q47" s="3900"/>
      <c r="R47" s="3900"/>
      <c r="S47" s="3900"/>
      <c r="T47" s="3900"/>
      <c r="U47" s="3900"/>
      <c r="V47" s="3900"/>
      <c r="W47" s="3900"/>
      <c r="X47" s="3900"/>
      <c r="Y47" s="3900"/>
      <c r="Z47" s="3900"/>
      <c r="AA47" s="3900"/>
      <c r="AB47" s="3900"/>
      <c r="AC47" s="3900"/>
      <c r="AD47" s="3900"/>
      <c r="AE47" s="3900"/>
      <c r="AF47" s="3900"/>
      <c r="AG47" s="3900"/>
      <c r="AH47" s="3900"/>
      <c r="AI47" s="3900"/>
      <c r="AJ47" s="3900"/>
      <c r="AK47" s="3900"/>
      <c r="AL47" s="3900"/>
      <c r="AM47" s="3900"/>
      <c r="AN47" s="3901"/>
    </row>
    <row r="48" spans="1:40" ht="12.6" customHeight="1">
      <c r="A48" s="3899"/>
      <c r="B48" s="3900"/>
      <c r="C48" s="3900"/>
      <c r="D48" s="3900"/>
      <c r="E48" s="3900"/>
      <c r="F48" s="3900"/>
      <c r="G48" s="3900"/>
      <c r="H48" s="3900"/>
      <c r="I48" s="3900"/>
      <c r="J48" s="3900"/>
      <c r="K48" s="3900"/>
      <c r="L48" s="3900"/>
      <c r="M48" s="3900"/>
      <c r="N48" s="3900"/>
      <c r="O48" s="3900"/>
      <c r="P48" s="3900"/>
      <c r="Q48" s="3900"/>
      <c r="R48" s="3900"/>
      <c r="S48" s="3900"/>
      <c r="T48" s="3900"/>
      <c r="U48" s="3900"/>
      <c r="V48" s="3900"/>
      <c r="W48" s="3900"/>
      <c r="X48" s="3900"/>
      <c r="Y48" s="3900"/>
      <c r="Z48" s="3900"/>
      <c r="AA48" s="3900"/>
      <c r="AB48" s="3900"/>
      <c r="AC48" s="3900"/>
      <c r="AD48" s="3900"/>
      <c r="AE48" s="3900"/>
      <c r="AF48" s="3900"/>
      <c r="AG48" s="3900"/>
      <c r="AH48" s="3900"/>
      <c r="AI48" s="3900"/>
      <c r="AJ48" s="3900"/>
      <c r="AK48" s="3900"/>
      <c r="AL48" s="3900"/>
      <c r="AM48" s="3900"/>
      <c r="AN48" s="3901"/>
    </row>
    <row r="49" spans="1:40" ht="12.6" customHeight="1">
      <c r="A49" s="3899"/>
      <c r="B49" s="3900"/>
      <c r="C49" s="3900"/>
      <c r="D49" s="3900"/>
      <c r="E49" s="3900"/>
      <c r="F49" s="3900"/>
      <c r="G49" s="3900"/>
      <c r="H49" s="3900"/>
      <c r="I49" s="3900"/>
      <c r="J49" s="3900"/>
      <c r="K49" s="3900"/>
      <c r="L49" s="3900"/>
      <c r="M49" s="3900"/>
      <c r="N49" s="3900"/>
      <c r="O49" s="3900"/>
      <c r="P49" s="3900"/>
      <c r="Q49" s="3900"/>
      <c r="R49" s="3900"/>
      <c r="S49" s="3900"/>
      <c r="T49" s="3900"/>
      <c r="U49" s="3900"/>
      <c r="V49" s="3900"/>
      <c r="W49" s="3900"/>
      <c r="X49" s="3900"/>
      <c r="Y49" s="3900"/>
      <c r="Z49" s="3900"/>
      <c r="AA49" s="3900"/>
      <c r="AB49" s="3900"/>
      <c r="AC49" s="3900"/>
      <c r="AD49" s="3900"/>
      <c r="AE49" s="3900"/>
      <c r="AF49" s="3900"/>
      <c r="AG49" s="3900"/>
      <c r="AH49" s="3900"/>
      <c r="AI49" s="3900"/>
      <c r="AJ49" s="3900"/>
      <c r="AK49" s="3900"/>
      <c r="AL49" s="3900"/>
      <c r="AM49" s="3900"/>
      <c r="AN49" s="3901"/>
    </row>
    <row r="50" spans="1:40" ht="12.6" customHeight="1">
      <c r="A50" s="3899"/>
      <c r="B50" s="3900"/>
      <c r="C50" s="3900"/>
      <c r="D50" s="3900"/>
      <c r="E50" s="3900"/>
      <c r="F50" s="3900"/>
      <c r="G50" s="3900"/>
      <c r="H50" s="3900"/>
      <c r="I50" s="3900"/>
      <c r="J50" s="3900"/>
      <c r="K50" s="3900"/>
      <c r="L50" s="3900"/>
      <c r="M50" s="3900"/>
      <c r="N50" s="3900"/>
      <c r="O50" s="3900"/>
      <c r="P50" s="3900"/>
      <c r="Q50" s="3900"/>
      <c r="R50" s="3900"/>
      <c r="S50" s="3900"/>
      <c r="T50" s="3900"/>
      <c r="U50" s="3900"/>
      <c r="V50" s="3900"/>
      <c r="W50" s="3900"/>
      <c r="X50" s="3900"/>
      <c r="Y50" s="3900"/>
      <c r="Z50" s="3900"/>
      <c r="AA50" s="3900"/>
      <c r="AB50" s="3900"/>
      <c r="AC50" s="3900"/>
      <c r="AD50" s="3900"/>
      <c r="AE50" s="3900"/>
      <c r="AF50" s="3900"/>
      <c r="AG50" s="3900"/>
      <c r="AH50" s="3900"/>
      <c r="AI50" s="3900"/>
      <c r="AJ50" s="3900"/>
      <c r="AK50" s="3900"/>
      <c r="AL50" s="3900"/>
      <c r="AM50" s="3900"/>
      <c r="AN50" s="3901"/>
    </row>
    <row r="51" spans="1:40" ht="12.6" customHeight="1">
      <c r="A51" s="3899"/>
      <c r="B51" s="3900"/>
      <c r="C51" s="3900"/>
      <c r="D51" s="3900"/>
      <c r="E51" s="3900"/>
      <c r="F51" s="3900"/>
      <c r="G51" s="3900"/>
      <c r="H51" s="3900"/>
      <c r="I51" s="3900"/>
      <c r="J51" s="3900"/>
      <c r="K51" s="3900"/>
      <c r="L51" s="3900"/>
      <c r="M51" s="3900"/>
      <c r="N51" s="3900"/>
      <c r="O51" s="3900"/>
      <c r="P51" s="3900"/>
      <c r="Q51" s="3900"/>
      <c r="R51" s="3900"/>
      <c r="S51" s="3900"/>
      <c r="T51" s="3900"/>
      <c r="U51" s="3900"/>
      <c r="V51" s="3900"/>
      <c r="W51" s="3900"/>
      <c r="X51" s="3900"/>
      <c r="Y51" s="3900"/>
      <c r="Z51" s="3900"/>
      <c r="AA51" s="3900"/>
      <c r="AB51" s="3900"/>
      <c r="AC51" s="3900"/>
      <c r="AD51" s="3900"/>
      <c r="AE51" s="3900"/>
      <c r="AF51" s="3900"/>
      <c r="AG51" s="3900"/>
      <c r="AH51" s="3900"/>
      <c r="AI51" s="3900"/>
      <c r="AJ51" s="3900"/>
      <c r="AK51" s="3900"/>
      <c r="AL51" s="3900"/>
      <c r="AM51" s="3900"/>
      <c r="AN51" s="3901"/>
    </row>
    <row r="52" spans="1:40" ht="12.6" customHeight="1">
      <c r="A52" s="3899"/>
      <c r="B52" s="3900"/>
      <c r="C52" s="3900"/>
      <c r="D52" s="3900"/>
      <c r="E52" s="3900"/>
      <c r="F52" s="3900"/>
      <c r="G52" s="3900"/>
      <c r="H52" s="3900"/>
      <c r="I52" s="3900"/>
      <c r="J52" s="3900"/>
      <c r="K52" s="3900"/>
      <c r="L52" s="3900"/>
      <c r="M52" s="3900"/>
      <c r="N52" s="3900"/>
      <c r="O52" s="3900"/>
      <c r="P52" s="3900"/>
      <c r="Q52" s="3900"/>
      <c r="R52" s="3900"/>
      <c r="S52" s="3900"/>
      <c r="T52" s="3900"/>
      <c r="U52" s="3900"/>
      <c r="V52" s="3900"/>
      <c r="W52" s="3900"/>
      <c r="X52" s="3900"/>
      <c r="Y52" s="3900"/>
      <c r="Z52" s="3900"/>
      <c r="AA52" s="3900"/>
      <c r="AB52" s="3900"/>
      <c r="AC52" s="3900"/>
      <c r="AD52" s="3900"/>
      <c r="AE52" s="3900"/>
      <c r="AF52" s="3900"/>
      <c r="AG52" s="3900"/>
      <c r="AH52" s="3900"/>
      <c r="AI52" s="3900"/>
      <c r="AJ52" s="3900"/>
      <c r="AK52" s="3900"/>
      <c r="AL52" s="3900"/>
      <c r="AM52" s="3900"/>
      <c r="AN52" s="3901"/>
    </row>
    <row r="53" spans="1:40" ht="12.6" customHeight="1">
      <c r="A53" s="3899"/>
      <c r="B53" s="3900"/>
      <c r="C53" s="3900"/>
      <c r="D53" s="3900"/>
      <c r="E53" s="3900"/>
      <c r="F53" s="3900"/>
      <c r="G53" s="3900"/>
      <c r="H53" s="3900"/>
      <c r="I53" s="3900"/>
      <c r="J53" s="3900"/>
      <c r="K53" s="3900"/>
      <c r="L53" s="3900"/>
      <c r="M53" s="3900"/>
      <c r="N53" s="3900"/>
      <c r="O53" s="3900"/>
      <c r="P53" s="3900"/>
      <c r="Q53" s="3900"/>
      <c r="R53" s="3900"/>
      <c r="S53" s="3900"/>
      <c r="T53" s="3900"/>
      <c r="U53" s="3900"/>
      <c r="V53" s="3900"/>
      <c r="W53" s="3900"/>
      <c r="X53" s="3900"/>
      <c r="Y53" s="3900"/>
      <c r="Z53" s="3900"/>
      <c r="AA53" s="3900"/>
      <c r="AB53" s="3900"/>
      <c r="AC53" s="3900"/>
      <c r="AD53" s="3900"/>
      <c r="AE53" s="3900"/>
      <c r="AF53" s="3900"/>
      <c r="AG53" s="3900"/>
      <c r="AH53" s="3900"/>
      <c r="AI53" s="3900"/>
      <c r="AJ53" s="3900"/>
      <c r="AK53" s="3900"/>
      <c r="AL53" s="3900"/>
      <c r="AM53" s="3900"/>
      <c r="AN53" s="3901"/>
    </row>
    <row r="54" spans="1:40" ht="12.6" customHeight="1">
      <c r="A54" s="2" t="s">
        <v>512</v>
      </c>
      <c r="B54" s="245"/>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c r="AB54" s="245"/>
      <c r="AC54" s="245"/>
      <c r="AD54" s="245"/>
      <c r="AE54" s="245"/>
      <c r="AF54" s="245"/>
      <c r="AG54" s="245"/>
      <c r="AH54" s="245"/>
      <c r="AI54" s="245"/>
      <c r="AJ54" s="245"/>
      <c r="AK54" s="245"/>
      <c r="AL54" s="245"/>
      <c r="AM54" s="245"/>
      <c r="AN54" s="4"/>
    </row>
    <row r="55" spans="1:40" ht="12.6" customHeight="1">
      <c r="A55" s="3899"/>
      <c r="B55" s="3900"/>
      <c r="C55" s="3900"/>
      <c r="D55" s="3900"/>
      <c r="E55" s="3900"/>
      <c r="F55" s="3900"/>
      <c r="G55" s="3900"/>
      <c r="H55" s="3900"/>
      <c r="I55" s="3900"/>
      <c r="J55" s="3900"/>
      <c r="K55" s="3900"/>
      <c r="L55" s="3900"/>
      <c r="M55" s="3900"/>
      <c r="N55" s="3900"/>
      <c r="O55" s="3900"/>
      <c r="P55" s="3900"/>
      <c r="Q55" s="3900"/>
      <c r="R55" s="3900"/>
      <c r="S55" s="3900"/>
      <c r="T55" s="3900"/>
      <c r="U55" s="3900"/>
      <c r="V55" s="3900"/>
      <c r="W55" s="3900"/>
      <c r="X55" s="3900"/>
      <c r="Y55" s="3900"/>
      <c r="Z55" s="3900"/>
      <c r="AA55" s="3900"/>
      <c r="AB55" s="3900"/>
      <c r="AC55" s="3900"/>
      <c r="AD55" s="3900"/>
      <c r="AE55" s="3900"/>
      <c r="AF55" s="3900"/>
      <c r="AG55" s="3900"/>
      <c r="AH55" s="3900"/>
      <c r="AI55" s="3900"/>
      <c r="AJ55" s="3900"/>
      <c r="AK55" s="3900"/>
      <c r="AL55" s="3900"/>
      <c r="AM55" s="3900"/>
      <c r="AN55" s="3901"/>
    </row>
    <row r="56" spans="1:40" ht="12.6" customHeight="1">
      <c r="A56" s="3899"/>
      <c r="B56" s="3900"/>
      <c r="C56" s="3900"/>
      <c r="D56" s="3900"/>
      <c r="E56" s="3900"/>
      <c r="F56" s="3900"/>
      <c r="G56" s="3900"/>
      <c r="H56" s="3900"/>
      <c r="I56" s="3900"/>
      <c r="J56" s="3900"/>
      <c r="K56" s="3900"/>
      <c r="L56" s="3900"/>
      <c r="M56" s="3900"/>
      <c r="N56" s="3900"/>
      <c r="O56" s="3900"/>
      <c r="P56" s="3900"/>
      <c r="Q56" s="3900"/>
      <c r="R56" s="3900"/>
      <c r="S56" s="3900"/>
      <c r="T56" s="3900"/>
      <c r="U56" s="3900"/>
      <c r="V56" s="3900"/>
      <c r="W56" s="3900"/>
      <c r="X56" s="3900"/>
      <c r="Y56" s="3900"/>
      <c r="Z56" s="3900"/>
      <c r="AA56" s="3900"/>
      <c r="AB56" s="3900"/>
      <c r="AC56" s="3900"/>
      <c r="AD56" s="3900"/>
      <c r="AE56" s="3900"/>
      <c r="AF56" s="3900"/>
      <c r="AG56" s="3900"/>
      <c r="AH56" s="3900"/>
      <c r="AI56" s="3900"/>
      <c r="AJ56" s="3900"/>
      <c r="AK56" s="3900"/>
      <c r="AL56" s="3900"/>
      <c r="AM56" s="3900"/>
      <c r="AN56" s="3901"/>
    </row>
    <row r="57" spans="1:40" ht="12.6" customHeight="1">
      <c r="A57" s="3899"/>
      <c r="B57" s="3900"/>
      <c r="C57" s="3900"/>
      <c r="D57" s="3900"/>
      <c r="E57" s="3900"/>
      <c r="F57" s="3900"/>
      <c r="G57" s="3900"/>
      <c r="H57" s="3900"/>
      <c r="I57" s="3900"/>
      <c r="J57" s="3900"/>
      <c r="K57" s="3900"/>
      <c r="L57" s="3900"/>
      <c r="M57" s="3900"/>
      <c r="N57" s="3900"/>
      <c r="O57" s="3900"/>
      <c r="P57" s="3900"/>
      <c r="Q57" s="3900"/>
      <c r="R57" s="3900"/>
      <c r="S57" s="3900"/>
      <c r="T57" s="3900"/>
      <c r="U57" s="3900"/>
      <c r="V57" s="3900"/>
      <c r="W57" s="3900"/>
      <c r="X57" s="3900"/>
      <c r="Y57" s="3900"/>
      <c r="Z57" s="3900"/>
      <c r="AA57" s="3900"/>
      <c r="AB57" s="3900"/>
      <c r="AC57" s="3900"/>
      <c r="AD57" s="3900"/>
      <c r="AE57" s="3900"/>
      <c r="AF57" s="3900"/>
      <c r="AG57" s="3900"/>
      <c r="AH57" s="3900"/>
      <c r="AI57" s="3900"/>
      <c r="AJ57" s="3900"/>
      <c r="AK57" s="3900"/>
      <c r="AL57" s="3900"/>
      <c r="AM57" s="3900"/>
      <c r="AN57" s="3901"/>
    </row>
    <row r="58" spans="1:40" ht="12.6" customHeight="1">
      <c r="A58" s="3899"/>
      <c r="B58" s="3900"/>
      <c r="C58" s="3900"/>
      <c r="D58" s="3900"/>
      <c r="E58" s="3900"/>
      <c r="F58" s="3900"/>
      <c r="G58" s="3900"/>
      <c r="H58" s="3900"/>
      <c r="I58" s="3900"/>
      <c r="J58" s="3900"/>
      <c r="K58" s="3900"/>
      <c r="L58" s="3900"/>
      <c r="M58" s="3900"/>
      <c r="N58" s="3900"/>
      <c r="O58" s="3900"/>
      <c r="P58" s="3900"/>
      <c r="Q58" s="3900"/>
      <c r="R58" s="3900"/>
      <c r="S58" s="3900"/>
      <c r="T58" s="3900"/>
      <c r="U58" s="3900"/>
      <c r="V58" s="3900"/>
      <c r="W58" s="3900"/>
      <c r="X58" s="3900"/>
      <c r="Y58" s="3900"/>
      <c r="Z58" s="3900"/>
      <c r="AA58" s="3900"/>
      <c r="AB58" s="3900"/>
      <c r="AC58" s="3900"/>
      <c r="AD58" s="3900"/>
      <c r="AE58" s="3900"/>
      <c r="AF58" s="3900"/>
      <c r="AG58" s="3900"/>
      <c r="AH58" s="3900"/>
      <c r="AI58" s="3900"/>
      <c r="AJ58" s="3900"/>
      <c r="AK58" s="3900"/>
      <c r="AL58" s="3900"/>
      <c r="AM58" s="3900"/>
      <c r="AN58" s="3901"/>
    </row>
    <row r="59" spans="1:40" ht="12.6" customHeight="1">
      <c r="A59" s="3899"/>
      <c r="B59" s="3900"/>
      <c r="C59" s="3900"/>
      <c r="D59" s="3900"/>
      <c r="E59" s="3900"/>
      <c r="F59" s="3900"/>
      <c r="G59" s="3900"/>
      <c r="H59" s="3900"/>
      <c r="I59" s="3900"/>
      <c r="J59" s="3900"/>
      <c r="K59" s="3900"/>
      <c r="L59" s="3900"/>
      <c r="M59" s="3900"/>
      <c r="N59" s="3900"/>
      <c r="O59" s="3900"/>
      <c r="P59" s="3900"/>
      <c r="Q59" s="3900"/>
      <c r="R59" s="3900"/>
      <c r="S59" s="3900"/>
      <c r="T59" s="3900"/>
      <c r="U59" s="3900"/>
      <c r="V59" s="3900"/>
      <c r="W59" s="3900"/>
      <c r="X59" s="3900"/>
      <c r="Y59" s="3900"/>
      <c r="Z59" s="3900"/>
      <c r="AA59" s="3900"/>
      <c r="AB59" s="3900"/>
      <c r="AC59" s="3900"/>
      <c r="AD59" s="3900"/>
      <c r="AE59" s="3900"/>
      <c r="AF59" s="3900"/>
      <c r="AG59" s="3900"/>
      <c r="AH59" s="3900"/>
      <c r="AI59" s="3900"/>
      <c r="AJ59" s="3900"/>
      <c r="AK59" s="3900"/>
      <c r="AL59" s="3900"/>
      <c r="AM59" s="3900"/>
      <c r="AN59" s="3901"/>
    </row>
    <row r="60" spans="1:40" ht="12.6" customHeight="1">
      <c r="A60" s="3899"/>
      <c r="B60" s="3900"/>
      <c r="C60" s="3900"/>
      <c r="D60" s="3900"/>
      <c r="E60" s="3900"/>
      <c r="F60" s="3900"/>
      <c r="G60" s="3900"/>
      <c r="H60" s="3900"/>
      <c r="I60" s="3900"/>
      <c r="J60" s="3900"/>
      <c r="K60" s="3900"/>
      <c r="L60" s="3900"/>
      <c r="M60" s="3900"/>
      <c r="N60" s="3900"/>
      <c r="O60" s="3900"/>
      <c r="P60" s="3900"/>
      <c r="Q60" s="3900"/>
      <c r="R60" s="3900"/>
      <c r="S60" s="3900"/>
      <c r="T60" s="3900"/>
      <c r="U60" s="3900"/>
      <c r="V60" s="3900"/>
      <c r="W60" s="3900"/>
      <c r="X60" s="3900"/>
      <c r="Y60" s="3900"/>
      <c r="Z60" s="3900"/>
      <c r="AA60" s="3900"/>
      <c r="AB60" s="3900"/>
      <c r="AC60" s="3900"/>
      <c r="AD60" s="3900"/>
      <c r="AE60" s="3900"/>
      <c r="AF60" s="3900"/>
      <c r="AG60" s="3900"/>
      <c r="AH60" s="3900"/>
      <c r="AI60" s="3900"/>
      <c r="AJ60" s="3900"/>
      <c r="AK60" s="3900"/>
      <c r="AL60" s="3900"/>
      <c r="AM60" s="3900"/>
      <c r="AN60" s="3901"/>
    </row>
    <row r="61" spans="1:40" ht="12.6" customHeight="1">
      <c r="A61" s="3899"/>
      <c r="B61" s="3900"/>
      <c r="C61" s="3900"/>
      <c r="D61" s="3900"/>
      <c r="E61" s="3900"/>
      <c r="F61" s="3900"/>
      <c r="G61" s="3900"/>
      <c r="H61" s="3900"/>
      <c r="I61" s="3900"/>
      <c r="J61" s="3900"/>
      <c r="K61" s="3900"/>
      <c r="L61" s="3900"/>
      <c r="M61" s="3900"/>
      <c r="N61" s="3900"/>
      <c r="O61" s="3900"/>
      <c r="P61" s="3900"/>
      <c r="Q61" s="3900"/>
      <c r="R61" s="3900"/>
      <c r="S61" s="3900"/>
      <c r="T61" s="3900"/>
      <c r="U61" s="3900"/>
      <c r="V61" s="3900"/>
      <c r="W61" s="3900"/>
      <c r="X61" s="3900"/>
      <c r="Y61" s="3900"/>
      <c r="Z61" s="3900"/>
      <c r="AA61" s="3900"/>
      <c r="AB61" s="3900"/>
      <c r="AC61" s="3900"/>
      <c r="AD61" s="3900"/>
      <c r="AE61" s="3900"/>
      <c r="AF61" s="3900"/>
      <c r="AG61" s="3900"/>
      <c r="AH61" s="3900"/>
      <c r="AI61" s="3900"/>
      <c r="AJ61" s="3900"/>
      <c r="AK61" s="3900"/>
      <c r="AL61" s="3900"/>
      <c r="AM61" s="3900"/>
      <c r="AN61" s="3901"/>
    </row>
    <row r="62" spans="1:40" ht="12.6" customHeight="1">
      <c r="A62" s="3899"/>
      <c r="B62" s="3900"/>
      <c r="C62" s="3900"/>
      <c r="D62" s="3900"/>
      <c r="E62" s="3900"/>
      <c r="F62" s="3900"/>
      <c r="G62" s="3900"/>
      <c r="H62" s="3900"/>
      <c r="I62" s="3900"/>
      <c r="J62" s="3900"/>
      <c r="K62" s="3900"/>
      <c r="L62" s="3900"/>
      <c r="M62" s="3900"/>
      <c r="N62" s="3900"/>
      <c r="O62" s="3900"/>
      <c r="P62" s="3900"/>
      <c r="Q62" s="3900"/>
      <c r="R62" s="3900"/>
      <c r="S62" s="3900"/>
      <c r="T62" s="3900"/>
      <c r="U62" s="3900"/>
      <c r="V62" s="3900"/>
      <c r="W62" s="3900"/>
      <c r="X62" s="3900"/>
      <c r="Y62" s="3900"/>
      <c r="Z62" s="3900"/>
      <c r="AA62" s="3900"/>
      <c r="AB62" s="3900"/>
      <c r="AC62" s="3900"/>
      <c r="AD62" s="3900"/>
      <c r="AE62" s="3900"/>
      <c r="AF62" s="3900"/>
      <c r="AG62" s="3900"/>
      <c r="AH62" s="3900"/>
      <c r="AI62" s="3900"/>
      <c r="AJ62" s="3900"/>
      <c r="AK62" s="3900"/>
      <c r="AL62" s="3900"/>
      <c r="AM62" s="3900"/>
      <c r="AN62" s="3901"/>
    </row>
    <row r="63" spans="1:40" ht="12.6" customHeight="1">
      <c r="A63" s="3899"/>
      <c r="B63" s="3900"/>
      <c r="C63" s="3900"/>
      <c r="D63" s="3900"/>
      <c r="E63" s="3900"/>
      <c r="F63" s="3900"/>
      <c r="G63" s="3900"/>
      <c r="H63" s="3900"/>
      <c r="I63" s="3900"/>
      <c r="J63" s="3900"/>
      <c r="K63" s="3900"/>
      <c r="L63" s="3900"/>
      <c r="M63" s="3900"/>
      <c r="N63" s="3900"/>
      <c r="O63" s="3900"/>
      <c r="P63" s="3900"/>
      <c r="Q63" s="3900"/>
      <c r="R63" s="3900"/>
      <c r="S63" s="3900"/>
      <c r="T63" s="3900"/>
      <c r="U63" s="3900"/>
      <c r="V63" s="3900"/>
      <c r="W63" s="3900"/>
      <c r="X63" s="3900"/>
      <c r="Y63" s="3900"/>
      <c r="Z63" s="3900"/>
      <c r="AA63" s="3900"/>
      <c r="AB63" s="3900"/>
      <c r="AC63" s="3900"/>
      <c r="AD63" s="3900"/>
      <c r="AE63" s="3900"/>
      <c r="AF63" s="3900"/>
      <c r="AG63" s="3900"/>
      <c r="AH63" s="3900"/>
      <c r="AI63" s="3900"/>
      <c r="AJ63" s="3900"/>
      <c r="AK63" s="3900"/>
      <c r="AL63" s="3900"/>
      <c r="AM63" s="3900"/>
      <c r="AN63" s="3901"/>
    </row>
    <row r="64" spans="1:40" ht="12.6" customHeight="1">
      <c r="A64" s="3899"/>
      <c r="B64" s="3900"/>
      <c r="C64" s="3900"/>
      <c r="D64" s="3900"/>
      <c r="E64" s="3900"/>
      <c r="F64" s="3900"/>
      <c r="G64" s="3900"/>
      <c r="H64" s="3900"/>
      <c r="I64" s="3900"/>
      <c r="J64" s="3900"/>
      <c r="K64" s="3900"/>
      <c r="L64" s="3900"/>
      <c r="M64" s="3900"/>
      <c r="N64" s="3900"/>
      <c r="O64" s="3900"/>
      <c r="P64" s="3900"/>
      <c r="Q64" s="3900"/>
      <c r="R64" s="3900"/>
      <c r="S64" s="3900"/>
      <c r="T64" s="3900"/>
      <c r="U64" s="3900"/>
      <c r="V64" s="3900"/>
      <c r="W64" s="3900"/>
      <c r="X64" s="3900"/>
      <c r="Y64" s="3900"/>
      <c r="Z64" s="3900"/>
      <c r="AA64" s="3900"/>
      <c r="AB64" s="3900"/>
      <c r="AC64" s="3900"/>
      <c r="AD64" s="3900"/>
      <c r="AE64" s="3900"/>
      <c r="AF64" s="3900"/>
      <c r="AG64" s="3900"/>
      <c r="AH64" s="3900"/>
      <c r="AI64" s="3900"/>
      <c r="AJ64" s="3900"/>
      <c r="AK64" s="3900"/>
      <c r="AL64" s="3900"/>
      <c r="AM64" s="3900"/>
      <c r="AN64" s="3901"/>
    </row>
    <row r="65" spans="1:40" ht="12.6" customHeight="1">
      <c r="A65" s="3902"/>
      <c r="B65" s="3903"/>
      <c r="C65" s="3903"/>
      <c r="D65" s="3903"/>
      <c r="E65" s="3903"/>
      <c r="F65" s="3903"/>
      <c r="G65" s="3903"/>
      <c r="H65" s="3903"/>
      <c r="I65" s="3903"/>
      <c r="J65" s="3903"/>
      <c r="K65" s="3903"/>
      <c r="L65" s="3903"/>
      <c r="M65" s="3903"/>
      <c r="N65" s="3903"/>
      <c r="O65" s="3903"/>
      <c r="P65" s="3903"/>
      <c r="Q65" s="3903"/>
      <c r="R65" s="3903"/>
      <c r="S65" s="3903"/>
      <c r="T65" s="3903"/>
      <c r="U65" s="3903"/>
      <c r="V65" s="3903"/>
      <c r="W65" s="3903"/>
      <c r="X65" s="3903"/>
      <c r="Y65" s="3903"/>
      <c r="Z65" s="3903"/>
      <c r="AA65" s="3903"/>
      <c r="AB65" s="3903"/>
      <c r="AC65" s="3903"/>
      <c r="AD65" s="3903"/>
      <c r="AE65" s="3903"/>
      <c r="AF65" s="3903"/>
      <c r="AG65" s="3903"/>
      <c r="AH65" s="3903"/>
      <c r="AI65" s="3903"/>
      <c r="AJ65" s="3903"/>
      <c r="AK65" s="3903"/>
      <c r="AL65" s="3903"/>
      <c r="AM65" s="3903"/>
      <c r="AN65" s="3904"/>
    </row>
  </sheetData>
  <mergeCells count="36">
    <mergeCell ref="A46:AN53"/>
    <mergeCell ref="A55:AN65"/>
    <mergeCell ref="H25:AN27"/>
    <mergeCell ref="O28:AN30"/>
    <mergeCell ref="A32:P34"/>
    <mergeCell ref="A43:P45"/>
    <mergeCell ref="A35:AN42"/>
    <mergeCell ref="A28:B30"/>
    <mergeCell ref="C28:D30"/>
    <mergeCell ref="E28:F30"/>
    <mergeCell ref="G28:H30"/>
    <mergeCell ref="I28:J30"/>
    <mergeCell ref="K28:L30"/>
    <mergeCell ref="M28:N30"/>
    <mergeCell ref="A25:G27"/>
    <mergeCell ref="A4:AN6"/>
    <mergeCell ref="A10:N11"/>
    <mergeCell ref="A22:G24"/>
    <mergeCell ref="W7:Y9"/>
    <mergeCell ref="Z7:AB9"/>
    <mergeCell ref="AC7:AD9"/>
    <mergeCell ref="AE7:AG9"/>
    <mergeCell ref="AH7:AI9"/>
    <mergeCell ref="AJ7:AL9"/>
    <mergeCell ref="AM7:AN9"/>
    <mergeCell ref="Q18:U18"/>
    <mergeCell ref="Q20:U20"/>
    <mergeCell ref="Q12:U12"/>
    <mergeCell ref="Q15:U15"/>
    <mergeCell ref="Q17:U17"/>
    <mergeCell ref="V19:AN20"/>
    <mergeCell ref="Q13:U13"/>
    <mergeCell ref="V17:AN18"/>
    <mergeCell ref="V12:AN14"/>
    <mergeCell ref="V15:AN16"/>
    <mergeCell ref="H22:AN24"/>
  </mergeCells>
  <phoneticPr fontId="41"/>
  <dataValidations count="1">
    <dataValidation imeMode="hiragana" allowBlank="1" showInputMessage="1" showErrorMessage="1" sqref="A35:AN42 A46:AN53 A55:AN65"/>
  </dataValidations>
  <pageMargins left="0.78740157480314965" right="0.78740157480314965" top="0.39370078740157483" bottom="0.39370078740157483" header="0.39370078740157483" footer="0.3937007874015748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CO146"/>
  <sheetViews>
    <sheetView workbookViewId="0"/>
  </sheetViews>
  <sheetFormatPr defaultColWidth="2.125" defaultRowHeight="12.6" customHeight="1"/>
  <cols>
    <col min="1" max="40" width="2.375" style="174" customWidth="1"/>
    <col min="41" max="46" width="2.125" style="396"/>
    <col min="47" max="47" width="1.625" style="387" customWidth="1"/>
    <col min="48" max="55" width="2.125" style="387"/>
    <col min="56" max="70" width="2.125" style="396"/>
    <col min="71" max="74" width="2.125" style="387"/>
    <col min="75" max="80" width="2.125" style="174"/>
    <col min="81" max="81" width="2.625" style="174" bestFit="1" customWidth="1"/>
    <col min="82" max="16384" width="2.125" style="174"/>
  </cols>
  <sheetData>
    <row r="1" spans="1:80" ht="12.6" customHeight="1">
      <c r="A1" s="174" t="s">
        <v>156</v>
      </c>
      <c r="AO1" s="396" t="s">
        <v>2555</v>
      </c>
    </row>
    <row r="2" spans="1:80" ht="12.6" customHeight="1">
      <c r="B2" s="28"/>
      <c r="C2" s="2054" t="s">
        <v>34</v>
      </c>
      <c r="D2" s="2054"/>
      <c r="E2" s="2054"/>
      <c r="F2" s="2054"/>
      <c r="G2" s="2054"/>
      <c r="H2" s="2054"/>
      <c r="I2" s="2054"/>
      <c r="J2" s="2054"/>
      <c r="K2" s="2054"/>
      <c r="L2" s="2054"/>
      <c r="M2" s="2054"/>
      <c r="N2" s="2050" t="s">
        <v>3079</v>
      </c>
      <c r="O2" s="2051"/>
      <c r="P2" s="2051"/>
      <c r="Q2" s="2051"/>
      <c r="R2" s="2051"/>
      <c r="S2" s="2051"/>
      <c r="T2" s="2051"/>
      <c r="U2" s="2051"/>
      <c r="V2" s="2055" t="s">
        <v>35</v>
      </c>
      <c r="W2" s="2055"/>
      <c r="X2" s="2055"/>
      <c r="Y2" s="2055"/>
      <c r="Z2" s="2055"/>
      <c r="AA2" s="2055"/>
      <c r="AB2" s="2055"/>
      <c r="AC2" s="2055"/>
      <c r="AD2" s="2056" t="s">
        <v>2552</v>
      </c>
      <c r="AE2" s="2056"/>
      <c r="AF2" s="2056"/>
      <c r="AG2" s="2056"/>
      <c r="AH2" s="2056"/>
      <c r="AI2" s="2056"/>
      <c r="AJ2" s="2056"/>
      <c r="AK2" s="28"/>
      <c r="AL2" s="28"/>
      <c r="AM2" s="28"/>
      <c r="AN2" s="28"/>
      <c r="AO2" s="412" t="s">
        <v>1508</v>
      </c>
      <c r="AP2" s="412"/>
    </row>
    <row r="3" spans="1:80" ht="12.6" customHeight="1">
      <c r="A3" s="28"/>
      <c r="B3" s="28"/>
      <c r="C3" s="2054"/>
      <c r="D3" s="2054"/>
      <c r="E3" s="2054"/>
      <c r="F3" s="2054"/>
      <c r="G3" s="2054"/>
      <c r="H3" s="2054"/>
      <c r="I3" s="2054"/>
      <c r="J3" s="2054"/>
      <c r="K3" s="2054"/>
      <c r="L3" s="2054"/>
      <c r="M3" s="2054"/>
      <c r="N3" s="2051"/>
      <c r="O3" s="2051"/>
      <c r="P3" s="2051"/>
      <c r="Q3" s="2051"/>
      <c r="R3" s="2051"/>
      <c r="S3" s="2051"/>
      <c r="T3" s="2051"/>
      <c r="U3" s="2051"/>
      <c r="V3" s="2055"/>
      <c r="W3" s="2055"/>
      <c r="X3" s="2055"/>
      <c r="Y3" s="2055"/>
      <c r="Z3" s="2055"/>
      <c r="AA3" s="2055"/>
      <c r="AB3" s="2055"/>
      <c r="AC3" s="2055"/>
      <c r="AD3" s="2056"/>
      <c r="AE3" s="2056"/>
      <c r="AF3" s="2056"/>
      <c r="AG3" s="2056"/>
      <c r="AH3" s="2056"/>
      <c r="AI3" s="2056"/>
      <c r="AJ3" s="2056"/>
      <c r="AK3" s="28"/>
      <c r="AL3" s="28"/>
      <c r="AM3" s="28"/>
      <c r="AN3" s="28"/>
      <c r="AO3" s="412" t="s">
        <v>1509</v>
      </c>
      <c r="AP3" s="412"/>
    </row>
    <row r="4" spans="1:80" ht="12.6" customHeight="1">
      <c r="A4" s="28"/>
      <c r="B4" s="28"/>
      <c r="C4" s="2054"/>
      <c r="D4" s="2054"/>
      <c r="E4" s="2054"/>
      <c r="F4" s="2054"/>
      <c r="G4" s="2054"/>
      <c r="H4" s="2054"/>
      <c r="I4" s="2054"/>
      <c r="J4" s="2054"/>
      <c r="K4" s="2054"/>
      <c r="L4" s="2054"/>
      <c r="M4" s="2054"/>
      <c r="N4" s="2052"/>
      <c r="O4" s="2052"/>
      <c r="P4" s="2052"/>
      <c r="Q4" s="2052"/>
      <c r="R4" s="2052"/>
      <c r="S4" s="2052"/>
      <c r="T4" s="2052"/>
      <c r="U4" s="2052"/>
      <c r="V4" s="2055"/>
      <c r="W4" s="2055"/>
      <c r="X4" s="2055"/>
      <c r="Y4" s="2055"/>
      <c r="Z4" s="2055"/>
      <c r="AA4" s="2055"/>
      <c r="AB4" s="2055"/>
      <c r="AC4" s="2055"/>
      <c r="AD4" s="2056"/>
      <c r="AE4" s="2056"/>
      <c r="AF4" s="2056"/>
      <c r="AG4" s="2056"/>
      <c r="AH4" s="2056"/>
      <c r="AI4" s="2056"/>
      <c r="AJ4" s="2056"/>
      <c r="AK4" s="28"/>
      <c r="AL4" s="28"/>
      <c r="AM4" s="28"/>
      <c r="AN4" s="28"/>
      <c r="AO4" s="412" t="s">
        <v>1510</v>
      </c>
      <c r="AP4" s="412"/>
      <c r="AQ4" s="412"/>
      <c r="AR4" s="412"/>
      <c r="AS4" s="412"/>
      <c r="AT4" s="412"/>
      <c r="AU4" s="412"/>
      <c r="AV4" s="412"/>
      <c r="AW4" s="412"/>
      <c r="AX4" s="412"/>
      <c r="AY4" s="412"/>
      <c r="AZ4" s="412"/>
      <c r="BA4" s="412"/>
      <c r="BB4" s="412"/>
      <c r="BC4" s="412"/>
      <c r="BD4" s="412"/>
      <c r="BE4" s="412"/>
      <c r="BF4" s="412"/>
      <c r="BG4" s="412"/>
      <c r="BH4" s="412"/>
      <c r="BI4" s="399"/>
      <c r="BJ4" s="399"/>
      <c r="BK4" s="399"/>
      <c r="BL4" s="399"/>
      <c r="BM4" s="399"/>
      <c r="BN4" s="399"/>
      <c r="BO4" s="399"/>
      <c r="BP4" s="399"/>
      <c r="BQ4" s="399"/>
      <c r="BR4" s="399"/>
      <c r="BS4" s="399"/>
      <c r="BT4" s="399"/>
      <c r="BU4" s="399"/>
      <c r="BV4" s="399"/>
      <c r="BW4" s="1586"/>
      <c r="BX4" s="1586"/>
      <c r="BY4" s="1586"/>
      <c r="BZ4" s="1586"/>
      <c r="CA4" s="1586"/>
      <c r="CB4" s="1586"/>
    </row>
    <row r="5" spans="1:80" ht="12.6" customHeight="1">
      <c r="A5" s="28"/>
      <c r="B5" s="28"/>
      <c r="C5" s="2054"/>
      <c r="D5" s="2054"/>
      <c r="E5" s="2054"/>
      <c r="F5" s="2054"/>
      <c r="G5" s="2054"/>
      <c r="H5" s="2054"/>
      <c r="I5" s="2054"/>
      <c r="J5" s="2054"/>
      <c r="K5" s="2054"/>
      <c r="L5" s="2054"/>
      <c r="M5" s="2054"/>
      <c r="N5" s="2053"/>
      <c r="O5" s="2053"/>
      <c r="P5" s="2053"/>
      <c r="Q5" s="2053"/>
      <c r="R5" s="2053"/>
      <c r="S5" s="2053"/>
      <c r="T5" s="2053"/>
      <c r="U5" s="2053"/>
      <c r="V5" s="2055"/>
      <c r="W5" s="2055"/>
      <c r="X5" s="2055"/>
      <c r="Y5" s="2055"/>
      <c r="Z5" s="2055"/>
      <c r="AA5" s="2055"/>
      <c r="AB5" s="2055"/>
      <c r="AC5" s="2055"/>
      <c r="AD5" s="2056"/>
      <c r="AE5" s="2056"/>
      <c r="AF5" s="2056"/>
      <c r="AG5" s="2056"/>
      <c r="AH5" s="2056"/>
      <c r="AI5" s="2056"/>
      <c r="AJ5" s="2056"/>
      <c r="AK5" s="28"/>
      <c r="AL5" s="28"/>
      <c r="AM5" s="28"/>
      <c r="AN5" s="28"/>
      <c r="AO5" s="412" t="s">
        <v>1511</v>
      </c>
      <c r="AP5" s="412"/>
      <c r="AQ5" s="412"/>
      <c r="AR5" s="412"/>
      <c r="AS5" s="412"/>
      <c r="AT5" s="412"/>
      <c r="AU5" s="412"/>
      <c r="AV5" s="412"/>
      <c r="AW5" s="412"/>
      <c r="AX5" s="412"/>
      <c r="AY5" s="412"/>
      <c r="AZ5" s="412"/>
      <c r="BA5" s="412"/>
      <c r="BB5" s="412"/>
      <c r="BC5" s="412"/>
      <c r="BD5" s="412"/>
      <c r="BE5" s="412"/>
      <c r="BF5" s="412"/>
      <c r="BG5" s="412"/>
      <c r="BH5" s="412"/>
      <c r="BI5" s="399"/>
      <c r="BJ5" s="399"/>
      <c r="BK5" s="399"/>
      <c r="BL5" s="399"/>
      <c r="BM5" s="399"/>
      <c r="BN5" s="399"/>
      <c r="BO5" s="399"/>
      <c r="BP5" s="399"/>
      <c r="BQ5" s="399"/>
      <c r="BR5" s="399"/>
      <c r="BS5" s="399"/>
      <c r="BT5" s="399"/>
      <c r="BU5" s="399"/>
      <c r="BV5" s="399"/>
      <c r="BW5" s="1586"/>
      <c r="BX5" s="1586"/>
      <c r="BY5" s="1586"/>
      <c r="BZ5" s="1586"/>
      <c r="CA5" s="1586"/>
      <c r="CB5" s="1586"/>
    </row>
    <row r="6" spans="1:80" ht="12.6" customHeight="1">
      <c r="A6" s="2057" t="s">
        <v>0</v>
      </c>
      <c r="B6" s="2024"/>
      <c r="C6" s="2024"/>
      <c r="D6" s="2024"/>
      <c r="E6" s="2024"/>
      <c r="F6" s="2024"/>
      <c r="G6" s="2032">
        <f>一括入力シート!B6</f>
        <v>0</v>
      </c>
      <c r="H6" s="2032"/>
      <c r="I6" s="2032"/>
      <c r="J6" s="2032"/>
      <c r="K6" s="2032"/>
      <c r="L6" s="2032"/>
      <c r="M6" s="2032"/>
      <c r="N6" s="2032"/>
      <c r="O6" s="2032"/>
      <c r="P6" s="2032"/>
      <c r="Q6" s="2032"/>
      <c r="R6" s="2032"/>
      <c r="S6" s="2032"/>
      <c r="T6" s="2032"/>
      <c r="U6" s="2032"/>
      <c r="V6" s="2032"/>
      <c r="W6" s="2032"/>
      <c r="X6" s="2032"/>
      <c r="Y6" s="2032"/>
      <c r="Z6" s="2032"/>
      <c r="AA6" s="2032"/>
      <c r="AB6" s="2032"/>
      <c r="AC6" s="2032"/>
      <c r="AD6" s="2032"/>
      <c r="AE6" s="2032"/>
      <c r="AF6" s="2032"/>
      <c r="AG6" s="2032"/>
      <c r="AH6" s="2024" t="s">
        <v>93</v>
      </c>
      <c r="AI6" s="2024"/>
      <c r="AJ6" s="2024"/>
      <c r="AK6" s="2024"/>
      <c r="AL6" s="2024"/>
      <c r="AM6" s="2024"/>
      <c r="AN6" s="2025"/>
      <c r="AO6" s="412" t="s">
        <v>1514</v>
      </c>
      <c r="AP6" s="412"/>
      <c r="AQ6" s="412"/>
      <c r="AR6" s="412"/>
      <c r="AS6" s="412"/>
      <c r="AT6" s="412"/>
      <c r="AU6" s="412"/>
      <c r="AV6" s="412"/>
      <c r="AW6" s="412"/>
      <c r="AX6" s="412"/>
      <c r="AY6" s="412"/>
      <c r="AZ6" s="412"/>
      <c r="BA6" s="412"/>
      <c r="BB6" s="412"/>
      <c r="BC6" s="412"/>
      <c r="BD6" s="412"/>
      <c r="BE6" s="412"/>
      <c r="BF6" s="412"/>
      <c r="BG6" s="412"/>
      <c r="BH6" s="412"/>
      <c r="BI6" s="399"/>
      <c r="BJ6" s="399"/>
      <c r="BK6" s="399"/>
      <c r="BL6" s="399"/>
      <c r="BM6" s="399"/>
      <c r="BN6" s="399"/>
      <c r="BO6" s="399"/>
      <c r="BP6" s="399"/>
      <c r="BQ6" s="399"/>
      <c r="BR6" s="399"/>
      <c r="BS6" s="399"/>
      <c r="BT6" s="399"/>
      <c r="BU6" s="399"/>
      <c r="BV6" s="399"/>
      <c r="BW6" s="1586"/>
      <c r="BX6" s="1586"/>
      <c r="BY6" s="1586"/>
      <c r="BZ6" s="1586"/>
      <c r="CA6" s="1586"/>
      <c r="CB6" s="1586"/>
    </row>
    <row r="7" spans="1:80" ht="12.6" customHeight="1">
      <c r="A7" s="2058"/>
      <c r="B7" s="2026"/>
      <c r="C7" s="2026"/>
      <c r="D7" s="2026"/>
      <c r="E7" s="2026"/>
      <c r="F7" s="2026"/>
      <c r="G7" s="2033"/>
      <c r="H7" s="2033"/>
      <c r="I7" s="2033"/>
      <c r="J7" s="2033"/>
      <c r="K7" s="2033"/>
      <c r="L7" s="2033"/>
      <c r="M7" s="2033"/>
      <c r="N7" s="2033"/>
      <c r="O7" s="2033"/>
      <c r="P7" s="2033"/>
      <c r="Q7" s="2033"/>
      <c r="R7" s="2033"/>
      <c r="S7" s="2033"/>
      <c r="T7" s="2033"/>
      <c r="U7" s="2033"/>
      <c r="V7" s="2033"/>
      <c r="W7" s="2033"/>
      <c r="X7" s="2033"/>
      <c r="Y7" s="2033"/>
      <c r="Z7" s="2033"/>
      <c r="AA7" s="2033"/>
      <c r="AB7" s="2033"/>
      <c r="AC7" s="2033"/>
      <c r="AD7" s="2033"/>
      <c r="AE7" s="2033"/>
      <c r="AF7" s="2033"/>
      <c r="AG7" s="2033"/>
      <c r="AH7" s="2026"/>
      <c r="AI7" s="2026"/>
      <c r="AJ7" s="2026"/>
      <c r="AK7" s="2026"/>
      <c r="AL7" s="2026"/>
      <c r="AM7" s="2026"/>
      <c r="AN7" s="2027"/>
      <c r="AO7" s="412" t="s">
        <v>1513</v>
      </c>
      <c r="AP7" s="412"/>
      <c r="AQ7" s="412"/>
      <c r="AR7" s="412"/>
      <c r="AS7" s="412"/>
      <c r="AT7" s="412"/>
      <c r="AU7" s="412"/>
      <c r="AV7" s="412"/>
      <c r="AW7" s="412"/>
      <c r="AX7" s="412"/>
      <c r="AY7" s="412"/>
      <c r="AZ7" s="412"/>
      <c r="BA7" s="412"/>
      <c r="BB7" s="412"/>
      <c r="BC7" s="412"/>
      <c r="BD7" s="412"/>
      <c r="BE7" s="412"/>
      <c r="BF7" s="412"/>
      <c r="BG7" s="412"/>
      <c r="BH7" s="412"/>
      <c r="BI7" s="399"/>
      <c r="BJ7" s="399"/>
      <c r="BK7" s="399"/>
      <c r="BL7" s="399"/>
      <c r="BM7" s="399"/>
      <c r="BN7" s="399"/>
      <c r="BO7" s="399"/>
      <c r="BP7" s="399"/>
      <c r="BQ7" s="399"/>
      <c r="BR7" s="399"/>
      <c r="BS7" s="399"/>
      <c r="BT7" s="399"/>
      <c r="BU7" s="399"/>
      <c r="BV7" s="399"/>
      <c r="BW7" s="1586"/>
      <c r="BX7" s="1586"/>
      <c r="BY7" s="1586"/>
      <c r="BZ7" s="1586"/>
      <c r="CA7" s="1586"/>
      <c r="CB7" s="1586"/>
    </row>
    <row r="8" spans="1:80" ht="12.6" customHeight="1">
      <c r="A8" s="1574"/>
      <c r="B8" s="1575"/>
      <c r="C8" s="1575"/>
      <c r="D8" s="1575"/>
      <c r="E8" s="1575"/>
      <c r="F8" s="1575"/>
      <c r="G8" s="2033"/>
      <c r="H8" s="2033"/>
      <c r="I8" s="2033"/>
      <c r="J8" s="2033"/>
      <c r="K8" s="2033"/>
      <c r="L8" s="2033"/>
      <c r="M8" s="2033"/>
      <c r="N8" s="2033"/>
      <c r="O8" s="2033"/>
      <c r="P8" s="2033"/>
      <c r="Q8" s="2033"/>
      <c r="R8" s="2033"/>
      <c r="S8" s="2033"/>
      <c r="T8" s="2033"/>
      <c r="U8" s="2033"/>
      <c r="V8" s="2033"/>
      <c r="W8" s="2033"/>
      <c r="X8" s="2033"/>
      <c r="Y8" s="2033"/>
      <c r="Z8" s="2033"/>
      <c r="AA8" s="2033"/>
      <c r="AB8" s="2033"/>
      <c r="AC8" s="2033"/>
      <c r="AD8" s="2033"/>
      <c r="AE8" s="2033"/>
      <c r="AF8" s="2033"/>
      <c r="AG8" s="2033"/>
      <c r="AH8" s="2028" t="str">
        <f>CONCATENATE(一括入力シート!B11,一括入力シート!C11," - ",一括入力シート!D11)</f>
        <v xml:space="preserve"> - </v>
      </c>
      <c r="AI8" s="2028"/>
      <c r="AJ8" s="2028"/>
      <c r="AK8" s="2028"/>
      <c r="AL8" s="2028"/>
      <c r="AM8" s="2028"/>
      <c r="AN8" s="2029"/>
      <c r="AO8" s="412" t="s">
        <v>1512</v>
      </c>
      <c r="AP8" s="412"/>
      <c r="AQ8" s="412"/>
      <c r="AR8" s="412"/>
      <c r="AS8" s="412"/>
      <c r="AT8" s="412"/>
      <c r="AU8" s="412"/>
      <c r="AV8" s="412"/>
      <c r="AW8" s="412"/>
      <c r="AX8" s="412"/>
      <c r="AY8" s="412"/>
      <c r="AZ8" s="412"/>
      <c r="BA8" s="412"/>
      <c r="BB8" s="412"/>
      <c r="BC8" s="412"/>
      <c r="BD8" s="412"/>
      <c r="BE8" s="412"/>
      <c r="BF8" s="412"/>
      <c r="BG8" s="412"/>
      <c r="BH8" s="412"/>
      <c r="BI8" s="397"/>
      <c r="BJ8" s="397"/>
      <c r="BK8" s="397"/>
      <c r="BL8" s="397"/>
      <c r="BM8" s="397"/>
      <c r="BN8" s="397"/>
      <c r="BO8" s="397"/>
      <c r="BP8" s="397"/>
      <c r="BQ8" s="397"/>
      <c r="BR8" s="397"/>
      <c r="BS8" s="399"/>
      <c r="BT8" s="399"/>
      <c r="BU8" s="399"/>
      <c r="BV8" s="399"/>
      <c r="BW8" s="1586"/>
      <c r="BX8" s="1586"/>
      <c r="BY8" s="1586"/>
      <c r="BZ8" s="1586"/>
      <c r="CA8" s="1586"/>
      <c r="CB8" s="1586"/>
    </row>
    <row r="9" spans="1:80" ht="12.6" customHeight="1">
      <c r="A9" s="24"/>
      <c r="B9" s="19"/>
      <c r="C9" s="19"/>
      <c r="D9" s="19"/>
      <c r="E9" s="19"/>
      <c r="F9" s="19"/>
      <c r="G9" s="2034"/>
      <c r="H9" s="2034"/>
      <c r="I9" s="2034"/>
      <c r="J9" s="2034"/>
      <c r="K9" s="2034"/>
      <c r="L9" s="2034"/>
      <c r="M9" s="2034"/>
      <c r="N9" s="2034"/>
      <c r="O9" s="2034"/>
      <c r="P9" s="2034"/>
      <c r="Q9" s="2034"/>
      <c r="R9" s="2034"/>
      <c r="S9" s="2034"/>
      <c r="T9" s="2034"/>
      <c r="U9" s="2034"/>
      <c r="V9" s="2034"/>
      <c r="W9" s="2034"/>
      <c r="X9" s="2034"/>
      <c r="Y9" s="2034"/>
      <c r="Z9" s="2034"/>
      <c r="AA9" s="2034"/>
      <c r="AB9" s="2034"/>
      <c r="AC9" s="2034"/>
      <c r="AD9" s="2034"/>
      <c r="AE9" s="2034"/>
      <c r="AF9" s="2034"/>
      <c r="AG9" s="2034"/>
      <c r="AH9" s="2030"/>
      <c r="AI9" s="2030"/>
      <c r="AJ9" s="2030"/>
      <c r="AK9" s="2030"/>
      <c r="AL9" s="2030"/>
      <c r="AM9" s="2030"/>
      <c r="AN9" s="2031"/>
      <c r="AO9" s="412" t="s">
        <v>1515</v>
      </c>
      <c r="AP9" s="412"/>
      <c r="AQ9" s="412"/>
      <c r="AR9" s="412"/>
      <c r="AS9" s="412"/>
      <c r="AT9" s="412"/>
      <c r="AU9" s="412"/>
      <c r="AV9" s="412"/>
      <c r="AW9" s="412"/>
      <c r="AX9" s="412"/>
      <c r="AY9" s="412"/>
      <c r="AZ9" s="412"/>
      <c r="BA9" s="412"/>
      <c r="BB9" s="412"/>
      <c r="BC9" s="412"/>
      <c r="BD9" s="412"/>
      <c r="BE9" s="412"/>
      <c r="BF9" s="412"/>
      <c r="BG9" s="412"/>
      <c r="BH9" s="412"/>
      <c r="BI9" s="399"/>
      <c r="BJ9" s="399"/>
      <c r="BK9" s="399"/>
      <c r="BL9" s="399"/>
      <c r="BM9" s="399"/>
      <c r="BN9" s="399"/>
      <c r="BO9" s="399"/>
      <c r="BP9" s="399"/>
      <c r="BQ9" s="399"/>
      <c r="BR9" s="399"/>
      <c r="BS9" s="399"/>
      <c r="BT9" s="399"/>
      <c r="BU9" s="399"/>
      <c r="BV9" s="399"/>
      <c r="BW9" s="1586"/>
      <c r="BX9" s="1586"/>
      <c r="BY9" s="1586"/>
      <c r="BZ9" s="1586"/>
      <c r="CA9" s="1586"/>
      <c r="CB9" s="1586"/>
    </row>
    <row r="10" spans="1:80" ht="12.6" customHeight="1">
      <c r="A10" s="2104" t="s">
        <v>40</v>
      </c>
      <c r="B10" s="2105"/>
      <c r="C10" s="2105"/>
      <c r="D10" s="2105"/>
      <c r="E10" s="2105"/>
      <c r="F10" s="2105"/>
      <c r="G10" s="2105"/>
      <c r="H10" s="2105"/>
      <c r="I10" s="2105"/>
      <c r="J10" s="2105"/>
      <c r="K10" s="2105"/>
      <c r="L10" s="2105"/>
      <c r="M10" s="2105"/>
      <c r="N10" s="2105"/>
      <c r="O10" s="2105"/>
      <c r="P10" s="2105"/>
      <c r="Q10" s="2105"/>
      <c r="R10" s="2106"/>
      <c r="S10" s="403"/>
      <c r="T10" s="404"/>
      <c r="U10" s="405"/>
      <c r="V10" s="406" t="s">
        <v>39</v>
      </c>
      <c r="W10" s="405"/>
      <c r="X10" s="404"/>
      <c r="Y10" s="405"/>
      <c r="Z10" s="404"/>
      <c r="AA10" s="405"/>
      <c r="AB10" s="406" t="s">
        <v>38</v>
      </c>
      <c r="AC10" s="405"/>
      <c r="AD10" s="404"/>
      <c r="AE10" s="405"/>
      <c r="AF10" s="404"/>
      <c r="AG10" s="405"/>
      <c r="AH10" s="404" t="s">
        <v>37</v>
      </c>
      <c r="AI10" s="405"/>
      <c r="AJ10" s="404"/>
      <c r="AK10" s="405"/>
      <c r="AL10" s="404"/>
      <c r="AM10" s="403"/>
      <c r="AN10" s="407" t="s">
        <v>29</v>
      </c>
      <c r="AO10" s="412" t="s">
        <v>1516</v>
      </c>
      <c r="AP10" s="412"/>
      <c r="AQ10" s="412"/>
      <c r="AR10" s="412"/>
      <c r="AS10" s="412"/>
      <c r="AT10" s="412"/>
      <c r="AU10" s="412"/>
      <c r="AV10" s="412"/>
      <c r="AW10" s="412"/>
      <c r="AX10" s="412"/>
      <c r="AY10" s="412"/>
      <c r="AZ10" s="412"/>
      <c r="BA10" s="412"/>
      <c r="BB10" s="412"/>
      <c r="BC10" s="412"/>
      <c r="BD10" s="412"/>
      <c r="BE10" s="412"/>
      <c r="BF10" s="412"/>
      <c r="BG10" s="412"/>
      <c r="BH10" s="412"/>
      <c r="BI10" s="399"/>
      <c r="BJ10" s="399"/>
      <c r="BK10" s="399"/>
      <c r="BL10" s="399"/>
      <c r="BM10" s="399"/>
      <c r="BN10" s="399"/>
      <c r="BO10" s="399"/>
      <c r="BP10" s="399"/>
      <c r="BQ10" s="399"/>
      <c r="BR10" s="399"/>
      <c r="BS10" s="399"/>
      <c r="BT10" s="399"/>
      <c r="BU10" s="399"/>
      <c r="BV10" s="399"/>
      <c r="BW10" s="1586"/>
      <c r="BX10" s="1586"/>
      <c r="BY10" s="1586"/>
      <c r="BZ10" s="1586"/>
      <c r="CA10" s="1586"/>
      <c r="CB10" s="1586"/>
    </row>
    <row r="11" spans="1:80" ht="12.6" customHeight="1">
      <c r="A11" s="2107"/>
      <c r="B11" s="2108"/>
      <c r="C11" s="2108"/>
      <c r="D11" s="2108"/>
      <c r="E11" s="2108"/>
      <c r="F11" s="2108"/>
      <c r="G11" s="2108"/>
      <c r="H11" s="2108"/>
      <c r="I11" s="2108"/>
      <c r="J11" s="2108"/>
      <c r="K11" s="2108"/>
      <c r="L11" s="2108"/>
      <c r="M11" s="2108"/>
      <c r="N11" s="2108"/>
      <c r="O11" s="2108"/>
      <c r="P11" s="2108"/>
      <c r="Q11" s="2108"/>
      <c r="R11" s="2109"/>
      <c r="S11" s="2113" t="str">
        <f>IF(LEN(一括入力シート!B69)=10,"\",IF(一括入力シート!S69=0,"",RIGHT(一括入力シート!S69,1)))</f>
        <v/>
      </c>
      <c r="T11" s="2090"/>
      <c r="U11" s="2089" t="str">
        <f>IF(LEN(一括入力シート!B69)=9,"\",IF(一括入力シート!T69=0,"",RIGHT(一括入力シート!T69,1)))</f>
        <v/>
      </c>
      <c r="V11" s="2090"/>
      <c r="W11" s="2089" t="str">
        <f>IF(LEN(一括入力シート!B69)=8,"\",IF(一括入力シート!U69=0,"",RIGHT(一括入力シート!U69,1)))</f>
        <v/>
      </c>
      <c r="X11" s="2090"/>
      <c r="Y11" s="2089" t="str">
        <f>IF(LEN(一括入力シート!B69)=7,"\",IF(一括入力シート!V69=0,"",RIGHT(一括入力シート!V69,1)))</f>
        <v/>
      </c>
      <c r="Z11" s="2090"/>
      <c r="AA11" s="2089" t="str">
        <f>IF(LEN(一括入力シート!B69)=6,"\",IF(一括入力シート!W69=0,"",RIGHT(一括入力シート!W69,1)))</f>
        <v/>
      </c>
      <c r="AB11" s="2090"/>
      <c r="AC11" s="2089" t="str">
        <f>IF(LEN(一括入力シート!B69)=5,"\",IF(一括入力シート!X69=0,"",RIGHT(一括入力シート!X69,1)))</f>
        <v/>
      </c>
      <c r="AD11" s="2090"/>
      <c r="AE11" s="2089" t="str">
        <f>IF(LEN(一括入力シート!B69)=4,"\",IF(一括入力シート!Y69=0,"",RIGHT(一括入力シート!Y69,1)))</f>
        <v/>
      </c>
      <c r="AF11" s="2090"/>
      <c r="AG11" s="2089" t="str">
        <f>IF(LEN(一括入力シート!B69)=3,"\",IF(一括入力シート!Z69=0,"",RIGHT(一括入力シート!Z69,1)))</f>
        <v/>
      </c>
      <c r="AH11" s="2090"/>
      <c r="AI11" s="2089" t="str">
        <f>IF(LEN(一括入力シート!B69)=2,"\",IF(一括入力シート!AA69=0,"",RIGHT(一括入力シート!AA69,1)))</f>
        <v/>
      </c>
      <c r="AJ11" s="2090"/>
      <c r="AK11" s="2089" t="str">
        <f>IF(LEN(一括入力シート!B69)=1,"\",IF(一括入力シート!AB69=0,"",RIGHT(一括入力シート!AB69,1)))</f>
        <v/>
      </c>
      <c r="AL11" s="2090"/>
      <c r="AM11" s="2089" t="str">
        <f>IF(一括入力シート!AC69=0,"",RIGHT(一括入力シート!AC69,1))</f>
        <v/>
      </c>
      <c r="AN11" s="2093"/>
      <c r="AO11" s="397"/>
      <c r="AP11" s="397"/>
      <c r="AQ11" s="397"/>
      <c r="AR11" s="397"/>
      <c r="AS11" s="397"/>
      <c r="AT11" s="399"/>
      <c r="AU11" s="399"/>
      <c r="AV11" s="399"/>
      <c r="AW11" s="399"/>
      <c r="AX11" s="399"/>
      <c r="AY11" s="399"/>
      <c r="AZ11" s="399"/>
      <c r="BA11" s="399"/>
      <c r="BB11" s="399"/>
      <c r="BC11" s="399"/>
      <c r="BD11" s="397"/>
      <c r="BE11" s="397"/>
      <c r="BF11" s="399"/>
      <c r="BG11" s="399"/>
      <c r="BH11" s="399"/>
      <c r="BI11" s="399"/>
      <c r="BJ11" s="399"/>
      <c r="BK11" s="399"/>
      <c r="BL11" s="399"/>
      <c r="BM11" s="399"/>
      <c r="BN11" s="399"/>
      <c r="BO11" s="399"/>
      <c r="BP11" s="399"/>
      <c r="BQ11" s="399"/>
      <c r="BR11" s="399"/>
      <c r="BS11" s="399"/>
      <c r="BT11" s="399"/>
      <c r="BU11" s="399"/>
      <c r="BV11" s="399"/>
      <c r="BW11" s="1586"/>
      <c r="BX11" s="1586"/>
      <c r="BY11" s="1586"/>
      <c r="BZ11" s="1586"/>
      <c r="CA11" s="1586"/>
      <c r="CB11" s="1586"/>
    </row>
    <row r="12" spans="1:80" ht="12.6" customHeight="1">
      <c r="A12" s="2107"/>
      <c r="B12" s="2108"/>
      <c r="C12" s="2108"/>
      <c r="D12" s="2108"/>
      <c r="E12" s="2108"/>
      <c r="F12" s="2108"/>
      <c r="G12" s="2108"/>
      <c r="H12" s="2108"/>
      <c r="I12" s="2108"/>
      <c r="J12" s="2108"/>
      <c r="K12" s="2108"/>
      <c r="L12" s="2108"/>
      <c r="M12" s="2108"/>
      <c r="N12" s="2108"/>
      <c r="O12" s="2108"/>
      <c r="P12" s="2108"/>
      <c r="Q12" s="2108"/>
      <c r="R12" s="2109"/>
      <c r="S12" s="2113"/>
      <c r="T12" s="2090"/>
      <c r="U12" s="2089"/>
      <c r="V12" s="2090"/>
      <c r="W12" s="2089"/>
      <c r="X12" s="2090"/>
      <c r="Y12" s="2089"/>
      <c r="Z12" s="2090"/>
      <c r="AA12" s="2089"/>
      <c r="AB12" s="2090"/>
      <c r="AC12" s="2089"/>
      <c r="AD12" s="2090"/>
      <c r="AE12" s="2089"/>
      <c r="AF12" s="2090"/>
      <c r="AG12" s="2089"/>
      <c r="AH12" s="2090"/>
      <c r="AI12" s="2089"/>
      <c r="AJ12" s="2090"/>
      <c r="AK12" s="2089"/>
      <c r="AL12" s="2090"/>
      <c r="AM12" s="2089"/>
      <c r="AN12" s="2093"/>
      <c r="AO12" s="397"/>
      <c r="AP12" s="397"/>
      <c r="AQ12" s="397"/>
      <c r="AR12" s="397"/>
      <c r="AS12" s="397"/>
      <c r="AT12" s="399"/>
      <c r="AU12" s="399"/>
      <c r="AV12" s="399"/>
      <c r="AW12" s="399"/>
      <c r="AX12" s="399"/>
      <c r="AY12" s="399"/>
      <c r="AZ12" s="399"/>
      <c r="BA12" s="399"/>
      <c r="BB12" s="399"/>
      <c r="BC12" s="399"/>
      <c r="BD12" s="397"/>
      <c r="BE12" s="397"/>
      <c r="BF12" s="399"/>
      <c r="BG12" s="399"/>
      <c r="BH12" s="399"/>
      <c r="BI12" s="399"/>
      <c r="BJ12" s="399"/>
      <c r="BK12" s="399"/>
      <c r="BL12" s="399"/>
      <c r="BM12" s="399"/>
      <c r="BN12" s="399"/>
      <c r="BO12" s="399"/>
      <c r="BP12" s="399"/>
      <c r="BQ12" s="399"/>
      <c r="BR12" s="399"/>
      <c r="BS12" s="399"/>
      <c r="BT12" s="399"/>
      <c r="BU12" s="399"/>
      <c r="BV12" s="399"/>
      <c r="BW12" s="1586"/>
      <c r="BX12" s="1586"/>
      <c r="BY12" s="1586"/>
      <c r="BZ12" s="1586"/>
      <c r="CA12" s="1586"/>
      <c r="CB12" s="1586"/>
    </row>
    <row r="13" spans="1:80" ht="12.6" customHeight="1">
      <c r="A13" s="2110"/>
      <c r="B13" s="2111"/>
      <c r="C13" s="2111"/>
      <c r="D13" s="2111"/>
      <c r="E13" s="2111"/>
      <c r="F13" s="2111"/>
      <c r="G13" s="2111"/>
      <c r="H13" s="2111"/>
      <c r="I13" s="2111"/>
      <c r="J13" s="2111"/>
      <c r="K13" s="2111"/>
      <c r="L13" s="2111"/>
      <c r="M13" s="2111"/>
      <c r="N13" s="2111"/>
      <c r="O13" s="2111"/>
      <c r="P13" s="2111"/>
      <c r="Q13" s="2111"/>
      <c r="R13" s="2112"/>
      <c r="S13" s="2114"/>
      <c r="T13" s="2092"/>
      <c r="U13" s="2091"/>
      <c r="V13" s="2092"/>
      <c r="W13" s="2091"/>
      <c r="X13" s="2092"/>
      <c r="Y13" s="2091"/>
      <c r="Z13" s="2092"/>
      <c r="AA13" s="2091"/>
      <c r="AB13" s="2092"/>
      <c r="AC13" s="2091"/>
      <c r="AD13" s="2092"/>
      <c r="AE13" s="2091"/>
      <c r="AF13" s="2092"/>
      <c r="AG13" s="2091"/>
      <c r="AH13" s="2092"/>
      <c r="AI13" s="2091"/>
      <c r="AJ13" s="2092"/>
      <c r="AK13" s="2091"/>
      <c r="AL13" s="2092"/>
      <c r="AM13" s="2091"/>
      <c r="AN13" s="2094"/>
      <c r="AO13" s="397"/>
      <c r="AP13" s="397"/>
      <c r="AQ13" s="397"/>
      <c r="AR13" s="397"/>
      <c r="AS13" s="397"/>
      <c r="AT13" s="399"/>
      <c r="AU13" s="399"/>
      <c r="AV13" s="399"/>
      <c r="AW13" s="399"/>
      <c r="AX13" s="399"/>
      <c r="AY13" s="399"/>
      <c r="AZ13" s="399"/>
      <c r="BA13" s="399"/>
      <c r="BB13" s="399"/>
      <c r="BC13" s="399"/>
      <c r="BD13" s="397"/>
      <c r="BE13" s="397"/>
      <c r="BF13" s="399"/>
      <c r="BG13" s="399"/>
      <c r="BH13" s="399"/>
      <c r="BI13" s="399"/>
      <c r="BJ13" s="399"/>
      <c r="BK13" s="399"/>
      <c r="BL13" s="399"/>
      <c r="BM13" s="399"/>
      <c r="BN13" s="399"/>
      <c r="BO13" s="399"/>
      <c r="BP13" s="399"/>
      <c r="BQ13" s="399"/>
      <c r="BR13" s="399"/>
      <c r="BS13" s="399"/>
      <c r="BT13" s="399"/>
      <c r="BU13" s="399"/>
      <c r="BV13" s="399"/>
      <c r="BW13" s="1586"/>
      <c r="BX13" s="1586"/>
      <c r="BY13" s="1586"/>
      <c r="BZ13" s="1586"/>
      <c r="CA13" s="1586"/>
      <c r="CB13" s="1586"/>
    </row>
    <row r="14" spans="1:80" ht="12.6" customHeight="1">
      <c r="A14" s="2059" t="s">
        <v>41</v>
      </c>
      <c r="B14" s="2060"/>
      <c r="C14" s="2060"/>
      <c r="D14" s="2060"/>
      <c r="E14" s="2060"/>
      <c r="F14" s="2060"/>
      <c r="G14" s="2060"/>
      <c r="H14" s="2060"/>
      <c r="I14" s="2060"/>
      <c r="J14" s="2060"/>
      <c r="K14" s="2060"/>
      <c r="L14" s="2060"/>
      <c r="M14" s="2060"/>
      <c r="N14" s="2060"/>
      <c r="O14" s="2060"/>
      <c r="P14" s="2060"/>
      <c r="Q14" s="2060"/>
      <c r="R14" s="2061"/>
      <c r="S14" s="2067">
        <f>一括入力シート!B54</f>
        <v>0</v>
      </c>
      <c r="T14" s="2068"/>
      <c r="U14" s="2068"/>
      <c r="V14" s="2068"/>
      <c r="W14" s="2068"/>
      <c r="X14" s="2068"/>
      <c r="Y14" s="2068"/>
      <c r="Z14" s="2068"/>
      <c r="AA14" s="2068"/>
      <c r="AB14" s="2068"/>
      <c r="AC14" s="2068"/>
      <c r="AD14" s="2068"/>
      <c r="AE14" s="2068"/>
      <c r="AF14" s="2068"/>
      <c r="AG14" s="2068"/>
      <c r="AH14" s="2068"/>
      <c r="AI14" s="2068"/>
      <c r="AJ14" s="2068"/>
      <c r="AK14" s="2068"/>
      <c r="AL14" s="2068"/>
      <c r="AM14" s="2068"/>
      <c r="AN14" s="2069"/>
      <c r="AO14" s="397"/>
      <c r="AP14" s="397"/>
      <c r="AQ14" s="397"/>
      <c r="AR14" s="397"/>
      <c r="AS14" s="397"/>
      <c r="AT14" s="399"/>
      <c r="AU14" s="399"/>
      <c r="AV14" s="399"/>
      <c r="AW14" s="399"/>
      <c r="AX14" s="399"/>
      <c r="AY14" s="399"/>
      <c r="AZ14" s="399"/>
      <c r="BA14" s="399"/>
      <c r="BB14" s="399"/>
      <c r="BC14" s="399"/>
      <c r="BD14" s="400"/>
      <c r="BE14" s="400"/>
      <c r="BF14" s="399"/>
      <c r="BG14" s="399"/>
      <c r="BH14" s="399"/>
      <c r="BI14" s="399"/>
      <c r="BJ14" s="399"/>
      <c r="BK14" s="399"/>
      <c r="BL14" s="399"/>
      <c r="BM14" s="399"/>
      <c r="BN14" s="399"/>
      <c r="BO14" s="399"/>
      <c r="BP14" s="399"/>
      <c r="BQ14" s="399"/>
      <c r="BR14" s="399"/>
      <c r="BS14" s="399"/>
      <c r="BT14" s="399"/>
      <c r="BU14" s="399"/>
      <c r="BV14" s="399"/>
      <c r="BW14" s="1586"/>
      <c r="BX14" s="1586"/>
      <c r="BY14" s="1586"/>
      <c r="BZ14" s="1586"/>
      <c r="CA14" s="1586"/>
      <c r="CB14" s="1586"/>
    </row>
    <row r="15" spans="1:80" ht="12.6" customHeight="1">
      <c r="A15" s="2062"/>
      <c r="B15" s="1984"/>
      <c r="C15" s="1984"/>
      <c r="D15" s="1984"/>
      <c r="E15" s="1984"/>
      <c r="F15" s="1984"/>
      <c r="G15" s="1984"/>
      <c r="H15" s="1984"/>
      <c r="I15" s="1984"/>
      <c r="J15" s="1984"/>
      <c r="K15" s="1984"/>
      <c r="L15" s="1984"/>
      <c r="M15" s="1984"/>
      <c r="N15" s="1984"/>
      <c r="O15" s="1984"/>
      <c r="P15" s="1984"/>
      <c r="Q15" s="1984"/>
      <c r="R15" s="2063"/>
      <c r="S15" s="1988"/>
      <c r="T15" s="1989"/>
      <c r="U15" s="1989"/>
      <c r="V15" s="1989"/>
      <c r="W15" s="1989"/>
      <c r="X15" s="1989"/>
      <c r="Y15" s="1989"/>
      <c r="Z15" s="1989"/>
      <c r="AA15" s="1989"/>
      <c r="AB15" s="1989"/>
      <c r="AC15" s="1989"/>
      <c r="AD15" s="1989"/>
      <c r="AE15" s="1989"/>
      <c r="AF15" s="1989"/>
      <c r="AG15" s="1989"/>
      <c r="AH15" s="1989"/>
      <c r="AI15" s="1989"/>
      <c r="AJ15" s="1989"/>
      <c r="AK15" s="1989"/>
      <c r="AL15" s="1989"/>
      <c r="AM15" s="1989"/>
      <c r="AN15" s="1990"/>
      <c r="AO15" s="397"/>
      <c r="AP15" s="397"/>
      <c r="AQ15" s="397"/>
      <c r="AR15" s="397"/>
      <c r="AS15" s="397"/>
      <c r="AT15" s="399"/>
      <c r="AU15" s="399"/>
      <c r="AV15" s="399"/>
      <c r="AW15" s="399"/>
      <c r="AX15" s="399"/>
      <c r="AY15" s="399"/>
      <c r="AZ15" s="399"/>
      <c r="BA15" s="399"/>
      <c r="BB15" s="399"/>
      <c r="BC15" s="399"/>
      <c r="BD15" s="400"/>
      <c r="BE15" s="400"/>
      <c r="BF15" s="399"/>
      <c r="BG15" s="399"/>
      <c r="BH15" s="399"/>
      <c r="BI15" s="399"/>
      <c r="BJ15" s="399"/>
      <c r="BK15" s="399"/>
      <c r="BL15" s="399"/>
      <c r="BM15" s="399"/>
      <c r="BN15" s="399"/>
      <c r="BO15" s="399"/>
      <c r="BP15" s="399"/>
      <c r="BQ15" s="399"/>
      <c r="BR15" s="399"/>
      <c r="BS15" s="399"/>
      <c r="BT15" s="399"/>
      <c r="BU15" s="399"/>
      <c r="BV15" s="399"/>
      <c r="BW15" s="1586"/>
      <c r="BX15" s="1586"/>
      <c r="BY15" s="1586"/>
      <c r="BZ15" s="1586"/>
      <c r="CA15" s="1586"/>
      <c r="CB15" s="1586"/>
    </row>
    <row r="16" spans="1:80" ht="12.6" customHeight="1">
      <c r="A16" s="2064"/>
      <c r="B16" s="2065"/>
      <c r="C16" s="2065"/>
      <c r="D16" s="2065"/>
      <c r="E16" s="2065"/>
      <c r="F16" s="2065"/>
      <c r="G16" s="2065"/>
      <c r="H16" s="2065"/>
      <c r="I16" s="2065"/>
      <c r="J16" s="2065"/>
      <c r="K16" s="2065"/>
      <c r="L16" s="2065"/>
      <c r="M16" s="2065"/>
      <c r="N16" s="2065"/>
      <c r="O16" s="2065"/>
      <c r="P16" s="2065"/>
      <c r="Q16" s="2065"/>
      <c r="R16" s="2066"/>
      <c r="S16" s="2070"/>
      <c r="T16" s="2071"/>
      <c r="U16" s="2071"/>
      <c r="V16" s="2071"/>
      <c r="W16" s="2071"/>
      <c r="X16" s="2071"/>
      <c r="Y16" s="2071"/>
      <c r="Z16" s="2071"/>
      <c r="AA16" s="2071"/>
      <c r="AB16" s="2071"/>
      <c r="AC16" s="2071"/>
      <c r="AD16" s="2071"/>
      <c r="AE16" s="2071"/>
      <c r="AF16" s="2071"/>
      <c r="AG16" s="2071"/>
      <c r="AH16" s="2071"/>
      <c r="AI16" s="2071"/>
      <c r="AJ16" s="2071"/>
      <c r="AK16" s="2071"/>
      <c r="AL16" s="2071"/>
      <c r="AM16" s="2071"/>
      <c r="AN16" s="2072"/>
      <c r="AO16" s="397"/>
      <c r="AP16" s="397"/>
      <c r="AQ16" s="397"/>
      <c r="AR16" s="397"/>
      <c r="AS16" s="397"/>
      <c r="AT16" s="399"/>
      <c r="AU16" s="399"/>
      <c r="AV16" s="399"/>
      <c r="AW16" s="399"/>
      <c r="AX16" s="399"/>
      <c r="AY16" s="399"/>
      <c r="AZ16" s="399"/>
      <c r="BA16" s="399"/>
      <c r="BB16" s="399"/>
      <c r="BC16" s="399"/>
      <c r="BD16" s="397"/>
      <c r="BE16" s="397"/>
      <c r="BF16" s="399"/>
      <c r="BG16" s="399"/>
      <c r="BH16" s="399"/>
      <c r="BI16" s="399"/>
      <c r="BJ16" s="399"/>
      <c r="BK16" s="399"/>
      <c r="BL16" s="399"/>
      <c r="BM16" s="399"/>
      <c r="BN16" s="399"/>
      <c r="BO16" s="399"/>
      <c r="BP16" s="399"/>
      <c r="BQ16" s="399"/>
      <c r="BR16" s="399"/>
      <c r="BS16" s="399"/>
      <c r="BT16" s="399"/>
      <c r="BU16" s="399"/>
      <c r="BV16" s="399"/>
      <c r="BW16" s="1586"/>
      <c r="BX16" s="1586"/>
      <c r="BY16" s="1586"/>
      <c r="BZ16" s="1586"/>
      <c r="CA16" s="1586"/>
      <c r="CB16" s="1586"/>
    </row>
    <row r="17" spans="1:80" ht="14.1" customHeight="1">
      <c r="A17" s="2062" t="s">
        <v>2534</v>
      </c>
      <c r="B17" s="1984"/>
      <c r="C17" s="1984"/>
      <c r="D17" s="1984"/>
      <c r="E17" s="1984"/>
      <c r="F17" s="1984"/>
      <c r="G17" s="1984"/>
      <c r="H17" s="1984"/>
      <c r="I17" s="1984"/>
      <c r="J17" s="1984"/>
      <c r="K17" s="1984"/>
      <c r="L17" s="1984"/>
      <c r="M17" s="1984"/>
      <c r="N17" s="1984"/>
      <c r="O17" s="1984"/>
      <c r="P17" s="1984"/>
      <c r="Q17" s="1984"/>
      <c r="R17" s="2063"/>
      <c r="S17" s="38" t="s">
        <v>72</v>
      </c>
      <c r="T17" s="31" t="s">
        <v>3057</v>
      </c>
      <c r="U17" s="31"/>
      <c r="V17" s="31"/>
      <c r="W17" s="31"/>
      <c r="X17" s="31"/>
      <c r="Y17" s="1581"/>
      <c r="Z17" s="1581"/>
      <c r="AA17" s="1581"/>
      <c r="AB17" s="1581"/>
      <c r="AC17" s="1581"/>
      <c r="AD17" s="1581"/>
      <c r="AE17" s="1581"/>
      <c r="AF17" s="1581"/>
      <c r="AG17" s="1581"/>
      <c r="AH17" s="1581"/>
      <c r="AI17" s="1581"/>
      <c r="AJ17" s="1581"/>
      <c r="AK17" s="1581"/>
      <c r="AL17" s="1581"/>
      <c r="AM17" s="1568"/>
      <c r="AN17" s="1569"/>
      <c r="AO17" s="397"/>
      <c r="AP17" s="397"/>
      <c r="AQ17" s="397"/>
      <c r="AR17" s="397"/>
      <c r="AS17" s="397"/>
      <c r="AT17" s="399"/>
      <c r="AU17" s="399"/>
      <c r="AV17" s="399"/>
      <c r="AW17" s="399"/>
      <c r="AX17" s="399"/>
      <c r="AY17" s="399"/>
      <c r="AZ17" s="399"/>
      <c r="BA17" s="399"/>
      <c r="BB17" s="399"/>
      <c r="BC17" s="399"/>
      <c r="BD17" s="397"/>
      <c r="BE17" s="397"/>
      <c r="BF17" s="399"/>
      <c r="BG17" s="399"/>
      <c r="BH17" s="399"/>
      <c r="BI17" s="399"/>
      <c r="BJ17" s="399"/>
      <c r="BK17" s="399"/>
      <c r="BL17" s="399"/>
      <c r="BM17" s="399"/>
      <c r="BN17" s="399"/>
      <c r="BO17" s="399"/>
      <c r="BP17" s="399"/>
      <c r="BQ17" s="399"/>
      <c r="BR17" s="399"/>
      <c r="BS17" s="399"/>
      <c r="BT17" s="399"/>
      <c r="BU17" s="399"/>
      <c r="BV17" s="399"/>
      <c r="BW17" s="1586"/>
      <c r="BX17" s="1586"/>
      <c r="BY17" s="1586"/>
      <c r="BZ17" s="1586"/>
      <c r="CA17" s="1586"/>
      <c r="CB17" s="1586"/>
    </row>
    <row r="18" spans="1:80" ht="14.1" customHeight="1">
      <c r="A18" s="2062"/>
      <c r="B18" s="1984"/>
      <c r="C18" s="1984"/>
      <c r="D18" s="1984"/>
      <c r="E18" s="1984"/>
      <c r="F18" s="1984"/>
      <c r="G18" s="1984"/>
      <c r="H18" s="1984"/>
      <c r="I18" s="1984"/>
      <c r="J18" s="1984"/>
      <c r="K18" s="1984"/>
      <c r="L18" s="1984"/>
      <c r="M18" s="1984"/>
      <c r="N18" s="1984"/>
      <c r="O18" s="1984"/>
      <c r="P18" s="1984"/>
      <c r="Q18" s="1984"/>
      <c r="R18" s="2063"/>
      <c r="S18" s="38" t="s">
        <v>72</v>
      </c>
      <c r="T18" s="31" t="s">
        <v>2532</v>
      </c>
      <c r="U18" s="31"/>
      <c r="V18" s="31"/>
      <c r="W18" s="31"/>
      <c r="X18" s="31"/>
      <c r="Y18" s="1581"/>
      <c r="Z18" s="1581"/>
      <c r="AA18" s="1581"/>
      <c r="AB18" s="1581"/>
      <c r="AC18" s="1581"/>
      <c r="AD18" s="1581"/>
      <c r="AE18" s="1581"/>
      <c r="AF18" s="31"/>
      <c r="AG18" s="31"/>
      <c r="AH18" s="31"/>
      <c r="AI18" s="31"/>
      <c r="AJ18" s="31"/>
      <c r="AK18" s="39"/>
      <c r="AL18" s="39"/>
      <c r="AM18" s="39"/>
      <c r="AN18" s="1128"/>
      <c r="AO18" s="412" t="s">
        <v>1691</v>
      </c>
      <c r="AP18" s="412"/>
      <c r="AQ18" s="412"/>
      <c r="AR18" s="412"/>
      <c r="AS18" s="412"/>
      <c r="AT18" s="412"/>
      <c r="AU18" s="412"/>
      <c r="AV18" s="412"/>
      <c r="AW18" s="412"/>
      <c r="AX18" s="412"/>
      <c r="AY18" s="412"/>
      <c r="AZ18" s="412"/>
      <c r="BA18" s="412"/>
      <c r="BB18" s="412"/>
      <c r="BC18" s="412"/>
      <c r="BD18" s="412"/>
      <c r="BE18" s="412"/>
      <c r="BF18" s="412"/>
      <c r="BG18" s="412"/>
      <c r="BH18" s="412"/>
      <c r="BI18" s="399"/>
      <c r="BJ18" s="399"/>
      <c r="BK18" s="399"/>
      <c r="BL18" s="399"/>
      <c r="BM18" s="399"/>
      <c r="BN18" s="399"/>
      <c r="BO18" s="399"/>
      <c r="BP18" s="399"/>
      <c r="BQ18" s="399"/>
      <c r="BR18" s="399"/>
      <c r="BS18" s="399"/>
      <c r="BT18" s="399"/>
      <c r="BU18" s="399"/>
      <c r="BV18" s="399"/>
      <c r="BW18" s="1586"/>
      <c r="BX18" s="1586"/>
      <c r="BY18" s="1586"/>
      <c r="BZ18" s="1586"/>
      <c r="CA18" s="1586"/>
      <c r="CB18" s="1586"/>
    </row>
    <row r="19" spans="1:80" ht="14.1" customHeight="1">
      <c r="A19" s="2095" t="s">
        <v>2554</v>
      </c>
      <c r="B19" s="2096"/>
      <c r="C19" s="2096"/>
      <c r="D19" s="2096"/>
      <c r="E19" s="2096"/>
      <c r="F19" s="2096"/>
      <c r="G19" s="2096"/>
      <c r="H19" s="2096"/>
      <c r="I19" s="2096"/>
      <c r="J19" s="2096"/>
      <c r="K19" s="2096"/>
      <c r="L19" s="2096"/>
      <c r="M19" s="2096"/>
      <c r="N19" s="2096"/>
      <c r="O19" s="2096"/>
      <c r="P19" s="2096"/>
      <c r="Q19" s="2096"/>
      <c r="R19" s="2097"/>
      <c r="S19" s="38"/>
      <c r="T19" s="31"/>
      <c r="U19" s="31"/>
      <c r="V19" s="1135"/>
      <c r="W19" s="1135"/>
      <c r="X19" s="1135"/>
      <c r="Y19" s="1135"/>
      <c r="Z19" s="31" t="s">
        <v>48</v>
      </c>
      <c r="AA19" s="31"/>
      <c r="AB19" s="31"/>
      <c r="AC19" s="31"/>
      <c r="AD19" s="31"/>
      <c r="AE19" s="1991"/>
      <c r="AF19" s="1991"/>
      <c r="AG19" s="1991"/>
      <c r="AH19" s="1991"/>
      <c r="AI19" s="1991"/>
      <c r="AJ19" s="1991"/>
      <c r="AK19" s="1991"/>
      <c r="AL19" s="1991"/>
      <c r="AM19" s="1992" t="s">
        <v>42</v>
      </c>
      <c r="AN19" s="1993"/>
      <c r="AO19" s="412" t="s">
        <v>1692</v>
      </c>
      <c r="AP19" s="412"/>
      <c r="AQ19" s="412"/>
      <c r="AR19" s="412"/>
      <c r="AS19" s="412"/>
      <c r="AT19" s="412"/>
      <c r="AU19" s="412"/>
      <c r="AV19" s="412"/>
      <c r="AW19" s="412"/>
      <c r="AX19" s="412"/>
      <c r="AY19" s="412"/>
      <c r="AZ19" s="412"/>
      <c r="BA19" s="412"/>
      <c r="BB19" s="412"/>
      <c r="BC19" s="412"/>
      <c r="BD19" s="412"/>
      <c r="BE19" s="412"/>
      <c r="BF19" s="412"/>
      <c r="BG19" s="412"/>
      <c r="BH19" s="412"/>
      <c r="BI19" s="399"/>
      <c r="BJ19" s="399"/>
      <c r="BK19" s="399"/>
      <c r="BL19" s="399"/>
      <c r="BM19" s="399"/>
      <c r="BN19" s="399"/>
      <c r="BO19" s="399"/>
      <c r="BP19" s="399"/>
      <c r="BQ19" s="399"/>
      <c r="BR19" s="399"/>
      <c r="BS19" s="399"/>
      <c r="BT19" s="399"/>
      <c r="BU19" s="399"/>
      <c r="BV19" s="399"/>
      <c r="BW19" s="1586"/>
      <c r="BX19" s="1586"/>
      <c r="BY19" s="1586"/>
      <c r="BZ19" s="1586"/>
      <c r="CA19" s="1586"/>
      <c r="CB19" s="1586"/>
    </row>
    <row r="20" spans="1:80" ht="14.1" customHeight="1">
      <c r="A20" s="2095"/>
      <c r="B20" s="2096"/>
      <c r="C20" s="2096"/>
      <c r="D20" s="2096"/>
      <c r="E20" s="2096"/>
      <c r="F20" s="2096"/>
      <c r="G20" s="2096"/>
      <c r="H20" s="2096"/>
      <c r="I20" s="2096"/>
      <c r="J20" s="2096"/>
      <c r="K20" s="2096"/>
      <c r="L20" s="2096"/>
      <c r="M20" s="2096"/>
      <c r="N20" s="2096"/>
      <c r="O20" s="2096"/>
      <c r="P20" s="2096"/>
      <c r="Q20" s="2096"/>
      <c r="R20" s="2097"/>
      <c r="S20" s="38" t="s">
        <v>72</v>
      </c>
      <c r="T20" s="31" t="s">
        <v>2533</v>
      </c>
      <c r="U20" s="31"/>
      <c r="V20" s="31"/>
      <c r="W20" s="31"/>
      <c r="X20" s="31"/>
      <c r="Y20" s="1581"/>
      <c r="Z20" s="1581"/>
      <c r="AA20" s="1581"/>
      <c r="AB20" s="1581"/>
      <c r="AC20" s="1581"/>
      <c r="AD20" s="1581"/>
      <c r="AE20" s="1581"/>
      <c r="AF20" s="1581"/>
      <c r="AG20" s="1581"/>
      <c r="AH20" s="1581"/>
      <c r="AI20" s="1581"/>
      <c r="AJ20" s="1581"/>
      <c r="AK20" s="1581"/>
      <c r="AL20" s="1581"/>
      <c r="AM20" s="1568"/>
      <c r="AN20" s="1569"/>
      <c r="AP20" s="412"/>
      <c r="AQ20" s="412"/>
      <c r="AR20" s="412"/>
      <c r="AS20" s="412"/>
      <c r="AT20" s="412"/>
      <c r="AU20" s="412"/>
      <c r="AV20" s="412"/>
      <c r="AW20" s="412"/>
      <c r="AX20" s="412"/>
      <c r="AY20" s="412"/>
      <c r="AZ20" s="412"/>
      <c r="BA20" s="412"/>
      <c r="BB20" s="412"/>
      <c r="BC20" s="412"/>
      <c r="BD20" s="412"/>
      <c r="BE20" s="412"/>
      <c r="BF20" s="412"/>
      <c r="BG20" s="412"/>
      <c r="BH20" s="412"/>
      <c r="BI20" s="399"/>
      <c r="BJ20" s="399"/>
      <c r="BK20" s="399"/>
      <c r="BL20" s="399"/>
      <c r="BM20" s="399"/>
      <c r="BN20" s="399"/>
      <c r="BO20" s="399"/>
      <c r="BP20" s="399"/>
      <c r="BQ20" s="399"/>
      <c r="BR20" s="399"/>
      <c r="BS20" s="399"/>
      <c r="BT20" s="399"/>
      <c r="BU20" s="399"/>
      <c r="BV20" s="399"/>
      <c r="BW20" s="1586"/>
      <c r="BX20" s="1586"/>
      <c r="BY20" s="1586"/>
      <c r="BZ20" s="1586"/>
      <c r="CA20" s="1586"/>
      <c r="CB20" s="1586"/>
    </row>
    <row r="21" spans="1:80" ht="14.1" customHeight="1">
      <c r="A21" s="2098"/>
      <c r="B21" s="2099"/>
      <c r="C21" s="2099"/>
      <c r="D21" s="2099"/>
      <c r="E21" s="2099"/>
      <c r="F21" s="2099"/>
      <c r="G21" s="2099"/>
      <c r="H21" s="2099"/>
      <c r="I21" s="2099"/>
      <c r="J21" s="2099"/>
      <c r="K21" s="2099"/>
      <c r="L21" s="2099"/>
      <c r="M21" s="2099"/>
      <c r="N21" s="2099"/>
      <c r="O21" s="2099"/>
      <c r="P21" s="2099"/>
      <c r="Q21" s="2099"/>
      <c r="R21" s="2100"/>
      <c r="S21" s="35"/>
      <c r="T21" s="1127"/>
      <c r="U21" s="1127"/>
      <c r="V21" s="1136"/>
      <c r="W21" s="1136"/>
      <c r="X21" s="1136"/>
      <c r="Y21" s="1136"/>
      <c r="Z21" s="1127" t="s">
        <v>48</v>
      </c>
      <c r="AA21" s="1127"/>
      <c r="AB21" s="1127"/>
      <c r="AC21" s="1127"/>
      <c r="AD21" s="1127"/>
      <c r="AE21" s="2101"/>
      <c r="AF21" s="2101"/>
      <c r="AG21" s="2101"/>
      <c r="AH21" s="2101"/>
      <c r="AI21" s="2101"/>
      <c r="AJ21" s="2101"/>
      <c r="AK21" s="2101"/>
      <c r="AL21" s="2101"/>
      <c r="AM21" s="2102" t="s">
        <v>42</v>
      </c>
      <c r="AN21" s="2103"/>
      <c r="AP21" s="39"/>
      <c r="AQ21" s="39"/>
      <c r="AR21" s="39"/>
      <c r="AS21" s="1992"/>
      <c r="AT21" s="1992"/>
      <c r="AU21" s="412"/>
      <c r="AV21" s="412"/>
      <c r="AW21" s="412"/>
      <c r="AX21" s="412"/>
      <c r="AY21" s="412"/>
      <c r="AZ21" s="412"/>
      <c r="BA21" s="412"/>
      <c r="BB21" s="412"/>
      <c r="BC21" s="412"/>
      <c r="BD21" s="412"/>
      <c r="BE21" s="412"/>
      <c r="BF21" s="412"/>
      <c r="BG21" s="412"/>
      <c r="BH21" s="399"/>
      <c r="BI21" s="399"/>
      <c r="BJ21" s="399"/>
      <c r="BK21" s="399"/>
      <c r="BL21" s="399"/>
      <c r="BM21" s="399"/>
      <c r="BN21" s="399"/>
      <c r="BO21" s="399"/>
      <c r="BP21" s="399"/>
      <c r="BQ21" s="399"/>
      <c r="BR21" s="399"/>
      <c r="BS21" s="399"/>
      <c r="BT21" s="399"/>
      <c r="BU21" s="399"/>
      <c r="BV21" s="1586"/>
      <c r="BW21" s="1586"/>
      <c r="BX21" s="1586"/>
      <c r="BY21" s="1586"/>
      <c r="BZ21" s="1586"/>
      <c r="CA21" s="1586"/>
    </row>
    <row r="22" spans="1:80" ht="12.6" customHeight="1">
      <c r="A22" s="1982" t="s">
        <v>43</v>
      </c>
      <c r="B22" s="1983"/>
      <c r="C22" s="1984" t="str">
        <f>IF(一括入力シート!B57="","□","■")</f>
        <v>□</v>
      </c>
      <c r="D22" s="1984"/>
      <c r="E22" s="1986" t="s">
        <v>12</v>
      </c>
      <c r="F22" s="1986"/>
      <c r="G22" s="1986"/>
      <c r="H22" s="1986"/>
      <c r="I22" s="1986"/>
      <c r="J22" s="1986"/>
      <c r="K22" s="1986" t="s">
        <v>45</v>
      </c>
      <c r="L22" s="1986"/>
      <c r="M22" s="1986"/>
      <c r="N22" s="1986"/>
      <c r="O22" s="1986"/>
      <c r="P22" s="1986"/>
      <c r="Q22" s="1986"/>
      <c r="R22" s="1987"/>
      <c r="S22" s="1988" t="str">
        <f>IF(C22="■",一括入力シート!B57,IF(一括入力シート!B60="","",一括入力シート!B60))</f>
        <v/>
      </c>
      <c r="T22" s="1989"/>
      <c r="U22" s="1989"/>
      <c r="V22" s="1989"/>
      <c r="W22" s="1989"/>
      <c r="X22" s="1989"/>
      <c r="Y22" s="1989"/>
      <c r="Z22" s="1989"/>
      <c r="AA22" s="1989"/>
      <c r="AB22" s="1989"/>
      <c r="AC22" s="1989"/>
      <c r="AD22" s="1989"/>
      <c r="AE22" s="1989"/>
      <c r="AF22" s="1989"/>
      <c r="AG22" s="1989"/>
      <c r="AH22" s="1989"/>
      <c r="AI22" s="1989"/>
      <c r="AJ22" s="1989"/>
      <c r="AK22" s="1989"/>
      <c r="AL22" s="1989"/>
      <c r="AM22" s="1989"/>
      <c r="AN22" s="1990"/>
      <c r="AO22" s="39"/>
      <c r="AP22" s="39"/>
      <c r="AQ22" s="39"/>
      <c r="AR22" s="39"/>
      <c r="AS22" s="1568"/>
      <c r="AT22" s="1568"/>
      <c r="AU22" s="412"/>
      <c r="AV22" s="412"/>
      <c r="AW22" s="412"/>
      <c r="AX22" s="412"/>
      <c r="AY22" s="412"/>
      <c r="AZ22" s="412"/>
      <c r="BA22" s="412"/>
      <c r="BB22" s="412"/>
      <c r="BC22" s="412"/>
      <c r="BD22" s="412"/>
      <c r="BE22" s="412"/>
      <c r="BF22" s="412"/>
      <c r="BG22" s="412"/>
      <c r="BH22" s="399"/>
      <c r="BI22" s="399"/>
      <c r="BJ22" s="399"/>
      <c r="BK22" s="399"/>
      <c r="BL22" s="399"/>
      <c r="BM22" s="399"/>
      <c r="BN22" s="399"/>
      <c r="BO22" s="399"/>
      <c r="BP22" s="399"/>
      <c r="BQ22" s="399"/>
      <c r="BR22" s="399"/>
      <c r="BS22" s="399"/>
      <c r="BT22" s="399"/>
      <c r="BU22" s="399"/>
      <c r="BV22" s="1586"/>
      <c r="BW22" s="1586"/>
      <c r="BX22" s="1586"/>
      <c r="BY22" s="1586"/>
      <c r="BZ22" s="1586"/>
      <c r="CA22" s="1586"/>
    </row>
    <row r="23" spans="1:80" ht="12.6" customHeight="1">
      <c r="A23" s="1982"/>
      <c r="B23" s="1983"/>
      <c r="C23" s="1984"/>
      <c r="D23" s="1984"/>
      <c r="E23" s="1986"/>
      <c r="F23" s="1986"/>
      <c r="G23" s="1986"/>
      <c r="H23" s="1986"/>
      <c r="I23" s="1986"/>
      <c r="J23" s="1986"/>
      <c r="K23" s="1986"/>
      <c r="L23" s="1986"/>
      <c r="M23" s="1986"/>
      <c r="N23" s="1986"/>
      <c r="O23" s="1986"/>
      <c r="P23" s="1986"/>
      <c r="Q23" s="1986"/>
      <c r="R23" s="1987"/>
      <c r="S23" s="1988"/>
      <c r="T23" s="1989"/>
      <c r="U23" s="1989"/>
      <c r="V23" s="1989"/>
      <c r="W23" s="1989"/>
      <c r="X23" s="1989"/>
      <c r="Y23" s="1989"/>
      <c r="Z23" s="1989"/>
      <c r="AA23" s="1989"/>
      <c r="AB23" s="1989"/>
      <c r="AC23" s="1989"/>
      <c r="AD23" s="1989"/>
      <c r="AE23" s="1989"/>
      <c r="AF23" s="1989"/>
      <c r="AG23" s="1989"/>
      <c r="AH23" s="1989"/>
      <c r="AI23" s="1989"/>
      <c r="AJ23" s="1989"/>
      <c r="AK23" s="1989"/>
      <c r="AL23" s="1989"/>
      <c r="AM23" s="1989"/>
      <c r="AN23" s="1990"/>
    </row>
    <row r="24" spans="1:80" ht="12.6" customHeight="1">
      <c r="A24" s="1574"/>
      <c r="B24" s="1575"/>
      <c r="C24" s="1984" t="str">
        <f>IF(一括入力シート!B60="","□","■")</f>
        <v>□</v>
      </c>
      <c r="D24" s="1984"/>
      <c r="E24" s="1986" t="s">
        <v>44</v>
      </c>
      <c r="F24" s="1986"/>
      <c r="G24" s="1986"/>
      <c r="H24" s="1986"/>
      <c r="I24" s="1986"/>
      <c r="J24" s="1986"/>
      <c r="K24" s="1986"/>
      <c r="L24" s="1986"/>
      <c r="M24" s="1986"/>
      <c r="N24" s="1986"/>
      <c r="O24" s="1986"/>
      <c r="P24" s="1986"/>
      <c r="Q24" s="1986"/>
      <c r="R24" s="1987"/>
      <c r="S24" s="1988"/>
      <c r="T24" s="1989"/>
      <c r="U24" s="1989"/>
      <c r="V24" s="1989"/>
      <c r="W24" s="1989"/>
      <c r="X24" s="1989"/>
      <c r="Y24" s="1989"/>
      <c r="Z24" s="1989"/>
      <c r="AA24" s="1989"/>
      <c r="AB24" s="1989"/>
      <c r="AC24" s="1989"/>
      <c r="AD24" s="1989"/>
      <c r="AE24" s="1989"/>
      <c r="AF24" s="1989"/>
      <c r="AG24" s="1989"/>
      <c r="AH24" s="1989"/>
      <c r="AI24" s="1989"/>
      <c r="AJ24" s="1989"/>
      <c r="AK24" s="1989"/>
      <c r="AL24" s="1989"/>
      <c r="AM24" s="1989"/>
      <c r="AN24" s="1990"/>
      <c r="AO24" s="412"/>
      <c r="AP24" s="412"/>
      <c r="AQ24" s="412"/>
      <c r="AR24" s="412"/>
      <c r="AS24" s="412"/>
      <c r="AT24" s="412"/>
      <c r="AU24" s="412"/>
      <c r="AV24" s="412"/>
      <c r="AW24" s="412"/>
      <c r="AX24" s="412"/>
      <c r="AY24" s="412"/>
      <c r="AZ24" s="412"/>
      <c r="BA24" s="412"/>
      <c r="BB24" s="412"/>
      <c r="BC24" s="412"/>
      <c r="BD24" s="412"/>
      <c r="BE24" s="412"/>
      <c r="BF24" s="412"/>
      <c r="BG24" s="412"/>
      <c r="BH24" s="412"/>
      <c r="BI24" s="399"/>
      <c r="BJ24" s="399"/>
      <c r="BK24" s="399"/>
      <c r="BL24" s="399"/>
      <c r="BM24" s="399"/>
      <c r="BN24" s="399"/>
      <c r="BO24" s="399"/>
      <c r="BP24" s="399"/>
      <c r="BQ24" s="399"/>
      <c r="BR24" s="399"/>
      <c r="BS24" s="399"/>
      <c r="BT24" s="399"/>
      <c r="BU24" s="399"/>
      <c r="BV24" s="399"/>
      <c r="BW24" s="1586"/>
      <c r="BX24" s="1586"/>
      <c r="BY24" s="1586"/>
      <c r="BZ24" s="1586"/>
      <c r="CA24" s="1586"/>
      <c r="CB24" s="1586"/>
    </row>
    <row r="25" spans="1:80" ht="12.6" customHeight="1">
      <c r="A25" s="1574"/>
      <c r="B25" s="1575"/>
      <c r="C25" s="1984"/>
      <c r="D25" s="1984"/>
      <c r="E25" s="1986"/>
      <c r="F25" s="1986"/>
      <c r="G25" s="1986"/>
      <c r="H25" s="1986"/>
      <c r="I25" s="1986"/>
      <c r="J25" s="1986"/>
      <c r="K25" s="1986"/>
      <c r="L25" s="1986"/>
      <c r="M25" s="1986"/>
      <c r="N25" s="1986"/>
      <c r="O25" s="1986"/>
      <c r="P25" s="1986"/>
      <c r="Q25" s="1986"/>
      <c r="R25" s="1987"/>
      <c r="S25" s="1988"/>
      <c r="T25" s="1989"/>
      <c r="U25" s="1989"/>
      <c r="V25" s="1989"/>
      <c r="W25" s="1989"/>
      <c r="X25" s="1989"/>
      <c r="Y25" s="1989"/>
      <c r="Z25" s="1989"/>
      <c r="AA25" s="1989"/>
      <c r="AB25" s="1989"/>
      <c r="AC25" s="1989"/>
      <c r="AD25" s="1989"/>
      <c r="AE25" s="1989"/>
      <c r="AF25" s="1989"/>
      <c r="AG25" s="1989"/>
      <c r="AH25" s="1989"/>
      <c r="AI25" s="1989"/>
      <c r="AJ25" s="1989"/>
      <c r="AK25" s="1989"/>
      <c r="AL25" s="1989"/>
      <c r="AM25" s="1989"/>
      <c r="AN25" s="1990"/>
      <c r="AO25" s="412" t="s">
        <v>1690</v>
      </c>
      <c r="AP25" s="412"/>
      <c r="AQ25" s="412"/>
      <c r="AR25" s="412"/>
      <c r="AS25" s="412"/>
      <c r="AT25" s="412"/>
      <c r="AU25" s="412"/>
      <c r="AV25" s="412"/>
      <c r="AW25" s="412"/>
      <c r="AX25" s="412"/>
      <c r="AY25" s="412"/>
      <c r="AZ25" s="412"/>
      <c r="BA25" s="412"/>
      <c r="BB25" s="412"/>
      <c r="BC25" s="412"/>
      <c r="BD25" s="412"/>
      <c r="BE25" s="412"/>
      <c r="BF25" s="412"/>
      <c r="BG25" s="412"/>
      <c r="BH25" s="412"/>
      <c r="BI25" s="399"/>
      <c r="BJ25" s="399"/>
      <c r="BK25" s="399"/>
      <c r="BL25" s="399"/>
      <c r="BM25" s="399"/>
      <c r="BN25" s="399"/>
      <c r="BO25" s="399"/>
      <c r="BP25" s="399"/>
      <c r="BQ25" s="399"/>
      <c r="BR25" s="399"/>
      <c r="BS25" s="399"/>
      <c r="BT25" s="399"/>
      <c r="BU25" s="399"/>
      <c r="BV25" s="399"/>
      <c r="BW25" s="1586"/>
      <c r="BX25" s="1586"/>
      <c r="BY25" s="1586"/>
      <c r="BZ25" s="1586"/>
      <c r="CA25" s="1586"/>
      <c r="CB25" s="1586"/>
    </row>
    <row r="26" spans="1:80" ht="12.6" customHeight="1">
      <c r="A26" s="32" t="s">
        <v>46</v>
      </c>
      <c r="C26" s="33"/>
      <c r="D26" s="33"/>
      <c r="E26" s="33"/>
      <c r="F26" s="33"/>
      <c r="G26" s="33"/>
      <c r="H26" s="33"/>
      <c r="I26" s="33"/>
      <c r="J26" s="33"/>
      <c r="K26" s="33"/>
      <c r="L26" s="33"/>
      <c r="M26" s="33"/>
      <c r="N26" s="33"/>
      <c r="O26" s="33"/>
      <c r="P26" s="33"/>
      <c r="Q26" s="33"/>
      <c r="R26" s="33"/>
      <c r="S26" s="1143" t="s">
        <v>47</v>
      </c>
      <c r="T26" s="1144"/>
      <c r="U26" s="1144"/>
      <c r="V26" s="1144"/>
      <c r="W26" s="1144"/>
      <c r="X26" s="1144"/>
      <c r="Y26" s="1144"/>
      <c r="Z26" s="1144"/>
      <c r="AA26" s="1144"/>
      <c r="AB26" s="1144"/>
      <c r="AC26" s="1144"/>
      <c r="AD26" s="34"/>
      <c r="AE26" s="1991"/>
      <c r="AF26" s="1991"/>
      <c r="AG26" s="1991"/>
      <c r="AH26" s="1991"/>
      <c r="AI26" s="1991"/>
      <c r="AJ26" s="1991"/>
      <c r="AK26" s="1991"/>
      <c r="AL26" s="1991"/>
      <c r="AM26" s="1992" t="s">
        <v>42</v>
      </c>
      <c r="AN26" s="1993"/>
      <c r="AO26" s="397" t="s">
        <v>1689</v>
      </c>
      <c r="AP26" s="412"/>
      <c r="AQ26" s="412"/>
      <c r="AR26" s="412"/>
      <c r="AS26" s="412"/>
      <c r="AT26" s="412"/>
      <c r="AU26" s="412"/>
      <c r="AV26" s="412"/>
      <c r="AW26" s="412"/>
      <c r="AX26" s="412"/>
      <c r="AY26" s="412"/>
      <c r="AZ26" s="412"/>
      <c r="BA26" s="412"/>
      <c r="BB26" s="412"/>
      <c r="BC26" s="412"/>
      <c r="BD26" s="412"/>
      <c r="BE26" s="412"/>
      <c r="BF26" s="412"/>
      <c r="BG26" s="412"/>
      <c r="BH26" s="412"/>
      <c r="BI26" s="397"/>
      <c r="BJ26" s="397"/>
      <c r="BK26" s="397"/>
      <c r="BL26" s="397"/>
      <c r="BM26" s="397"/>
      <c r="BN26" s="397"/>
      <c r="BO26" s="397"/>
      <c r="BP26" s="397"/>
      <c r="BQ26" s="397"/>
      <c r="BR26" s="397"/>
      <c r="BS26" s="399"/>
      <c r="BT26" s="399"/>
      <c r="BU26" s="399"/>
      <c r="BV26" s="399"/>
      <c r="BW26" s="1586"/>
      <c r="BX26" s="1586"/>
      <c r="BY26" s="1586"/>
      <c r="BZ26" s="1586"/>
      <c r="CA26" s="1586"/>
      <c r="CB26" s="1586"/>
    </row>
    <row r="27" spans="1:80" ht="12.6" customHeight="1">
      <c r="A27" s="32" t="s">
        <v>3070</v>
      </c>
      <c r="C27" s="33"/>
      <c r="D27" s="33"/>
      <c r="E27" s="33"/>
      <c r="F27" s="33"/>
      <c r="G27" s="33"/>
      <c r="H27" s="33"/>
      <c r="I27" s="33"/>
      <c r="J27" s="33"/>
      <c r="K27" s="33"/>
      <c r="L27" s="33"/>
      <c r="M27" s="33"/>
      <c r="N27" s="33"/>
      <c r="O27" s="33"/>
      <c r="P27" s="33"/>
      <c r="Q27" s="33"/>
      <c r="R27" s="33"/>
      <c r="S27" s="1143"/>
      <c r="T27" s="1144"/>
      <c r="U27" s="1144"/>
      <c r="V27" s="1144"/>
      <c r="W27" s="1144"/>
      <c r="X27" s="1144"/>
      <c r="Y27" s="1144"/>
      <c r="Z27" s="1144"/>
      <c r="AA27" s="1144"/>
      <c r="AB27" s="1144"/>
      <c r="AC27" s="1144"/>
      <c r="AD27" s="2115"/>
      <c r="AE27" s="2115"/>
      <c r="AF27" s="2115"/>
      <c r="AG27" s="2115"/>
      <c r="AH27" s="2115"/>
      <c r="AI27" s="2115"/>
      <c r="AJ27" s="2115"/>
      <c r="AK27" s="2115"/>
      <c r="AL27" s="2115"/>
      <c r="AM27" s="1992"/>
      <c r="AN27" s="1993"/>
      <c r="AO27" s="412" t="s">
        <v>1688</v>
      </c>
      <c r="AP27" s="412"/>
      <c r="AQ27" s="412"/>
      <c r="AR27" s="412"/>
      <c r="AS27" s="412"/>
      <c r="AT27" s="412"/>
      <c r="AU27" s="412"/>
      <c r="AV27" s="412"/>
      <c r="AW27" s="412"/>
      <c r="AX27" s="412"/>
      <c r="AY27" s="412"/>
      <c r="AZ27" s="412"/>
      <c r="BA27" s="412"/>
      <c r="BB27" s="412"/>
      <c r="BC27" s="412"/>
      <c r="BD27" s="412"/>
      <c r="BE27" s="412"/>
      <c r="BF27" s="412"/>
      <c r="BG27" s="412"/>
      <c r="BH27" s="412"/>
      <c r="BI27" s="397"/>
      <c r="BJ27" s="397"/>
      <c r="BK27" s="397"/>
      <c r="BL27" s="397"/>
      <c r="BM27" s="397"/>
      <c r="BN27" s="397"/>
      <c r="BO27" s="397"/>
      <c r="BP27" s="397"/>
      <c r="BQ27" s="397"/>
      <c r="BR27" s="397"/>
      <c r="BS27" s="399"/>
      <c r="BT27" s="399"/>
      <c r="BU27" s="399"/>
      <c r="BV27" s="399"/>
      <c r="BW27" s="1586"/>
      <c r="BX27" s="1586"/>
      <c r="BY27" s="1586"/>
      <c r="BZ27" s="1586"/>
      <c r="CA27" s="1586"/>
      <c r="CB27" s="1586"/>
    </row>
    <row r="28" spans="1:80" ht="12.6" customHeight="1">
      <c r="A28" s="32" t="s">
        <v>3071</v>
      </c>
      <c r="C28" s="33"/>
      <c r="D28" s="33"/>
      <c r="E28" s="33"/>
      <c r="F28" s="33"/>
      <c r="G28" s="33"/>
      <c r="H28" s="33"/>
      <c r="I28" s="33"/>
      <c r="J28" s="33"/>
      <c r="K28" s="33"/>
      <c r="L28" s="33"/>
      <c r="M28" s="33"/>
      <c r="N28" s="33"/>
      <c r="O28" s="33"/>
      <c r="P28" s="33"/>
      <c r="Q28" s="33"/>
      <c r="R28" s="33"/>
      <c r="S28" s="1143"/>
      <c r="T28" s="31"/>
      <c r="U28" s="31"/>
      <c r="V28" s="31"/>
      <c r="W28" s="31"/>
      <c r="X28" s="31"/>
      <c r="Y28" s="31"/>
      <c r="Z28" s="931"/>
      <c r="AA28" s="931"/>
      <c r="AB28" s="931"/>
      <c r="AC28" s="931"/>
      <c r="AD28" s="931"/>
      <c r="AE28" s="31"/>
      <c r="AF28" s="31"/>
      <c r="AG28" s="31"/>
      <c r="AH28" s="2116"/>
      <c r="AI28" s="2116"/>
      <c r="AJ28" s="2116"/>
      <c r="AK28" s="2116"/>
      <c r="AL28" s="2116"/>
      <c r="AM28" s="1992"/>
      <c r="AN28" s="1993"/>
      <c r="AO28" s="396" t="s">
        <v>2371</v>
      </c>
      <c r="AP28" s="412"/>
      <c r="AQ28" s="412"/>
      <c r="AR28" s="412"/>
      <c r="AS28" s="412"/>
      <c r="AT28" s="412"/>
      <c r="AU28" s="412"/>
      <c r="AV28" s="412"/>
      <c r="AW28" s="412"/>
      <c r="AX28" s="412"/>
      <c r="AY28" s="412"/>
      <c r="AZ28" s="412"/>
      <c r="BA28" s="412"/>
      <c r="BB28" s="412"/>
      <c r="BC28" s="412"/>
      <c r="BD28" s="412"/>
      <c r="BE28" s="412"/>
      <c r="BF28" s="412"/>
      <c r="BG28" s="412"/>
      <c r="BH28" s="412"/>
      <c r="BI28" s="397"/>
      <c r="BJ28" s="397"/>
      <c r="BK28" s="397"/>
      <c r="BL28" s="397"/>
      <c r="BM28" s="397"/>
      <c r="BN28" s="397"/>
      <c r="BO28" s="397"/>
      <c r="BP28" s="397"/>
      <c r="BQ28" s="397"/>
      <c r="BR28" s="397"/>
      <c r="BS28" s="399"/>
      <c r="BT28" s="399"/>
      <c r="BU28" s="399"/>
      <c r="BV28" s="399"/>
      <c r="BW28" s="1586"/>
      <c r="BX28" s="1586"/>
      <c r="BY28" s="1586"/>
      <c r="BZ28" s="1586"/>
      <c r="CA28" s="1586"/>
      <c r="CB28" s="1586"/>
    </row>
    <row r="29" spans="1:80" ht="12.6" customHeight="1">
      <c r="A29" s="2073" t="s">
        <v>2534</v>
      </c>
      <c r="B29" s="2074"/>
      <c r="C29" s="2074"/>
      <c r="D29" s="2074"/>
      <c r="E29" s="2074"/>
      <c r="F29" s="2074"/>
      <c r="G29" s="2074"/>
      <c r="H29" s="2074"/>
      <c r="I29" s="2074"/>
      <c r="J29" s="2074"/>
      <c r="K29" s="2074"/>
      <c r="L29" s="2074"/>
      <c r="M29" s="2074"/>
      <c r="N29" s="2074"/>
      <c r="O29" s="2074"/>
      <c r="P29" s="2074"/>
      <c r="Q29" s="2074"/>
      <c r="R29" s="2075"/>
      <c r="S29" s="1129" t="s">
        <v>72</v>
      </c>
      <c r="T29" s="1134" t="s">
        <v>2531</v>
      </c>
      <c r="U29" s="1134"/>
      <c r="V29" s="1134"/>
      <c r="W29" s="1134"/>
      <c r="X29" s="1134"/>
      <c r="Y29" s="1130"/>
      <c r="Z29" s="1130"/>
      <c r="AA29" s="1130"/>
      <c r="AB29" s="1130"/>
      <c r="AC29" s="1130"/>
      <c r="AD29" s="1130"/>
      <c r="AE29" s="1130"/>
      <c r="AF29" s="1130"/>
      <c r="AG29" s="1130"/>
      <c r="AH29" s="1130"/>
      <c r="AI29" s="1130"/>
      <c r="AJ29" s="1130"/>
      <c r="AK29" s="1130"/>
      <c r="AL29" s="1130"/>
      <c r="AM29" s="1131"/>
      <c r="AN29" s="1132"/>
      <c r="AO29" s="396" t="s">
        <v>2355</v>
      </c>
      <c r="AP29" s="412"/>
      <c r="AQ29" s="412"/>
      <c r="AR29" s="412"/>
      <c r="AS29" s="412" t="s">
        <v>2536</v>
      </c>
      <c r="AT29" s="412"/>
      <c r="AU29" s="412"/>
      <c r="AV29" s="412"/>
      <c r="AW29" s="412"/>
      <c r="AX29" s="412"/>
      <c r="AY29" s="412"/>
      <c r="AZ29" s="412"/>
      <c r="BA29" s="412"/>
      <c r="BB29" s="412"/>
      <c r="BC29" s="412"/>
      <c r="BD29" s="412"/>
      <c r="BE29" s="412"/>
      <c r="BF29" s="412"/>
      <c r="BG29" s="412"/>
      <c r="BH29" s="412"/>
      <c r="BI29" s="399"/>
      <c r="BJ29" s="399"/>
      <c r="BK29" s="399"/>
      <c r="BL29" s="399"/>
      <c r="BM29" s="399"/>
      <c r="BN29" s="399"/>
      <c r="BO29" s="399"/>
      <c r="BP29" s="399"/>
      <c r="BQ29" s="399"/>
      <c r="BR29" s="399"/>
      <c r="BS29" s="399"/>
      <c r="BT29" s="399"/>
      <c r="BU29" s="399"/>
      <c r="BV29" s="399"/>
      <c r="BW29" s="1586"/>
      <c r="BX29" s="1586"/>
      <c r="BY29" s="1586"/>
      <c r="BZ29" s="1586"/>
      <c r="CA29" s="1586"/>
      <c r="CB29" s="1586"/>
    </row>
    <row r="30" spans="1:80" ht="12.6" customHeight="1">
      <c r="A30" s="2062"/>
      <c r="B30" s="1984"/>
      <c r="C30" s="1984"/>
      <c r="D30" s="1984"/>
      <c r="E30" s="1984"/>
      <c r="F30" s="1984"/>
      <c r="G30" s="1984"/>
      <c r="H30" s="1984"/>
      <c r="I30" s="1984"/>
      <c r="J30" s="1984"/>
      <c r="K30" s="1984"/>
      <c r="L30" s="1984"/>
      <c r="M30" s="1984"/>
      <c r="N30" s="1984"/>
      <c r="O30" s="1984"/>
      <c r="P30" s="1984"/>
      <c r="Q30" s="1984"/>
      <c r="R30" s="2063"/>
      <c r="S30" s="38" t="s">
        <v>72</v>
      </c>
      <c r="T30" s="31" t="s">
        <v>2532</v>
      </c>
      <c r="U30" s="31"/>
      <c r="V30" s="31"/>
      <c r="W30" s="31"/>
      <c r="X30" s="31"/>
      <c r="Y30" s="1581"/>
      <c r="Z30" s="1581"/>
      <c r="AA30" s="1581"/>
      <c r="AB30" s="1581"/>
      <c r="AC30" s="1581"/>
      <c r="AD30" s="1581"/>
      <c r="AE30" s="1581"/>
      <c r="AF30" s="31"/>
      <c r="AG30" s="31"/>
      <c r="AH30" s="31"/>
      <c r="AI30" s="31"/>
      <c r="AJ30" s="31"/>
      <c r="AK30" s="39"/>
      <c r="AL30" s="39"/>
      <c r="AM30" s="39"/>
      <c r="AN30" s="1128"/>
      <c r="AO30" s="412" t="s">
        <v>1691</v>
      </c>
      <c r="AP30" s="412"/>
      <c r="AQ30" s="412"/>
      <c r="AR30" s="412"/>
      <c r="AS30" s="412"/>
      <c r="AT30" s="412"/>
      <c r="AU30" s="412"/>
      <c r="AV30" s="412"/>
      <c r="AW30" s="412"/>
      <c r="AX30" s="412"/>
      <c r="AY30" s="412"/>
      <c r="AZ30" s="412"/>
      <c r="BA30" s="412"/>
      <c r="BB30" s="412"/>
      <c r="BC30" s="412"/>
      <c r="BD30" s="412"/>
      <c r="BE30" s="412"/>
      <c r="BF30" s="412"/>
      <c r="BG30" s="412"/>
      <c r="BH30" s="412"/>
      <c r="BI30" s="399"/>
      <c r="BJ30" s="399"/>
      <c r="BK30" s="399"/>
      <c r="BL30" s="399"/>
      <c r="BM30" s="399"/>
      <c r="BN30" s="399"/>
      <c r="BO30" s="399"/>
      <c r="BP30" s="399"/>
      <c r="BQ30" s="399"/>
      <c r="BR30" s="399"/>
      <c r="BS30" s="399"/>
      <c r="BT30" s="399"/>
      <c r="BU30" s="399"/>
      <c r="BV30" s="399"/>
      <c r="BW30" s="1586"/>
      <c r="BX30" s="1586"/>
      <c r="BY30" s="1586"/>
      <c r="BZ30" s="1586"/>
      <c r="CA30" s="1586"/>
      <c r="CB30" s="1586"/>
    </row>
    <row r="31" spans="1:80" ht="14.1" customHeight="1">
      <c r="A31" s="2076" t="s">
        <v>2535</v>
      </c>
      <c r="B31" s="2077"/>
      <c r="C31" s="2077"/>
      <c r="D31" s="2077"/>
      <c r="E31" s="2077"/>
      <c r="F31" s="2077"/>
      <c r="G31" s="2077"/>
      <c r="H31" s="2077"/>
      <c r="I31" s="2077"/>
      <c r="J31" s="2077"/>
      <c r="K31" s="2077"/>
      <c r="L31" s="2077"/>
      <c r="M31" s="2077"/>
      <c r="N31" s="2077"/>
      <c r="O31" s="2077"/>
      <c r="P31" s="2077"/>
      <c r="Q31" s="2077"/>
      <c r="R31" s="2078"/>
      <c r="S31" s="38"/>
      <c r="T31" s="31"/>
      <c r="U31" s="31"/>
      <c r="V31" s="1135"/>
      <c r="W31" s="1135"/>
      <c r="X31" s="1135"/>
      <c r="Y31" s="1135"/>
      <c r="Z31" s="31" t="s">
        <v>48</v>
      </c>
      <c r="AA31" s="31"/>
      <c r="AB31" s="31"/>
      <c r="AC31" s="31"/>
      <c r="AD31" s="31"/>
      <c r="AE31" s="1991"/>
      <c r="AF31" s="1991"/>
      <c r="AG31" s="1991"/>
      <c r="AH31" s="1991"/>
      <c r="AI31" s="1991"/>
      <c r="AJ31" s="1991"/>
      <c r="AK31" s="1991"/>
      <c r="AL31" s="1991"/>
      <c r="AM31" s="1992" t="s">
        <v>42</v>
      </c>
      <c r="AN31" s="1993"/>
      <c r="AO31" s="412" t="s">
        <v>1692</v>
      </c>
      <c r="AP31" s="412"/>
      <c r="AQ31" s="412"/>
      <c r="AR31" s="412"/>
      <c r="AS31" s="412"/>
      <c r="AT31" s="412"/>
      <c r="AU31" s="412"/>
      <c r="AV31" s="412"/>
      <c r="AW31" s="412"/>
      <c r="AX31" s="412"/>
      <c r="AY31" s="412"/>
      <c r="AZ31" s="412"/>
      <c r="BA31" s="412"/>
      <c r="BB31" s="412"/>
      <c r="BC31" s="412"/>
      <c r="BD31" s="412"/>
      <c r="BE31" s="412"/>
      <c r="BF31" s="412"/>
      <c r="BG31" s="412"/>
      <c r="BH31" s="412"/>
      <c r="BI31" s="399"/>
      <c r="BJ31" s="399"/>
      <c r="BK31" s="399"/>
      <c r="BL31" s="399"/>
      <c r="BM31" s="399"/>
      <c r="BN31" s="399"/>
      <c r="BO31" s="399"/>
      <c r="BP31" s="399"/>
      <c r="BQ31" s="399"/>
      <c r="BR31" s="399"/>
      <c r="BS31" s="399"/>
      <c r="BT31" s="399"/>
      <c r="BU31" s="399"/>
      <c r="BV31" s="399"/>
      <c r="BW31" s="1586"/>
      <c r="BX31" s="1586"/>
      <c r="BY31" s="1586"/>
      <c r="BZ31" s="1586"/>
      <c r="CA31" s="1586"/>
      <c r="CB31" s="1586"/>
    </row>
    <row r="32" spans="1:80" ht="14.1" customHeight="1">
      <c r="A32" s="2076"/>
      <c r="B32" s="2077"/>
      <c r="C32" s="2077"/>
      <c r="D32" s="2077"/>
      <c r="E32" s="2077"/>
      <c r="F32" s="2077"/>
      <c r="G32" s="2077"/>
      <c r="H32" s="2077"/>
      <c r="I32" s="2077"/>
      <c r="J32" s="2077"/>
      <c r="K32" s="2077"/>
      <c r="L32" s="2077"/>
      <c r="M32" s="2077"/>
      <c r="N32" s="2077"/>
      <c r="O32" s="2077"/>
      <c r="P32" s="2077"/>
      <c r="Q32" s="2077"/>
      <c r="R32" s="2078"/>
      <c r="S32" s="38" t="s">
        <v>72</v>
      </c>
      <c r="T32" s="31" t="s">
        <v>2533</v>
      </c>
      <c r="U32" s="31"/>
      <c r="V32" s="31"/>
      <c r="W32" s="31"/>
      <c r="X32" s="31"/>
      <c r="Y32" s="1581"/>
      <c r="Z32" s="1581"/>
      <c r="AA32" s="1581"/>
      <c r="AB32" s="1581"/>
      <c r="AC32" s="1581"/>
      <c r="AD32" s="1581"/>
      <c r="AE32" s="1581"/>
      <c r="AF32" s="1581"/>
      <c r="AG32" s="1581"/>
      <c r="AH32" s="1581"/>
      <c r="AI32" s="1581"/>
      <c r="AJ32" s="1581"/>
      <c r="AK32" s="1581"/>
      <c r="AL32" s="1581"/>
      <c r="AM32" s="1568"/>
      <c r="AN32" s="1569"/>
      <c r="AP32" s="412"/>
      <c r="AQ32" s="412"/>
      <c r="AR32" s="412"/>
      <c r="AS32" s="412"/>
      <c r="AT32" s="412"/>
      <c r="AU32" s="412"/>
      <c r="AV32" s="412"/>
      <c r="AW32" s="412"/>
      <c r="AX32" s="412"/>
      <c r="AY32" s="412"/>
      <c r="AZ32" s="412"/>
      <c r="BA32" s="412"/>
      <c r="BB32" s="412"/>
      <c r="BC32" s="412"/>
      <c r="BD32" s="412"/>
      <c r="BE32" s="412"/>
      <c r="BF32" s="412"/>
      <c r="BG32" s="412"/>
      <c r="BH32" s="412"/>
      <c r="BI32" s="399"/>
      <c r="BJ32" s="399"/>
      <c r="BK32" s="399"/>
      <c r="BL32" s="399"/>
      <c r="BM32" s="399"/>
      <c r="BN32" s="399"/>
      <c r="BO32" s="399"/>
      <c r="BP32" s="399"/>
      <c r="BQ32" s="399"/>
      <c r="BR32" s="399"/>
      <c r="BS32" s="399"/>
      <c r="BT32" s="399"/>
      <c r="BU32" s="399"/>
      <c r="BV32" s="399"/>
      <c r="BW32" s="1586"/>
      <c r="BX32" s="1586"/>
      <c r="BY32" s="1586"/>
      <c r="BZ32" s="1586"/>
      <c r="CA32" s="1586"/>
      <c r="CB32" s="1586"/>
    </row>
    <row r="33" spans="1:80" ht="14.1" customHeight="1">
      <c r="A33" s="2079"/>
      <c r="B33" s="2080"/>
      <c r="C33" s="2080"/>
      <c r="D33" s="2080"/>
      <c r="E33" s="2080"/>
      <c r="F33" s="2080"/>
      <c r="G33" s="2080"/>
      <c r="H33" s="2080"/>
      <c r="I33" s="2080"/>
      <c r="J33" s="2080"/>
      <c r="K33" s="2080"/>
      <c r="L33" s="2080"/>
      <c r="M33" s="2080"/>
      <c r="N33" s="2080"/>
      <c r="O33" s="2080"/>
      <c r="P33" s="2080"/>
      <c r="Q33" s="2080"/>
      <c r="R33" s="2081"/>
      <c r="S33" s="1589"/>
      <c r="T33" s="1133"/>
      <c r="U33" s="1133"/>
      <c r="V33" s="1590"/>
      <c r="W33" s="1590"/>
      <c r="X33" s="1590"/>
      <c r="Y33" s="1590"/>
      <c r="Z33" s="1133" t="s">
        <v>48</v>
      </c>
      <c r="AA33" s="1133"/>
      <c r="AB33" s="1133"/>
      <c r="AC33" s="1133"/>
      <c r="AD33" s="1133"/>
      <c r="AE33" s="2117"/>
      <c r="AF33" s="2117"/>
      <c r="AG33" s="2117"/>
      <c r="AH33" s="2117"/>
      <c r="AI33" s="2117"/>
      <c r="AJ33" s="2117"/>
      <c r="AK33" s="2117"/>
      <c r="AL33" s="2117"/>
      <c r="AM33" s="2118" t="s">
        <v>42</v>
      </c>
      <c r="AN33" s="2119"/>
      <c r="AP33" s="39"/>
      <c r="AQ33" s="39"/>
      <c r="AR33" s="39"/>
      <c r="AS33" s="1992"/>
      <c r="AT33" s="1992"/>
      <c r="AU33" s="412"/>
      <c r="AV33" s="412"/>
      <c r="AW33" s="412"/>
      <c r="AX33" s="412"/>
      <c r="AY33" s="412"/>
      <c r="AZ33" s="412"/>
      <c r="BA33" s="412"/>
      <c r="BB33" s="412"/>
      <c r="BC33" s="412"/>
      <c r="BD33" s="412"/>
      <c r="BE33" s="412"/>
      <c r="BF33" s="412"/>
      <c r="BG33" s="412"/>
      <c r="BH33" s="399"/>
      <c r="BI33" s="399"/>
      <c r="BJ33" s="399"/>
      <c r="BK33" s="399"/>
      <c r="BL33" s="399"/>
      <c r="BM33" s="399"/>
      <c r="BN33" s="399"/>
      <c r="BO33" s="399"/>
      <c r="BP33" s="399"/>
      <c r="BQ33" s="399"/>
      <c r="BR33" s="399"/>
      <c r="BS33" s="399"/>
      <c r="BT33" s="399"/>
      <c r="BU33" s="399"/>
      <c r="BV33" s="1586"/>
      <c r="BW33" s="1586"/>
      <c r="BX33" s="1586"/>
      <c r="BY33" s="1586"/>
      <c r="BZ33" s="1586"/>
      <c r="CA33" s="1586"/>
      <c r="CB33" s="1586"/>
    </row>
    <row r="34" spans="1:80" ht="14.1" customHeight="1">
      <c r="A34" s="1592" t="s">
        <v>3065</v>
      </c>
      <c r="B34" s="1570"/>
      <c r="C34" s="1570"/>
      <c r="D34" s="1570"/>
      <c r="E34" s="1570"/>
      <c r="F34" s="1570"/>
      <c r="G34" s="1570"/>
      <c r="H34" s="1570"/>
      <c r="I34" s="1570"/>
      <c r="J34" s="1570"/>
      <c r="K34" s="1570"/>
      <c r="L34" s="1570"/>
      <c r="M34" s="1570"/>
      <c r="N34" s="1570"/>
      <c r="O34" s="1570"/>
      <c r="P34" s="1570"/>
      <c r="Q34" s="1570"/>
      <c r="R34" s="1571"/>
      <c r="S34" s="38"/>
      <c r="T34" s="31"/>
      <c r="U34" s="31"/>
      <c r="V34" s="1135"/>
      <c r="W34" s="1135"/>
      <c r="X34" s="1135"/>
      <c r="Y34" s="1135"/>
      <c r="Z34" s="31"/>
      <c r="AA34" s="31"/>
      <c r="AB34" s="31"/>
      <c r="AC34" s="31"/>
      <c r="AD34" s="31"/>
      <c r="AE34" s="1567"/>
      <c r="AF34" s="1567"/>
      <c r="AG34" s="1567"/>
      <c r="AH34" s="1567"/>
      <c r="AI34" s="1567"/>
      <c r="AJ34" s="1567"/>
      <c r="AK34" s="1567"/>
      <c r="AL34" s="1567"/>
      <c r="AM34" s="1568"/>
      <c r="AN34" s="1569"/>
      <c r="AO34" s="39"/>
      <c r="AP34" s="39"/>
      <c r="AQ34" s="39"/>
      <c r="AR34" s="39"/>
      <c r="AS34" s="1568"/>
      <c r="AT34" s="1568"/>
      <c r="AU34" s="412"/>
      <c r="AV34" s="412"/>
      <c r="AW34" s="412"/>
      <c r="AX34" s="412"/>
      <c r="AY34" s="412"/>
      <c r="AZ34" s="412"/>
      <c r="BA34" s="412"/>
      <c r="BB34" s="412"/>
      <c r="BC34" s="412"/>
      <c r="BD34" s="412"/>
      <c r="BE34" s="412"/>
      <c r="BF34" s="412"/>
      <c r="BG34" s="412"/>
      <c r="BH34" s="399"/>
      <c r="BI34" s="399"/>
      <c r="BJ34" s="399"/>
      <c r="BK34" s="399"/>
      <c r="BL34" s="399"/>
      <c r="BM34" s="399"/>
      <c r="BN34" s="399"/>
      <c r="BO34" s="399"/>
      <c r="BP34" s="399"/>
      <c r="BQ34" s="399"/>
      <c r="BR34" s="399"/>
      <c r="BS34" s="399"/>
      <c r="BT34" s="399"/>
      <c r="BU34" s="399"/>
      <c r="BV34" s="1586"/>
      <c r="BW34" s="1586"/>
      <c r="BX34" s="1586"/>
      <c r="BY34" s="1586"/>
      <c r="BZ34" s="1586"/>
      <c r="CA34" s="1586"/>
      <c r="CB34" s="1586"/>
    </row>
    <row r="35" spans="1:80" ht="12" customHeight="1">
      <c r="A35" s="1982" t="s">
        <v>43</v>
      </c>
      <c r="B35" s="1983"/>
      <c r="C35" s="1984" t="str">
        <f>IF(一括入力シート!B63="","□","■")</f>
        <v>□</v>
      </c>
      <c r="D35" s="1984"/>
      <c r="E35" s="1985" t="s">
        <v>3075</v>
      </c>
      <c r="F35" s="1985"/>
      <c r="G35" s="1985"/>
      <c r="H35" s="1985"/>
      <c r="I35" s="1985"/>
      <c r="J35" s="1985"/>
      <c r="K35" s="1986" t="s">
        <v>45</v>
      </c>
      <c r="L35" s="1986"/>
      <c r="M35" s="1986"/>
      <c r="N35" s="1986"/>
      <c r="O35" s="1986"/>
      <c r="P35" s="1986"/>
      <c r="Q35" s="1986"/>
      <c r="R35" s="1987"/>
      <c r="S35" s="1988" t="str">
        <f>IF(C35="■",一括入力シート!B63,IF(一括入力シート!B66="","",一括入力シート!B66))</f>
        <v/>
      </c>
      <c r="T35" s="1989"/>
      <c r="U35" s="1989"/>
      <c r="V35" s="1989"/>
      <c r="W35" s="1989"/>
      <c r="X35" s="1989"/>
      <c r="Y35" s="1989"/>
      <c r="Z35" s="1989"/>
      <c r="AA35" s="1989"/>
      <c r="AB35" s="1989"/>
      <c r="AC35" s="1989"/>
      <c r="AD35" s="1989"/>
      <c r="AE35" s="1989"/>
      <c r="AF35" s="1989"/>
      <c r="AG35" s="1989"/>
      <c r="AH35" s="1989"/>
      <c r="AI35" s="1989"/>
      <c r="AJ35" s="1989"/>
      <c r="AK35" s="1989"/>
      <c r="AL35" s="1989"/>
      <c r="AM35" s="1989"/>
      <c r="AN35" s="1990"/>
      <c r="AP35" s="412"/>
      <c r="AQ35" s="412"/>
      <c r="AR35" s="412"/>
      <c r="AS35" s="412"/>
      <c r="AT35" s="412"/>
      <c r="AU35" s="412"/>
      <c r="AV35" s="412"/>
      <c r="AW35" s="412"/>
      <c r="AX35" s="412"/>
      <c r="AY35" s="412"/>
      <c r="AZ35" s="412"/>
      <c r="BA35" s="412"/>
      <c r="BB35" s="412"/>
      <c r="BC35" s="412"/>
      <c r="BD35" s="412"/>
      <c r="BE35" s="412"/>
      <c r="BF35" s="412"/>
      <c r="BG35" s="412"/>
      <c r="BH35" s="412"/>
      <c r="BI35" s="399"/>
      <c r="BJ35" s="399"/>
      <c r="BK35" s="399"/>
      <c r="BL35" s="399"/>
      <c r="BM35" s="399"/>
      <c r="BN35" s="399"/>
      <c r="BO35" s="399"/>
      <c r="BP35" s="399"/>
      <c r="BQ35" s="399"/>
      <c r="BR35" s="399"/>
      <c r="BS35" s="399"/>
      <c r="BT35" s="399"/>
      <c r="BU35" s="399"/>
      <c r="BV35" s="399"/>
      <c r="BW35" s="1586"/>
      <c r="BX35" s="1586"/>
      <c r="BY35" s="1586"/>
      <c r="BZ35" s="1586"/>
      <c r="CA35" s="1586"/>
    </row>
    <row r="36" spans="1:80" ht="12" customHeight="1">
      <c r="A36" s="1982"/>
      <c r="B36" s="1983"/>
      <c r="C36" s="1984"/>
      <c r="D36" s="1984"/>
      <c r="E36" s="1985"/>
      <c r="F36" s="1985"/>
      <c r="G36" s="1985"/>
      <c r="H36" s="1985"/>
      <c r="I36" s="1985"/>
      <c r="J36" s="1985"/>
      <c r="K36" s="1986"/>
      <c r="L36" s="1986"/>
      <c r="M36" s="1986"/>
      <c r="N36" s="1986"/>
      <c r="O36" s="1986"/>
      <c r="P36" s="1986"/>
      <c r="Q36" s="1986"/>
      <c r="R36" s="1987"/>
      <c r="S36" s="1988"/>
      <c r="T36" s="1989"/>
      <c r="U36" s="1989"/>
      <c r="V36" s="1989"/>
      <c r="W36" s="1989"/>
      <c r="X36" s="1989"/>
      <c r="Y36" s="1989"/>
      <c r="Z36" s="1989"/>
      <c r="AA36" s="1989"/>
      <c r="AB36" s="1989"/>
      <c r="AC36" s="1989"/>
      <c r="AD36" s="1989"/>
      <c r="AE36" s="1989"/>
      <c r="AF36" s="1989"/>
      <c r="AG36" s="1989"/>
      <c r="AH36" s="1989"/>
      <c r="AI36" s="1989"/>
      <c r="AJ36" s="1989"/>
      <c r="AK36" s="1989"/>
      <c r="AL36" s="1989"/>
      <c r="AM36" s="1989"/>
      <c r="AN36" s="1990"/>
      <c r="AO36" s="39"/>
      <c r="AP36" s="39"/>
      <c r="AQ36" s="39"/>
      <c r="AR36" s="39"/>
      <c r="AS36" s="1568"/>
      <c r="AT36" s="1568"/>
      <c r="AU36" s="412"/>
      <c r="AV36" s="412"/>
      <c r="AW36" s="412"/>
      <c r="AX36" s="412"/>
      <c r="AY36" s="412"/>
      <c r="AZ36" s="412"/>
      <c r="BA36" s="412"/>
      <c r="BB36" s="412"/>
      <c r="BC36" s="412"/>
      <c r="BD36" s="412"/>
      <c r="BE36" s="412"/>
      <c r="BF36" s="412"/>
      <c r="BG36" s="412"/>
      <c r="BH36" s="399"/>
      <c r="BI36" s="399"/>
      <c r="BJ36" s="399"/>
      <c r="BK36" s="399"/>
      <c r="BL36" s="399"/>
      <c r="BM36" s="399"/>
      <c r="BN36" s="399"/>
      <c r="BO36" s="399"/>
      <c r="BP36" s="399"/>
      <c r="BQ36" s="399"/>
      <c r="BR36" s="399"/>
      <c r="BS36" s="399"/>
      <c r="BT36" s="399"/>
      <c r="BU36" s="399"/>
      <c r="BV36" s="1586"/>
      <c r="BW36" s="1586"/>
      <c r="BX36" s="1586"/>
      <c r="BY36" s="1586"/>
      <c r="BZ36" s="1586"/>
      <c r="CA36" s="1586"/>
    </row>
    <row r="37" spans="1:80" ht="12" customHeight="1">
      <c r="A37" s="1574"/>
      <c r="B37" s="1575"/>
      <c r="C37" s="1984" t="str">
        <f>IF(一括入力シート!B66="","□","■")</f>
        <v>□</v>
      </c>
      <c r="D37" s="1984"/>
      <c r="E37" s="1986" t="s">
        <v>3066</v>
      </c>
      <c r="F37" s="1986"/>
      <c r="G37" s="1986"/>
      <c r="H37" s="1986"/>
      <c r="I37" s="1986"/>
      <c r="J37" s="1986"/>
      <c r="K37" s="1986"/>
      <c r="L37" s="1986"/>
      <c r="M37" s="1986"/>
      <c r="N37" s="1986"/>
      <c r="O37" s="1986"/>
      <c r="P37" s="1986"/>
      <c r="Q37" s="1986"/>
      <c r="R37" s="1987"/>
      <c r="S37" s="1988"/>
      <c r="T37" s="1989"/>
      <c r="U37" s="1989"/>
      <c r="V37" s="1989"/>
      <c r="W37" s="1989"/>
      <c r="X37" s="1989"/>
      <c r="Y37" s="1989"/>
      <c r="Z37" s="1989"/>
      <c r="AA37" s="1989"/>
      <c r="AB37" s="1989"/>
      <c r="AC37" s="1989"/>
      <c r="AD37" s="1989"/>
      <c r="AE37" s="1989"/>
      <c r="AF37" s="1989"/>
      <c r="AG37" s="1989"/>
      <c r="AH37" s="1989"/>
      <c r="AI37" s="1989"/>
      <c r="AJ37" s="1989"/>
      <c r="AK37" s="1989"/>
      <c r="AL37" s="1989"/>
      <c r="AM37" s="1989"/>
      <c r="AN37" s="1990"/>
      <c r="AO37" s="39"/>
      <c r="AP37" s="39"/>
      <c r="AQ37" s="39"/>
      <c r="AR37" s="39"/>
      <c r="AS37" s="1568"/>
      <c r="AT37" s="1568"/>
      <c r="AU37" s="412"/>
      <c r="AV37" s="412"/>
      <c r="AW37" s="412"/>
      <c r="AX37" s="412"/>
      <c r="AY37" s="412"/>
      <c r="AZ37" s="412"/>
      <c r="BA37" s="412"/>
      <c r="BB37" s="412"/>
      <c r="BC37" s="412"/>
      <c r="BD37" s="412"/>
      <c r="BE37" s="412"/>
      <c r="BF37" s="412"/>
      <c r="BG37" s="412"/>
      <c r="BH37" s="399"/>
      <c r="BI37" s="399"/>
      <c r="BJ37" s="399"/>
      <c r="BK37" s="399"/>
      <c r="BL37" s="399"/>
      <c r="BM37" s="399"/>
      <c r="BN37" s="399"/>
      <c r="BO37" s="399"/>
      <c r="BP37" s="399"/>
      <c r="BQ37" s="399"/>
      <c r="BR37" s="399"/>
      <c r="BS37" s="399"/>
      <c r="BT37" s="399"/>
      <c r="BU37" s="399"/>
      <c r="BV37" s="1586"/>
      <c r="BW37" s="1586"/>
      <c r="BX37" s="1586"/>
      <c r="BY37" s="1586"/>
      <c r="BZ37" s="1586"/>
      <c r="CA37" s="1586"/>
    </row>
    <row r="38" spans="1:80" ht="12" customHeight="1">
      <c r="A38" s="1574"/>
      <c r="B38" s="1575"/>
      <c r="C38" s="1984"/>
      <c r="D38" s="1984"/>
      <c r="E38" s="1986"/>
      <c r="F38" s="1986"/>
      <c r="G38" s="1986"/>
      <c r="H38" s="1986"/>
      <c r="I38" s="1986"/>
      <c r="J38" s="1986"/>
      <c r="K38" s="1986"/>
      <c r="L38" s="1986"/>
      <c r="M38" s="1986"/>
      <c r="N38" s="1986"/>
      <c r="O38" s="1986"/>
      <c r="P38" s="1986"/>
      <c r="Q38" s="1986"/>
      <c r="R38" s="1987"/>
      <c r="S38" s="1988"/>
      <c r="T38" s="1989"/>
      <c r="U38" s="1989"/>
      <c r="V38" s="1989"/>
      <c r="W38" s="1989"/>
      <c r="X38" s="1989"/>
      <c r="Y38" s="1989"/>
      <c r="Z38" s="1989"/>
      <c r="AA38" s="1989"/>
      <c r="AB38" s="1989"/>
      <c r="AC38" s="1989"/>
      <c r="AD38" s="1989"/>
      <c r="AE38" s="1989"/>
      <c r="AF38" s="1989"/>
      <c r="AG38" s="1989"/>
      <c r="AH38" s="1989"/>
      <c r="AI38" s="1989"/>
      <c r="AJ38" s="1989"/>
      <c r="AK38" s="1989"/>
      <c r="AL38" s="1989"/>
      <c r="AM38" s="1989"/>
      <c r="AN38" s="1990"/>
      <c r="AO38" s="39"/>
      <c r="AP38" s="39"/>
      <c r="AQ38" s="39"/>
      <c r="AR38" s="39"/>
      <c r="AS38" s="1568"/>
      <c r="AT38" s="1568"/>
      <c r="AU38" s="412"/>
      <c r="AV38" s="412"/>
      <c r="AW38" s="412"/>
      <c r="AX38" s="412"/>
      <c r="AY38" s="412"/>
      <c r="AZ38" s="412"/>
      <c r="BA38" s="412"/>
      <c r="BB38" s="412"/>
      <c r="BC38" s="412"/>
      <c r="BD38" s="412"/>
      <c r="BE38" s="412"/>
      <c r="BF38" s="412"/>
      <c r="BG38" s="412"/>
      <c r="BH38" s="399"/>
      <c r="BI38" s="399"/>
      <c r="BJ38" s="399"/>
      <c r="BK38" s="399"/>
      <c r="BL38" s="399"/>
      <c r="BM38" s="399"/>
      <c r="BN38" s="399"/>
      <c r="BO38" s="399"/>
      <c r="BP38" s="399"/>
      <c r="BQ38" s="399"/>
      <c r="BR38" s="399"/>
      <c r="BS38" s="399"/>
      <c r="BT38" s="399"/>
      <c r="BU38" s="399"/>
      <c r="BV38" s="1586"/>
      <c r="BW38" s="1586"/>
      <c r="BX38" s="1586"/>
      <c r="BY38" s="1586"/>
      <c r="BZ38" s="1586"/>
      <c r="CA38" s="1586"/>
    </row>
    <row r="39" spans="1:80" ht="13.5" customHeight="1">
      <c r="A39" s="32" t="s">
        <v>3073</v>
      </c>
      <c r="B39" s="1570"/>
      <c r="C39" s="1570"/>
      <c r="D39" s="1570"/>
      <c r="E39" s="1570"/>
      <c r="F39" s="1570"/>
      <c r="G39" s="1570"/>
      <c r="H39" s="1570"/>
      <c r="I39" s="1570"/>
      <c r="J39" s="1570"/>
      <c r="K39" s="1570"/>
      <c r="L39" s="1570"/>
      <c r="M39" s="1570"/>
      <c r="N39" s="1570"/>
      <c r="O39" s="1570"/>
      <c r="P39" s="1570"/>
      <c r="Q39" s="1570"/>
      <c r="R39" s="1570"/>
      <c r="S39" s="38" t="s">
        <v>72</v>
      </c>
      <c r="T39" s="31" t="s">
        <v>3067</v>
      </c>
      <c r="U39" s="31"/>
      <c r="V39" s="31"/>
      <c r="W39" s="1135"/>
      <c r="X39" s="1135"/>
      <c r="Y39" s="1135"/>
      <c r="Z39" s="31"/>
      <c r="AA39" s="31"/>
      <c r="AB39" s="31"/>
      <c r="AC39" s="31"/>
      <c r="AD39" s="31"/>
      <c r="AE39" s="1567"/>
      <c r="AF39" s="1567"/>
      <c r="AG39" s="1567"/>
      <c r="AH39" s="1567"/>
      <c r="AI39" s="1567"/>
      <c r="AJ39" s="1567"/>
      <c r="AK39" s="1567"/>
      <c r="AL39" s="1567"/>
      <c r="AM39" s="1568"/>
      <c r="AN39" s="1569"/>
      <c r="AP39" s="412"/>
      <c r="AQ39" s="412"/>
      <c r="AR39" s="412"/>
      <c r="AS39" s="412"/>
      <c r="AT39" s="412"/>
      <c r="AU39" s="412"/>
      <c r="AV39" s="412"/>
      <c r="AW39" s="412"/>
      <c r="AX39" s="412"/>
      <c r="AY39" s="412"/>
      <c r="AZ39" s="412"/>
      <c r="BA39" s="412"/>
      <c r="BB39" s="412"/>
      <c r="BC39" s="412"/>
      <c r="BD39" s="412"/>
      <c r="BE39" s="412"/>
      <c r="BF39" s="412"/>
      <c r="BG39" s="412"/>
      <c r="BH39" s="412"/>
      <c r="BI39" s="399"/>
      <c r="BJ39" s="399"/>
      <c r="BK39" s="399"/>
      <c r="BL39" s="399"/>
      <c r="BM39" s="399"/>
      <c r="BN39" s="399"/>
      <c r="BO39" s="399"/>
      <c r="BP39" s="399"/>
      <c r="BQ39" s="399"/>
      <c r="BR39" s="399"/>
      <c r="BS39" s="399"/>
      <c r="BT39" s="399"/>
      <c r="BU39" s="399"/>
      <c r="BV39" s="399"/>
      <c r="BW39" s="1586"/>
      <c r="BX39" s="1586"/>
      <c r="BY39" s="1586"/>
      <c r="BZ39" s="1586"/>
      <c r="CA39" s="1586"/>
      <c r="CB39" s="1586"/>
    </row>
    <row r="40" spans="1:80" ht="13.5" customHeight="1">
      <c r="A40" s="32" t="s">
        <v>3074</v>
      </c>
      <c r="B40" s="1570"/>
      <c r="C40" s="1570"/>
      <c r="D40" s="1570"/>
      <c r="E40" s="1570"/>
      <c r="F40" s="1570"/>
      <c r="G40" s="1570"/>
      <c r="H40" s="1570"/>
      <c r="I40" s="1570"/>
      <c r="J40" s="1570"/>
      <c r="K40" s="1570"/>
      <c r="L40" s="1570"/>
      <c r="M40" s="1570"/>
      <c r="N40" s="1570"/>
      <c r="O40" s="1570"/>
      <c r="P40" s="1570"/>
      <c r="Q40" s="1570"/>
      <c r="R40" s="1570"/>
      <c r="S40" s="1593"/>
      <c r="T40" s="31"/>
      <c r="U40" s="31"/>
      <c r="V40" s="31"/>
      <c r="W40" s="1135"/>
      <c r="X40" s="1135"/>
      <c r="Y40" s="1135"/>
      <c r="Z40" s="31" t="s">
        <v>48</v>
      </c>
      <c r="AA40" s="31"/>
      <c r="AB40" s="31"/>
      <c r="AC40" s="31"/>
      <c r="AD40" s="31"/>
      <c r="AE40" s="1991"/>
      <c r="AF40" s="1991"/>
      <c r="AG40" s="1991"/>
      <c r="AH40" s="1991"/>
      <c r="AI40" s="1991"/>
      <c r="AJ40" s="1991"/>
      <c r="AK40" s="1991"/>
      <c r="AL40" s="1991"/>
      <c r="AM40" s="1992" t="s">
        <v>42</v>
      </c>
      <c r="AN40" s="1993"/>
      <c r="AP40" s="412"/>
      <c r="AQ40" s="412"/>
      <c r="AR40" s="412"/>
      <c r="AS40" s="412"/>
      <c r="AT40" s="412"/>
      <c r="AU40" s="412"/>
      <c r="AV40" s="412"/>
      <c r="AW40" s="412"/>
      <c r="AX40" s="412"/>
      <c r="AY40" s="412"/>
      <c r="AZ40" s="412"/>
      <c r="BA40" s="412"/>
      <c r="BB40" s="412"/>
      <c r="BC40" s="412"/>
      <c r="BD40" s="412"/>
      <c r="BE40" s="412"/>
      <c r="BF40" s="412"/>
      <c r="BG40" s="412"/>
      <c r="BH40" s="412"/>
      <c r="BI40" s="399"/>
      <c r="BJ40" s="399"/>
      <c r="BK40" s="399"/>
      <c r="BL40" s="399"/>
      <c r="BM40" s="399"/>
      <c r="BN40" s="399"/>
      <c r="BO40" s="399"/>
      <c r="BP40" s="399"/>
      <c r="BQ40" s="399"/>
      <c r="BR40" s="399"/>
      <c r="BS40" s="399"/>
      <c r="BT40" s="399"/>
      <c r="BU40" s="399"/>
      <c r="BV40" s="399"/>
      <c r="BW40" s="1586"/>
      <c r="BX40" s="1586"/>
      <c r="BY40" s="1586"/>
      <c r="BZ40" s="1586"/>
      <c r="CA40" s="1586"/>
    </row>
    <row r="41" spans="1:80" ht="13.5" customHeight="1">
      <c r="A41" s="32"/>
      <c r="B41" s="1570"/>
      <c r="C41" s="1570"/>
      <c r="D41" s="1570"/>
      <c r="E41" s="1570"/>
      <c r="F41" s="1570"/>
      <c r="G41" s="1570"/>
      <c r="H41" s="1570"/>
      <c r="I41" s="1570"/>
      <c r="J41" s="1570"/>
      <c r="K41" s="1570"/>
      <c r="L41" s="1570"/>
      <c r="M41" s="1570"/>
      <c r="N41" s="1570"/>
      <c r="O41" s="1570"/>
      <c r="P41" s="1570"/>
      <c r="Q41" s="1570"/>
      <c r="R41" s="1570"/>
      <c r="S41" s="1594" t="s">
        <v>3196</v>
      </c>
      <c r="T41" s="31"/>
      <c r="U41" s="31"/>
      <c r="V41" s="31"/>
      <c r="W41" s="1135"/>
      <c r="X41" s="1135"/>
      <c r="Y41" s="1135"/>
      <c r="Z41" s="31"/>
      <c r="AA41" s="31"/>
      <c r="AB41" s="31"/>
      <c r="AC41" s="31"/>
      <c r="AD41" s="31"/>
      <c r="AE41" s="1567"/>
      <c r="AF41" s="1567"/>
      <c r="AG41" s="1567"/>
      <c r="AH41" s="1567"/>
      <c r="AI41" s="1567"/>
      <c r="AJ41" s="1567"/>
      <c r="AK41" s="1567"/>
      <c r="AL41" s="1567"/>
      <c r="AM41" s="1568"/>
      <c r="AN41" s="1569"/>
      <c r="AP41" s="412"/>
      <c r="AQ41" s="412"/>
      <c r="AR41" s="412"/>
      <c r="AS41" s="412"/>
      <c r="AT41" s="412"/>
      <c r="AU41" s="412"/>
      <c r="AV41" s="412"/>
      <c r="AW41" s="412"/>
      <c r="AX41" s="412"/>
      <c r="AY41" s="412"/>
      <c r="AZ41" s="412"/>
      <c r="BA41" s="412"/>
      <c r="BB41" s="412"/>
      <c r="BC41" s="412"/>
      <c r="BD41" s="412"/>
      <c r="BE41" s="412"/>
      <c r="BF41" s="412"/>
      <c r="BG41" s="412"/>
      <c r="BH41" s="412"/>
      <c r="BI41" s="399"/>
      <c r="BJ41" s="399"/>
      <c r="BK41" s="399"/>
      <c r="BL41" s="399"/>
      <c r="BM41" s="399"/>
      <c r="BN41" s="399"/>
      <c r="BO41" s="399"/>
      <c r="BP41" s="399"/>
      <c r="BQ41" s="399"/>
      <c r="BR41" s="399"/>
      <c r="BS41" s="399"/>
      <c r="BT41" s="399"/>
      <c r="BU41" s="399"/>
      <c r="BV41" s="399"/>
      <c r="BW41" s="1586"/>
      <c r="BX41" s="1586"/>
      <c r="BY41" s="1586"/>
      <c r="BZ41" s="1586"/>
      <c r="CA41" s="1586"/>
    </row>
    <row r="42" spans="1:80" ht="12.6" customHeight="1">
      <c r="A42" s="1591"/>
      <c r="B42" s="1572"/>
      <c r="C42" s="1570"/>
      <c r="D42" s="1570"/>
      <c r="E42" s="1570"/>
      <c r="F42" s="1570"/>
      <c r="G42" s="1570"/>
      <c r="H42" s="1570"/>
      <c r="I42" s="1570"/>
      <c r="J42" s="1570"/>
      <c r="K42" s="1570"/>
      <c r="L42" s="1570"/>
      <c r="M42" s="1570"/>
      <c r="N42" s="1570"/>
      <c r="O42" s="1570"/>
      <c r="P42" s="1570"/>
      <c r="Q42" s="1570"/>
      <c r="R42" s="1570"/>
      <c r="S42" s="652" t="s">
        <v>3068</v>
      </c>
      <c r="T42" s="31"/>
      <c r="U42" s="31"/>
      <c r="V42" s="1135"/>
      <c r="W42" s="1135"/>
      <c r="X42" s="1135"/>
      <c r="Y42" s="1135"/>
      <c r="Z42" s="31"/>
      <c r="AA42" s="31"/>
      <c r="AB42" s="31"/>
      <c r="AC42" s="31"/>
      <c r="AD42" s="31"/>
      <c r="AE42" s="1567"/>
      <c r="AF42" s="1567"/>
      <c r="AG42" s="1567"/>
      <c r="AH42" s="1567"/>
      <c r="AI42" s="1567"/>
      <c r="AJ42" s="1567"/>
      <c r="AK42" s="1567"/>
      <c r="AL42" s="1567"/>
      <c r="AM42" s="1568"/>
      <c r="AN42" s="1569"/>
      <c r="AP42" s="412"/>
      <c r="AQ42" s="412"/>
      <c r="AR42" s="412"/>
      <c r="AS42" s="412"/>
      <c r="AT42" s="412"/>
      <c r="AU42" s="412"/>
      <c r="AV42" s="412"/>
      <c r="AW42" s="412"/>
      <c r="AX42" s="412"/>
      <c r="AY42" s="412"/>
      <c r="AZ42" s="412"/>
      <c r="BA42" s="412"/>
      <c r="BB42" s="412"/>
      <c r="BC42" s="412"/>
      <c r="BD42" s="412"/>
      <c r="BE42" s="412"/>
      <c r="BF42" s="412"/>
      <c r="BG42" s="412"/>
      <c r="BH42" s="412"/>
      <c r="BI42" s="399"/>
      <c r="BJ42" s="399"/>
      <c r="BK42" s="399"/>
      <c r="BL42" s="399"/>
      <c r="BM42" s="399"/>
      <c r="BN42" s="399"/>
      <c r="BO42" s="399"/>
      <c r="BP42" s="399"/>
      <c r="BQ42" s="399"/>
      <c r="BR42" s="399"/>
      <c r="BS42" s="399"/>
      <c r="BT42" s="399"/>
      <c r="BU42" s="399"/>
      <c r="BV42" s="399"/>
      <c r="BW42" s="1586"/>
      <c r="BX42" s="1586"/>
      <c r="BY42" s="1586"/>
      <c r="BZ42" s="1586"/>
      <c r="CA42" s="1586"/>
    </row>
    <row r="43" spans="1:80" ht="12.6" customHeight="1">
      <c r="A43" s="2125" t="s">
        <v>1434</v>
      </c>
      <c r="B43" s="2126"/>
      <c r="C43" s="2126"/>
      <c r="D43" s="2126"/>
      <c r="E43" s="2126"/>
      <c r="F43" s="2126"/>
      <c r="G43" s="2126"/>
      <c r="H43" s="2126"/>
      <c r="I43" s="2126"/>
      <c r="J43" s="2126"/>
      <c r="K43" s="2126"/>
      <c r="L43" s="2126"/>
      <c r="M43" s="2126"/>
      <c r="N43" s="2126"/>
      <c r="O43" s="2126"/>
      <c r="P43" s="2126"/>
      <c r="Q43" s="2126"/>
      <c r="R43" s="2126"/>
      <c r="S43" s="2126"/>
      <c r="T43" s="2126"/>
      <c r="U43" s="2126"/>
      <c r="V43" s="2126"/>
      <c r="W43" s="2126"/>
      <c r="X43" s="2126"/>
      <c r="Y43" s="2126"/>
      <c r="Z43" s="2126"/>
      <c r="AA43" s="2126"/>
      <c r="AB43" s="2126"/>
      <c r="AC43" s="2126"/>
      <c r="AD43" s="2126"/>
      <c r="AE43" s="2126"/>
      <c r="AF43" s="2126"/>
      <c r="AG43" s="2126"/>
      <c r="AH43" s="2126"/>
      <c r="AI43" s="2126"/>
      <c r="AJ43" s="2126"/>
      <c r="AK43" s="2126"/>
      <c r="AL43" s="2126"/>
      <c r="AM43" s="2126"/>
      <c r="AN43" s="2127"/>
      <c r="AO43" s="397"/>
      <c r="AP43" s="397"/>
      <c r="AQ43" s="397"/>
      <c r="AR43" s="397"/>
      <c r="AS43" s="397"/>
      <c r="AT43" s="399"/>
      <c r="AU43" s="399"/>
      <c r="AV43" s="399"/>
      <c r="AW43" s="399"/>
      <c r="AX43" s="399"/>
      <c r="AY43" s="399"/>
      <c r="AZ43" s="399"/>
      <c r="BA43" s="399"/>
      <c r="BB43" s="399"/>
      <c r="BC43" s="399"/>
      <c r="BD43" s="399"/>
      <c r="BE43" s="399"/>
      <c r="BF43" s="399"/>
      <c r="BG43" s="399"/>
      <c r="BH43" s="399"/>
      <c r="BI43" s="399"/>
      <c r="BJ43" s="399"/>
      <c r="BK43" s="399"/>
      <c r="BL43" s="399"/>
      <c r="BM43" s="399"/>
      <c r="BN43" s="399"/>
      <c r="BO43" s="399"/>
      <c r="BP43" s="399"/>
      <c r="BQ43" s="399"/>
      <c r="BR43" s="399"/>
      <c r="BS43" s="399"/>
      <c r="BT43" s="399"/>
      <c r="BU43" s="399"/>
      <c r="BV43" s="399"/>
      <c r="BW43" s="1586"/>
      <c r="BX43" s="1586"/>
      <c r="BY43" s="1586"/>
      <c r="BZ43" s="1586"/>
      <c r="CA43" s="1586"/>
      <c r="CB43" s="1586"/>
    </row>
    <row r="44" spans="1:80" ht="12.6" customHeight="1">
      <c r="A44" s="2128" t="s">
        <v>2816</v>
      </c>
      <c r="B44" s="2129"/>
      <c r="C44" s="2129"/>
      <c r="D44" s="2129"/>
      <c r="E44" s="2129"/>
      <c r="F44" s="2129"/>
      <c r="G44" s="2129"/>
      <c r="H44" s="2129"/>
      <c r="I44" s="2129"/>
      <c r="J44" s="2129"/>
      <c r="K44" s="2129"/>
      <c r="L44" s="2129"/>
      <c r="M44" s="2129"/>
      <c r="N44" s="2129"/>
      <c r="O44" s="2129"/>
      <c r="P44" s="2129"/>
      <c r="Q44" s="2129"/>
      <c r="R44" s="2129"/>
      <c r="S44" s="2129"/>
      <c r="T44" s="2129"/>
      <c r="U44" s="2129"/>
      <c r="V44" s="2129"/>
      <c r="W44" s="2129"/>
      <c r="X44" s="2129"/>
      <c r="Y44" s="2129"/>
      <c r="Z44" s="2129"/>
      <c r="AA44" s="2129"/>
      <c r="AB44" s="2129"/>
      <c r="AC44" s="2129"/>
      <c r="AD44" s="2129"/>
      <c r="AE44" s="2129"/>
      <c r="AF44" s="2129"/>
      <c r="AG44" s="2129"/>
      <c r="AH44" s="2129"/>
      <c r="AI44" s="2129"/>
      <c r="AJ44" s="2129"/>
      <c r="AK44" s="2129"/>
      <c r="AL44" s="2129"/>
      <c r="AM44" s="2129"/>
      <c r="AN44" s="2130"/>
      <c r="AO44" s="397" t="s">
        <v>1693</v>
      </c>
      <c r="AP44" s="397"/>
      <c r="AQ44" s="397"/>
      <c r="AR44" s="397"/>
      <c r="AS44" s="397"/>
      <c r="AT44" s="399"/>
      <c r="AU44" s="399"/>
      <c r="AV44" s="399"/>
      <c r="AW44" s="399"/>
      <c r="AX44" s="399"/>
      <c r="AY44" s="399"/>
      <c r="AZ44" s="399"/>
      <c r="BA44" s="399"/>
      <c r="BB44" s="399"/>
      <c r="BC44" s="399"/>
      <c r="BD44" s="399"/>
      <c r="BE44" s="399"/>
      <c r="BF44" s="399"/>
      <c r="BG44" s="399"/>
      <c r="BH44" s="399"/>
      <c r="BI44" s="399"/>
      <c r="BJ44" s="399"/>
      <c r="BK44" s="399"/>
      <c r="BL44" s="399"/>
      <c r="BM44" s="399"/>
      <c r="BN44" s="399"/>
      <c r="BO44" s="399"/>
      <c r="BP44" s="399"/>
      <c r="BQ44" s="399"/>
      <c r="BR44" s="399"/>
      <c r="BS44" s="399"/>
      <c r="BT44" s="399"/>
      <c r="BU44" s="399"/>
      <c r="BV44" s="399"/>
      <c r="BW44" s="1586"/>
      <c r="BX44" s="1586"/>
      <c r="BY44" s="1586"/>
      <c r="BZ44" s="1586"/>
      <c r="CA44" s="1586"/>
      <c r="CB44" s="1586"/>
    </row>
    <row r="45" spans="1:80" ht="12.6" customHeight="1">
      <c r="A45" s="2131" t="s">
        <v>2817</v>
      </c>
      <c r="B45" s="2132"/>
      <c r="C45" s="2132"/>
      <c r="D45" s="2132"/>
      <c r="E45" s="2132"/>
      <c r="F45" s="2132"/>
      <c r="G45" s="2132"/>
      <c r="H45" s="2132"/>
      <c r="I45" s="1585" t="s">
        <v>2067</v>
      </c>
      <c r="J45" s="1577"/>
      <c r="K45" s="1584" t="s">
        <v>72</v>
      </c>
      <c r="L45" s="1584" t="s">
        <v>49</v>
      </c>
      <c r="M45" s="1577"/>
      <c r="N45" s="1577"/>
      <c r="O45" s="1577"/>
      <c r="P45" s="1577"/>
      <c r="Q45" s="1577"/>
      <c r="R45" s="1577"/>
      <c r="S45" s="1577"/>
      <c r="T45" s="1577"/>
      <c r="U45" s="1577"/>
      <c r="V45" s="1585"/>
      <c r="X45" s="1585" t="s">
        <v>2067</v>
      </c>
      <c r="Y45" s="1577"/>
      <c r="Z45" s="1584" t="s">
        <v>72</v>
      </c>
      <c r="AA45" s="1584" t="s">
        <v>49</v>
      </c>
      <c r="AB45" s="1577"/>
      <c r="AC45" s="2133" t="s">
        <v>52</v>
      </c>
      <c r="AD45" s="2134"/>
      <c r="AE45" s="2134"/>
      <c r="AF45" s="2134"/>
      <c r="AG45" s="2134"/>
      <c r="AH45" s="2134"/>
      <c r="AI45" s="2134"/>
      <c r="AJ45" s="2134"/>
      <c r="AK45" s="2134"/>
      <c r="AL45" s="2134"/>
      <c r="AM45" s="931"/>
      <c r="AN45" s="4"/>
      <c r="AO45" s="397"/>
      <c r="AP45" s="397"/>
      <c r="AQ45" s="397"/>
      <c r="AR45" s="397"/>
      <c r="AS45" s="397"/>
      <c r="AT45" s="399"/>
      <c r="AU45" s="399"/>
      <c r="AV45" s="399"/>
      <c r="AW45" s="399"/>
      <c r="AX45" s="399"/>
      <c r="AY45" s="399"/>
      <c r="AZ45" s="399"/>
      <c r="BA45" s="399"/>
      <c r="BB45" s="399"/>
      <c r="BC45" s="399"/>
      <c r="BD45" s="399"/>
      <c r="BE45" s="399"/>
      <c r="BF45" s="399"/>
      <c r="BG45" s="399"/>
      <c r="BH45" s="399"/>
      <c r="BI45" s="399"/>
      <c r="BJ45" s="399"/>
      <c r="BK45" s="399"/>
      <c r="BL45" s="399"/>
      <c r="BM45" s="399"/>
      <c r="BN45" s="399"/>
      <c r="BO45" s="399"/>
      <c r="BP45" s="399"/>
      <c r="BQ45" s="399"/>
      <c r="BR45" s="399"/>
      <c r="BS45" s="399"/>
      <c r="BT45" s="399"/>
      <c r="BU45" s="399"/>
      <c r="BV45" s="399"/>
      <c r="BW45" s="1586"/>
      <c r="BX45" s="1586"/>
      <c r="BY45" s="1586"/>
      <c r="BZ45" s="1586"/>
      <c r="CA45" s="1586"/>
      <c r="CB45" s="1586"/>
    </row>
    <row r="46" spans="1:80" ht="12.6" customHeight="1">
      <c r="A46" s="2131"/>
      <c r="B46" s="2132"/>
      <c r="C46" s="2132"/>
      <c r="D46" s="2132"/>
      <c r="E46" s="2132"/>
      <c r="F46" s="2132"/>
      <c r="G46" s="2132"/>
      <c r="H46" s="2132"/>
      <c r="I46" s="1577"/>
      <c r="J46" s="1577"/>
      <c r="K46" s="1584" t="s">
        <v>72</v>
      </c>
      <c r="L46" s="1584" t="s">
        <v>50</v>
      </c>
      <c r="M46" s="1577"/>
      <c r="N46" s="1579" t="s">
        <v>1435</v>
      </c>
      <c r="O46" s="1140"/>
      <c r="P46" s="1140"/>
      <c r="Q46" s="1140"/>
      <c r="R46" s="1140"/>
      <c r="S46" s="1140"/>
      <c r="T46" s="1140"/>
      <c r="U46" s="1140"/>
      <c r="V46" s="1140"/>
      <c r="Y46" s="1577"/>
      <c r="Z46" s="1584" t="s">
        <v>72</v>
      </c>
      <c r="AA46" s="1584" t="s">
        <v>50</v>
      </c>
      <c r="AB46" s="1577"/>
      <c r="AC46" s="2134"/>
      <c r="AD46" s="2134"/>
      <c r="AE46" s="2134"/>
      <c r="AF46" s="2134"/>
      <c r="AG46" s="2134"/>
      <c r="AH46" s="2134"/>
      <c r="AI46" s="2134"/>
      <c r="AJ46" s="2134"/>
      <c r="AK46" s="2134"/>
      <c r="AL46" s="2134"/>
      <c r="AM46" s="931"/>
      <c r="AN46" s="4"/>
      <c r="AO46" s="397"/>
      <c r="AP46" s="397"/>
      <c r="AQ46" s="397"/>
      <c r="AR46" s="397"/>
      <c r="AS46" s="397"/>
      <c r="AT46" s="399"/>
      <c r="AU46" s="399"/>
      <c r="AV46" s="399"/>
      <c r="AW46" s="399"/>
      <c r="AX46" s="399"/>
      <c r="AY46" s="399"/>
      <c r="AZ46" s="399"/>
      <c r="BA46" s="399"/>
      <c r="BB46" s="399"/>
      <c r="BC46" s="399"/>
      <c r="BD46" s="399"/>
      <c r="BE46" s="399"/>
      <c r="BF46" s="399"/>
      <c r="BG46" s="399"/>
      <c r="BH46" s="399"/>
      <c r="BI46" s="399"/>
      <c r="BJ46" s="399"/>
      <c r="BK46" s="399"/>
      <c r="BL46" s="399"/>
      <c r="BM46" s="399"/>
      <c r="BN46" s="399"/>
      <c r="BO46" s="399"/>
      <c r="BP46" s="399"/>
      <c r="BQ46" s="399"/>
      <c r="BR46" s="399"/>
      <c r="BS46" s="399"/>
      <c r="BT46" s="399"/>
      <c r="BU46" s="399"/>
      <c r="BV46" s="399"/>
      <c r="BW46" s="1586"/>
      <c r="BX46" s="1586"/>
      <c r="BY46" s="1586"/>
      <c r="BZ46" s="1586"/>
      <c r="CA46" s="1586"/>
      <c r="CB46" s="1586"/>
    </row>
    <row r="47" spans="1:80" ht="12.6" customHeight="1">
      <c r="A47" s="2131"/>
      <c r="B47" s="2132"/>
      <c r="C47" s="2132"/>
      <c r="D47" s="2132"/>
      <c r="E47" s="2132"/>
      <c r="F47" s="2132"/>
      <c r="G47" s="2132"/>
      <c r="H47" s="2132"/>
      <c r="I47" s="1584"/>
      <c r="J47" s="1584"/>
      <c r="K47" s="1584" t="s">
        <v>72</v>
      </c>
      <c r="L47" s="1584" t="s">
        <v>51</v>
      </c>
      <c r="M47" s="1585"/>
      <c r="N47" s="1585"/>
      <c r="O47" s="1585"/>
      <c r="P47" s="1585"/>
      <c r="Q47" s="1585"/>
      <c r="R47" s="1585"/>
      <c r="S47" s="1585"/>
      <c r="T47" s="1585"/>
      <c r="U47" s="931"/>
      <c r="V47" s="931"/>
      <c r="Y47" s="1584"/>
      <c r="Z47" s="1584" t="s">
        <v>72</v>
      </c>
      <c r="AA47" s="1584" t="s">
        <v>51</v>
      </c>
      <c r="AB47" s="1585"/>
      <c r="AC47" s="2134"/>
      <c r="AD47" s="2134"/>
      <c r="AE47" s="2134"/>
      <c r="AF47" s="2134"/>
      <c r="AG47" s="2134"/>
      <c r="AH47" s="2134"/>
      <c r="AI47" s="2134"/>
      <c r="AJ47" s="2134"/>
      <c r="AK47" s="2134"/>
      <c r="AL47" s="2134"/>
      <c r="AM47" s="931"/>
      <c r="AN47" s="4"/>
      <c r="AO47" s="397"/>
      <c r="AP47" s="397"/>
      <c r="AQ47" s="397"/>
      <c r="AR47" s="397"/>
      <c r="AS47" s="397"/>
      <c r="AT47" s="399"/>
      <c r="AU47" s="399"/>
      <c r="AV47" s="399"/>
      <c r="AW47" s="399"/>
      <c r="AX47" s="399"/>
      <c r="AY47" s="399"/>
      <c r="AZ47" s="399"/>
      <c r="BA47" s="399"/>
      <c r="BB47" s="399"/>
      <c r="BC47" s="399"/>
      <c r="BD47" s="400"/>
      <c r="BE47" s="400"/>
      <c r="BF47" s="400"/>
      <c r="BG47" s="400"/>
      <c r="BH47" s="400"/>
      <c r="BI47" s="400"/>
      <c r="BJ47" s="400"/>
      <c r="BK47" s="400"/>
      <c r="BL47" s="400"/>
      <c r="BM47" s="400"/>
      <c r="BN47" s="400"/>
      <c r="BO47" s="400"/>
      <c r="BP47" s="400"/>
      <c r="BQ47" s="400"/>
      <c r="BR47" s="400"/>
      <c r="BS47" s="399"/>
      <c r="BT47" s="399"/>
      <c r="BU47" s="399"/>
      <c r="BV47" s="399"/>
      <c r="BW47" s="1586"/>
      <c r="BX47" s="1586"/>
      <c r="BY47" s="1586"/>
      <c r="BZ47" s="1586"/>
      <c r="CA47" s="1586"/>
      <c r="CB47" s="1586"/>
    </row>
    <row r="48" spans="1:80" ht="12.6" customHeight="1">
      <c r="A48" s="2128" t="s">
        <v>1436</v>
      </c>
      <c r="B48" s="2129"/>
      <c r="C48" s="2129"/>
      <c r="D48" s="2129"/>
      <c r="E48" s="2129"/>
      <c r="F48" s="2129"/>
      <c r="G48" s="2129"/>
      <c r="H48" s="2129"/>
      <c r="I48" s="2129"/>
      <c r="J48" s="2129"/>
      <c r="K48" s="2129"/>
      <c r="L48" s="2129"/>
      <c r="M48" s="2129"/>
      <c r="N48" s="2129"/>
      <c r="O48" s="2129"/>
      <c r="P48" s="2129"/>
      <c r="Q48" s="2129"/>
      <c r="R48" s="2129"/>
      <c r="S48" s="2129"/>
      <c r="T48" s="2129"/>
      <c r="U48" s="2129"/>
      <c r="V48" s="2129"/>
      <c r="W48" s="2129"/>
      <c r="X48" s="2129"/>
      <c r="Y48" s="2129"/>
      <c r="Z48" s="2129"/>
      <c r="AA48" s="2129"/>
      <c r="AB48" s="2129"/>
      <c r="AC48" s="2129"/>
      <c r="AD48" s="2129"/>
      <c r="AE48" s="2129"/>
      <c r="AF48" s="2129"/>
      <c r="AG48" s="2129"/>
      <c r="AH48" s="2129"/>
      <c r="AI48" s="2129"/>
      <c r="AJ48" s="2129"/>
      <c r="AK48" s="2129"/>
      <c r="AL48" s="2129"/>
      <c r="AM48" s="2129"/>
      <c r="AN48" s="2130"/>
      <c r="AO48" s="397"/>
      <c r="AP48" s="397"/>
      <c r="AQ48" s="397"/>
      <c r="AR48" s="397"/>
      <c r="AS48" s="397"/>
      <c r="AT48" s="399"/>
      <c r="AU48" s="399"/>
      <c r="AV48" s="399"/>
      <c r="AW48" s="399"/>
      <c r="AX48" s="399"/>
      <c r="AY48" s="399"/>
      <c r="AZ48" s="399"/>
      <c r="BA48" s="399"/>
      <c r="BB48" s="399"/>
      <c r="BC48" s="399"/>
      <c r="BD48" s="400"/>
      <c r="BE48" s="400"/>
      <c r="BF48" s="400"/>
      <c r="BG48" s="400"/>
      <c r="BH48" s="400"/>
      <c r="BI48" s="400"/>
      <c r="BJ48" s="400"/>
      <c r="BK48" s="400"/>
      <c r="BL48" s="400"/>
      <c r="BM48" s="400"/>
      <c r="BN48" s="400"/>
      <c r="BO48" s="400"/>
      <c r="BP48" s="400"/>
      <c r="BQ48" s="400"/>
      <c r="BR48" s="400"/>
      <c r="BS48" s="399"/>
      <c r="BT48" s="399"/>
      <c r="BU48" s="399"/>
      <c r="BV48" s="399"/>
      <c r="BW48" s="1586"/>
      <c r="BX48" s="1586"/>
      <c r="BY48" s="1586"/>
      <c r="BZ48" s="1586"/>
      <c r="CA48" s="1586"/>
      <c r="CB48" s="1586"/>
    </row>
    <row r="49" spans="1:80" ht="12.6" customHeight="1">
      <c r="A49" s="2128" t="s">
        <v>2356</v>
      </c>
      <c r="B49" s="2129"/>
      <c r="C49" s="2129"/>
      <c r="D49" s="2129"/>
      <c r="E49" s="2129"/>
      <c r="F49" s="2129"/>
      <c r="G49" s="2129"/>
      <c r="H49" s="2129"/>
      <c r="I49" s="2129"/>
      <c r="J49" s="2129"/>
      <c r="K49" s="2129"/>
      <c r="L49" s="2129"/>
      <c r="M49" s="2129"/>
      <c r="N49" s="2129"/>
      <c r="O49" s="2129"/>
      <c r="P49" s="2129"/>
      <c r="Q49" s="2129"/>
      <c r="R49" s="2129"/>
      <c r="S49" s="2129"/>
      <c r="T49" s="2129"/>
      <c r="U49" s="2129"/>
      <c r="V49" s="2129"/>
      <c r="W49" s="2129"/>
      <c r="X49" s="2129"/>
      <c r="Y49" s="2129"/>
      <c r="Z49" s="2129"/>
      <c r="AA49" s="2129"/>
      <c r="AB49" s="2129"/>
      <c r="AC49" s="2129"/>
      <c r="AD49" s="2129"/>
      <c r="AE49" s="2129"/>
      <c r="AF49" s="2129"/>
      <c r="AG49" s="2129"/>
      <c r="AH49" s="2129"/>
      <c r="AI49" s="2129"/>
      <c r="AJ49" s="2129"/>
      <c r="AK49" s="2129"/>
      <c r="AL49" s="2129"/>
      <c r="AM49" s="2129"/>
      <c r="AN49" s="2130"/>
      <c r="AO49" s="397"/>
      <c r="AP49" s="397"/>
      <c r="AQ49" s="397"/>
      <c r="BV49" s="399"/>
      <c r="BW49" s="1586"/>
      <c r="BX49" s="1586"/>
      <c r="BY49" s="1586"/>
      <c r="BZ49" s="1586"/>
      <c r="CA49" s="1586"/>
      <c r="CB49" s="1586"/>
    </row>
    <row r="50" spans="1:80" ht="12.6" customHeight="1">
      <c r="A50" s="2128" t="s">
        <v>2357</v>
      </c>
      <c r="B50" s="2129"/>
      <c r="C50" s="2129"/>
      <c r="D50" s="2129"/>
      <c r="E50" s="2129"/>
      <c r="F50" s="2129"/>
      <c r="G50" s="2129"/>
      <c r="H50" s="2129"/>
      <c r="I50" s="2129"/>
      <c r="J50" s="2129"/>
      <c r="K50" s="2129"/>
      <c r="L50" s="2129"/>
      <c r="M50" s="2129"/>
      <c r="N50" s="2129"/>
      <c r="O50" s="2129"/>
      <c r="P50" s="2129"/>
      <c r="Q50" s="2129"/>
      <c r="R50" s="2129"/>
      <c r="S50" s="2129"/>
      <c r="T50" s="2129"/>
      <c r="U50" s="2129"/>
      <c r="V50" s="2129"/>
      <c r="W50" s="2129"/>
      <c r="X50" s="2129"/>
      <c r="Y50" s="2129"/>
      <c r="Z50" s="2129"/>
      <c r="AA50" s="2129"/>
      <c r="AB50" s="2129"/>
      <c r="AC50" s="2129"/>
      <c r="AD50" s="2129"/>
      <c r="AE50" s="2129"/>
      <c r="AF50" s="2129"/>
      <c r="AG50" s="2129"/>
      <c r="AH50" s="2129"/>
      <c r="AI50" s="2129"/>
      <c r="AJ50" s="2129"/>
      <c r="AK50" s="2129"/>
      <c r="AL50" s="2129"/>
      <c r="AM50" s="2129"/>
      <c r="AN50" s="2130"/>
      <c r="AO50" s="397"/>
      <c r="AP50" s="397"/>
      <c r="AQ50" s="397"/>
      <c r="BV50" s="399"/>
      <c r="BW50" s="1586"/>
      <c r="BX50" s="1586"/>
      <c r="BY50" s="1586"/>
      <c r="BZ50" s="1586"/>
      <c r="CA50" s="1586"/>
      <c r="CB50" s="1586"/>
    </row>
    <row r="51" spans="1:80" ht="12.6" customHeight="1">
      <c r="A51" s="2135" t="s">
        <v>3059</v>
      </c>
      <c r="B51" s="2136"/>
      <c r="C51" s="2136"/>
      <c r="D51" s="2136"/>
      <c r="E51" s="2136"/>
      <c r="F51" s="2136"/>
      <c r="G51" s="2136"/>
      <c r="H51" s="2136"/>
      <c r="I51" s="2136"/>
      <c r="K51" s="1585"/>
      <c r="L51" s="1577"/>
      <c r="M51" s="1584"/>
      <c r="N51" s="1584"/>
      <c r="O51" s="1585" t="s">
        <v>2359</v>
      </c>
      <c r="P51" s="1585"/>
      <c r="Q51" s="1585"/>
      <c r="R51" s="1585"/>
      <c r="S51" s="1585"/>
      <c r="T51" s="1585"/>
      <c r="U51" s="1585"/>
      <c r="V51" s="1585"/>
      <c r="W51" s="1585"/>
      <c r="X51" s="1585"/>
      <c r="Y51" s="931"/>
      <c r="Z51" s="1584" t="s">
        <v>72</v>
      </c>
      <c r="AA51" s="931" t="s">
        <v>2360</v>
      </c>
      <c r="AB51" s="1584"/>
      <c r="AC51" s="1585"/>
      <c r="AD51" s="1584" t="s">
        <v>72</v>
      </c>
      <c r="AE51" s="1585" t="s">
        <v>2361</v>
      </c>
      <c r="AF51" s="1585"/>
      <c r="AG51" s="1584" t="s">
        <v>72</v>
      </c>
      <c r="AH51" s="1585" t="s">
        <v>2362</v>
      </c>
      <c r="AI51" s="1585"/>
      <c r="AJ51" s="1585" t="s">
        <v>2363</v>
      </c>
      <c r="AK51" s="1585"/>
      <c r="AL51" s="1585"/>
      <c r="AM51" s="1585"/>
      <c r="AN51" s="4"/>
      <c r="AO51" s="397" t="s">
        <v>2372</v>
      </c>
      <c r="AP51" s="397"/>
      <c r="AQ51" s="397"/>
      <c r="BV51" s="399"/>
      <c r="BW51" s="1586"/>
      <c r="BX51" s="1586"/>
      <c r="BY51" s="1586"/>
      <c r="BZ51" s="1586"/>
      <c r="CA51" s="1586"/>
      <c r="CB51" s="1586"/>
    </row>
    <row r="52" spans="1:80" ht="12.6" customHeight="1">
      <c r="A52" s="2135"/>
      <c r="B52" s="2136"/>
      <c r="C52" s="2136"/>
      <c r="D52" s="2136"/>
      <c r="E52" s="2136"/>
      <c r="F52" s="2136"/>
      <c r="G52" s="2136"/>
      <c r="H52" s="2136"/>
      <c r="I52" s="2136"/>
      <c r="J52" s="1585"/>
      <c r="K52" s="1585" t="s">
        <v>2067</v>
      </c>
      <c r="L52" s="931"/>
      <c r="M52" s="931"/>
      <c r="N52" s="931"/>
      <c r="O52" s="1585" t="s">
        <v>2364</v>
      </c>
      <c r="P52" s="1585"/>
      <c r="Q52" s="1585"/>
      <c r="R52" s="1585"/>
      <c r="S52" s="1585"/>
      <c r="T52" s="1585"/>
      <c r="U52" s="1585"/>
      <c r="V52" s="1585"/>
      <c r="W52" s="1585"/>
      <c r="X52" s="1585"/>
      <c r="Y52" s="1584"/>
      <c r="Z52" s="1584"/>
      <c r="AA52" s="1584"/>
      <c r="AB52" s="1584"/>
      <c r="AC52" s="1585"/>
      <c r="AD52" s="1585"/>
      <c r="AE52" s="1585"/>
      <c r="AF52" s="1585"/>
      <c r="AG52" s="1585"/>
      <c r="AH52" s="1585"/>
      <c r="AI52" s="1585"/>
      <c r="AJ52" s="1585"/>
      <c r="AK52" s="1585"/>
      <c r="AL52" s="1585"/>
      <c r="AM52" s="1585"/>
      <c r="AN52" s="4"/>
      <c r="AO52" s="397"/>
      <c r="AP52" s="397"/>
      <c r="AQ52" s="397"/>
      <c r="BV52" s="399"/>
      <c r="BW52" s="1586"/>
      <c r="BX52" s="1586"/>
      <c r="BY52" s="1586"/>
      <c r="BZ52" s="1586"/>
      <c r="CA52" s="1586"/>
      <c r="CB52" s="1586"/>
    </row>
    <row r="53" spans="1:80" ht="12.6" customHeight="1">
      <c r="A53" s="2135"/>
      <c r="B53" s="2136"/>
      <c r="C53" s="2136"/>
      <c r="D53" s="2136"/>
      <c r="E53" s="2136"/>
      <c r="F53" s="2136"/>
      <c r="G53" s="2136"/>
      <c r="H53" s="2136"/>
      <c r="I53" s="2136"/>
      <c r="J53" s="1577"/>
      <c r="K53" s="1584" t="s">
        <v>72</v>
      </c>
      <c r="L53" s="2129" t="s">
        <v>2358</v>
      </c>
      <c r="M53" s="2134"/>
      <c r="N53" s="2134"/>
      <c r="O53" s="1579" t="s">
        <v>2378</v>
      </c>
      <c r="P53" s="1577"/>
      <c r="Q53" s="1577"/>
      <c r="R53" s="1577"/>
      <c r="S53" s="1577"/>
      <c r="T53" s="1577"/>
      <c r="U53" s="1577"/>
      <c r="V53" s="1577"/>
      <c r="W53" s="1577"/>
      <c r="X53" s="1577"/>
      <c r="Y53" s="1577"/>
      <c r="Z53" s="1577"/>
      <c r="AA53" s="1577"/>
      <c r="AB53" s="1577"/>
      <c r="AC53" s="1577"/>
      <c r="AD53" s="1577"/>
      <c r="AE53" s="1577"/>
      <c r="AF53" s="1577"/>
      <c r="AG53" s="1577"/>
      <c r="AH53" s="1577"/>
      <c r="AI53" s="1577"/>
      <c r="AJ53" s="1577"/>
      <c r="AK53" s="1577"/>
      <c r="AL53" s="1577"/>
      <c r="AM53" s="1577"/>
      <c r="AN53" s="4"/>
      <c r="AO53" s="397"/>
      <c r="AP53" s="397"/>
      <c r="AQ53" s="397"/>
      <c r="BV53" s="399"/>
      <c r="BW53" s="1586"/>
      <c r="BX53" s="1586"/>
      <c r="BY53" s="1586"/>
      <c r="BZ53" s="1586"/>
      <c r="CA53" s="1586"/>
      <c r="CB53" s="1586"/>
    </row>
    <row r="54" spans="1:80" ht="12.6" customHeight="1">
      <c r="A54" s="2135"/>
      <c r="B54" s="2136"/>
      <c r="C54" s="2136"/>
      <c r="D54" s="2136"/>
      <c r="E54" s="2136"/>
      <c r="F54" s="2136"/>
      <c r="G54" s="2136"/>
      <c r="H54" s="2136"/>
      <c r="I54" s="2136"/>
      <c r="J54" s="1577"/>
      <c r="K54" s="1577"/>
      <c r="L54" s="1577"/>
      <c r="M54" s="1577"/>
      <c r="N54" s="1577"/>
      <c r="O54" s="1579" t="s">
        <v>2365</v>
      </c>
      <c r="P54" s="1577"/>
      <c r="Q54" s="1577"/>
      <c r="R54" s="1577"/>
      <c r="S54" s="1577"/>
      <c r="T54" s="1577"/>
      <c r="U54" s="1577"/>
      <c r="V54" s="1577"/>
      <c r="W54" s="1577"/>
      <c r="X54" s="1577"/>
      <c r="Y54" s="1577"/>
      <c r="Z54" s="1577"/>
      <c r="AA54" s="1584" t="s">
        <v>72</v>
      </c>
      <c r="AB54" s="931" t="s">
        <v>2360</v>
      </c>
      <c r="AC54" s="1584"/>
      <c r="AD54" s="1585"/>
      <c r="AE54" s="1584" t="s">
        <v>72</v>
      </c>
      <c r="AF54" s="1585" t="s">
        <v>2361</v>
      </c>
      <c r="AG54" s="1585"/>
      <c r="AH54" s="1584" t="s">
        <v>72</v>
      </c>
      <c r="AI54" s="1585" t="s">
        <v>2362</v>
      </c>
      <c r="AJ54" s="1585"/>
      <c r="AK54" s="1585" t="s">
        <v>2363</v>
      </c>
      <c r="AL54" s="1585"/>
      <c r="AM54" s="1577"/>
      <c r="AN54" s="4"/>
      <c r="AO54" s="397"/>
      <c r="AP54" s="397"/>
      <c r="AQ54" s="397"/>
      <c r="AR54" s="397"/>
      <c r="AS54" s="397"/>
      <c r="AT54" s="399"/>
      <c r="AU54" s="399"/>
      <c r="AV54" s="399"/>
      <c r="AW54" s="399"/>
      <c r="AX54" s="399"/>
      <c r="AY54" s="399"/>
      <c r="AZ54" s="399"/>
      <c r="BA54" s="399"/>
      <c r="BB54" s="399"/>
      <c r="BC54" s="399"/>
      <c r="BD54" s="397"/>
      <c r="BE54" s="397"/>
      <c r="BF54" s="399"/>
      <c r="BG54" s="399"/>
      <c r="BH54" s="399"/>
      <c r="BI54" s="399"/>
      <c r="BJ54" s="399"/>
      <c r="BK54" s="399"/>
      <c r="BL54" s="399"/>
      <c r="BM54" s="399"/>
      <c r="BN54" s="399"/>
      <c r="BO54" s="399"/>
      <c r="BP54" s="399"/>
      <c r="BQ54" s="399"/>
      <c r="BR54" s="399"/>
      <c r="BS54" s="399"/>
      <c r="BT54" s="399"/>
      <c r="BU54" s="399"/>
      <c r="BV54" s="399"/>
      <c r="BW54" s="1586"/>
      <c r="BX54" s="1586"/>
      <c r="BY54" s="1586"/>
      <c r="BZ54" s="1586"/>
      <c r="CA54" s="1586"/>
      <c r="CB54" s="1586"/>
    </row>
    <row r="55" spans="1:80" ht="10.5" customHeight="1">
      <c r="A55" s="2135"/>
      <c r="B55" s="2136"/>
      <c r="C55" s="2136"/>
      <c r="D55" s="2136"/>
      <c r="E55" s="2136"/>
      <c r="F55" s="2136"/>
      <c r="G55" s="2136"/>
      <c r="H55" s="2136"/>
      <c r="I55" s="2136"/>
      <c r="J55" s="1577"/>
      <c r="K55" s="1577"/>
      <c r="L55" s="1577"/>
      <c r="M55" s="1577"/>
      <c r="N55" s="1577"/>
      <c r="O55" s="1579" t="s">
        <v>2366</v>
      </c>
      <c r="P55" s="1577"/>
      <c r="Q55" s="1577"/>
      <c r="R55" s="1577"/>
      <c r="S55" s="1577"/>
      <c r="T55" s="1577"/>
      <c r="U55" s="1577"/>
      <c r="V55" s="1577"/>
      <c r="W55" s="1577"/>
      <c r="X55" s="1577"/>
      <c r="Y55" s="1577"/>
      <c r="Z55" s="1577"/>
      <c r="AA55" s="1577"/>
      <c r="AB55" s="1577"/>
      <c r="AC55" s="1577"/>
      <c r="AD55" s="1577"/>
      <c r="AE55" s="1577"/>
      <c r="AF55" s="1577"/>
      <c r="AG55" s="1577"/>
      <c r="AH55" s="1577"/>
      <c r="AI55" s="1577"/>
      <c r="AJ55" s="1577"/>
      <c r="AK55" s="1577"/>
      <c r="AL55" s="1577"/>
      <c r="AM55" s="1577"/>
      <c r="AN55" s="4"/>
      <c r="AO55" s="397"/>
      <c r="AP55" s="397"/>
      <c r="AQ55" s="397"/>
      <c r="AR55" s="397"/>
      <c r="AS55" s="397"/>
      <c r="AT55" s="399"/>
      <c r="AU55" s="399"/>
      <c r="AV55" s="399"/>
      <c r="AW55" s="399"/>
      <c r="AX55" s="399"/>
      <c r="AY55" s="399"/>
      <c r="AZ55" s="399"/>
      <c r="BA55" s="399"/>
      <c r="BB55" s="399"/>
      <c r="BC55" s="399"/>
      <c r="BD55" s="397"/>
      <c r="BE55" s="397"/>
      <c r="BF55" s="399"/>
      <c r="BG55" s="399"/>
      <c r="BH55" s="399"/>
      <c r="BI55" s="399"/>
      <c r="BJ55" s="399"/>
      <c r="BK55" s="399"/>
      <c r="BL55" s="399"/>
      <c r="BM55" s="399"/>
      <c r="BN55" s="399"/>
      <c r="BO55" s="399"/>
      <c r="BP55" s="399"/>
      <c r="BQ55" s="399"/>
      <c r="BR55" s="399"/>
      <c r="BS55" s="399"/>
      <c r="BT55" s="399"/>
      <c r="BU55" s="399"/>
      <c r="BV55" s="399"/>
      <c r="BW55" s="1586"/>
      <c r="BX55" s="1586"/>
      <c r="BY55" s="1586"/>
      <c r="BZ55" s="1586"/>
      <c r="CA55" s="1586"/>
      <c r="CB55" s="1586"/>
    </row>
    <row r="56" spans="1:80" ht="10.5" customHeight="1">
      <c r="A56" s="1576"/>
      <c r="B56" s="1577"/>
      <c r="C56" s="1577"/>
      <c r="D56" s="1577"/>
      <c r="E56" s="1577"/>
      <c r="F56" s="1577"/>
      <c r="G56" s="1577"/>
      <c r="H56" s="1577"/>
      <c r="I56" s="1577"/>
      <c r="J56" s="1577"/>
      <c r="K56" s="1584" t="s">
        <v>72</v>
      </c>
      <c r="L56" s="1579" t="s">
        <v>2367</v>
      </c>
      <c r="M56" s="1580"/>
      <c r="N56" s="1580"/>
      <c r="O56" s="1577"/>
      <c r="P56" s="1577"/>
      <c r="Q56" s="1577"/>
      <c r="R56" s="1577"/>
      <c r="S56" s="1577"/>
      <c r="T56" s="1577"/>
      <c r="U56" s="1577"/>
      <c r="V56" s="1577"/>
      <c r="W56" s="1577"/>
      <c r="X56" s="1577"/>
      <c r="Y56" s="1577"/>
      <c r="Z56" s="1577"/>
      <c r="AA56" s="1577"/>
      <c r="AB56" s="1577"/>
      <c r="AC56" s="1577"/>
      <c r="AD56" s="1577"/>
      <c r="AE56" s="1577"/>
      <c r="AF56" s="1577"/>
      <c r="AG56" s="1577"/>
      <c r="AH56" s="1577"/>
      <c r="AI56" s="1577"/>
      <c r="AJ56" s="1577"/>
      <c r="AK56" s="1577"/>
      <c r="AL56" s="1577"/>
      <c r="AM56" s="1577"/>
      <c r="AN56" s="1578"/>
      <c r="AO56" s="397"/>
      <c r="AP56" s="397"/>
      <c r="AQ56" s="397"/>
      <c r="AR56" s="397"/>
      <c r="AS56" s="397"/>
      <c r="AT56" s="399"/>
      <c r="AU56" s="399"/>
      <c r="AV56" s="399"/>
      <c r="AW56" s="399"/>
      <c r="AX56" s="399"/>
      <c r="AY56" s="399"/>
      <c r="AZ56" s="399"/>
      <c r="BA56" s="399"/>
      <c r="BB56" s="399"/>
      <c r="BC56" s="399"/>
      <c r="BD56" s="397"/>
      <c r="BE56" s="397"/>
      <c r="BF56" s="399"/>
      <c r="BG56" s="399"/>
      <c r="BH56" s="399"/>
      <c r="BI56" s="399"/>
      <c r="BJ56" s="399"/>
      <c r="BK56" s="399"/>
      <c r="BL56" s="399"/>
      <c r="BM56" s="399"/>
      <c r="BN56" s="399"/>
      <c r="BO56" s="399"/>
      <c r="BP56" s="399"/>
      <c r="BQ56" s="399"/>
      <c r="BR56" s="399"/>
      <c r="BS56" s="399"/>
      <c r="BT56" s="399"/>
      <c r="BU56" s="399"/>
      <c r="BV56" s="399"/>
      <c r="BW56" s="1586"/>
      <c r="BX56" s="1586"/>
      <c r="BY56" s="1586"/>
      <c r="BZ56" s="1586"/>
      <c r="CA56" s="1586"/>
      <c r="CB56" s="1586"/>
    </row>
    <row r="57" spans="1:80" ht="10.5" customHeight="1">
      <c r="A57" s="2120" t="s">
        <v>2368</v>
      </c>
      <c r="B57" s="2121"/>
      <c r="C57" s="2121"/>
      <c r="D57" s="2121"/>
      <c r="E57" s="2121"/>
      <c r="F57" s="2121"/>
      <c r="G57" s="2121"/>
      <c r="H57" s="2121"/>
      <c r="I57" s="2121"/>
      <c r="J57" s="2121"/>
      <c r="K57" s="2121"/>
      <c r="L57" s="2121"/>
      <c r="M57" s="2121"/>
      <c r="N57" s="2121"/>
      <c r="O57" s="2121"/>
      <c r="P57" s="2121"/>
      <c r="Q57" s="2121"/>
      <c r="R57" s="2121"/>
      <c r="S57" s="2121"/>
      <c r="T57" s="2121"/>
      <c r="U57" s="2121"/>
      <c r="V57" s="2121"/>
      <c r="W57" s="2121"/>
      <c r="X57" s="2121"/>
      <c r="Y57" s="2121"/>
      <c r="Z57" s="2121"/>
      <c r="AA57" s="1577"/>
      <c r="AB57" s="1577"/>
      <c r="AC57" s="1577"/>
      <c r="AD57" s="1577"/>
      <c r="AE57" s="1577"/>
      <c r="AF57" s="1577"/>
      <c r="AG57" s="1577"/>
      <c r="AH57" s="1577"/>
      <c r="AI57" s="1577"/>
      <c r="AJ57" s="1577"/>
      <c r="AK57" s="1577"/>
      <c r="AL57" s="1577"/>
      <c r="AM57" s="1577"/>
      <c r="AN57" s="1578"/>
      <c r="AO57" s="397"/>
      <c r="AP57" s="397"/>
      <c r="AQ57" s="397"/>
      <c r="AR57" s="397"/>
      <c r="AS57" s="397"/>
      <c r="AT57" s="399"/>
      <c r="AU57" s="399"/>
      <c r="AV57" s="399"/>
      <c r="AW57" s="399"/>
      <c r="AX57" s="399"/>
      <c r="AY57" s="399"/>
      <c r="AZ57" s="399"/>
      <c r="BA57" s="399"/>
      <c r="BB57" s="399"/>
      <c r="BC57" s="399"/>
      <c r="BD57" s="400"/>
      <c r="BE57" s="400"/>
      <c r="BF57" s="399"/>
      <c r="BG57" s="399"/>
      <c r="BH57" s="399"/>
      <c r="BI57" s="399"/>
      <c r="BJ57" s="399"/>
      <c r="BK57" s="399"/>
      <c r="BL57" s="399"/>
      <c r="BM57" s="399"/>
      <c r="BN57" s="399"/>
      <c r="BO57" s="399"/>
      <c r="BP57" s="399"/>
      <c r="BQ57" s="399"/>
      <c r="BR57" s="399"/>
      <c r="BS57" s="399"/>
      <c r="BT57" s="399"/>
      <c r="BU57" s="399"/>
      <c r="BV57" s="399"/>
      <c r="BW57" s="1586"/>
      <c r="BX57" s="1586"/>
      <c r="BY57" s="1586"/>
      <c r="BZ57" s="1586"/>
      <c r="CA57" s="1586"/>
      <c r="CB57" s="1586"/>
    </row>
    <row r="58" spans="1:80" ht="12.6" customHeight="1">
      <c r="A58" s="2"/>
      <c r="B58" s="931"/>
      <c r="C58" s="931"/>
      <c r="D58" s="931"/>
      <c r="E58" s="931"/>
      <c r="F58" s="931"/>
      <c r="G58" s="931"/>
      <c r="H58" s="931"/>
      <c r="I58" s="931"/>
      <c r="J58" s="931"/>
      <c r="K58" s="931"/>
      <c r="L58" s="931"/>
      <c r="M58" s="931"/>
      <c r="N58" s="931"/>
      <c r="O58" s="931"/>
      <c r="P58" s="931"/>
      <c r="Q58" s="931"/>
      <c r="R58" s="931"/>
      <c r="S58" s="931"/>
      <c r="T58" s="931"/>
      <c r="U58" s="931"/>
      <c r="V58" s="931"/>
      <c r="W58" s="931"/>
      <c r="X58" s="931"/>
      <c r="Y58" s="931"/>
      <c r="Z58" s="931"/>
      <c r="AA58" s="2122" t="s">
        <v>2261</v>
      </c>
      <c r="AB58" s="2122"/>
      <c r="AC58" s="2123"/>
      <c r="AD58" s="2122"/>
      <c r="AE58" s="2122" t="s">
        <v>85</v>
      </c>
      <c r="AF58" s="2122"/>
      <c r="AG58" s="2123"/>
      <c r="AH58" s="2122"/>
      <c r="AI58" s="2122" t="s">
        <v>84</v>
      </c>
      <c r="AJ58" s="2122"/>
      <c r="AK58" s="2123"/>
      <c r="AL58" s="2122"/>
      <c r="AM58" s="2122" t="s">
        <v>83</v>
      </c>
      <c r="AN58" s="2124"/>
      <c r="AO58" s="397"/>
      <c r="AP58" s="397"/>
      <c r="AQ58" s="397"/>
      <c r="AR58" s="397"/>
      <c r="AS58" s="397"/>
      <c r="AT58" s="399"/>
      <c r="AU58" s="399"/>
      <c r="AV58" s="399"/>
      <c r="AW58" s="399"/>
      <c r="AX58" s="399"/>
      <c r="AY58" s="399"/>
      <c r="AZ58" s="399"/>
      <c r="BA58" s="399"/>
      <c r="BB58" s="399"/>
      <c r="BC58" s="399"/>
      <c r="BD58" s="400"/>
      <c r="BE58" s="400"/>
      <c r="BF58" s="399"/>
      <c r="BG58" s="399"/>
      <c r="BH58" s="399"/>
      <c r="BI58" s="399"/>
      <c r="BJ58" s="399"/>
      <c r="BK58" s="399"/>
      <c r="BL58" s="399"/>
      <c r="BM58" s="399"/>
      <c r="BN58" s="399"/>
      <c r="BO58" s="399"/>
      <c r="BP58" s="399"/>
      <c r="BQ58" s="399"/>
      <c r="BR58" s="399"/>
      <c r="BS58" s="399"/>
      <c r="BT58" s="399"/>
      <c r="BU58" s="399"/>
      <c r="BV58" s="399"/>
      <c r="BW58" s="1586"/>
      <c r="BX58" s="1586"/>
      <c r="BY58" s="1586"/>
      <c r="BZ58" s="1586"/>
      <c r="CA58" s="1586"/>
      <c r="CB58" s="1586"/>
    </row>
    <row r="59" spans="1:80" ht="12.6" customHeigh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2122"/>
      <c r="AB59" s="2122"/>
      <c r="AC59" s="2122"/>
      <c r="AD59" s="2122"/>
      <c r="AE59" s="2122"/>
      <c r="AF59" s="2122"/>
      <c r="AG59" s="2122"/>
      <c r="AH59" s="2122"/>
      <c r="AI59" s="2122"/>
      <c r="AJ59" s="2122"/>
      <c r="AK59" s="2122"/>
      <c r="AL59" s="2122"/>
      <c r="AM59" s="2122"/>
      <c r="AN59" s="2124"/>
      <c r="AO59" s="397"/>
      <c r="AP59" s="397"/>
      <c r="AQ59" s="397"/>
      <c r="AR59" s="397"/>
      <c r="AS59" s="397"/>
      <c r="AT59" s="399"/>
      <c r="AU59" s="399"/>
      <c r="AV59" s="399"/>
      <c r="AW59" s="399"/>
      <c r="AX59" s="399"/>
      <c r="AY59" s="399"/>
      <c r="AZ59" s="399"/>
      <c r="BA59" s="399"/>
      <c r="BB59" s="399"/>
      <c r="BC59" s="399"/>
      <c r="BD59" s="400"/>
      <c r="BE59" s="400"/>
      <c r="BF59" s="399"/>
      <c r="BG59" s="399"/>
      <c r="BH59" s="399"/>
      <c r="BI59" s="399"/>
      <c r="BJ59" s="399"/>
      <c r="BK59" s="399"/>
      <c r="BL59" s="399"/>
      <c r="BM59" s="399"/>
      <c r="BN59" s="399"/>
      <c r="BO59" s="399"/>
      <c r="BP59" s="399"/>
      <c r="BQ59" s="399"/>
      <c r="BR59" s="399"/>
      <c r="BS59" s="399"/>
      <c r="BT59" s="399"/>
      <c r="BU59" s="399"/>
      <c r="BV59" s="399"/>
      <c r="BW59" s="1586"/>
      <c r="BX59" s="1586"/>
      <c r="BY59" s="1586"/>
      <c r="BZ59" s="1586"/>
      <c r="CA59" s="1586"/>
      <c r="CB59" s="1586"/>
    </row>
    <row r="60" spans="1:80" ht="12.6" customHeight="1">
      <c r="A60" s="1999" t="s">
        <v>1437</v>
      </c>
      <c r="B60" s="2000"/>
      <c r="C60" s="2000"/>
      <c r="D60" s="2000"/>
      <c r="E60" s="2000"/>
      <c r="F60" s="2000"/>
      <c r="G60" s="2000"/>
      <c r="H60" s="2000"/>
      <c r="I60" s="2000"/>
      <c r="J60" s="2000"/>
      <c r="K60" s="2000"/>
      <c r="L60" s="2000"/>
      <c r="M60" s="2000"/>
      <c r="N60" s="2000"/>
      <c r="O60" s="2000"/>
      <c r="P60" s="2000"/>
      <c r="Q60" s="2000"/>
      <c r="R60" s="2000"/>
      <c r="S60" s="2000"/>
      <c r="T60" s="2000"/>
      <c r="U60" s="2000"/>
      <c r="V60" s="2000"/>
      <c r="W60" s="2000"/>
      <c r="X60" s="2000"/>
      <c r="Y60" s="2000"/>
      <c r="Z60" s="2000"/>
      <c r="AA60" s="2000"/>
      <c r="AB60" s="2000"/>
      <c r="AC60" s="2000"/>
      <c r="AD60" s="2000"/>
      <c r="AE60" s="2000"/>
      <c r="AF60" s="2000"/>
      <c r="AG60" s="2000"/>
      <c r="AH60" s="2000"/>
      <c r="AI60" s="2000"/>
      <c r="AJ60" s="2000"/>
      <c r="AK60" s="2000"/>
      <c r="AL60" s="2000"/>
      <c r="AM60" s="2000"/>
      <c r="AN60" s="2001"/>
      <c r="AO60" s="397"/>
      <c r="AP60" s="397"/>
      <c r="AQ60" s="397"/>
      <c r="AR60" s="397"/>
      <c r="AS60" s="397"/>
      <c r="AT60" s="399"/>
      <c r="AU60" s="399"/>
      <c r="AV60" s="399"/>
      <c r="AW60" s="399"/>
      <c r="AX60" s="399"/>
      <c r="AY60" s="399"/>
      <c r="AZ60" s="399"/>
      <c r="BA60" s="399"/>
      <c r="BB60" s="399"/>
      <c r="BC60" s="399"/>
      <c r="BD60" s="397"/>
      <c r="BE60" s="397"/>
      <c r="BF60" s="399"/>
      <c r="BG60" s="399"/>
      <c r="BH60" s="399"/>
      <c r="BI60" s="399"/>
      <c r="BJ60" s="399"/>
      <c r="BK60" s="399"/>
      <c r="BL60" s="399"/>
      <c r="BM60" s="399"/>
      <c r="BN60" s="399"/>
      <c r="BO60" s="399"/>
      <c r="BP60" s="399"/>
      <c r="BQ60" s="399"/>
      <c r="BR60" s="399"/>
      <c r="BS60" s="399"/>
      <c r="BT60" s="399"/>
      <c r="BU60" s="399"/>
      <c r="BV60" s="399"/>
      <c r="BW60" s="1586"/>
      <c r="BX60" s="1586"/>
      <c r="BY60" s="1586"/>
      <c r="BZ60" s="1586"/>
      <c r="CA60" s="1586"/>
      <c r="CB60" s="1586"/>
    </row>
    <row r="61" spans="1:80" ht="12.6" customHeight="1">
      <c r="A61" s="1999"/>
      <c r="B61" s="2000"/>
      <c r="C61" s="2000"/>
      <c r="D61" s="2000"/>
      <c r="E61" s="2000"/>
      <c r="F61" s="2000"/>
      <c r="G61" s="2000"/>
      <c r="H61" s="2000"/>
      <c r="I61" s="2000"/>
      <c r="J61" s="2000"/>
      <c r="K61" s="2000"/>
      <c r="L61" s="2000"/>
      <c r="M61" s="2000"/>
      <c r="N61" s="2000"/>
      <c r="O61" s="2000"/>
      <c r="P61" s="2000"/>
      <c r="Q61" s="2000"/>
      <c r="R61" s="2000"/>
      <c r="S61" s="2000"/>
      <c r="T61" s="2000"/>
      <c r="U61" s="2000"/>
      <c r="V61" s="2000"/>
      <c r="W61" s="2000"/>
      <c r="X61" s="2000"/>
      <c r="Y61" s="2000"/>
      <c r="Z61" s="2000"/>
      <c r="AA61" s="2000"/>
      <c r="AB61" s="2000"/>
      <c r="AC61" s="2000"/>
      <c r="AD61" s="2000"/>
      <c r="AE61" s="2000"/>
      <c r="AF61" s="2000"/>
      <c r="AG61" s="2000"/>
      <c r="AH61" s="2000"/>
      <c r="AI61" s="2000"/>
      <c r="AJ61" s="2000"/>
      <c r="AK61" s="2000"/>
      <c r="AL61" s="2000"/>
      <c r="AM61" s="2000"/>
      <c r="AN61" s="2001"/>
      <c r="AO61" s="397"/>
      <c r="AP61" s="397"/>
      <c r="AQ61" s="397"/>
      <c r="AR61" s="397"/>
      <c r="AS61" s="397"/>
      <c r="AT61" s="399"/>
      <c r="AU61" s="399"/>
      <c r="AV61" s="399"/>
      <c r="AW61" s="399"/>
      <c r="AX61" s="399"/>
      <c r="AY61" s="399"/>
      <c r="AZ61" s="399"/>
      <c r="BA61" s="399"/>
      <c r="BB61" s="399"/>
      <c r="BC61" s="399"/>
      <c r="BD61" s="397"/>
      <c r="BE61" s="397"/>
      <c r="BF61" s="399"/>
      <c r="BG61" s="399"/>
      <c r="BH61" s="399"/>
      <c r="BI61" s="399"/>
      <c r="BJ61" s="399"/>
      <c r="BK61" s="399"/>
      <c r="BL61" s="399"/>
      <c r="BM61" s="399"/>
      <c r="BN61" s="399"/>
      <c r="BO61" s="399"/>
      <c r="BP61" s="399"/>
      <c r="BQ61" s="399"/>
      <c r="BR61" s="399"/>
      <c r="BS61" s="399"/>
      <c r="BT61" s="399"/>
      <c r="BU61" s="399"/>
      <c r="BV61" s="399"/>
      <c r="BW61" s="1586"/>
      <c r="BX61" s="1586"/>
      <c r="BY61" s="1586"/>
      <c r="BZ61" s="1586"/>
      <c r="CA61" s="1586"/>
      <c r="CB61" s="1586"/>
    </row>
    <row r="62" spans="1:80" ht="12.6" customHeight="1">
      <c r="A62" s="1997" t="s">
        <v>2</v>
      </c>
      <c r="B62" s="1998"/>
      <c r="C62" s="1998"/>
      <c r="D62" s="1998"/>
      <c r="E62" s="1994" t="s">
        <v>54</v>
      </c>
      <c r="F62" s="1994"/>
      <c r="G62" s="1994"/>
      <c r="H62" s="1994"/>
      <c r="I62" s="1994"/>
      <c r="J62" s="1994"/>
      <c r="K62" s="1994"/>
      <c r="L62" s="1995">
        <f>一括入力シート!B44</f>
        <v>0</v>
      </c>
      <c r="M62" s="1995"/>
      <c r="N62" s="1995"/>
      <c r="O62" s="1995"/>
      <c r="P62" s="1995"/>
      <c r="Q62" s="1995"/>
      <c r="R62" s="1995"/>
      <c r="S62" s="1995"/>
      <c r="T62" s="1995"/>
      <c r="U62" s="1995"/>
      <c r="V62" s="1995"/>
      <c r="W62" s="1995"/>
      <c r="X62" s="1995"/>
      <c r="Y62" s="1995"/>
      <c r="Z62" s="1995"/>
      <c r="AA62" s="1995"/>
      <c r="AB62" s="1995"/>
      <c r="AC62" s="1995"/>
      <c r="AD62" s="1995"/>
      <c r="AE62" s="1995"/>
      <c r="AF62" s="1995"/>
      <c r="AG62" s="1995"/>
      <c r="AH62" s="1995"/>
      <c r="AI62" s="1995"/>
      <c r="AJ62" s="1995"/>
      <c r="AK62" s="1995"/>
      <c r="AL62" s="1995"/>
      <c r="AM62" s="1995"/>
      <c r="AN62" s="1996"/>
      <c r="AO62" s="397"/>
      <c r="AP62" s="397"/>
      <c r="AQ62" s="397"/>
      <c r="AR62" s="397"/>
      <c r="AS62" s="397"/>
      <c r="AT62" s="399"/>
      <c r="AU62" s="399"/>
      <c r="AV62" s="399"/>
      <c r="AW62" s="399"/>
      <c r="AX62" s="399"/>
      <c r="AY62" s="399"/>
      <c r="AZ62" s="399"/>
      <c r="BA62" s="399"/>
      <c r="BB62" s="399"/>
      <c r="BC62" s="399"/>
      <c r="BD62" s="397"/>
      <c r="BE62" s="397"/>
      <c r="BF62" s="399"/>
      <c r="BG62" s="399"/>
      <c r="BH62" s="399"/>
      <c r="BI62" s="399"/>
      <c r="BJ62" s="399"/>
      <c r="BK62" s="399"/>
      <c r="BL62" s="399"/>
      <c r="BM62" s="399"/>
      <c r="BN62" s="399"/>
      <c r="BO62" s="399"/>
      <c r="BP62" s="399"/>
      <c r="BQ62" s="399"/>
      <c r="BR62" s="399"/>
      <c r="BS62" s="399"/>
      <c r="BT62" s="399"/>
      <c r="BU62" s="399"/>
      <c r="BV62" s="399"/>
      <c r="BW62" s="1586"/>
      <c r="BX62" s="1586"/>
      <c r="BY62" s="1586"/>
      <c r="BZ62" s="1586"/>
      <c r="CA62" s="1586"/>
      <c r="CB62" s="1586"/>
    </row>
    <row r="63" spans="1:80" ht="12.6" customHeight="1">
      <c r="A63" s="1997"/>
      <c r="B63" s="1998"/>
      <c r="C63" s="1998"/>
      <c r="D63" s="1998"/>
      <c r="E63" s="1994"/>
      <c r="F63" s="1994"/>
      <c r="G63" s="1994"/>
      <c r="H63" s="1994"/>
      <c r="I63" s="1994"/>
      <c r="J63" s="1994"/>
      <c r="K63" s="1994"/>
      <c r="L63" s="1995"/>
      <c r="M63" s="1995"/>
      <c r="N63" s="1995"/>
      <c r="O63" s="1995"/>
      <c r="P63" s="1995"/>
      <c r="Q63" s="1995"/>
      <c r="R63" s="1995"/>
      <c r="S63" s="1995"/>
      <c r="T63" s="1995"/>
      <c r="U63" s="1995"/>
      <c r="V63" s="1995"/>
      <c r="W63" s="1995"/>
      <c r="X63" s="1995"/>
      <c r="Y63" s="1995"/>
      <c r="Z63" s="1995"/>
      <c r="AA63" s="1995"/>
      <c r="AB63" s="1995"/>
      <c r="AC63" s="1995"/>
      <c r="AD63" s="1995"/>
      <c r="AE63" s="1995"/>
      <c r="AF63" s="1995"/>
      <c r="AG63" s="1995"/>
      <c r="AH63" s="1995"/>
      <c r="AI63" s="1995"/>
      <c r="AJ63" s="1995"/>
      <c r="AK63" s="1995"/>
      <c r="AL63" s="1995"/>
      <c r="AM63" s="1995"/>
      <c r="AN63" s="1996"/>
      <c r="AO63" s="397"/>
      <c r="AP63" s="397"/>
      <c r="AQ63" s="397"/>
      <c r="AR63" s="397"/>
      <c r="AS63" s="397"/>
      <c r="AT63" s="399"/>
      <c r="AU63" s="399"/>
      <c r="AV63" s="399"/>
      <c r="AW63" s="399"/>
      <c r="AX63" s="399"/>
      <c r="AY63" s="399"/>
      <c r="AZ63" s="399"/>
      <c r="BA63" s="399"/>
      <c r="BB63" s="399"/>
      <c r="BC63" s="399"/>
      <c r="BD63" s="400"/>
      <c r="BE63" s="400"/>
      <c r="BF63" s="399"/>
      <c r="BG63" s="399"/>
      <c r="BH63" s="399"/>
      <c r="BI63" s="399"/>
      <c r="BJ63" s="399"/>
      <c r="BK63" s="399"/>
      <c r="BL63" s="399"/>
      <c r="BM63" s="399"/>
      <c r="BN63" s="399"/>
      <c r="BO63" s="399"/>
      <c r="BP63" s="399"/>
      <c r="BQ63" s="399"/>
      <c r="BR63" s="399"/>
      <c r="BS63" s="399"/>
      <c r="BT63" s="399"/>
      <c r="BU63" s="399"/>
      <c r="BV63" s="399"/>
      <c r="BW63" s="1586"/>
      <c r="BX63" s="1586"/>
      <c r="BY63" s="1586"/>
      <c r="BZ63" s="1586"/>
      <c r="CA63" s="1586"/>
      <c r="CB63" s="1586"/>
    </row>
    <row r="64" spans="1:80" ht="12.6" customHeight="1">
      <c r="A64" s="40"/>
      <c r="B64" s="41"/>
      <c r="C64" s="41"/>
      <c r="D64" s="41"/>
      <c r="E64" s="1994" t="s">
        <v>53</v>
      </c>
      <c r="F64" s="1994"/>
      <c r="G64" s="1994"/>
      <c r="H64" s="1994"/>
      <c r="I64" s="1994"/>
      <c r="J64" s="1994"/>
      <c r="K64" s="1994"/>
      <c r="L64" s="1995">
        <f>一括入力シート!B45</f>
        <v>0</v>
      </c>
      <c r="M64" s="1995"/>
      <c r="N64" s="1995"/>
      <c r="O64" s="1995"/>
      <c r="P64" s="1995"/>
      <c r="Q64" s="1995"/>
      <c r="R64" s="1995"/>
      <c r="S64" s="1995"/>
      <c r="T64" s="1995"/>
      <c r="U64" s="1995"/>
      <c r="V64" s="1995"/>
      <c r="W64" s="1995"/>
      <c r="X64" s="1995"/>
      <c r="Y64" s="1995"/>
      <c r="Z64" s="1995"/>
      <c r="AA64" s="1995"/>
      <c r="AB64" s="1995"/>
      <c r="AC64" s="1995"/>
      <c r="AD64" s="1995"/>
      <c r="AE64" s="1995"/>
      <c r="AF64" s="1995"/>
      <c r="AG64" s="1995"/>
      <c r="AH64" s="1995"/>
      <c r="AI64" s="1995"/>
      <c r="AJ64" s="1995"/>
      <c r="AK64" s="1995"/>
      <c r="AL64" s="1995"/>
      <c r="AM64" s="1995"/>
      <c r="AN64" s="1996"/>
      <c r="AO64" s="397"/>
      <c r="AP64" s="397"/>
      <c r="AQ64" s="397"/>
      <c r="AR64" s="397"/>
      <c r="AS64" s="397"/>
      <c r="AT64" s="399"/>
      <c r="AU64" s="399"/>
      <c r="AV64" s="399"/>
      <c r="AW64" s="399"/>
      <c r="AX64" s="399"/>
      <c r="AY64" s="399"/>
      <c r="AZ64" s="399"/>
      <c r="BA64" s="399"/>
      <c r="BB64" s="399"/>
      <c r="BC64" s="399"/>
      <c r="BD64" s="400"/>
      <c r="BE64" s="400"/>
      <c r="BF64" s="399"/>
      <c r="BG64" s="399"/>
      <c r="BH64" s="399"/>
      <c r="BI64" s="399"/>
      <c r="BJ64" s="399"/>
      <c r="BK64" s="399"/>
      <c r="BL64" s="399"/>
      <c r="BM64" s="399"/>
      <c r="BN64" s="399"/>
      <c r="BO64" s="399"/>
      <c r="BP64" s="399"/>
      <c r="BQ64" s="399"/>
      <c r="BR64" s="399"/>
      <c r="BS64" s="399"/>
      <c r="BT64" s="399"/>
      <c r="BU64" s="399"/>
      <c r="BV64" s="399"/>
      <c r="BW64" s="1586"/>
      <c r="BX64" s="1586"/>
      <c r="BY64" s="1586"/>
      <c r="BZ64" s="1586"/>
      <c r="CA64" s="1586"/>
      <c r="CB64" s="1586"/>
    </row>
    <row r="65" spans="1:93" ht="12.6" customHeight="1">
      <c r="A65" s="40"/>
      <c r="B65" s="41"/>
      <c r="C65" s="41"/>
      <c r="D65" s="41"/>
      <c r="E65" s="1994"/>
      <c r="F65" s="1994"/>
      <c r="G65" s="1994"/>
      <c r="H65" s="1994"/>
      <c r="I65" s="1994"/>
      <c r="J65" s="1994"/>
      <c r="K65" s="1994"/>
      <c r="L65" s="1995"/>
      <c r="M65" s="1995"/>
      <c r="N65" s="1995"/>
      <c r="O65" s="1995"/>
      <c r="P65" s="1995"/>
      <c r="Q65" s="1995"/>
      <c r="R65" s="1995"/>
      <c r="S65" s="1995"/>
      <c r="T65" s="1995"/>
      <c r="U65" s="1995"/>
      <c r="V65" s="1995"/>
      <c r="W65" s="1995"/>
      <c r="X65" s="1995"/>
      <c r="Y65" s="1995"/>
      <c r="Z65" s="1995"/>
      <c r="AA65" s="1995"/>
      <c r="AB65" s="1995"/>
      <c r="AC65" s="1995"/>
      <c r="AD65" s="1995"/>
      <c r="AE65" s="1995"/>
      <c r="AF65" s="1995"/>
      <c r="AG65" s="1995"/>
      <c r="AH65" s="1995"/>
      <c r="AI65" s="1995"/>
      <c r="AJ65" s="1995"/>
      <c r="AK65" s="1995"/>
      <c r="AL65" s="1995"/>
      <c r="AM65" s="1995"/>
      <c r="AN65" s="1996"/>
      <c r="AO65" s="397"/>
      <c r="AP65" s="397"/>
      <c r="AQ65" s="397"/>
      <c r="AR65" s="397"/>
      <c r="AS65" s="397"/>
      <c r="AT65" s="399"/>
      <c r="AU65" s="399"/>
      <c r="AV65" s="399"/>
      <c r="AW65" s="399"/>
      <c r="AX65" s="399"/>
      <c r="AY65" s="399"/>
      <c r="AZ65" s="399"/>
      <c r="BA65" s="399"/>
      <c r="BB65" s="399"/>
      <c r="BC65" s="399"/>
      <c r="BD65" s="397"/>
      <c r="BE65" s="397"/>
      <c r="BF65" s="399"/>
      <c r="BG65" s="399"/>
      <c r="BH65" s="399"/>
      <c r="BI65" s="399"/>
      <c r="BJ65" s="399"/>
      <c r="BK65" s="399"/>
      <c r="BL65" s="399"/>
      <c r="BM65" s="399"/>
      <c r="BN65" s="399"/>
      <c r="BO65" s="399"/>
      <c r="BP65" s="399"/>
      <c r="BQ65" s="399"/>
      <c r="BR65" s="399"/>
      <c r="BS65" s="399"/>
      <c r="BT65" s="399"/>
      <c r="BU65" s="399"/>
      <c r="BV65" s="399"/>
      <c r="BW65" s="1586"/>
      <c r="BX65" s="1586"/>
      <c r="BY65" s="1586"/>
      <c r="BZ65" s="1586"/>
      <c r="CA65" s="1586"/>
      <c r="CB65" s="1586"/>
    </row>
    <row r="66" spans="1:93" ht="12.6" customHeight="1">
      <c r="A66" s="40"/>
      <c r="B66" s="41"/>
      <c r="C66" s="41"/>
      <c r="D66" s="41"/>
      <c r="E66" s="1994"/>
      <c r="F66" s="1994"/>
      <c r="G66" s="1994"/>
      <c r="H66" s="1994"/>
      <c r="I66" s="1994"/>
      <c r="J66" s="1994"/>
      <c r="K66" s="1994"/>
      <c r="L66" s="1995"/>
      <c r="M66" s="1995"/>
      <c r="N66" s="1995"/>
      <c r="O66" s="1995"/>
      <c r="P66" s="1995"/>
      <c r="Q66" s="1995"/>
      <c r="R66" s="1995"/>
      <c r="S66" s="1995"/>
      <c r="T66" s="1995"/>
      <c r="U66" s="1995"/>
      <c r="V66" s="1995"/>
      <c r="W66" s="1995"/>
      <c r="X66" s="1995"/>
      <c r="Y66" s="1995"/>
      <c r="Z66" s="1995"/>
      <c r="AA66" s="1995"/>
      <c r="AB66" s="1995"/>
      <c r="AC66" s="1995"/>
      <c r="AD66" s="1995"/>
      <c r="AE66" s="1995"/>
      <c r="AF66" s="1995"/>
      <c r="AG66" s="1995"/>
      <c r="AH66" s="1995"/>
      <c r="AI66" s="1995"/>
      <c r="AJ66" s="1995"/>
      <c r="AK66" s="1995"/>
      <c r="AL66" s="1995"/>
      <c r="AM66" s="1995"/>
      <c r="AN66" s="1996"/>
      <c r="AO66" s="397"/>
      <c r="AP66" s="397"/>
      <c r="AQ66" s="397"/>
      <c r="AR66" s="397"/>
      <c r="AS66" s="397"/>
      <c r="AT66" s="399"/>
      <c r="AU66" s="399"/>
      <c r="AV66" s="399"/>
      <c r="AW66" s="399"/>
      <c r="AX66" s="399"/>
      <c r="AY66" s="399"/>
      <c r="AZ66" s="399"/>
      <c r="BA66" s="399"/>
      <c r="BB66" s="399"/>
      <c r="BC66" s="399"/>
      <c r="BD66" s="397"/>
      <c r="BE66" s="397"/>
      <c r="BF66" s="399"/>
      <c r="BG66" s="399"/>
      <c r="BH66" s="399"/>
      <c r="BI66" s="399"/>
      <c r="BJ66" s="399"/>
      <c r="BK66" s="399"/>
      <c r="BL66" s="399"/>
      <c r="BM66" s="399"/>
      <c r="BN66" s="399"/>
      <c r="BO66" s="399"/>
      <c r="BP66" s="399"/>
      <c r="BQ66" s="399"/>
      <c r="BR66" s="399"/>
      <c r="BS66" s="399"/>
      <c r="BT66" s="399"/>
      <c r="BU66" s="399"/>
      <c r="BV66" s="399"/>
      <c r="BW66" s="1586"/>
      <c r="BX66" s="1586"/>
      <c r="BY66" s="1586"/>
      <c r="BZ66" s="1586"/>
      <c r="CA66" s="1586"/>
      <c r="CB66" s="1586"/>
    </row>
    <row r="67" spans="1:93" ht="12.6" customHeight="1">
      <c r="A67" s="40"/>
      <c r="B67" s="41"/>
      <c r="C67" s="41"/>
      <c r="D67" s="41"/>
      <c r="E67" s="1994" t="s">
        <v>3058</v>
      </c>
      <c r="F67" s="1994"/>
      <c r="G67" s="1994"/>
      <c r="H67" s="1994"/>
      <c r="I67" s="1994"/>
      <c r="J67" s="1994"/>
      <c r="K67" s="1994"/>
      <c r="L67" s="1995" t="str">
        <f>一括入力シート!B46&amp;IF(一括入力シート!B46="","",CONCATENATE("　　　　　"))</f>
        <v/>
      </c>
      <c r="M67" s="1995"/>
      <c r="N67" s="1995"/>
      <c r="O67" s="1995"/>
      <c r="P67" s="1995"/>
      <c r="Q67" s="1995"/>
      <c r="R67" s="1995"/>
      <c r="S67" s="1995"/>
      <c r="T67" s="1995"/>
      <c r="U67" s="1995"/>
      <c r="V67" s="1995"/>
      <c r="W67" s="1995"/>
      <c r="X67" s="1995"/>
      <c r="Y67" s="1995"/>
      <c r="Z67" s="1995"/>
      <c r="AA67" s="1995"/>
      <c r="AB67" s="1995"/>
      <c r="AC67" s="1995"/>
      <c r="AD67" s="1995"/>
      <c r="AE67" s="1995"/>
      <c r="AF67" s="1995"/>
      <c r="AG67" s="1995"/>
      <c r="AH67" s="1995"/>
      <c r="AI67" s="1995"/>
      <c r="AJ67" s="1995"/>
      <c r="AK67" s="1995"/>
      <c r="AL67" s="1995"/>
      <c r="AM67" s="1995"/>
      <c r="AN67" s="1996"/>
      <c r="AO67" s="435"/>
      <c r="AP67" s="397"/>
      <c r="AQ67" s="397"/>
      <c r="AR67" s="397"/>
      <c r="AS67" s="397"/>
      <c r="AT67" s="399"/>
      <c r="AU67" s="399"/>
      <c r="AV67" s="399"/>
      <c r="AW67" s="399"/>
      <c r="AX67" s="399"/>
      <c r="AY67" s="399"/>
      <c r="AZ67" s="399"/>
      <c r="BA67" s="399"/>
      <c r="BB67" s="399"/>
      <c r="BC67" s="399"/>
      <c r="BD67" s="397"/>
      <c r="BE67" s="397"/>
      <c r="BF67" s="399"/>
      <c r="BG67" s="399"/>
      <c r="BH67" s="399"/>
      <c r="BI67" s="399"/>
      <c r="BJ67" s="399"/>
      <c r="BK67" s="399"/>
      <c r="BL67" s="399"/>
      <c r="BM67" s="399"/>
      <c r="BN67" s="399"/>
      <c r="BO67" s="399"/>
      <c r="BP67" s="399"/>
      <c r="BQ67" s="399"/>
      <c r="BR67" s="399"/>
      <c r="BS67" s="399"/>
      <c r="BT67" s="399"/>
      <c r="BU67" s="399"/>
      <c r="BV67" s="399"/>
      <c r="BW67" s="1586"/>
      <c r="BX67" s="1586"/>
      <c r="BY67" s="1586"/>
      <c r="BZ67" s="1586"/>
      <c r="CA67" s="1586"/>
      <c r="CB67" s="1586"/>
    </row>
    <row r="68" spans="1:93" ht="12.6" customHeight="1">
      <c r="A68" s="36"/>
      <c r="B68" s="931"/>
      <c r="C68" s="931"/>
      <c r="D68" s="1582"/>
      <c r="E68" s="1994"/>
      <c r="F68" s="1994"/>
      <c r="G68" s="1994"/>
      <c r="H68" s="1994"/>
      <c r="I68" s="1994"/>
      <c r="J68" s="1994"/>
      <c r="K68" s="1994"/>
      <c r="L68" s="1995"/>
      <c r="M68" s="1995"/>
      <c r="N68" s="1995"/>
      <c r="O68" s="1995"/>
      <c r="P68" s="1995"/>
      <c r="Q68" s="1995"/>
      <c r="R68" s="1995"/>
      <c r="S68" s="1995"/>
      <c r="T68" s="1995"/>
      <c r="U68" s="1995"/>
      <c r="V68" s="1995"/>
      <c r="W68" s="1995"/>
      <c r="X68" s="1995"/>
      <c r="Y68" s="1995"/>
      <c r="Z68" s="1995"/>
      <c r="AA68" s="1995"/>
      <c r="AB68" s="1995"/>
      <c r="AC68" s="1995"/>
      <c r="AD68" s="1995"/>
      <c r="AE68" s="1995"/>
      <c r="AF68" s="1995"/>
      <c r="AG68" s="1995"/>
      <c r="AH68" s="1995"/>
      <c r="AI68" s="1995"/>
      <c r="AJ68" s="1995"/>
      <c r="AK68" s="1995"/>
      <c r="AL68" s="1995"/>
      <c r="AM68" s="1995"/>
      <c r="AN68" s="1996"/>
      <c r="AO68" s="397"/>
      <c r="AP68" s="397"/>
      <c r="AQ68" s="397"/>
      <c r="AR68" s="397"/>
      <c r="AS68" s="397"/>
      <c r="AT68" s="399"/>
      <c r="AU68" s="399"/>
      <c r="AV68" s="399"/>
      <c r="AW68" s="399"/>
      <c r="AX68" s="399"/>
      <c r="AY68" s="399"/>
      <c r="AZ68" s="399"/>
      <c r="BA68" s="399"/>
      <c r="BB68" s="399"/>
      <c r="BC68" s="399"/>
      <c r="BD68" s="397"/>
      <c r="BE68" s="397"/>
      <c r="BF68" s="399"/>
      <c r="BG68" s="399"/>
      <c r="BH68" s="399"/>
      <c r="BI68" s="399"/>
      <c r="BJ68" s="399"/>
      <c r="BK68" s="399"/>
      <c r="BL68" s="399"/>
      <c r="BM68" s="399"/>
      <c r="BN68" s="399"/>
      <c r="BO68" s="399"/>
      <c r="BP68" s="399"/>
      <c r="BQ68" s="399"/>
      <c r="BR68" s="399"/>
      <c r="BS68" s="399"/>
      <c r="BT68" s="399"/>
      <c r="BU68" s="399"/>
      <c r="BV68" s="399"/>
      <c r="BW68" s="1586"/>
      <c r="BX68" s="1586"/>
      <c r="BY68" s="1586"/>
      <c r="BZ68" s="1586"/>
      <c r="CA68" s="1586"/>
      <c r="CB68" s="1586"/>
    </row>
    <row r="69" spans="1:93" ht="12.6" customHeight="1">
      <c r="A69" s="36"/>
      <c r="B69" s="931"/>
      <c r="C69" s="931"/>
      <c r="D69" s="1582"/>
      <c r="E69" s="1994"/>
      <c r="F69" s="1994"/>
      <c r="G69" s="1994"/>
      <c r="H69" s="1994"/>
      <c r="I69" s="1994"/>
      <c r="J69" s="1994"/>
      <c r="K69" s="1994"/>
      <c r="L69" s="1995"/>
      <c r="M69" s="1995"/>
      <c r="N69" s="1995"/>
      <c r="O69" s="1995"/>
      <c r="P69" s="1995"/>
      <c r="Q69" s="1995"/>
      <c r="R69" s="1995"/>
      <c r="S69" s="1995"/>
      <c r="T69" s="1995"/>
      <c r="U69" s="1995"/>
      <c r="V69" s="1995"/>
      <c r="W69" s="1995"/>
      <c r="X69" s="1995"/>
      <c r="Y69" s="1995"/>
      <c r="Z69" s="1995"/>
      <c r="AA69" s="1995"/>
      <c r="AB69" s="1995"/>
      <c r="AC69" s="1995"/>
      <c r="AD69" s="1995"/>
      <c r="AE69" s="1995"/>
      <c r="AF69" s="1995"/>
      <c r="AG69" s="1995"/>
      <c r="AH69" s="1995"/>
      <c r="AI69" s="1995"/>
      <c r="AJ69" s="1995"/>
      <c r="AK69" s="1995"/>
      <c r="AL69" s="1995"/>
      <c r="AM69" s="1995"/>
      <c r="AN69" s="1996"/>
      <c r="AO69" s="435"/>
      <c r="AP69" s="397"/>
      <c r="AQ69" s="397"/>
      <c r="AR69" s="397"/>
      <c r="AS69" s="397"/>
      <c r="AT69" s="399"/>
      <c r="AU69" s="399"/>
      <c r="AV69" s="399"/>
      <c r="AW69" s="399"/>
      <c r="AX69" s="399"/>
      <c r="AY69" s="399"/>
      <c r="AZ69" s="399"/>
      <c r="BA69" s="399"/>
      <c r="BB69" s="399"/>
      <c r="BC69" s="399"/>
      <c r="BD69" s="397"/>
      <c r="BE69" s="397"/>
      <c r="BF69" s="399"/>
      <c r="BG69" s="399"/>
      <c r="BH69" s="399"/>
      <c r="BI69" s="399"/>
      <c r="BJ69" s="399"/>
      <c r="BK69" s="399"/>
      <c r="BL69" s="399"/>
      <c r="BM69" s="399"/>
      <c r="BN69" s="399"/>
      <c r="BO69" s="399"/>
      <c r="BP69" s="399"/>
      <c r="BQ69" s="399"/>
      <c r="BR69" s="399"/>
      <c r="BS69" s="399"/>
      <c r="BT69" s="399"/>
      <c r="BU69" s="399"/>
      <c r="BV69" s="399"/>
      <c r="BW69" s="1586"/>
      <c r="BX69" s="1586"/>
      <c r="BY69" s="1586"/>
      <c r="BZ69" s="1586"/>
      <c r="CA69" s="1586"/>
      <c r="CB69" s="1586"/>
    </row>
    <row r="70" spans="1:93" ht="12.6" customHeight="1">
      <c r="A70" s="37"/>
      <c r="B70" s="6"/>
      <c r="C70" s="6"/>
      <c r="D70" s="1583"/>
      <c r="E70" s="2082" t="s">
        <v>2379</v>
      </c>
      <c r="F70" s="2082"/>
      <c r="G70" s="2082"/>
      <c r="H70" s="2082"/>
      <c r="I70" s="2082"/>
      <c r="J70" s="2082"/>
      <c r="K70" s="2082"/>
      <c r="L70" s="2083" t="str">
        <f>CONCATENATE(一括入力シート!B49," - ",一括入力シート!C49," - ",一括入力シート!D49)</f>
        <v xml:space="preserve">078 -  - </v>
      </c>
      <c r="M70" s="2083"/>
      <c r="N70" s="2083"/>
      <c r="O70" s="2083"/>
      <c r="P70" s="2083"/>
      <c r="Q70" s="2083"/>
      <c r="R70" s="2083"/>
      <c r="S70" s="2083"/>
      <c r="T70" s="2083"/>
      <c r="U70" s="2083"/>
      <c r="V70" s="2083"/>
      <c r="W70" s="2083"/>
      <c r="X70" s="2083"/>
      <c r="Y70" s="2083"/>
      <c r="Z70" s="2083"/>
      <c r="AA70" s="2083"/>
      <c r="AB70" s="2083"/>
      <c r="AC70" s="2083"/>
      <c r="AD70" s="2083"/>
      <c r="AE70" s="2083"/>
      <c r="AF70" s="2083"/>
      <c r="AG70" s="2083"/>
      <c r="AH70" s="2083"/>
      <c r="AI70" s="2083"/>
      <c r="AJ70" s="2083"/>
      <c r="AK70" s="2083"/>
      <c r="AL70" s="2083"/>
      <c r="AM70" s="2083"/>
      <c r="AN70" s="2084"/>
      <c r="AO70" s="397"/>
      <c r="AP70" s="397"/>
      <c r="AQ70" s="397"/>
      <c r="AR70" s="397"/>
      <c r="AS70" s="397"/>
      <c r="AT70" s="399"/>
      <c r="AU70" s="399"/>
      <c r="AV70" s="399"/>
      <c r="AW70" s="399"/>
      <c r="AX70" s="399"/>
      <c r="AY70" s="399"/>
      <c r="AZ70" s="399"/>
      <c r="BA70" s="399"/>
      <c r="BB70" s="399"/>
      <c r="BC70" s="399"/>
      <c r="BD70" s="397"/>
      <c r="BE70" s="397"/>
      <c r="BF70" s="399"/>
      <c r="BG70" s="399"/>
      <c r="BH70" s="399"/>
      <c r="BI70" s="399"/>
      <c r="BJ70" s="399"/>
      <c r="BK70" s="399"/>
      <c r="BL70" s="399"/>
      <c r="BM70" s="399"/>
      <c r="BN70" s="399"/>
      <c r="BO70" s="399"/>
      <c r="BP70" s="399"/>
      <c r="BQ70" s="399"/>
      <c r="BR70" s="399"/>
      <c r="BS70" s="399"/>
      <c r="BT70" s="399"/>
      <c r="BU70" s="399"/>
      <c r="BV70" s="399"/>
      <c r="BW70" s="1586"/>
      <c r="BX70" s="1586"/>
      <c r="BY70" s="1586"/>
      <c r="BZ70" s="1586"/>
      <c r="CA70" s="1586"/>
      <c r="CB70" s="1586"/>
    </row>
    <row r="71" spans="1:93" s="888" customFormat="1" ht="12.6" customHeight="1">
      <c r="A71" s="888" t="s">
        <v>3</v>
      </c>
      <c r="D71" s="1595" t="s">
        <v>3069</v>
      </c>
      <c r="E71" s="1148"/>
      <c r="F71" s="1148"/>
      <c r="G71" s="1148"/>
      <c r="H71" s="1148"/>
      <c r="I71" s="1148"/>
      <c r="J71" s="1148"/>
      <c r="K71" s="1148"/>
      <c r="L71" s="1148"/>
      <c r="M71" s="1148"/>
      <c r="N71" s="1148"/>
      <c r="O71" s="1148"/>
      <c r="P71" s="1148"/>
      <c r="Q71" s="1148"/>
      <c r="R71" s="1148"/>
      <c r="S71" s="1148"/>
      <c r="T71" s="1148"/>
      <c r="U71" s="1148"/>
      <c r="V71" s="1148"/>
      <c r="W71" s="1148"/>
      <c r="X71" s="1148"/>
      <c r="Y71" s="1148"/>
      <c r="Z71" s="1148"/>
      <c r="AA71" s="1148"/>
      <c r="AB71" s="1148"/>
      <c r="AC71" s="1148"/>
      <c r="AD71" s="1148"/>
      <c r="AE71" s="1148"/>
      <c r="AF71" s="1148"/>
      <c r="AG71" s="1148"/>
      <c r="AH71" s="1148"/>
      <c r="AI71" s="1148"/>
      <c r="AJ71" s="1148"/>
      <c r="AK71" s="1148"/>
      <c r="AL71" s="1148"/>
      <c r="AM71" s="1148"/>
      <c r="AN71" s="1148"/>
      <c r="AO71" s="381"/>
      <c r="AP71" s="381"/>
      <c r="AQ71" s="381"/>
      <c r="AR71" s="381"/>
      <c r="AS71" s="381"/>
      <c r="AT71" s="381"/>
      <c r="AU71" s="381"/>
      <c r="AV71" s="381"/>
      <c r="AW71" s="381"/>
      <c r="AX71" s="381"/>
      <c r="AY71" s="381"/>
      <c r="AZ71" s="381"/>
      <c r="BA71" s="381"/>
      <c r="BB71" s="381"/>
      <c r="BC71" s="381"/>
      <c r="BD71" s="381"/>
      <c r="BE71" s="381"/>
      <c r="BF71" s="381"/>
      <c r="BG71" s="381"/>
      <c r="BH71" s="381"/>
      <c r="BI71" s="381"/>
      <c r="BJ71" s="381"/>
      <c r="BK71" s="381"/>
      <c r="BL71" s="381"/>
      <c r="BM71" s="381"/>
      <c r="BN71" s="381"/>
      <c r="BO71" s="381"/>
      <c r="BP71" s="381"/>
      <c r="BQ71" s="381"/>
      <c r="BR71" s="381"/>
      <c r="BS71" s="381"/>
      <c r="BT71" s="381"/>
      <c r="BU71" s="381"/>
      <c r="BV71" s="381"/>
      <c r="BX71" s="1586"/>
      <c r="BY71" s="1586"/>
      <c r="BZ71" s="1586"/>
      <c r="CA71" s="1586"/>
      <c r="CB71" s="1586"/>
      <c r="CC71" s="174"/>
      <c r="CD71" s="174"/>
      <c r="CE71" s="174"/>
      <c r="CF71" s="174"/>
      <c r="CG71" s="174"/>
      <c r="CH71" s="174"/>
      <c r="CI71" s="174"/>
      <c r="CJ71" s="174"/>
      <c r="CK71" s="174"/>
      <c r="CL71" s="174"/>
      <c r="CM71" s="174"/>
      <c r="CN71" s="174"/>
      <c r="CO71" s="174"/>
    </row>
    <row r="72" spans="1:93" s="888" customFormat="1" ht="12.6" customHeight="1">
      <c r="D72" s="1144" t="s">
        <v>2537</v>
      </c>
      <c r="E72" s="1148"/>
      <c r="F72" s="1148"/>
      <c r="G72" s="1148"/>
      <c r="H72" s="1148"/>
      <c r="I72" s="1148"/>
      <c r="J72" s="1148"/>
      <c r="K72" s="1148"/>
      <c r="L72" s="1148"/>
      <c r="M72" s="1148"/>
      <c r="N72" s="1148"/>
      <c r="O72" s="1148"/>
      <c r="P72" s="1148"/>
      <c r="Q72" s="1148"/>
      <c r="R72" s="1148"/>
      <c r="S72" s="1148"/>
      <c r="T72" s="1148"/>
      <c r="U72" s="1148"/>
      <c r="V72" s="1148"/>
      <c r="W72" s="1148"/>
      <c r="X72" s="1148"/>
      <c r="Y72" s="1148"/>
      <c r="Z72" s="1148"/>
      <c r="AA72" s="1148"/>
      <c r="AB72" s="1148"/>
      <c r="AC72" s="1148"/>
      <c r="AD72" s="1148"/>
      <c r="AE72" s="1148"/>
      <c r="AF72" s="1148"/>
      <c r="AG72" s="1148"/>
      <c r="AH72" s="1148"/>
      <c r="AI72" s="1148"/>
      <c r="AJ72" s="1148"/>
      <c r="AK72" s="1148"/>
      <c r="AL72" s="1148"/>
      <c r="AM72" s="1148"/>
      <c r="AN72" s="1148"/>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81"/>
      <c r="BQ72" s="381"/>
      <c r="BR72" s="381"/>
      <c r="BS72" s="381"/>
      <c r="BT72" s="381"/>
      <c r="BU72" s="381"/>
      <c r="BV72" s="381"/>
    </row>
    <row r="73" spans="1:93" s="888" customFormat="1" ht="12.6" customHeight="1">
      <c r="A73" s="2018"/>
      <c r="B73" s="2019"/>
      <c r="C73" s="2019"/>
      <c r="D73" s="2019"/>
      <c r="E73" s="2020"/>
      <c r="F73" s="2018" t="s">
        <v>57</v>
      </c>
      <c r="G73" s="2019"/>
      <c r="H73" s="2019"/>
      <c r="I73" s="2019"/>
      <c r="J73" s="2019"/>
      <c r="K73" s="2019"/>
      <c r="L73" s="2019"/>
      <c r="M73" s="2019"/>
      <c r="N73" s="2019"/>
      <c r="O73" s="2020"/>
      <c r="P73" s="2018" t="s">
        <v>56</v>
      </c>
      <c r="Q73" s="2019"/>
      <c r="R73" s="2019"/>
      <c r="S73" s="2019"/>
      <c r="T73" s="2019"/>
      <c r="U73" s="2019"/>
      <c r="V73" s="2019"/>
      <c r="W73" s="2019"/>
      <c r="X73" s="2019"/>
      <c r="Y73" s="2019"/>
      <c r="Z73" s="2019"/>
      <c r="AA73" s="2019"/>
      <c r="AB73" s="2019"/>
      <c r="AC73" s="2019"/>
      <c r="AD73" s="2020"/>
      <c r="AE73" s="2018" t="s">
        <v>58</v>
      </c>
      <c r="AF73" s="2019"/>
      <c r="AG73" s="2019"/>
      <c r="AH73" s="2019"/>
      <c r="AI73" s="2019"/>
      <c r="AJ73" s="2019"/>
      <c r="AK73" s="2019"/>
      <c r="AL73" s="2019"/>
      <c r="AM73" s="2019"/>
      <c r="AN73" s="2020"/>
      <c r="AO73" s="381"/>
      <c r="AP73" s="381"/>
      <c r="AQ73" s="381"/>
      <c r="AR73" s="381"/>
      <c r="AS73" s="381"/>
      <c r="AT73" s="381"/>
      <c r="AU73" s="381"/>
      <c r="AV73" s="381"/>
      <c r="AW73" s="381"/>
      <c r="AX73" s="381"/>
      <c r="AY73" s="381"/>
      <c r="AZ73" s="381"/>
      <c r="BA73" s="381"/>
      <c r="BB73" s="381"/>
      <c r="BC73" s="381"/>
      <c r="BD73" s="381"/>
      <c r="BE73" s="381"/>
      <c r="BF73" s="381"/>
      <c r="BG73" s="381"/>
      <c r="BH73" s="381"/>
      <c r="BI73" s="381"/>
      <c r="BJ73" s="381"/>
      <c r="BK73" s="381"/>
      <c r="BL73" s="381"/>
      <c r="BM73" s="381"/>
      <c r="BN73" s="381"/>
      <c r="BO73" s="381"/>
      <c r="BP73" s="381"/>
      <c r="BQ73" s="381"/>
      <c r="BR73" s="381"/>
      <c r="BS73" s="381"/>
      <c r="BT73" s="381"/>
      <c r="BU73" s="381"/>
      <c r="BV73" s="381"/>
    </row>
    <row r="74" spans="1:93" s="888" customFormat="1" ht="12.6" customHeight="1">
      <c r="A74" s="2021"/>
      <c r="B74" s="2022"/>
      <c r="C74" s="2022"/>
      <c r="D74" s="2022"/>
      <c r="E74" s="2023"/>
      <c r="F74" s="2021"/>
      <c r="G74" s="2022"/>
      <c r="H74" s="2022"/>
      <c r="I74" s="2022"/>
      <c r="J74" s="2022"/>
      <c r="K74" s="2022"/>
      <c r="L74" s="2022"/>
      <c r="M74" s="2022"/>
      <c r="N74" s="2022"/>
      <c r="O74" s="2023"/>
      <c r="P74" s="2021"/>
      <c r="Q74" s="2022"/>
      <c r="R74" s="2022"/>
      <c r="S74" s="2022"/>
      <c r="T74" s="2022"/>
      <c r="U74" s="2022"/>
      <c r="V74" s="2022"/>
      <c r="W74" s="2022"/>
      <c r="X74" s="2022"/>
      <c r="Y74" s="2022"/>
      <c r="Z74" s="2022"/>
      <c r="AA74" s="2022"/>
      <c r="AB74" s="2022"/>
      <c r="AC74" s="2022"/>
      <c r="AD74" s="2023"/>
      <c r="AE74" s="2021"/>
      <c r="AF74" s="2022"/>
      <c r="AG74" s="2022"/>
      <c r="AH74" s="2022"/>
      <c r="AI74" s="2022"/>
      <c r="AJ74" s="2022"/>
      <c r="AK74" s="2022"/>
      <c r="AL74" s="2022"/>
      <c r="AM74" s="2022"/>
      <c r="AN74" s="2023"/>
      <c r="AO74" s="381"/>
      <c r="AP74" s="381"/>
      <c r="AQ74" s="381"/>
      <c r="AR74" s="381"/>
      <c r="BH74" s="381"/>
      <c r="BI74" s="381"/>
      <c r="BJ74" s="381"/>
      <c r="BK74" s="381"/>
      <c r="BL74" s="381"/>
      <c r="BM74" s="381"/>
      <c r="BN74" s="381"/>
      <c r="BO74" s="381"/>
      <c r="BP74" s="381"/>
      <c r="BQ74" s="381"/>
      <c r="BR74" s="381"/>
      <c r="BS74" s="381"/>
      <c r="BT74" s="381"/>
      <c r="BU74" s="381"/>
      <c r="BV74" s="381"/>
    </row>
    <row r="75" spans="1:93" s="888" customFormat="1" ht="12.6" customHeight="1">
      <c r="A75" s="2007" t="s">
        <v>12</v>
      </c>
      <c r="B75" s="2008"/>
      <c r="C75" s="2008"/>
      <c r="D75" s="2008"/>
      <c r="E75" s="2009"/>
      <c r="F75" s="2015" t="s">
        <v>2809</v>
      </c>
      <c r="G75" s="2016"/>
      <c r="H75" s="2016"/>
      <c r="I75" s="2016"/>
      <c r="J75" s="2016"/>
      <c r="K75" s="2016"/>
      <c r="L75" s="2016"/>
      <c r="M75" s="2016"/>
      <c r="N75" s="2016"/>
      <c r="O75" s="2017"/>
      <c r="P75" s="2015" t="s">
        <v>59</v>
      </c>
      <c r="Q75" s="2016"/>
      <c r="R75" s="2016"/>
      <c r="S75" s="2016"/>
      <c r="T75" s="2016"/>
      <c r="U75" s="2016"/>
      <c r="V75" s="2016"/>
      <c r="W75" s="2016"/>
      <c r="X75" s="2016"/>
      <c r="Y75" s="2016"/>
      <c r="Z75" s="2016"/>
      <c r="AA75" s="2016"/>
      <c r="AB75" s="2016"/>
      <c r="AC75" s="2016"/>
      <c r="AD75" s="2017"/>
      <c r="AE75" s="2015" t="s">
        <v>2811</v>
      </c>
      <c r="AF75" s="2016"/>
      <c r="AG75" s="2016"/>
      <c r="AH75" s="2016"/>
      <c r="AI75" s="2016"/>
      <c r="AJ75" s="2016"/>
      <c r="AK75" s="2016"/>
      <c r="AL75" s="2016"/>
      <c r="AM75" s="2016"/>
      <c r="AN75" s="2017"/>
      <c r="AO75" s="381"/>
      <c r="AP75" s="381"/>
      <c r="AQ75" s="381"/>
      <c r="AR75" s="381"/>
      <c r="BH75" s="381"/>
      <c r="BI75" s="381"/>
      <c r="BJ75" s="381"/>
      <c r="BK75" s="381"/>
      <c r="BL75" s="381"/>
      <c r="BM75" s="381"/>
      <c r="BN75" s="381"/>
      <c r="BO75" s="381"/>
      <c r="BP75" s="381"/>
      <c r="BQ75" s="381"/>
      <c r="BR75" s="381"/>
      <c r="BS75" s="381"/>
      <c r="BT75" s="381"/>
      <c r="BU75" s="381"/>
      <c r="BV75" s="381"/>
    </row>
    <row r="76" spans="1:93" s="888" customFormat="1" ht="12.6" customHeight="1">
      <c r="A76" s="2007"/>
      <c r="B76" s="2008"/>
      <c r="C76" s="2008"/>
      <c r="D76" s="2008"/>
      <c r="E76" s="2009"/>
      <c r="F76" s="2015"/>
      <c r="G76" s="2016"/>
      <c r="H76" s="2016"/>
      <c r="I76" s="2016"/>
      <c r="J76" s="2016"/>
      <c r="K76" s="2016"/>
      <c r="L76" s="2016"/>
      <c r="M76" s="2016"/>
      <c r="N76" s="2016"/>
      <c r="O76" s="2017"/>
      <c r="P76" s="2015"/>
      <c r="Q76" s="2016"/>
      <c r="R76" s="2016"/>
      <c r="S76" s="2016"/>
      <c r="T76" s="2016"/>
      <c r="U76" s="2016"/>
      <c r="V76" s="2016"/>
      <c r="W76" s="2016"/>
      <c r="X76" s="2016"/>
      <c r="Y76" s="2016"/>
      <c r="Z76" s="2016"/>
      <c r="AA76" s="2016"/>
      <c r="AB76" s="2016"/>
      <c r="AC76" s="2016"/>
      <c r="AD76" s="2017"/>
      <c r="AE76" s="2015"/>
      <c r="AF76" s="2016"/>
      <c r="AG76" s="2016"/>
      <c r="AH76" s="2016"/>
      <c r="AI76" s="2016"/>
      <c r="AJ76" s="2016"/>
      <c r="AK76" s="2016"/>
      <c r="AL76" s="2016"/>
      <c r="AM76" s="2016"/>
      <c r="AN76" s="2017"/>
      <c r="AO76" s="381"/>
      <c r="AP76" s="381"/>
      <c r="AQ76" s="381"/>
      <c r="AR76" s="381"/>
      <c r="BH76" s="381"/>
      <c r="BI76" s="381"/>
      <c r="BJ76" s="381"/>
      <c r="BK76" s="381"/>
      <c r="BL76" s="381"/>
      <c r="BM76" s="381"/>
      <c r="BN76" s="381"/>
      <c r="BO76" s="381"/>
      <c r="BP76" s="381"/>
      <c r="BQ76" s="381"/>
      <c r="BR76" s="381"/>
      <c r="BS76" s="381"/>
      <c r="BT76" s="381"/>
      <c r="BU76" s="381"/>
      <c r="BV76" s="381"/>
    </row>
    <row r="77" spans="1:93" s="888" customFormat="1" ht="12.6" customHeight="1">
      <c r="A77" s="2007"/>
      <c r="B77" s="2008"/>
      <c r="C77" s="2008"/>
      <c r="D77" s="2008"/>
      <c r="E77" s="2009"/>
      <c r="F77" s="2015"/>
      <c r="G77" s="2016"/>
      <c r="H77" s="2016"/>
      <c r="I77" s="2016"/>
      <c r="J77" s="2016"/>
      <c r="K77" s="2016"/>
      <c r="L77" s="2016"/>
      <c r="M77" s="2016"/>
      <c r="N77" s="2016"/>
      <c r="O77" s="2017"/>
      <c r="P77" s="1573" t="s">
        <v>60</v>
      </c>
      <c r="Q77" s="1166"/>
      <c r="R77" s="1166"/>
      <c r="S77" s="1166"/>
      <c r="T77" s="1166"/>
      <c r="U77" s="1166"/>
      <c r="V77" s="1166"/>
      <c r="W77" s="1166"/>
      <c r="X77" s="1166"/>
      <c r="Y77" s="1166"/>
      <c r="Z77" s="1166"/>
      <c r="AA77" s="1166"/>
      <c r="AB77" s="1166"/>
      <c r="AC77" s="1166"/>
      <c r="AD77" s="1167"/>
      <c r="AE77" s="2015"/>
      <c r="AF77" s="2016"/>
      <c r="AG77" s="2016"/>
      <c r="AH77" s="2016"/>
      <c r="AI77" s="2016"/>
      <c r="AJ77" s="2016"/>
      <c r="AK77" s="2016"/>
      <c r="AL77" s="2016"/>
      <c r="AM77" s="2016"/>
      <c r="AN77" s="2017"/>
      <c r="AO77" s="381"/>
      <c r="AP77" s="381"/>
      <c r="AQ77" s="381"/>
      <c r="AR77" s="381"/>
      <c r="BH77" s="381"/>
      <c r="BI77" s="381"/>
      <c r="BJ77" s="381"/>
      <c r="BK77" s="381"/>
      <c r="BL77" s="381"/>
      <c r="BM77" s="381"/>
      <c r="BN77" s="381"/>
      <c r="BO77" s="381"/>
      <c r="BP77" s="381"/>
      <c r="BQ77" s="381"/>
      <c r="BR77" s="381"/>
      <c r="BS77" s="381"/>
      <c r="BT77" s="381"/>
      <c r="BU77" s="381"/>
      <c r="BV77" s="381"/>
    </row>
    <row r="78" spans="1:93" s="888" customFormat="1" ht="12.6" customHeight="1">
      <c r="A78" s="2007"/>
      <c r="B78" s="2008"/>
      <c r="C78" s="2008"/>
      <c r="D78" s="2008"/>
      <c r="E78" s="2009"/>
      <c r="F78" s="2015"/>
      <c r="G78" s="2016"/>
      <c r="H78" s="2016"/>
      <c r="I78" s="2016"/>
      <c r="J78" s="2016"/>
      <c r="K78" s="2016"/>
      <c r="L78" s="2016"/>
      <c r="M78" s="2016"/>
      <c r="N78" s="2016"/>
      <c r="O78" s="2017"/>
      <c r="P78" s="2048" t="s">
        <v>61</v>
      </c>
      <c r="Q78" s="2049"/>
      <c r="R78" s="2016" t="s">
        <v>2810</v>
      </c>
      <c r="S78" s="2016"/>
      <c r="T78" s="2016"/>
      <c r="U78" s="2016"/>
      <c r="V78" s="2016"/>
      <c r="W78" s="2016"/>
      <c r="X78" s="2016"/>
      <c r="Y78" s="2016"/>
      <c r="Z78" s="2016"/>
      <c r="AA78" s="2016"/>
      <c r="AB78" s="2016"/>
      <c r="AC78" s="2016"/>
      <c r="AD78" s="2017"/>
      <c r="AE78" s="2015"/>
      <c r="AF78" s="2016"/>
      <c r="AG78" s="2016"/>
      <c r="AH78" s="2016"/>
      <c r="AI78" s="2016"/>
      <c r="AJ78" s="2016"/>
      <c r="AK78" s="2016"/>
      <c r="AL78" s="2016"/>
      <c r="AM78" s="2016"/>
      <c r="AN78" s="2017"/>
      <c r="AO78" s="381"/>
      <c r="AP78" s="381"/>
      <c r="AQ78" s="381"/>
      <c r="AR78" s="381"/>
      <c r="BH78" s="381"/>
      <c r="BI78" s="381"/>
      <c r="BJ78" s="381"/>
      <c r="BK78" s="381"/>
      <c r="BL78" s="381"/>
      <c r="BM78" s="381"/>
      <c r="BN78" s="381"/>
      <c r="BO78" s="381"/>
      <c r="BP78" s="381"/>
      <c r="BQ78" s="381"/>
      <c r="BR78" s="381"/>
      <c r="BS78" s="381"/>
      <c r="BT78" s="381"/>
      <c r="BU78" s="381"/>
      <c r="BV78" s="381"/>
    </row>
    <row r="79" spans="1:93" s="888" customFormat="1" ht="12.6" customHeight="1">
      <c r="A79" s="2007"/>
      <c r="B79" s="2008"/>
      <c r="C79" s="2008"/>
      <c r="D79" s="2008"/>
      <c r="E79" s="2009"/>
      <c r="F79" s="2015"/>
      <c r="G79" s="2016"/>
      <c r="H79" s="2016"/>
      <c r="I79" s="2016"/>
      <c r="J79" s="2016"/>
      <c r="K79" s="2016"/>
      <c r="L79" s="2016"/>
      <c r="M79" s="2016"/>
      <c r="N79" s="2016"/>
      <c r="O79" s="2017"/>
      <c r="P79" s="2048"/>
      <c r="Q79" s="2049"/>
      <c r="R79" s="2016"/>
      <c r="S79" s="2016"/>
      <c r="T79" s="2016"/>
      <c r="U79" s="2016"/>
      <c r="V79" s="2016"/>
      <c r="W79" s="2016"/>
      <c r="X79" s="2016"/>
      <c r="Y79" s="2016"/>
      <c r="Z79" s="2016"/>
      <c r="AA79" s="2016"/>
      <c r="AB79" s="2016"/>
      <c r="AC79" s="2016"/>
      <c r="AD79" s="2017"/>
      <c r="AE79" s="2015"/>
      <c r="AF79" s="2016"/>
      <c r="AG79" s="2016"/>
      <c r="AH79" s="2016"/>
      <c r="AI79" s="2016"/>
      <c r="AJ79" s="2016"/>
      <c r="AK79" s="2016"/>
      <c r="AL79" s="2016"/>
      <c r="AM79" s="2016"/>
      <c r="AN79" s="2017"/>
      <c r="AO79" s="381"/>
      <c r="AP79" s="381"/>
      <c r="AQ79" s="381"/>
      <c r="AR79" s="381"/>
      <c r="BH79" s="381"/>
      <c r="BI79" s="381"/>
      <c r="BJ79" s="381"/>
      <c r="BK79" s="381"/>
      <c r="BL79" s="381"/>
      <c r="BM79" s="381"/>
      <c r="BN79" s="381"/>
      <c r="BO79" s="381"/>
      <c r="BP79" s="381"/>
      <c r="BQ79" s="381"/>
      <c r="BR79" s="381"/>
      <c r="BS79" s="381"/>
      <c r="BT79" s="381"/>
      <c r="BU79" s="381"/>
      <c r="BV79" s="381"/>
    </row>
    <row r="80" spans="1:93" s="888" customFormat="1" ht="12.6" customHeight="1">
      <c r="A80" s="2007"/>
      <c r="B80" s="2008"/>
      <c r="C80" s="2008"/>
      <c r="D80" s="2008"/>
      <c r="E80" s="2009"/>
      <c r="F80" s="2015"/>
      <c r="G80" s="2016"/>
      <c r="H80" s="2016"/>
      <c r="I80" s="2016"/>
      <c r="J80" s="2016"/>
      <c r="K80" s="2016"/>
      <c r="L80" s="2016"/>
      <c r="M80" s="2016"/>
      <c r="N80" s="2016"/>
      <c r="O80" s="2017"/>
      <c r="P80" s="1562"/>
      <c r="Q80" s="1563"/>
      <c r="R80" s="2016"/>
      <c r="S80" s="2016"/>
      <c r="T80" s="2016"/>
      <c r="U80" s="2016"/>
      <c r="V80" s="2016"/>
      <c r="W80" s="2016"/>
      <c r="X80" s="2016"/>
      <c r="Y80" s="2016"/>
      <c r="Z80" s="2016"/>
      <c r="AA80" s="2016"/>
      <c r="AB80" s="2016"/>
      <c r="AC80" s="2016"/>
      <c r="AD80" s="2017"/>
      <c r="AE80" s="2015"/>
      <c r="AF80" s="2016"/>
      <c r="AG80" s="2016"/>
      <c r="AH80" s="2016"/>
      <c r="AI80" s="2016"/>
      <c r="AJ80" s="2016"/>
      <c r="AK80" s="2016"/>
      <c r="AL80" s="2016"/>
      <c r="AM80" s="2016"/>
      <c r="AN80" s="2017"/>
      <c r="AO80" s="381"/>
      <c r="AP80" s="381"/>
      <c r="AQ80" s="381"/>
      <c r="AR80" s="381"/>
      <c r="BH80" s="381"/>
      <c r="BI80" s="381"/>
      <c r="BJ80" s="381"/>
      <c r="BK80" s="381"/>
      <c r="BL80" s="381"/>
      <c r="BM80" s="381"/>
      <c r="BN80" s="381"/>
      <c r="BO80" s="381"/>
      <c r="BP80" s="381"/>
      <c r="BQ80" s="381"/>
      <c r="BR80" s="381"/>
      <c r="BS80" s="381"/>
      <c r="BT80" s="381"/>
      <c r="BU80" s="381"/>
      <c r="BV80" s="381"/>
    </row>
    <row r="81" spans="1:74" s="888" customFormat="1" ht="12.6" customHeight="1">
      <c r="A81" s="2007"/>
      <c r="B81" s="2008"/>
      <c r="C81" s="2008"/>
      <c r="D81" s="2008"/>
      <c r="E81" s="2009"/>
      <c r="F81" s="2015"/>
      <c r="G81" s="2016"/>
      <c r="H81" s="2016"/>
      <c r="I81" s="2016"/>
      <c r="J81" s="2016"/>
      <c r="K81" s="2016"/>
      <c r="L81" s="2016"/>
      <c r="M81" s="2016"/>
      <c r="N81" s="2016"/>
      <c r="O81" s="2017"/>
      <c r="P81" s="1562"/>
      <c r="Q81" s="1563"/>
      <c r="R81" s="2016"/>
      <c r="S81" s="2016"/>
      <c r="T81" s="2016"/>
      <c r="U81" s="2016"/>
      <c r="V81" s="2016"/>
      <c r="W81" s="2016"/>
      <c r="X81" s="2016"/>
      <c r="Y81" s="2016"/>
      <c r="Z81" s="2016"/>
      <c r="AA81" s="2016"/>
      <c r="AB81" s="2016"/>
      <c r="AC81" s="2016"/>
      <c r="AD81" s="2017"/>
      <c r="AE81" s="2015"/>
      <c r="AF81" s="2016"/>
      <c r="AG81" s="2016"/>
      <c r="AH81" s="2016"/>
      <c r="AI81" s="2016"/>
      <c r="AJ81" s="2016"/>
      <c r="AK81" s="2016"/>
      <c r="AL81" s="2016"/>
      <c r="AM81" s="2016"/>
      <c r="AN81" s="2017"/>
      <c r="AO81" s="381"/>
      <c r="AP81" s="381"/>
      <c r="AQ81" s="381"/>
      <c r="AR81" s="381"/>
      <c r="BH81" s="381"/>
      <c r="BI81" s="381"/>
      <c r="BJ81" s="381"/>
      <c r="BK81" s="381"/>
      <c r="BL81" s="381"/>
      <c r="BM81" s="381"/>
      <c r="BN81" s="381"/>
      <c r="BO81" s="381"/>
      <c r="BP81" s="381"/>
      <c r="BQ81" s="381"/>
      <c r="BR81" s="381"/>
      <c r="BS81" s="381"/>
      <c r="BT81" s="381"/>
      <c r="BU81" s="381"/>
      <c r="BV81" s="381"/>
    </row>
    <row r="82" spans="1:74" s="888" customFormat="1" ht="12.6" customHeight="1">
      <c r="A82" s="2007"/>
      <c r="B82" s="2008"/>
      <c r="C82" s="2008"/>
      <c r="D82" s="2008"/>
      <c r="E82" s="2009"/>
      <c r="F82" s="2015"/>
      <c r="G82" s="2016"/>
      <c r="H82" s="2016"/>
      <c r="I82" s="2016"/>
      <c r="J82" s="2016"/>
      <c r="K82" s="2016"/>
      <c r="L82" s="2016"/>
      <c r="M82" s="2016"/>
      <c r="N82" s="2016"/>
      <c r="O82" s="2017"/>
      <c r="P82" s="1562"/>
      <c r="Q82" s="1563"/>
      <c r="R82" s="2016"/>
      <c r="S82" s="2016"/>
      <c r="T82" s="2016"/>
      <c r="U82" s="2016"/>
      <c r="V82" s="2016"/>
      <c r="W82" s="2016"/>
      <c r="X82" s="2016"/>
      <c r="Y82" s="2016"/>
      <c r="Z82" s="2016"/>
      <c r="AA82" s="2016"/>
      <c r="AB82" s="2016"/>
      <c r="AC82" s="2016"/>
      <c r="AD82" s="2017"/>
      <c r="AE82" s="2015"/>
      <c r="AF82" s="2016"/>
      <c r="AG82" s="2016"/>
      <c r="AH82" s="2016"/>
      <c r="AI82" s="2016"/>
      <c r="AJ82" s="2016"/>
      <c r="AK82" s="2016"/>
      <c r="AL82" s="2016"/>
      <c r="AM82" s="2016"/>
      <c r="AN82" s="2017"/>
      <c r="AO82" s="381"/>
      <c r="AP82" s="381"/>
      <c r="AQ82" s="381"/>
      <c r="AR82" s="381"/>
      <c r="BH82" s="381"/>
      <c r="BI82" s="381"/>
      <c r="BJ82" s="381"/>
      <c r="BK82" s="381"/>
      <c r="BL82" s="381"/>
      <c r="BM82" s="381"/>
      <c r="BN82" s="381"/>
      <c r="BO82" s="381"/>
      <c r="BP82" s="381"/>
      <c r="BQ82" s="381"/>
      <c r="BR82" s="381"/>
      <c r="BS82" s="381"/>
      <c r="BT82" s="381"/>
      <c r="BU82" s="381"/>
      <c r="BV82" s="381"/>
    </row>
    <row r="83" spans="1:74" s="888" customFormat="1" ht="12.6" customHeight="1">
      <c r="A83" s="2007"/>
      <c r="B83" s="2008"/>
      <c r="C83" s="2008"/>
      <c r="D83" s="2008"/>
      <c r="E83" s="2009"/>
      <c r="F83" s="2015"/>
      <c r="G83" s="2016"/>
      <c r="H83" s="2016"/>
      <c r="I83" s="2016"/>
      <c r="J83" s="2016"/>
      <c r="K83" s="2016"/>
      <c r="L83" s="2016"/>
      <c r="M83" s="2016"/>
      <c r="N83" s="2016"/>
      <c r="O83" s="2017"/>
      <c r="P83" s="1562"/>
      <c r="Q83" s="1563"/>
      <c r="R83" s="2016"/>
      <c r="S83" s="2016"/>
      <c r="T83" s="2016"/>
      <c r="U83" s="2016"/>
      <c r="V83" s="2016"/>
      <c r="W83" s="2016"/>
      <c r="X83" s="2016"/>
      <c r="Y83" s="2016"/>
      <c r="Z83" s="2016"/>
      <c r="AA83" s="2016"/>
      <c r="AB83" s="2016"/>
      <c r="AC83" s="2016"/>
      <c r="AD83" s="2017"/>
      <c r="AE83" s="2015"/>
      <c r="AF83" s="2016"/>
      <c r="AG83" s="2016"/>
      <c r="AH83" s="2016"/>
      <c r="AI83" s="2016"/>
      <c r="AJ83" s="2016"/>
      <c r="AK83" s="2016"/>
      <c r="AL83" s="2016"/>
      <c r="AM83" s="2016"/>
      <c r="AN83" s="2017"/>
      <c r="AO83" s="381"/>
      <c r="AP83" s="381"/>
      <c r="AQ83" s="381"/>
      <c r="AR83" s="381"/>
      <c r="BH83" s="381"/>
      <c r="BI83" s="381"/>
      <c r="BJ83" s="381"/>
      <c r="BK83" s="381"/>
      <c r="BL83" s="381"/>
      <c r="BM83" s="381"/>
      <c r="BN83" s="381"/>
      <c r="BO83" s="381"/>
      <c r="BP83" s="381"/>
      <c r="BQ83" s="381"/>
      <c r="BR83" s="381"/>
      <c r="BS83" s="381"/>
      <c r="BT83" s="381"/>
      <c r="BU83" s="381"/>
      <c r="BV83" s="381"/>
    </row>
    <row r="84" spans="1:74" s="888" customFormat="1" ht="12.6" customHeight="1">
      <c r="A84" s="2007"/>
      <c r="B84" s="2008"/>
      <c r="C84" s="2008"/>
      <c r="D84" s="2008"/>
      <c r="E84" s="2009"/>
      <c r="F84" s="2015"/>
      <c r="G84" s="2016"/>
      <c r="H84" s="2016"/>
      <c r="I84" s="2016"/>
      <c r="J84" s="2016"/>
      <c r="K84" s="2016"/>
      <c r="L84" s="2016"/>
      <c r="M84" s="2016"/>
      <c r="N84" s="2016"/>
      <c r="O84" s="2017"/>
      <c r="P84" s="1562"/>
      <c r="Q84" s="1563"/>
      <c r="R84" s="2016"/>
      <c r="S84" s="2016"/>
      <c r="T84" s="2016"/>
      <c r="U84" s="2016"/>
      <c r="V84" s="2016"/>
      <c r="W84" s="2016"/>
      <c r="X84" s="2016"/>
      <c r="Y84" s="2016"/>
      <c r="Z84" s="2016"/>
      <c r="AA84" s="2016"/>
      <c r="AB84" s="2016"/>
      <c r="AC84" s="2016"/>
      <c r="AD84" s="2017"/>
      <c r="AE84" s="2015"/>
      <c r="AF84" s="2016"/>
      <c r="AG84" s="2016"/>
      <c r="AH84" s="2016"/>
      <c r="AI84" s="2016"/>
      <c r="AJ84" s="2016"/>
      <c r="AK84" s="2016"/>
      <c r="AL84" s="2016"/>
      <c r="AM84" s="2016"/>
      <c r="AN84" s="2017"/>
      <c r="AO84" s="381"/>
      <c r="AP84" s="381"/>
      <c r="AQ84" s="381"/>
      <c r="AR84" s="381"/>
      <c r="BH84" s="381"/>
      <c r="BI84" s="381"/>
      <c r="BJ84" s="381"/>
      <c r="BK84" s="381"/>
      <c r="BL84" s="381"/>
      <c r="BM84" s="381"/>
      <c r="BN84" s="381"/>
      <c r="BO84" s="381"/>
      <c r="BP84" s="381"/>
      <c r="BQ84" s="381"/>
      <c r="BR84" s="381"/>
      <c r="BS84" s="381"/>
      <c r="BT84" s="381"/>
      <c r="BU84" s="381"/>
      <c r="BV84" s="381"/>
    </row>
    <row r="85" spans="1:74" s="888" customFormat="1" ht="12.6" customHeight="1">
      <c r="A85" s="2007"/>
      <c r="B85" s="2008"/>
      <c r="C85" s="2008"/>
      <c r="D85" s="2008"/>
      <c r="E85" s="2009"/>
      <c r="F85" s="2015"/>
      <c r="G85" s="2016"/>
      <c r="H85" s="2016"/>
      <c r="I85" s="2016"/>
      <c r="J85" s="2016"/>
      <c r="K85" s="2016"/>
      <c r="L85" s="2016"/>
      <c r="M85" s="2016"/>
      <c r="N85" s="2016"/>
      <c r="O85" s="2017"/>
      <c r="P85" s="1562"/>
      <c r="Q85" s="1563"/>
      <c r="R85" s="2016"/>
      <c r="S85" s="2016"/>
      <c r="T85" s="2016"/>
      <c r="U85" s="2016"/>
      <c r="V85" s="2016"/>
      <c r="W85" s="2016"/>
      <c r="X85" s="2016"/>
      <c r="Y85" s="2016"/>
      <c r="Z85" s="2016"/>
      <c r="AA85" s="2016"/>
      <c r="AB85" s="2016"/>
      <c r="AC85" s="2016"/>
      <c r="AD85" s="2017"/>
      <c r="AE85" s="2015"/>
      <c r="AF85" s="2016"/>
      <c r="AG85" s="2016"/>
      <c r="AH85" s="2016"/>
      <c r="AI85" s="2016"/>
      <c r="AJ85" s="2016"/>
      <c r="AK85" s="2016"/>
      <c r="AL85" s="2016"/>
      <c r="AM85" s="2016"/>
      <c r="AN85" s="2017"/>
      <c r="AO85" s="381"/>
      <c r="AP85" s="381"/>
      <c r="AQ85" s="381"/>
      <c r="AR85" s="381"/>
      <c r="BH85" s="381"/>
      <c r="BI85" s="381"/>
      <c r="BJ85" s="381"/>
      <c r="BK85" s="381"/>
      <c r="BL85" s="381"/>
      <c r="BM85" s="381"/>
      <c r="BN85" s="381"/>
      <c r="BO85" s="381"/>
      <c r="BP85" s="381"/>
      <c r="BQ85" s="381"/>
      <c r="BR85" s="381"/>
      <c r="BS85" s="381"/>
      <c r="BT85" s="381"/>
      <c r="BU85" s="381"/>
      <c r="BV85" s="381"/>
    </row>
    <row r="86" spans="1:74" s="888" customFormat="1" ht="12.6" customHeight="1">
      <c r="A86" s="2007"/>
      <c r="B86" s="2008"/>
      <c r="C86" s="2008"/>
      <c r="D86" s="2008"/>
      <c r="E86" s="2009"/>
      <c r="F86" s="2015"/>
      <c r="G86" s="2016"/>
      <c r="H86" s="2016"/>
      <c r="I86" s="2016"/>
      <c r="J86" s="2016"/>
      <c r="K86" s="2016"/>
      <c r="L86" s="2016"/>
      <c r="M86" s="2016"/>
      <c r="N86" s="2016"/>
      <c r="O86" s="2017"/>
      <c r="P86" s="1562"/>
      <c r="Q86" s="1563"/>
      <c r="R86" s="2016"/>
      <c r="S86" s="2016"/>
      <c r="T86" s="2016"/>
      <c r="U86" s="2016"/>
      <c r="V86" s="2016"/>
      <c r="W86" s="2016"/>
      <c r="X86" s="2016"/>
      <c r="Y86" s="2016"/>
      <c r="Z86" s="2016"/>
      <c r="AA86" s="2016"/>
      <c r="AB86" s="2016"/>
      <c r="AC86" s="2016"/>
      <c r="AD86" s="2017"/>
      <c r="AE86" s="2015"/>
      <c r="AF86" s="2016"/>
      <c r="AG86" s="2016"/>
      <c r="AH86" s="2016"/>
      <c r="AI86" s="2016"/>
      <c r="AJ86" s="2016"/>
      <c r="AK86" s="2016"/>
      <c r="AL86" s="2016"/>
      <c r="AM86" s="2016"/>
      <c r="AN86" s="2017"/>
      <c r="AO86" s="381"/>
      <c r="AP86" s="381"/>
      <c r="AQ86" s="381"/>
      <c r="AR86" s="381"/>
      <c r="BH86" s="381"/>
      <c r="BI86" s="381"/>
      <c r="BJ86" s="381"/>
      <c r="BK86" s="381"/>
      <c r="BL86" s="381"/>
      <c r="BM86" s="381"/>
      <c r="BN86" s="381"/>
      <c r="BO86" s="381"/>
      <c r="BP86" s="381"/>
      <c r="BQ86" s="381"/>
      <c r="BR86" s="381"/>
      <c r="BS86" s="381"/>
      <c r="BT86" s="381"/>
      <c r="BU86" s="381"/>
      <c r="BV86" s="381"/>
    </row>
    <row r="87" spans="1:74" s="888" customFormat="1" ht="12.6" customHeight="1">
      <c r="A87" s="2007"/>
      <c r="B87" s="2008"/>
      <c r="C87" s="2008"/>
      <c r="D87" s="2008"/>
      <c r="E87" s="2009"/>
      <c r="F87" s="2015"/>
      <c r="G87" s="2016"/>
      <c r="H87" s="2016"/>
      <c r="I87" s="2016"/>
      <c r="J87" s="2016"/>
      <c r="K87" s="2016"/>
      <c r="L87" s="2016"/>
      <c r="M87" s="2016"/>
      <c r="N87" s="2016"/>
      <c r="O87" s="2017"/>
      <c r="P87" s="1562"/>
      <c r="Q87" s="1563"/>
      <c r="R87" s="2016"/>
      <c r="S87" s="2016"/>
      <c r="T87" s="2016"/>
      <c r="U87" s="2016"/>
      <c r="V87" s="2016"/>
      <c r="W87" s="2016"/>
      <c r="X87" s="2016"/>
      <c r="Y87" s="2016"/>
      <c r="Z87" s="2016"/>
      <c r="AA87" s="2016"/>
      <c r="AB87" s="2016"/>
      <c r="AC87" s="2016"/>
      <c r="AD87" s="2017"/>
      <c r="AE87" s="2015"/>
      <c r="AF87" s="2016"/>
      <c r="AG87" s="2016"/>
      <c r="AH87" s="2016"/>
      <c r="AI87" s="2016"/>
      <c r="AJ87" s="2016"/>
      <c r="AK87" s="2016"/>
      <c r="AL87" s="2016"/>
      <c r="AM87" s="2016"/>
      <c r="AN87" s="2017"/>
      <c r="AO87" s="381"/>
      <c r="AP87" s="381"/>
      <c r="AQ87" s="381"/>
      <c r="AR87" s="381"/>
      <c r="BH87" s="381"/>
      <c r="BI87" s="381"/>
      <c r="BJ87" s="381"/>
      <c r="BK87" s="381"/>
      <c r="BL87" s="381"/>
      <c r="BM87" s="381"/>
      <c r="BN87" s="381"/>
      <c r="BO87" s="381"/>
      <c r="BP87" s="381"/>
      <c r="BQ87" s="381"/>
      <c r="BR87" s="381"/>
      <c r="BS87" s="381"/>
      <c r="BT87" s="381"/>
      <c r="BU87" s="381"/>
      <c r="BV87" s="381"/>
    </row>
    <row r="88" spans="1:74" s="888" customFormat="1" ht="12.6" customHeight="1">
      <c r="A88" s="2007"/>
      <c r="B88" s="2008"/>
      <c r="C88" s="2008"/>
      <c r="D88" s="2008"/>
      <c r="E88" s="2009"/>
      <c r="F88" s="2015"/>
      <c r="G88" s="2016"/>
      <c r="H88" s="2016"/>
      <c r="I88" s="2016"/>
      <c r="J88" s="2016"/>
      <c r="K88" s="2016"/>
      <c r="L88" s="2016"/>
      <c r="M88" s="2016"/>
      <c r="N88" s="2016"/>
      <c r="O88" s="2017"/>
      <c r="P88" s="2048" t="s">
        <v>62</v>
      </c>
      <c r="Q88" s="2049"/>
      <c r="R88" s="2016" t="s">
        <v>63</v>
      </c>
      <c r="S88" s="2087"/>
      <c r="T88" s="2087"/>
      <c r="U88" s="2087"/>
      <c r="V88" s="2087"/>
      <c r="W88" s="2087"/>
      <c r="X88" s="2087"/>
      <c r="Y88" s="2087"/>
      <c r="Z88" s="2087"/>
      <c r="AA88" s="2087"/>
      <c r="AB88" s="2087"/>
      <c r="AC88" s="2087"/>
      <c r="AD88" s="2088"/>
      <c r="AE88" s="2015"/>
      <c r="AF88" s="2016"/>
      <c r="AG88" s="2016"/>
      <c r="AH88" s="2016"/>
      <c r="AI88" s="2016"/>
      <c r="AJ88" s="2016"/>
      <c r="AK88" s="2016"/>
      <c r="AL88" s="2016"/>
      <c r="AM88" s="2016"/>
      <c r="AN88" s="2017"/>
      <c r="AO88" s="381"/>
      <c r="AP88" s="381"/>
      <c r="AQ88" s="381"/>
      <c r="AR88" s="381"/>
      <c r="BH88" s="381"/>
      <c r="BI88" s="381"/>
      <c r="BJ88" s="381"/>
      <c r="BK88" s="381"/>
      <c r="BL88" s="381"/>
      <c r="BM88" s="381"/>
      <c r="BN88" s="381"/>
      <c r="BO88" s="381"/>
      <c r="BP88" s="381"/>
      <c r="BQ88" s="381"/>
      <c r="BR88" s="381"/>
      <c r="BS88" s="381"/>
      <c r="BT88" s="381"/>
      <c r="BU88" s="381"/>
      <c r="BV88" s="381"/>
    </row>
    <row r="89" spans="1:74" s="888" customFormat="1" ht="12.6" customHeight="1">
      <c r="A89" s="2007"/>
      <c r="B89" s="2008"/>
      <c r="C89" s="2008"/>
      <c r="D89" s="2008"/>
      <c r="E89" s="2009"/>
      <c r="F89" s="2015"/>
      <c r="G89" s="2016"/>
      <c r="H89" s="2016"/>
      <c r="I89" s="2016"/>
      <c r="J89" s="2016"/>
      <c r="K89" s="2016"/>
      <c r="L89" s="2016"/>
      <c r="M89" s="2016"/>
      <c r="N89" s="2016"/>
      <c r="O89" s="2017"/>
      <c r="P89" s="2048"/>
      <c r="Q89" s="2049"/>
      <c r="R89" s="2087"/>
      <c r="S89" s="2087"/>
      <c r="T89" s="2087"/>
      <c r="U89" s="2087"/>
      <c r="V89" s="2087"/>
      <c r="W89" s="2087"/>
      <c r="X89" s="2087"/>
      <c r="Y89" s="2087"/>
      <c r="Z89" s="2087"/>
      <c r="AA89" s="2087"/>
      <c r="AB89" s="2087"/>
      <c r="AC89" s="2087"/>
      <c r="AD89" s="2088"/>
      <c r="AE89" s="2015"/>
      <c r="AF89" s="2016"/>
      <c r="AG89" s="2016"/>
      <c r="AH89" s="2016"/>
      <c r="AI89" s="2016"/>
      <c r="AJ89" s="2016"/>
      <c r="AK89" s="2016"/>
      <c r="AL89" s="2016"/>
      <c r="AM89" s="2016"/>
      <c r="AN89" s="2017"/>
      <c r="AO89" s="381"/>
      <c r="AP89" s="381"/>
      <c r="AQ89" s="381"/>
      <c r="AR89" s="381"/>
      <c r="BH89" s="381"/>
      <c r="BI89" s="381"/>
      <c r="BJ89" s="381"/>
      <c r="BK89" s="381"/>
      <c r="BL89" s="381"/>
      <c r="BM89" s="381"/>
      <c r="BN89" s="381"/>
      <c r="BO89" s="381"/>
      <c r="BP89" s="381"/>
      <c r="BQ89" s="381"/>
      <c r="BR89" s="381"/>
      <c r="BS89" s="381"/>
      <c r="BT89" s="381"/>
      <c r="BU89" s="381"/>
      <c r="BV89" s="381"/>
    </row>
    <row r="90" spans="1:74" s="888" customFormat="1" ht="12.6" customHeight="1">
      <c r="A90" s="2007"/>
      <c r="B90" s="2008"/>
      <c r="C90" s="2008"/>
      <c r="D90" s="2008"/>
      <c r="E90" s="2009"/>
      <c r="F90" s="2015"/>
      <c r="G90" s="2016"/>
      <c r="H90" s="2016"/>
      <c r="I90" s="2016"/>
      <c r="J90" s="2016"/>
      <c r="K90" s="2016"/>
      <c r="L90" s="2016"/>
      <c r="M90" s="2016"/>
      <c r="N90" s="2016"/>
      <c r="O90" s="2017"/>
      <c r="P90" s="1562"/>
      <c r="Q90" s="1563"/>
      <c r="R90" s="2087"/>
      <c r="S90" s="2087"/>
      <c r="T90" s="2087"/>
      <c r="U90" s="2087"/>
      <c r="V90" s="2087"/>
      <c r="W90" s="2087"/>
      <c r="X90" s="2087"/>
      <c r="Y90" s="2087"/>
      <c r="Z90" s="2087"/>
      <c r="AA90" s="2087"/>
      <c r="AB90" s="2087"/>
      <c r="AC90" s="2087"/>
      <c r="AD90" s="2088"/>
      <c r="AE90" s="2015"/>
      <c r="AF90" s="2016"/>
      <c r="AG90" s="2016"/>
      <c r="AH90" s="2016"/>
      <c r="AI90" s="2016"/>
      <c r="AJ90" s="2016"/>
      <c r="AK90" s="2016"/>
      <c r="AL90" s="2016"/>
      <c r="AM90" s="2016"/>
      <c r="AN90" s="2017"/>
      <c r="AO90" s="381"/>
      <c r="AP90" s="381"/>
      <c r="AQ90" s="381"/>
      <c r="AR90" s="381"/>
      <c r="AS90" s="381"/>
      <c r="AT90" s="381"/>
      <c r="AU90" s="381"/>
      <c r="AV90" s="381"/>
      <c r="AW90" s="381"/>
      <c r="AX90" s="381"/>
      <c r="AY90" s="381"/>
      <c r="AZ90" s="381"/>
      <c r="BA90" s="381"/>
      <c r="BB90" s="381"/>
      <c r="BC90" s="381"/>
      <c r="BD90" s="381"/>
      <c r="BE90" s="381"/>
      <c r="BF90" s="381"/>
      <c r="BG90" s="381"/>
      <c r="BH90" s="381"/>
      <c r="BI90" s="381"/>
      <c r="BJ90" s="381"/>
      <c r="BK90" s="381"/>
      <c r="BL90" s="381"/>
      <c r="BM90" s="381"/>
      <c r="BN90" s="381"/>
      <c r="BO90" s="381"/>
      <c r="BP90" s="381"/>
      <c r="BQ90" s="381"/>
      <c r="BR90" s="381"/>
      <c r="BS90" s="381"/>
      <c r="BT90" s="381"/>
      <c r="BU90" s="381"/>
      <c r="BV90" s="381"/>
    </row>
    <row r="91" spans="1:74" s="888" customFormat="1" ht="12.6" customHeight="1">
      <c r="A91" s="2007"/>
      <c r="B91" s="2008"/>
      <c r="C91" s="2008"/>
      <c r="D91" s="2008"/>
      <c r="E91" s="2009"/>
      <c r="F91" s="2015"/>
      <c r="G91" s="2016"/>
      <c r="H91" s="2016"/>
      <c r="I91" s="2016"/>
      <c r="J91" s="2016"/>
      <c r="K91" s="2016"/>
      <c r="L91" s="2016"/>
      <c r="M91" s="2016"/>
      <c r="N91" s="2016"/>
      <c r="O91" s="2017"/>
      <c r="P91" s="2048" t="s">
        <v>64</v>
      </c>
      <c r="Q91" s="2049"/>
      <c r="R91" s="2016" t="s">
        <v>65</v>
      </c>
      <c r="S91" s="2087"/>
      <c r="T91" s="2087"/>
      <c r="U91" s="2087"/>
      <c r="V91" s="2087"/>
      <c r="W91" s="2087"/>
      <c r="X91" s="2087"/>
      <c r="Y91" s="2087"/>
      <c r="Z91" s="2087"/>
      <c r="AA91" s="2087"/>
      <c r="AB91" s="2087"/>
      <c r="AC91" s="2087"/>
      <c r="AD91" s="2088"/>
      <c r="AE91" s="2015"/>
      <c r="AF91" s="2016"/>
      <c r="AG91" s="2016"/>
      <c r="AH91" s="2016"/>
      <c r="AI91" s="2016"/>
      <c r="AJ91" s="2016"/>
      <c r="AK91" s="2016"/>
      <c r="AL91" s="2016"/>
      <c r="AM91" s="2016"/>
      <c r="AN91" s="2017"/>
      <c r="AO91" s="381"/>
      <c r="AP91" s="381"/>
      <c r="AQ91" s="381"/>
      <c r="AR91" s="381"/>
      <c r="AS91" s="381"/>
      <c r="AT91" s="381"/>
      <c r="AU91" s="381"/>
      <c r="AV91" s="381"/>
      <c r="AW91" s="381"/>
      <c r="AX91" s="381"/>
      <c r="AY91" s="381"/>
      <c r="AZ91" s="381"/>
      <c r="BA91" s="381"/>
      <c r="BB91" s="381"/>
      <c r="BC91" s="381"/>
      <c r="BD91" s="381"/>
      <c r="BE91" s="381"/>
      <c r="BF91" s="381"/>
      <c r="BG91" s="381"/>
      <c r="BH91" s="381"/>
      <c r="BI91" s="381"/>
      <c r="BJ91" s="381"/>
      <c r="BK91" s="381"/>
      <c r="BL91" s="381"/>
      <c r="BM91" s="381"/>
      <c r="BN91" s="381"/>
      <c r="BO91" s="381"/>
      <c r="BP91" s="381"/>
      <c r="BQ91" s="381"/>
      <c r="BR91" s="381"/>
      <c r="BS91" s="381"/>
      <c r="BT91" s="381"/>
      <c r="BU91" s="381"/>
      <c r="BV91" s="381"/>
    </row>
    <row r="92" spans="1:74" s="888" customFormat="1" ht="12.6" customHeight="1">
      <c r="A92" s="2007"/>
      <c r="B92" s="2008"/>
      <c r="C92" s="2008"/>
      <c r="D92" s="2008"/>
      <c r="E92" s="2009"/>
      <c r="F92" s="2015"/>
      <c r="G92" s="2016"/>
      <c r="H92" s="2016"/>
      <c r="I92" s="2016"/>
      <c r="J92" s="2016"/>
      <c r="K92" s="2016"/>
      <c r="L92" s="2016"/>
      <c r="M92" s="2016"/>
      <c r="N92" s="2016"/>
      <c r="O92" s="2017"/>
      <c r="P92" s="264"/>
      <c r="Q92" s="264"/>
      <c r="R92" s="2087"/>
      <c r="S92" s="2087"/>
      <c r="T92" s="2087"/>
      <c r="U92" s="2087"/>
      <c r="V92" s="2087"/>
      <c r="W92" s="2087"/>
      <c r="X92" s="2087"/>
      <c r="Y92" s="2087"/>
      <c r="Z92" s="2087"/>
      <c r="AA92" s="2087"/>
      <c r="AB92" s="2087"/>
      <c r="AC92" s="2087"/>
      <c r="AD92" s="2088"/>
      <c r="AE92" s="2015"/>
      <c r="AF92" s="2016"/>
      <c r="AG92" s="2016"/>
      <c r="AH92" s="2016"/>
      <c r="AI92" s="2016"/>
      <c r="AJ92" s="2016"/>
      <c r="AK92" s="2016"/>
      <c r="AL92" s="2016"/>
      <c r="AM92" s="2016"/>
      <c r="AN92" s="2017"/>
      <c r="AO92" s="381"/>
      <c r="AP92" s="381"/>
      <c r="AQ92" s="381"/>
      <c r="AR92" s="381"/>
      <c r="AS92" s="381"/>
      <c r="AT92" s="381"/>
      <c r="AU92" s="381"/>
      <c r="AV92" s="381"/>
      <c r="AW92" s="381"/>
      <c r="AX92" s="381"/>
      <c r="AY92" s="381"/>
      <c r="AZ92" s="381"/>
      <c r="BA92" s="381"/>
      <c r="BB92" s="381"/>
      <c r="BC92" s="381"/>
      <c r="BD92" s="381"/>
      <c r="BE92" s="381"/>
      <c r="BF92" s="381"/>
      <c r="BG92" s="381"/>
      <c r="BH92" s="381"/>
      <c r="BI92" s="381"/>
      <c r="BJ92" s="381"/>
      <c r="BK92" s="381"/>
      <c r="BL92" s="381"/>
      <c r="BM92" s="381"/>
      <c r="BN92" s="381"/>
      <c r="BO92" s="381"/>
      <c r="BP92" s="381"/>
      <c r="BQ92" s="381"/>
      <c r="BR92" s="381"/>
      <c r="BS92" s="381"/>
      <c r="BT92" s="381"/>
      <c r="BU92" s="381"/>
      <c r="BV92" s="381"/>
    </row>
    <row r="93" spans="1:74" s="888" customFormat="1" ht="12.6" customHeight="1">
      <c r="A93" s="2007"/>
      <c r="B93" s="2008"/>
      <c r="C93" s="2008"/>
      <c r="D93" s="2008"/>
      <c r="E93" s="2009"/>
      <c r="F93" s="2015"/>
      <c r="G93" s="2016"/>
      <c r="H93" s="2016"/>
      <c r="I93" s="2016"/>
      <c r="J93" s="2016"/>
      <c r="K93" s="2016"/>
      <c r="L93" s="2016"/>
      <c r="M93" s="2016"/>
      <c r="N93" s="2016"/>
      <c r="O93" s="2017"/>
      <c r="P93" s="264"/>
      <c r="Q93" s="264"/>
      <c r="R93" s="2087"/>
      <c r="S93" s="2087"/>
      <c r="T93" s="2087"/>
      <c r="U93" s="2087"/>
      <c r="V93" s="2087"/>
      <c r="W93" s="2087"/>
      <c r="X93" s="2087"/>
      <c r="Y93" s="2087"/>
      <c r="Z93" s="2087"/>
      <c r="AA93" s="2087"/>
      <c r="AB93" s="2087"/>
      <c r="AC93" s="2087"/>
      <c r="AD93" s="2088"/>
      <c r="AE93" s="2015"/>
      <c r="AF93" s="2016"/>
      <c r="AG93" s="2016"/>
      <c r="AH93" s="2016"/>
      <c r="AI93" s="2016"/>
      <c r="AJ93" s="2016"/>
      <c r="AK93" s="2016"/>
      <c r="AL93" s="2016"/>
      <c r="AM93" s="2016"/>
      <c r="AN93" s="2017"/>
      <c r="AO93" s="381"/>
      <c r="AP93" s="381"/>
      <c r="AQ93" s="381"/>
      <c r="AR93" s="381"/>
      <c r="AS93" s="381"/>
      <c r="AT93" s="381"/>
      <c r="AU93" s="381"/>
      <c r="AV93" s="381"/>
      <c r="AW93" s="381"/>
      <c r="AX93" s="381"/>
      <c r="AY93" s="381"/>
      <c r="AZ93" s="381"/>
      <c r="BA93" s="381"/>
      <c r="BB93" s="381"/>
      <c r="BC93" s="381"/>
      <c r="BD93" s="381"/>
      <c r="BE93" s="381"/>
      <c r="BF93" s="381"/>
      <c r="BG93" s="381"/>
      <c r="BH93" s="381"/>
      <c r="BI93" s="381"/>
      <c r="BJ93" s="381"/>
      <c r="BK93" s="381"/>
      <c r="BL93" s="381"/>
      <c r="BM93" s="381"/>
      <c r="BN93" s="381"/>
      <c r="BO93" s="381"/>
      <c r="BP93" s="381"/>
      <c r="BQ93" s="381"/>
      <c r="BR93" s="381"/>
      <c r="BS93" s="381"/>
      <c r="BT93" s="381"/>
      <c r="BU93" s="381"/>
      <c r="BV93" s="381"/>
    </row>
    <row r="94" spans="1:74" s="888" customFormat="1" ht="12.6" customHeight="1">
      <c r="A94" s="2004" t="s">
        <v>44</v>
      </c>
      <c r="B94" s="2005"/>
      <c r="C94" s="2005"/>
      <c r="D94" s="2005"/>
      <c r="E94" s="2006"/>
      <c r="F94" s="1973" t="s">
        <v>3060</v>
      </c>
      <c r="G94" s="2013"/>
      <c r="H94" s="2013"/>
      <c r="I94" s="2013"/>
      <c r="J94" s="2013"/>
      <c r="K94" s="2013"/>
      <c r="L94" s="2013"/>
      <c r="M94" s="2013"/>
      <c r="N94" s="2013"/>
      <c r="O94" s="2014"/>
      <c r="P94" s="1973" t="s">
        <v>2812</v>
      </c>
      <c r="Q94" s="2013"/>
      <c r="R94" s="2013"/>
      <c r="S94" s="2013"/>
      <c r="T94" s="2013"/>
      <c r="U94" s="2013"/>
      <c r="V94" s="2013"/>
      <c r="W94" s="2013"/>
      <c r="X94" s="2013"/>
      <c r="Y94" s="2013"/>
      <c r="Z94" s="2013"/>
      <c r="AA94" s="2013"/>
      <c r="AB94" s="2013"/>
      <c r="AC94" s="2013"/>
      <c r="AD94" s="2014"/>
      <c r="AE94" s="2015"/>
      <c r="AF94" s="2016"/>
      <c r="AG94" s="2016"/>
      <c r="AH94" s="2016"/>
      <c r="AI94" s="2016"/>
      <c r="AJ94" s="2016"/>
      <c r="AK94" s="2016"/>
      <c r="AL94" s="2016"/>
      <c r="AM94" s="2016"/>
      <c r="AN94" s="2017"/>
      <c r="AO94" s="381"/>
      <c r="AP94" s="381"/>
      <c r="AQ94" s="381"/>
      <c r="AR94" s="381"/>
      <c r="AS94" s="381"/>
      <c r="AT94" s="381"/>
      <c r="AU94" s="381"/>
      <c r="AV94" s="381"/>
      <c r="AW94" s="381"/>
      <c r="AX94" s="381"/>
      <c r="AY94" s="381"/>
      <c r="AZ94" s="381"/>
      <c r="BA94" s="381"/>
      <c r="BB94" s="381"/>
      <c r="BC94" s="381"/>
      <c r="BD94" s="381"/>
      <c r="BE94" s="381"/>
      <c r="BF94" s="381"/>
      <c r="BG94" s="381"/>
      <c r="BH94" s="381"/>
      <c r="BI94" s="381"/>
      <c r="BJ94" s="381"/>
      <c r="BK94" s="381"/>
      <c r="BL94" s="381"/>
      <c r="BM94" s="381"/>
      <c r="BN94" s="381"/>
      <c r="BO94" s="381"/>
      <c r="BP94" s="381"/>
      <c r="BQ94" s="381"/>
      <c r="BR94" s="381"/>
      <c r="BS94" s="381"/>
      <c r="BT94" s="381"/>
      <c r="BU94" s="381"/>
      <c r="BV94" s="381"/>
    </row>
    <row r="95" spans="1:74" s="888" customFormat="1" ht="12.6" customHeight="1">
      <c r="A95" s="2007"/>
      <c r="B95" s="2008"/>
      <c r="C95" s="2008"/>
      <c r="D95" s="2008"/>
      <c r="E95" s="2009"/>
      <c r="F95" s="2015"/>
      <c r="G95" s="2016"/>
      <c r="H95" s="2016"/>
      <c r="I95" s="2016"/>
      <c r="J95" s="2016"/>
      <c r="K95" s="2016"/>
      <c r="L95" s="2016"/>
      <c r="M95" s="2016"/>
      <c r="N95" s="2016"/>
      <c r="O95" s="2017"/>
      <c r="P95" s="2015"/>
      <c r="Q95" s="2016"/>
      <c r="R95" s="2016"/>
      <c r="S95" s="2016"/>
      <c r="T95" s="2016"/>
      <c r="U95" s="2016"/>
      <c r="V95" s="2016"/>
      <c r="W95" s="2016"/>
      <c r="X95" s="2016"/>
      <c r="Y95" s="2016"/>
      <c r="Z95" s="2016"/>
      <c r="AA95" s="2016"/>
      <c r="AB95" s="2016"/>
      <c r="AC95" s="2016"/>
      <c r="AD95" s="2017"/>
      <c r="AE95" s="2015"/>
      <c r="AF95" s="2016"/>
      <c r="AG95" s="2016"/>
      <c r="AH95" s="2016"/>
      <c r="AI95" s="2016"/>
      <c r="AJ95" s="2016"/>
      <c r="AK95" s="2016"/>
      <c r="AL95" s="2016"/>
      <c r="AM95" s="2016"/>
      <c r="AN95" s="2017"/>
      <c r="AO95" s="381"/>
      <c r="AP95" s="381"/>
      <c r="AQ95" s="381"/>
      <c r="AR95" s="381"/>
      <c r="AS95" s="381"/>
      <c r="AT95" s="381"/>
      <c r="AU95" s="381"/>
      <c r="AV95" s="381"/>
      <c r="AW95" s="381"/>
      <c r="AX95" s="381"/>
      <c r="AY95" s="381"/>
      <c r="AZ95" s="381"/>
      <c r="BA95" s="381"/>
      <c r="BB95" s="381"/>
      <c r="BC95" s="381"/>
      <c r="BD95" s="381"/>
      <c r="BE95" s="381"/>
      <c r="BF95" s="381"/>
      <c r="BG95" s="381"/>
      <c r="BH95" s="381"/>
      <c r="BI95" s="381"/>
      <c r="BJ95" s="381"/>
      <c r="BK95" s="381"/>
      <c r="BL95" s="381"/>
      <c r="BM95" s="381"/>
      <c r="BN95" s="381"/>
      <c r="BO95" s="381"/>
      <c r="BP95" s="381"/>
      <c r="BQ95" s="381"/>
      <c r="BR95" s="381"/>
      <c r="BS95" s="381"/>
      <c r="BT95" s="381"/>
      <c r="BU95" s="381"/>
      <c r="BV95" s="381"/>
    </row>
    <row r="96" spans="1:74" s="888" customFormat="1" ht="12.6" customHeight="1">
      <c r="A96" s="2007"/>
      <c r="B96" s="2008"/>
      <c r="C96" s="2008"/>
      <c r="D96" s="2008"/>
      <c r="E96" s="2009"/>
      <c r="F96" s="2015"/>
      <c r="G96" s="2016"/>
      <c r="H96" s="2016"/>
      <c r="I96" s="2016"/>
      <c r="J96" s="2016"/>
      <c r="K96" s="2016"/>
      <c r="L96" s="2016"/>
      <c r="M96" s="2016"/>
      <c r="N96" s="2016"/>
      <c r="O96" s="2017"/>
      <c r="P96" s="2015"/>
      <c r="Q96" s="2016"/>
      <c r="R96" s="2016"/>
      <c r="S96" s="2016"/>
      <c r="T96" s="2016"/>
      <c r="U96" s="2016"/>
      <c r="V96" s="2016"/>
      <c r="W96" s="2016"/>
      <c r="X96" s="2016"/>
      <c r="Y96" s="2016"/>
      <c r="Z96" s="2016"/>
      <c r="AA96" s="2016"/>
      <c r="AB96" s="2016"/>
      <c r="AC96" s="2016"/>
      <c r="AD96" s="2017"/>
      <c r="AE96" s="2015"/>
      <c r="AF96" s="2016"/>
      <c r="AG96" s="2016"/>
      <c r="AH96" s="2016"/>
      <c r="AI96" s="2016"/>
      <c r="AJ96" s="2016"/>
      <c r="AK96" s="2016"/>
      <c r="AL96" s="2016"/>
      <c r="AM96" s="2016"/>
      <c r="AN96" s="2017"/>
      <c r="AO96" s="381"/>
      <c r="AP96" s="381"/>
      <c r="AQ96" s="381"/>
      <c r="AR96" s="381"/>
      <c r="AS96" s="381"/>
      <c r="AT96" s="381"/>
      <c r="AU96" s="381"/>
      <c r="AV96" s="381"/>
      <c r="AW96" s="381"/>
      <c r="AX96" s="381"/>
      <c r="AY96" s="381"/>
      <c r="AZ96" s="381"/>
      <c r="BA96" s="381"/>
      <c r="BB96" s="381"/>
      <c r="BC96" s="381"/>
      <c r="BD96" s="381"/>
      <c r="BE96" s="381"/>
      <c r="BF96" s="381"/>
      <c r="BG96" s="381"/>
      <c r="BH96" s="381"/>
      <c r="BI96" s="381"/>
      <c r="BJ96" s="381"/>
      <c r="BK96" s="381"/>
      <c r="BL96" s="381"/>
      <c r="BM96" s="381"/>
      <c r="BN96" s="381"/>
      <c r="BO96" s="381"/>
      <c r="BP96" s="381"/>
      <c r="BQ96" s="381"/>
      <c r="BR96" s="381"/>
      <c r="BS96" s="381"/>
      <c r="BT96" s="381"/>
      <c r="BU96" s="381"/>
      <c r="BV96" s="381"/>
    </row>
    <row r="97" spans="1:74" s="888" customFormat="1" ht="12.6" customHeight="1">
      <c r="A97" s="2007"/>
      <c r="B97" s="2008"/>
      <c r="C97" s="2008"/>
      <c r="D97" s="2008"/>
      <c r="E97" s="2009"/>
      <c r="F97" s="2015"/>
      <c r="G97" s="2016"/>
      <c r="H97" s="2016"/>
      <c r="I97" s="2016"/>
      <c r="J97" s="2016"/>
      <c r="K97" s="2016"/>
      <c r="L97" s="2016"/>
      <c r="M97" s="2016"/>
      <c r="N97" s="2016"/>
      <c r="O97" s="2017"/>
      <c r="P97" s="2015"/>
      <c r="Q97" s="2016"/>
      <c r="R97" s="2016"/>
      <c r="S97" s="2016"/>
      <c r="T97" s="2016"/>
      <c r="U97" s="2016"/>
      <c r="V97" s="2016"/>
      <c r="W97" s="2016"/>
      <c r="X97" s="2016"/>
      <c r="Y97" s="2016"/>
      <c r="Z97" s="2016"/>
      <c r="AA97" s="2016"/>
      <c r="AB97" s="2016"/>
      <c r="AC97" s="2016"/>
      <c r="AD97" s="2017"/>
      <c r="AE97" s="2015"/>
      <c r="AF97" s="2016"/>
      <c r="AG97" s="2016"/>
      <c r="AH97" s="2016"/>
      <c r="AI97" s="2016"/>
      <c r="AJ97" s="2016"/>
      <c r="AK97" s="2016"/>
      <c r="AL97" s="2016"/>
      <c r="AM97" s="2016"/>
      <c r="AN97" s="2017"/>
      <c r="AO97" s="381"/>
      <c r="AP97" s="381"/>
      <c r="AQ97" s="381"/>
      <c r="AR97" s="381"/>
      <c r="AS97" s="381"/>
      <c r="AT97" s="381"/>
      <c r="AU97" s="381"/>
      <c r="AV97" s="381"/>
      <c r="AW97" s="381"/>
      <c r="AX97" s="381"/>
      <c r="AY97" s="381"/>
      <c r="AZ97" s="381"/>
      <c r="BA97" s="381"/>
      <c r="BB97" s="381"/>
      <c r="BC97" s="381"/>
      <c r="BD97" s="381"/>
      <c r="BE97" s="381"/>
      <c r="BF97" s="381"/>
      <c r="BG97" s="381"/>
      <c r="BH97" s="381"/>
      <c r="BI97" s="381"/>
      <c r="BJ97" s="381"/>
      <c r="BK97" s="381"/>
      <c r="BL97" s="381"/>
      <c r="BM97" s="381"/>
      <c r="BN97" s="381"/>
      <c r="BO97" s="381"/>
      <c r="BP97" s="381"/>
      <c r="BQ97" s="381"/>
      <c r="BR97" s="381"/>
      <c r="BS97" s="381"/>
      <c r="BT97" s="381"/>
      <c r="BU97" s="381"/>
      <c r="BV97" s="381"/>
    </row>
    <row r="98" spans="1:74" s="888" customFormat="1" ht="12.6" customHeight="1">
      <c r="A98" s="2007"/>
      <c r="B98" s="2008"/>
      <c r="C98" s="2008"/>
      <c r="D98" s="2008"/>
      <c r="E98" s="2009"/>
      <c r="F98" s="2015"/>
      <c r="G98" s="2016"/>
      <c r="H98" s="2016"/>
      <c r="I98" s="2016"/>
      <c r="J98" s="2016"/>
      <c r="K98" s="2016"/>
      <c r="L98" s="2016"/>
      <c r="M98" s="2016"/>
      <c r="N98" s="2016"/>
      <c r="O98" s="2017"/>
      <c r="P98" s="2015"/>
      <c r="Q98" s="2016"/>
      <c r="R98" s="2016"/>
      <c r="S98" s="2016"/>
      <c r="T98" s="2016"/>
      <c r="U98" s="2016"/>
      <c r="V98" s="2016"/>
      <c r="W98" s="2016"/>
      <c r="X98" s="2016"/>
      <c r="Y98" s="2016"/>
      <c r="Z98" s="2016"/>
      <c r="AA98" s="2016"/>
      <c r="AB98" s="2016"/>
      <c r="AC98" s="2016"/>
      <c r="AD98" s="2017"/>
      <c r="AE98" s="2015"/>
      <c r="AF98" s="2016"/>
      <c r="AG98" s="2016"/>
      <c r="AH98" s="2016"/>
      <c r="AI98" s="2016"/>
      <c r="AJ98" s="2016"/>
      <c r="AK98" s="2016"/>
      <c r="AL98" s="2016"/>
      <c r="AM98" s="2016"/>
      <c r="AN98" s="2017"/>
      <c r="AO98" s="381"/>
      <c r="AP98" s="381"/>
      <c r="AQ98" s="381"/>
      <c r="AR98" s="381"/>
      <c r="AS98" s="381"/>
      <c r="AT98" s="381"/>
      <c r="AU98" s="381"/>
      <c r="AV98" s="381"/>
      <c r="AW98" s="381"/>
      <c r="AX98" s="381"/>
      <c r="AY98" s="381"/>
      <c r="AZ98" s="381"/>
      <c r="BA98" s="381"/>
      <c r="BB98" s="381"/>
      <c r="BC98" s="381"/>
      <c r="BD98" s="381"/>
      <c r="BE98" s="381"/>
      <c r="BF98" s="381"/>
      <c r="BG98" s="381"/>
      <c r="BH98" s="381"/>
      <c r="BI98" s="381"/>
      <c r="BJ98" s="381"/>
      <c r="BK98" s="381"/>
      <c r="BL98" s="381"/>
      <c r="BM98" s="381"/>
      <c r="BN98" s="381"/>
      <c r="BO98" s="381"/>
      <c r="BP98" s="381"/>
      <c r="BQ98" s="381"/>
      <c r="BR98" s="381"/>
      <c r="BS98" s="381"/>
      <c r="BT98" s="381"/>
      <c r="BU98" s="381"/>
      <c r="BV98" s="381"/>
    </row>
    <row r="99" spans="1:74" s="888" customFormat="1" ht="12.6" customHeight="1">
      <c r="A99" s="2007"/>
      <c r="B99" s="2008"/>
      <c r="C99" s="2008"/>
      <c r="D99" s="2008"/>
      <c r="E99" s="2009"/>
      <c r="F99" s="2015"/>
      <c r="G99" s="2016"/>
      <c r="H99" s="2016"/>
      <c r="I99" s="2016"/>
      <c r="J99" s="2016"/>
      <c r="K99" s="2016"/>
      <c r="L99" s="2016"/>
      <c r="M99" s="2016"/>
      <c r="N99" s="2016"/>
      <c r="O99" s="2017"/>
      <c r="P99" s="2015"/>
      <c r="Q99" s="2016"/>
      <c r="R99" s="2016"/>
      <c r="S99" s="2016"/>
      <c r="T99" s="2016"/>
      <c r="U99" s="2016"/>
      <c r="V99" s="2016"/>
      <c r="W99" s="2016"/>
      <c r="X99" s="2016"/>
      <c r="Y99" s="2016"/>
      <c r="Z99" s="2016"/>
      <c r="AA99" s="2016"/>
      <c r="AB99" s="2016"/>
      <c r="AC99" s="2016"/>
      <c r="AD99" s="2017"/>
      <c r="AE99" s="2015"/>
      <c r="AF99" s="2016"/>
      <c r="AG99" s="2016"/>
      <c r="AH99" s="2016"/>
      <c r="AI99" s="2016"/>
      <c r="AJ99" s="2016"/>
      <c r="AK99" s="2016"/>
      <c r="AL99" s="2016"/>
      <c r="AM99" s="2016"/>
      <c r="AN99" s="2017"/>
      <c r="AO99" s="381"/>
      <c r="AP99" s="381"/>
      <c r="AQ99" s="381"/>
      <c r="AR99" s="381"/>
      <c r="AS99" s="381"/>
      <c r="AT99" s="381"/>
      <c r="AU99" s="381"/>
      <c r="AV99" s="381"/>
      <c r="AW99" s="381"/>
      <c r="AX99" s="381"/>
      <c r="AY99" s="381"/>
      <c r="AZ99" s="381"/>
      <c r="BA99" s="381"/>
      <c r="BB99" s="381"/>
      <c r="BC99" s="381"/>
      <c r="BD99" s="381"/>
      <c r="BE99" s="381"/>
      <c r="BF99" s="381"/>
      <c r="BG99" s="381"/>
      <c r="BH99" s="381"/>
      <c r="BI99" s="381"/>
      <c r="BJ99" s="381"/>
      <c r="BK99" s="381"/>
      <c r="BL99" s="381"/>
      <c r="BM99" s="381"/>
      <c r="BN99" s="381"/>
      <c r="BO99" s="381"/>
      <c r="BP99" s="381"/>
      <c r="BQ99" s="381"/>
      <c r="BR99" s="381"/>
      <c r="BS99" s="381"/>
      <c r="BT99" s="381"/>
      <c r="BU99" s="381"/>
      <c r="BV99" s="381"/>
    </row>
    <row r="100" spans="1:74" s="888" customFormat="1" ht="12.6" customHeight="1">
      <c r="A100" s="2007"/>
      <c r="B100" s="2008"/>
      <c r="C100" s="2008"/>
      <c r="D100" s="2008"/>
      <c r="E100" s="2009"/>
      <c r="F100" s="2015"/>
      <c r="G100" s="2016"/>
      <c r="H100" s="2016"/>
      <c r="I100" s="2016"/>
      <c r="J100" s="2016"/>
      <c r="K100" s="2016"/>
      <c r="L100" s="2016"/>
      <c r="M100" s="2016"/>
      <c r="N100" s="2016"/>
      <c r="O100" s="2017"/>
      <c r="P100" s="2015"/>
      <c r="Q100" s="2016"/>
      <c r="R100" s="2016"/>
      <c r="S100" s="2016"/>
      <c r="T100" s="2016"/>
      <c r="U100" s="2016"/>
      <c r="V100" s="2016"/>
      <c r="W100" s="2016"/>
      <c r="X100" s="2016"/>
      <c r="Y100" s="2016"/>
      <c r="Z100" s="2016"/>
      <c r="AA100" s="2016"/>
      <c r="AB100" s="2016"/>
      <c r="AC100" s="2016"/>
      <c r="AD100" s="2017"/>
      <c r="AE100" s="2015"/>
      <c r="AF100" s="2016"/>
      <c r="AG100" s="2016"/>
      <c r="AH100" s="2016"/>
      <c r="AI100" s="2016"/>
      <c r="AJ100" s="2016"/>
      <c r="AK100" s="2016"/>
      <c r="AL100" s="2016"/>
      <c r="AM100" s="2016"/>
      <c r="AN100" s="2017"/>
      <c r="AO100" s="381"/>
      <c r="AP100" s="381"/>
      <c r="AQ100" s="381"/>
      <c r="AR100" s="381"/>
      <c r="AS100" s="381"/>
      <c r="AT100" s="381"/>
      <c r="AU100" s="381"/>
      <c r="AV100" s="381"/>
      <c r="AW100" s="381"/>
      <c r="AX100" s="381"/>
      <c r="AY100" s="381"/>
      <c r="AZ100" s="381"/>
      <c r="BA100" s="381"/>
      <c r="BB100" s="381"/>
      <c r="BC100" s="381"/>
      <c r="BD100" s="381"/>
      <c r="BE100" s="381"/>
      <c r="BF100" s="381"/>
      <c r="BG100" s="381"/>
      <c r="BH100" s="381"/>
      <c r="BI100" s="381"/>
      <c r="BJ100" s="381"/>
      <c r="BK100" s="381"/>
      <c r="BL100" s="381"/>
      <c r="BM100" s="381"/>
      <c r="BN100" s="381"/>
      <c r="BO100" s="381"/>
      <c r="BP100" s="381"/>
      <c r="BQ100" s="381"/>
      <c r="BR100" s="381"/>
      <c r="BS100" s="381"/>
      <c r="BT100" s="381"/>
      <c r="BU100" s="381"/>
      <c r="BV100" s="381"/>
    </row>
    <row r="101" spans="1:74" s="888" customFormat="1" ht="12.6" customHeight="1">
      <c r="A101" s="2007"/>
      <c r="B101" s="2008"/>
      <c r="C101" s="2008"/>
      <c r="D101" s="2008"/>
      <c r="E101" s="2009"/>
      <c r="F101" s="2015"/>
      <c r="G101" s="2016"/>
      <c r="H101" s="2016"/>
      <c r="I101" s="2016"/>
      <c r="J101" s="2016"/>
      <c r="K101" s="2016"/>
      <c r="L101" s="2016"/>
      <c r="M101" s="2016"/>
      <c r="N101" s="2016"/>
      <c r="O101" s="2017"/>
      <c r="P101" s="2015"/>
      <c r="Q101" s="2016"/>
      <c r="R101" s="2016"/>
      <c r="S101" s="2016"/>
      <c r="T101" s="2016"/>
      <c r="U101" s="2016"/>
      <c r="V101" s="2016"/>
      <c r="W101" s="2016"/>
      <c r="X101" s="2016"/>
      <c r="Y101" s="2016"/>
      <c r="Z101" s="2016"/>
      <c r="AA101" s="2016"/>
      <c r="AB101" s="2016"/>
      <c r="AC101" s="2016"/>
      <c r="AD101" s="2017"/>
      <c r="AE101" s="2015"/>
      <c r="AF101" s="2016"/>
      <c r="AG101" s="2016"/>
      <c r="AH101" s="2016"/>
      <c r="AI101" s="2016"/>
      <c r="AJ101" s="2016"/>
      <c r="AK101" s="2016"/>
      <c r="AL101" s="2016"/>
      <c r="AM101" s="2016"/>
      <c r="AN101" s="2017"/>
      <c r="AO101" s="381"/>
      <c r="AP101" s="381"/>
      <c r="AQ101" s="381"/>
      <c r="AR101" s="381"/>
      <c r="AS101" s="381"/>
      <c r="AT101" s="381"/>
      <c r="AU101" s="381"/>
      <c r="AV101" s="381"/>
      <c r="AW101" s="381"/>
      <c r="AX101" s="381"/>
      <c r="AY101" s="381"/>
      <c r="AZ101" s="381"/>
      <c r="BA101" s="381"/>
      <c r="BB101" s="381"/>
      <c r="BC101" s="381"/>
      <c r="BD101" s="381"/>
      <c r="BE101" s="381"/>
      <c r="BF101" s="381"/>
      <c r="BG101" s="381"/>
      <c r="BH101" s="381"/>
      <c r="BI101" s="381"/>
      <c r="BJ101" s="381"/>
      <c r="BK101" s="381"/>
      <c r="BL101" s="381"/>
      <c r="BM101" s="381"/>
      <c r="BN101" s="381"/>
      <c r="BO101" s="381"/>
      <c r="BP101" s="381"/>
      <c r="BQ101" s="381"/>
      <c r="BR101" s="381"/>
      <c r="BS101" s="381"/>
      <c r="BT101" s="381"/>
      <c r="BU101" s="381"/>
      <c r="BV101" s="381"/>
    </row>
    <row r="102" spans="1:74" s="888" customFormat="1" ht="12.6" customHeight="1">
      <c r="A102" s="2007"/>
      <c r="B102" s="2008"/>
      <c r="C102" s="2008"/>
      <c r="D102" s="2008"/>
      <c r="E102" s="2009"/>
      <c r="F102" s="2015"/>
      <c r="G102" s="2016"/>
      <c r="H102" s="2016"/>
      <c r="I102" s="2016"/>
      <c r="J102" s="2016"/>
      <c r="K102" s="2016"/>
      <c r="L102" s="2016"/>
      <c r="M102" s="2016"/>
      <c r="N102" s="2016"/>
      <c r="O102" s="2017"/>
      <c r="P102" s="1976" t="s">
        <v>66</v>
      </c>
      <c r="Q102" s="2002"/>
      <c r="R102" s="2002"/>
      <c r="S102" s="2002"/>
      <c r="T102" s="2002"/>
      <c r="U102" s="2002"/>
      <c r="V102" s="2002"/>
      <c r="W102" s="2002"/>
      <c r="X102" s="2002"/>
      <c r="Y102" s="2002"/>
      <c r="Z102" s="2002"/>
      <c r="AA102" s="2002"/>
      <c r="AB102" s="2002"/>
      <c r="AC102" s="2002"/>
      <c r="AD102" s="2003"/>
      <c r="AE102" s="2015"/>
      <c r="AF102" s="2016"/>
      <c r="AG102" s="2016"/>
      <c r="AH102" s="2016"/>
      <c r="AI102" s="2016"/>
      <c r="AJ102" s="2016"/>
      <c r="AK102" s="2016"/>
      <c r="AL102" s="2016"/>
      <c r="AM102" s="2016"/>
      <c r="AN102" s="2017"/>
      <c r="AO102" s="381"/>
      <c r="AP102" s="381"/>
      <c r="AQ102" s="381"/>
      <c r="AR102" s="381"/>
      <c r="AS102" s="381"/>
      <c r="AT102" s="381"/>
      <c r="AU102" s="381"/>
      <c r="AV102" s="381"/>
      <c r="AW102" s="381"/>
      <c r="AX102" s="381"/>
      <c r="AY102" s="381"/>
      <c r="AZ102" s="381"/>
      <c r="BA102" s="381"/>
      <c r="BB102" s="381"/>
      <c r="BC102" s="381"/>
      <c r="BD102" s="381"/>
      <c r="BE102" s="381"/>
      <c r="BF102" s="381"/>
      <c r="BG102" s="381"/>
      <c r="BH102" s="381"/>
      <c r="BI102" s="381"/>
      <c r="BJ102" s="381"/>
      <c r="BK102" s="381"/>
      <c r="BL102" s="381"/>
      <c r="BM102" s="381"/>
      <c r="BN102" s="381"/>
      <c r="BO102" s="381"/>
      <c r="BP102" s="381"/>
      <c r="BQ102" s="381"/>
      <c r="BR102" s="381"/>
      <c r="BS102" s="381"/>
      <c r="BT102" s="381"/>
      <c r="BU102" s="381"/>
      <c r="BV102" s="381"/>
    </row>
    <row r="103" spans="1:74" s="888" customFormat="1" ht="12.6" customHeight="1">
      <c r="A103" s="2007"/>
      <c r="B103" s="2008"/>
      <c r="C103" s="2008"/>
      <c r="D103" s="2008"/>
      <c r="E103" s="2009"/>
      <c r="F103" s="2015"/>
      <c r="G103" s="2016"/>
      <c r="H103" s="2016"/>
      <c r="I103" s="2016"/>
      <c r="J103" s="2016"/>
      <c r="K103" s="2016"/>
      <c r="L103" s="2016"/>
      <c r="M103" s="2016"/>
      <c r="N103" s="2016"/>
      <c r="O103" s="2017"/>
      <c r="P103" s="2048" t="s">
        <v>61</v>
      </c>
      <c r="Q103" s="2049"/>
      <c r="R103" s="2016" t="s">
        <v>67</v>
      </c>
      <c r="S103" s="2016"/>
      <c r="T103" s="2016"/>
      <c r="U103" s="2016"/>
      <c r="V103" s="2016"/>
      <c r="W103" s="2016"/>
      <c r="X103" s="2016"/>
      <c r="Y103" s="2016"/>
      <c r="Z103" s="2016"/>
      <c r="AA103" s="2016"/>
      <c r="AB103" s="2016"/>
      <c r="AC103" s="2016"/>
      <c r="AD103" s="2017"/>
      <c r="AE103" s="2015"/>
      <c r="AF103" s="2016"/>
      <c r="AG103" s="2016"/>
      <c r="AH103" s="2016"/>
      <c r="AI103" s="2016"/>
      <c r="AJ103" s="2016"/>
      <c r="AK103" s="2016"/>
      <c r="AL103" s="2016"/>
      <c r="AM103" s="2016"/>
      <c r="AN103" s="2017"/>
      <c r="AO103" s="381"/>
      <c r="AP103" s="381"/>
      <c r="AQ103" s="381"/>
      <c r="AR103" s="381"/>
      <c r="AS103" s="381"/>
      <c r="AT103" s="381"/>
      <c r="AU103" s="381"/>
      <c r="AV103" s="381"/>
      <c r="AW103" s="381"/>
      <c r="AX103" s="381"/>
      <c r="AY103" s="381"/>
      <c r="AZ103" s="381"/>
      <c r="BA103" s="381"/>
      <c r="BB103" s="381"/>
      <c r="BC103" s="381"/>
      <c r="BD103" s="381"/>
      <c r="BE103" s="381"/>
      <c r="BF103" s="381"/>
      <c r="BG103" s="381"/>
      <c r="BH103" s="381"/>
      <c r="BI103" s="381"/>
      <c r="BJ103" s="381"/>
      <c r="BK103" s="381"/>
      <c r="BL103" s="381"/>
      <c r="BM103" s="381"/>
      <c r="BN103" s="381"/>
      <c r="BO103" s="381"/>
      <c r="BP103" s="381"/>
      <c r="BQ103" s="381"/>
      <c r="BR103" s="381"/>
      <c r="BS103" s="381"/>
      <c r="BT103" s="381"/>
      <c r="BU103" s="381"/>
      <c r="BV103" s="381"/>
    </row>
    <row r="104" spans="1:74" s="888" customFormat="1" ht="12.6" customHeight="1">
      <c r="A104" s="2007"/>
      <c r="B104" s="2008"/>
      <c r="C104" s="2008"/>
      <c r="D104" s="2008"/>
      <c r="E104" s="2009"/>
      <c r="F104" s="2015"/>
      <c r="G104" s="2016"/>
      <c r="H104" s="2016"/>
      <c r="I104" s="2016"/>
      <c r="J104" s="2016"/>
      <c r="K104" s="2016"/>
      <c r="L104" s="2016"/>
      <c r="M104" s="2016"/>
      <c r="N104" s="2016"/>
      <c r="O104" s="2017"/>
      <c r="P104" s="2048"/>
      <c r="Q104" s="2049"/>
      <c r="R104" s="2016"/>
      <c r="S104" s="2016"/>
      <c r="T104" s="2016"/>
      <c r="U104" s="2016"/>
      <c r="V104" s="2016"/>
      <c r="W104" s="2016"/>
      <c r="X104" s="2016"/>
      <c r="Y104" s="2016"/>
      <c r="Z104" s="2016"/>
      <c r="AA104" s="2016"/>
      <c r="AB104" s="2016"/>
      <c r="AC104" s="2016"/>
      <c r="AD104" s="2017"/>
      <c r="AE104" s="2015"/>
      <c r="AF104" s="2016"/>
      <c r="AG104" s="2016"/>
      <c r="AH104" s="2016"/>
      <c r="AI104" s="2016"/>
      <c r="AJ104" s="2016"/>
      <c r="AK104" s="2016"/>
      <c r="AL104" s="2016"/>
      <c r="AM104" s="2016"/>
      <c r="AN104" s="2017"/>
      <c r="AO104" s="381"/>
      <c r="AP104" s="381"/>
      <c r="AQ104" s="381"/>
      <c r="AR104" s="381"/>
      <c r="AS104" s="381"/>
      <c r="AT104" s="381"/>
      <c r="AU104" s="381"/>
      <c r="AV104" s="381"/>
      <c r="AW104" s="381"/>
      <c r="AX104" s="381"/>
      <c r="AY104" s="381"/>
      <c r="AZ104" s="381"/>
      <c r="BA104" s="381"/>
      <c r="BB104" s="381"/>
      <c r="BC104" s="381"/>
      <c r="BD104" s="381"/>
      <c r="BE104" s="381"/>
      <c r="BF104" s="381"/>
      <c r="BG104" s="381"/>
      <c r="BH104" s="381"/>
      <c r="BI104" s="381"/>
      <c r="BJ104" s="381"/>
      <c r="BK104" s="381"/>
      <c r="BL104" s="381"/>
      <c r="BM104" s="381"/>
      <c r="BN104" s="381"/>
      <c r="BO104" s="381"/>
      <c r="BP104" s="381"/>
      <c r="BQ104" s="381"/>
      <c r="BR104" s="381"/>
      <c r="BS104" s="381"/>
      <c r="BT104" s="381"/>
      <c r="BU104" s="381"/>
      <c r="BV104" s="381"/>
    </row>
    <row r="105" spans="1:74" s="888" customFormat="1" ht="12.6" customHeight="1">
      <c r="A105" s="2007"/>
      <c r="B105" s="2008"/>
      <c r="C105" s="2008"/>
      <c r="D105" s="2008"/>
      <c r="E105" s="2009"/>
      <c r="F105" s="2015"/>
      <c r="G105" s="2016"/>
      <c r="H105" s="2016"/>
      <c r="I105" s="2016"/>
      <c r="J105" s="2016"/>
      <c r="K105" s="2016"/>
      <c r="L105" s="2016"/>
      <c r="M105" s="2016"/>
      <c r="N105" s="2016"/>
      <c r="O105" s="2017"/>
      <c r="P105" s="1562"/>
      <c r="Q105" s="1563"/>
      <c r="R105" s="2016"/>
      <c r="S105" s="2016"/>
      <c r="T105" s="2016"/>
      <c r="U105" s="2016"/>
      <c r="V105" s="2016"/>
      <c r="W105" s="2016"/>
      <c r="X105" s="2016"/>
      <c r="Y105" s="2016"/>
      <c r="Z105" s="2016"/>
      <c r="AA105" s="2016"/>
      <c r="AB105" s="2016"/>
      <c r="AC105" s="2016"/>
      <c r="AD105" s="2017"/>
      <c r="AE105" s="2015"/>
      <c r="AF105" s="2016"/>
      <c r="AG105" s="2016"/>
      <c r="AH105" s="2016"/>
      <c r="AI105" s="2016"/>
      <c r="AJ105" s="2016"/>
      <c r="AK105" s="2016"/>
      <c r="AL105" s="2016"/>
      <c r="AM105" s="2016"/>
      <c r="AN105" s="2017"/>
      <c r="AO105" s="381"/>
      <c r="AP105" s="381"/>
      <c r="AQ105" s="381"/>
      <c r="AR105" s="381"/>
      <c r="AS105" s="381"/>
      <c r="AT105" s="381"/>
      <c r="AU105" s="381"/>
      <c r="AV105" s="381"/>
      <c r="AW105" s="381"/>
      <c r="AX105" s="381"/>
      <c r="AY105" s="381"/>
      <c r="AZ105" s="381"/>
      <c r="BA105" s="381"/>
      <c r="BB105" s="381"/>
      <c r="BC105" s="381"/>
      <c r="BD105" s="381"/>
      <c r="BE105" s="381"/>
      <c r="BF105" s="381"/>
      <c r="BG105" s="381"/>
      <c r="BH105" s="381"/>
      <c r="BI105" s="381"/>
      <c r="BJ105" s="381"/>
      <c r="BK105" s="381"/>
      <c r="BL105" s="381"/>
      <c r="BM105" s="381"/>
      <c r="BN105" s="381"/>
      <c r="BO105" s="381"/>
      <c r="BP105" s="381"/>
      <c r="BQ105" s="381"/>
      <c r="BR105" s="381"/>
      <c r="BS105" s="381"/>
      <c r="BT105" s="381"/>
      <c r="BU105" s="381"/>
      <c r="BV105" s="381"/>
    </row>
    <row r="106" spans="1:74" s="888" customFormat="1" ht="12.6" customHeight="1">
      <c r="A106" s="2007"/>
      <c r="B106" s="2008"/>
      <c r="C106" s="2008"/>
      <c r="D106" s="2008"/>
      <c r="E106" s="2009"/>
      <c r="F106" s="2015"/>
      <c r="G106" s="2016"/>
      <c r="H106" s="2016"/>
      <c r="I106" s="2016"/>
      <c r="J106" s="2016"/>
      <c r="K106" s="2016"/>
      <c r="L106" s="2016"/>
      <c r="M106" s="2016"/>
      <c r="N106" s="2016"/>
      <c r="O106" s="2017"/>
      <c r="P106" s="1562"/>
      <c r="Q106" s="1563"/>
      <c r="R106" s="2016"/>
      <c r="S106" s="2016"/>
      <c r="T106" s="2016"/>
      <c r="U106" s="2016"/>
      <c r="V106" s="2016"/>
      <c r="W106" s="2016"/>
      <c r="X106" s="2016"/>
      <c r="Y106" s="2016"/>
      <c r="Z106" s="2016"/>
      <c r="AA106" s="2016"/>
      <c r="AB106" s="2016"/>
      <c r="AC106" s="2016"/>
      <c r="AD106" s="2017"/>
      <c r="AE106" s="2015"/>
      <c r="AF106" s="2016"/>
      <c r="AG106" s="2016"/>
      <c r="AH106" s="2016"/>
      <c r="AI106" s="2016"/>
      <c r="AJ106" s="2016"/>
      <c r="AK106" s="2016"/>
      <c r="AL106" s="2016"/>
      <c r="AM106" s="2016"/>
      <c r="AN106" s="2017"/>
      <c r="AO106" s="381"/>
      <c r="AP106" s="381"/>
      <c r="AQ106" s="381"/>
      <c r="AR106" s="381"/>
      <c r="AS106" s="381"/>
      <c r="AT106" s="381"/>
      <c r="AU106" s="381"/>
      <c r="AV106" s="381"/>
      <c r="AW106" s="381"/>
      <c r="AX106" s="381"/>
      <c r="AY106" s="381"/>
      <c r="AZ106" s="381"/>
      <c r="BA106" s="381"/>
      <c r="BB106" s="381"/>
      <c r="BC106" s="381"/>
      <c r="BD106" s="381"/>
      <c r="BE106" s="381"/>
      <c r="BF106" s="381"/>
      <c r="BG106" s="381"/>
      <c r="BH106" s="381"/>
      <c r="BI106" s="381"/>
      <c r="BJ106" s="381"/>
      <c r="BK106" s="381"/>
      <c r="BL106" s="381"/>
      <c r="BM106" s="381"/>
      <c r="BN106" s="381"/>
      <c r="BO106" s="381"/>
      <c r="BP106" s="381"/>
      <c r="BQ106" s="381"/>
      <c r="BR106" s="381"/>
      <c r="BS106" s="381"/>
      <c r="BT106" s="381"/>
      <c r="BU106" s="381"/>
      <c r="BV106" s="381"/>
    </row>
    <row r="107" spans="1:74" s="888" customFormat="1" ht="12.6" customHeight="1">
      <c r="A107" s="2007"/>
      <c r="B107" s="2008"/>
      <c r="C107" s="2008"/>
      <c r="D107" s="2008"/>
      <c r="E107" s="2009"/>
      <c r="F107" s="2015"/>
      <c r="G107" s="2016"/>
      <c r="H107" s="2016"/>
      <c r="I107" s="2016"/>
      <c r="J107" s="2016"/>
      <c r="K107" s="2016"/>
      <c r="L107" s="2016"/>
      <c r="M107" s="2016"/>
      <c r="N107" s="2016"/>
      <c r="O107" s="2017"/>
      <c r="P107" s="1562"/>
      <c r="Q107" s="1563"/>
      <c r="R107" s="2016"/>
      <c r="S107" s="2016"/>
      <c r="T107" s="2016"/>
      <c r="U107" s="2016"/>
      <c r="V107" s="2016"/>
      <c r="W107" s="2016"/>
      <c r="X107" s="2016"/>
      <c r="Y107" s="2016"/>
      <c r="Z107" s="2016"/>
      <c r="AA107" s="2016"/>
      <c r="AB107" s="2016"/>
      <c r="AC107" s="2016"/>
      <c r="AD107" s="2017"/>
      <c r="AE107" s="2015"/>
      <c r="AF107" s="2016"/>
      <c r="AG107" s="2016"/>
      <c r="AH107" s="2016"/>
      <c r="AI107" s="2016"/>
      <c r="AJ107" s="2016"/>
      <c r="AK107" s="2016"/>
      <c r="AL107" s="2016"/>
      <c r="AM107" s="2016"/>
      <c r="AN107" s="2017"/>
      <c r="AO107" s="381"/>
      <c r="AP107" s="381"/>
      <c r="AQ107" s="381"/>
      <c r="AR107" s="381"/>
      <c r="AS107" s="381"/>
      <c r="AT107" s="381"/>
      <c r="AU107" s="381"/>
      <c r="AV107" s="381"/>
      <c r="AW107" s="381"/>
      <c r="AX107" s="381"/>
      <c r="AY107" s="381"/>
      <c r="AZ107" s="381"/>
      <c r="BA107" s="381"/>
      <c r="BB107" s="381"/>
      <c r="BC107" s="381"/>
      <c r="BD107" s="381"/>
      <c r="BE107" s="381"/>
      <c r="BF107" s="381"/>
      <c r="BG107" s="381"/>
      <c r="BH107" s="381"/>
      <c r="BI107" s="381"/>
      <c r="BJ107" s="381"/>
      <c r="BK107" s="381"/>
      <c r="BL107" s="381"/>
      <c r="BM107" s="381"/>
      <c r="BN107" s="381"/>
      <c r="BO107" s="381"/>
      <c r="BP107" s="381"/>
      <c r="BQ107" s="381"/>
      <c r="BR107" s="381"/>
      <c r="BS107" s="381"/>
      <c r="BT107" s="381"/>
      <c r="BU107" s="381"/>
      <c r="BV107" s="381"/>
    </row>
    <row r="108" spans="1:74" s="888" customFormat="1" ht="12.6" customHeight="1">
      <c r="A108" s="2007"/>
      <c r="B108" s="2008"/>
      <c r="C108" s="2008"/>
      <c r="D108" s="2008"/>
      <c r="E108" s="2009"/>
      <c r="F108" s="2015"/>
      <c r="G108" s="2016"/>
      <c r="H108" s="2016"/>
      <c r="I108" s="2016"/>
      <c r="J108" s="2016"/>
      <c r="K108" s="2016"/>
      <c r="L108" s="2016"/>
      <c r="M108" s="2016"/>
      <c r="N108" s="2016"/>
      <c r="O108" s="2017"/>
      <c r="P108" s="1562"/>
      <c r="Q108" s="1563"/>
      <c r="R108" s="2016"/>
      <c r="S108" s="2016"/>
      <c r="T108" s="2016"/>
      <c r="U108" s="2016"/>
      <c r="V108" s="2016"/>
      <c r="W108" s="2016"/>
      <c r="X108" s="2016"/>
      <c r="Y108" s="2016"/>
      <c r="Z108" s="2016"/>
      <c r="AA108" s="2016"/>
      <c r="AB108" s="2016"/>
      <c r="AC108" s="2016"/>
      <c r="AD108" s="2017"/>
      <c r="AE108" s="2015"/>
      <c r="AF108" s="2016"/>
      <c r="AG108" s="2016"/>
      <c r="AH108" s="2016"/>
      <c r="AI108" s="2016"/>
      <c r="AJ108" s="2016"/>
      <c r="AK108" s="2016"/>
      <c r="AL108" s="2016"/>
      <c r="AM108" s="2016"/>
      <c r="AN108" s="2017"/>
      <c r="AO108" s="381"/>
      <c r="AP108" s="381"/>
      <c r="AQ108" s="381"/>
      <c r="AR108" s="381"/>
      <c r="AS108" s="381"/>
      <c r="AT108" s="381"/>
      <c r="AU108" s="381"/>
      <c r="AV108" s="381"/>
      <c r="AW108" s="381"/>
      <c r="AX108" s="381"/>
      <c r="AY108" s="381"/>
      <c r="AZ108" s="381"/>
      <c r="BA108" s="381"/>
      <c r="BB108" s="381"/>
      <c r="BC108" s="381"/>
      <c r="BD108" s="381"/>
      <c r="BE108" s="381"/>
      <c r="BF108" s="381"/>
      <c r="BG108" s="381"/>
      <c r="BH108" s="381"/>
      <c r="BI108" s="381"/>
      <c r="BJ108" s="381"/>
      <c r="BK108" s="381"/>
      <c r="BL108" s="381"/>
      <c r="BM108" s="381"/>
      <c r="BN108" s="381"/>
      <c r="BO108" s="381"/>
      <c r="BP108" s="381"/>
      <c r="BQ108" s="381"/>
      <c r="BR108" s="381"/>
      <c r="BS108" s="381"/>
      <c r="BT108" s="381"/>
      <c r="BU108" s="381"/>
      <c r="BV108" s="381"/>
    </row>
    <row r="109" spans="1:74" s="888" customFormat="1" ht="12.6" customHeight="1">
      <c r="A109" s="2007"/>
      <c r="B109" s="2008"/>
      <c r="C109" s="2008"/>
      <c r="D109" s="2008"/>
      <c r="E109" s="2009"/>
      <c r="F109" s="2015"/>
      <c r="G109" s="2016"/>
      <c r="H109" s="2016"/>
      <c r="I109" s="2016"/>
      <c r="J109" s="2016"/>
      <c r="K109" s="2016"/>
      <c r="L109" s="2016"/>
      <c r="M109" s="2016"/>
      <c r="N109" s="2016"/>
      <c r="O109" s="2017"/>
      <c r="P109" s="1562"/>
      <c r="Q109" s="1563"/>
      <c r="R109" s="2016"/>
      <c r="S109" s="2016"/>
      <c r="T109" s="2016"/>
      <c r="U109" s="2016"/>
      <c r="V109" s="2016"/>
      <c r="W109" s="2016"/>
      <c r="X109" s="2016"/>
      <c r="Y109" s="2016"/>
      <c r="Z109" s="2016"/>
      <c r="AA109" s="2016"/>
      <c r="AB109" s="2016"/>
      <c r="AC109" s="2016"/>
      <c r="AD109" s="2017"/>
      <c r="AE109" s="2015"/>
      <c r="AF109" s="2016"/>
      <c r="AG109" s="2016"/>
      <c r="AH109" s="2016"/>
      <c r="AI109" s="2016"/>
      <c r="AJ109" s="2016"/>
      <c r="AK109" s="2016"/>
      <c r="AL109" s="2016"/>
      <c r="AM109" s="2016"/>
      <c r="AN109" s="2017"/>
      <c r="AO109" s="381"/>
      <c r="AP109" s="381"/>
      <c r="AQ109" s="381"/>
      <c r="AR109" s="381"/>
      <c r="AS109" s="381"/>
      <c r="AT109" s="381"/>
      <c r="AU109" s="381"/>
      <c r="AV109" s="381"/>
      <c r="AW109" s="381"/>
      <c r="AX109" s="381"/>
      <c r="AY109" s="381"/>
      <c r="AZ109" s="381"/>
      <c r="BA109" s="381"/>
      <c r="BB109" s="381"/>
      <c r="BC109" s="381"/>
      <c r="BD109" s="381"/>
      <c r="BE109" s="381"/>
      <c r="BF109" s="381"/>
      <c r="BG109" s="381"/>
      <c r="BH109" s="381"/>
      <c r="BI109" s="381"/>
      <c r="BJ109" s="381"/>
      <c r="BK109" s="381"/>
      <c r="BL109" s="381"/>
      <c r="BM109" s="381"/>
      <c r="BN109" s="381"/>
      <c r="BO109" s="381"/>
      <c r="BP109" s="381"/>
      <c r="BQ109" s="381"/>
      <c r="BR109" s="381"/>
      <c r="BS109" s="381"/>
      <c r="BT109" s="381"/>
      <c r="BU109" s="381"/>
      <c r="BV109" s="381"/>
    </row>
    <row r="110" spans="1:74" s="888" customFormat="1" ht="12.6" customHeight="1">
      <c r="A110" s="2007"/>
      <c r="B110" s="2008"/>
      <c r="C110" s="2008"/>
      <c r="D110" s="2008"/>
      <c r="E110" s="2009"/>
      <c r="F110" s="2015"/>
      <c r="G110" s="2016"/>
      <c r="H110" s="2016"/>
      <c r="I110" s="2016"/>
      <c r="J110" s="2016"/>
      <c r="K110" s="2016"/>
      <c r="L110" s="2016"/>
      <c r="M110" s="2016"/>
      <c r="N110" s="2016"/>
      <c r="O110" s="2017"/>
      <c r="P110" s="2048" t="s">
        <v>62</v>
      </c>
      <c r="Q110" s="2049"/>
      <c r="R110" s="2016" t="s">
        <v>2813</v>
      </c>
      <c r="S110" s="2016"/>
      <c r="T110" s="2016"/>
      <c r="U110" s="2016"/>
      <c r="V110" s="2016"/>
      <c r="W110" s="2016"/>
      <c r="X110" s="2016"/>
      <c r="Y110" s="2016"/>
      <c r="Z110" s="2016"/>
      <c r="AA110" s="2016"/>
      <c r="AB110" s="2016"/>
      <c r="AC110" s="2016"/>
      <c r="AD110" s="2017"/>
      <c r="AE110" s="2015"/>
      <c r="AF110" s="2016"/>
      <c r="AG110" s="2016"/>
      <c r="AH110" s="2016"/>
      <c r="AI110" s="2016"/>
      <c r="AJ110" s="2016"/>
      <c r="AK110" s="2016"/>
      <c r="AL110" s="2016"/>
      <c r="AM110" s="2016"/>
      <c r="AN110" s="2017"/>
      <c r="AO110" s="381"/>
      <c r="AP110" s="381"/>
      <c r="AQ110" s="381"/>
      <c r="AR110" s="381"/>
      <c r="AS110" s="381"/>
      <c r="AT110" s="381"/>
      <c r="AU110" s="381"/>
      <c r="AV110" s="381"/>
      <c r="AW110" s="381"/>
      <c r="AX110" s="381"/>
      <c r="AY110" s="381"/>
      <c r="AZ110" s="381"/>
      <c r="BA110" s="381"/>
      <c r="BB110" s="381"/>
      <c r="BC110" s="381"/>
      <c r="BD110" s="381"/>
      <c r="BE110" s="381"/>
      <c r="BF110" s="381"/>
      <c r="BG110" s="381"/>
      <c r="BH110" s="381"/>
      <c r="BI110" s="381"/>
      <c r="BJ110" s="381"/>
      <c r="BK110" s="381"/>
      <c r="BL110" s="381"/>
      <c r="BM110" s="381"/>
      <c r="BN110" s="381"/>
      <c r="BO110" s="381"/>
      <c r="BP110" s="381"/>
      <c r="BQ110" s="381"/>
      <c r="BR110" s="381"/>
      <c r="BS110" s="381"/>
      <c r="BT110" s="381"/>
      <c r="BU110" s="381"/>
      <c r="BV110" s="381"/>
    </row>
    <row r="111" spans="1:74" s="888" customFormat="1" ht="12.6" customHeight="1">
      <c r="A111" s="2007"/>
      <c r="B111" s="2008"/>
      <c r="C111" s="2008"/>
      <c r="D111" s="2008"/>
      <c r="E111" s="2009"/>
      <c r="F111" s="2015"/>
      <c r="G111" s="2016"/>
      <c r="H111" s="2016"/>
      <c r="I111" s="2016"/>
      <c r="J111" s="2016"/>
      <c r="K111" s="2016"/>
      <c r="L111" s="2016"/>
      <c r="M111" s="2016"/>
      <c r="N111" s="2016"/>
      <c r="O111" s="2017"/>
      <c r="P111" s="2048"/>
      <c r="Q111" s="2049"/>
      <c r="R111" s="2016"/>
      <c r="S111" s="2016"/>
      <c r="T111" s="2016"/>
      <c r="U111" s="2016"/>
      <c r="V111" s="2016"/>
      <c r="W111" s="2016"/>
      <c r="X111" s="2016"/>
      <c r="Y111" s="2016"/>
      <c r="Z111" s="2016"/>
      <c r="AA111" s="2016"/>
      <c r="AB111" s="2016"/>
      <c r="AC111" s="2016"/>
      <c r="AD111" s="2017"/>
      <c r="AE111" s="2015"/>
      <c r="AF111" s="2016"/>
      <c r="AG111" s="2016"/>
      <c r="AH111" s="2016"/>
      <c r="AI111" s="2016"/>
      <c r="AJ111" s="2016"/>
      <c r="AK111" s="2016"/>
      <c r="AL111" s="2016"/>
      <c r="AM111" s="2016"/>
      <c r="AN111" s="2017"/>
      <c r="AO111" s="381"/>
      <c r="AP111" s="381"/>
      <c r="AQ111" s="381"/>
      <c r="AR111" s="381"/>
      <c r="AS111" s="381"/>
      <c r="AT111" s="381"/>
      <c r="AU111" s="381"/>
      <c r="AV111" s="381"/>
      <c r="AW111" s="381"/>
      <c r="AX111" s="381"/>
      <c r="AY111" s="381"/>
      <c r="AZ111" s="381"/>
      <c r="BA111" s="381"/>
      <c r="BB111" s="381"/>
      <c r="BC111" s="381"/>
      <c r="BD111" s="381"/>
      <c r="BE111" s="381"/>
      <c r="BF111" s="381"/>
      <c r="BG111" s="381"/>
      <c r="BH111" s="381"/>
      <c r="BI111" s="381"/>
      <c r="BJ111" s="381"/>
      <c r="BK111" s="381"/>
      <c r="BL111" s="381"/>
      <c r="BM111" s="381"/>
      <c r="BN111" s="381"/>
      <c r="BO111" s="381"/>
      <c r="BP111" s="381"/>
      <c r="BQ111" s="381"/>
      <c r="BR111" s="381"/>
      <c r="BS111" s="381"/>
      <c r="BT111" s="381"/>
      <c r="BU111" s="381"/>
      <c r="BV111" s="381"/>
    </row>
    <row r="112" spans="1:74" s="888" customFormat="1" ht="12.6" customHeight="1">
      <c r="A112" s="2007"/>
      <c r="B112" s="2008"/>
      <c r="C112" s="2008"/>
      <c r="D112" s="2008"/>
      <c r="E112" s="2009"/>
      <c r="F112" s="2015"/>
      <c r="G112" s="2016"/>
      <c r="H112" s="2016"/>
      <c r="I112" s="2016"/>
      <c r="J112" s="2016"/>
      <c r="K112" s="2016"/>
      <c r="L112" s="2016"/>
      <c r="M112" s="2016"/>
      <c r="N112" s="2016"/>
      <c r="O112" s="2017"/>
      <c r="P112" s="1562"/>
      <c r="Q112" s="1563"/>
      <c r="R112" s="2016"/>
      <c r="S112" s="2016"/>
      <c r="T112" s="2016"/>
      <c r="U112" s="2016"/>
      <c r="V112" s="2016"/>
      <c r="W112" s="2016"/>
      <c r="X112" s="2016"/>
      <c r="Y112" s="2016"/>
      <c r="Z112" s="2016"/>
      <c r="AA112" s="2016"/>
      <c r="AB112" s="2016"/>
      <c r="AC112" s="2016"/>
      <c r="AD112" s="2017"/>
      <c r="AE112" s="2015"/>
      <c r="AF112" s="2016"/>
      <c r="AG112" s="2016"/>
      <c r="AH112" s="2016"/>
      <c r="AI112" s="2016"/>
      <c r="AJ112" s="2016"/>
      <c r="AK112" s="2016"/>
      <c r="AL112" s="2016"/>
      <c r="AM112" s="2016"/>
      <c r="AN112" s="2017"/>
      <c r="AO112" s="381"/>
      <c r="AP112" s="381"/>
      <c r="AQ112" s="381"/>
      <c r="AR112" s="381"/>
      <c r="AS112" s="381"/>
      <c r="AT112" s="381"/>
      <c r="AU112" s="381"/>
      <c r="AV112" s="381"/>
      <c r="AW112" s="381"/>
      <c r="AX112" s="381"/>
      <c r="AY112" s="381"/>
      <c r="AZ112" s="381"/>
      <c r="BA112" s="381"/>
      <c r="BB112" s="381"/>
      <c r="BC112" s="381"/>
      <c r="BD112" s="381"/>
      <c r="BE112" s="381"/>
      <c r="BF112" s="381"/>
      <c r="BG112" s="381"/>
      <c r="BH112" s="381"/>
      <c r="BI112" s="381"/>
      <c r="BJ112" s="381"/>
      <c r="BK112" s="381"/>
      <c r="BL112" s="381"/>
      <c r="BM112" s="381"/>
      <c r="BN112" s="381"/>
      <c r="BO112" s="381"/>
      <c r="BP112" s="381"/>
      <c r="BQ112" s="381"/>
      <c r="BR112" s="381"/>
      <c r="BS112" s="381"/>
      <c r="BT112" s="381"/>
      <c r="BU112" s="381"/>
      <c r="BV112" s="381"/>
    </row>
    <row r="113" spans="1:74" s="888" customFormat="1" ht="12.6" customHeight="1">
      <c r="A113" s="2007"/>
      <c r="B113" s="2008"/>
      <c r="C113" s="2008"/>
      <c r="D113" s="2008"/>
      <c r="E113" s="2009"/>
      <c r="F113" s="2015"/>
      <c r="G113" s="2016"/>
      <c r="H113" s="2016"/>
      <c r="I113" s="2016"/>
      <c r="J113" s="2016"/>
      <c r="K113" s="2016"/>
      <c r="L113" s="2016"/>
      <c r="M113" s="2016"/>
      <c r="N113" s="2016"/>
      <c r="O113" s="2017"/>
      <c r="P113" s="1562"/>
      <c r="Q113" s="1563"/>
      <c r="R113" s="2016"/>
      <c r="S113" s="2016"/>
      <c r="T113" s="2016"/>
      <c r="U113" s="2016"/>
      <c r="V113" s="2016"/>
      <c r="W113" s="2016"/>
      <c r="X113" s="2016"/>
      <c r="Y113" s="2016"/>
      <c r="Z113" s="2016"/>
      <c r="AA113" s="2016"/>
      <c r="AB113" s="2016"/>
      <c r="AC113" s="2016"/>
      <c r="AD113" s="2017"/>
      <c r="AE113" s="2015"/>
      <c r="AF113" s="2016"/>
      <c r="AG113" s="2016"/>
      <c r="AH113" s="2016"/>
      <c r="AI113" s="2016"/>
      <c r="AJ113" s="2016"/>
      <c r="AK113" s="2016"/>
      <c r="AL113" s="2016"/>
      <c r="AM113" s="2016"/>
      <c r="AN113" s="2017"/>
      <c r="AO113" s="381"/>
      <c r="AP113" s="381"/>
      <c r="AQ113" s="381"/>
      <c r="AR113" s="381"/>
      <c r="AS113" s="381"/>
      <c r="AT113" s="381"/>
      <c r="AU113" s="381"/>
      <c r="AV113" s="381"/>
      <c r="AW113" s="381"/>
      <c r="AX113" s="381"/>
      <c r="AY113" s="381"/>
      <c r="AZ113" s="381"/>
      <c r="BA113" s="381"/>
      <c r="BB113" s="381"/>
      <c r="BC113" s="381"/>
      <c r="BD113" s="381"/>
      <c r="BE113" s="381"/>
      <c r="BF113" s="381"/>
      <c r="BG113" s="381"/>
      <c r="BH113" s="381"/>
      <c r="BI113" s="381"/>
      <c r="BJ113" s="381"/>
      <c r="BK113" s="381"/>
      <c r="BL113" s="381"/>
      <c r="BM113" s="381"/>
      <c r="BN113" s="381"/>
      <c r="BO113" s="381"/>
      <c r="BP113" s="381"/>
      <c r="BQ113" s="381"/>
      <c r="BR113" s="381"/>
      <c r="BS113" s="381"/>
      <c r="BT113" s="381"/>
      <c r="BU113" s="381"/>
      <c r="BV113" s="381"/>
    </row>
    <row r="114" spans="1:74" s="888" customFormat="1" ht="12.6" customHeight="1">
      <c r="A114" s="2007"/>
      <c r="B114" s="2008"/>
      <c r="C114" s="2008"/>
      <c r="D114" s="2008"/>
      <c r="E114" s="2009"/>
      <c r="F114" s="2015"/>
      <c r="G114" s="2016"/>
      <c r="H114" s="2016"/>
      <c r="I114" s="2016"/>
      <c r="J114" s="2016"/>
      <c r="K114" s="2016"/>
      <c r="L114" s="2016"/>
      <c r="M114" s="2016"/>
      <c r="N114" s="2016"/>
      <c r="O114" s="2017"/>
      <c r="P114" s="1562"/>
      <c r="Q114" s="1563"/>
      <c r="R114" s="2016"/>
      <c r="S114" s="2016"/>
      <c r="T114" s="2016"/>
      <c r="U114" s="2016"/>
      <c r="V114" s="2016"/>
      <c r="W114" s="2016"/>
      <c r="X114" s="2016"/>
      <c r="Y114" s="2016"/>
      <c r="Z114" s="2016"/>
      <c r="AA114" s="2016"/>
      <c r="AB114" s="2016"/>
      <c r="AC114" s="2016"/>
      <c r="AD114" s="2017"/>
      <c r="AE114" s="2015"/>
      <c r="AF114" s="2016"/>
      <c r="AG114" s="2016"/>
      <c r="AH114" s="2016"/>
      <c r="AI114" s="2016"/>
      <c r="AJ114" s="2016"/>
      <c r="AK114" s="2016"/>
      <c r="AL114" s="2016"/>
      <c r="AM114" s="2016"/>
      <c r="AN114" s="2017"/>
      <c r="AO114" s="381"/>
      <c r="AP114" s="381"/>
      <c r="AQ114" s="381"/>
      <c r="AR114" s="381"/>
      <c r="AS114" s="381"/>
      <c r="AT114" s="381"/>
      <c r="AU114" s="381"/>
      <c r="AV114" s="381"/>
      <c r="AW114" s="381"/>
      <c r="AX114" s="381"/>
      <c r="AY114" s="381"/>
      <c r="AZ114" s="381"/>
      <c r="BA114" s="381"/>
      <c r="BB114" s="381"/>
      <c r="BC114" s="381"/>
      <c r="BD114" s="381"/>
      <c r="BE114" s="381"/>
      <c r="BF114" s="381"/>
      <c r="BG114" s="381"/>
      <c r="BH114" s="381"/>
      <c r="BI114" s="381"/>
      <c r="BJ114" s="381"/>
      <c r="BK114" s="381"/>
      <c r="BL114" s="381"/>
      <c r="BM114" s="381"/>
      <c r="BN114" s="381"/>
      <c r="BO114" s="381"/>
      <c r="BP114" s="381"/>
      <c r="BQ114" s="381"/>
      <c r="BR114" s="381"/>
      <c r="BS114" s="381"/>
      <c r="BT114" s="381"/>
      <c r="BU114" s="381"/>
      <c r="BV114" s="381"/>
    </row>
    <row r="115" spans="1:74" s="888" customFormat="1" ht="12.6" customHeight="1">
      <c r="A115" s="2007"/>
      <c r="B115" s="2008"/>
      <c r="C115" s="2008"/>
      <c r="D115" s="2008"/>
      <c r="E115" s="2009"/>
      <c r="F115" s="2015"/>
      <c r="G115" s="2016"/>
      <c r="H115" s="2016"/>
      <c r="I115" s="2016"/>
      <c r="J115" s="2016"/>
      <c r="K115" s="2016"/>
      <c r="L115" s="2016"/>
      <c r="M115" s="2016"/>
      <c r="N115" s="2016"/>
      <c r="O115" s="2017"/>
      <c r="P115" s="1562"/>
      <c r="Q115" s="1563"/>
      <c r="R115" s="2016"/>
      <c r="S115" s="2016"/>
      <c r="T115" s="2016"/>
      <c r="U115" s="2016"/>
      <c r="V115" s="2016"/>
      <c r="W115" s="2016"/>
      <c r="X115" s="2016"/>
      <c r="Y115" s="2016"/>
      <c r="Z115" s="2016"/>
      <c r="AA115" s="2016"/>
      <c r="AB115" s="2016"/>
      <c r="AC115" s="2016"/>
      <c r="AD115" s="2017"/>
      <c r="AE115" s="2015"/>
      <c r="AF115" s="2016"/>
      <c r="AG115" s="2016"/>
      <c r="AH115" s="2016"/>
      <c r="AI115" s="2016"/>
      <c r="AJ115" s="2016"/>
      <c r="AK115" s="2016"/>
      <c r="AL115" s="2016"/>
      <c r="AM115" s="2016"/>
      <c r="AN115" s="2017"/>
      <c r="AO115" s="381"/>
      <c r="AP115" s="381"/>
      <c r="AQ115" s="381"/>
      <c r="AR115" s="381"/>
      <c r="AS115" s="381"/>
      <c r="AT115" s="381"/>
      <c r="AU115" s="381"/>
      <c r="AV115" s="381"/>
      <c r="AW115" s="381"/>
      <c r="AX115" s="381"/>
      <c r="AY115" s="381"/>
      <c r="AZ115" s="381"/>
      <c r="BA115" s="381"/>
      <c r="BB115" s="381"/>
      <c r="BC115" s="381"/>
      <c r="BD115" s="381"/>
      <c r="BE115" s="381"/>
      <c r="BF115" s="381"/>
      <c r="BG115" s="381"/>
      <c r="BH115" s="381"/>
      <c r="BI115" s="381"/>
      <c r="BJ115" s="381"/>
      <c r="BK115" s="381"/>
      <c r="BL115" s="381"/>
      <c r="BM115" s="381"/>
      <c r="BN115" s="381"/>
      <c r="BO115" s="381"/>
      <c r="BP115" s="381"/>
      <c r="BQ115" s="381"/>
      <c r="BR115" s="381"/>
      <c r="BS115" s="381"/>
      <c r="BT115" s="381"/>
      <c r="BU115" s="381"/>
      <c r="BV115" s="381"/>
    </row>
    <row r="116" spans="1:74" s="888" customFormat="1" ht="12.6" customHeight="1">
      <c r="A116" s="2007"/>
      <c r="B116" s="2008"/>
      <c r="C116" s="2008"/>
      <c r="D116" s="2008"/>
      <c r="E116" s="2009"/>
      <c r="F116" s="2015"/>
      <c r="G116" s="2016"/>
      <c r="H116" s="2016"/>
      <c r="I116" s="2016"/>
      <c r="J116" s="2016"/>
      <c r="K116" s="2016"/>
      <c r="L116" s="2016"/>
      <c r="M116" s="2016"/>
      <c r="N116" s="2016"/>
      <c r="O116" s="2017"/>
      <c r="P116" s="2048" t="s">
        <v>64</v>
      </c>
      <c r="Q116" s="2049"/>
      <c r="R116" s="2016" t="s">
        <v>68</v>
      </c>
      <c r="S116" s="2016"/>
      <c r="T116" s="2016"/>
      <c r="U116" s="2016"/>
      <c r="V116" s="2016"/>
      <c r="W116" s="2016"/>
      <c r="X116" s="2016"/>
      <c r="Y116" s="2016"/>
      <c r="Z116" s="2016"/>
      <c r="AA116" s="2016"/>
      <c r="AB116" s="2016"/>
      <c r="AC116" s="2016"/>
      <c r="AD116" s="2017"/>
      <c r="AE116" s="2015"/>
      <c r="AF116" s="2016"/>
      <c r="AG116" s="2016"/>
      <c r="AH116" s="2016"/>
      <c r="AI116" s="2016"/>
      <c r="AJ116" s="2016"/>
      <c r="AK116" s="2016"/>
      <c r="AL116" s="2016"/>
      <c r="AM116" s="2016"/>
      <c r="AN116" s="2017"/>
      <c r="AO116" s="381"/>
      <c r="AP116" s="381"/>
      <c r="AQ116" s="381"/>
      <c r="AR116" s="381"/>
      <c r="AS116" s="381"/>
      <c r="AT116" s="381"/>
      <c r="AU116" s="381"/>
      <c r="AV116" s="381"/>
      <c r="AW116" s="381"/>
      <c r="AX116" s="381"/>
      <c r="AY116" s="381"/>
      <c r="AZ116" s="381"/>
      <c r="BA116" s="381"/>
      <c r="BB116" s="381"/>
      <c r="BC116" s="381"/>
      <c r="BD116" s="381"/>
      <c r="BE116" s="381"/>
      <c r="BF116" s="381"/>
      <c r="BG116" s="381"/>
      <c r="BH116" s="381"/>
      <c r="BI116" s="381"/>
      <c r="BJ116" s="381"/>
      <c r="BK116" s="381"/>
      <c r="BL116" s="381"/>
      <c r="BM116" s="381"/>
      <c r="BN116" s="381"/>
      <c r="BO116" s="381"/>
      <c r="BP116" s="381"/>
      <c r="BQ116" s="381"/>
      <c r="BR116" s="381"/>
      <c r="BS116" s="381"/>
      <c r="BT116" s="381"/>
      <c r="BU116" s="381"/>
      <c r="BV116" s="381"/>
    </row>
    <row r="117" spans="1:74" s="888" customFormat="1" ht="12.6" customHeight="1">
      <c r="A117" s="2007"/>
      <c r="B117" s="2008"/>
      <c r="C117" s="2008"/>
      <c r="D117" s="2008"/>
      <c r="E117" s="2009"/>
      <c r="F117" s="2015"/>
      <c r="G117" s="2016"/>
      <c r="H117" s="2016"/>
      <c r="I117" s="2016"/>
      <c r="J117" s="2016"/>
      <c r="K117" s="2016"/>
      <c r="L117" s="2016"/>
      <c r="M117" s="2016"/>
      <c r="N117" s="2016"/>
      <c r="O117" s="2017"/>
      <c r="P117" s="1562"/>
      <c r="Q117" s="1563"/>
      <c r="R117" s="2016"/>
      <c r="S117" s="2016"/>
      <c r="T117" s="2016"/>
      <c r="U117" s="2016"/>
      <c r="V117" s="2016"/>
      <c r="W117" s="2016"/>
      <c r="X117" s="2016"/>
      <c r="Y117" s="2016"/>
      <c r="Z117" s="2016"/>
      <c r="AA117" s="2016"/>
      <c r="AB117" s="2016"/>
      <c r="AC117" s="2016"/>
      <c r="AD117" s="2017"/>
      <c r="AE117" s="2015"/>
      <c r="AF117" s="2016"/>
      <c r="AG117" s="2016"/>
      <c r="AH117" s="2016"/>
      <c r="AI117" s="2016"/>
      <c r="AJ117" s="2016"/>
      <c r="AK117" s="2016"/>
      <c r="AL117" s="2016"/>
      <c r="AM117" s="2016"/>
      <c r="AN117" s="2017"/>
      <c r="AO117" s="381"/>
      <c r="AP117" s="381"/>
      <c r="AQ117" s="381"/>
      <c r="AR117" s="381"/>
      <c r="AS117" s="381"/>
      <c r="AT117" s="381"/>
      <c r="AU117" s="381"/>
      <c r="AV117" s="381"/>
      <c r="AW117" s="381"/>
      <c r="AX117" s="381"/>
      <c r="AY117" s="381"/>
      <c r="AZ117" s="381"/>
      <c r="BA117" s="381"/>
      <c r="BB117" s="381"/>
      <c r="BC117" s="381"/>
      <c r="BD117" s="381"/>
      <c r="BE117" s="381"/>
      <c r="BF117" s="381"/>
      <c r="BG117" s="381"/>
      <c r="BH117" s="381"/>
      <c r="BI117" s="381"/>
      <c r="BJ117" s="381"/>
      <c r="BK117" s="381"/>
      <c r="BL117" s="381"/>
      <c r="BM117" s="381"/>
      <c r="BN117" s="381"/>
      <c r="BO117" s="381"/>
      <c r="BP117" s="381"/>
      <c r="BQ117" s="381"/>
      <c r="BR117" s="381"/>
      <c r="BS117" s="381"/>
      <c r="BT117" s="381"/>
      <c r="BU117" s="381"/>
      <c r="BV117" s="381"/>
    </row>
    <row r="118" spans="1:74" s="888" customFormat="1" ht="12.6" customHeight="1">
      <c r="A118" s="2010"/>
      <c r="B118" s="2011"/>
      <c r="C118" s="2011"/>
      <c r="D118" s="2011"/>
      <c r="E118" s="2012"/>
      <c r="F118" s="2010"/>
      <c r="G118" s="2011"/>
      <c r="H118" s="2011"/>
      <c r="I118" s="2011"/>
      <c r="J118" s="2011"/>
      <c r="K118" s="2011"/>
      <c r="L118" s="2011"/>
      <c r="M118" s="2011"/>
      <c r="N118" s="2011"/>
      <c r="O118" s="2012"/>
      <c r="P118" s="1564"/>
      <c r="Q118" s="1565"/>
      <c r="R118" s="2085"/>
      <c r="S118" s="2085"/>
      <c r="T118" s="2085"/>
      <c r="U118" s="2085"/>
      <c r="V118" s="2085"/>
      <c r="W118" s="2085"/>
      <c r="X118" s="2085"/>
      <c r="Y118" s="2085"/>
      <c r="Z118" s="2085"/>
      <c r="AA118" s="2085"/>
      <c r="AB118" s="2085"/>
      <c r="AC118" s="2085"/>
      <c r="AD118" s="2086"/>
      <c r="AE118" s="1564"/>
      <c r="AF118" s="1565"/>
      <c r="AG118" s="1565"/>
      <c r="AH118" s="1565"/>
      <c r="AI118" s="1565"/>
      <c r="AJ118" s="1565"/>
      <c r="AK118" s="1565"/>
      <c r="AL118" s="1565"/>
      <c r="AM118" s="1565"/>
      <c r="AN118" s="1566"/>
      <c r="AO118" s="381"/>
      <c r="AP118" s="381"/>
      <c r="AQ118" s="381"/>
      <c r="AR118" s="381"/>
      <c r="AS118" s="381"/>
      <c r="AT118" s="381"/>
      <c r="AU118" s="381"/>
      <c r="AV118" s="381"/>
      <c r="AW118" s="381"/>
      <c r="AX118" s="381"/>
      <c r="AY118" s="381"/>
      <c r="AZ118" s="381"/>
      <c r="BA118" s="381"/>
      <c r="BB118" s="381"/>
      <c r="BC118" s="381"/>
      <c r="BD118" s="381"/>
      <c r="BE118" s="381"/>
      <c r="BF118" s="381"/>
      <c r="BG118" s="381"/>
      <c r="BH118" s="381"/>
      <c r="BI118" s="381"/>
      <c r="BJ118" s="381"/>
      <c r="BK118" s="381"/>
      <c r="BL118" s="381"/>
      <c r="BM118" s="381"/>
      <c r="BN118" s="381"/>
      <c r="BO118" s="381"/>
      <c r="BP118" s="381"/>
      <c r="BQ118" s="381"/>
      <c r="BR118" s="381"/>
      <c r="BS118" s="381"/>
      <c r="BT118" s="381"/>
      <c r="BU118" s="381"/>
      <c r="BV118" s="381"/>
    </row>
    <row r="119" spans="1:74" s="888" customFormat="1" ht="12.6" customHeight="1">
      <c r="A119" s="2035" t="s">
        <v>2369</v>
      </c>
      <c r="B119" s="2036"/>
      <c r="C119" s="2036"/>
      <c r="D119" s="2036"/>
      <c r="E119" s="2037"/>
      <c r="F119" s="2044" t="s">
        <v>2370</v>
      </c>
      <c r="G119" s="2045"/>
      <c r="H119" s="2045"/>
      <c r="I119" s="2045"/>
      <c r="J119" s="2045"/>
      <c r="K119" s="2045"/>
      <c r="L119" s="2045"/>
      <c r="M119" s="2045"/>
      <c r="N119" s="2045"/>
      <c r="O119" s="2045"/>
      <c r="P119" s="2044" t="s">
        <v>2814</v>
      </c>
      <c r="Q119" s="2045"/>
      <c r="R119" s="2045"/>
      <c r="S119" s="2045"/>
      <c r="T119" s="2045"/>
      <c r="U119" s="2045"/>
      <c r="V119" s="2045"/>
      <c r="W119" s="2045"/>
      <c r="X119" s="2045"/>
      <c r="Y119" s="2045"/>
      <c r="Z119" s="2045"/>
      <c r="AA119" s="2045"/>
      <c r="AB119" s="2045"/>
      <c r="AC119" s="2045"/>
      <c r="AD119" s="2045"/>
      <c r="AE119" s="2044" t="s">
        <v>2815</v>
      </c>
      <c r="AF119" s="2045"/>
      <c r="AG119" s="2045"/>
      <c r="AH119" s="2045"/>
      <c r="AI119" s="2045"/>
      <c r="AJ119" s="2045"/>
      <c r="AK119" s="2045"/>
      <c r="AL119" s="2045"/>
      <c r="AM119" s="2045"/>
      <c r="AN119" s="2045"/>
      <c r="AO119" s="381"/>
      <c r="AP119" s="381"/>
      <c r="AQ119" s="381"/>
      <c r="AR119" s="381"/>
      <c r="AS119" s="381"/>
      <c r="AT119" s="381"/>
      <c r="AU119" s="381"/>
      <c r="AV119" s="381"/>
      <c r="AW119" s="381"/>
      <c r="AX119" s="381"/>
      <c r="AY119" s="381"/>
      <c r="AZ119" s="381"/>
      <c r="BA119" s="381"/>
      <c r="BB119" s="381"/>
      <c r="BC119" s="381"/>
      <c r="BD119" s="381"/>
      <c r="BE119" s="381"/>
      <c r="BF119" s="381"/>
      <c r="BG119" s="381"/>
      <c r="BH119" s="381"/>
      <c r="BI119" s="381"/>
      <c r="BJ119" s="381"/>
      <c r="BK119" s="381"/>
      <c r="BL119" s="381"/>
      <c r="BM119" s="381"/>
      <c r="BN119" s="381"/>
      <c r="BO119" s="381"/>
      <c r="BP119" s="381"/>
      <c r="BQ119" s="381"/>
      <c r="BR119" s="381"/>
      <c r="BS119" s="381"/>
      <c r="BT119" s="381"/>
      <c r="BU119" s="381"/>
      <c r="BV119" s="381"/>
    </row>
    <row r="120" spans="1:74" s="888" customFormat="1" ht="12.6" customHeight="1">
      <c r="A120" s="2038"/>
      <c r="B120" s="2039"/>
      <c r="C120" s="2039"/>
      <c r="D120" s="2039"/>
      <c r="E120" s="2040"/>
      <c r="F120" s="2046"/>
      <c r="G120" s="2046"/>
      <c r="H120" s="2046"/>
      <c r="I120" s="2046"/>
      <c r="J120" s="2046"/>
      <c r="K120" s="2046"/>
      <c r="L120" s="2046"/>
      <c r="M120" s="2046"/>
      <c r="N120" s="2046"/>
      <c r="O120" s="2046"/>
      <c r="P120" s="2046"/>
      <c r="Q120" s="2046"/>
      <c r="R120" s="2046"/>
      <c r="S120" s="2046"/>
      <c r="T120" s="2046"/>
      <c r="U120" s="2046"/>
      <c r="V120" s="2046"/>
      <c r="W120" s="2046"/>
      <c r="X120" s="2046"/>
      <c r="Y120" s="2046"/>
      <c r="Z120" s="2046"/>
      <c r="AA120" s="2046"/>
      <c r="AB120" s="2046"/>
      <c r="AC120" s="2046"/>
      <c r="AD120" s="2046"/>
      <c r="AE120" s="2046"/>
      <c r="AF120" s="2046"/>
      <c r="AG120" s="2046"/>
      <c r="AH120" s="2046"/>
      <c r="AI120" s="2046"/>
      <c r="AJ120" s="2046"/>
      <c r="AK120" s="2046"/>
      <c r="AL120" s="2046"/>
      <c r="AM120" s="2046"/>
      <c r="AN120" s="2046"/>
      <c r="AO120" s="381"/>
      <c r="AP120" s="381"/>
      <c r="AQ120" s="381"/>
      <c r="AR120" s="381"/>
      <c r="AS120" s="381"/>
      <c r="AT120" s="381"/>
      <c r="AU120" s="381"/>
      <c r="AV120" s="381"/>
      <c r="AW120" s="381"/>
      <c r="AX120" s="381"/>
      <c r="AY120" s="381"/>
      <c r="AZ120" s="381"/>
      <c r="BA120" s="381"/>
      <c r="BB120" s="381"/>
      <c r="BC120" s="381"/>
      <c r="BD120" s="381"/>
      <c r="BE120" s="381"/>
      <c r="BF120" s="381"/>
      <c r="BG120" s="381"/>
      <c r="BH120" s="381"/>
      <c r="BI120" s="381"/>
      <c r="BJ120" s="381"/>
      <c r="BK120" s="381"/>
      <c r="BL120" s="381"/>
      <c r="BM120" s="381"/>
      <c r="BN120" s="381"/>
      <c r="BO120" s="381"/>
      <c r="BP120" s="381"/>
      <c r="BQ120" s="381"/>
      <c r="BR120" s="381"/>
      <c r="BS120" s="381"/>
      <c r="BT120" s="381"/>
      <c r="BU120" s="381"/>
      <c r="BV120" s="381"/>
    </row>
    <row r="121" spans="1:74" s="888" customFormat="1" ht="12.6" customHeight="1">
      <c r="A121" s="2038"/>
      <c r="B121" s="2039"/>
      <c r="C121" s="2039"/>
      <c r="D121" s="2039"/>
      <c r="E121" s="2040"/>
      <c r="F121" s="2046"/>
      <c r="G121" s="2046"/>
      <c r="H121" s="2046"/>
      <c r="I121" s="2046"/>
      <c r="J121" s="2046"/>
      <c r="K121" s="2046"/>
      <c r="L121" s="2046"/>
      <c r="M121" s="2046"/>
      <c r="N121" s="2046"/>
      <c r="O121" s="2046"/>
      <c r="P121" s="2046"/>
      <c r="Q121" s="2046"/>
      <c r="R121" s="2046"/>
      <c r="S121" s="2046"/>
      <c r="T121" s="2046"/>
      <c r="U121" s="2046"/>
      <c r="V121" s="2046"/>
      <c r="W121" s="2046"/>
      <c r="X121" s="2046"/>
      <c r="Y121" s="2046"/>
      <c r="Z121" s="2046"/>
      <c r="AA121" s="2046"/>
      <c r="AB121" s="2046"/>
      <c r="AC121" s="2046"/>
      <c r="AD121" s="2046"/>
      <c r="AE121" s="2046"/>
      <c r="AF121" s="2046"/>
      <c r="AG121" s="2046"/>
      <c r="AH121" s="2046"/>
      <c r="AI121" s="2046"/>
      <c r="AJ121" s="2046"/>
      <c r="AK121" s="2046"/>
      <c r="AL121" s="2046"/>
      <c r="AM121" s="2046"/>
      <c r="AN121" s="2046"/>
      <c r="AO121" s="381"/>
      <c r="AP121" s="381"/>
      <c r="AQ121" s="381"/>
      <c r="AR121" s="381"/>
      <c r="AS121" s="381"/>
      <c r="AT121" s="381"/>
      <c r="AU121" s="381"/>
      <c r="AV121" s="381"/>
      <c r="AW121" s="381"/>
      <c r="AX121" s="381"/>
      <c r="AY121" s="381"/>
      <c r="AZ121" s="381"/>
      <c r="BA121" s="381"/>
      <c r="BB121" s="381"/>
      <c r="BC121" s="381"/>
      <c r="BD121" s="381"/>
      <c r="BE121" s="381"/>
      <c r="BF121" s="381"/>
      <c r="BG121" s="381"/>
      <c r="BH121" s="381"/>
      <c r="BI121" s="381"/>
      <c r="BJ121" s="381"/>
      <c r="BK121" s="381"/>
      <c r="BL121" s="381"/>
      <c r="BM121" s="381"/>
      <c r="BN121" s="381"/>
      <c r="BO121" s="381"/>
      <c r="BP121" s="381"/>
      <c r="BQ121" s="381"/>
      <c r="BR121" s="381"/>
      <c r="BS121" s="381"/>
      <c r="BT121" s="381"/>
      <c r="BU121" s="381"/>
      <c r="BV121" s="381"/>
    </row>
    <row r="122" spans="1:74" s="888" customFormat="1" ht="12.6" customHeight="1">
      <c r="A122" s="2038"/>
      <c r="B122" s="2039"/>
      <c r="C122" s="2039"/>
      <c r="D122" s="2039"/>
      <c r="E122" s="2040"/>
      <c r="F122" s="2046"/>
      <c r="G122" s="2046"/>
      <c r="H122" s="2046"/>
      <c r="I122" s="2046"/>
      <c r="J122" s="2046"/>
      <c r="K122" s="2046"/>
      <c r="L122" s="2046"/>
      <c r="M122" s="2046"/>
      <c r="N122" s="2046"/>
      <c r="O122" s="2046"/>
      <c r="P122" s="2046"/>
      <c r="Q122" s="2046"/>
      <c r="R122" s="2046"/>
      <c r="S122" s="2046"/>
      <c r="T122" s="2046"/>
      <c r="U122" s="2046"/>
      <c r="V122" s="2046"/>
      <c r="W122" s="2046"/>
      <c r="X122" s="2046"/>
      <c r="Y122" s="2046"/>
      <c r="Z122" s="2046"/>
      <c r="AA122" s="2046"/>
      <c r="AB122" s="2046"/>
      <c r="AC122" s="2046"/>
      <c r="AD122" s="2046"/>
      <c r="AE122" s="2046"/>
      <c r="AF122" s="2046"/>
      <c r="AG122" s="2046"/>
      <c r="AH122" s="2046"/>
      <c r="AI122" s="2046"/>
      <c r="AJ122" s="2046"/>
      <c r="AK122" s="2046"/>
      <c r="AL122" s="2046"/>
      <c r="AM122" s="2046"/>
      <c r="AN122" s="2046"/>
      <c r="AO122" s="381"/>
      <c r="AP122" s="381"/>
      <c r="AQ122" s="381"/>
      <c r="AR122" s="381"/>
      <c r="AS122" s="381"/>
      <c r="AT122" s="381"/>
      <c r="AU122" s="381"/>
      <c r="AV122" s="381"/>
      <c r="AW122" s="381"/>
      <c r="AX122" s="381"/>
      <c r="AY122" s="381"/>
      <c r="AZ122" s="381"/>
      <c r="BA122" s="381"/>
      <c r="BB122" s="381"/>
      <c r="BC122" s="381"/>
      <c r="BD122" s="381"/>
      <c r="BE122" s="381"/>
      <c r="BF122" s="381"/>
      <c r="BG122" s="381"/>
      <c r="BH122" s="381"/>
      <c r="BI122" s="381"/>
      <c r="BJ122" s="381"/>
      <c r="BK122" s="381"/>
      <c r="BL122" s="381"/>
      <c r="BM122" s="381"/>
      <c r="BN122" s="381"/>
      <c r="BO122" s="381"/>
      <c r="BP122" s="381"/>
      <c r="BQ122" s="381"/>
      <c r="BR122" s="381"/>
      <c r="BS122" s="381"/>
      <c r="BT122" s="381"/>
      <c r="BU122" s="381"/>
      <c r="BV122" s="381"/>
    </row>
    <row r="123" spans="1:74" s="888" customFormat="1" ht="12.6" customHeight="1">
      <c r="A123" s="2038"/>
      <c r="B123" s="2039"/>
      <c r="C123" s="2039"/>
      <c r="D123" s="2039"/>
      <c r="E123" s="2040"/>
      <c r="F123" s="2046"/>
      <c r="G123" s="2046"/>
      <c r="H123" s="2046"/>
      <c r="I123" s="2046"/>
      <c r="J123" s="2046"/>
      <c r="K123" s="2046"/>
      <c r="L123" s="2046"/>
      <c r="M123" s="2046"/>
      <c r="N123" s="2046"/>
      <c r="O123" s="2046"/>
      <c r="P123" s="2046"/>
      <c r="Q123" s="2046"/>
      <c r="R123" s="2046"/>
      <c r="S123" s="2046"/>
      <c r="T123" s="2046"/>
      <c r="U123" s="2046"/>
      <c r="V123" s="2046"/>
      <c r="W123" s="2046"/>
      <c r="X123" s="2046"/>
      <c r="Y123" s="2046"/>
      <c r="Z123" s="2046"/>
      <c r="AA123" s="2046"/>
      <c r="AB123" s="2046"/>
      <c r="AC123" s="2046"/>
      <c r="AD123" s="2046"/>
      <c r="AE123" s="2046"/>
      <c r="AF123" s="2046"/>
      <c r="AG123" s="2046"/>
      <c r="AH123" s="2046"/>
      <c r="AI123" s="2046"/>
      <c r="AJ123" s="2046"/>
      <c r="AK123" s="2046"/>
      <c r="AL123" s="2046"/>
      <c r="AM123" s="2046"/>
      <c r="AN123" s="2046"/>
      <c r="AO123" s="381"/>
      <c r="AP123" s="381"/>
      <c r="AQ123" s="381"/>
      <c r="AR123" s="381"/>
      <c r="AS123" s="381"/>
      <c r="AT123" s="381"/>
      <c r="AU123" s="381"/>
      <c r="AV123" s="381"/>
      <c r="AW123" s="381"/>
      <c r="AX123" s="381"/>
      <c r="AY123" s="381"/>
      <c r="AZ123" s="381"/>
      <c r="BA123" s="381"/>
      <c r="BB123" s="381"/>
      <c r="BC123" s="381"/>
      <c r="BD123" s="381"/>
      <c r="BE123" s="381"/>
      <c r="BF123" s="381"/>
      <c r="BG123" s="381"/>
      <c r="BH123" s="381"/>
      <c r="BI123" s="381"/>
      <c r="BJ123" s="381"/>
      <c r="BK123" s="381"/>
      <c r="BL123" s="381"/>
      <c r="BM123" s="381"/>
      <c r="BN123" s="381"/>
      <c r="BO123" s="381"/>
      <c r="BP123" s="381"/>
      <c r="BQ123" s="381"/>
      <c r="BR123" s="381"/>
      <c r="BS123" s="381"/>
      <c r="BT123" s="381"/>
      <c r="BU123" s="381"/>
      <c r="BV123" s="381"/>
    </row>
    <row r="124" spans="1:74" s="888" customFormat="1" ht="12.6" customHeight="1">
      <c r="A124" s="2038"/>
      <c r="B124" s="2039"/>
      <c r="C124" s="2039"/>
      <c r="D124" s="2039"/>
      <c r="E124" s="2040"/>
      <c r="F124" s="2046"/>
      <c r="G124" s="2046"/>
      <c r="H124" s="2046"/>
      <c r="I124" s="2046"/>
      <c r="J124" s="2046"/>
      <c r="K124" s="2046"/>
      <c r="L124" s="2046"/>
      <c r="M124" s="2046"/>
      <c r="N124" s="2046"/>
      <c r="O124" s="2046"/>
      <c r="P124" s="2046"/>
      <c r="Q124" s="2046"/>
      <c r="R124" s="2046"/>
      <c r="S124" s="2046"/>
      <c r="T124" s="2046"/>
      <c r="U124" s="2046"/>
      <c r="V124" s="2046"/>
      <c r="W124" s="2046"/>
      <c r="X124" s="2046"/>
      <c r="Y124" s="2046"/>
      <c r="Z124" s="2046"/>
      <c r="AA124" s="2046"/>
      <c r="AB124" s="2046"/>
      <c r="AC124" s="2046"/>
      <c r="AD124" s="2046"/>
      <c r="AE124" s="2046"/>
      <c r="AF124" s="2046"/>
      <c r="AG124" s="2046"/>
      <c r="AH124" s="2046"/>
      <c r="AI124" s="2046"/>
      <c r="AJ124" s="2046"/>
      <c r="AK124" s="2046"/>
      <c r="AL124" s="2046"/>
      <c r="AM124" s="2046"/>
      <c r="AN124" s="2046"/>
      <c r="AO124" s="381"/>
      <c r="AP124" s="381"/>
      <c r="AQ124" s="381"/>
      <c r="AR124" s="381"/>
      <c r="AS124" s="381"/>
      <c r="AT124" s="381"/>
      <c r="AU124" s="381"/>
      <c r="AV124" s="381"/>
      <c r="AW124" s="381"/>
      <c r="AX124" s="381"/>
      <c r="AY124" s="381"/>
      <c r="AZ124" s="381"/>
      <c r="BA124" s="381"/>
      <c r="BB124" s="381"/>
      <c r="BC124" s="381"/>
      <c r="BD124" s="381"/>
      <c r="BE124" s="381"/>
      <c r="BF124" s="381"/>
      <c r="BG124" s="381"/>
      <c r="BH124" s="381"/>
      <c r="BI124" s="381"/>
      <c r="BJ124" s="381"/>
      <c r="BK124" s="381"/>
      <c r="BL124" s="381"/>
      <c r="BM124" s="381"/>
      <c r="BN124" s="381"/>
      <c r="BO124" s="381"/>
      <c r="BP124" s="381"/>
      <c r="BQ124" s="381"/>
      <c r="BR124" s="381"/>
      <c r="BS124" s="381"/>
      <c r="BT124" s="381"/>
      <c r="BU124" s="381"/>
      <c r="BV124" s="381"/>
    </row>
    <row r="125" spans="1:74" s="888" customFormat="1" ht="12.6" customHeight="1">
      <c r="A125" s="2038"/>
      <c r="B125" s="2039"/>
      <c r="C125" s="2039"/>
      <c r="D125" s="2039"/>
      <c r="E125" s="2040"/>
      <c r="F125" s="2046"/>
      <c r="G125" s="2046"/>
      <c r="H125" s="2046"/>
      <c r="I125" s="2046"/>
      <c r="J125" s="2046"/>
      <c r="K125" s="2046"/>
      <c r="L125" s="2046"/>
      <c r="M125" s="2046"/>
      <c r="N125" s="2046"/>
      <c r="O125" s="2046"/>
      <c r="P125" s="2046"/>
      <c r="Q125" s="2046"/>
      <c r="R125" s="2046"/>
      <c r="S125" s="2046"/>
      <c r="T125" s="2046"/>
      <c r="U125" s="2046"/>
      <c r="V125" s="2046"/>
      <c r="W125" s="2046"/>
      <c r="X125" s="2046"/>
      <c r="Y125" s="2046"/>
      <c r="Z125" s="2046"/>
      <c r="AA125" s="2046"/>
      <c r="AB125" s="2046"/>
      <c r="AC125" s="2046"/>
      <c r="AD125" s="2046"/>
      <c r="AE125" s="2046"/>
      <c r="AF125" s="2046"/>
      <c r="AG125" s="2046"/>
      <c r="AH125" s="2046"/>
      <c r="AI125" s="2046"/>
      <c r="AJ125" s="2046"/>
      <c r="AK125" s="2046"/>
      <c r="AL125" s="2046"/>
      <c r="AM125" s="2046"/>
      <c r="AN125" s="2046"/>
      <c r="AO125" s="381"/>
      <c r="AP125" s="381"/>
      <c r="AQ125" s="381"/>
      <c r="AR125" s="381"/>
      <c r="AS125" s="381"/>
      <c r="AT125" s="381"/>
      <c r="AU125" s="381"/>
      <c r="AV125" s="381"/>
      <c r="AW125" s="381"/>
      <c r="AX125" s="381"/>
      <c r="AY125" s="381"/>
      <c r="AZ125" s="381"/>
      <c r="BA125" s="381"/>
      <c r="BB125" s="381"/>
      <c r="BC125" s="381"/>
      <c r="BD125" s="381"/>
      <c r="BE125" s="381"/>
      <c r="BF125" s="381"/>
      <c r="BG125" s="381"/>
      <c r="BH125" s="381"/>
      <c r="BI125" s="381"/>
      <c r="BJ125" s="381"/>
      <c r="BK125" s="381"/>
      <c r="BL125" s="381"/>
      <c r="BM125" s="381"/>
      <c r="BN125" s="381"/>
      <c r="BO125" s="381"/>
      <c r="BP125" s="381"/>
      <c r="BQ125" s="381"/>
      <c r="BR125" s="381"/>
      <c r="BS125" s="381"/>
      <c r="BT125" s="381"/>
      <c r="BU125" s="381"/>
      <c r="BV125" s="381"/>
    </row>
    <row r="126" spans="1:74" s="888" customFormat="1" ht="12.6" customHeight="1">
      <c r="A126" s="2038"/>
      <c r="B126" s="2039"/>
      <c r="C126" s="2039"/>
      <c r="D126" s="2039"/>
      <c r="E126" s="2040"/>
      <c r="F126" s="2046"/>
      <c r="G126" s="2046"/>
      <c r="H126" s="2046"/>
      <c r="I126" s="2046"/>
      <c r="J126" s="2046"/>
      <c r="K126" s="2046"/>
      <c r="L126" s="2046"/>
      <c r="M126" s="2046"/>
      <c r="N126" s="2046"/>
      <c r="O126" s="2046"/>
      <c r="P126" s="2046"/>
      <c r="Q126" s="2046"/>
      <c r="R126" s="2046"/>
      <c r="S126" s="2046"/>
      <c r="T126" s="2046"/>
      <c r="U126" s="2046"/>
      <c r="V126" s="2046"/>
      <c r="W126" s="2046"/>
      <c r="X126" s="2046"/>
      <c r="Y126" s="2046"/>
      <c r="Z126" s="2046"/>
      <c r="AA126" s="2046"/>
      <c r="AB126" s="2046"/>
      <c r="AC126" s="2046"/>
      <c r="AD126" s="2046"/>
      <c r="AE126" s="2046"/>
      <c r="AF126" s="2046"/>
      <c r="AG126" s="2046"/>
      <c r="AH126" s="2046"/>
      <c r="AI126" s="2046"/>
      <c r="AJ126" s="2046"/>
      <c r="AK126" s="2046"/>
      <c r="AL126" s="2046"/>
      <c r="AM126" s="2046"/>
      <c r="AN126" s="2046"/>
      <c r="AO126" s="381"/>
      <c r="AP126" s="381"/>
      <c r="AQ126" s="381"/>
      <c r="AR126" s="381"/>
      <c r="AS126" s="381"/>
      <c r="AT126" s="381"/>
      <c r="AU126" s="381"/>
      <c r="AV126" s="381"/>
      <c r="AW126" s="381"/>
      <c r="AX126" s="381"/>
      <c r="AY126" s="381"/>
      <c r="AZ126" s="381"/>
      <c r="BA126" s="381"/>
      <c r="BB126" s="381"/>
      <c r="BC126" s="381"/>
      <c r="BD126" s="381"/>
      <c r="BE126" s="381"/>
      <c r="BF126" s="381"/>
      <c r="BG126" s="381"/>
      <c r="BH126" s="381"/>
      <c r="BI126" s="381"/>
      <c r="BJ126" s="381"/>
      <c r="BK126" s="381"/>
      <c r="BL126" s="381"/>
      <c r="BM126" s="381"/>
      <c r="BN126" s="381"/>
      <c r="BO126" s="381"/>
      <c r="BP126" s="381"/>
      <c r="BQ126" s="381"/>
      <c r="BR126" s="381"/>
      <c r="BS126" s="381"/>
      <c r="BT126" s="381"/>
      <c r="BU126" s="381"/>
      <c r="BV126" s="381"/>
    </row>
    <row r="127" spans="1:74" s="888" customFormat="1" ht="12.6" customHeight="1">
      <c r="A127" s="2038"/>
      <c r="B127" s="2039"/>
      <c r="C127" s="2039"/>
      <c r="D127" s="2039"/>
      <c r="E127" s="2040"/>
      <c r="F127" s="2046"/>
      <c r="G127" s="2046"/>
      <c r="H127" s="2046"/>
      <c r="I127" s="2046"/>
      <c r="J127" s="2046"/>
      <c r="K127" s="2046"/>
      <c r="L127" s="2046"/>
      <c r="M127" s="2046"/>
      <c r="N127" s="2046"/>
      <c r="O127" s="2046"/>
      <c r="P127" s="2046"/>
      <c r="Q127" s="2046"/>
      <c r="R127" s="2046"/>
      <c r="S127" s="2046"/>
      <c r="T127" s="2046"/>
      <c r="U127" s="2046"/>
      <c r="V127" s="2046"/>
      <c r="W127" s="2046"/>
      <c r="X127" s="2046"/>
      <c r="Y127" s="2046"/>
      <c r="Z127" s="2046"/>
      <c r="AA127" s="2046"/>
      <c r="AB127" s="2046"/>
      <c r="AC127" s="2046"/>
      <c r="AD127" s="2046"/>
      <c r="AE127" s="2046"/>
      <c r="AF127" s="2046"/>
      <c r="AG127" s="2046"/>
      <c r="AH127" s="2046"/>
      <c r="AI127" s="2046"/>
      <c r="AJ127" s="2046"/>
      <c r="AK127" s="2046"/>
      <c r="AL127" s="2046"/>
      <c r="AM127" s="2046"/>
      <c r="AN127" s="2046"/>
      <c r="AO127" s="381"/>
      <c r="AP127" s="381"/>
      <c r="AQ127" s="381"/>
      <c r="AR127" s="381"/>
      <c r="AS127" s="381"/>
      <c r="AT127" s="381"/>
      <c r="AU127" s="381"/>
      <c r="AV127" s="381"/>
      <c r="AW127" s="381"/>
      <c r="AX127" s="381"/>
      <c r="AY127" s="381"/>
      <c r="AZ127" s="381"/>
      <c r="BA127" s="381"/>
      <c r="BB127" s="381"/>
      <c r="BC127" s="381"/>
      <c r="BD127" s="381"/>
      <c r="BE127" s="381"/>
      <c r="BF127" s="381"/>
      <c r="BG127" s="381"/>
      <c r="BH127" s="381"/>
      <c r="BI127" s="381"/>
      <c r="BJ127" s="381"/>
      <c r="BK127" s="381"/>
      <c r="BL127" s="381"/>
      <c r="BM127" s="381"/>
      <c r="BN127" s="381"/>
      <c r="BO127" s="381"/>
      <c r="BP127" s="381"/>
      <c r="BQ127" s="381"/>
      <c r="BR127" s="381"/>
      <c r="BS127" s="381"/>
      <c r="BT127" s="381"/>
      <c r="BU127" s="381"/>
      <c r="BV127" s="381"/>
    </row>
    <row r="128" spans="1:74" s="888" customFormat="1" ht="12.6" customHeight="1">
      <c r="A128" s="2038"/>
      <c r="B128" s="2039"/>
      <c r="C128" s="2039"/>
      <c r="D128" s="2039"/>
      <c r="E128" s="2040"/>
      <c r="F128" s="2046"/>
      <c r="G128" s="2046"/>
      <c r="H128" s="2046"/>
      <c r="I128" s="2046"/>
      <c r="J128" s="2046"/>
      <c r="K128" s="2046"/>
      <c r="L128" s="2046"/>
      <c r="M128" s="2046"/>
      <c r="N128" s="2046"/>
      <c r="O128" s="2046"/>
      <c r="P128" s="2046"/>
      <c r="Q128" s="2046"/>
      <c r="R128" s="2046"/>
      <c r="S128" s="2046"/>
      <c r="T128" s="2046"/>
      <c r="U128" s="2046"/>
      <c r="V128" s="2046"/>
      <c r="W128" s="2046"/>
      <c r="X128" s="2046"/>
      <c r="Y128" s="2046"/>
      <c r="Z128" s="2046"/>
      <c r="AA128" s="2046"/>
      <c r="AB128" s="2046"/>
      <c r="AC128" s="2046"/>
      <c r="AD128" s="2046"/>
      <c r="AE128" s="2046"/>
      <c r="AF128" s="2046"/>
      <c r="AG128" s="2046"/>
      <c r="AH128" s="2046"/>
      <c r="AI128" s="2046"/>
      <c r="AJ128" s="2046"/>
      <c r="AK128" s="2046"/>
      <c r="AL128" s="2046"/>
      <c r="AM128" s="2046"/>
      <c r="AN128" s="2046"/>
      <c r="AO128" s="381"/>
      <c r="AP128" s="381"/>
      <c r="AQ128" s="381"/>
      <c r="AR128" s="381"/>
      <c r="AS128" s="381"/>
      <c r="AT128" s="381"/>
      <c r="AU128" s="381"/>
      <c r="AV128" s="381"/>
      <c r="AW128" s="381"/>
      <c r="AX128" s="381"/>
      <c r="AY128" s="381"/>
      <c r="AZ128" s="381"/>
      <c r="BA128" s="381"/>
      <c r="BB128" s="381"/>
      <c r="BC128" s="381"/>
      <c r="BD128" s="381"/>
      <c r="BE128" s="381"/>
      <c r="BF128" s="381"/>
      <c r="BG128" s="381"/>
      <c r="BH128" s="381"/>
      <c r="BI128" s="381"/>
      <c r="BJ128" s="381"/>
      <c r="BK128" s="381"/>
      <c r="BL128" s="381"/>
      <c r="BM128" s="381"/>
      <c r="BN128" s="381"/>
      <c r="BO128" s="381"/>
      <c r="BP128" s="381"/>
      <c r="BQ128" s="381"/>
      <c r="BR128" s="381"/>
      <c r="BS128" s="381"/>
      <c r="BT128" s="381"/>
      <c r="BU128" s="381"/>
      <c r="BV128" s="381"/>
    </row>
    <row r="129" spans="1:93" s="888" customFormat="1" ht="12.6" customHeight="1">
      <c r="A129" s="2038"/>
      <c r="B129" s="2039"/>
      <c r="C129" s="2039"/>
      <c r="D129" s="2039"/>
      <c r="E129" s="2040"/>
      <c r="F129" s="2046"/>
      <c r="G129" s="2046"/>
      <c r="H129" s="2046"/>
      <c r="I129" s="2046"/>
      <c r="J129" s="2046"/>
      <c r="K129" s="2046"/>
      <c r="L129" s="2046"/>
      <c r="M129" s="2046"/>
      <c r="N129" s="2046"/>
      <c r="O129" s="2046"/>
      <c r="P129" s="2046"/>
      <c r="Q129" s="2046"/>
      <c r="R129" s="2046"/>
      <c r="S129" s="2046"/>
      <c r="T129" s="2046"/>
      <c r="U129" s="2046"/>
      <c r="V129" s="2046"/>
      <c r="W129" s="2046"/>
      <c r="X129" s="2046"/>
      <c r="Y129" s="2046"/>
      <c r="Z129" s="2046"/>
      <c r="AA129" s="2046"/>
      <c r="AB129" s="2046"/>
      <c r="AC129" s="2046"/>
      <c r="AD129" s="2046"/>
      <c r="AE129" s="2046"/>
      <c r="AF129" s="2046"/>
      <c r="AG129" s="2046"/>
      <c r="AH129" s="2046"/>
      <c r="AI129" s="2046"/>
      <c r="AJ129" s="2046"/>
      <c r="AK129" s="2046"/>
      <c r="AL129" s="2046"/>
      <c r="AM129" s="2046"/>
      <c r="AN129" s="2046"/>
      <c r="AO129" s="381"/>
      <c r="AP129" s="381"/>
      <c r="AQ129" s="381"/>
      <c r="AR129" s="381"/>
      <c r="AS129" s="381"/>
      <c r="AT129" s="381"/>
      <c r="AU129" s="381"/>
      <c r="AV129" s="381"/>
      <c r="AW129" s="381"/>
      <c r="AX129" s="381"/>
      <c r="AY129" s="381"/>
      <c r="AZ129" s="381"/>
      <c r="BA129" s="381"/>
      <c r="BB129" s="381"/>
      <c r="BC129" s="381"/>
      <c r="BD129" s="381"/>
      <c r="BE129" s="381"/>
      <c r="BF129" s="381"/>
      <c r="BG129" s="381"/>
      <c r="BH129" s="381"/>
      <c r="BI129" s="381"/>
      <c r="BJ129" s="381"/>
      <c r="BK129" s="381"/>
      <c r="BL129" s="381"/>
      <c r="BM129" s="381"/>
      <c r="BN129" s="381"/>
      <c r="BO129" s="381"/>
      <c r="BP129" s="381"/>
      <c r="BQ129" s="381"/>
      <c r="BR129" s="381"/>
      <c r="BS129" s="381"/>
      <c r="BT129" s="381"/>
      <c r="BU129" s="381"/>
      <c r="BV129" s="381"/>
    </row>
    <row r="130" spans="1:93" s="888" customFormat="1" ht="12.6" customHeight="1">
      <c r="A130" s="2038"/>
      <c r="B130" s="2039"/>
      <c r="C130" s="2039"/>
      <c r="D130" s="2039"/>
      <c r="E130" s="2040"/>
      <c r="F130" s="2046"/>
      <c r="G130" s="2046"/>
      <c r="H130" s="2046"/>
      <c r="I130" s="2046"/>
      <c r="J130" s="2046"/>
      <c r="K130" s="2046"/>
      <c r="L130" s="2046"/>
      <c r="M130" s="2046"/>
      <c r="N130" s="2046"/>
      <c r="O130" s="2046"/>
      <c r="P130" s="2046"/>
      <c r="Q130" s="2046"/>
      <c r="R130" s="2046"/>
      <c r="S130" s="2046"/>
      <c r="T130" s="2046"/>
      <c r="U130" s="2046"/>
      <c r="V130" s="2046"/>
      <c r="W130" s="2046"/>
      <c r="X130" s="2046"/>
      <c r="Y130" s="2046"/>
      <c r="Z130" s="2046"/>
      <c r="AA130" s="2046"/>
      <c r="AB130" s="2046"/>
      <c r="AC130" s="2046"/>
      <c r="AD130" s="2046"/>
      <c r="AE130" s="2046"/>
      <c r="AF130" s="2046"/>
      <c r="AG130" s="2046"/>
      <c r="AH130" s="2046"/>
      <c r="AI130" s="2046"/>
      <c r="AJ130" s="2046"/>
      <c r="AK130" s="2046"/>
      <c r="AL130" s="2046"/>
      <c r="AM130" s="2046"/>
      <c r="AN130" s="2046"/>
      <c r="AO130" s="381"/>
      <c r="AP130" s="381"/>
      <c r="AQ130" s="381"/>
      <c r="AR130" s="381"/>
      <c r="AS130" s="381"/>
      <c r="AT130" s="381"/>
      <c r="AU130" s="381"/>
      <c r="AV130" s="381"/>
      <c r="AW130" s="381"/>
      <c r="AX130" s="381"/>
      <c r="AY130" s="381"/>
      <c r="AZ130" s="381"/>
      <c r="BA130" s="381"/>
      <c r="BB130" s="381"/>
      <c r="BC130" s="381"/>
      <c r="BD130" s="381"/>
      <c r="BE130" s="381"/>
      <c r="BF130" s="381"/>
      <c r="BG130" s="381"/>
      <c r="BH130" s="381"/>
      <c r="BI130" s="381"/>
      <c r="BJ130" s="381"/>
      <c r="BK130" s="381"/>
      <c r="BL130" s="381"/>
      <c r="BM130" s="381"/>
      <c r="BN130" s="381"/>
      <c r="BO130" s="381"/>
      <c r="BP130" s="381"/>
      <c r="BQ130" s="381"/>
      <c r="BR130" s="381"/>
      <c r="BS130" s="381"/>
      <c r="BT130" s="381"/>
      <c r="BU130" s="381"/>
      <c r="BV130" s="381"/>
    </row>
    <row r="131" spans="1:93" s="888" customFormat="1" ht="12.6" customHeight="1">
      <c r="A131" s="2041"/>
      <c r="B131" s="2042"/>
      <c r="C131" s="2042"/>
      <c r="D131" s="2042"/>
      <c r="E131" s="2043"/>
      <c r="F131" s="2047"/>
      <c r="G131" s="2047"/>
      <c r="H131" s="2047"/>
      <c r="I131" s="2047"/>
      <c r="J131" s="2047"/>
      <c r="K131" s="2047"/>
      <c r="L131" s="2047"/>
      <c r="M131" s="2047"/>
      <c r="N131" s="2047"/>
      <c r="O131" s="2047"/>
      <c r="P131" s="2047"/>
      <c r="Q131" s="2047"/>
      <c r="R131" s="2047"/>
      <c r="S131" s="2047"/>
      <c r="T131" s="2047"/>
      <c r="U131" s="2047"/>
      <c r="V131" s="2047"/>
      <c r="W131" s="2047"/>
      <c r="X131" s="2047"/>
      <c r="Y131" s="2047"/>
      <c r="Z131" s="2047"/>
      <c r="AA131" s="2047"/>
      <c r="AB131" s="2047"/>
      <c r="AC131" s="2047"/>
      <c r="AD131" s="2047"/>
      <c r="AE131" s="2047"/>
      <c r="AF131" s="2047"/>
      <c r="AG131" s="2047"/>
      <c r="AH131" s="2047"/>
      <c r="AI131" s="2047"/>
      <c r="AJ131" s="2047"/>
      <c r="AK131" s="2047"/>
      <c r="AL131" s="2047"/>
      <c r="AM131" s="2047"/>
      <c r="AN131" s="2047"/>
      <c r="AO131" s="381"/>
      <c r="AP131" s="381"/>
      <c r="AQ131" s="381"/>
      <c r="AR131" s="381"/>
      <c r="AS131" s="381"/>
      <c r="AT131" s="381"/>
      <c r="AU131" s="381"/>
      <c r="AV131" s="381"/>
      <c r="AW131" s="381"/>
      <c r="AX131" s="381"/>
      <c r="AY131" s="381"/>
      <c r="AZ131" s="381"/>
      <c r="BA131" s="381"/>
      <c r="BB131" s="381"/>
      <c r="BC131" s="381"/>
      <c r="BD131" s="381"/>
      <c r="BE131" s="381"/>
      <c r="BF131" s="381"/>
      <c r="BG131" s="381"/>
      <c r="BH131" s="381"/>
      <c r="BI131" s="381"/>
      <c r="BJ131" s="381"/>
      <c r="BK131" s="381"/>
      <c r="BL131" s="381"/>
      <c r="BM131" s="381"/>
      <c r="BN131" s="381"/>
      <c r="BO131" s="381"/>
      <c r="BP131" s="381"/>
      <c r="BQ131" s="381"/>
      <c r="BR131" s="381"/>
      <c r="BS131" s="381"/>
      <c r="BT131" s="381"/>
      <c r="BU131" s="381"/>
      <c r="BV131" s="381"/>
    </row>
    <row r="132" spans="1:93" s="888" customFormat="1" ht="12.6" customHeight="1">
      <c r="A132" s="1563"/>
      <c r="B132" s="1563"/>
      <c r="C132" s="1563"/>
      <c r="D132" s="1563"/>
      <c r="E132" s="1563"/>
      <c r="F132" s="1587"/>
      <c r="G132" s="1587"/>
      <c r="H132" s="1587"/>
      <c r="I132" s="1587"/>
      <c r="J132" s="1587"/>
      <c r="K132" s="1587"/>
      <c r="L132" s="1587"/>
      <c r="M132" s="1587"/>
      <c r="N132" s="1587"/>
      <c r="O132" s="1587"/>
      <c r="P132" s="1587"/>
      <c r="Q132" s="1587"/>
      <c r="R132" s="1587"/>
      <c r="S132" s="1587"/>
      <c r="T132" s="1587"/>
      <c r="U132" s="1587"/>
      <c r="V132" s="1587"/>
      <c r="W132" s="1587"/>
      <c r="X132" s="1587"/>
      <c r="Y132" s="1587"/>
      <c r="Z132" s="1587"/>
      <c r="AA132" s="1587"/>
      <c r="AB132" s="1587"/>
      <c r="AC132" s="1587"/>
      <c r="AD132" s="1587"/>
      <c r="AE132" s="1587"/>
      <c r="AF132" s="1587"/>
      <c r="AG132" s="1587"/>
      <c r="AH132" s="1587"/>
      <c r="AI132" s="1587"/>
      <c r="AJ132" s="1587"/>
      <c r="AK132" s="1587"/>
      <c r="AL132" s="1587"/>
      <c r="AM132" s="1587"/>
      <c r="AN132" s="1587"/>
      <c r="AO132" s="381"/>
      <c r="AP132" s="381"/>
      <c r="AQ132" s="381"/>
      <c r="AR132" s="381"/>
      <c r="AS132" s="381"/>
      <c r="AT132" s="381"/>
      <c r="AU132" s="381"/>
      <c r="AV132" s="381"/>
      <c r="AW132" s="381"/>
      <c r="AX132" s="381"/>
      <c r="AY132" s="381"/>
      <c r="AZ132" s="381"/>
      <c r="BA132" s="381"/>
      <c r="BB132" s="381"/>
      <c r="BC132" s="381"/>
      <c r="BD132" s="381"/>
      <c r="BE132" s="381"/>
      <c r="BF132" s="381"/>
      <c r="BG132" s="381"/>
      <c r="BH132" s="381"/>
      <c r="BI132" s="381"/>
      <c r="BJ132" s="381"/>
      <c r="BK132" s="381"/>
      <c r="BL132" s="381"/>
      <c r="BM132" s="381"/>
      <c r="BN132" s="381"/>
      <c r="BO132" s="381"/>
      <c r="BP132" s="381"/>
      <c r="BQ132" s="381"/>
      <c r="BR132" s="381"/>
      <c r="BS132" s="381"/>
      <c r="BT132" s="381"/>
      <c r="BU132" s="381"/>
      <c r="BV132" s="381"/>
    </row>
    <row r="133" spans="1:93" s="888" customFormat="1" ht="12.6" customHeight="1">
      <c r="A133" s="1563" t="s">
        <v>3062</v>
      </c>
      <c r="B133" s="1563"/>
      <c r="C133" s="1563"/>
      <c r="D133" s="1563"/>
      <c r="E133" s="1563"/>
      <c r="F133" s="1587"/>
      <c r="G133" s="1587"/>
      <c r="H133" s="1587"/>
      <c r="I133" s="1587"/>
      <c r="J133" s="1587"/>
      <c r="K133" s="1587"/>
      <c r="L133" s="1587"/>
      <c r="M133" s="1587"/>
      <c r="N133" s="1587"/>
      <c r="O133" s="1587"/>
      <c r="P133" s="1587"/>
      <c r="Q133" s="1587"/>
      <c r="R133" s="1587"/>
      <c r="S133" s="1587"/>
      <c r="T133" s="1587"/>
      <c r="U133" s="1587"/>
      <c r="V133" s="1587"/>
      <c r="W133" s="1587"/>
      <c r="X133" s="1587"/>
      <c r="Y133" s="1587"/>
      <c r="Z133" s="1587"/>
      <c r="AA133" s="1587"/>
      <c r="AB133" s="1587"/>
      <c r="AC133" s="1587"/>
      <c r="AD133" s="1587"/>
      <c r="AE133" s="1587"/>
      <c r="AF133" s="1587"/>
      <c r="AG133" s="1587"/>
      <c r="AH133" s="1587"/>
      <c r="AI133" s="1587"/>
      <c r="AJ133" s="1587"/>
      <c r="AK133" s="1587"/>
      <c r="AL133" s="1587"/>
      <c r="AM133" s="1587"/>
      <c r="AN133" s="1587"/>
      <c r="AO133" s="381"/>
      <c r="AP133" s="381"/>
      <c r="AQ133" s="381"/>
      <c r="AR133" s="381"/>
      <c r="AS133" s="381"/>
      <c r="AT133" s="381"/>
      <c r="AU133" s="381"/>
      <c r="AV133" s="381"/>
      <c r="AW133" s="381"/>
      <c r="AX133" s="381"/>
      <c r="AY133" s="381"/>
      <c r="AZ133" s="381"/>
      <c r="BA133" s="381"/>
      <c r="BB133" s="381"/>
      <c r="BC133" s="381"/>
      <c r="BD133" s="381"/>
      <c r="BE133" s="381"/>
      <c r="BF133" s="381"/>
      <c r="BG133" s="381"/>
      <c r="BH133" s="381"/>
      <c r="BI133" s="381"/>
      <c r="BJ133" s="381"/>
      <c r="BK133" s="381"/>
      <c r="BL133" s="381"/>
      <c r="BM133" s="381"/>
      <c r="BN133" s="381"/>
      <c r="BO133" s="381"/>
      <c r="BP133" s="381"/>
      <c r="BQ133" s="381"/>
      <c r="BR133" s="381"/>
      <c r="BS133" s="381"/>
      <c r="BT133" s="381"/>
      <c r="BU133" s="381"/>
      <c r="BV133" s="381"/>
    </row>
    <row r="134" spans="1:93" s="888" customFormat="1" ht="12.6" customHeight="1">
      <c r="A134" s="1588" t="s">
        <v>3063</v>
      </c>
      <c r="B134" s="1563"/>
      <c r="C134" s="1563"/>
      <c r="D134" s="1563"/>
      <c r="E134" s="1563"/>
      <c r="F134" s="1587"/>
      <c r="G134" s="1587"/>
      <c r="H134" s="1587"/>
      <c r="I134" s="1587"/>
      <c r="J134" s="1587"/>
      <c r="K134" s="1587"/>
      <c r="L134" s="1587"/>
      <c r="M134" s="1587"/>
      <c r="N134" s="1587"/>
      <c r="O134" s="1587"/>
      <c r="P134" s="1587"/>
      <c r="Q134" s="1587"/>
      <c r="R134" s="1587"/>
      <c r="S134" s="1587"/>
      <c r="T134" s="1587"/>
      <c r="U134" s="1587"/>
      <c r="V134" s="1587"/>
      <c r="W134" s="1587"/>
      <c r="X134" s="1587"/>
      <c r="Y134" s="1587"/>
      <c r="Z134" s="1587"/>
      <c r="AA134" s="1587"/>
      <c r="AB134" s="1587"/>
      <c r="AC134" s="1587"/>
      <c r="AD134" s="1587"/>
      <c r="AE134" s="1587"/>
      <c r="AF134" s="1587"/>
      <c r="AG134" s="1587"/>
      <c r="AH134" s="1587"/>
      <c r="AI134" s="1587"/>
      <c r="AJ134" s="1587"/>
      <c r="AK134" s="1587"/>
      <c r="AL134" s="1587"/>
      <c r="AM134" s="1587"/>
      <c r="AN134" s="1587"/>
      <c r="AO134" s="381"/>
      <c r="AP134" s="381"/>
      <c r="AQ134" s="381"/>
      <c r="AR134" s="381"/>
      <c r="AS134" s="381"/>
      <c r="AT134" s="381"/>
      <c r="AU134" s="381"/>
      <c r="AV134" s="381"/>
      <c r="AW134" s="381"/>
      <c r="AX134" s="381"/>
      <c r="AY134" s="381"/>
      <c r="AZ134" s="381"/>
      <c r="BA134" s="381"/>
      <c r="BB134" s="381"/>
      <c r="BC134" s="381"/>
      <c r="BD134" s="381"/>
      <c r="BE134" s="381"/>
      <c r="BF134" s="381"/>
      <c r="BG134" s="381"/>
      <c r="BH134" s="381"/>
      <c r="BI134" s="381"/>
      <c r="BJ134" s="381"/>
      <c r="BK134" s="381"/>
      <c r="BL134" s="381"/>
      <c r="BM134" s="381"/>
      <c r="BN134" s="381"/>
      <c r="BO134" s="381"/>
      <c r="BP134" s="381"/>
      <c r="BQ134" s="381"/>
      <c r="BR134" s="381"/>
      <c r="BS134" s="381"/>
      <c r="BT134" s="381"/>
      <c r="BU134" s="381"/>
      <c r="BV134" s="381"/>
    </row>
    <row r="135" spans="1:93" s="888" customFormat="1" ht="12.6" customHeight="1">
      <c r="A135" s="1973" t="s">
        <v>3064</v>
      </c>
      <c r="B135" s="1974"/>
      <c r="C135" s="1974"/>
      <c r="D135" s="1974"/>
      <c r="E135" s="1974"/>
      <c r="F135" s="1974"/>
      <c r="G135" s="1974"/>
      <c r="H135" s="1974"/>
      <c r="I135" s="1974"/>
      <c r="J135" s="1974"/>
      <c r="K135" s="1974"/>
      <c r="L135" s="1974"/>
      <c r="M135" s="1974"/>
      <c r="N135" s="1974"/>
      <c r="O135" s="1974"/>
      <c r="P135" s="1974"/>
      <c r="Q135" s="1974"/>
      <c r="R135" s="1974"/>
      <c r="S135" s="1974"/>
      <c r="T135" s="1974"/>
      <c r="U135" s="1974"/>
      <c r="V135" s="1974"/>
      <c r="W135" s="1974"/>
      <c r="X135" s="1974"/>
      <c r="Y135" s="1974"/>
      <c r="Z135" s="1974"/>
      <c r="AA135" s="1974"/>
      <c r="AB135" s="1974"/>
      <c r="AC135" s="1974"/>
      <c r="AD135" s="1974"/>
      <c r="AE135" s="1974"/>
      <c r="AF135" s="1974"/>
      <c r="AG135" s="1974"/>
      <c r="AH135" s="1974"/>
      <c r="AI135" s="1974"/>
      <c r="AJ135" s="1974"/>
      <c r="AK135" s="1974"/>
      <c r="AL135" s="1974"/>
      <c r="AM135" s="1974"/>
      <c r="AN135" s="1975"/>
      <c r="AO135" s="381"/>
      <c r="AP135" s="381"/>
      <c r="AQ135" s="381"/>
      <c r="AR135" s="381"/>
      <c r="AS135" s="381"/>
      <c r="AT135" s="381"/>
      <c r="AU135" s="381"/>
      <c r="AV135" s="381"/>
      <c r="AW135" s="381"/>
      <c r="AX135" s="381"/>
      <c r="AY135" s="381"/>
      <c r="AZ135" s="381"/>
      <c r="BA135" s="381"/>
      <c r="BB135" s="381"/>
      <c r="BC135" s="381"/>
      <c r="BD135" s="381"/>
      <c r="BE135" s="381"/>
      <c r="BF135" s="381"/>
      <c r="BG135" s="381"/>
      <c r="BH135" s="381"/>
      <c r="BI135" s="381"/>
      <c r="BJ135" s="381"/>
      <c r="BK135" s="381"/>
      <c r="BL135" s="381"/>
      <c r="BM135" s="381"/>
      <c r="BN135" s="381"/>
      <c r="BO135" s="381"/>
      <c r="BP135" s="381"/>
      <c r="BQ135" s="381"/>
      <c r="BR135" s="381"/>
      <c r="BS135" s="381"/>
      <c r="BT135" s="381"/>
      <c r="BU135" s="381"/>
      <c r="BV135" s="381"/>
    </row>
    <row r="136" spans="1:93" s="888" customFormat="1" ht="12.6" customHeight="1">
      <c r="A136" s="1976"/>
      <c r="B136" s="1977"/>
      <c r="C136" s="1977"/>
      <c r="D136" s="1977"/>
      <c r="E136" s="1977"/>
      <c r="F136" s="1977"/>
      <c r="G136" s="1977"/>
      <c r="H136" s="1977"/>
      <c r="I136" s="1977"/>
      <c r="J136" s="1977"/>
      <c r="K136" s="1977"/>
      <c r="L136" s="1977"/>
      <c r="M136" s="1977"/>
      <c r="N136" s="1977"/>
      <c r="O136" s="1977"/>
      <c r="P136" s="1977"/>
      <c r="Q136" s="1977"/>
      <c r="R136" s="1977"/>
      <c r="S136" s="1977"/>
      <c r="T136" s="1977"/>
      <c r="U136" s="1977"/>
      <c r="V136" s="1977"/>
      <c r="W136" s="1977"/>
      <c r="X136" s="1977"/>
      <c r="Y136" s="1977"/>
      <c r="Z136" s="1977"/>
      <c r="AA136" s="1977"/>
      <c r="AB136" s="1977"/>
      <c r="AC136" s="1977"/>
      <c r="AD136" s="1977"/>
      <c r="AE136" s="1977"/>
      <c r="AF136" s="1977"/>
      <c r="AG136" s="1977"/>
      <c r="AH136" s="1977"/>
      <c r="AI136" s="1977"/>
      <c r="AJ136" s="1977"/>
      <c r="AK136" s="1977"/>
      <c r="AL136" s="1977"/>
      <c r="AM136" s="1977"/>
      <c r="AN136" s="1978"/>
      <c r="AO136" s="381"/>
      <c r="AP136" s="381"/>
      <c r="AQ136" s="381"/>
      <c r="AR136" s="381"/>
      <c r="AS136" s="381"/>
      <c r="AT136" s="381"/>
      <c r="AU136" s="381"/>
      <c r="AV136" s="381"/>
      <c r="AW136" s="381"/>
      <c r="AX136" s="381"/>
      <c r="AY136" s="381"/>
      <c r="AZ136" s="381"/>
      <c r="BA136" s="381"/>
      <c r="BB136" s="381"/>
      <c r="BC136" s="381"/>
      <c r="BD136" s="381"/>
      <c r="BE136" s="381"/>
      <c r="BF136" s="381"/>
      <c r="BG136" s="381"/>
      <c r="BH136" s="381"/>
      <c r="BI136" s="381"/>
      <c r="BJ136" s="381"/>
      <c r="BK136" s="381"/>
      <c r="BL136" s="381"/>
      <c r="BM136" s="381"/>
      <c r="BN136" s="381"/>
      <c r="BO136" s="381"/>
      <c r="BP136" s="381"/>
      <c r="BQ136" s="381"/>
      <c r="BR136" s="381"/>
      <c r="BS136" s="381"/>
      <c r="BT136" s="381"/>
      <c r="BU136" s="381"/>
      <c r="BV136" s="381"/>
    </row>
    <row r="137" spans="1:93" s="888" customFormat="1" ht="12.6" customHeight="1">
      <c r="A137" s="1976"/>
      <c r="B137" s="1977"/>
      <c r="C137" s="1977"/>
      <c r="D137" s="1977"/>
      <c r="E137" s="1977"/>
      <c r="F137" s="1977"/>
      <c r="G137" s="1977"/>
      <c r="H137" s="1977"/>
      <c r="I137" s="1977"/>
      <c r="J137" s="1977"/>
      <c r="K137" s="1977"/>
      <c r="L137" s="1977"/>
      <c r="M137" s="1977"/>
      <c r="N137" s="1977"/>
      <c r="O137" s="1977"/>
      <c r="P137" s="1977"/>
      <c r="Q137" s="1977"/>
      <c r="R137" s="1977"/>
      <c r="S137" s="1977"/>
      <c r="T137" s="1977"/>
      <c r="U137" s="1977"/>
      <c r="V137" s="1977"/>
      <c r="W137" s="1977"/>
      <c r="X137" s="1977"/>
      <c r="Y137" s="1977"/>
      <c r="Z137" s="1977"/>
      <c r="AA137" s="1977"/>
      <c r="AB137" s="1977"/>
      <c r="AC137" s="1977"/>
      <c r="AD137" s="1977"/>
      <c r="AE137" s="1977"/>
      <c r="AF137" s="1977"/>
      <c r="AG137" s="1977"/>
      <c r="AH137" s="1977"/>
      <c r="AI137" s="1977"/>
      <c r="AJ137" s="1977"/>
      <c r="AK137" s="1977"/>
      <c r="AL137" s="1977"/>
      <c r="AM137" s="1977"/>
      <c r="AN137" s="1978"/>
      <c r="AO137" s="381"/>
      <c r="AP137" s="381"/>
      <c r="AQ137" s="381"/>
      <c r="AR137" s="381"/>
      <c r="AS137" s="381"/>
      <c r="AT137" s="381"/>
      <c r="AU137" s="381"/>
      <c r="AV137" s="381"/>
      <c r="AW137" s="381"/>
      <c r="AX137" s="381"/>
      <c r="AY137" s="381"/>
      <c r="AZ137" s="381"/>
      <c r="BA137" s="381"/>
      <c r="BB137" s="381"/>
      <c r="BC137" s="381"/>
      <c r="BD137" s="381"/>
      <c r="BE137" s="381"/>
      <c r="BF137" s="381"/>
      <c r="BG137" s="381"/>
      <c r="BH137" s="381"/>
      <c r="BI137" s="381"/>
      <c r="BJ137" s="381"/>
      <c r="BK137" s="381"/>
      <c r="BL137" s="381"/>
      <c r="BM137" s="381"/>
      <c r="BN137" s="381"/>
      <c r="BO137" s="381"/>
      <c r="BP137" s="381"/>
      <c r="BQ137" s="381"/>
      <c r="BR137" s="381"/>
      <c r="BS137" s="381"/>
      <c r="BT137" s="381"/>
      <c r="BU137" s="381"/>
      <c r="BV137" s="381"/>
    </row>
    <row r="138" spans="1:93" s="888" customFormat="1" ht="12.6" customHeight="1">
      <c r="A138" s="1976"/>
      <c r="B138" s="1977"/>
      <c r="C138" s="1977"/>
      <c r="D138" s="1977"/>
      <c r="E138" s="1977"/>
      <c r="F138" s="1977"/>
      <c r="G138" s="1977"/>
      <c r="H138" s="1977"/>
      <c r="I138" s="1977"/>
      <c r="J138" s="1977"/>
      <c r="K138" s="1977"/>
      <c r="L138" s="1977"/>
      <c r="M138" s="1977"/>
      <c r="N138" s="1977"/>
      <c r="O138" s="1977"/>
      <c r="P138" s="1977"/>
      <c r="Q138" s="1977"/>
      <c r="R138" s="1977"/>
      <c r="S138" s="1977"/>
      <c r="T138" s="1977"/>
      <c r="U138" s="1977"/>
      <c r="V138" s="1977"/>
      <c r="W138" s="1977"/>
      <c r="X138" s="1977"/>
      <c r="Y138" s="1977"/>
      <c r="Z138" s="1977"/>
      <c r="AA138" s="1977"/>
      <c r="AB138" s="1977"/>
      <c r="AC138" s="1977"/>
      <c r="AD138" s="1977"/>
      <c r="AE138" s="1977"/>
      <c r="AF138" s="1977"/>
      <c r="AG138" s="1977"/>
      <c r="AH138" s="1977"/>
      <c r="AI138" s="1977"/>
      <c r="AJ138" s="1977"/>
      <c r="AK138" s="1977"/>
      <c r="AL138" s="1977"/>
      <c r="AM138" s="1977"/>
      <c r="AN138" s="1978"/>
      <c r="AO138" s="381"/>
      <c r="AP138" s="381"/>
      <c r="AQ138" s="381"/>
      <c r="AR138" s="381"/>
      <c r="AS138" s="381"/>
      <c r="AT138" s="381"/>
      <c r="AU138" s="381"/>
      <c r="AV138" s="381"/>
      <c r="AW138" s="381"/>
      <c r="AX138" s="381"/>
      <c r="AY138" s="381"/>
      <c r="AZ138" s="381"/>
      <c r="BA138" s="381"/>
      <c r="BB138" s="381"/>
      <c r="BC138" s="381"/>
      <c r="BD138" s="381"/>
      <c r="BE138" s="381"/>
      <c r="BF138" s="381"/>
      <c r="BG138" s="381"/>
      <c r="BH138" s="381"/>
      <c r="BI138" s="381"/>
      <c r="BJ138" s="381"/>
      <c r="BK138" s="381"/>
      <c r="BL138" s="381"/>
      <c r="BM138" s="381"/>
      <c r="BN138" s="381"/>
      <c r="BO138" s="381"/>
      <c r="BP138" s="381"/>
      <c r="BQ138" s="381"/>
      <c r="BR138" s="381"/>
      <c r="BS138" s="381"/>
      <c r="BT138" s="381"/>
      <c r="BU138" s="381"/>
      <c r="BV138" s="381"/>
    </row>
    <row r="139" spans="1:93" s="888" customFormat="1" ht="12.6" customHeight="1">
      <c r="A139" s="1976"/>
      <c r="B139" s="1977"/>
      <c r="C139" s="1977"/>
      <c r="D139" s="1977"/>
      <c r="E139" s="1977"/>
      <c r="F139" s="1977"/>
      <c r="G139" s="1977"/>
      <c r="H139" s="1977"/>
      <c r="I139" s="1977"/>
      <c r="J139" s="1977"/>
      <c r="K139" s="1977"/>
      <c r="L139" s="1977"/>
      <c r="M139" s="1977"/>
      <c r="N139" s="1977"/>
      <c r="O139" s="1977"/>
      <c r="P139" s="1977"/>
      <c r="Q139" s="1977"/>
      <c r="R139" s="1977"/>
      <c r="S139" s="1977"/>
      <c r="T139" s="1977"/>
      <c r="U139" s="1977"/>
      <c r="V139" s="1977"/>
      <c r="W139" s="1977"/>
      <c r="X139" s="1977"/>
      <c r="Y139" s="1977"/>
      <c r="Z139" s="1977"/>
      <c r="AA139" s="1977"/>
      <c r="AB139" s="1977"/>
      <c r="AC139" s="1977"/>
      <c r="AD139" s="1977"/>
      <c r="AE139" s="1977"/>
      <c r="AF139" s="1977"/>
      <c r="AG139" s="1977"/>
      <c r="AH139" s="1977"/>
      <c r="AI139" s="1977"/>
      <c r="AJ139" s="1977"/>
      <c r="AK139" s="1977"/>
      <c r="AL139" s="1977"/>
      <c r="AM139" s="1977"/>
      <c r="AN139" s="1978"/>
      <c r="AO139" s="381"/>
      <c r="AP139" s="381"/>
      <c r="AQ139" s="381"/>
      <c r="AR139" s="381"/>
      <c r="AS139" s="381"/>
      <c r="AT139" s="381"/>
      <c r="AU139" s="381"/>
      <c r="AV139" s="381"/>
      <c r="AW139" s="381"/>
      <c r="AX139" s="381"/>
      <c r="AY139" s="381"/>
      <c r="AZ139" s="381"/>
      <c r="BA139" s="381"/>
      <c r="BB139" s="381"/>
      <c r="BC139" s="381"/>
      <c r="BD139" s="381"/>
      <c r="BE139" s="381"/>
      <c r="BF139" s="381"/>
      <c r="BG139" s="381"/>
      <c r="BH139" s="381"/>
      <c r="BI139" s="381"/>
      <c r="BJ139" s="381"/>
      <c r="BK139" s="381"/>
      <c r="BL139" s="381"/>
      <c r="BM139" s="381"/>
      <c r="BN139" s="381"/>
      <c r="BO139" s="381"/>
      <c r="BP139" s="381"/>
      <c r="BQ139" s="381"/>
      <c r="BR139" s="381"/>
      <c r="BS139" s="381"/>
      <c r="BT139" s="381"/>
      <c r="BU139" s="381"/>
      <c r="BV139" s="381"/>
    </row>
    <row r="140" spans="1:93" s="888" customFormat="1" ht="12.6" customHeight="1">
      <c r="A140" s="1976"/>
      <c r="B140" s="1977"/>
      <c r="C140" s="1977"/>
      <c r="D140" s="1977"/>
      <c r="E140" s="1977"/>
      <c r="F140" s="1977"/>
      <c r="G140" s="1977"/>
      <c r="H140" s="1977"/>
      <c r="I140" s="1977"/>
      <c r="J140" s="1977"/>
      <c r="K140" s="1977"/>
      <c r="L140" s="1977"/>
      <c r="M140" s="1977"/>
      <c r="N140" s="1977"/>
      <c r="O140" s="1977"/>
      <c r="P140" s="1977"/>
      <c r="Q140" s="1977"/>
      <c r="R140" s="1977"/>
      <c r="S140" s="1977"/>
      <c r="T140" s="1977"/>
      <c r="U140" s="1977"/>
      <c r="V140" s="1977"/>
      <c r="W140" s="1977"/>
      <c r="X140" s="1977"/>
      <c r="Y140" s="1977"/>
      <c r="Z140" s="1977"/>
      <c r="AA140" s="1977"/>
      <c r="AB140" s="1977"/>
      <c r="AC140" s="1977"/>
      <c r="AD140" s="1977"/>
      <c r="AE140" s="1977"/>
      <c r="AF140" s="1977"/>
      <c r="AG140" s="1977"/>
      <c r="AH140" s="1977"/>
      <c r="AI140" s="1977"/>
      <c r="AJ140" s="1977"/>
      <c r="AK140" s="1977"/>
      <c r="AL140" s="1977"/>
      <c r="AM140" s="1977"/>
      <c r="AN140" s="1978"/>
      <c r="AO140" s="381"/>
      <c r="AP140" s="381"/>
      <c r="AQ140" s="381"/>
      <c r="AR140" s="381"/>
      <c r="AS140" s="381"/>
      <c r="AT140" s="381"/>
      <c r="AU140" s="381"/>
      <c r="AV140" s="381"/>
      <c r="AW140" s="381"/>
      <c r="AX140" s="381"/>
      <c r="AY140" s="381"/>
      <c r="AZ140" s="381"/>
      <c r="BA140" s="381"/>
      <c r="BB140" s="381"/>
      <c r="BC140" s="381"/>
      <c r="BD140" s="381"/>
      <c r="BE140" s="381"/>
      <c r="BF140" s="381"/>
      <c r="BG140" s="381"/>
      <c r="BH140" s="381"/>
      <c r="BI140" s="381"/>
      <c r="BJ140" s="381"/>
      <c r="BK140" s="381"/>
      <c r="BL140" s="381"/>
      <c r="BM140" s="381"/>
      <c r="BN140" s="381"/>
      <c r="BO140" s="381"/>
      <c r="BP140" s="381"/>
      <c r="BQ140" s="381"/>
      <c r="BR140" s="381"/>
      <c r="BS140" s="381"/>
      <c r="BT140" s="381"/>
      <c r="BU140" s="381"/>
      <c r="BV140" s="381"/>
    </row>
    <row r="141" spans="1:93" s="888" customFormat="1" ht="12.6" customHeight="1">
      <c r="A141" s="1976"/>
      <c r="B141" s="1977"/>
      <c r="C141" s="1977"/>
      <c r="D141" s="1977"/>
      <c r="E141" s="1977"/>
      <c r="F141" s="1977"/>
      <c r="G141" s="1977"/>
      <c r="H141" s="1977"/>
      <c r="I141" s="1977"/>
      <c r="J141" s="1977"/>
      <c r="K141" s="1977"/>
      <c r="L141" s="1977"/>
      <c r="M141" s="1977"/>
      <c r="N141" s="1977"/>
      <c r="O141" s="1977"/>
      <c r="P141" s="1977"/>
      <c r="Q141" s="1977"/>
      <c r="R141" s="1977"/>
      <c r="S141" s="1977"/>
      <c r="T141" s="1977"/>
      <c r="U141" s="1977"/>
      <c r="V141" s="1977"/>
      <c r="W141" s="1977"/>
      <c r="X141" s="1977"/>
      <c r="Y141" s="1977"/>
      <c r="Z141" s="1977"/>
      <c r="AA141" s="1977"/>
      <c r="AB141" s="1977"/>
      <c r="AC141" s="1977"/>
      <c r="AD141" s="1977"/>
      <c r="AE141" s="1977"/>
      <c r="AF141" s="1977"/>
      <c r="AG141" s="1977"/>
      <c r="AH141" s="1977"/>
      <c r="AI141" s="1977"/>
      <c r="AJ141" s="1977"/>
      <c r="AK141" s="1977"/>
      <c r="AL141" s="1977"/>
      <c r="AM141" s="1977"/>
      <c r="AN141" s="1978"/>
      <c r="AO141" s="381"/>
      <c r="AP141" s="381"/>
      <c r="AQ141" s="381"/>
      <c r="AR141" s="381"/>
      <c r="AS141" s="381"/>
      <c r="AT141" s="381"/>
      <c r="AU141" s="381"/>
      <c r="AV141" s="381"/>
      <c r="AW141" s="381"/>
      <c r="AX141" s="381"/>
      <c r="AY141" s="381"/>
      <c r="AZ141" s="381"/>
      <c r="BA141" s="381"/>
      <c r="BB141" s="381"/>
      <c r="BC141" s="381"/>
      <c r="BD141" s="381"/>
      <c r="BE141" s="381"/>
      <c r="BF141" s="381"/>
      <c r="BG141" s="381"/>
      <c r="BH141" s="381"/>
      <c r="BI141" s="381"/>
      <c r="BJ141" s="381"/>
      <c r="BK141" s="381"/>
      <c r="BL141" s="381"/>
      <c r="BM141" s="381"/>
      <c r="BN141" s="381"/>
      <c r="BO141" s="381"/>
      <c r="BP141" s="381"/>
      <c r="BQ141" s="381"/>
      <c r="BR141" s="381"/>
      <c r="BS141" s="381"/>
      <c r="BT141" s="381"/>
      <c r="BU141" s="381"/>
      <c r="BV141" s="381"/>
    </row>
    <row r="142" spans="1:93" s="888" customFormat="1" ht="12.6" customHeight="1">
      <c r="A142" s="1976"/>
      <c r="B142" s="1977"/>
      <c r="C142" s="1977"/>
      <c r="D142" s="1977"/>
      <c r="E142" s="1977"/>
      <c r="F142" s="1977"/>
      <c r="G142" s="1977"/>
      <c r="H142" s="1977"/>
      <c r="I142" s="1977"/>
      <c r="J142" s="1977"/>
      <c r="K142" s="1977"/>
      <c r="L142" s="1977"/>
      <c r="M142" s="1977"/>
      <c r="N142" s="1977"/>
      <c r="O142" s="1977"/>
      <c r="P142" s="1977"/>
      <c r="Q142" s="1977"/>
      <c r="R142" s="1977"/>
      <c r="S142" s="1977"/>
      <c r="T142" s="1977"/>
      <c r="U142" s="1977"/>
      <c r="V142" s="1977"/>
      <c r="W142" s="1977"/>
      <c r="X142" s="1977"/>
      <c r="Y142" s="1977"/>
      <c r="Z142" s="1977"/>
      <c r="AA142" s="1977"/>
      <c r="AB142" s="1977"/>
      <c r="AC142" s="1977"/>
      <c r="AD142" s="1977"/>
      <c r="AE142" s="1977"/>
      <c r="AF142" s="1977"/>
      <c r="AG142" s="1977"/>
      <c r="AH142" s="1977"/>
      <c r="AI142" s="1977"/>
      <c r="AJ142" s="1977"/>
      <c r="AK142" s="1977"/>
      <c r="AL142" s="1977"/>
      <c r="AM142" s="1977"/>
      <c r="AN142" s="1978"/>
      <c r="AO142" s="396"/>
      <c r="AP142" s="396"/>
      <c r="AQ142" s="396"/>
      <c r="AR142" s="396"/>
      <c r="AS142" s="396"/>
      <c r="AT142" s="396"/>
      <c r="AU142" s="387"/>
      <c r="AV142" s="387"/>
      <c r="AW142" s="387"/>
      <c r="AX142" s="387"/>
      <c r="AY142" s="387"/>
      <c r="AZ142" s="387"/>
      <c r="BA142" s="387"/>
      <c r="BB142" s="387"/>
      <c r="BC142" s="387"/>
      <c r="BD142" s="396"/>
      <c r="BE142" s="396"/>
      <c r="BF142" s="396"/>
      <c r="BG142" s="396"/>
      <c r="BH142" s="396"/>
      <c r="BI142" s="396"/>
      <c r="BJ142" s="396"/>
      <c r="BK142" s="396"/>
      <c r="BL142" s="396"/>
      <c r="BM142" s="396"/>
      <c r="BN142" s="396"/>
      <c r="BO142" s="396"/>
      <c r="BP142" s="396"/>
      <c r="BQ142" s="396"/>
      <c r="BR142" s="396"/>
      <c r="BS142" s="387"/>
      <c r="BT142" s="387"/>
      <c r="BU142" s="387"/>
      <c r="BV142" s="387"/>
      <c r="BW142" s="174"/>
    </row>
    <row r="143" spans="1:93" ht="12.6" customHeight="1">
      <c r="A143" s="1976"/>
      <c r="B143" s="1977"/>
      <c r="C143" s="1977"/>
      <c r="D143" s="1977"/>
      <c r="E143" s="1977"/>
      <c r="F143" s="1977"/>
      <c r="G143" s="1977"/>
      <c r="H143" s="1977"/>
      <c r="I143" s="1977"/>
      <c r="J143" s="1977"/>
      <c r="K143" s="1977"/>
      <c r="L143" s="1977"/>
      <c r="M143" s="1977"/>
      <c r="N143" s="1977"/>
      <c r="O143" s="1977"/>
      <c r="P143" s="1977"/>
      <c r="Q143" s="1977"/>
      <c r="R143" s="1977"/>
      <c r="S143" s="1977"/>
      <c r="T143" s="1977"/>
      <c r="U143" s="1977"/>
      <c r="V143" s="1977"/>
      <c r="W143" s="1977"/>
      <c r="X143" s="1977"/>
      <c r="Y143" s="1977"/>
      <c r="Z143" s="1977"/>
      <c r="AA143" s="1977"/>
      <c r="AB143" s="1977"/>
      <c r="AC143" s="1977"/>
      <c r="AD143" s="1977"/>
      <c r="AE143" s="1977"/>
      <c r="AF143" s="1977"/>
      <c r="AG143" s="1977"/>
      <c r="AH143" s="1977"/>
      <c r="AI143" s="1977"/>
      <c r="AJ143" s="1977"/>
      <c r="AK143" s="1977"/>
      <c r="AL143" s="1977"/>
      <c r="AM143" s="1977"/>
      <c r="AN143" s="1978"/>
      <c r="BX143" s="888"/>
      <c r="BY143" s="888"/>
      <c r="BZ143" s="888"/>
      <c r="CA143" s="888"/>
      <c r="CB143" s="888"/>
      <c r="CC143" s="888"/>
      <c r="CD143" s="888"/>
      <c r="CE143" s="888"/>
      <c r="CF143" s="888"/>
      <c r="CG143" s="888"/>
      <c r="CH143" s="888"/>
      <c r="CI143" s="888"/>
      <c r="CJ143" s="888"/>
      <c r="CK143" s="888"/>
      <c r="CL143" s="888"/>
      <c r="CM143" s="888"/>
      <c r="CN143" s="888"/>
      <c r="CO143" s="888"/>
    </row>
    <row r="144" spans="1:93" ht="12.6" customHeight="1">
      <c r="A144" s="1976"/>
      <c r="B144" s="1977"/>
      <c r="C144" s="1977"/>
      <c r="D144" s="1977"/>
      <c r="E144" s="1977"/>
      <c r="F144" s="1977"/>
      <c r="G144" s="1977"/>
      <c r="H144" s="1977"/>
      <c r="I144" s="1977"/>
      <c r="J144" s="1977"/>
      <c r="K144" s="1977"/>
      <c r="L144" s="1977"/>
      <c r="M144" s="1977"/>
      <c r="N144" s="1977"/>
      <c r="O144" s="1977"/>
      <c r="P144" s="1977"/>
      <c r="Q144" s="1977"/>
      <c r="R144" s="1977"/>
      <c r="S144" s="1977"/>
      <c r="T144" s="1977"/>
      <c r="U144" s="1977"/>
      <c r="V144" s="1977"/>
      <c r="W144" s="1977"/>
      <c r="X144" s="1977"/>
      <c r="Y144" s="1977"/>
      <c r="Z144" s="1977"/>
      <c r="AA144" s="1977"/>
      <c r="AB144" s="1977"/>
      <c r="AC144" s="1977"/>
      <c r="AD144" s="1977"/>
      <c r="AE144" s="1977"/>
      <c r="AF144" s="1977"/>
      <c r="AG144" s="1977"/>
      <c r="AH144" s="1977"/>
      <c r="AI144" s="1977"/>
      <c r="AJ144" s="1977"/>
      <c r="AK144" s="1977"/>
      <c r="AL144" s="1977"/>
      <c r="AM144" s="1977"/>
      <c r="AN144" s="1978"/>
    </row>
    <row r="145" spans="1:40" ht="12.6" customHeight="1">
      <c r="A145" s="1979"/>
      <c r="B145" s="1980"/>
      <c r="C145" s="1980"/>
      <c r="D145" s="1980"/>
      <c r="E145" s="1980"/>
      <c r="F145" s="1980"/>
      <c r="G145" s="1980"/>
      <c r="H145" s="1980"/>
      <c r="I145" s="1980"/>
      <c r="J145" s="1980"/>
      <c r="K145" s="1980"/>
      <c r="L145" s="1980"/>
      <c r="M145" s="1980"/>
      <c r="N145" s="1980"/>
      <c r="O145" s="1980"/>
      <c r="P145" s="1980"/>
      <c r="Q145" s="1980"/>
      <c r="R145" s="1980"/>
      <c r="S145" s="1980"/>
      <c r="T145" s="1980"/>
      <c r="U145" s="1980"/>
      <c r="V145" s="1980"/>
      <c r="W145" s="1980"/>
      <c r="X145" s="1980"/>
      <c r="Y145" s="1980"/>
      <c r="Z145" s="1980"/>
      <c r="AA145" s="1980"/>
      <c r="AB145" s="1980"/>
      <c r="AC145" s="1980"/>
      <c r="AD145" s="1980"/>
      <c r="AE145" s="1980"/>
      <c r="AF145" s="1980"/>
      <c r="AG145" s="1980"/>
      <c r="AH145" s="1980"/>
      <c r="AI145" s="1980"/>
      <c r="AJ145" s="1980"/>
      <c r="AK145" s="1980"/>
      <c r="AL145" s="1980"/>
      <c r="AM145" s="1980"/>
      <c r="AN145" s="1981"/>
    </row>
    <row r="146" spans="1:40" ht="12.6" customHeight="1">
      <c r="A146" s="1575" t="s">
        <v>3061</v>
      </c>
      <c r="B146" s="1585"/>
      <c r="C146" s="1585"/>
      <c r="D146" s="1579"/>
      <c r="E146" s="1585"/>
      <c r="F146" s="1585"/>
      <c r="G146" s="1575"/>
      <c r="H146" s="1575"/>
      <c r="I146" s="1575"/>
      <c r="J146" s="1575"/>
      <c r="K146" s="1575"/>
      <c r="L146" s="1575"/>
      <c r="M146" s="1575"/>
      <c r="N146" s="1575"/>
      <c r="O146" s="1575"/>
      <c r="P146" s="1585"/>
      <c r="Q146" s="1585"/>
      <c r="R146" s="1585"/>
      <c r="S146" s="1585"/>
      <c r="T146" s="1585"/>
      <c r="U146" s="1585"/>
      <c r="V146" s="1585"/>
      <c r="W146" s="1585"/>
      <c r="X146" s="1585"/>
      <c r="Y146" s="1585"/>
      <c r="Z146" s="1585"/>
      <c r="AA146" s="1585"/>
      <c r="AB146" s="1585"/>
      <c r="AC146" s="1585"/>
      <c r="AD146" s="1585"/>
      <c r="AE146" s="1575"/>
      <c r="AF146" s="1575"/>
      <c r="AG146" s="1575"/>
      <c r="AH146" s="1575"/>
      <c r="AI146" s="1575"/>
      <c r="AJ146" s="1575"/>
      <c r="AK146" s="1575"/>
      <c r="AL146" s="1575"/>
      <c r="AM146" s="1575"/>
      <c r="AN146" s="1575"/>
    </row>
  </sheetData>
  <mergeCells count="114">
    <mergeCell ref="C2:M5"/>
    <mergeCell ref="N2:U5"/>
    <mergeCell ref="V2:AC5"/>
    <mergeCell ref="AD2:AJ5"/>
    <mergeCell ref="A6:F7"/>
    <mergeCell ref="G6:AG9"/>
    <mergeCell ref="AH6:AN7"/>
    <mergeCell ref="AH8:AN9"/>
    <mergeCell ref="A14:R16"/>
    <mergeCell ref="S14:AN16"/>
    <mergeCell ref="A17:R18"/>
    <mergeCell ref="A19:R21"/>
    <mergeCell ref="AE19:AL19"/>
    <mergeCell ref="AM19:AN19"/>
    <mergeCell ref="AE21:AL21"/>
    <mergeCell ref="AM21:AN21"/>
    <mergeCell ref="AC11:AD13"/>
    <mergeCell ref="AE11:AF13"/>
    <mergeCell ref="AG11:AH13"/>
    <mergeCell ref="AI11:AJ13"/>
    <mergeCell ref="AK11:AL13"/>
    <mergeCell ref="AM11:AN13"/>
    <mergeCell ref="A10:R13"/>
    <mergeCell ref="S11:T13"/>
    <mergeCell ref="U11:V13"/>
    <mergeCell ref="W11:X13"/>
    <mergeCell ref="Y11:Z13"/>
    <mergeCell ref="AA11:AB13"/>
    <mergeCell ref="AE26:AL26"/>
    <mergeCell ref="AM26:AN26"/>
    <mergeCell ref="AD27:AL27"/>
    <mergeCell ref="AM27:AN27"/>
    <mergeCell ref="AH28:AL28"/>
    <mergeCell ref="AM28:AN28"/>
    <mergeCell ref="AS21:AT21"/>
    <mergeCell ref="A22:B23"/>
    <mergeCell ref="C22:D23"/>
    <mergeCell ref="E22:J23"/>
    <mergeCell ref="K22:R25"/>
    <mergeCell ref="S22:AN25"/>
    <mergeCell ref="C24:D25"/>
    <mergeCell ref="E24:J25"/>
    <mergeCell ref="AS33:AT33"/>
    <mergeCell ref="A35:B36"/>
    <mergeCell ref="C35:D36"/>
    <mergeCell ref="E35:J36"/>
    <mergeCell ref="K35:R38"/>
    <mergeCell ref="S35:AN38"/>
    <mergeCell ref="C37:D38"/>
    <mergeCell ref="E37:J38"/>
    <mergeCell ref="A29:R30"/>
    <mergeCell ref="A31:R33"/>
    <mergeCell ref="AE31:AL31"/>
    <mergeCell ref="AM31:AN31"/>
    <mergeCell ref="AE33:AL33"/>
    <mergeCell ref="AM33:AN33"/>
    <mergeCell ref="A48:AN48"/>
    <mergeCell ref="A49:AN49"/>
    <mergeCell ref="A50:AN50"/>
    <mergeCell ref="A51:I55"/>
    <mergeCell ref="L53:N53"/>
    <mergeCell ref="A57:Z57"/>
    <mergeCell ref="AE40:AL40"/>
    <mergeCell ref="AM40:AN40"/>
    <mergeCell ref="A43:AN43"/>
    <mergeCell ref="A44:AN44"/>
    <mergeCell ref="A45:H47"/>
    <mergeCell ref="AC45:AL47"/>
    <mergeCell ref="E67:K69"/>
    <mergeCell ref="L67:AN69"/>
    <mergeCell ref="E70:K70"/>
    <mergeCell ref="L70:AN70"/>
    <mergeCell ref="A73:E74"/>
    <mergeCell ref="F73:O74"/>
    <mergeCell ref="P73:AD74"/>
    <mergeCell ref="AE73:AN74"/>
    <mergeCell ref="AM58:AN59"/>
    <mergeCell ref="A60:AN61"/>
    <mergeCell ref="A62:D63"/>
    <mergeCell ref="E62:K63"/>
    <mergeCell ref="L62:AN63"/>
    <mergeCell ref="E64:K66"/>
    <mergeCell ref="L64:AN66"/>
    <mergeCell ref="AA58:AB59"/>
    <mergeCell ref="AC58:AD59"/>
    <mergeCell ref="AE58:AF59"/>
    <mergeCell ref="AG58:AH59"/>
    <mergeCell ref="AI58:AJ59"/>
    <mergeCell ref="AK58:AL59"/>
    <mergeCell ref="A75:E93"/>
    <mergeCell ref="F75:O93"/>
    <mergeCell ref="P75:AD76"/>
    <mergeCell ref="AE75:AN117"/>
    <mergeCell ref="P78:Q79"/>
    <mergeCell ref="R78:AD87"/>
    <mergeCell ref="P88:Q89"/>
    <mergeCell ref="R88:AD90"/>
    <mergeCell ref="P91:Q91"/>
    <mergeCell ref="R91:AD93"/>
    <mergeCell ref="A119:E131"/>
    <mergeCell ref="F119:O131"/>
    <mergeCell ref="P119:AD131"/>
    <mergeCell ref="AE119:AN131"/>
    <mergeCell ref="A135:AN145"/>
    <mergeCell ref="A94:E118"/>
    <mergeCell ref="F94:O118"/>
    <mergeCell ref="P94:AD101"/>
    <mergeCell ref="P102:AD102"/>
    <mergeCell ref="P103:Q104"/>
    <mergeCell ref="R103:AD109"/>
    <mergeCell ref="P110:Q111"/>
    <mergeCell ref="R110:AD115"/>
    <mergeCell ref="P116:Q116"/>
    <mergeCell ref="R116:AD118"/>
  </mergeCells>
  <phoneticPr fontId="71"/>
  <dataValidations count="1">
    <dataValidation type="list" allowBlank="1" showInputMessage="1" showErrorMessage="1" sqref="S17:S21 T28 K56 K45:K47 Y47 Z45:Z47 K53 Y52:Z52 Z51 I47:J47 M51 AD51 AG51 AA54 AE54 AH54 S29:S34 S39">
      <formula1>"□,■"</formula1>
    </dataValidation>
  </dataValidations>
  <printOptions horizontalCentered="1"/>
  <pageMargins left="0.59055118110236227" right="0.59055118110236227" top="0.39370078740157483" bottom="0.39370078740157483" header="0.39370078740157483" footer="0.39370078740157483"/>
  <pageSetup paperSize="9" scale="94" fitToHeight="2" orientation="portrait" horizontalDpi="300" verticalDpi="300" r:id="rId1"/>
  <rowBreaks count="1" manualBreakCount="1">
    <brk id="72" max="39"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BV66"/>
  <sheetViews>
    <sheetView workbookViewId="0">
      <selection activeCell="G7" sqref="G7:AA9"/>
    </sheetView>
  </sheetViews>
  <sheetFormatPr defaultColWidth="2.125" defaultRowHeight="12.6" customHeight="1"/>
  <cols>
    <col min="1" max="36" width="2.125" style="174"/>
    <col min="37" max="37" width="3" style="174" bestFit="1" customWidth="1"/>
    <col min="38" max="38" width="2.125" style="174"/>
    <col min="39" max="39" width="3" style="174" bestFit="1" customWidth="1"/>
    <col min="40" max="40" width="2.125" style="174"/>
    <col min="41" max="59" width="2.125" style="387"/>
    <col min="60" max="16384" width="2.125" style="174"/>
  </cols>
  <sheetData>
    <row r="1" spans="1:41" ht="12.6" customHeight="1">
      <c r="A1" s="174" t="s">
        <v>157</v>
      </c>
    </row>
    <row r="2" spans="1:41" ht="12.6" customHeight="1">
      <c r="B2" s="28"/>
      <c r="C2" s="28"/>
      <c r="D2" s="28"/>
      <c r="E2" s="28"/>
      <c r="F2" s="28"/>
      <c r="I2" s="144"/>
      <c r="J2" s="2051" t="s">
        <v>170</v>
      </c>
      <c r="K2" s="2051"/>
      <c r="L2" s="2051"/>
      <c r="M2" s="2051"/>
      <c r="N2" s="2051"/>
      <c r="O2" s="2051"/>
      <c r="P2" s="2051"/>
      <c r="Q2" s="2051"/>
      <c r="R2" s="2051"/>
      <c r="S2" s="2051"/>
      <c r="T2" s="2051"/>
      <c r="U2" s="2051"/>
      <c r="V2" s="2051" t="s">
        <v>171</v>
      </c>
      <c r="W2" s="2051"/>
      <c r="X2" s="2051"/>
      <c r="Y2" s="2051"/>
      <c r="Z2" s="2051"/>
      <c r="AA2" s="2051"/>
      <c r="AB2" s="2051"/>
      <c r="AC2" s="2051"/>
      <c r="AD2" s="2056" t="s">
        <v>1714</v>
      </c>
      <c r="AE2" s="2056"/>
      <c r="AF2" s="2056"/>
      <c r="AG2" s="2056"/>
      <c r="AH2" s="2056"/>
      <c r="AI2" s="2056"/>
      <c r="AJ2" s="2056"/>
      <c r="AK2" s="28"/>
      <c r="AL2" s="28"/>
      <c r="AM2" s="28"/>
      <c r="AN2" s="28"/>
    </row>
    <row r="3" spans="1:41" ht="12.6" customHeight="1">
      <c r="A3" s="28"/>
      <c r="B3" s="28"/>
      <c r="C3" s="28"/>
      <c r="D3" s="28"/>
      <c r="E3" s="28"/>
      <c r="F3" s="28"/>
      <c r="G3" s="144"/>
      <c r="H3" s="144"/>
      <c r="I3" s="144"/>
      <c r="J3" s="2051"/>
      <c r="K3" s="2051"/>
      <c r="L3" s="2051"/>
      <c r="M3" s="2051"/>
      <c r="N3" s="2051"/>
      <c r="O3" s="2051"/>
      <c r="P3" s="2051"/>
      <c r="Q3" s="2051"/>
      <c r="R3" s="2051"/>
      <c r="S3" s="2051"/>
      <c r="T3" s="2051"/>
      <c r="U3" s="2051"/>
      <c r="V3" s="2051"/>
      <c r="W3" s="2051"/>
      <c r="X3" s="2051"/>
      <c r="Y3" s="2051"/>
      <c r="Z3" s="2051"/>
      <c r="AA3" s="2051"/>
      <c r="AB3" s="2051"/>
      <c r="AC3" s="2051"/>
      <c r="AD3" s="2056"/>
      <c r="AE3" s="2056"/>
      <c r="AF3" s="2056"/>
      <c r="AG3" s="2056"/>
      <c r="AH3" s="2056"/>
      <c r="AI3" s="2056"/>
      <c r="AJ3" s="2056"/>
      <c r="AK3" s="28"/>
      <c r="AL3" s="28"/>
      <c r="AM3" s="28"/>
      <c r="AN3" s="28"/>
    </row>
    <row r="4" spans="1:41" ht="12.6" customHeight="1">
      <c r="A4" s="28"/>
      <c r="B4" s="28"/>
      <c r="C4" s="28"/>
      <c r="D4" s="28"/>
      <c r="E4" s="28"/>
      <c r="F4" s="28"/>
      <c r="I4" s="144"/>
      <c r="J4" s="2051" t="s">
        <v>2373</v>
      </c>
      <c r="K4" s="2051"/>
      <c r="L4" s="2051"/>
      <c r="M4" s="2051"/>
      <c r="N4" s="2051"/>
      <c r="O4" s="2051"/>
      <c r="P4" s="2051"/>
      <c r="Q4" s="2051"/>
      <c r="R4" s="2051"/>
      <c r="S4" s="2051"/>
      <c r="T4" s="2051"/>
      <c r="U4" s="2051"/>
      <c r="V4" s="2051"/>
      <c r="W4" s="2051"/>
      <c r="X4" s="2051"/>
      <c r="Y4" s="2051"/>
      <c r="Z4" s="2051"/>
      <c r="AA4" s="2051"/>
      <c r="AB4" s="2051"/>
      <c r="AC4" s="2051"/>
      <c r="AD4" s="2056"/>
      <c r="AE4" s="2056"/>
      <c r="AF4" s="2056"/>
      <c r="AG4" s="2056"/>
      <c r="AH4" s="2056"/>
      <c r="AI4" s="2056"/>
      <c r="AJ4" s="2056"/>
      <c r="AK4" s="28"/>
      <c r="AL4" s="28"/>
      <c r="AM4" s="28"/>
      <c r="AN4" s="28"/>
    </row>
    <row r="5" spans="1:41" ht="12.6" customHeight="1">
      <c r="A5" s="28"/>
      <c r="B5" s="28"/>
      <c r="C5" s="145"/>
      <c r="D5" s="145"/>
      <c r="E5" s="145"/>
      <c r="F5" s="145"/>
      <c r="G5" s="146"/>
      <c r="H5" s="146"/>
      <c r="I5" s="146"/>
      <c r="J5" s="2147"/>
      <c r="K5" s="2147"/>
      <c r="L5" s="2147"/>
      <c r="M5" s="2147"/>
      <c r="N5" s="2147"/>
      <c r="O5" s="2147"/>
      <c r="P5" s="2147"/>
      <c r="Q5" s="2147"/>
      <c r="R5" s="2147"/>
      <c r="S5" s="2147"/>
      <c r="T5" s="2147"/>
      <c r="U5" s="2147"/>
      <c r="V5" s="2147"/>
      <c r="W5" s="2147"/>
      <c r="X5" s="2147"/>
      <c r="Y5" s="2147"/>
      <c r="Z5" s="2147"/>
      <c r="AA5" s="2147"/>
      <c r="AB5" s="2147"/>
      <c r="AC5" s="2147"/>
      <c r="AD5" s="2056"/>
      <c r="AE5" s="2056"/>
      <c r="AF5" s="2056"/>
      <c r="AG5" s="2056"/>
      <c r="AH5" s="2056"/>
      <c r="AI5" s="2056"/>
      <c r="AJ5" s="2056"/>
      <c r="AK5" s="28"/>
      <c r="AL5" s="28"/>
      <c r="AM5" s="28"/>
      <c r="AN5" s="28"/>
    </row>
    <row r="6" spans="1:41" ht="12.6" customHeight="1">
      <c r="A6" s="2144" t="s">
        <v>159</v>
      </c>
      <c r="B6" s="2145"/>
      <c r="C6" s="2145"/>
      <c r="D6" s="2145"/>
      <c r="E6" s="2145"/>
      <c r="F6" s="2146"/>
      <c r="G6" s="2148"/>
      <c r="H6" s="2149"/>
      <c r="I6" s="2149"/>
      <c r="J6" s="2149"/>
      <c r="K6" s="2149"/>
      <c r="L6" s="2149"/>
      <c r="M6" s="2149"/>
      <c r="N6" s="2149"/>
      <c r="O6" s="2149"/>
      <c r="P6" s="2149"/>
      <c r="Q6" s="2149"/>
      <c r="R6" s="2149"/>
      <c r="S6" s="2149"/>
      <c r="T6" s="2149"/>
      <c r="U6" s="2149"/>
      <c r="V6" s="2149"/>
      <c r="W6" s="2149"/>
      <c r="X6" s="2149"/>
      <c r="Y6" s="2149"/>
      <c r="Z6" s="2149"/>
      <c r="AA6" s="2149"/>
      <c r="AB6" s="2159" t="s">
        <v>158</v>
      </c>
      <c r="AC6" s="2160"/>
      <c r="AD6" s="2160"/>
      <c r="AE6" s="2160"/>
      <c r="AF6" s="2160"/>
      <c r="AG6" s="2160"/>
      <c r="AH6" s="2160"/>
      <c r="AI6" s="2160"/>
      <c r="AJ6" s="2160"/>
      <c r="AK6" s="2160"/>
      <c r="AL6" s="2160"/>
      <c r="AM6" s="2160"/>
      <c r="AN6" s="2161"/>
      <c r="AO6" s="387" t="s">
        <v>1699</v>
      </c>
    </row>
    <row r="7" spans="1:41" ht="12.6" customHeight="1">
      <c r="A7" s="1982" t="s">
        <v>179</v>
      </c>
      <c r="B7" s="1983"/>
      <c r="C7" s="1983"/>
      <c r="D7" s="1983"/>
      <c r="E7" s="1983"/>
      <c r="F7" s="2162"/>
      <c r="G7" s="4034"/>
      <c r="H7" s="4035"/>
      <c r="I7" s="4035"/>
      <c r="J7" s="4035"/>
      <c r="K7" s="4035"/>
      <c r="L7" s="4035"/>
      <c r="M7" s="4035"/>
      <c r="N7" s="4035"/>
      <c r="O7" s="4035"/>
      <c r="P7" s="4035"/>
      <c r="Q7" s="4035"/>
      <c r="R7" s="4035"/>
      <c r="S7" s="4035"/>
      <c r="T7" s="4035"/>
      <c r="U7" s="4035"/>
      <c r="V7" s="4035"/>
      <c r="W7" s="4035"/>
      <c r="X7" s="4035"/>
      <c r="Y7" s="4035"/>
      <c r="Z7" s="4035"/>
      <c r="AA7" s="4036"/>
      <c r="AB7" s="341"/>
      <c r="AC7" s="317"/>
      <c r="AD7" s="317"/>
      <c r="AE7" s="317"/>
      <c r="AF7" s="317"/>
      <c r="AG7" s="317"/>
      <c r="AH7" s="317"/>
      <c r="AI7" s="317"/>
      <c r="AJ7" s="317"/>
      <c r="AK7" s="317"/>
      <c r="AL7" s="317"/>
      <c r="AM7" s="317"/>
      <c r="AN7" s="342"/>
      <c r="AO7" s="397" t="s">
        <v>2102</v>
      </c>
    </row>
    <row r="8" spans="1:41" ht="12.6" customHeight="1">
      <c r="A8" s="1982"/>
      <c r="B8" s="1983"/>
      <c r="C8" s="1983"/>
      <c r="D8" s="1983"/>
      <c r="E8" s="1983"/>
      <c r="F8" s="2162"/>
      <c r="G8" s="2210"/>
      <c r="H8" s="2028"/>
      <c r="I8" s="2028"/>
      <c r="J8" s="2028"/>
      <c r="K8" s="2028"/>
      <c r="L8" s="2028"/>
      <c r="M8" s="2028"/>
      <c r="N8" s="2028"/>
      <c r="O8" s="2028"/>
      <c r="P8" s="2028"/>
      <c r="Q8" s="2028"/>
      <c r="R8" s="2028"/>
      <c r="S8" s="2028"/>
      <c r="T8" s="2028"/>
      <c r="U8" s="2028"/>
      <c r="V8" s="2028"/>
      <c r="W8" s="2028"/>
      <c r="X8" s="2028"/>
      <c r="Y8" s="2028"/>
      <c r="Z8" s="2028"/>
      <c r="AA8" s="2029"/>
      <c r="AB8" s="2210" t="s">
        <v>2066</v>
      </c>
      <c r="AC8" s="2028"/>
      <c r="AD8" s="2143"/>
      <c r="AE8" s="2143"/>
      <c r="AF8" s="512" t="s">
        <v>1695</v>
      </c>
      <c r="AG8" s="2143"/>
      <c r="AH8" s="2143"/>
      <c r="AI8" s="512" t="s">
        <v>1696</v>
      </c>
      <c r="AJ8" s="2143"/>
      <c r="AK8" s="2143"/>
      <c r="AL8" s="507" t="s">
        <v>1697</v>
      </c>
      <c r="AM8" s="317"/>
      <c r="AN8" s="342"/>
      <c r="AO8" s="387" t="s">
        <v>1698</v>
      </c>
    </row>
    <row r="9" spans="1:41" ht="12.6" customHeight="1">
      <c r="A9" s="2163"/>
      <c r="B9" s="2164"/>
      <c r="C9" s="2164"/>
      <c r="D9" s="2164"/>
      <c r="E9" s="2164"/>
      <c r="F9" s="2165"/>
      <c r="G9" s="2569"/>
      <c r="H9" s="2030"/>
      <c r="I9" s="2030"/>
      <c r="J9" s="2030"/>
      <c r="K9" s="2030"/>
      <c r="L9" s="2030"/>
      <c r="M9" s="2030"/>
      <c r="N9" s="2030"/>
      <c r="O9" s="2030"/>
      <c r="P9" s="2030"/>
      <c r="Q9" s="2030"/>
      <c r="R9" s="2030"/>
      <c r="S9" s="2030"/>
      <c r="T9" s="2030"/>
      <c r="U9" s="2030"/>
      <c r="V9" s="2030"/>
      <c r="W9" s="2030"/>
      <c r="X9" s="2030"/>
      <c r="Y9" s="2030"/>
      <c r="Z9" s="2030"/>
      <c r="AA9" s="2031"/>
      <c r="AB9" s="343"/>
      <c r="AC9" s="339"/>
      <c r="AD9" s="339"/>
      <c r="AE9" s="339"/>
      <c r="AF9" s="339"/>
      <c r="AG9" s="339"/>
      <c r="AH9" s="339"/>
      <c r="AI9" s="339"/>
      <c r="AJ9" s="339"/>
      <c r="AK9" s="339"/>
      <c r="AL9" s="339"/>
      <c r="AM9" s="339"/>
      <c r="AN9" s="340"/>
    </row>
    <row r="10" spans="1:41" ht="12.6" customHeight="1">
      <c r="A10" s="2173" t="s">
        <v>177</v>
      </c>
      <c r="B10" s="2174"/>
      <c r="C10" s="2174"/>
      <c r="D10" s="2174"/>
      <c r="E10" s="2174"/>
      <c r="F10" s="2174"/>
      <c r="G10" s="2174"/>
      <c r="H10" s="2174"/>
      <c r="I10" s="2174"/>
      <c r="J10" s="2174"/>
      <c r="K10" s="2174"/>
      <c r="L10" s="2174"/>
      <c r="M10" s="2174"/>
      <c r="N10" s="2174"/>
      <c r="O10" s="2174"/>
      <c r="P10" s="2174"/>
      <c r="Q10" s="2174"/>
      <c r="R10" s="2174"/>
      <c r="S10" s="2174"/>
      <c r="T10" s="2174"/>
      <c r="U10" s="2174"/>
      <c r="V10" s="2174"/>
      <c r="W10" s="2174"/>
      <c r="X10" s="2174"/>
      <c r="Y10" s="2174"/>
      <c r="Z10" s="2174"/>
      <c r="AA10" s="2174"/>
      <c r="AB10" s="2174"/>
      <c r="AC10" s="2174"/>
      <c r="AD10" s="2174"/>
      <c r="AE10" s="2174"/>
      <c r="AF10" s="2174"/>
      <c r="AG10" s="2174"/>
      <c r="AH10" s="2174"/>
      <c r="AI10" s="2174"/>
      <c r="AJ10" s="2174"/>
      <c r="AK10" s="2174"/>
      <c r="AL10" s="2174"/>
      <c r="AM10" s="2174"/>
      <c r="AN10" s="2175"/>
    </row>
    <row r="11" spans="1:41" ht="12.6" customHeight="1">
      <c r="A11" s="2176"/>
      <c r="B11" s="2147"/>
      <c r="C11" s="2147"/>
      <c r="D11" s="2147"/>
      <c r="E11" s="2147"/>
      <c r="F11" s="2147"/>
      <c r="G11" s="2147"/>
      <c r="H11" s="2147"/>
      <c r="I11" s="2147"/>
      <c r="J11" s="2147"/>
      <c r="K11" s="2147"/>
      <c r="L11" s="2147"/>
      <c r="M11" s="2147"/>
      <c r="N11" s="2147"/>
      <c r="O11" s="2147"/>
      <c r="P11" s="2147"/>
      <c r="Q11" s="2147"/>
      <c r="R11" s="2147"/>
      <c r="S11" s="2147"/>
      <c r="T11" s="2147"/>
      <c r="U11" s="2147"/>
      <c r="V11" s="2147"/>
      <c r="W11" s="2147"/>
      <c r="X11" s="2147"/>
      <c r="Y11" s="2147"/>
      <c r="Z11" s="2147"/>
      <c r="AA11" s="2147"/>
      <c r="AB11" s="2147"/>
      <c r="AC11" s="2147"/>
      <c r="AD11" s="2147"/>
      <c r="AE11" s="2147"/>
      <c r="AF11" s="2147"/>
      <c r="AG11" s="2147"/>
      <c r="AH11" s="2147"/>
      <c r="AI11" s="2147"/>
      <c r="AJ11" s="2147"/>
      <c r="AK11" s="2147"/>
      <c r="AL11" s="2147"/>
      <c r="AM11" s="2147"/>
      <c r="AN11" s="2177"/>
    </row>
    <row r="12" spans="1:41" ht="12.6" customHeight="1">
      <c r="A12" s="2197" t="s">
        <v>160</v>
      </c>
      <c r="B12" s="2198"/>
      <c r="C12" s="2198"/>
      <c r="D12" s="2198"/>
      <c r="E12" s="2198"/>
      <c r="F12" s="2199"/>
      <c r="G12" s="8"/>
      <c r="H12" s="9"/>
      <c r="I12" s="9"/>
      <c r="J12" s="9"/>
      <c r="K12" s="9"/>
      <c r="L12" s="9"/>
      <c r="M12" s="9"/>
      <c r="N12" s="9"/>
      <c r="O12" s="9"/>
      <c r="P12" s="9"/>
      <c r="Q12" s="9"/>
      <c r="R12" s="9"/>
      <c r="S12" s="9"/>
      <c r="T12" s="9"/>
      <c r="U12" s="9"/>
      <c r="V12" s="9"/>
      <c r="W12" s="9"/>
      <c r="X12" s="9"/>
      <c r="Y12" s="9"/>
      <c r="Z12" s="9"/>
      <c r="AA12" s="9"/>
      <c r="AB12" s="8" t="s">
        <v>181</v>
      </c>
      <c r="AC12" s="9"/>
      <c r="AD12" s="9"/>
      <c r="AE12" s="9"/>
      <c r="AF12" s="9"/>
      <c r="AG12" s="9"/>
      <c r="AH12" s="9"/>
      <c r="AI12" s="9"/>
      <c r="AJ12" s="9"/>
      <c r="AK12" s="9"/>
      <c r="AL12" s="9"/>
      <c r="AM12" s="9"/>
      <c r="AN12" s="10"/>
      <c r="AO12" s="387" t="s">
        <v>1703</v>
      </c>
    </row>
    <row r="13" spans="1:41" ht="12.6" customHeight="1">
      <c r="A13" s="1982"/>
      <c r="B13" s="1983"/>
      <c r="C13" s="1983"/>
      <c r="D13" s="1983"/>
      <c r="E13" s="1983"/>
      <c r="F13" s="2162"/>
      <c r="G13" s="2166"/>
      <c r="H13" s="1995"/>
      <c r="I13" s="1995"/>
      <c r="J13" s="1995"/>
      <c r="K13" s="1995"/>
      <c r="L13" s="1995"/>
      <c r="M13" s="1995"/>
      <c r="N13" s="1995"/>
      <c r="O13" s="1995"/>
      <c r="P13" s="1995"/>
      <c r="Q13" s="1995"/>
      <c r="R13" s="1995"/>
      <c r="S13" s="1995"/>
      <c r="T13" s="1995"/>
      <c r="U13" s="1995"/>
      <c r="V13" s="1995"/>
      <c r="W13" s="1995"/>
      <c r="X13" s="1995"/>
      <c r="Y13" s="1995"/>
      <c r="Z13" s="1995"/>
      <c r="AA13" s="1996"/>
      <c r="AB13" s="326"/>
      <c r="AC13" s="327"/>
      <c r="AD13" s="327"/>
      <c r="AE13" s="327"/>
      <c r="AF13" s="327"/>
      <c r="AG13" s="327"/>
      <c r="AH13" s="327"/>
      <c r="AI13" s="327"/>
      <c r="AJ13" s="327"/>
      <c r="AK13" s="327"/>
      <c r="AL13" s="327"/>
      <c r="AM13" s="327"/>
      <c r="AN13" s="328"/>
    </row>
    <row r="14" spans="1:41" ht="12.6" customHeight="1">
      <c r="A14" s="1982"/>
      <c r="B14" s="1983"/>
      <c r="C14" s="1983"/>
      <c r="D14" s="1983"/>
      <c r="E14" s="1983"/>
      <c r="F14" s="2162"/>
      <c r="G14" s="2166"/>
      <c r="H14" s="1995"/>
      <c r="I14" s="1995"/>
      <c r="J14" s="1995"/>
      <c r="K14" s="1995"/>
      <c r="L14" s="1995"/>
      <c r="M14" s="1995"/>
      <c r="N14" s="1995"/>
      <c r="O14" s="1995"/>
      <c r="P14" s="1995"/>
      <c r="Q14" s="1995"/>
      <c r="R14" s="1995"/>
      <c r="S14" s="1995"/>
      <c r="T14" s="1995"/>
      <c r="U14" s="1995"/>
      <c r="V14" s="1995"/>
      <c r="W14" s="1995"/>
      <c r="X14" s="1995"/>
      <c r="Y14" s="1995"/>
      <c r="Z14" s="1995"/>
      <c r="AA14" s="1996"/>
      <c r="AB14" s="2210"/>
      <c r="AC14" s="2028"/>
      <c r="AD14" s="2143"/>
      <c r="AE14" s="2143"/>
      <c r="AF14" s="512" t="s">
        <v>1695</v>
      </c>
      <c r="AG14" s="2143"/>
      <c r="AH14" s="2143"/>
      <c r="AI14" s="512" t="s">
        <v>1696</v>
      </c>
      <c r="AJ14" s="2143"/>
      <c r="AK14" s="2143"/>
      <c r="AL14" s="512" t="s">
        <v>1700</v>
      </c>
      <c r="AM14" s="2154"/>
      <c r="AN14" s="2155"/>
      <c r="AO14" s="387" t="s">
        <v>1704</v>
      </c>
    </row>
    <row r="15" spans="1:41" ht="12.6" customHeight="1">
      <c r="A15" s="2163"/>
      <c r="B15" s="2164"/>
      <c r="C15" s="2164"/>
      <c r="D15" s="2164"/>
      <c r="E15" s="2164"/>
      <c r="F15" s="2165"/>
      <c r="G15" s="5"/>
      <c r="H15" s="6"/>
      <c r="I15" s="6"/>
      <c r="J15" s="6"/>
      <c r="K15" s="6"/>
      <c r="L15" s="6"/>
      <c r="M15" s="6"/>
      <c r="N15" s="6"/>
      <c r="O15" s="6"/>
      <c r="P15" s="6"/>
      <c r="Q15" s="6"/>
      <c r="R15" s="6"/>
      <c r="S15" s="6"/>
      <c r="T15" s="6"/>
      <c r="U15" s="6"/>
      <c r="V15" s="6"/>
      <c r="W15" s="6"/>
      <c r="X15" s="6"/>
      <c r="Y15" s="6"/>
      <c r="Z15" s="6"/>
      <c r="AA15" s="6"/>
      <c r="AB15" s="336"/>
      <c r="AC15" s="337"/>
      <c r="AD15" s="337"/>
      <c r="AE15" s="337"/>
      <c r="AF15" s="337"/>
      <c r="AG15" s="337"/>
      <c r="AH15" s="337"/>
      <c r="AI15" s="337"/>
      <c r="AJ15" s="337"/>
      <c r="AK15" s="337"/>
      <c r="AL15" s="337"/>
      <c r="AM15" s="337"/>
      <c r="AN15" s="338"/>
      <c r="AO15" s="387" t="s">
        <v>2079</v>
      </c>
    </row>
    <row r="16" spans="1:41" ht="12.6" customHeight="1">
      <c r="A16" s="2203" t="s">
        <v>2818</v>
      </c>
      <c r="B16" s="2204"/>
      <c r="C16" s="2204"/>
      <c r="D16" s="2204"/>
      <c r="E16" s="2204"/>
      <c r="F16" s="2205"/>
      <c r="G16" s="323"/>
      <c r="H16" s="324"/>
      <c r="I16" s="324"/>
      <c r="J16" s="324"/>
      <c r="K16" s="324"/>
      <c r="L16" s="324"/>
      <c r="M16" s="324"/>
      <c r="N16" s="324"/>
      <c r="O16" s="324"/>
      <c r="P16" s="324"/>
      <c r="Q16" s="324"/>
      <c r="R16" s="324"/>
      <c r="S16" s="324"/>
      <c r="T16" s="324"/>
      <c r="U16" s="324"/>
      <c r="V16" s="324"/>
      <c r="W16" s="324"/>
      <c r="X16" s="324"/>
      <c r="Y16" s="324"/>
      <c r="Z16" s="324"/>
      <c r="AA16" s="324"/>
      <c r="AB16" s="8" t="s">
        <v>180</v>
      </c>
      <c r="AC16" s="9"/>
      <c r="AD16" s="9"/>
      <c r="AE16" s="9"/>
      <c r="AF16" s="9"/>
      <c r="AG16" s="9"/>
      <c r="AH16" s="9"/>
      <c r="AI16" s="9"/>
      <c r="AJ16" s="9"/>
      <c r="AK16" s="9"/>
      <c r="AL16" s="9"/>
      <c r="AM16" s="9"/>
      <c r="AN16" s="10"/>
    </row>
    <row r="17" spans="1:74" ht="12.6" customHeight="1">
      <c r="A17" s="1997"/>
      <c r="B17" s="1998"/>
      <c r="C17" s="1998"/>
      <c r="D17" s="1998"/>
      <c r="E17" s="1998"/>
      <c r="F17" s="2206"/>
      <c r="G17" s="2166"/>
      <c r="H17" s="1995"/>
      <c r="I17" s="1995"/>
      <c r="J17" s="1995"/>
      <c r="K17" s="1995"/>
      <c r="L17" s="1995"/>
      <c r="M17" s="1995"/>
      <c r="N17" s="1995"/>
      <c r="O17" s="1995"/>
      <c r="P17" s="1995"/>
      <c r="Q17" s="1995"/>
      <c r="R17" s="1995"/>
      <c r="S17" s="1995"/>
      <c r="T17" s="1995"/>
      <c r="U17" s="1995"/>
      <c r="V17" s="1995"/>
      <c r="W17" s="1995"/>
      <c r="X17" s="1995"/>
      <c r="Y17" s="1995"/>
      <c r="Z17" s="1995"/>
      <c r="AA17" s="1996"/>
      <c r="AB17" s="326"/>
      <c r="AC17" s="327"/>
      <c r="AD17" s="327"/>
      <c r="AE17" s="327"/>
      <c r="AF17" s="327"/>
      <c r="AG17" s="327"/>
      <c r="AH17" s="327"/>
      <c r="AI17" s="327"/>
      <c r="AJ17" s="327"/>
      <c r="AK17" s="327"/>
      <c r="AL17" s="327"/>
      <c r="AM17" s="327"/>
      <c r="AN17" s="328"/>
    </row>
    <row r="18" spans="1:74" ht="12.6" customHeight="1">
      <c r="A18" s="1997"/>
      <c r="B18" s="1998"/>
      <c r="C18" s="1998"/>
      <c r="D18" s="1998"/>
      <c r="E18" s="1998"/>
      <c r="F18" s="2206"/>
      <c r="G18" s="2166"/>
      <c r="H18" s="1995"/>
      <c r="I18" s="1995"/>
      <c r="J18" s="1995"/>
      <c r="K18" s="1995"/>
      <c r="L18" s="1995"/>
      <c r="M18" s="1995"/>
      <c r="N18" s="1995"/>
      <c r="O18" s="1995"/>
      <c r="P18" s="1995"/>
      <c r="Q18" s="1995"/>
      <c r="R18" s="1995"/>
      <c r="S18" s="1995"/>
      <c r="T18" s="1995"/>
      <c r="U18" s="1995"/>
      <c r="V18" s="1995"/>
      <c r="W18" s="1995"/>
      <c r="X18" s="1995"/>
      <c r="Y18" s="1995"/>
      <c r="Z18" s="1995"/>
      <c r="AA18" s="1996"/>
      <c r="AB18" s="2210"/>
      <c r="AC18" s="2028"/>
      <c r="AD18" s="2143"/>
      <c r="AE18" s="2143"/>
      <c r="AF18" s="512" t="s">
        <v>1695</v>
      </c>
      <c r="AG18" s="2143"/>
      <c r="AH18" s="2143"/>
      <c r="AI18" s="512" t="s">
        <v>1696</v>
      </c>
      <c r="AJ18" s="2143"/>
      <c r="AK18" s="2143"/>
      <c r="AL18" s="507" t="s">
        <v>1701</v>
      </c>
      <c r="AM18" s="317"/>
      <c r="AN18" s="342"/>
      <c r="AO18" s="387" t="s">
        <v>1705</v>
      </c>
    </row>
    <row r="19" spans="1:74" ht="12.6" customHeight="1">
      <c r="A19" s="2207"/>
      <c r="B19" s="2208"/>
      <c r="C19" s="2208"/>
      <c r="D19" s="2208"/>
      <c r="E19" s="2208"/>
      <c r="F19" s="2209"/>
      <c r="G19" s="336"/>
      <c r="H19" s="337"/>
      <c r="I19" s="337"/>
      <c r="J19" s="337"/>
      <c r="K19" s="337"/>
      <c r="L19" s="337"/>
      <c r="M19" s="337"/>
      <c r="N19" s="337"/>
      <c r="O19" s="337"/>
      <c r="P19" s="337"/>
      <c r="Q19" s="337"/>
      <c r="R19" s="337"/>
      <c r="S19" s="337"/>
      <c r="T19" s="337"/>
      <c r="U19" s="337"/>
      <c r="V19" s="337"/>
      <c r="W19" s="337"/>
      <c r="X19" s="337"/>
      <c r="Y19" s="337"/>
      <c r="Z19" s="337"/>
      <c r="AA19" s="337"/>
      <c r="AB19" s="336"/>
      <c r="AC19" s="337"/>
      <c r="AD19" s="337"/>
      <c r="AE19" s="337"/>
      <c r="AF19" s="337"/>
      <c r="AG19" s="337"/>
      <c r="AH19" s="337"/>
      <c r="AI19" s="337"/>
      <c r="AJ19" s="337"/>
      <c r="AK19" s="337"/>
      <c r="AL19" s="337"/>
      <c r="AM19" s="337"/>
      <c r="AN19" s="338"/>
    </row>
    <row r="20" spans="1:74" ht="12.6" customHeight="1">
      <c r="A20" s="2197" t="s">
        <v>178</v>
      </c>
      <c r="B20" s="2198"/>
      <c r="C20" s="2198"/>
      <c r="D20" s="2198"/>
      <c r="E20" s="2198"/>
      <c r="F20" s="2199"/>
      <c r="G20" s="2167"/>
      <c r="H20" s="2032"/>
      <c r="I20" s="2032"/>
      <c r="J20" s="2032"/>
      <c r="K20" s="2032"/>
      <c r="L20" s="2032"/>
      <c r="M20" s="2032"/>
      <c r="N20" s="2032"/>
      <c r="O20" s="2032"/>
      <c r="P20" s="2032"/>
      <c r="Q20" s="2032"/>
      <c r="R20" s="2032"/>
      <c r="S20" s="2032"/>
      <c r="T20" s="2032"/>
      <c r="U20" s="2032"/>
      <c r="V20" s="2032"/>
      <c r="W20" s="2032"/>
      <c r="X20" s="2032"/>
      <c r="Y20" s="2032"/>
      <c r="Z20" s="2032"/>
      <c r="AA20" s="2032"/>
      <c r="AB20" s="2032"/>
      <c r="AC20" s="2032"/>
      <c r="AD20" s="2032"/>
      <c r="AE20" s="2032"/>
      <c r="AF20" s="2032"/>
      <c r="AG20" s="2168"/>
      <c r="AH20" s="44" t="s">
        <v>161</v>
      </c>
      <c r="AI20" s="2019"/>
      <c r="AJ20" s="2019"/>
      <c r="AK20" s="520"/>
      <c r="AL20" s="29" t="s">
        <v>163</v>
      </c>
      <c r="AM20" s="520"/>
      <c r="AN20" s="30" t="s">
        <v>164</v>
      </c>
      <c r="AO20" s="387" t="s">
        <v>1711</v>
      </c>
    </row>
    <row r="21" spans="1:74" ht="12.6" customHeight="1">
      <c r="A21" s="1982"/>
      <c r="B21" s="1983"/>
      <c r="C21" s="1983"/>
      <c r="D21" s="1983"/>
      <c r="E21" s="1983"/>
      <c r="F21" s="2162"/>
      <c r="G21" s="2169"/>
      <c r="H21" s="2033"/>
      <c r="I21" s="2033"/>
      <c r="J21" s="2033"/>
      <c r="K21" s="2033"/>
      <c r="L21" s="2033"/>
      <c r="M21" s="2033"/>
      <c r="N21" s="2033"/>
      <c r="O21" s="2033"/>
      <c r="P21" s="2033"/>
      <c r="Q21" s="2033"/>
      <c r="R21" s="2033"/>
      <c r="S21" s="2033"/>
      <c r="T21" s="2033"/>
      <c r="U21" s="2033"/>
      <c r="V21" s="2033"/>
      <c r="W21" s="2033"/>
      <c r="X21" s="2033"/>
      <c r="Y21" s="2033"/>
      <c r="Z21" s="2033"/>
      <c r="AA21" s="2033"/>
      <c r="AB21" s="2033"/>
      <c r="AC21" s="2033"/>
      <c r="AD21" s="2033"/>
      <c r="AE21" s="2033"/>
      <c r="AF21" s="2033"/>
      <c r="AG21" s="2170"/>
      <c r="AH21" s="2200"/>
      <c r="AI21" s="2201"/>
      <c r="AJ21" s="2201"/>
      <c r="AK21" s="2201"/>
      <c r="AL21" s="2201"/>
      <c r="AM21" s="2201"/>
      <c r="AN21" s="2202"/>
      <c r="AO21" s="387" t="s">
        <v>1712</v>
      </c>
    </row>
    <row r="22" spans="1:74" ht="12.6" customHeight="1">
      <c r="A22" s="1982"/>
      <c r="B22" s="1983"/>
      <c r="C22" s="1983"/>
      <c r="D22" s="1983"/>
      <c r="E22" s="1983"/>
      <c r="F22" s="2162"/>
      <c r="G22" s="2171"/>
      <c r="H22" s="2034"/>
      <c r="I22" s="2034"/>
      <c r="J22" s="2034"/>
      <c r="K22" s="2034"/>
      <c r="L22" s="2034"/>
      <c r="M22" s="2034"/>
      <c r="N22" s="2034"/>
      <c r="O22" s="2034"/>
      <c r="P22" s="2034"/>
      <c r="Q22" s="2034"/>
      <c r="R22" s="2034"/>
      <c r="S22" s="2034"/>
      <c r="T22" s="2034"/>
      <c r="U22" s="2034"/>
      <c r="V22" s="2034"/>
      <c r="W22" s="2034"/>
      <c r="X22" s="2034"/>
      <c r="Y22" s="2034"/>
      <c r="Z22" s="2034"/>
      <c r="AA22" s="2034"/>
      <c r="AB22" s="2034"/>
      <c r="AC22" s="2034"/>
      <c r="AD22" s="2034"/>
      <c r="AE22" s="2034"/>
      <c r="AF22" s="2034"/>
      <c r="AG22" s="2172"/>
      <c r="AH22" s="147" t="s">
        <v>162</v>
      </c>
      <c r="AI22" s="2196"/>
      <c r="AJ22" s="2196"/>
      <c r="AK22" s="330"/>
      <c r="AL22" s="519" t="s">
        <v>163</v>
      </c>
      <c r="AM22" s="330"/>
      <c r="AN22" s="149" t="s">
        <v>164</v>
      </c>
      <c r="AO22" s="387" t="s">
        <v>1706</v>
      </c>
    </row>
    <row r="23" spans="1:74" ht="12.6" customHeight="1">
      <c r="A23" s="1982"/>
      <c r="B23" s="1983"/>
      <c r="C23" s="1983"/>
      <c r="D23" s="1983"/>
      <c r="E23" s="1983"/>
      <c r="F23" s="2162"/>
      <c r="G23" s="2167"/>
      <c r="H23" s="2032"/>
      <c r="I23" s="2032"/>
      <c r="J23" s="2032"/>
      <c r="K23" s="2032"/>
      <c r="L23" s="2032"/>
      <c r="M23" s="2032"/>
      <c r="N23" s="2032"/>
      <c r="O23" s="2032"/>
      <c r="P23" s="2032"/>
      <c r="Q23" s="2032"/>
      <c r="R23" s="2032"/>
      <c r="S23" s="2032"/>
      <c r="T23" s="2032"/>
      <c r="U23" s="2032"/>
      <c r="V23" s="2032"/>
      <c r="W23" s="2032"/>
      <c r="X23" s="2032"/>
      <c r="Y23" s="2032"/>
      <c r="Z23" s="2032"/>
      <c r="AA23" s="2032"/>
      <c r="AB23" s="2032"/>
      <c r="AC23" s="2032"/>
      <c r="AD23" s="2032"/>
      <c r="AE23" s="2032"/>
      <c r="AF23" s="2032"/>
      <c r="AG23" s="2168"/>
      <c r="AH23" s="44" t="s">
        <v>161</v>
      </c>
      <c r="AI23" s="2019"/>
      <c r="AJ23" s="2019"/>
      <c r="AK23" s="520"/>
      <c r="AL23" s="29" t="s">
        <v>163</v>
      </c>
      <c r="AM23" s="520"/>
      <c r="AN23" s="30" t="s">
        <v>164</v>
      </c>
      <c r="AO23" s="2211" t="s">
        <v>1709</v>
      </c>
      <c r="AP23" s="2212"/>
      <c r="AQ23" s="2212"/>
      <c r="AR23" s="2212"/>
      <c r="AS23" s="2212"/>
      <c r="AT23" s="2212"/>
      <c r="AU23" s="2212"/>
      <c r="AV23" s="2212"/>
      <c r="AW23" s="2212"/>
      <c r="AX23" s="2212"/>
      <c r="AY23" s="2212"/>
      <c r="AZ23" s="2212"/>
      <c r="BA23" s="2212"/>
      <c r="BB23" s="2212"/>
      <c r="BC23" s="2212"/>
      <c r="BD23" s="2212"/>
      <c r="BE23" s="2212"/>
      <c r="BF23" s="2212"/>
      <c r="BG23" s="2212"/>
      <c r="BH23" s="2212"/>
      <c r="BI23" s="2212"/>
      <c r="BJ23" s="2212"/>
      <c r="BK23" s="2212"/>
      <c r="BL23" s="2212"/>
      <c r="BM23" s="2212"/>
      <c r="BN23" s="2212"/>
      <c r="BO23" s="2213"/>
      <c r="BP23" s="44" t="s">
        <v>161</v>
      </c>
      <c r="BQ23" s="2019" t="s">
        <v>1708</v>
      </c>
      <c r="BR23" s="2019"/>
      <c r="BS23" s="532">
        <v>63</v>
      </c>
      <c r="BT23" s="29" t="s">
        <v>163</v>
      </c>
      <c r="BU23" s="532">
        <v>4</v>
      </c>
      <c r="BV23" s="30" t="s">
        <v>164</v>
      </c>
    </row>
    <row r="24" spans="1:74" ht="12.6" customHeight="1">
      <c r="A24" s="1982"/>
      <c r="B24" s="1983"/>
      <c r="C24" s="1983"/>
      <c r="D24" s="1983"/>
      <c r="E24" s="1983"/>
      <c r="F24" s="2162"/>
      <c r="G24" s="2169"/>
      <c r="H24" s="2033"/>
      <c r="I24" s="2033"/>
      <c r="J24" s="2033"/>
      <c r="K24" s="2033"/>
      <c r="L24" s="2033"/>
      <c r="M24" s="2033"/>
      <c r="N24" s="2033"/>
      <c r="O24" s="2033"/>
      <c r="P24" s="2033"/>
      <c r="Q24" s="2033"/>
      <c r="R24" s="2033"/>
      <c r="S24" s="2033"/>
      <c r="T24" s="2033"/>
      <c r="U24" s="2033"/>
      <c r="V24" s="2033"/>
      <c r="W24" s="2033"/>
      <c r="X24" s="2033"/>
      <c r="Y24" s="2033"/>
      <c r="Z24" s="2033"/>
      <c r="AA24" s="2033"/>
      <c r="AB24" s="2033"/>
      <c r="AC24" s="2033"/>
      <c r="AD24" s="2033"/>
      <c r="AE24" s="2033"/>
      <c r="AF24" s="2033"/>
      <c r="AG24" s="2170"/>
      <c r="AH24" s="2200"/>
      <c r="AI24" s="2201"/>
      <c r="AJ24" s="2201"/>
      <c r="AK24" s="2201"/>
      <c r="AL24" s="2201"/>
      <c r="AM24" s="2201"/>
      <c r="AN24" s="2202"/>
      <c r="AO24" s="2214"/>
      <c r="AP24" s="2215"/>
      <c r="AQ24" s="2215"/>
      <c r="AR24" s="2215"/>
      <c r="AS24" s="2215"/>
      <c r="AT24" s="2215"/>
      <c r="AU24" s="2215"/>
      <c r="AV24" s="2215"/>
      <c r="AW24" s="2215"/>
      <c r="AX24" s="2215"/>
      <c r="AY24" s="2215"/>
      <c r="AZ24" s="2215"/>
      <c r="BA24" s="2215"/>
      <c r="BB24" s="2215"/>
      <c r="BC24" s="2215"/>
      <c r="BD24" s="2215"/>
      <c r="BE24" s="2215"/>
      <c r="BF24" s="2215"/>
      <c r="BG24" s="2215"/>
      <c r="BH24" s="2215"/>
      <c r="BI24" s="2215"/>
      <c r="BJ24" s="2215"/>
      <c r="BK24" s="2215"/>
      <c r="BL24" s="2215"/>
      <c r="BM24" s="2215"/>
      <c r="BN24" s="2215"/>
      <c r="BO24" s="2216"/>
      <c r="BP24" s="2200"/>
      <c r="BQ24" s="2201"/>
      <c r="BR24" s="2201"/>
      <c r="BS24" s="2201"/>
      <c r="BT24" s="2201"/>
      <c r="BU24" s="2201"/>
      <c r="BV24" s="2202"/>
    </row>
    <row r="25" spans="1:74" ht="12.6" customHeight="1">
      <c r="A25" s="1982"/>
      <c r="B25" s="1983"/>
      <c r="C25" s="1983"/>
      <c r="D25" s="1983"/>
      <c r="E25" s="1983"/>
      <c r="F25" s="2162"/>
      <c r="G25" s="2171"/>
      <c r="H25" s="2034"/>
      <c r="I25" s="2034"/>
      <c r="J25" s="2034"/>
      <c r="K25" s="2034"/>
      <c r="L25" s="2034"/>
      <c r="M25" s="2034"/>
      <c r="N25" s="2034"/>
      <c r="O25" s="2034"/>
      <c r="P25" s="2034"/>
      <c r="Q25" s="2034"/>
      <c r="R25" s="2034"/>
      <c r="S25" s="2034"/>
      <c r="T25" s="2034"/>
      <c r="U25" s="2034"/>
      <c r="V25" s="2034"/>
      <c r="W25" s="2034"/>
      <c r="X25" s="2034"/>
      <c r="Y25" s="2034"/>
      <c r="Z25" s="2034"/>
      <c r="AA25" s="2034"/>
      <c r="AB25" s="2034"/>
      <c r="AC25" s="2034"/>
      <c r="AD25" s="2034"/>
      <c r="AE25" s="2034"/>
      <c r="AF25" s="2034"/>
      <c r="AG25" s="2172"/>
      <c r="AH25" s="147" t="s">
        <v>162</v>
      </c>
      <c r="AI25" s="2196"/>
      <c r="AJ25" s="2196"/>
      <c r="AK25" s="330"/>
      <c r="AL25" s="519" t="s">
        <v>163</v>
      </c>
      <c r="AM25" s="330"/>
      <c r="AN25" s="149" t="s">
        <v>164</v>
      </c>
      <c r="AO25" s="2217"/>
      <c r="AP25" s="2218"/>
      <c r="AQ25" s="2218"/>
      <c r="AR25" s="2218"/>
      <c r="AS25" s="2218"/>
      <c r="AT25" s="2218"/>
      <c r="AU25" s="2218"/>
      <c r="AV25" s="2218"/>
      <c r="AW25" s="2218"/>
      <c r="AX25" s="2218"/>
      <c r="AY25" s="2218"/>
      <c r="AZ25" s="2218"/>
      <c r="BA25" s="2218"/>
      <c r="BB25" s="2218"/>
      <c r="BC25" s="2218"/>
      <c r="BD25" s="2218"/>
      <c r="BE25" s="2218"/>
      <c r="BF25" s="2218"/>
      <c r="BG25" s="2218"/>
      <c r="BH25" s="2218"/>
      <c r="BI25" s="2218"/>
      <c r="BJ25" s="2218"/>
      <c r="BK25" s="2218"/>
      <c r="BL25" s="2218"/>
      <c r="BM25" s="2218"/>
      <c r="BN25" s="2218"/>
      <c r="BO25" s="2219"/>
      <c r="BP25" s="147" t="s">
        <v>162</v>
      </c>
      <c r="BQ25" s="2196" t="s">
        <v>165</v>
      </c>
      <c r="BR25" s="2196"/>
      <c r="BS25" s="533">
        <v>3</v>
      </c>
      <c r="BT25" s="519" t="s">
        <v>163</v>
      </c>
      <c r="BU25" s="533">
        <v>3</v>
      </c>
      <c r="BV25" s="149" t="s">
        <v>164</v>
      </c>
    </row>
    <row r="26" spans="1:74" ht="12.6" customHeight="1">
      <c r="A26" s="1982"/>
      <c r="B26" s="1983"/>
      <c r="C26" s="1983"/>
      <c r="D26" s="1983"/>
      <c r="E26" s="1983"/>
      <c r="F26" s="2162"/>
      <c r="G26" s="2167"/>
      <c r="H26" s="2032"/>
      <c r="I26" s="2032"/>
      <c r="J26" s="2032"/>
      <c r="K26" s="2032"/>
      <c r="L26" s="2032"/>
      <c r="M26" s="2032"/>
      <c r="N26" s="2032"/>
      <c r="O26" s="2032"/>
      <c r="P26" s="2032"/>
      <c r="Q26" s="2032"/>
      <c r="R26" s="2032"/>
      <c r="S26" s="2032"/>
      <c r="T26" s="2032"/>
      <c r="U26" s="2032"/>
      <c r="V26" s="2032"/>
      <c r="W26" s="2032"/>
      <c r="X26" s="2032"/>
      <c r="Y26" s="2032"/>
      <c r="Z26" s="2032"/>
      <c r="AA26" s="2032"/>
      <c r="AB26" s="2032"/>
      <c r="AC26" s="2032"/>
      <c r="AD26" s="2032"/>
      <c r="AE26" s="2032"/>
      <c r="AF26" s="2032"/>
      <c r="AG26" s="2168"/>
      <c r="AH26" s="44" t="s">
        <v>161</v>
      </c>
      <c r="AI26" s="2019"/>
      <c r="AJ26" s="2019"/>
      <c r="AK26" s="520"/>
      <c r="AL26" s="29" t="s">
        <v>163</v>
      </c>
      <c r="AM26" s="520"/>
      <c r="AN26" s="30" t="s">
        <v>164</v>
      </c>
      <c r="AO26" s="2211" t="s">
        <v>1710</v>
      </c>
      <c r="AP26" s="2212"/>
      <c r="AQ26" s="2212"/>
      <c r="AR26" s="2212"/>
      <c r="AS26" s="2212"/>
      <c r="AT26" s="2212"/>
      <c r="AU26" s="2212"/>
      <c r="AV26" s="2212"/>
      <c r="AW26" s="2212"/>
      <c r="AX26" s="2212"/>
      <c r="AY26" s="2212"/>
      <c r="AZ26" s="2212"/>
      <c r="BA26" s="2212"/>
      <c r="BB26" s="2212"/>
      <c r="BC26" s="2212"/>
      <c r="BD26" s="2212"/>
      <c r="BE26" s="2212"/>
      <c r="BF26" s="2212"/>
      <c r="BG26" s="2212"/>
      <c r="BH26" s="2212"/>
      <c r="BI26" s="2212"/>
      <c r="BJ26" s="2212"/>
      <c r="BK26" s="2212"/>
      <c r="BL26" s="2212"/>
      <c r="BM26" s="2212"/>
      <c r="BN26" s="2212"/>
      <c r="BO26" s="2213"/>
      <c r="BP26" s="44" t="s">
        <v>161</v>
      </c>
      <c r="BQ26" s="2019" t="s">
        <v>165</v>
      </c>
      <c r="BR26" s="2019"/>
      <c r="BS26" s="532">
        <v>3</v>
      </c>
      <c r="BT26" s="29" t="s">
        <v>163</v>
      </c>
      <c r="BU26" s="532">
        <v>4</v>
      </c>
      <c r="BV26" s="30" t="s">
        <v>164</v>
      </c>
    </row>
    <row r="27" spans="1:74" ht="12.6" customHeight="1">
      <c r="A27" s="1982"/>
      <c r="B27" s="1983"/>
      <c r="C27" s="1983"/>
      <c r="D27" s="1983"/>
      <c r="E27" s="1983"/>
      <c r="F27" s="2162"/>
      <c r="G27" s="2169"/>
      <c r="H27" s="2033"/>
      <c r="I27" s="2033"/>
      <c r="J27" s="2033"/>
      <c r="K27" s="2033"/>
      <c r="L27" s="2033"/>
      <c r="M27" s="2033"/>
      <c r="N27" s="2033"/>
      <c r="O27" s="2033"/>
      <c r="P27" s="2033"/>
      <c r="Q27" s="2033"/>
      <c r="R27" s="2033"/>
      <c r="S27" s="2033"/>
      <c r="T27" s="2033"/>
      <c r="U27" s="2033"/>
      <c r="V27" s="2033"/>
      <c r="W27" s="2033"/>
      <c r="X27" s="2033"/>
      <c r="Y27" s="2033"/>
      <c r="Z27" s="2033"/>
      <c r="AA27" s="2033"/>
      <c r="AB27" s="2033"/>
      <c r="AC27" s="2033"/>
      <c r="AD27" s="2033"/>
      <c r="AE27" s="2033"/>
      <c r="AF27" s="2033"/>
      <c r="AG27" s="2170"/>
      <c r="AH27" s="2200"/>
      <c r="AI27" s="2201"/>
      <c r="AJ27" s="2201"/>
      <c r="AK27" s="2201"/>
      <c r="AL27" s="2201"/>
      <c r="AM27" s="2201"/>
      <c r="AN27" s="2202"/>
      <c r="AO27" s="2214"/>
      <c r="AP27" s="2215"/>
      <c r="AQ27" s="2215"/>
      <c r="AR27" s="2215"/>
      <c r="AS27" s="2215"/>
      <c r="AT27" s="2215"/>
      <c r="AU27" s="2215"/>
      <c r="AV27" s="2215"/>
      <c r="AW27" s="2215"/>
      <c r="AX27" s="2215"/>
      <c r="AY27" s="2215"/>
      <c r="AZ27" s="2215"/>
      <c r="BA27" s="2215"/>
      <c r="BB27" s="2215"/>
      <c r="BC27" s="2215"/>
      <c r="BD27" s="2215"/>
      <c r="BE27" s="2215"/>
      <c r="BF27" s="2215"/>
      <c r="BG27" s="2215"/>
      <c r="BH27" s="2215"/>
      <c r="BI27" s="2215"/>
      <c r="BJ27" s="2215"/>
      <c r="BK27" s="2215"/>
      <c r="BL27" s="2215"/>
      <c r="BM27" s="2215"/>
      <c r="BN27" s="2215"/>
      <c r="BO27" s="2216"/>
      <c r="BP27" s="2220" t="s">
        <v>1707</v>
      </c>
      <c r="BQ27" s="2221"/>
      <c r="BR27" s="2221"/>
      <c r="BS27" s="2221"/>
      <c r="BT27" s="2221"/>
      <c r="BU27" s="2221"/>
      <c r="BV27" s="2222"/>
    </row>
    <row r="28" spans="1:74" ht="12.6" customHeight="1">
      <c r="A28" s="2163"/>
      <c r="B28" s="2164"/>
      <c r="C28" s="2164"/>
      <c r="D28" s="2164"/>
      <c r="E28" s="2164"/>
      <c r="F28" s="2165"/>
      <c r="G28" s="2171"/>
      <c r="H28" s="2034"/>
      <c r="I28" s="2034"/>
      <c r="J28" s="2034"/>
      <c r="K28" s="2034"/>
      <c r="L28" s="2034"/>
      <c r="M28" s="2034"/>
      <c r="N28" s="2034"/>
      <c r="O28" s="2034"/>
      <c r="P28" s="2034"/>
      <c r="Q28" s="2034"/>
      <c r="R28" s="2034"/>
      <c r="S28" s="2034"/>
      <c r="T28" s="2034"/>
      <c r="U28" s="2034"/>
      <c r="V28" s="2034"/>
      <c r="W28" s="2034"/>
      <c r="X28" s="2034"/>
      <c r="Y28" s="2034"/>
      <c r="Z28" s="2034"/>
      <c r="AA28" s="2034"/>
      <c r="AB28" s="2034"/>
      <c r="AC28" s="2034"/>
      <c r="AD28" s="2034"/>
      <c r="AE28" s="2034"/>
      <c r="AF28" s="2034"/>
      <c r="AG28" s="2172"/>
      <c r="AH28" s="147" t="s">
        <v>162</v>
      </c>
      <c r="AI28" s="2196"/>
      <c r="AJ28" s="2196"/>
      <c r="AK28" s="330"/>
      <c r="AL28" s="519" t="s">
        <v>163</v>
      </c>
      <c r="AM28" s="330"/>
      <c r="AN28" s="149" t="s">
        <v>164</v>
      </c>
      <c r="AO28" s="2217"/>
      <c r="AP28" s="2218"/>
      <c r="AQ28" s="2218"/>
      <c r="AR28" s="2218"/>
      <c r="AS28" s="2218"/>
      <c r="AT28" s="2218"/>
      <c r="AU28" s="2218"/>
      <c r="AV28" s="2218"/>
      <c r="AW28" s="2218"/>
      <c r="AX28" s="2218"/>
      <c r="AY28" s="2218"/>
      <c r="AZ28" s="2218"/>
      <c r="BA28" s="2218"/>
      <c r="BB28" s="2218"/>
      <c r="BC28" s="2218"/>
      <c r="BD28" s="2218"/>
      <c r="BE28" s="2218"/>
      <c r="BF28" s="2218"/>
      <c r="BG28" s="2218"/>
      <c r="BH28" s="2218"/>
      <c r="BI28" s="2218"/>
      <c r="BJ28" s="2218"/>
      <c r="BK28" s="2218"/>
      <c r="BL28" s="2218"/>
      <c r="BM28" s="2218"/>
      <c r="BN28" s="2218"/>
      <c r="BO28" s="2219"/>
      <c r="BP28" s="513" t="s">
        <v>162</v>
      </c>
      <c r="BQ28" s="2022" t="s">
        <v>165</v>
      </c>
      <c r="BR28" s="2022"/>
      <c r="BS28" s="332"/>
      <c r="BT28" s="514" t="s">
        <v>163</v>
      </c>
      <c r="BU28" s="332"/>
      <c r="BV28" s="515" t="s">
        <v>164</v>
      </c>
    </row>
    <row r="29" spans="1:74" ht="12.6" customHeight="1">
      <c r="A29" s="2173" t="s">
        <v>176</v>
      </c>
      <c r="B29" s="2174"/>
      <c r="C29" s="2174"/>
      <c r="D29" s="2174"/>
      <c r="E29" s="2174"/>
      <c r="F29" s="2174"/>
      <c r="G29" s="2174"/>
      <c r="H29" s="2174"/>
      <c r="I29" s="2174"/>
      <c r="J29" s="2174"/>
      <c r="K29" s="2174"/>
      <c r="L29" s="2174"/>
      <c r="M29" s="2174"/>
      <c r="N29" s="2174"/>
      <c r="O29" s="2174"/>
      <c r="P29" s="2174"/>
      <c r="Q29" s="2174"/>
      <c r="R29" s="2174"/>
      <c r="S29" s="2174"/>
      <c r="T29" s="2174"/>
      <c r="U29" s="2174"/>
      <c r="V29" s="2174"/>
      <c r="W29" s="2174"/>
      <c r="X29" s="2174"/>
      <c r="Y29" s="2174"/>
      <c r="Z29" s="2174"/>
      <c r="AA29" s="2174"/>
      <c r="AB29" s="2174"/>
      <c r="AC29" s="2174"/>
      <c r="AD29" s="2174"/>
      <c r="AE29" s="2174"/>
      <c r="AF29" s="2174"/>
      <c r="AG29" s="2174"/>
      <c r="AH29" s="2174"/>
      <c r="AI29" s="2174"/>
      <c r="AJ29" s="2174"/>
      <c r="AK29" s="2174"/>
      <c r="AL29" s="2174"/>
      <c r="AM29" s="2174"/>
      <c r="AN29" s="2175"/>
    </row>
    <row r="30" spans="1:74" ht="12.6" customHeight="1">
      <c r="A30" s="2176"/>
      <c r="B30" s="2147"/>
      <c r="C30" s="2147"/>
      <c r="D30" s="2147"/>
      <c r="E30" s="2147"/>
      <c r="F30" s="2147"/>
      <c r="G30" s="2147"/>
      <c r="H30" s="2147"/>
      <c r="I30" s="2147"/>
      <c r="J30" s="2147"/>
      <c r="K30" s="2147"/>
      <c r="L30" s="2147"/>
      <c r="M30" s="2147"/>
      <c r="N30" s="2147"/>
      <c r="O30" s="2147"/>
      <c r="P30" s="2147"/>
      <c r="Q30" s="2147"/>
      <c r="R30" s="2147"/>
      <c r="S30" s="2147"/>
      <c r="T30" s="2147"/>
      <c r="U30" s="2147"/>
      <c r="V30" s="2147"/>
      <c r="W30" s="2147"/>
      <c r="X30" s="2147"/>
      <c r="Y30" s="2147"/>
      <c r="Z30" s="2147"/>
      <c r="AA30" s="2147"/>
      <c r="AB30" s="2147"/>
      <c r="AC30" s="2147"/>
      <c r="AD30" s="2147"/>
      <c r="AE30" s="2147"/>
      <c r="AF30" s="2147"/>
      <c r="AG30" s="2147"/>
      <c r="AH30" s="2147"/>
      <c r="AI30" s="2147"/>
      <c r="AJ30" s="2147"/>
      <c r="AK30" s="2147"/>
      <c r="AL30" s="2147"/>
      <c r="AM30" s="2147"/>
      <c r="AN30" s="2177"/>
    </row>
    <row r="31" spans="1:74" ht="12.6" customHeight="1">
      <c r="A31" s="2137" t="s">
        <v>167</v>
      </c>
      <c r="B31" s="2138"/>
      <c r="C31" s="2138"/>
      <c r="D31" s="2138"/>
      <c r="E31" s="2138"/>
      <c r="F31" s="2138"/>
      <c r="G31" s="2138"/>
      <c r="H31" s="2139"/>
      <c r="I31" s="2137" t="s">
        <v>169</v>
      </c>
      <c r="J31" s="2138"/>
      <c r="K31" s="2138"/>
      <c r="L31" s="2138"/>
      <c r="M31" s="2138"/>
      <c r="N31" s="2138"/>
      <c r="O31" s="2138"/>
      <c r="P31" s="2138"/>
      <c r="Q31" s="2138"/>
      <c r="R31" s="2138"/>
      <c r="S31" s="2138"/>
      <c r="T31" s="2138"/>
      <c r="U31" s="2138"/>
      <c r="V31" s="2138"/>
      <c r="W31" s="2138"/>
      <c r="X31" s="2138"/>
      <c r="Y31" s="2138"/>
      <c r="Z31" s="2139"/>
      <c r="AA31" s="2137" t="s">
        <v>166</v>
      </c>
      <c r="AB31" s="2138"/>
      <c r="AC31" s="2138"/>
      <c r="AD31" s="2138"/>
      <c r="AE31" s="2138"/>
      <c r="AF31" s="2138"/>
      <c r="AG31" s="2139"/>
      <c r="AH31" s="2137" t="s">
        <v>168</v>
      </c>
      <c r="AI31" s="2138"/>
      <c r="AJ31" s="2138"/>
      <c r="AK31" s="2138"/>
      <c r="AL31" s="2138"/>
      <c r="AM31" s="2138"/>
      <c r="AN31" s="2139"/>
    </row>
    <row r="32" spans="1:74" ht="12.6" customHeight="1">
      <c r="A32" s="2140"/>
      <c r="B32" s="2141"/>
      <c r="C32" s="2141"/>
      <c r="D32" s="2141"/>
      <c r="E32" s="2141"/>
      <c r="F32" s="2141"/>
      <c r="G32" s="2141"/>
      <c r="H32" s="2142"/>
      <c r="I32" s="2140"/>
      <c r="J32" s="2141"/>
      <c r="K32" s="2141"/>
      <c r="L32" s="2141"/>
      <c r="M32" s="2141"/>
      <c r="N32" s="2141"/>
      <c r="O32" s="2141"/>
      <c r="P32" s="2141"/>
      <c r="Q32" s="2141"/>
      <c r="R32" s="2141"/>
      <c r="S32" s="2141"/>
      <c r="T32" s="2141"/>
      <c r="U32" s="2141"/>
      <c r="V32" s="2141"/>
      <c r="W32" s="2141"/>
      <c r="X32" s="2141"/>
      <c r="Y32" s="2141"/>
      <c r="Z32" s="2142"/>
      <c r="AA32" s="2140"/>
      <c r="AB32" s="2141"/>
      <c r="AC32" s="2141"/>
      <c r="AD32" s="2141"/>
      <c r="AE32" s="2141"/>
      <c r="AF32" s="2141"/>
      <c r="AG32" s="2142"/>
      <c r="AH32" s="2140"/>
      <c r="AI32" s="2141"/>
      <c r="AJ32" s="2141"/>
      <c r="AK32" s="2141"/>
      <c r="AL32" s="2141"/>
      <c r="AM32" s="2141"/>
      <c r="AN32" s="2142"/>
    </row>
    <row r="33" spans="1:41" ht="12.6" customHeight="1">
      <c r="A33" s="2178"/>
      <c r="B33" s="2179"/>
      <c r="C33" s="2179"/>
      <c r="D33" s="2179"/>
      <c r="E33" s="2179"/>
      <c r="F33" s="2179"/>
      <c r="G33" s="2179"/>
      <c r="H33" s="2180"/>
      <c r="I33" s="2178"/>
      <c r="J33" s="2179"/>
      <c r="K33" s="2179"/>
      <c r="L33" s="2179"/>
      <c r="M33" s="2179"/>
      <c r="N33" s="2179"/>
      <c r="O33" s="2179"/>
      <c r="P33" s="2179"/>
      <c r="Q33" s="2179"/>
      <c r="R33" s="2179"/>
      <c r="S33" s="2179"/>
      <c r="T33" s="2179"/>
      <c r="U33" s="2179"/>
      <c r="V33" s="2179"/>
      <c r="W33" s="2179"/>
      <c r="X33" s="2179"/>
      <c r="Y33" s="2179"/>
      <c r="Z33" s="2180"/>
      <c r="AA33" s="2187"/>
      <c r="AB33" s="2188"/>
      <c r="AC33" s="2188"/>
      <c r="AD33" s="2188"/>
      <c r="AE33" s="2188"/>
      <c r="AF33" s="2188"/>
      <c r="AG33" s="2189"/>
      <c r="AH33" s="44" t="s">
        <v>161</v>
      </c>
      <c r="AI33" s="2019"/>
      <c r="AJ33" s="2019"/>
      <c r="AK33" s="520"/>
      <c r="AL33" s="29" t="s">
        <v>163</v>
      </c>
      <c r="AM33" s="520"/>
      <c r="AN33" s="30" t="s">
        <v>164</v>
      </c>
      <c r="AO33" s="387" t="s">
        <v>1713</v>
      </c>
    </row>
    <row r="34" spans="1:41" ht="12.6" customHeight="1">
      <c r="A34" s="2181"/>
      <c r="B34" s="2182"/>
      <c r="C34" s="2182"/>
      <c r="D34" s="2182"/>
      <c r="E34" s="2182"/>
      <c r="F34" s="2182"/>
      <c r="G34" s="2182"/>
      <c r="H34" s="2183"/>
      <c r="I34" s="2181"/>
      <c r="J34" s="2182"/>
      <c r="K34" s="2182"/>
      <c r="L34" s="2182"/>
      <c r="M34" s="2182"/>
      <c r="N34" s="2182"/>
      <c r="O34" s="2182"/>
      <c r="P34" s="2182"/>
      <c r="Q34" s="2182"/>
      <c r="R34" s="2182"/>
      <c r="S34" s="2182"/>
      <c r="T34" s="2182"/>
      <c r="U34" s="2182"/>
      <c r="V34" s="2182"/>
      <c r="W34" s="2182"/>
      <c r="X34" s="2182"/>
      <c r="Y34" s="2182"/>
      <c r="Z34" s="2183"/>
      <c r="AA34" s="2190"/>
      <c r="AB34" s="2191"/>
      <c r="AC34" s="2191"/>
      <c r="AD34" s="2191"/>
      <c r="AE34" s="2191"/>
      <c r="AF34" s="2191"/>
      <c r="AG34" s="2192"/>
      <c r="AH34" s="2200"/>
      <c r="AI34" s="2201"/>
      <c r="AJ34" s="2201"/>
      <c r="AK34" s="2201"/>
      <c r="AL34" s="2201"/>
      <c r="AM34" s="2201"/>
      <c r="AN34" s="2202"/>
      <c r="AO34" s="387" t="s">
        <v>1712</v>
      </c>
    </row>
    <row r="35" spans="1:41" ht="12.6" customHeight="1">
      <c r="A35" s="2184"/>
      <c r="B35" s="2185"/>
      <c r="C35" s="2185"/>
      <c r="D35" s="2185"/>
      <c r="E35" s="2185"/>
      <c r="F35" s="2185"/>
      <c r="G35" s="2185"/>
      <c r="H35" s="2186"/>
      <c r="I35" s="2184"/>
      <c r="J35" s="2185"/>
      <c r="K35" s="2185"/>
      <c r="L35" s="2185"/>
      <c r="M35" s="2185"/>
      <c r="N35" s="2185"/>
      <c r="O35" s="2185"/>
      <c r="P35" s="2185"/>
      <c r="Q35" s="2185"/>
      <c r="R35" s="2185"/>
      <c r="S35" s="2185"/>
      <c r="T35" s="2185"/>
      <c r="U35" s="2185"/>
      <c r="V35" s="2185"/>
      <c r="W35" s="2185"/>
      <c r="X35" s="2185"/>
      <c r="Y35" s="2185"/>
      <c r="Z35" s="2186"/>
      <c r="AA35" s="2193"/>
      <c r="AB35" s="2194"/>
      <c r="AC35" s="2194"/>
      <c r="AD35" s="2194"/>
      <c r="AE35" s="2194"/>
      <c r="AF35" s="2194"/>
      <c r="AG35" s="2195"/>
      <c r="AH35" s="147" t="s">
        <v>162</v>
      </c>
      <c r="AI35" s="2196"/>
      <c r="AJ35" s="2196"/>
      <c r="AK35" s="330"/>
      <c r="AL35" s="519" t="s">
        <v>163</v>
      </c>
      <c r="AM35" s="330"/>
      <c r="AN35" s="149" t="s">
        <v>164</v>
      </c>
    </row>
    <row r="36" spans="1:41" ht="12.6" customHeight="1">
      <c r="A36" s="2178"/>
      <c r="B36" s="2179"/>
      <c r="C36" s="2179"/>
      <c r="D36" s="2179"/>
      <c r="E36" s="2179"/>
      <c r="F36" s="2179"/>
      <c r="G36" s="2179"/>
      <c r="H36" s="2180"/>
      <c r="I36" s="2178"/>
      <c r="J36" s="2179"/>
      <c r="K36" s="2179"/>
      <c r="L36" s="2179"/>
      <c r="M36" s="2179"/>
      <c r="N36" s="2179"/>
      <c r="O36" s="2179"/>
      <c r="P36" s="2179"/>
      <c r="Q36" s="2179"/>
      <c r="R36" s="2179"/>
      <c r="S36" s="2179"/>
      <c r="T36" s="2179"/>
      <c r="U36" s="2179"/>
      <c r="V36" s="2179"/>
      <c r="W36" s="2179"/>
      <c r="X36" s="2179"/>
      <c r="Y36" s="2179"/>
      <c r="Z36" s="2180"/>
      <c r="AA36" s="2187"/>
      <c r="AB36" s="2188"/>
      <c r="AC36" s="2188"/>
      <c r="AD36" s="2188"/>
      <c r="AE36" s="2188"/>
      <c r="AF36" s="2188"/>
      <c r="AG36" s="2189"/>
      <c r="AH36" s="44" t="s">
        <v>161</v>
      </c>
      <c r="AI36" s="2019"/>
      <c r="AJ36" s="2019"/>
      <c r="AK36" s="520"/>
      <c r="AL36" s="29" t="s">
        <v>163</v>
      </c>
      <c r="AM36" s="520"/>
      <c r="AN36" s="30" t="s">
        <v>164</v>
      </c>
    </row>
    <row r="37" spans="1:41" ht="12.6" customHeight="1">
      <c r="A37" s="2181"/>
      <c r="B37" s="2182"/>
      <c r="C37" s="2182"/>
      <c r="D37" s="2182"/>
      <c r="E37" s="2182"/>
      <c r="F37" s="2182"/>
      <c r="G37" s="2182"/>
      <c r="H37" s="2183"/>
      <c r="I37" s="2181"/>
      <c r="J37" s="2182"/>
      <c r="K37" s="2182"/>
      <c r="L37" s="2182"/>
      <c r="M37" s="2182"/>
      <c r="N37" s="2182"/>
      <c r="O37" s="2182"/>
      <c r="P37" s="2182"/>
      <c r="Q37" s="2182"/>
      <c r="R37" s="2182"/>
      <c r="S37" s="2182"/>
      <c r="T37" s="2182"/>
      <c r="U37" s="2182"/>
      <c r="V37" s="2182"/>
      <c r="W37" s="2182"/>
      <c r="X37" s="2182"/>
      <c r="Y37" s="2182"/>
      <c r="Z37" s="2183"/>
      <c r="AA37" s="2190"/>
      <c r="AB37" s="2191"/>
      <c r="AC37" s="2191"/>
      <c r="AD37" s="2191"/>
      <c r="AE37" s="2191"/>
      <c r="AF37" s="2191"/>
      <c r="AG37" s="2192"/>
      <c r="AH37" s="2200"/>
      <c r="AI37" s="2201"/>
      <c r="AJ37" s="2201"/>
      <c r="AK37" s="2201"/>
      <c r="AL37" s="2201"/>
      <c r="AM37" s="2201"/>
      <c r="AN37" s="2202"/>
    </row>
    <row r="38" spans="1:41" ht="12.6" customHeight="1">
      <c r="A38" s="2184"/>
      <c r="B38" s="2185"/>
      <c r="C38" s="2185"/>
      <c r="D38" s="2185"/>
      <c r="E38" s="2185"/>
      <c r="F38" s="2185"/>
      <c r="G38" s="2185"/>
      <c r="H38" s="2186"/>
      <c r="I38" s="2184"/>
      <c r="J38" s="2185"/>
      <c r="K38" s="2185"/>
      <c r="L38" s="2185"/>
      <c r="M38" s="2185"/>
      <c r="N38" s="2185"/>
      <c r="O38" s="2185"/>
      <c r="P38" s="2185"/>
      <c r="Q38" s="2185"/>
      <c r="R38" s="2185"/>
      <c r="S38" s="2185"/>
      <c r="T38" s="2185"/>
      <c r="U38" s="2185"/>
      <c r="V38" s="2185"/>
      <c r="W38" s="2185"/>
      <c r="X38" s="2185"/>
      <c r="Y38" s="2185"/>
      <c r="Z38" s="2186"/>
      <c r="AA38" s="2193"/>
      <c r="AB38" s="2194"/>
      <c r="AC38" s="2194"/>
      <c r="AD38" s="2194"/>
      <c r="AE38" s="2194"/>
      <c r="AF38" s="2194"/>
      <c r="AG38" s="2195"/>
      <c r="AH38" s="147" t="s">
        <v>162</v>
      </c>
      <c r="AI38" s="2196"/>
      <c r="AJ38" s="2196"/>
      <c r="AK38" s="330"/>
      <c r="AL38" s="519" t="s">
        <v>163</v>
      </c>
      <c r="AM38" s="330"/>
      <c r="AN38" s="149" t="s">
        <v>164</v>
      </c>
    </row>
    <row r="39" spans="1:41" ht="12.6" customHeight="1">
      <c r="A39" s="2178"/>
      <c r="B39" s="2179"/>
      <c r="C39" s="2179"/>
      <c r="D39" s="2179"/>
      <c r="E39" s="2179"/>
      <c r="F39" s="2179"/>
      <c r="G39" s="2179"/>
      <c r="H39" s="2180"/>
      <c r="I39" s="2178"/>
      <c r="J39" s="2179"/>
      <c r="K39" s="2179"/>
      <c r="L39" s="2179"/>
      <c r="M39" s="2179"/>
      <c r="N39" s="2179"/>
      <c r="O39" s="2179"/>
      <c r="P39" s="2179"/>
      <c r="Q39" s="2179"/>
      <c r="R39" s="2179"/>
      <c r="S39" s="2179"/>
      <c r="T39" s="2179"/>
      <c r="U39" s="2179"/>
      <c r="V39" s="2179"/>
      <c r="W39" s="2179"/>
      <c r="X39" s="2179"/>
      <c r="Y39" s="2179"/>
      <c r="Z39" s="2180"/>
      <c r="AA39" s="2187"/>
      <c r="AB39" s="2188"/>
      <c r="AC39" s="2188"/>
      <c r="AD39" s="2188"/>
      <c r="AE39" s="2188"/>
      <c r="AF39" s="2188"/>
      <c r="AG39" s="2189"/>
      <c r="AH39" s="44" t="s">
        <v>161</v>
      </c>
      <c r="AI39" s="2019"/>
      <c r="AJ39" s="2019"/>
      <c r="AK39" s="520"/>
      <c r="AL39" s="29" t="s">
        <v>163</v>
      </c>
      <c r="AM39" s="520"/>
      <c r="AN39" s="30" t="s">
        <v>164</v>
      </c>
    </row>
    <row r="40" spans="1:41" ht="12.6" customHeight="1">
      <c r="A40" s="2181"/>
      <c r="B40" s="2182"/>
      <c r="C40" s="2182"/>
      <c r="D40" s="2182"/>
      <c r="E40" s="2182"/>
      <c r="F40" s="2182"/>
      <c r="G40" s="2182"/>
      <c r="H40" s="2183"/>
      <c r="I40" s="2181"/>
      <c r="J40" s="2182"/>
      <c r="K40" s="2182"/>
      <c r="L40" s="2182"/>
      <c r="M40" s="2182"/>
      <c r="N40" s="2182"/>
      <c r="O40" s="2182"/>
      <c r="P40" s="2182"/>
      <c r="Q40" s="2182"/>
      <c r="R40" s="2182"/>
      <c r="S40" s="2182"/>
      <c r="T40" s="2182"/>
      <c r="U40" s="2182"/>
      <c r="V40" s="2182"/>
      <c r="W40" s="2182"/>
      <c r="X40" s="2182"/>
      <c r="Y40" s="2182"/>
      <c r="Z40" s="2183"/>
      <c r="AA40" s="2190"/>
      <c r="AB40" s="2191"/>
      <c r="AC40" s="2191"/>
      <c r="AD40" s="2191"/>
      <c r="AE40" s="2191"/>
      <c r="AF40" s="2191"/>
      <c r="AG40" s="2192"/>
      <c r="AH40" s="2200"/>
      <c r="AI40" s="2201"/>
      <c r="AJ40" s="2201"/>
      <c r="AK40" s="2201"/>
      <c r="AL40" s="2201"/>
      <c r="AM40" s="2201"/>
      <c r="AN40" s="2202"/>
    </row>
    <row r="41" spans="1:41" ht="12.6" customHeight="1">
      <c r="A41" s="2184"/>
      <c r="B41" s="2185"/>
      <c r="C41" s="2185"/>
      <c r="D41" s="2185"/>
      <c r="E41" s="2185"/>
      <c r="F41" s="2185"/>
      <c r="G41" s="2185"/>
      <c r="H41" s="2186"/>
      <c r="I41" s="2184"/>
      <c r="J41" s="2185"/>
      <c r="K41" s="2185"/>
      <c r="L41" s="2185"/>
      <c r="M41" s="2185"/>
      <c r="N41" s="2185"/>
      <c r="O41" s="2185"/>
      <c r="P41" s="2185"/>
      <c r="Q41" s="2185"/>
      <c r="R41" s="2185"/>
      <c r="S41" s="2185"/>
      <c r="T41" s="2185"/>
      <c r="U41" s="2185"/>
      <c r="V41" s="2185"/>
      <c r="W41" s="2185"/>
      <c r="X41" s="2185"/>
      <c r="Y41" s="2185"/>
      <c r="Z41" s="2186"/>
      <c r="AA41" s="2193"/>
      <c r="AB41" s="2194"/>
      <c r="AC41" s="2194"/>
      <c r="AD41" s="2194"/>
      <c r="AE41" s="2194"/>
      <c r="AF41" s="2194"/>
      <c r="AG41" s="2195"/>
      <c r="AH41" s="147" t="s">
        <v>162</v>
      </c>
      <c r="AI41" s="2196"/>
      <c r="AJ41" s="2196"/>
      <c r="AK41" s="330"/>
      <c r="AL41" s="519" t="s">
        <v>163</v>
      </c>
      <c r="AM41" s="330"/>
      <c r="AN41" s="149" t="s">
        <v>164</v>
      </c>
    </row>
    <row r="42" spans="1:41" ht="12.6" customHeight="1">
      <c r="A42" s="2178"/>
      <c r="B42" s="2179"/>
      <c r="C42" s="2179"/>
      <c r="D42" s="2179"/>
      <c r="E42" s="2179"/>
      <c r="F42" s="2179"/>
      <c r="G42" s="2179"/>
      <c r="H42" s="2180"/>
      <c r="I42" s="2178"/>
      <c r="J42" s="2179"/>
      <c r="K42" s="2179"/>
      <c r="L42" s="2179"/>
      <c r="M42" s="2179"/>
      <c r="N42" s="2179"/>
      <c r="O42" s="2179"/>
      <c r="P42" s="2179"/>
      <c r="Q42" s="2179"/>
      <c r="R42" s="2179"/>
      <c r="S42" s="2179"/>
      <c r="T42" s="2179"/>
      <c r="U42" s="2179"/>
      <c r="V42" s="2179"/>
      <c r="W42" s="2179"/>
      <c r="X42" s="2179"/>
      <c r="Y42" s="2179"/>
      <c r="Z42" s="2180"/>
      <c r="AA42" s="2187"/>
      <c r="AB42" s="2188"/>
      <c r="AC42" s="2188"/>
      <c r="AD42" s="2188"/>
      <c r="AE42" s="2188"/>
      <c r="AF42" s="2188"/>
      <c r="AG42" s="2189"/>
      <c r="AH42" s="44" t="s">
        <v>161</v>
      </c>
      <c r="AI42" s="2019"/>
      <c r="AJ42" s="2019"/>
      <c r="AK42" s="520"/>
      <c r="AL42" s="29" t="s">
        <v>163</v>
      </c>
      <c r="AM42" s="520"/>
      <c r="AN42" s="30" t="s">
        <v>164</v>
      </c>
    </row>
    <row r="43" spans="1:41" ht="12.6" customHeight="1">
      <c r="A43" s="2181"/>
      <c r="B43" s="2182"/>
      <c r="C43" s="2182"/>
      <c r="D43" s="2182"/>
      <c r="E43" s="2182"/>
      <c r="F43" s="2182"/>
      <c r="G43" s="2182"/>
      <c r="H43" s="2183"/>
      <c r="I43" s="2181"/>
      <c r="J43" s="2182"/>
      <c r="K43" s="2182"/>
      <c r="L43" s="2182"/>
      <c r="M43" s="2182"/>
      <c r="N43" s="2182"/>
      <c r="O43" s="2182"/>
      <c r="P43" s="2182"/>
      <c r="Q43" s="2182"/>
      <c r="R43" s="2182"/>
      <c r="S43" s="2182"/>
      <c r="T43" s="2182"/>
      <c r="U43" s="2182"/>
      <c r="V43" s="2182"/>
      <c r="W43" s="2182"/>
      <c r="X43" s="2182"/>
      <c r="Y43" s="2182"/>
      <c r="Z43" s="2183"/>
      <c r="AA43" s="2190"/>
      <c r="AB43" s="2191"/>
      <c r="AC43" s="2191"/>
      <c r="AD43" s="2191"/>
      <c r="AE43" s="2191"/>
      <c r="AF43" s="2191"/>
      <c r="AG43" s="2192"/>
      <c r="AH43" s="2200"/>
      <c r="AI43" s="2201"/>
      <c r="AJ43" s="2201"/>
      <c r="AK43" s="2201"/>
      <c r="AL43" s="2201"/>
      <c r="AM43" s="2201"/>
      <c r="AN43" s="2202"/>
    </row>
    <row r="44" spans="1:41" ht="12.6" customHeight="1">
      <c r="A44" s="2184"/>
      <c r="B44" s="2185"/>
      <c r="C44" s="2185"/>
      <c r="D44" s="2185"/>
      <c r="E44" s="2185"/>
      <c r="F44" s="2185"/>
      <c r="G44" s="2185"/>
      <c r="H44" s="2186"/>
      <c r="I44" s="2184"/>
      <c r="J44" s="2185"/>
      <c r="K44" s="2185"/>
      <c r="L44" s="2185"/>
      <c r="M44" s="2185"/>
      <c r="N44" s="2185"/>
      <c r="O44" s="2185"/>
      <c r="P44" s="2185"/>
      <c r="Q44" s="2185"/>
      <c r="R44" s="2185"/>
      <c r="S44" s="2185"/>
      <c r="T44" s="2185"/>
      <c r="U44" s="2185"/>
      <c r="V44" s="2185"/>
      <c r="W44" s="2185"/>
      <c r="X44" s="2185"/>
      <c r="Y44" s="2185"/>
      <c r="Z44" s="2186"/>
      <c r="AA44" s="2193"/>
      <c r="AB44" s="2194"/>
      <c r="AC44" s="2194"/>
      <c r="AD44" s="2194"/>
      <c r="AE44" s="2194"/>
      <c r="AF44" s="2194"/>
      <c r="AG44" s="2195"/>
      <c r="AH44" s="147" t="s">
        <v>162</v>
      </c>
      <c r="AI44" s="2196"/>
      <c r="AJ44" s="2196"/>
      <c r="AK44" s="330"/>
      <c r="AL44" s="519" t="s">
        <v>163</v>
      </c>
      <c r="AM44" s="330"/>
      <c r="AN44" s="149" t="s">
        <v>164</v>
      </c>
    </row>
    <row r="45" spans="1:41" ht="12.6" customHeight="1">
      <c r="A45" s="2178"/>
      <c r="B45" s="2179"/>
      <c r="C45" s="2179"/>
      <c r="D45" s="2179"/>
      <c r="E45" s="2179"/>
      <c r="F45" s="2179"/>
      <c r="G45" s="2179"/>
      <c r="H45" s="2180"/>
      <c r="I45" s="2178"/>
      <c r="J45" s="2179"/>
      <c r="K45" s="2179"/>
      <c r="L45" s="2179"/>
      <c r="M45" s="2179"/>
      <c r="N45" s="2179"/>
      <c r="O45" s="2179"/>
      <c r="P45" s="2179"/>
      <c r="Q45" s="2179"/>
      <c r="R45" s="2179"/>
      <c r="S45" s="2179"/>
      <c r="T45" s="2179"/>
      <c r="U45" s="2179"/>
      <c r="V45" s="2179"/>
      <c r="W45" s="2179"/>
      <c r="X45" s="2179"/>
      <c r="Y45" s="2179"/>
      <c r="Z45" s="2180"/>
      <c r="AA45" s="2187"/>
      <c r="AB45" s="2188"/>
      <c r="AC45" s="2188"/>
      <c r="AD45" s="2188"/>
      <c r="AE45" s="2188"/>
      <c r="AF45" s="2188"/>
      <c r="AG45" s="2189"/>
      <c r="AH45" s="44" t="s">
        <v>161</v>
      </c>
      <c r="AI45" s="2019"/>
      <c r="AJ45" s="2019"/>
      <c r="AK45" s="520"/>
      <c r="AL45" s="29" t="s">
        <v>163</v>
      </c>
      <c r="AM45" s="520"/>
      <c r="AN45" s="30" t="s">
        <v>164</v>
      </c>
    </row>
    <row r="46" spans="1:41" ht="12.6" customHeight="1">
      <c r="A46" s="2181"/>
      <c r="B46" s="2182"/>
      <c r="C46" s="2182"/>
      <c r="D46" s="2182"/>
      <c r="E46" s="2182"/>
      <c r="F46" s="2182"/>
      <c r="G46" s="2182"/>
      <c r="H46" s="2183"/>
      <c r="I46" s="2181"/>
      <c r="J46" s="2182"/>
      <c r="K46" s="2182"/>
      <c r="L46" s="2182"/>
      <c r="M46" s="2182"/>
      <c r="N46" s="2182"/>
      <c r="O46" s="2182"/>
      <c r="P46" s="2182"/>
      <c r="Q46" s="2182"/>
      <c r="R46" s="2182"/>
      <c r="S46" s="2182"/>
      <c r="T46" s="2182"/>
      <c r="U46" s="2182"/>
      <c r="V46" s="2182"/>
      <c r="W46" s="2182"/>
      <c r="X46" s="2182"/>
      <c r="Y46" s="2182"/>
      <c r="Z46" s="2183"/>
      <c r="AA46" s="2190"/>
      <c r="AB46" s="2191"/>
      <c r="AC46" s="2191"/>
      <c r="AD46" s="2191"/>
      <c r="AE46" s="2191"/>
      <c r="AF46" s="2191"/>
      <c r="AG46" s="2192"/>
      <c r="AH46" s="2200"/>
      <c r="AI46" s="2201"/>
      <c r="AJ46" s="2201"/>
      <c r="AK46" s="2201"/>
      <c r="AL46" s="2201"/>
      <c r="AM46" s="2201"/>
      <c r="AN46" s="2202"/>
    </row>
    <row r="47" spans="1:41" ht="12.6" customHeight="1">
      <c r="A47" s="2184"/>
      <c r="B47" s="2185"/>
      <c r="C47" s="2185"/>
      <c r="D47" s="2185"/>
      <c r="E47" s="2185"/>
      <c r="F47" s="2185"/>
      <c r="G47" s="2185"/>
      <c r="H47" s="2186"/>
      <c r="I47" s="2184"/>
      <c r="J47" s="2185"/>
      <c r="K47" s="2185"/>
      <c r="L47" s="2185"/>
      <c r="M47" s="2185"/>
      <c r="N47" s="2185"/>
      <c r="O47" s="2185"/>
      <c r="P47" s="2185"/>
      <c r="Q47" s="2185"/>
      <c r="R47" s="2185"/>
      <c r="S47" s="2185"/>
      <c r="T47" s="2185"/>
      <c r="U47" s="2185"/>
      <c r="V47" s="2185"/>
      <c r="W47" s="2185"/>
      <c r="X47" s="2185"/>
      <c r="Y47" s="2185"/>
      <c r="Z47" s="2186"/>
      <c r="AA47" s="2193"/>
      <c r="AB47" s="2194"/>
      <c r="AC47" s="2194"/>
      <c r="AD47" s="2194"/>
      <c r="AE47" s="2194"/>
      <c r="AF47" s="2194"/>
      <c r="AG47" s="2195"/>
      <c r="AH47" s="147" t="s">
        <v>162</v>
      </c>
      <c r="AI47" s="2196"/>
      <c r="AJ47" s="2196"/>
      <c r="AK47" s="330"/>
      <c r="AL47" s="519" t="s">
        <v>163</v>
      </c>
      <c r="AM47" s="330"/>
      <c r="AN47" s="149" t="s">
        <v>164</v>
      </c>
    </row>
    <row r="48" spans="1:41" ht="12.6" customHeight="1">
      <c r="A48" s="2178"/>
      <c r="B48" s="2179"/>
      <c r="C48" s="2179"/>
      <c r="D48" s="2179"/>
      <c r="E48" s="2179"/>
      <c r="F48" s="2179"/>
      <c r="G48" s="2179"/>
      <c r="H48" s="2180"/>
      <c r="I48" s="2178"/>
      <c r="J48" s="2179"/>
      <c r="K48" s="2179"/>
      <c r="L48" s="2179"/>
      <c r="M48" s="2179"/>
      <c r="N48" s="2179"/>
      <c r="O48" s="2179"/>
      <c r="P48" s="2179"/>
      <c r="Q48" s="2179"/>
      <c r="R48" s="2179"/>
      <c r="S48" s="2179"/>
      <c r="T48" s="2179"/>
      <c r="U48" s="2179"/>
      <c r="V48" s="2179"/>
      <c r="W48" s="2179"/>
      <c r="X48" s="2179"/>
      <c r="Y48" s="2179"/>
      <c r="Z48" s="2180"/>
      <c r="AA48" s="2187"/>
      <c r="AB48" s="2188"/>
      <c r="AC48" s="2188"/>
      <c r="AD48" s="2188"/>
      <c r="AE48" s="2188"/>
      <c r="AF48" s="2188"/>
      <c r="AG48" s="2189"/>
      <c r="AH48" s="44" t="s">
        <v>161</v>
      </c>
      <c r="AI48" s="2019"/>
      <c r="AJ48" s="2019"/>
      <c r="AK48" s="520"/>
      <c r="AL48" s="29" t="s">
        <v>163</v>
      </c>
      <c r="AM48" s="520"/>
      <c r="AN48" s="30" t="s">
        <v>164</v>
      </c>
    </row>
    <row r="49" spans="1:59" ht="12.6" customHeight="1">
      <c r="A49" s="2181"/>
      <c r="B49" s="2182"/>
      <c r="C49" s="2182"/>
      <c r="D49" s="2182"/>
      <c r="E49" s="2182"/>
      <c r="F49" s="2182"/>
      <c r="G49" s="2182"/>
      <c r="H49" s="2183"/>
      <c r="I49" s="2181"/>
      <c r="J49" s="2182"/>
      <c r="K49" s="2182"/>
      <c r="L49" s="2182"/>
      <c r="M49" s="2182"/>
      <c r="N49" s="2182"/>
      <c r="O49" s="2182"/>
      <c r="P49" s="2182"/>
      <c r="Q49" s="2182"/>
      <c r="R49" s="2182"/>
      <c r="S49" s="2182"/>
      <c r="T49" s="2182"/>
      <c r="U49" s="2182"/>
      <c r="V49" s="2182"/>
      <c r="W49" s="2182"/>
      <c r="X49" s="2182"/>
      <c r="Y49" s="2182"/>
      <c r="Z49" s="2183"/>
      <c r="AA49" s="2190"/>
      <c r="AB49" s="2191"/>
      <c r="AC49" s="2191"/>
      <c r="AD49" s="2191"/>
      <c r="AE49" s="2191"/>
      <c r="AF49" s="2191"/>
      <c r="AG49" s="2192"/>
      <c r="AH49" s="2200"/>
      <c r="AI49" s="2201"/>
      <c r="AJ49" s="2201"/>
      <c r="AK49" s="2201"/>
      <c r="AL49" s="2201"/>
      <c r="AM49" s="2201"/>
      <c r="AN49" s="2202"/>
    </row>
    <row r="50" spans="1:59" ht="12.6" customHeight="1">
      <c r="A50" s="2184"/>
      <c r="B50" s="2185"/>
      <c r="C50" s="2185"/>
      <c r="D50" s="2185"/>
      <c r="E50" s="2185"/>
      <c r="F50" s="2185"/>
      <c r="G50" s="2185"/>
      <c r="H50" s="2186"/>
      <c r="I50" s="2184"/>
      <c r="J50" s="2185"/>
      <c r="K50" s="2185"/>
      <c r="L50" s="2185"/>
      <c r="M50" s="2185"/>
      <c r="N50" s="2185"/>
      <c r="O50" s="2185"/>
      <c r="P50" s="2185"/>
      <c r="Q50" s="2185"/>
      <c r="R50" s="2185"/>
      <c r="S50" s="2185"/>
      <c r="T50" s="2185"/>
      <c r="U50" s="2185"/>
      <c r="V50" s="2185"/>
      <c r="W50" s="2185"/>
      <c r="X50" s="2185"/>
      <c r="Y50" s="2185"/>
      <c r="Z50" s="2186"/>
      <c r="AA50" s="2193"/>
      <c r="AB50" s="2194"/>
      <c r="AC50" s="2194"/>
      <c r="AD50" s="2194"/>
      <c r="AE50" s="2194"/>
      <c r="AF50" s="2194"/>
      <c r="AG50" s="2195"/>
      <c r="AH50" s="147" t="s">
        <v>162</v>
      </c>
      <c r="AI50" s="2196"/>
      <c r="AJ50" s="2196"/>
      <c r="AK50" s="330"/>
      <c r="AL50" s="519" t="s">
        <v>163</v>
      </c>
      <c r="AM50" s="330"/>
      <c r="AN50" s="149" t="s">
        <v>164</v>
      </c>
    </row>
    <row r="51" spans="1:59" ht="12.6" customHeight="1">
      <c r="A51" s="2178"/>
      <c r="B51" s="2179"/>
      <c r="C51" s="2179"/>
      <c r="D51" s="2179"/>
      <c r="E51" s="2179"/>
      <c r="F51" s="2179"/>
      <c r="G51" s="2179"/>
      <c r="H51" s="2180"/>
      <c r="I51" s="2178"/>
      <c r="J51" s="2179"/>
      <c r="K51" s="2179"/>
      <c r="L51" s="2179"/>
      <c r="M51" s="2179"/>
      <c r="N51" s="2179"/>
      <c r="O51" s="2179"/>
      <c r="P51" s="2179"/>
      <c r="Q51" s="2179"/>
      <c r="R51" s="2179"/>
      <c r="S51" s="2179"/>
      <c r="T51" s="2179"/>
      <c r="U51" s="2179"/>
      <c r="V51" s="2179"/>
      <c r="W51" s="2179"/>
      <c r="X51" s="2179"/>
      <c r="Y51" s="2179"/>
      <c r="Z51" s="2180"/>
      <c r="AA51" s="2187"/>
      <c r="AB51" s="2188"/>
      <c r="AC51" s="2188"/>
      <c r="AD51" s="2188"/>
      <c r="AE51" s="2188"/>
      <c r="AF51" s="2188"/>
      <c r="AG51" s="2189"/>
      <c r="AH51" s="44" t="s">
        <v>161</v>
      </c>
      <c r="AI51" s="2019"/>
      <c r="AJ51" s="2019"/>
      <c r="AK51" s="520"/>
      <c r="AL51" s="29" t="s">
        <v>163</v>
      </c>
      <c r="AM51" s="520"/>
      <c r="AN51" s="30" t="s">
        <v>164</v>
      </c>
    </row>
    <row r="52" spans="1:59" ht="12.6" customHeight="1">
      <c r="A52" s="2181"/>
      <c r="B52" s="2182"/>
      <c r="C52" s="2182"/>
      <c r="D52" s="2182"/>
      <c r="E52" s="2182"/>
      <c r="F52" s="2182"/>
      <c r="G52" s="2182"/>
      <c r="H52" s="2183"/>
      <c r="I52" s="2181"/>
      <c r="J52" s="2182"/>
      <c r="K52" s="2182"/>
      <c r="L52" s="2182"/>
      <c r="M52" s="2182"/>
      <c r="N52" s="2182"/>
      <c r="O52" s="2182"/>
      <c r="P52" s="2182"/>
      <c r="Q52" s="2182"/>
      <c r="R52" s="2182"/>
      <c r="S52" s="2182"/>
      <c r="T52" s="2182"/>
      <c r="U52" s="2182"/>
      <c r="V52" s="2182"/>
      <c r="W52" s="2182"/>
      <c r="X52" s="2182"/>
      <c r="Y52" s="2182"/>
      <c r="Z52" s="2183"/>
      <c r="AA52" s="2190"/>
      <c r="AB52" s="2191"/>
      <c r="AC52" s="2191"/>
      <c r="AD52" s="2191"/>
      <c r="AE52" s="2191"/>
      <c r="AF52" s="2191"/>
      <c r="AG52" s="2192"/>
      <c r="AH52" s="2200"/>
      <c r="AI52" s="2201"/>
      <c r="AJ52" s="2201"/>
      <c r="AK52" s="2201"/>
      <c r="AL52" s="2201"/>
      <c r="AM52" s="2201"/>
      <c r="AN52" s="2202"/>
    </row>
    <row r="53" spans="1:59" ht="12.6" customHeight="1">
      <c r="A53" s="2184"/>
      <c r="B53" s="2185"/>
      <c r="C53" s="2185"/>
      <c r="D53" s="2185"/>
      <c r="E53" s="2185"/>
      <c r="F53" s="2185"/>
      <c r="G53" s="2185"/>
      <c r="H53" s="2186"/>
      <c r="I53" s="2184"/>
      <c r="J53" s="2185"/>
      <c r="K53" s="2185"/>
      <c r="L53" s="2185"/>
      <c r="M53" s="2185"/>
      <c r="N53" s="2185"/>
      <c r="O53" s="2185"/>
      <c r="P53" s="2185"/>
      <c r="Q53" s="2185"/>
      <c r="R53" s="2185"/>
      <c r="S53" s="2185"/>
      <c r="T53" s="2185"/>
      <c r="U53" s="2185"/>
      <c r="V53" s="2185"/>
      <c r="W53" s="2185"/>
      <c r="X53" s="2185"/>
      <c r="Y53" s="2185"/>
      <c r="Z53" s="2186"/>
      <c r="AA53" s="2193"/>
      <c r="AB53" s="2194"/>
      <c r="AC53" s="2194"/>
      <c r="AD53" s="2194"/>
      <c r="AE53" s="2194"/>
      <c r="AF53" s="2194"/>
      <c r="AG53" s="2195"/>
      <c r="AH53" s="513" t="s">
        <v>162</v>
      </c>
      <c r="AI53" s="2022"/>
      <c r="AJ53" s="2022"/>
      <c r="AK53" s="332"/>
      <c r="AL53" s="514" t="s">
        <v>163</v>
      </c>
      <c r="AM53" s="332"/>
      <c r="AN53" s="515" t="s">
        <v>164</v>
      </c>
    </row>
    <row r="54" spans="1:59" ht="12.6" customHeight="1">
      <c r="A54" s="2"/>
      <c r="B54" s="521"/>
      <c r="C54" s="521"/>
      <c r="D54" s="521"/>
      <c r="E54" s="521"/>
      <c r="F54" s="521"/>
      <c r="G54" s="521"/>
      <c r="H54" s="521"/>
      <c r="I54" s="521"/>
      <c r="J54" s="521"/>
      <c r="K54" s="521"/>
      <c r="L54" s="521"/>
      <c r="M54" s="521"/>
      <c r="N54" s="521"/>
      <c r="O54" s="521"/>
      <c r="P54" s="521"/>
      <c r="Q54" s="521"/>
      <c r="R54" s="521"/>
      <c r="S54" s="521"/>
      <c r="T54" s="521"/>
      <c r="U54" s="521"/>
      <c r="V54" s="521"/>
      <c r="W54" s="521"/>
      <c r="X54" s="521"/>
      <c r="Y54" s="521"/>
      <c r="Z54" s="521"/>
      <c r="AA54" s="521"/>
      <c r="AB54" s="521"/>
      <c r="AC54" s="521"/>
      <c r="AD54" s="521"/>
      <c r="AE54" s="521"/>
      <c r="AF54" s="521"/>
      <c r="AG54" s="521"/>
      <c r="AH54" s="521"/>
      <c r="AI54" s="521"/>
      <c r="AJ54" s="521"/>
      <c r="AK54" s="521"/>
      <c r="AL54" s="521"/>
      <c r="AM54" s="521"/>
      <c r="AN54" s="4"/>
    </row>
    <row r="55" spans="1:59" ht="12.6" customHeight="1">
      <c r="A55" s="2"/>
      <c r="B55" s="521" t="s">
        <v>172</v>
      </c>
      <c r="C55" s="521"/>
      <c r="D55" s="521"/>
      <c r="E55" s="521"/>
      <c r="F55" s="521"/>
      <c r="G55" s="521"/>
      <c r="H55" s="521"/>
      <c r="I55" s="521"/>
      <c r="J55" s="521"/>
      <c r="K55" s="521"/>
      <c r="L55" s="521"/>
      <c r="M55" s="521"/>
      <c r="N55" s="521"/>
      <c r="O55" s="521"/>
      <c r="P55" s="521"/>
      <c r="Q55" s="521"/>
      <c r="R55" s="521"/>
      <c r="S55" s="521"/>
      <c r="T55" s="521"/>
      <c r="U55" s="521"/>
      <c r="V55" s="521"/>
      <c r="W55" s="521"/>
      <c r="X55" s="521"/>
      <c r="Y55" s="521"/>
      <c r="Z55" s="521"/>
      <c r="AA55" s="521"/>
      <c r="AB55" s="521"/>
      <c r="AC55" s="521"/>
      <c r="AD55" s="521"/>
      <c r="AE55" s="521"/>
      <c r="AF55" s="521"/>
      <c r="AG55" s="521"/>
      <c r="AH55" s="521"/>
      <c r="AI55" s="521"/>
      <c r="AJ55" s="521"/>
      <c r="AK55" s="521"/>
      <c r="AL55" s="521"/>
      <c r="AM55" s="521"/>
      <c r="AN55" s="4"/>
    </row>
    <row r="56" spans="1:59" ht="12.6" customHeight="1">
      <c r="A56" s="2"/>
      <c r="B56" s="521"/>
      <c r="C56" s="521"/>
      <c r="D56" s="521"/>
      <c r="E56" s="521"/>
      <c r="F56" s="521"/>
      <c r="G56" s="521"/>
      <c r="H56" s="521"/>
      <c r="I56" s="521"/>
      <c r="J56" s="521"/>
      <c r="K56" s="521"/>
      <c r="L56" s="521"/>
      <c r="M56" s="521"/>
      <c r="N56" s="521"/>
      <c r="O56" s="521"/>
      <c r="P56" s="521"/>
      <c r="Q56" s="521"/>
      <c r="R56" s="521"/>
      <c r="S56" s="521"/>
      <c r="T56" s="521"/>
      <c r="U56" s="521"/>
      <c r="V56" s="521"/>
      <c r="W56" s="521"/>
      <c r="X56" s="521"/>
      <c r="Y56" s="521"/>
      <c r="Z56" s="521"/>
      <c r="AA56" s="521"/>
      <c r="AB56" s="521"/>
      <c r="AC56" s="521"/>
      <c r="AD56" s="521"/>
      <c r="AE56" s="521"/>
      <c r="AF56" s="521"/>
      <c r="AG56" s="521"/>
      <c r="AH56" s="521"/>
      <c r="AI56" s="521"/>
      <c r="AJ56" s="521"/>
      <c r="AK56" s="521"/>
      <c r="AL56" s="521"/>
      <c r="AM56" s="521"/>
      <c r="AN56" s="4"/>
    </row>
    <row r="57" spans="1:59" ht="12.6" customHeight="1">
      <c r="A57" s="2"/>
      <c r="B57" s="1983" t="s">
        <v>2262</v>
      </c>
      <c r="C57" s="1983"/>
      <c r="D57" s="2028"/>
      <c r="E57" s="2028"/>
      <c r="F57" s="521" t="s">
        <v>163</v>
      </c>
      <c r="G57" s="2028"/>
      <c r="H57" s="2028"/>
      <c r="I57" s="521" t="s">
        <v>164</v>
      </c>
      <c r="J57" s="2028"/>
      <c r="K57" s="2028"/>
      <c r="L57" s="521" t="s">
        <v>173</v>
      </c>
      <c r="M57" s="521"/>
      <c r="N57" s="521"/>
      <c r="O57" s="521"/>
      <c r="P57" s="521"/>
      <c r="Q57" s="521"/>
      <c r="R57" s="521"/>
      <c r="S57" s="521"/>
      <c r="T57" s="521"/>
      <c r="U57" s="521"/>
      <c r="V57" s="521"/>
      <c r="W57" s="521"/>
      <c r="X57" s="327"/>
      <c r="Y57" s="327"/>
      <c r="Z57" s="327"/>
      <c r="AA57" s="327"/>
      <c r="AB57" s="327"/>
      <c r="AC57" s="327"/>
      <c r="AD57" s="327"/>
      <c r="AE57" s="327"/>
      <c r="AF57" s="327"/>
      <c r="AG57" s="327"/>
      <c r="AH57" s="327"/>
      <c r="AI57" s="327"/>
      <c r="AJ57" s="327"/>
      <c r="AK57" s="327"/>
      <c r="AL57" s="327"/>
      <c r="AM57" s="327"/>
      <c r="AN57" s="4"/>
      <c r="AO57" s="410" t="s">
        <v>1694</v>
      </c>
    </row>
    <row r="58" spans="1:59" ht="12.6" customHeight="1">
      <c r="A58" s="2"/>
      <c r="B58" s="508"/>
      <c r="C58" s="508"/>
      <c r="D58" s="508"/>
      <c r="E58" s="508"/>
      <c r="F58" s="521"/>
      <c r="G58" s="508"/>
      <c r="H58" s="508"/>
      <c r="I58" s="521"/>
      <c r="J58" s="508"/>
      <c r="K58" s="508"/>
      <c r="L58" s="521"/>
      <c r="M58" s="521"/>
      <c r="N58" s="521"/>
      <c r="O58" s="521"/>
      <c r="P58" s="521"/>
      <c r="Q58" s="521"/>
      <c r="R58" s="521"/>
      <c r="S58" s="521"/>
      <c r="T58" s="521"/>
      <c r="U58" s="521"/>
      <c r="V58" s="521"/>
      <c r="W58" s="521"/>
      <c r="X58" s="327"/>
      <c r="Y58" s="327"/>
      <c r="Z58" s="327"/>
      <c r="AA58" s="327"/>
      <c r="AB58" s="327"/>
      <c r="AC58" s="327"/>
      <c r="AD58" s="327"/>
      <c r="AE58" s="327"/>
      <c r="AF58" s="327"/>
      <c r="AG58" s="327"/>
      <c r="AH58" s="327"/>
      <c r="AI58" s="327"/>
      <c r="AJ58" s="327"/>
      <c r="AK58" s="327"/>
      <c r="AL58" s="327"/>
      <c r="AM58" s="327"/>
      <c r="AN58" s="4"/>
    </row>
    <row r="59" spans="1:59" ht="12.6" customHeight="1">
      <c r="A59" s="2"/>
      <c r="B59" s="521"/>
      <c r="C59" s="521"/>
      <c r="D59" s="521"/>
      <c r="E59" s="521"/>
      <c r="F59" s="521"/>
      <c r="G59" s="521"/>
      <c r="H59" s="521"/>
      <c r="I59" s="521"/>
      <c r="J59" s="521"/>
      <c r="K59" s="521"/>
      <c r="L59" s="521"/>
      <c r="M59" s="521"/>
      <c r="N59" s="521"/>
      <c r="O59" s="521"/>
      <c r="P59" s="521"/>
      <c r="Q59" s="521"/>
      <c r="R59" s="521"/>
      <c r="U59" s="521"/>
      <c r="V59" s="521"/>
      <c r="W59" s="521"/>
      <c r="X59" s="327"/>
      <c r="Y59" s="327"/>
      <c r="Z59" s="327"/>
      <c r="AA59" s="327"/>
      <c r="AB59" s="327"/>
      <c r="AC59" s="327"/>
      <c r="AD59" s="327"/>
      <c r="AE59" s="327"/>
      <c r="AF59" s="327"/>
      <c r="AG59" s="327"/>
      <c r="AH59" s="327"/>
      <c r="AI59" s="327"/>
      <c r="AJ59" s="327"/>
      <c r="AK59" s="327"/>
      <c r="AL59" s="327"/>
      <c r="AM59" s="327"/>
      <c r="AN59" s="4"/>
    </row>
    <row r="60" spans="1:59" ht="12.6" customHeight="1">
      <c r="A60" s="2"/>
      <c r="B60" s="886"/>
      <c r="C60" s="886"/>
      <c r="D60" s="886"/>
      <c r="E60" s="886"/>
      <c r="F60" s="886"/>
      <c r="G60" s="886"/>
      <c r="H60" s="886"/>
      <c r="I60" s="886"/>
      <c r="J60" s="886"/>
      <c r="K60" s="886" t="s">
        <v>174</v>
      </c>
      <c r="L60" s="886"/>
      <c r="N60" s="886"/>
      <c r="P60" s="886"/>
      <c r="Q60" s="886"/>
      <c r="R60" s="886"/>
      <c r="U60" s="521"/>
      <c r="V60" s="521"/>
      <c r="W60" s="521"/>
      <c r="X60" s="327"/>
      <c r="Y60" s="327"/>
      <c r="Z60" s="2028"/>
      <c r="AA60" s="2028"/>
      <c r="AB60" s="2028"/>
      <c r="AC60" s="2028"/>
      <c r="AD60" s="2028"/>
      <c r="AE60" s="2028"/>
      <c r="AF60" s="2028"/>
      <c r="AG60" s="2028"/>
      <c r="AH60" s="2028"/>
      <c r="AI60" s="2028"/>
      <c r="AJ60" s="2028"/>
      <c r="AK60" s="2028"/>
      <c r="AL60" s="2028"/>
      <c r="AM60" s="327"/>
      <c r="AN60" s="4"/>
    </row>
    <row r="61" spans="1:59" ht="12.6" customHeight="1">
      <c r="A61" s="2"/>
      <c r="B61" s="886"/>
      <c r="C61" s="886"/>
      <c r="D61" s="886"/>
      <c r="E61" s="886"/>
      <c r="F61" s="886"/>
      <c r="G61" s="886"/>
      <c r="H61" s="886"/>
      <c r="I61" s="886"/>
      <c r="J61" s="886"/>
      <c r="K61" s="886" t="s">
        <v>2374</v>
      </c>
      <c r="L61" s="886"/>
      <c r="N61" s="886"/>
      <c r="P61" s="886"/>
      <c r="Q61" s="886"/>
      <c r="R61" s="886"/>
      <c r="U61" s="521" t="s">
        <v>175</v>
      </c>
      <c r="W61" s="521"/>
      <c r="X61" s="337"/>
      <c r="Y61" s="337"/>
      <c r="Z61" s="2030"/>
      <c r="AA61" s="2030"/>
      <c r="AB61" s="2030"/>
      <c r="AC61" s="2030"/>
      <c r="AD61" s="2030"/>
      <c r="AE61" s="2030"/>
      <c r="AF61" s="2030"/>
      <c r="AG61" s="2030"/>
      <c r="AH61" s="2030"/>
      <c r="AI61" s="2030"/>
      <c r="AJ61" s="2030"/>
      <c r="AK61" s="2030"/>
      <c r="AL61" s="2030"/>
      <c r="AM61" s="337"/>
      <c r="AN61" s="4"/>
    </row>
    <row r="62" spans="1:59" ht="12.6" customHeight="1">
      <c r="A62" s="5"/>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7"/>
    </row>
    <row r="63" spans="1:59" s="264" customFormat="1" ht="12.6" customHeight="1">
      <c r="A63" s="264" t="s">
        <v>2819</v>
      </c>
      <c r="AN63" s="266" t="s">
        <v>2820</v>
      </c>
      <c r="AO63" s="1441"/>
      <c r="AP63" s="1441"/>
      <c r="AQ63" s="1441"/>
      <c r="AR63" s="1441"/>
      <c r="AS63" s="1441"/>
      <c r="AT63" s="1441"/>
      <c r="AU63" s="1441"/>
      <c r="AV63" s="1441"/>
      <c r="AW63" s="1441"/>
      <c r="AX63" s="1441"/>
      <c r="AY63" s="1441"/>
      <c r="AZ63" s="1441"/>
      <c r="BA63" s="1441"/>
      <c r="BB63" s="1441"/>
      <c r="BC63" s="1441"/>
      <c r="BD63" s="1441"/>
      <c r="BE63" s="1441"/>
      <c r="BF63" s="1441"/>
      <c r="BG63" s="1441"/>
    </row>
    <row r="64" spans="1:59" s="888" customFormat="1" ht="12.6" customHeight="1">
      <c r="A64" s="888" t="s">
        <v>2375</v>
      </c>
      <c r="AO64" s="381"/>
      <c r="AP64" s="381"/>
      <c r="AQ64" s="381"/>
      <c r="AR64" s="381"/>
      <c r="AS64" s="381"/>
      <c r="AT64" s="381"/>
      <c r="AU64" s="381"/>
      <c r="AV64" s="381"/>
      <c r="AW64" s="381"/>
      <c r="AX64" s="381"/>
      <c r="AY64" s="381"/>
      <c r="AZ64" s="381"/>
      <c r="BA64" s="381"/>
      <c r="BB64" s="381"/>
      <c r="BC64" s="381"/>
      <c r="BD64" s="381"/>
      <c r="BE64" s="381"/>
      <c r="BF64" s="381"/>
      <c r="BG64" s="381"/>
    </row>
    <row r="65" spans="1:59" s="888" customFormat="1" ht="12.6" customHeight="1">
      <c r="A65" s="890" t="s">
        <v>2376</v>
      </c>
      <c r="AO65" s="381"/>
      <c r="AP65" s="381"/>
      <c r="AQ65" s="381"/>
      <c r="AR65" s="381"/>
      <c r="AS65" s="381"/>
      <c r="AT65" s="381"/>
      <c r="AU65" s="381"/>
      <c r="AV65" s="381"/>
      <c r="AW65" s="381"/>
      <c r="AX65" s="381"/>
      <c r="AY65" s="381"/>
      <c r="AZ65" s="381"/>
      <c r="BA65" s="381"/>
      <c r="BB65" s="381"/>
      <c r="BC65" s="381"/>
      <c r="BD65" s="381"/>
      <c r="BE65" s="381"/>
      <c r="BF65" s="381"/>
      <c r="BG65" s="381"/>
    </row>
    <row r="66" spans="1:59" ht="12.6" customHeight="1">
      <c r="A66" s="890" t="s">
        <v>2377</v>
      </c>
    </row>
  </sheetData>
  <mergeCells count="100">
    <mergeCell ref="B57:C57"/>
    <mergeCell ref="D57:E57"/>
    <mergeCell ref="G57:H57"/>
    <mergeCell ref="J57:K57"/>
    <mergeCell ref="Z60:AL61"/>
    <mergeCell ref="A51:H53"/>
    <mergeCell ref="I51:Z53"/>
    <mergeCell ref="AA51:AG53"/>
    <mergeCell ref="AI51:AJ51"/>
    <mergeCell ref="AH52:AN52"/>
    <mergeCell ref="AI53:AJ53"/>
    <mergeCell ref="A48:H50"/>
    <mergeCell ref="I48:Z50"/>
    <mergeCell ref="AA48:AG50"/>
    <mergeCell ref="AI48:AJ48"/>
    <mergeCell ref="AH49:AN49"/>
    <mergeCell ref="AI50:AJ50"/>
    <mergeCell ref="A45:H47"/>
    <mergeCell ref="I45:Z47"/>
    <mergeCell ref="AA45:AG47"/>
    <mergeCell ref="AI45:AJ45"/>
    <mergeCell ref="AH46:AN46"/>
    <mergeCell ref="AI47:AJ47"/>
    <mergeCell ref="A42:H44"/>
    <mergeCell ref="I42:Z44"/>
    <mergeCell ref="AA42:AG44"/>
    <mergeCell ref="AI42:AJ42"/>
    <mergeCell ref="AH43:AN43"/>
    <mergeCell ref="AI44:AJ44"/>
    <mergeCell ref="A39:H41"/>
    <mergeCell ref="I39:Z41"/>
    <mergeCell ref="AA39:AG41"/>
    <mergeCell ref="AI39:AJ39"/>
    <mergeCell ref="AH40:AN40"/>
    <mergeCell ref="AI41:AJ41"/>
    <mergeCell ref="AI35:AJ35"/>
    <mergeCell ref="A36:H38"/>
    <mergeCell ref="I36:Z38"/>
    <mergeCell ref="AA36:AG38"/>
    <mergeCell ref="AI36:AJ36"/>
    <mergeCell ref="AH37:AN37"/>
    <mergeCell ref="AI38:AJ38"/>
    <mergeCell ref="A33:H35"/>
    <mergeCell ref="I33:Z35"/>
    <mergeCell ref="AA33:AG35"/>
    <mergeCell ref="AI33:AJ33"/>
    <mergeCell ref="AH34:AN34"/>
    <mergeCell ref="A29:AN30"/>
    <mergeCell ref="A31:H32"/>
    <mergeCell ref="I31:Z32"/>
    <mergeCell ref="AA31:AG32"/>
    <mergeCell ref="AH31:AN32"/>
    <mergeCell ref="AO26:BO28"/>
    <mergeCell ref="BQ26:BR26"/>
    <mergeCell ref="AH27:AN27"/>
    <mergeCell ref="BP27:BV27"/>
    <mergeCell ref="AI28:AJ28"/>
    <mergeCell ref="BQ28:BR28"/>
    <mergeCell ref="AO23:BO25"/>
    <mergeCell ref="BQ23:BR23"/>
    <mergeCell ref="AH24:AN24"/>
    <mergeCell ref="BP24:BV24"/>
    <mergeCell ref="AI25:AJ25"/>
    <mergeCell ref="BQ25:BR25"/>
    <mergeCell ref="A20:F28"/>
    <mergeCell ref="G20:AG22"/>
    <mergeCell ref="AI20:AJ20"/>
    <mergeCell ref="AH21:AN21"/>
    <mergeCell ref="AI22:AJ22"/>
    <mergeCell ref="G23:AG25"/>
    <mergeCell ref="AI23:AJ23"/>
    <mergeCell ref="G26:AG28"/>
    <mergeCell ref="AI26:AJ26"/>
    <mergeCell ref="AJ18:AK18"/>
    <mergeCell ref="A10:AN11"/>
    <mergeCell ref="A12:F15"/>
    <mergeCell ref="G13:AA14"/>
    <mergeCell ref="AB14:AC14"/>
    <mergeCell ref="AD14:AE14"/>
    <mergeCell ref="AG14:AH14"/>
    <mergeCell ref="AJ14:AK14"/>
    <mergeCell ref="AM14:AN14"/>
    <mergeCell ref="A16:F19"/>
    <mergeCell ref="G17:AA18"/>
    <mergeCell ref="AB18:AC18"/>
    <mergeCell ref="AD18:AE18"/>
    <mergeCell ref="AG18:AH18"/>
    <mergeCell ref="A6:F6"/>
    <mergeCell ref="G6:AA6"/>
    <mergeCell ref="AB6:AN6"/>
    <mergeCell ref="AJ8:AK8"/>
    <mergeCell ref="J2:U3"/>
    <mergeCell ref="V2:AC5"/>
    <mergeCell ref="AD2:AJ5"/>
    <mergeCell ref="J4:U5"/>
    <mergeCell ref="A7:F9"/>
    <mergeCell ref="G7:AA9"/>
    <mergeCell ref="AB8:AC8"/>
    <mergeCell ref="AD8:AE8"/>
    <mergeCell ref="AG8:AH8"/>
  </mergeCells>
  <phoneticPr fontId="71"/>
  <conditionalFormatting sqref="D57:E57 G57:H57 J57:K57">
    <cfRule type="containsBlanks" dxfId="1766" priority="17">
      <formula>LEN(TRIM(D57))=0</formula>
    </cfRule>
  </conditionalFormatting>
  <conditionalFormatting sqref="G6 G7">
    <cfRule type="containsBlanks" dxfId="1765" priority="18">
      <formula>LEN(TRIM(G6))=0</formula>
    </cfRule>
  </conditionalFormatting>
  <conditionalFormatting sqref="AD8:AE8">
    <cfRule type="containsBlanks" dxfId="1764" priority="14">
      <formula>LEN(TRIM(AD8))=0</formula>
    </cfRule>
  </conditionalFormatting>
  <conditionalFormatting sqref="AG8:AH8">
    <cfRule type="containsBlanks" dxfId="1763" priority="13">
      <formula>LEN(TRIM(AG8))=0</formula>
    </cfRule>
  </conditionalFormatting>
  <conditionalFormatting sqref="AJ8:AK8">
    <cfRule type="containsBlanks" dxfId="1762" priority="12">
      <formula>LEN(TRIM(AJ8))=0</formula>
    </cfRule>
  </conditionalFormatting>
  <conditionalFormatting sqref="AD14:AE14">
    <cfRule type="containsBlanks" dxfId="1761" priority="11">
      <formula>LEN(TRIM(AD14))=0</formula>
    </cfRule>
  </conditionalFormatting>
  <conditionalFormatting sqref="AG14:AH14">
    <cfRule type="containsBlanks" dxfId="1760" priority="10">
      <formula>LEN(TRIM(AG14))=0</formula>
    </cfRule>
  </conditionalFormatting>
  <conditionalFormatting sqref="AJ14:AK14">
    <cfRule type="containsBlanks" dxfId="1759" priority="9">
      <formula>LEN(TRIM(AJ14))=0</formula>
    </cfRule>
  </conditionalFormatting>
  <conditionalFormatting sqref="AB8:AC8 AB14:AC14">
    <cfRule type="containsBlanks" dxfId="1758" priority="8">
      <formula>LEN(TRIM(AB8))=0</formula>
    </cfRule>
  </conditionalFormatting>
  <conditionalFormatting sqref="AD18:AE18">
    <cfRule type="containsBlanks" dxfId="1757" priority="7">
      <formula>LEN(TRIM(AD18))=0</formula>
    </cfRule>
  </conditionalFormatting>
  <conditionalFormatting sqref="AG18:AH18">
    <cfRule type="containsBlanks" dxfId="1756" priority="6">
      <formula>LEN(TRIM(AG18))=0</formula>
    </cfRule>
  </conditionalFormatting>
  <conditionalFormatting sqref="AJ18:AK18">
    <cfRule type="containsBlanks" dxfId="1755" priority="5">
      <formula>LEN(TRIM(AJ18))=0</formula>
    </cfRule>
  </conditionalFormatting>
  <conditionalFormatting sqref="AB18:AC18">
    <cfRule type="containsBlanks" dxfId="1754" priority="4">
      <formula>LEN(TRIM(AB18))=0</formula>
    </cfRule>
  </conditionalFormatting>
  <conditionalFormatting sqref="AM14:AN14">
    <cfRule type="containsBlanks" dxfId="1753" priority="3">
      <formula>LEN(TRIM(AM14))=0</formula>
    </cfRule>
  </conditionalFormatting>
  <conditionalFormatting sqref="G13:AA14">
    <cfRule type="containsBlanks" dxfId="1752" priority="2">
      <formula>LEN(TRIM(G13))=0</formula>
    </cfRule>
  </conditionalFormatting>
  <conditionalFormatting sqref="G17 Z60">
    <cfRule type="containsBlanks" dxfId="1751" priority="1">
      <formula>LEN(TRIM(G17))=0</formula>
    </cfRule>
  </conditionalFormatting>
  <dataValidations count="5">
    <dataValidation type="list" allowBlank="1" showInputMessage="1" showErrorMessage="1" sqref="AH21:AN21 AH24:AN24 AH27:AN27 AH34:AN34 AH37:AN37 AH40:AN40 AH43:AN43 AH46:AN46 AH49:AN49 AH52:AN52 BP24:BV24 BP27:BV27">
      <formula1>"現在に至る"</formula1>
    </dataValidation>
    <dataValidation type="list" allowBlank="1" showInputMessage="1" showErrorMessage="1" sqref="AM14:AN14">
      <formula1>"卒業,中退"</formula1>
    </dataValidation>
    <dataValidation type="list" allowBlank="1" showInputMessage="1" showErrorMessage="1" sqref="AB8 AB14 AB18">
      <formula1>"大正,昭和,平成"</formula1>
    </dataValidation>
    <dataValidation imeMode="hiragana" allowBlank="1" showInputMessage="1" showErrorMessage="1" sqref="G6:AA9 G20:AG28 AO23:BO28"/>
    <dataValidation imeMode="halfAlpha" allowBlank="1" showInputMessage="1" showErrorMessage="1" sqref="AM25:AM26 AM22:AM23 AM28 AK28 AM35:AM36 AM33 AK38:AK39 AK25:AK26 AM38:AM39 AK22:AK23 AM20 AK20 AK35:AK36 AK33 AK41:AK42 AM41:AM42 AK44:AK45 AM44:AM45 AK47:AK48 AM47:AM48 AK50:AK51 AM50:AM51 AK53 AM53 BU25:BU26 BU23 BU28 BS28 BS25:BS26 BS23"/>
  </dataValidations>
  <pageMargins left="0.78740157480314965" right="0.78740157480314965" top="0.39370078740157483" bottom="0.39370078740157483" header="0.39370078740157483" footer="0.39370078740157483"/>
  <pageSetup paperSize="9" scale="93"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O205"/>
  <sheetViews>
    <sheetView workbookViewId="0"/>
  </sheetViews>
  <sheetFormatPr defaultColWidth="2.125" defaultRowHeight="12.6" customHeight="1"/>
  <cols>
    <col min="1" max="1" width="2.125" style="174" customWidth="1"/>
    <col min="2" max="16384" width="2.125" style="174"/>
  </cols>
  <sheetData>
    <row r="1" spans="1:40" ht="12.6" customHeight="1">
      <c r="A1" s="246" t="s">
        <v>2087</v>
      </c>
    </row>
    <row r="2" spans="1:40" ht="12.6" customHeight="1">
      <c r="A2" s="246"/>
    </row>
    <row r="3" spans="1:40" ht="12.6" customHeight="1">
      <c r="A3" s="4087" t="s">
        <v>525</v>
      </c>
      <c r="B3" s="4087"/>
      <c r="C3" s="4087"/>
      <c r="D3" s="4087"/>
      <c r="E3" s="4087"/>
      <c r="F3" s="4087"/>
      <c r="G3" s="4087"/>
      <c r="H3" s="4087"/>
      <c r="I3" s="4087"/>
      <c r="J3" s="4087"/>
      <c r="K3" s="4087"/>
      <c r="L3" s="4087"/>
      <c r="M3" s="4087"/>
      <c r="N3" s="4087"/>
      <c r="O3" s="4087"/>
      <c r="P3" s="4087"/>
      <c r="Q3" s="4087"/>
      <c r="R3" s="4087"/>
      <c r="S3" s="4087"/>
      <c r="T3" s="4087"/>
      <c r="U3" s="4087"/>
      <c r="V3" s="4087"/>
      <c r="W3" s="4087"/>
      <c r="X3" s="4087"/>
      <c r="Y3" s="4087"/>
      <c r="Z3" s="4087"/>
      <c r="AA3" s="4087"/>
      <c r="AB3" s="4087"/>
      <c r="AC3" s="4087"/>
      <c r="AD3" s="4087"/>
      <c r="AE3" s="4087"/>
      <c r="AF3" s="4087"/>
      <c r="AG3" s="4087"/>
      <c r="AH3" s="4087"/>
      <c r="AI3" s="4087"/>
      <c r="AJ3" s="4087"/>
      <c r="AK3" s="4087"/>
      <c r="AL3" s="4087"/>
      <c r="AM3" s="4087"/>
      <c r="AN3" s="4087"/>
    </row>
    <row r="4" spans="1:40" ht="12.6" customHeight="1">
      <c r="A4" s="4087"/>
      <c r="B4" s="4087"/>
      <c r="C4" s="4087"/>
      <c r="D4" s="4087"/>
      <c r="E4" s="4087"/>
      <c r="F4" s="4087"/>
      <c r="G4" s="4087"/>
      <c r="H4" s="4087"/>
      <c r="I4" s="4087"/>
      <c r="J4" s="4087"/>
      <c r="K4" s="4087"/>
      <c r="L4" s="4087"/>
      <c r="M4" s="4087"/>
      <c r="N4" s="4087"/>
      <c r="O4" s="4087"/>
      <c r="P4" s="4087"/>
      <c r="Q4" s="4087"/>
      <c r="R4" s="4087"/>
      <c r="S4" s="4087"/>
      <c r="T4" s="4087"/>
      <c r="U4" s="4087"/>
      <c r="V4" s="4087"/>
      <c r="W4" s="4087"/>
      <c r="X4" s="4087"/>
      <c r="Y4" s="4087"/>
      <c r="Z4" s="4087"/>
      <c r="AA4" s="4087"/>
      <c r="AB4" s="4087"/>
      <c r="AC4" s="4087"/>
      <c r="AD4" s="4087"/>
      <c r="AE4" s="4087"/>
      <c r="AF4" s="4087"/>
      <c r="AG4" s="4087"/>
      <c r="AH4" s="4087"/>
      <c r="AI4" s="4087"/>
      <c r="AJ4" s="4087"/>
      <c r="AK4" s="4087"/>
      <c r="AL4" s="4087"/>
      <c r="AM4" s="4087"/>
      <c r="AN4" s="4087"/>
    </row>
    <row r="5" spans="1:40" ht="12.6" customHeight="1">
      <c r="A5" s="4087"/>
      <c r="B5" s="4087"/>
      <c r="C5" s="4087"/>
      <c r="D5" s="4087"/>
      <c r="E5" s="4087"/>
      <c r="F5" s="4087"/>
      <c r="G5" s="4087"/>
      <c r="H5" s="4087"/>
      <c r="I5" s="4087"/>
      <c r="J5" s="4087"/>
      <c r="K5" s="4087"/>
      <c r="L5" s="4087"/>
      <c r="M5" s="4087"/>
      <c r="N5" s="4087"/>
      <c r="O5" s="4087"/>
      <c r="P5" s="4087"/>
      <c r="Q5" s="4087"/>
      <c r="R5" s="4087"/>
      <c r="S5" s="4087"/>
      <c r="T5" s="4087"/>
      <c r="U5" s="4087"/>
      <c r="V5" s="4087"/>
      <c r="W5" s="4087"/>
      <c r="X5" s="4087"/>
      <c r="Y5" s="4087"/>
      <c r="Z5" s="4087"/>
      <c r="AA5" s="4087"/>
      <c r="AB5" s="4087"/>
      <c r="AC5" s="4087"/>
      <c r="AD5" s="4087"/>
      <c r="AE5" s="4087"/>
      <c r="AF5" s="4087"/>
      <c r="AG5" s="4087"/>
      <c r="AH5" s="4087"/>
      <c r="AI5" s="4087"/>
      <c r="AJ5" s="4087"/>
      <c r="AK5" s="4087"/>
      <c r="AL5" s="4087"/>
      <c r="AM5" s="4087"/>
      <c r="AN5" s="4087"/>
    </row>
    <row r="6" spans="1:40" ht="12.6" customHeight="1">
      <c r="A6" s="252"/>
      <c r="B6" s="253"/>
      <c r="C6" s="9"/>
      <c r="D6" s="9"/>
      <c r="E6" s="9"/>
      <c r="F6" s="9"/>
      <c r="G6" s="9"/>
      <c r="H6" s="9"/>
      <c r="I6" s="9"/>
      <c r="J6" s="9"/>
      <c r="K6" s="9"/>
      <c r="L6" s="9"/>
      <c r="M6" s="9"/>
      <c r="N6" s="9"/>
      <c r="O6" s="9"/>
      <c r="P6" s="9"/>
      <c r="Q6" s="9"/>
      <c r="R6" s="9"/>
      <c r="S6" s="9"/>
      <c r="T6" s="9"/>
      <c r="U6" s="9"/>
      <c r="V6" s="9"/>
      <c r="W6" s="2359" t="s">
        <v>2261</v>
      </c>
      <c r="X6" s="2359"/>
      <c r="Y6" s="2359"/>
      <c r="Z6" s="4032"/>
      <c r="AA6" s="4032"/>
      <c r="AB6" s="4032"/>
      <c r="AC6" s="2359" t="s">
        <v>85</v>
      </c>
      <c r="AD6" s="2359"/>
      <c r="AE6" s="4032"/>
      <c r="AF6" s="4032"/>
      <c r="AG6" s="4032"/>
      <c r="AH6" s="2359" t="s">
        <v>84</v>
      </c>
      <c r="AI6" s="2359"/>
      <c r="AJ6" s="4032"/>
      <c r="AK6" s="4032"/>
      <c r="AL6" s="4032"/>
      <c r="AM6" s="2359" t="s">
        <v>83</v>
      </c>
      <c r="AN6" s="2436"/>
    </row>
    <row r="7" spans="1:40" ht="12.6" customHeight="1">
      <c r="A7" s="254"/>
      <c r="B7" s="250"/>
      <c r="C7" s="392"/>
      <c r="D7" s="392"/>
      <c r="E7" s="392"/>
      <c r="F7" s="392"/>
      <c r="G7" s="392"/>
      <c r="H7" s="392"/>
      <c r="I7" s="392"/>
      <c r="J7" s="392"/>
      <c r="K7" s="392"/>
      <c r="L7" s="392"/>
      <c r="M7" s="392"/>
      <c r="N7" s="392"/>
      <c r="O7" s="392"/>
      <c r="P7" s="392"/>
      <c r="Q7" s="392"/>
      <c r="R7" s="392"/>
      <c r="S7" s="392"/>
      <c r="T7" s="392"/>
      <c r="U7" s="392"/>
      <c r="V7" s="392"/>
      <c r="W7" s="2122"/>
      <c r="X7" s="2122"/>
      <c r="Y7" s="2122"/>
      <c r="Z7" s="3531"/>
      <c r="AA7" s="3531"/>
      <c r="AB7" s="3531"/>
      <c r="AC7" s="2122"/>
      <c r="AD7" s="2122"/>
      <c r="AE7" s="3531"/>
      <c r="AF7" s="3531"/>
      <c r="AG7" s="3531"/>
      <c r="AH7" s="2122"/>
      <c r="AI7" s="2122"/>
      <c r="AJ7" s="3531"/>
      <c r="AK7" s="3531"/>
      <c r="AL7" s="3531"/>
      <c r="AM7" s="2122"/>
      <c r="AN7" s="2124"/>
    </row>
    <row r="8" spans="1:40" ht="12.6" customHeight="1">
      <c r="A8" s="254"/>
      <c r="B8" s="250"/>
      <c r="C8" s="392"/>
      <c r="D8" s="392"/>
      <c r="E8" s="392"/>
      <c r="F8" s="392"/>
      <c r="G8" s="392"/>
      <c r="H8" s="392"/>
      <c r="I8" s="392"/>
      <c r="J8" s="392"/>
      <c r="K8" s="392"/>
      <c r="L8" s="392"/>
      <c r="M8" s="392"/>
      <c r="N8" s="392"/>
      <c r="O8" s="392"/>
      <c r="P8" s="392"/>
      <c r="Q8" s="392"/>
      <c r="R8" s="392"/>
      <c r="S8" s="392"/>
      <c r="T8" s="392"/>
      <c r="U8" s="392"/>
      <c r="V8" s="392"/>
      <c r="W8" s="2122"/>
      <c r="X8" s="2122"/>
      <c r="Y8" s="2122"/>
      <c r="Z8" s="3531"/>
      <c r="AA8" s="3531"/>
      <c r="AB8" s="3531"/>
      <c r="AC8" s="2122"/>
      <c r="AD8" s="2122"/>
      <c r="AE8" s="3531"/>
      <c r="AF8" s="3531"/>
      <c r="AG8" s="3531"/>
      <c r="AH8" s="2122"/>
      <c r="AI8" s="2122"/>
      <c r="AJ8" s="3531"/>
      <c r="AK8" s="3531"/>
      <c r="AL8" s="3531"/>
      <c r="AM8" s="2122"/>
      <c r="AN8" s="2124"/>
    </row>
    <row r="9" spans="1:40" ht="12.6" customHeight="1">
      <c r="A9" s="2"/>
      <c r="B9" s="4039" t="s">
        <v>1775</v>
      </c>
      <c r="C9" s="4039"/>
      <c r="D9" s="4039"/>
      <c r="E9" s="4039"/>
      <c r="F9" s="4039"/>
      <c r="G9" s="4039"/>
      <c r="H9" s="4039"/>
      <c r="I9" s="4039"/>
      <c r="J9" s="4039"/>
      <c r="K9" s="4039"/>
      <c r="L9" s="4039"/>
      <c r="M9" s="4039"/>
      <c r="N9" s="392"/>
      <c r="O9" s="392"/>
      <c r="P9" s="392"/>
      <c r="Q9" s="392"/>
      <c r="R9" s="392"/>
      <c r="S9" s="392"/>
      <c r="T9" s="392"/>
      <c r="U9" s="392"/>
      <c r="V9" s="392"/>
      <c r="W9" s="392"/>
      <c r="X9" s="392"/>
      <c r="Y9" s="392"/>
      <c r="Z9" s="392"/>
      <c r="AA9" s="392"/>
      <c r="AB9" s="392"/>
      <c r="AC9" s="392"/>
      <c r="AD9" s="392"/>
      <c r="AE9" s="392"/>
      <c r="AF9" s="392"/>
      <c r="AG9" s="392"/>
      <c r="AH9" s="392"/>
      <c r="AI9" s="392"/>
      <c r="AJ9" s="392"/>
      <c r="AK9" s="392"/>
      <c r="AL9" s="392"/>
      <c r="AM9" s="392"/>
      <c r="AN9" s="4"/>
    </row>
    <row r="10" spans="1:40" ht="12.6" customHeight="1">
      <c r="A10" s="2"/>
      <c r="B10" s="4039"/>
      <c r="C10" s="4039"/>
      <c r="D10" s="4039"/>
      <c r="E10" s="4039"/>
      <c r="F10" s="4039"/>
      <c r="G10" s="4039"/>
      <c r="H10" s="4039"/>
      <c r="I10" s="4039"/>
      <c r="J10" s="4039"/>
      <c r="K10" s="4039"/>
      <c r="L10" s="4039"/>
      <c r="M10" s="4039"/>
      <c r="N10" s="392"/>
      <c r="O10" s="392"/>
      <c r="P10" s="392"/>
      <c r="Q10" s="392"/>
      <c r="R10" s="392"/>
      <c r="S10" s="392"/>
      <c r="T10" s="392"/>
      <c r="U10" s="392"/>
      <c r="V10" s="392"/>
      <c r="W10" s="392"/>
      <c r="X10" s="392"/>
      <c r="Y10" s="392"/>
      <c r="Z10" s="392"/>
      <c r="AA10" s="392"/>
      <c r="AB10" s="392"/>
      <c r="AC10" s="392"/>
      <c r="AD10" s="392"/>
      <c r="AE10" s="392"/>
      <c r="AF10" s="392"/>
      <c r="AG10" s="392"/>
      <c r="AH10" s="392"/>
      <c r="AI10" s="392"/>
      <c r="AJ10" s="392"/>
      <c r="AK10" s="392"/>
      <c r="AL10" s="392"/>
      <c r="AM10" s="392"/>
      <c r="AN10" s="4"/>
    </row>
    <row r="11" spans="1:40" ht="12.6" customHeight="1">
      <c r="A11" s="254"/>
      <c r="B11" s="250"/>
      <c r="C11" s="250"/>
      <c r="D11" s="250"/>
      <c r="E11" s="250"/>
      <c r="F11" s="250"/>
      <c r="G11" s="250"/>
      <c r="H11" s="250"/>
      <c r="I11" s="250"/>
      <c r="J11" s="250"/>
      <c r="K11" s="1998" t="s">
        <v>536</v>
      </c>
      <c r="L11" s="1998"/>
      <c r="M11" s="1998"/>
      <c r="N11" s="1998"/>
      <c r="O11" s="1998"/>
      <c r="P11" s="392" t="s">
        <v>527</v>
      </c>
      <c r="Q11" s="3596" t="s">
        <v>528</v>
      </c>
      <c r="R11" s="3596"/>
      <c r="S11" s="3596"/>
      <c r="T11" s="3596"/>
      <c r="U11" s="3596"/>
      <c r="V11" s="4041">
        <f>一括入力シート!B44</f>
        <v>0</v>
      </c>
      <c r="W11" s="4041"/>
      <c r="X11" s="4041"/>
      <c r="Y11" s="4041"/>
      <c r="Z11" s="4041"/>
      <c r="AA11" s="4041"/>
      <c r="AB11" s="4041"/>
      <c r="AC11" s="4041"/>
      <c r="AD11" s="4041"/>
      <c r="AE11" s="4041"/>
      <c r="AF11" s="4041"/>
      <c r="AG11" s="4041"/>
      <c r="AH11" s="4041"/>
      <c r="AI11" s="4041"/>
      <c r="AJ11" s="4041"/>
      <c r="AK11" s="4041"/>
      <c r="AL11" s="4041"/>
      <c r="AM11" s="4041"/>
      <c r="AN11" s="4042"/>
    </row>
    <row r="12" spans="1:40" ht="12.6" customHeight="1">
      <c r="A12" s="254" t="s">
        <v>517</v>
      </c>
      <c r="B12" s="250"/>
      <c r="C12" s="392"/>
      <c r="D12" s="392"/>
      <c r="E12" s="392"/>
      <c r="F12" s="392"/>
      <c r="G12" s="392"/>
      <c r="H12" s="392"/>
      <c r="I12" s="392"/>
      <c r="J12" s="392"/>
      <c r="K12" s="392"/>
      <c r="L12" s="392"/>
      <c r="M12" s="392"/>
      <c r="N12" s="392"/>
      <c r="O12" s="392"/>
      <c r="P12" s="392"/>
      <c r="Q12" s="392"/>
      <c r="R12" s="392"/>
      <c r="S12" s="392"/>
      <c r="T12" s="392"/>
      <c r="U12" s="392"/>
      <c r="V12" s="4041"/>
      <c r="W12" s="4041"/>
      <c r="X12" s="4041"/>
      <c r="Y12" s="4041"/>
      <c r="Z12" s="4041"/>
      <c r="AA12" s="4041"/>
      <c r="AB12" s="4041"/>
      <c r="AC12" s="4041"/>
      <c r="AD12" s="4041"/>
      <c r="AE12" s="4041"/>
      <c r="AF12" s="4041"/>
      <c r="AG12" s="4041"/>
      <c r="AH12" s="4041"/>
      <c r="AI12" s="4041"/>
      <c r="AJ12" s="4041"/>
      <c r="AK12" s="4041"/>
      <c r="AL12" s="4041"/>
      <c r="AM12" s="4041"/>
      <c r="AN12" s="4042"/>
    </row>
    <row r="13" spans="1:40" ht="12.6" customHeight="1">
      <c r="A13" s="254"/>
      <c r="B13" s="250"/>
      <c r="C13" s="392"/>
      <c r="D13" s="392"/>
      <c r="E13" s="392"/>
      <c r="F13" s="392"/>
      <c r="G13" s="392"/>
      <c r="H13" s="392"/>
      <c r="I13" s="392"/>
      <c r="J13" s="392"/>
      <c r="K13" s="392"/>
      <c r="L13" s="392"/>
      <c r="M13" s="392"/>
      <c r="N13" s="392"/>
      <c r="O13" s="392"/>
      <c r="P13" s="392"/>
      <c r="Q13" s="3596" t="s">
        <v>529</v>
      </c>
      <c r="R13" s="3596"/>
      <c r="S13" s="3596"/>
      <c r="T13" s="3596"/>
      <c r="U13" s="3596"/>
      <c r="V13" s="2504">
        <f>一括入力シート!B45</f>
        <v>0</v>
      </c>
      <c r="W13" s="2504"/>
      <c r="X13" s="2504"/>
      <c r="Y13" s="2504"/>
      <c r="Z13" s="2504"/>
      <c r="AA13" s="2504"/>
      <c r="AB13" s="2504"/>
      <c r="AC13" s="2504"/>
      <c r="AD13" s="2504"/>
      <c r="AE13" s="2504"/>
      <c r="AF13" s="2504"/>
      <c r="AG13" s="2504"/>
      <c r="AH13" s="2504"/>
      <c r="AI13" s="2504"/>
      <c r="AJ13" s="2504"/>
      <c r="AK13" s="2504"/>
      <c r="AL13" s="2504"/>
      <c r="AM13" s="2504"/>
      <c r="AN13" s="2505"/>
    </row>
    <row r="14" spans="1:40" ht="12.6" customHeight="1">
      <c r="A14" s="254"/>
      <c r="B14" s="250"/>
      <c r="C14" s="392"/>
      <c r="D14" s="392"/>
      <c r="E14" s="392"/>
      <c r="F14" s="392"/>
      <c r="G14" s="392"/>
      <c r="H14" s="392"/>
      <c r="I14" s="392"/>
      <c r="J14" s="392"/>
      <c r="K14" s="392"/>
      <c r="L14" s="392"/>
      <c r="M14" s="392"/>
      <c r="N14" s="392"/>
      <c r="O14" s="392"/>
      <c r="P14" s="392"/>
      <c r="Q14" s="392"/>
      <c r="R14" s="392"/>
      <c r="S14" s="392"/>
      <c r="T14" s="392"/>
      <c r="U14" s="392"/>
      <c r="V14" s="2504"/>
      <c r="W14" s="2504"/>
      <c r="X14" s="2504"/>
      <c r="Y14" s="2504"/>
      <c r="Z14" s="2504"/>
      <c r="AA14" s="2504"/>
      <c r="AB14" s="2504"/>
      <c r="AC14" s="2504"/>
      <c r="AD14" s="2504"/>
      <c r="AE14" s="2504"/>
      <c r="AF14" s="2504"/>
      <c r="AG14" s="2504"/>
      <c r="AH14" s="2504"/>
      <c r="AI14" s="2504"/>
      <c r="AJ14" s="2504"/>
      <c r="AK14" s="2504"/>
      <c r="AL14" s="2504"/>
      <c r="AM14" s="2504"/>
      <c r="AN14" s="2505"/>
    </row>
    <row r="15" spans="1:40" ht="12.6" customHeight="1">
      <c r="A15" s="254"/>
      <c r="B15" s="250"/>
      <c r="C15" s="392"/>
      <c r="D15" s="392"/>
      <c r="E15" s="392"/>
      <c r="F15" s="392"/>
      <c r="G15" s="392"/>
      <c r="H15" s="392"/>
      <c r="I15" s="392"/>
      <c r="J15" s="392"/>
      <c r="K15" s="392"/>
      <c r="L15" s="392"/>
      <c r="M15" s="392"/>
      <c r="N15" s="392"/>
      <c r="O15" s="392"/>
      <c r="P15" s="392"/>
      <c r="Q15" s="392"/>
      <c r="R15" s="392"/>
      <c r="S15" s="392"/>
      <c r="T15" s="392"/>
      <c r="U15" s="392"/>
      <c r="V15" s="2028">
        <f>一括入力シート!B46</f>
        <v>0</v>
      </c>
      <c r="W15" s="2028"/>
      <c r="X15" s="2028"/>
      <c r="Y15" s="2028"/>
      <c r="Z15" s="2028"/>
      <c r="AA15" s="2028"/>
      <c r="AB15" s="2028"/>
      <c r="AC15" s="2028"/>
      <c r="AD15" s="2028"/>
      <c r="AE15" s="2028"/>
      <c r="AF15" s="2028"/>
      <c r="AG15" s="2028"/>
      <c r="AH15" s="2028"/>
      <c r="AI15" s="2028"/>
      <c r="AJ15" s="2028"/>
      <c r="AK15" s="2028"/>
      <c r="AL15" s="2028"/>
      <c r="AM15" s="4037"/>
      <c r="AN15" s="4038"/>
    </row>
    <row r="16" spans="1:40" ht="12.6" customHeight="1">
      <c r="A16" s="254"/>
      <c r="B16" s="250"/>
      <c r="C16" s="392"/>
      <c r="D16" s="392"/>
      <c r="E16" s="392"/>
      <c r="F16" s="392"/>
      <c r="G16" s="392"/>
      <c r="H16" s="392"/>
      <c r="I16" s="392"/>
      <c r="J16" s="392"/>
      <c r="K16" s="392"/>
      <c r="L16" s="392"/>
      <c r="M16" s="392"/>
      <c r="N16" s="392"/>
      <c r="O16" s="392"/>
      <c r="P16" s="392"/>
      <c r="Q16" s="392"/>
      <c r="R16" s="392"/>
      <c r="S16" s="392"/>
      <c r="T16" s="392"/>
      <c r="U16" s="392"/>
      <c r="V16" s="2028"/>
      <c r="W16" s="2028"/>
      <c r="X16" s="2028"/>
      <c r="Y16" s="2028"/>
      <c r="Z16" s="2028"/>
      <c r="AA16" s="2028"/>
      <c r="AB16" s="2028"/>
      <c r="AC16" s="2028"/>
      <c r="AD16" s="2028"/>
      <c r="AE16" s="2028"/>
      <c r="AF16" s="2028"/>
      <c r="AG16" s="2028"/>
      <c r="AH16" s="2028"/>
      <c r="AI16" s="2028"/>
      <c r="AJ16" s="2028"/>
      <c r="AK16" s="2028"/>
      <c r="AL16" s="2028"/>
      <c r="AM16" s="4037"/>
      <c r="AN16" s="4038"/>
    </row>
    <row r="17" spans="1:41" ht="12.6" customHeight="1">
      <c r="A17" s="254"/>
      <c r="B17" s="250"/>
      <c r="C17" s="914"/>
      <c r="D17" s="914"/>
      <c r="E17" s="914"/>
      <c r="F17" s="914"/>
      <c r="G17" s="914"/>
      <c r="H17" s="914"/>
      <c r="I17" s="914"/>
      <c r="J17" s="914"/>
      <c r="K17" s="914"/>
      <c r="L17" s="914"/>
      <c r="M17" s="914"/>
      <c r="N17" s="914"/>
      <c r="O17" s="914"/>
      <c r="P17" s="914"/>
      <c r="Q17" s="3596" t="s">
        <v>2413</v>
      </c>
      <c r="R17" s="3596"/>
      <c r="S17" s="3596"/>
      <c r="T17" s="3596"/>
      <c r="U17" s="3596"/>
      <c r="V17" s="2028" t="str">
        <f>CONCATENATE(一括入力シート!B49," - ",一括入力シート!C49," - ",一括入力シート!D49)</f>
        <v xml:space="preserve">078 -  - </v>
      </c>
      <c r="W17" s="2028"/>
      <c r="X17" s="2028"/>
      <c r="Y17" s="2028"/>
      <c r="Z17" s="2028"/>
      <c r="AA17" s="2028"/>
      <c r="AB17" s="2028"/>
      <c r="AC17" s="2028"/>
      <c r="AD17" s="2028"/>
      <c r="AE17" s="2028"/>
      <c r="AF17" s="2028"/>
      <c r="AG17" s="2028"/>
      <c r="AH17" s="2028"/>
      <c r="AI17" s="2028"/>
      <c r="AJ17" s="2028"/>
      <c r="AK17" s="2028"/>
      <c r="AL17" s="2028"/>
      <c r="AM17" s="915"/>
      <c r="AN17" s="916"/>
      <c r="AO17" s="435"/>
    </row>
    <row r="18" spans="1:41" ht="12.6" customHeight="1">
      <c r="A18" s="254"/>
      <c r="B18" s="250"/>
      <c r="C18" s="914"/>
      <c r="D18" s="914"/>
      <c r="E18" s="914"/>
      <c r="F18" s="914"/>
      <c r="G18" s="914"/>
      <c r="H18" s="914"/>
      <c r="I18" s="914"/>
      <c r="J18" s="914"/>
      <c r="K18" s="914"/>
      <c r="L18" s="914"/>
      <c r="M18" s="914"/>
      <c r="N18" s="914"/>
      <c r="O18" s="914"/>
      <c r="P18" s="914"/>
      <c r="Q18" s="914"/>
      <c r="R18" s="914"/>
      <c r="S18" s="914"/>
      <c r="T18" s="914"/>
      <c r="U18" s="914"/>
      <c r="V18" s="2028"/>
      <c r="W18" s="2028"/>
      <c r="X18" s="2028"/>
      <c r="Y18" s="2028"/>
      <c r="Z18" s="2028"/>
      <c r="AA18" s="2028"/>
      <c r="AB18" s="2028"/>
      <c r="AC18" s="2028"/>
      <c r="AD18" s="2028"/>
      <c r="AE18" s="2028"/>
      <c r="AF18" s="2028"/>
      <c r="AG18" s="2028"/>
      <c r="AH18" s="2028"/>
      <c r="AI18" s="2028"/>
      <c r="AJ18" s="2028"/>
      <c r="AK18" s="2028"/>
      <c r="AL18" s="2028"/>
      <c r="AM18" s="915"/>
      <c r="AN18" s="916"/>
    </row>
    <row r="19" spans="1:41" ht="12.6" customHeight="1">
      <c r="A19" s="2"/>
      <c r="B19" s="4039" t="s">
        <v>530</v>
      </c>
      <c r="C19" s="4039"/>
      <c r="D19" s="4039"/>
      <c r="E19" s="4039"/>
      <c r="F19" s="4039"/>
      <c r="G19" s="4039"/>
      <c r="H19" s="4039"/>
      <c r="I19" s="4039"/>
      <c r="J19" s="4039"/>
      <c r="K19" s="4039"/>
      <c r="L19" s="4039"/>
      <c r="M19" s="4039"/>
      <c r="N19" s="4039"/>
      <c r="O19" s="4039"/>
      <c r="P19" s="4039"/>
      <c r="Q19" s="4039"/>
      <c r="R19" s="4039"/>
      <c r="S19" s="4039"/>
      <c r="T19" s="4039"/>
      <c r="U19" s="4039"/>
      <c r="V19" s="4039"/>
      <c r="W19" s="4039"/>
      <c r="X19" s="4039"/>
      <c r="Y19" s="4039"/>
      <c r="Z19" s="4039"/>
      <c r="AA19" s="4039"/>
      <c r="AB19" s="4039"/>
      <c r="AC19" s="4039"/>
      <c r="AD19" s="4039"/>
      <c r="AE19" s="4039"/>
      <c r="AF19" s="4039"/>
      <c r="AG19" s="4039"/>
      <c r="AH19" s="4039"/>
      <c r="AI19" s="4039"/>
      <c r="AJ19" s="4039"/>
      <c r="AK19" s="4039"/>
      <c r="AL19" s="4039"/>
      <c r="AM19" s="4039"/>
      <c r="AN19" s="257"/>
    </row>
    <row r="20" spans="1:41" ht="12.6" customHeight="1">
      <c r="A20" s="254"/>
      <c r="B20" s="4040"/>
      <c r="C20" s="4040"/>
      <c r="D20" s="4040"/>
      <c r="E20" s="4040"/>
      <c r="F20" s="4040"/>
      <c r="G20" s="4040"/>
      <c r="H20" s="4040"/>
      <c r="I20" s="4040"/>
      <c r="J20" s="4040"/>
      <c r="K20" s="4040"/>
      <c r="L20" s="4040"/>
      <c r="M20" s="4040"/>
      <c r="N20" s="4040"/>
      <c r="O20" s="4040"/>
      <c r="P20" s="4040"/>
      <c r="Q20" s="4040"/>
      <c r="R20" s="4040"/>
      <c r="S20" s="4040"/>
      <c r="T20" s="4040"/>
      <c r="U20" s="4040"/>
      <c r="V20" s="4040"/>
      <c r="W20" s="4040"/>
      <c r="X20" s="4040"/>
      <c r="Y20" s="4040"/>
      <c r="Z20" s="4040"/>
      <c r="AA20" s="4040"/>
      <c r="AB20" s="4040"/>
      <c r="AC20" s="4040"/>
      <c r="AD20" s="4040"/>
      <c r="AE20" s="4040"/>
      <c r="AF20" s="4040"/>
      <c r="AG20" s="4040"/>
      <c r="AH20" s="4040"/>
      <c r="AI20" s="4040"/>
      <c r="AJ20" s="4040"/>
      <c r="AK20" s="4040"/>
      <c r="AL20" s="4040"/>
      <c r="AM20" s="4040"/>
      <c r="AN20" s="257"/>
    </row>
    <row r="21" spans="1:41" ht="12.6" customHeight="1">
      <c r="A21" s="2"/>
      <c r="B21" s="2541" t="s">
        <v>518</v>
      </c>
      <c r="C21" s="2541"/>
      <c r="D21" s="2541"/>
      <c r="E21" s="2541"/>
      <c r="F21" s="2541"/>
      <c r="G21" s="2541"/>
      <c r="H21" s="2541"/>
      <c r="I21" s="2541"/>
      <c r="J21" s="4090" t="str">
        <f>CONCATENATE(一括入力シート!B11,一括入力シート!C11," - ",一括入力シート!D11)</f>
        <v xml:space="preserve"> - </v>
      </c>
      <c r="K21" s="3994"/>
      <c r="L21" s="3994"/>
      <c r="M21" s="3994"/>
      <c r="N21" s="3994"/>
      <c r="O21" s="3994"/>
      <c r="P21" s="3994"/>
      <c r="Q21" s="3994"/>
      <c r="R21" s="3994"/>
      <c r="S21" s="3994"/>
      <c r="T21" s="3994"/>
      <c r="U21" s="3994"/>
      <c r="V21" s="3994"/>
      <c r="W21" s="3994"/>
      <c r="X21" s="3994"/>
      <c r="Y21" s="3994"/>
      <c r="Z21" s="3994"/>
      <c r="AA21" s="3994"/>
      <c r="AB21" s="3994"/>
      <c r="AC21" s="3994"/>
      <c r="AD21" s="3994"/>
      <c r="AE21" s="3994"/>
      <c r="AF21" s="3994"/>
      <c r="AG21" s="3994"/>
      <c r="AH21" s="3994"/>
      <c r="AI21" s="3994"/>
      <c r="AJ21" s="3994"/>
      <c r="AK21" s="3994"/>
      <c r="AL21" s="3994"/>
      <c r="AM21" s="3995"/>
      <c r="AN21" s="4"/>
    </row>
    <row r="22" spans="1:41" ht="12.6" customHeight="1">
      <c r="A22" s="390"/>
      <c r="B22" s="2541"/>
      <c r="C22" s="2541"/>
      <c r="D22" s="2541"/>
      <c r="E22" s="2541"/>
      <c r="F22" s="2541"/>
      <c r="G22" s="2541"/>
      <c r="H22" s="2541"/>
      <c r="I22" s="2541"/>
      <c r="J22" s="4091"/>
      <c r="K22" s="3996"/>
      <c r="L22" s="3996"/>
      <c r="M22" s="3996"/>
      <c r="N22" s="3996"/>
      <c r="O22" s="3996"/>
      <c r="P22" s="3996"/>
      <c r="Q22" s="3996"/>
      <c r="R22" s="3996"/>
      <c r="S22" s="3996"/>
      <c r="T22" s="3996"/>
      <c r="U22" s="3996"/>
      <c r="V22" s="3996"/>
      <c r="W22" s="3996"/>
      <c r="X22" s="3996"/>
      <c r="Y22" s="3996"/>
      <c r="Z22" s="3996"/>
      <c r="AA22" s="3996"/>
      <c r="AB22" s="3996"/>
      <c r="AC22" s="3996"/>
      <c r="AD22" s="3996"/>
      <c r="AE22" s="3996"/>
      <c r="AF22" s="3996"/>
      <c r="AG22" s="3996"/>
      <c r="AH22" s="3996"/>
      <c r="AI22" s="3996"/>
      <c r="AJ22" s="3996"/>
      <c r="AK22" s="3996"/>
      <c r="AL22" s="3996"/>
      <c r="AM22" s="3997"/>
      <c r="AN22" s="4"/>
    </row>
    <row r="23" spans="1:41" ht="12.6" customHeight="1">
      <c r="A23" s="390"/>
      <c r="B23" s="2541"/>
      <c r="C23" s="2541"/>
      <c r="D23" s="2541"/>
      <c r="E23" s="2541"/>
      <c r="F23" s="2541"/>
      <c r="G23" s="2541"/>
      <c r="H23" s="2541"/>
      <c r="I23" s="2541"/>
      <c r="J23" s="4092"/>
      <c r="K23" s="3998"/>
      <c r="L23" s="3998"/>
      <c r="M23" s="3998"/>
      <c r="N23" s="3998"/>
      <c r="O23" s="3998"/>
      <c r="P23" s="3998"/>
      <c r="Q23" s="3998"/>
      <c r="R23" s="3998"/>
      <c r="S23" s="3998"/>
      <c r="T23" s="3998"/>
      <c r="U23" s="3998"/>
      <c r="V23" s="3998"/>
      <c r="W23" s="3998"/>
      <c r="X23" s="3998"/>
      <c r="Y23" s="3998"/>
      <c r="Z23" s="3998"/>
      <c r="AA23" s="3998"/>
      <c r="AB23" s="3998"/>
      <c r="AC23" s="3998"/>
      <c r="AD23" s="3998"/>
      <c r="AE23" s="3998"/>
      <c r="AF23" s="3998"/>
      <c r="AG23" s="3998"/>
      <c r="AH23" s="3998"/>
      <c r="AI23" s="3998"/>
      <c r="AJ23" s="3998"/>
      <c r="AK23" s="3998"/>
      <c r="AL23" s="3998"/>
      <c r="AM23" s="3999"/>
      <c r="AN23" s="4"/>
    </row>
    <row r="24" spans="1:41" ht="12.6" customHeight="1">
      <c r="A24" s="2"/>
      <c r="B24" s="2541" t="s">
        <v>526</v>
      </c>
      <c r="C24" s="2541"/>
      <c r="D24" s="2541"/>
      <c r="E24" s="2541"/>
      <c r="F24" s="2541"/>
      <c r="G24" s="2541"/>
      <c r="H24" s="2541"/>
      <c r="I24" s="2541"/>
      <c r="J24" s="4076">
        <f>一括入力シート!B6</f>
        <v>0</v>
      </c>
      <c r="K24" s="4077"/>
      <c r="L24" s="4077"/>
      <c r="M24" s="4077"/>
      <c r="N24" s="4077"/>
      <c r="O24" s="4077"/>
      <c r="P24" s="4077"/>
      <c r="Q24" s="4077"/>
      <c r="R24" s="4077"/>
      <c r="S24" s="4077"/>
      <c r="T24" s="4077"/>
      <c r="U24" s="4077"/>
      <c r="V24" s="4077"/>
      <c r="W24" s="4077"/>
      <c r="X24" s="4077"/>
      <c r="Y24" s="4077"/>
      <c r="Z24" s="4077"/>
      <c r="AA24" s="4077"/>
      <c r="AB24" s="4077"/>
      <c r="AC24" s="4077"/>
      <c r="AD24" s="4077"/>
      <c r="AE24" s="4077"/>
      <c r="AF24" s="4077"/>
      <c r="AG24" s="4077"/>
      <c r="AH24" s="4077"/>
      <c r="AI24" s="4077"/>
      <c r="AJ24" s="4077"/>
      <c r="AK24" s="4077"/>
      <c r="AL24" s="4077"/>
      <c r="AM24" s="4078"/>
      <c r="AN24" s="4"/>
    </row>
    <row r="25" spans="1:41" ht="12.6" customHeight="1">
      <c r="A25" s="390"/>
      <c r="B25" s="2541"/>
      <c r="C25" s="2541"/>
      <c r="D25" s="2541"/>
      <c r="E25" s="2541"/>
      <c r="F25" s="2541"/>
      <c r="G25" s="2541"/>
      <c r="H25" s="2541"/>
      <c r="I25" s="2541"/>
      <c r="J25" s="4079"/>
      <c r="K25" s="4080"/>
      <c r="L25" s="4080"/>
      <c r="M25" s="4080"/>
      <c r="N25" s="4080"/>
      <c r="O25" s="4080"/>
      <c r="P25" s="4080"/>
      <c r="Q25" s="4080"/>
      <c r="R25" s="4080"/>
      <c r="S25" s="4080"/>
      <c r="T25" s="4080"/>
      <c r="U25" s="4080"/>
      <c r="V25" s="4080"/>
      <c r="W25" s="4080"/>
      <c r="X25" s="4080"/>
      <c r="Y25" s="4080"/>
      <c r="Z25" s="4080"/>
      <c r="AA25" s="4080"/>
      <c r="AB25" s="4080"/>
      <c r="AC25" s="4080"/>
      <c r="AD25" s="4080"/>
      <c r="AE25" s="4080"/>
      <c r="AF25" s="4080"/>
      <c r="AG25" s="4080"/>
      <c r="AH25" s="4080"/>
      <c r="AI25" s="4080"/>
      <c r="AJ25" s="4080"/>
      <c r="AK25" s="4080"/>
      <c r="AL25" s="4080"/>
      <c r="AM25" s="4081"/>
      <c r="AN25" s="4"/>
    </row>
    <row r="26" spans="1:41" ht="12.6" customHeight="1">
      <c r="A26" s="390"/>
      <c r="B26" s="2541"/>
      <c r="C26" s="2541"/>
      <c r="D26" s="2541"/>
      <c r="E26" s="2541"/>
      <c r="F26" s="2541"/>
      <c r="G26" s="2541"/>
      <c r="H26" s="2541"/>
      <c r="I26" s="2541"/>
      <c r="J26" s="4082"/>
      <c r="K26" s="4083"/>
      <c r="L26" s="4083"/>
      <c r="M26" s="4083"/>
      <c r="N26" s="4083"/>
      <c r="O26" s="4083"/>
      <c r="P26" s="4083"/>
      <c r="Q26" s="4083"/>
      <c r="R26" s="4083"/>
      <c r="S26" s="4083"/>
      <c r="T26" s="4083"/>
      <c r="U26" s="4083"/>
      <c r="V26" s="4083"/>
      <c r="W26" s="4083"/>
      <c r="X26" s="4083"/>
      <c r="Y26" s="4083"/>
      <c r="Z26" s="4083"/>
      <c r="AA26" s="4083"/>
      <c r="AB26" s="4083"/>
      <c r="AC26" s="4083"/>
      <c r="AD26" s="4083"/>
      <c r="AE26" s="4083"/>
      <c r="AF26" s="4083"/>
      <c r="AG26" s="4083"/>
      <c r="AH26" s="4083"/>
      <c r="AI26" s="4083"/>
      <c r="AJ26" s="4083"/>
      <c r="AK26" s="4083"/>
      <c r="AL26" s="4083"/>
      <c r="AM26" s="4084"/>
      <c r="AN26" s="4"/>
    </row>
    <row r="27" spans="1:41" ht="12.6" customHeight="1">
      <c r="A27" s="2"/>
      <c r="B27" s="2541" t="s">
        <v>519</v>
      </c>
      <c r="C27" s="2541"/>
      <c r="D27" s="2541"/>
      <c r="E27" s="2541"/>
      <c r="F27" s="2541"/>
      <c r="G27" s="2541"/>
      <c r="H27" s="2541"/>
      <c r="I27" s="2541"/>
      <c r="J27" s="4055" t="s">
        <v>2261</v>
      </c>
      <c r="K27" s="4044"/>
      <c r="L27" s="4044"/>
      <c r="M27" s="4086">
        <f>一括入力シート!B24</f>
        <v>0</v>
      </c>
      <c r="N27" s="4085"/>
      <c r="O27" s="4085"/>
      <c r="P27" s="4044" t="s">
        <v>85</v>
      </c>
      <c r="Q27" s="4044"/>
      <c r="R27" s="4086">
        <f>一括入力シート!C24</f>
        <v>0</v>
      </c>
      <c r="S27" s="4085"/>
      <c r="T27" s="4085"/>
      <c r="U27" s="4044" t="s">
        <v>84</v>
      </c>
      <c r="V27" s="4044"/>
      <c r="W27" s="4086">
        <f>一括入力シート!D24</f>
        <v>0</v>
      </c>
      <c r="X27" s="4085"/>
      <c r="Y27" s="4085"/>
      <c r="Z27" s="4044" t="s">
        <v>83</v>
      </c>
      <c r="AA27" s="4044"/>
      <c r="AB27" s="2567"/>
      <c r="AC27" s="2567"/>
      <c r="AD27" s="2567"/>
      <c r="AE27" s="2567"/>
      <c r="AF27" s="2567"/>
      <c r="AG27" s="2567"/>
      <c r="AH27" s="2567"/>
      <c r="AI27" s="2567"/>
      <c r="AJ27" s="2567"/>
      <c r="AK27" s="2567"/>
      <c r="AL27" s="2567"/>
      <c r="AM27" s="2568"/>
      <c r="AN27" s="4"/>
    </row>
    <row r="28" spans="1:41" ht="12.6" customHeight="1">
      <c r="A28" s="390"/>
      <c r="B28" s="2541"/>
      <c r="C28" s="2541"/>
      <c r="D28" s="2541"/>
      <c r="E28" s="2541"/>
      <c r="F28" s="2541"/>
      <c r="G28" s="2541"/>
      <c r="H28" s="2541"/>
      <c r="I28" s="2541"/>
      <c r="J28" s="4055"/>
      <c r="K28" s="4044"/>
      <c r="L28" s="4044"/>
      <c r="M28" s="4085"/>
      <c r="N28" s="4085"/>
      <c r="O28" s="4085"/>
      <c r="P28" s="4044"/>
      <c r="Q28" s="4044"/>
      <c r="R28" s="4085"/>
      <c r="S28" s="4085"/>
      <c r="T28" s="4085"/>
      <c r="U28" s="4044"/>
      <c r="V28" s="4044"/>
      <c r="W28" s="4085"/>
      <c r="X28" s="4085"/>
      <c r="Y28" s="4085"/>
      <c r="Z28" s="4044"/>
      <c r="AA28" s="4044"/>
      <c r="AB28" s="2028"/>
      <c r="AC28" s="2028"/>
      <c r="AD28" s="2028"/>
      <c r="AE28" s="2028"/>
      <c r="AF28" s="2028"/>
      <c r="AG28" s="2028"/>
      <c r="AH28" s="2028"/>
      <c r="AI28" s="2028"/>
      <c r="AJ28" s="2028"/>
      <c r="AK28" s="2028"/>
      <c r="AL28" s="2028"/>
      <c r="AM28" s="2029"/>
      <c r="AN28" s="4"/>
    </row>
    <row r="29" spans="1:41" ht="12.6" customHeight="1">
      <c r="A29" s="390"/>
      <c r="B29" s="2541"/>
      <c r="C29" s="2541"/>
      <c r="D29" s="2541"/>
      <c r="E29" s="2541"/>
      <c r="F29" s="2541"/>
      <c r="G29" s="2541"/>
      <c r="H29" s="2541"/>
      <c r="I29" s="2541"/>
      <c r="J29" s="4055"/>
      <c r="K29" s="4044"/>
      <c r="L29" s="4044"/>
      <c r="M29" s="4085"/>
      <c r="N29" s="4085"/>
      <c r="O29" s="4085"/>
      <c r="P29" s="4044"/>
      <c r="Q29" s="4044"/>
      <c r="R29" s="4085"/>
      <c r="S29" s="4085"/>
      <c r="T29" s="4085"/>
      <c r="U29" s="4044"/>
      <c r="V29" s="4044"/>
      <c r="W29" s="4085"/>
      <c r="X29" s="4085"/>
      <c r="Y29" s="4085"/>
      <c r="Z29" s="4044"/>
      <c r="AA29" s="4044"/>
      <c r="AB29" s="2030"/>
      <c r="AC29" s="2030"/>
      <c r="AD29" s="2030"/>
      <c r="AE29" s="2030"/>
      <c r="AF29" s="2030"/>
      <c r="AG29" s="2030"/>
      <c r="AH29" s="2030"/>
      <c r="AI29" s="2030"/>
      <c r="AJ29" s="2030"/>
      <c r="AK29" s="2030"/>
      <c r="AL29" s="2030"/>
      <c r="AM29" s="2031"/>
      <c r="AN29" s="4"/>
    </row>
    <row r="30" spans="1:41" ht="12.6" customHeight="1">
      <c r="A30" s="2"/>
      <c r="B30" s="2541" t="s">
        <v>520</v>
      </c>
      <c r="C30" s="2541"/>
      <c r="D30" s="2541"/>
      <c r="E30" s="2541"/>
      <c r="F30" s="2541"/>
      <c r="G30" s="2541"/>
      <c r="H30" s="2541"/>
      <c r="I30" s="2541"/>
      <c r="J30" s="4043" t="s">
        <v>2272</v>
      </c>
      <c r="K30" s="2894"/>
      <c r="L30" s="2919">
        <f>一括入力シート!B26</f>
        <v>0</v>
      </c>
      <c r="M30" s="2894"/>
      <c r="N30" s="2894" t="s">
        <v>255</v>
      </c>
      <c r="O30" s="2894"/>
      <c r="P30" s="2919">
        <f>一括入力シート!C26</f>
        <v>0</v>
      </c>
      <c r="Q30" s="2894"/>
      <c r="R30" s="2894" t="s">
        <v>256</v>
      </c>
      <c r="S30" s="2894"/>
      <c r="T30" s="2919">
        <f>一括入力シート!D26</f>
        <v>0</v>
      </c>
      <c r="U30" s="2894"/>
      <c r="V30" s="2894" t="s">
        <v>257</v>
      </c>
      <c r="W30" s="2894"/>
      <c r="X30" s="4045" t="s">
        <v>380</v>
      </c>
      <c r="Y30" s="4045"/>
      <c r="Z30" s="2894" t="s">
        <v>2273</v>
      </c>
      <c r="AA30" s="2894"/>
      <c r="AB30" s="2894">
        <f>一括入力シート!B34</f>
        <v>0</v>
      </c>
      <c r="AC30" s="2894"/>
      <c r="AD30" s="2894" t="s">
        <v>255</v>
      </c>
      <c r="AE30" s="2894"/>
      <c r="AF30" s="2894">
        <f>一括入力シート!C34</f>
        <v>0</v>
      </c>
      <c r="AG30" s="2894"/>
      <c r="AH30" s="2894" t="s">
        <v>256</v>
      </c>
      <c r="AI30" s="2894"/>
      <c r="AJ30" s="2894">
        <f>一括入力シート!D34</f>
        <v>0</v>
      </c>
      <c r="AK30" s="2894"/>
      <c r="AL30" s="2894" t="s">
        <v>257</v>
      </c>
      <c r="AM30" s="4093"/>
      <c r="AN30" s="4"/>
    </row>
    <row r="31" spans="1:41" ht="12.6" customHeight="1">
      <c r="A31" s="390"/>
      <c r="B31" s="2541"/>
      <c r="C31" s="2541"/>
      <c r="D31" s="2541"/>
      <c r="E31" s="2541"/>
      <c r="F31" s="2541"/>
      <c r="G31" s="2541"/>
      <c r="H31" s="2541"/>
      <c r="I31" s="2541"/>
      <c r="J31" s="4043"/>
      <c r="K31" s="2894"/>
      <c r="L31" s="2894"/>
      <c r="M31" s="2894"/>
      <c r="N31" s="2894"/>
      <c r="O31" s="2894"/>
      <c r="P31" s="2894"/>
      <c r="Q31" s="2894"/>
      <c r="R31" s="2894"/>
      <c r="S31" s="2894"/>
      <c r="T31" s="2894"/>
      <c r="U31" s="2894"/>
      <c r="V31" s="2894"/>
      <c r="W31" s="2894"/>
      <c r="X31" s="4045"/>
      <c r="Y31" s="4045"/>
      <c r="Z31" s="2894"/>
      <c r="AA31" s="2894"/>
      <c r="AB31" s="2894"/>
      <c r="AC31" s="2894"/>
      <c r="AD31" s="2894"/>
      <c r="AE31" s="2894"/>
      <c r="AF31" s="2894"/>
      <c r="AG31" s="2894"/>
      <c r="AH31" s="2894"/>
      <c r="AI31" s="2894"/>
      <c r="AJ31" s="2894"/>
      <c r="AK31" s="2894"/>
      <c r="AL31" s="2894"/>
      <c r="AM31" s="4093"/>
      <c r="AN31" s="4"/>
    </row>
    <row r="32" spans="1:41" ht="12.6" customHeight="1">
      <c r="A32" s="390"/>
      <c r="B32" s="2541"/>
      <c r="C32" s="2541"/>
      <c r="D32" s="2541"/>
      <c r="E32" s="2541"/>
      <c r="F32" s="2541"/>
      <c r="G32" s="2541"/>
      <c r="H32" s="2541"/>
      <c r="I32" s="2541"/>
      <c r="J32" s="4043"/>
      <c r="K32" s="2894"/>
      <c r="L32" s="2894"/>
      <c r="M32" s="2894"/>
      <c r="N32" s="2894"/>
      <c r="O32" s="2894"/>
      <c r="P32" s="2894"/>
      <c r="Q32" s="2894"/>
      <c r="R32" s="2894"/>
      <c r="S32" s="2894"/>
      <c r="T32" s="2894"/>
      <c r="U32" s="2894"/>
      <c r="V32" s="2894"/>
      <c r="W32" s="2894"/>
      <c r="X32" s="4045"/>
      <c r="Y32" s="4045"/>
      <c r="Z32" s="2894"/>
      <c r="AA32" s="2894"/>
      <c r="AB32" s="2894"/>
      <c r="AC32" s="2894"/>
      <c r="AD32" s="2894"/>
      <c r="AE32" s="2894"/>
      <c r="AF32" s="2894"/>
      <c r="AG32" s="2894"/>
      <c r="AH32" s="2894"/>
      <c r="AI32" s="2894"/>
      <c r="AJ32" s="2894"/>
      <c r="AK32" s="2894"/>
      <c r="AL32" s="2894"/>
      <c r="AM32" s="4093"/>
      <c r="AN32" s="4"/>
    </row>
    <row r="33" spans="1:40" ht="12.6" customHeight="1">
      <c r="A33" s="2"/>
      <c r="B33" s="2541" t="s">
        <v>254</v>
      </c>
      <c r="C33" s="2541"/>
      <c r="D33" s="2541"/>
      <c r="E33" s="2541"/>
      <c r="F33" s="2541"/>
      <c r="G33" s="2541"/>
      <c r="H33" s="2541"/>
      <c r="I33" s="2541"/>
      <c r="J33" s="4088">
        <f>一括入力シート!B75</f>
        <v>0</v>
      </c>
      <c r="K33" s="4089"/>
      <c r="L33" s="4089"/>
      <c r="M33" s="4089"/>
      <c r="N33" s="4089"/>
      <c r="O33" s="4089"/>
      <c r="P33" s="4089"/>
      <c r="Q33" s="4089"/>
      <c r="R33" s="4089"/>
      <c r="S33" s="4089"/>
      <c r="T33" s="4089"/>
      <c r="U33" s="4089"/>
      <c r="V33" s="4089"/>
      <c r="W33" s="4089"/>
      <c r="X33" s="4089"/>
      <c r="Y33" s="4089"/>
      <c r="Z33" s="4089"/>
      <c r="AA33" s="4089"/>
      <c r="AB33" s="4044" t="s">
        <v>531</v>
      </c>
      <c r="AC33" s="4044"/>
      <c r="AD33" s="2567"/>
      <c r="AE33" s="2567"/>
      <c r="AF33" s="2567"/>
      <c r="AG33" s="2567"/>
      <c r="AH33" s="2567"/>
      <c r="AI33" s="2567"/>
      <c r="AJ33" s="2567"/>
      <c r="AK33" s="2567"/>
      <c r="AL33" s="2567"/>
      <c r="AM33" s="2568"/>
      <c r="AN33" s="4"/>
    </row>
    <row r="34" spans="1:40" ht="12.6" customHeight="1">
      <c r="A34" s="390"/>
      <c r="B34" s="2541"/>
      <c r="C34" s="2541"/>
      <c r="D34" s="2541"/>
      <c r="E34" s="2541"/>
      <c r="F34" s="2541"/>
      <c r="G34" s="2541"/>
      <c r="H34" s="2541"/>
      <c r="I34" s="2541"/>
      <c r="J34" s="4088"/>
      <c r="K34" s="4089"/>
      <c r="L34" s="4089"/>
      <c r="M34" s="4089"/>
      <c r="N34" s="4089"/>
      <c r="O34" s="4089"/>
      <c r="P34" s="4089"/>
      <c r="Q34" s="4089"/>
      <c r="R34" s="4089"/>
      <c r="S34" s="4089"/>
      <c r="T34" s="4089"/>
      <c r="U34" s="4089"/>
      <c r="V34" s="4089"/>
      <c r="W34" s="4089"/>
      <c r="X34" s="4089"/>
      <c r="Y34" s="4089"/>
      <c r="Z34" s="4089"/>
      <c r="AA34" s="4089"/>
      <c r="AB34" s="4044"/>
      <c r="AC34" s="4044"/>
      <c r="AD34" s="2028"/>
      <c r="AE34" s="2028"/>
      <c r="AF34" s="2028"/>
      <c r="AG34" s="2028"/>
      <c r="AH34" s="2028"/>
      <c r="AI34" s="2028"/>
      <c r="AJ34" s="2028"/>
      <c r="AK34" s="2028"/>
      <c r="AL34" s="2028"/>
      <c r="AM34" s="2029"/>
      <c r="AN34" s="4"/>
    </row>
    <row r="35" spans="1:40" ht="12.6" customHeight="1">
      <c r="A35" s="390"/>
      <c r="B35" s="2541"/>
      <c r="C35" s="2541"/>
      <c r="D35" s="2541"/>
      <c r="E35" s="2541"/>
      <c r="F35" s="2541"/>
      <c r="G35" s="2541"/>
      <c r="H35" s="2541"/>
      <c r="I35" s="2541"/>
      <c r="J35" s="4088"/>
      <c r="K35" s="4089"/>
      <c r="L35" s="4089"/>
      <c r="M35" s="4089"/>
      <c r="N35" s="4089"/>
      <c r="O35" s="4089"/>
      <c r="P35" s="4089"/>
      <c r="Q35" s="4089"/>
      <c r="R35" s="4089"/>
      <c r="S35" s="4089"/>
      <c r="T35" s="4089"/>
      <c r="U35" s="4089"/>
      <c r="V35" s="4089"/>
      <c r="W35" s="4089"/>
      <c r="X35" s="4089"/>
      <c r="Y35" s="4089"/>
      <c r="Z35" s="4089"/>
      <c r="AA35" s="4089"/>
      <c r="AB35" s="4044"/>
      <c r="AC35" s="4044"/>
      <c r="AD35" s="2028"/>
      <c r="AE35" s="2028"/>
      <c r="AF35" s="2028"/>
      <c r="AG35" s="2028"/>
      <c r="AH35" s="2028"/>
      <c r="AI35" s="2028"/>
      <c r="AJ35" s="2028"/>
      <c r="AK35" s="2028"/>
      <c r="AL35" s="2028"/>
      <c r="AM35" s="2029"/>
      <c r="AN35" s="4"/>
    </row>
    <row r="36" spans="1:40" ht="12.6" customHeight="1">
      <c r="A36" s="2"/>
      <c r="B36" s="4066" t="s">
        <v>1774</v>
      </c>
      <c r="C36" s="4067"/>
      <c r="D36" s="4067"/>
      <c r="E36" s="4067"/>
      <c r="F36" s="4067"/>
      <c r="G36" s="4067"/>
      <c r="H36" s="4067"/>
      <c r="I36" s="4068"/>
      <c r="J36" s="4064"/>
      <c r="K36" s="4065"/>
      <c r="L36" s="4065"/>
      <c r="M36" s="4065"/>
      <c r="N36" s="4065"/>
      <c r="O36" s="4065"/>
      <c r="P36" s="4065"/>
      <c r="Q36" s="4065"/>
      <c r="R36" s="4065"/>
      <c r="S36" s="4065"/>
      <c r="T36" s="4065"/>
      <c r="U36" s="4065"/>
      <c r="V36" s="4065"/>
      <c r="W36" s="4065"/>
      <c r="X36" s="4065"/>
      <c r="Y36" s="4065"/>
      <c r="Z36" s="4065"/>
      <c r="AA36" s="4065"/>
      <c r="AB36" s="4044" t="s">
        <v>531</v>
      </c>
      <c r="AC36" s="4044"/>
      <c r="AD36" s="2567"/>
      <c r="AE36" s="2567"/>
      <c r="AF36" s="2567"/>
      <c r="AG36" s="2567"/>
      <c r="AH36" s="2567"/>
      <c r="AI36" s="2567"/>
      <c r="AJ36" s="2567"/>
      <c r="AK36" s="2567"/>
      <c r="AL36" s="2567"/>
      <c r="AM36" s="2568"/>
      <c r="AN36" s="4"/>
    </row>
    <row r="37" spans="1:40" ht="12.6" customHeight="1">
      <c r="A37" s="390"/>
      <c r="B37" s="4069"/>
      <c r="C37" s="4037"/>
      <c r="D37" s="4037"/>
      <c r="E37" s="4037"/>
      <c r="F37" s="4037"/>
      <c r="G37" s="4037"/>
      <c r="H37" s="4037"/>
      <c r="I37" s="4038"/>
      <c r="J37" s="4064"/>
      <c r="K37" s="4065"/>
      <c r="L37" s="4065"/>
      <c r="M37" s="4065"/>
      <c r="N37" s="4065"/>
      <c r="O37" s="4065"/>
      <c r="P37" s="4065"/>
      <c r="Q37" s="4065"/>
      <c r="R37" s="4065"/>
      <c r="S37" s="4065"/>
      <c r="T37" s="4065"/>
      <c r="U37" s="4065"/>
      <c r="V37" s="4065"/>
      <c r="W37" s="4065"/>
      <c r="X37" s="4065"/>
      <c r="Y37" s="4065"/>
      <c r="Z37" s="4065"/>
      <c r="AA37" s="4065"/>
      <c r="AB37" s="4044"/>
      <c r="AC37" s="4044"/>
      <c r="AD37" s="2028"/>
      <c r="AE37" s="2028"/>
      <c r="AF37" s="2028"/>
      <c r="AG37" s="2028"/>
      <c r="AH37" s="2028"/>
      <c r="AI37" s="2028"/>
      <c r="AJ37" s="2028"/>
      <c r="AK37" s="2028"/>
      <c r="AL37" s="2028"/>
      <c r="AM37" s="2029"/>
      <c r="AN37" s="4"/>
    </row>
    <row r="38" spans="1:40" ht="12.6" customHeight="1">
      <c r="A38" s="390"/>
      <c r="B38" s="4070"/>
      <c r="C38" s="4071"/>
      <c r="D38" s="4071"/>
      <c r="E38" s="4071"/>
      <c r="F38" s="4071"/>
      <c r="G38" s="4071"/>
      <c r="H38" s="4071"/>
      <c r="I38" s="4072"/>
      <c r="J38" s="4064"/>
      <c r="K38" s="4065"/>
      <c r="L38" s="4065"/>
      <c r="M38" s="4065"/>
      <c r="N38" s="4065"/>
      <c r="O38" s="4065"/>
      <c r="P38" s="4065"/>
      <c r="Q38" s="4065"/>
      <c r="R38" s="4065"/>
      <c r="S38" s="4065"/>
      <c r="T38" s="4065"/>
      <c r="U38" s="4065"/>
      <c r="V38" s="4065"/>
      <c r="W38" s="4065"/>
      <c r="X38" s="4065"/>
      <c r="Y38" s="4065"/>
      <c r="Z38" s="4065"/>
      <c r="AA38" s="4065"/>
      <c r="AB38" s="4044"/>
      <c r="AC38" s="4044"/>
      <c r="AD38" s="2030"/>
      <c r="AE38" s="2030"/>
      <c r="AF38" s="2030"/>
      <c r="AG38" s="2030"/>
      <c r="AH38" s="2030"/>
      <c r="AI38" s="2030"/>
      <c r="AJ38" s="2030"/>
      <c r="AK38" s="2030"/>
      <c r="AL38" s="2030"/>
      <c r="AM38" s="2031"/>
      <c r="AN38" s="4"/>
    </row>
    <row r="39" spans="1:40" ht="12.6" customHeight="1">
      <c r="A39" s="390"/>
      <c r="B39" s="391"/>
      <c r="C39" s="391"/>
      <c r="D39" s="391"/>
      <c r="E39" s="391"/>
      <c r="F39" s="391"/>
      <c r="G39" s="391"/>
      <c r="H39" s="391"/>
      <c r="I39" s="391"/>
      <c r="J39" s="393"/>
      <c r="K39" s="393"/>
      <c r="L39" s="393"/>
      <c r="M39" s="393"/>
      <c r="N39" s="393"/>
      <c r="O39" s="393"/>
      <c r="P39" s="393"/>
      <c r="Q39" s="393"/>
      <c r="R39" s="393"/>
      <c r="S39" s="393"/>
      <c r="T39" s="393"/>
      <c r="U39" s="393"/>
      <c r="V39" s="393"/>
      <c r="W39" s="393"/>
      <c r="X39" s="393"/>
      <c r="Y39" s="393"/>
      <c r="Z39" s="393"/>
      <c r="AA39" s="393"/>
      <c r="AB39" s="389"/>
      <c r="AC39" s="389"/>
      <c r="AD39" s="388"/>
      <c r="AE39" s="388"/>
      <c r="AF39" s="388"/>
      <c r="AG39" s="388"/>
      <c r="AH39" s="388"/>
      <c r="AI39" s="388"/>
      <c r="AJ39" s="388"/>
      <c r="AK39" s="388"/>
      <c r="AL39" s="388"/>
      <c r="AM39" s="388"/>
      <c r="AN39" s="4"/>
    </row>
    <row r="40" spans="1:40" ht="12.6" customHeight="1">
      <c r="A40" s="4056" t="s">
        <v>532</v>
      </c>
      <c r="B40" s="4039"/>
      <c r="C40" s="4039"/>
      <c r="D40" s="4039"/>
      <c r="E40" s="4039"/>
      <c r="F40" s="4039"/>
      <c r="G40" s="4039"/>
      <c r="H40" s="4039"/>
      <c r="I40" s="4039"/>
      <c r="J40" s="4039"/>
      <c r="K40" s="4039"/>
      <c r="L40" s="4039"/>
      <c r="M40" s="4039"/>
      <c r="N40" s="4039"/>
      <c r="O40" s="4039"/>
      <c r="P40" s="4039"/>
      <c r="Q40" s="4039"/>
      <c r="R40" s="4039"/>
      <c r="S40" s="4039"/>
      <c r="T40" s="4039"/>
      <c r="U40" s="4039"/>
      <c r="V40" s="4039"/>
      <c r="W40" s="4039"/>
      <c r="X40" s="4039"/>
      <c r="Y40" s="4039"/>
      <c r="Z40" s="4039"/>
      <c r="AA40" s="4039"/>
      <c r="AB40" s="4039"/>
      <c r="AC40" s="4039"/>
      <c r="AD40" s="4039"/>
      <c r="AE40" s="4039"/>
      <c r="AF40" s="4039"/>
      <c r="AG40" s="4039"/>
      <c r="AH40" s="4039"/>
      <c r="AI40" s="4039"/>
      <c r="AJ40" s="4039"/>
      <c r="AK40" s="4039"/>
      <c r="AL40" s="4039"/>
      <c r="AM40" s="4039"/>
      <c r="AN40" s="4057"/>
    </row>
    <row r="41" spans="1:40" ht="12.6" customHeight="1">
      <c r="A41" s="4056"/>
      <c r="B41" s="4039"/>
      <c r="C41" s="4039"/>
      <c r="D41" s="4039"/>
      <c r="E41" s="4039"/>
      <c r="F41" s="4039"/>
      <c r="G41" s="4039"/>
      <c r="H41" s="4039"/>
      <c r="I41" s="4039"/>
      <c r="J41" s="4039"/>
      <c r="K41" s="4039"/>
      <c r="L41" s="4039"/>
      <c r="M41" s="4039"/>
      <c r="N41" s="4039"/>
      <c r="O41" s="4039"/>
      <c r="P41" s="4039"/>
      <c r="Q41" s="4039"/>
      <c r="R41" s="4039"/>
      <c r="S41" s="4039"/>
      <c r="T41" s="4039"/>
      <c r="U41" s="4039"/>
      <c r="V41" s="4039"/>
      <c r="W41" s="4039"/>
      <c r="X41" s="4039"/>
      <c r="Y41" s="4039"/>
      <c r="Z41" s="4039"/>
      <c r="AA41" s="4039"/>
      <c r="AB41" s="4039"/>
      <c r="AC41" s="4039"/>
      <c r="AD41" s="4039"/>
      <c r="AE41" s="4039"/>
      <c r="AF41" s="4039"/>
      <c r="AG41" s="4039"/>
      <c r="AH41" s="4039"/>
      <c r="AI41" s="4039"/>
      <c r="AJ41" s="4039"/>
      <c r="AK41" s="4039"/>
      <c r="AL41" s="4039"/>
      <c r="AM41" s="4039"/>
      <c r="AN41" s="4057"/>
    </row>
    <row r="42" spans="1:40" ht="12.6" customHeight="1">
      <c r="A42" s="4056"/>
      <c r="B42" s="4039"/>
      <c r="C42" s="4039"/>
      <c r="D42" s="4039"/>
      <c r="E42" s="4039"/>
      <c r="F42" s="4039"/>
      <c r="G42" s="4039"/>
      <c r="H42" s="4039"/>
      <c r="I42" s="4039"/>
      <c r="J42" s="4039"/>
      <c r="K42" s="4039"/>
      <c r="L42" s="4039"/>
      <c r="M42" s="4039"/>
      <c r="N42" s="4039"/>
      <c r="O42" s="4039"/>
      <c r="P42" s="4039"/>
      <c r="Q42" s="4039"/>
      <c r="R42" s="4039"/>
      <c r="S42" s="4039"/>
      <c r="T42" s="4039"/>
      <c r="U42" s="4039"/>
      <c r="V42" s="4039"/>
      <c r="W42" s="4039"/>
      <c r="X42" s="4039"/>
      <c r="Y42" s="4039"/>
      <c r="Z42" s="4039"/>
      <c r="AA42" s="4039"/>
      <c r="AB42" s="4039"/>
      <c r="AC42" s="4039"/>
      <c r="AD42" s="4039"/>
      <c r="AE42" s="4039"/>
      <c r="AF42" s="4039"/>
      <c r="AG42" s="4039"/>
      <c r="AH42" s="4039"/>
      <c r="AI42" s="4039"/>
      <c r="AJ42" s="4039"/>
      <c r="AK42" s="4039"/>
      <c r="AL42" s="4039"/>
      <c r="AM42" s="4039"/>
      <c r="AN42" s="4057"/>
    </row>
    <row r="43" spans="1:40" ht="12.6" customHeight="1">
      <c r="A43" s="4056"/>
      <c r="B43" s="4039"/>
      <c r="C43" s="4039"/>
      <c r="D43" s="4039"/>
      <c r="E43" s="4039"/>
      <c r="F43" s="4039"/>
      <c r="G43" s="4039"/>
      <c r="H43" s="4039"/>
      <c r="I43" s="4039"/>
      <c r="J43" s="4039"/>
      <c r="K43" s="4039"/>
      <c r="L43" s="4039"/>
      <c r="M43" s="4039"/>
      <c r="N43" s="4039"/>
      <c r="O43" s="4039"/>
      <c r="P43" s="4039"/>
      <c r="Q43" s="4039"/>
      <c r="R43" s="4039"/>
      <c r="S43" s="4039"/>
      <c r="T43" s="4039"/>
      <c r="U43" s="4039"/>
      <c r="V43" s="4039"/>
      <c r="W43" s="4039"/>
      <c r="X43" s="4039"/>
      <c r="Y43" s="4039"/>
      <c r="Z43" s="4039"/>
      <c r="AA43" s="4039"/>
      <c r="AB43" s="4039"/>
      <c r="AC43" s="4039"/>
      <c r="AD43" s="4039"/>
      <c r="AE43" s="4039"/>
      <c r="AF43" s="4039"/>
      <c r="AG43" s="4039"/>
      <c r="AH43" s="4039"/>
      <c r="AI43" s="4039"/>
      <c r="AJ43" s="4039"/>
      <c r="AK43" s="4039"/>
      <c r="AL43" s="4039"/>
      <c r="AM43" s="4039"/>
      <c r="AN43" s="4057"/>
    </row>
    <row r="44" spans="1:40" ht="12.6" customHeight="1">
      <c r="A44" s="4056"/>
      <c r="B44" s="4039"/>
      <c r="C44" s="4039"/>
      <c r="D44" s="4039"/>
      <c r="E44" s="4039"/>
      <c r="F44" s="4039"/>
      <c r="G44" s="4039"/>
      <c r="H44" s="4039"/>
      <c r="I44" s="4039"/>
      <c r="J44" s="4039"/>
      <c r="K44" s="4039"/>
      <c r="L44" s="4039"/>
      <c r="M44" s="4039"/>
      <c r="N44" s="4039"/>
      <c r="O44" s="4039"/>
      <c r="P44" s="4039"/>
      <c r="Q44" s="4039"/>
      <c r="R44" s="4039"/>
      <c r="S44" s="4039"/>
      <c r="T44" s="4039"/>
      <c r="U44" s="4039"/>
      <c r="V44" s="4039"/>
      <c r="W44" s="4039"/>
      <c r="X44" s="4039"/>
      <c r="Y44" s="4039"/>
      <c r="Z44" s="4039"/>
      <c r="AA44" s="4039"/>
      <c r="AB44" s="4039"/>
      <c r="AC44" s="4039"/>
      <c r="AD44" s="4039"/>
      <c r="AE44" s="4039"/>
      <c r="AF44" s="4039"/>
      <c r="AG44" s="4039"/>
      <c r="AH44" s="4039"/>
      <c r="AI44" s="4039"/>
      <c r="AJ44" s="4039"/>
      <c r="AK44" s="4039"/>
      <c r="AL44" s="4039"/>
      <c r="AM44" s="4039"/>
      <c r="AN44" s="4057"/>
    </row>
    <row r="45" spans="1:40" ht="12.6" customHeight="1">
      <c r="A45" s="4058" t="s">
        <v>522</v>
      </c>
      <c r="B45" s="4059"/>
      <c r="C45" s="4059"/>
      <c r="D45" s="4059"/>
      <c r="E45" s="4059"/>
      <c r="F45" s="4059"/>
      <c r="G45" s="4059"/>
      <c r="H45" s="4059"/>
      <c r="I45" s="4059"/>
      <c r="J45" s="4059"/>
      <c r="K45" s="4059"/>
      <c r="L45" s="4059"/>
      <c r="M45" s="4059"/>
      <c r="N45" s="4059"/>
      <c r="O45" s="4059"/>
      <c r="P45" s="4059"/>
      <c r="Q45" s="4059"/>
      <c r="R45" s="4059"/>
      <c r="S45" s="4059"/>
      <c r="T45" s="4059"/>
      <c r="U45" s="4059"/>
      <c r="V45" s="4059"/>
      <c r="W45" s="4059"/>
      <c r="X45" s="4059"/>
      <c r="Y45" s="4059"/>
      <c r="Z45" s="4059"/>
      <c r="AA45" s="4059"/>
      <c r="AB45" s="4059"/>
      <c r="AC45" s="4059"/>
      <c r="AD45" s="4059"/>
      <c r="AE45" s="4059"/>
      <c r="AF45" s="4059"/>
      <c r="AG45" s="4059"/>
      <c r="AH45" s="4059"/>
      <c r="AI45" s="4059"/>
      <c r="AJ45" s="4059"/>
      <c r="AK45" s="4059"/>
      <c r="AL45" s="4059"/>
      <c r="AM45" s="4059"/>
      <c r="AN45" s="4060"/>
    </row>
    <row r="46" spans="1:40" ht="12.6" customHeight="1">
      <c r="A46" s="4061"/>
      <c r="B46" s="4062"/>
      <c r="C46" s="4062"/>
      <c r="D46" s="4062"/>
      <c r="E46" s="4062"/>
      <c r="F46" s="4062"/>
      <c r="G46" s="4062"/>
      <c r="H46" s="4062"/>
      <c r="I46" s="4062"/>
      <c r="J46" s="4062"/>
      <c r="K46" s="4062"/>
      <c r="L46" s="4062"/>
      <c r="M46" s="4062"/>
      <c r="N46" s="4062"/>
      <c r="O46" s="4062"/>
      <c r="P46" s="4062"/>
      <c r="Q46" s="4062"/>
      <c r="R46" s="4062"/>
      <c r="S46" s="4062"/>
      <c r="T46" s="4062"/>
      <c r="U46" s="4062"/>
      <c r="V46" s="4062"/>
      <c r="W46" s="4062"/>
      <c r="X46" s="4062"/>
      <c r="Y46" s="4062"/>
      <c r="Z46" s="4062"/>
      <c r="AA46" s="4062"/>
      <c r="AB46" s="4062"/>
      <c r="AC46" s="4062"/>
      <c r="AD46" s="4062"/>
      <c r="AE46" s="4062"/>
      <c r="AF46" s="4062"/>
      <c r="AG46" s="4062"/>
      <c r="AH46" s="4062"/>
      <c r="AI46" s="4062"/>
      <c r="AJ46" s="4062"/>
      <c r="AK46" s="4062"/>
      <c r="AL46" s="4062"/>
      <c r="AM46" s="4062"/>
      <c r="AN46" s="4063"/>
    </row>
    <row r="47" spans="1:40" ht="12.6" customHeight="1">
      <c r="A47" s="251"/>
      <c r="B47" s="251"/>
      <c r="C47" s="251"/>
      <c r="D47" s="251"/>
      <c r="E47" s="251"/>
      <c r="F47" s="251"/>
      <c r="G47" s="251"/>
      <c r="H47" s="251"/>
      <c r="I47" s="251"/>
      <c r="J47" s="251"/>
      <c r="K47" s="251"/>
      <c r="L47" s="251"/>
      <c r="M47" s="251"/>
      <c r="N47" s="251"/>
      <c r="O47" s="251"/>
      <c r="P47" s="251"/>
      <c r="Q47" s="251"/>
      <c r="R47" s="251"/>
      <c r="S47" s="251"/>
      <c r="T47" s="251"/>
      <c r="U47" s="251"/>
      <c r="V47" s="251"/>
      <c r="W47" s="251"/>
      <c r="X47" s="251"/>
      <c r="Y47" s="251"/>
      <c r="Z47" s="251"/>
      <c r="AA47" s="251"/>
      <c r="AB47" s="251"/>
      <c r="AC47" s="251"/>
      <c r="AD47" s="251"/>
      <c r="AE47" s="251"/>
      <c r="AF47" s="251"/>
      <c r="AG47" s="251"/>
      <c r="AH47" s="251"/>
      <c r="AI47" s="251"/>
      <c r="AJ47" s="251"/>
      <c r="AK47" s="251"/>
      <c r="AL47" s="251"/>
      <c r="AM47" s="251"/>
      <c r="AN47" s="251"/>
    </row>
    <row r="48" spans="1:40" ht="12.6" customHeight="1">
      <c r="A48" s="250"/>
      <c r="B48" s="250"/>
    </row>
    <row r="49" spans="1:40" ht="12.6" customHeight="1">
      <c r="A49" s="255"/>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10"/>
    </row>
    <row r="50" spans="1:40" ht="12.6" customHeight="1">
      <c r="A50" s="256"/>
      <c r="B50" s="249"/>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4"/>
    </row>
    <row r="51" spans="1:40" ht="12.6" customHeight="1">
      <c r="A51" s="2"/>
      <c r="B51" s="249"/>
      <c r="C51" s="249"/>
      <c r="D51" s="249"/>
      <c r="E51" s="249"/>
      <c r="F51" s="4039" t="s">
        <v>533</v>
      </c>
      <c r="G51" s="4039"/>
      <c r="H51" s="4039"/>
      <c r="I51" s="4039"/>
      <c r="J51" s="4039"/>
      <c r="K51" s="4039"/>
      <c r="L51" s="4039"/>
      <c r="M51" s="4039"/>
      <c r="N51" s="4039"/>
      <c r="O51" s="4039"/>
      <c r="P51" s="4039"/>
      <c r="Q51" s="4039"/>
      <c r="R51" s="4039"/>
      <c r="S51" s="4039"/>
      <c r="T51" s="4039"/>
      <c r="U51" s="4039"/>
      <c r="V51" s="4039"/>
      <c r="W51" s="4039"/>
      <c r="X51" s="4039"/>
      <c r="Y51" s="4039"/>
      <c r="Z51" s="4039"/>
      <c r="AA51" s="4039"/>
      <c r="AB51" s="4039"/>
      <c r="AC51" s="4039"/>
      <c r="AD51" s="4039"/>
      <c r="AE51" s="4039"/>
      <c r="AF51" s="4039"/>
      <c r="AG51" s="4039"/>
      <c r="AH51" s="4039"/>
      <c r="AI51" s="4039"/>
      <c r="AJ51" s="249"/>
      <c r="AK51" s="249"/>
      <c r="AL51" s="249"/>
      <c r="AM51" s="249"/>
      <c r="AN51" s="4"/>
    </row>
    <row r="52" spans="1:40" ht="12.6" customHeight="1">
      <c r="A52" s="256"/>
      <c r="B52" s="249"/>
      <c r="C52" s="249"/>
      <c r="D52" s="249"/>
      <c r="E52" s="249"/>
      <c r="F52" s="4039"/>
      <c r="G52" s="4039"/>
      <c r="H52" s="4039"/>
      <c r="I52" s="4039"/>
      <c r="J52" s="4039"/>
      <c r="K52" s="4039"/>
      <c r="L52" s="4039"/>
      <c r="M52" s="4039"/>
      <c r="N52" s="4039"/>
      <c r="O52" s="4039"/>
      <c r="P52" s="4039"/>
      <c r="Q52" s="4039"/>
      <c r="R52" s="4039"/>
      <c r="S52" s="4039"/>
      <c r="T52" s="4039"/>
      <c r="U52" s="4039"/>
      <c r="V52" s="4039"/>
      <c r="W52" s="4039"/>
      <c r="X52" s="4039"/>
      <c r="Y52" s="4039"/>
      <c r="Z52" s="4039"/>
      <c r="AA52" s="4039"/>
      <c r="AB52" s="4039"/>
      <c r="AC52" s="4039"/>
      <c r="AD52" s="4039"/>
      <c r="AE52" s="4039"/>
      <c r="AF52" s="4039"/>
      <c r="AG52" s="4039"/>
      <c r="AH52" s="4039"/>
      <c r="AI52" s="4039"/>
      <c r="AJ52" s="249"/>
      <c r="AK52" s="249"/>
      <c r="AL52" s="249"/>
      <c r="AM52" s="249"/>
      <c r="AN52" s="4"/>
    </row>
    <row r="53" spans="1:40" ht="12.6" customHeight="1">
      <c r="A53" s="256"/>
      <c r="B53" s="249"/>
      <c r="C53" s="249"/>
      <c r="D53" s="249"/>
      <c r="E53" s="249"/>
      <c r="F53" s="4039"/>
      <c r="G53" s="4039"/>
      <c r="H53" s="4039"/>
      <c r="I53" s="4039"/>
      <c r="J53" s="4039"/>
      <c r="K53" s="4039"/>
      <c r="L53" s="4039"/>
      <c r="M53" s="4039"/>
      <c r="N53" s="4039"/>
      <c r="O53" s="4039"/>
      <c r="P53" s="4039"/>
      <c r="Q53" s="4039"/>
      <c r="R53" s="4039"/>
      <c r="S53" s="4039"/>
      <c r="T53" s="4039"/>
      <c r="U53" s="4039"/>
      <c r="V53" s="4039"/>
      <c r="W53" s="4039"/>
      <c r="X53" s="4039"/>
      <c r="Y53" s="4039"/>
      <c r="Z53" s="4039"/>
      <c r="AA53" s="4039"/>
      <c r="AB53" s="4039"/>
      <c r="AC53" s="4039"/>
      <c r="AD53" s="4039"/>
      <c r="AE53" s="4039"/>
      <c r="AF53" s="4039"/>
      <c r="AG53" s="4039"/>
      <c r="AH53" s="4039"/>
      <c r="AI53" s="4039"/>
      <c r="AJ53" s="249"/>
      <c r="AK53" s="249"/>
      <c r="AL53" s="249"/>
      <c r="AM53" s="249"/>
      <c r="AN53" s="4"/>
    </row>
    <row r="54" spans="1:40" ht="12.6" customHeight="1">
      <c r="A54" s="256"/>
      <c r="B54" s="249"/>
      <c r="C54" s="249"/>
      <c r="D54" s="249"/>
      <c r="E54" s="249"/>
      <c r="F54" s="3596" t="s">
        <v>2272</v>
      </c>
      <c r="G54" s="3596"/>
      <c r="H54" s="2504"/>
      <c r="I54" s="2504"/>
      <c r="J54" s="3596" t="s">
        <v>255</v>
      </c>
      <c r="K54" s="3596"/>
      <c r="L54" s="2504"/>
      <c r="M54" s="2504"/>
      <c r="N54" s="3596" t="s">
        <v>256</v>
      </c>
      <c r="O54" s="3596"/>
      <c r="P54" s="2504"/>
      <c r="Q54" s="2504"/>
      <c r="R54" s="3596" t="s">
        <v>257</v>
      </c>
      <c r="S54" s="3596"/>
      <c r="T54" s="249"/>
      <c r="U54" s="249"/>
      <c r="V54" s="249"/>
      <c r="W54" s="249"/>
      <c r="X54" s="249"/>
      <c r="Y54" s="249"/>
      <c r="Z54" s="249"/>
      <c r="AA54" s="249"/>
      <c r="AB54" s="249"/>
      <c r="AC54" s="249"/>
      <c r="AD54" s="249"/>
      <c r="AE54" s="249"/>
      <c r="AF54" s="249"/>
      <c r="AG54" s="249"/>
      <c r="AH54" s="249"/>
      <c r="AI54" s="249"/>
      <c r="AJ54" s="249"/>
      <c r="AK54" s="249"/>
      <c r="AL54" s="249"/>
      <c r="AM54" s="249"/>
      <c r="AN54" s="4"/>
    </row>
    <row r="55" spans="1:40" ht="12.6" customHeight="1">
      <c r="A55" s="256"/>
      <c r="B55" s="249"/>
      <c r="C55" s="249"/>
      <c r="D55" s="249"/>
      <c r="E55" s="249"/>
      <c r="F55" s="3596"/>
      <c r="G55" s="3596"/>
      <c r="H55" s="2504"/>
      <c r="I55" s="2504"/>
      <c r="J55" s="3596"/>
      <c r="K55" s="3596"/>
      <c r="L55" s="2504"/>
      <c r="M55" s="2504"/>
      <c r="N55" s="3596"/>
      <c r="O55" s="3596"/>
      <c r="P55" s="2504"/>
      <c r="Q55" s="2504"/>
      <c r="R55" s="3596"/>
      <c r="S55" s="3596"/>
      <c r="T55" s="249"/>
      <c r="U55" s="249"/>
      <c r="V55" s="249"/>
      <c r="W55" s="249"/>
      <c r="X55" s="249"/>
      <c r="Y55" s="249"/>
      <c r="Z55" s="249"/>
      <c r="AA55" s="249"/>
      <c r="AB55" s="249"/>
      <c r="AC55" s="249"/>
      <c r="AD55" s="249"/>
      <c r="AE55" s="249"/>
      <c r="AF55" s="249"/>
      <c r="AG55" s="249"/>
      <c r="AH55" s="249"/>
      <c r="AI55" s="249"/>
      <c r="AJ55" s="249"/>
      <c r="AK55" s="249"/>
      <c r="AL55" s="249"/>
      <c r="AM55" s="249"/>
      <c r="AN55" s="4"/>
    </row>
    <row r="56" spans="1:40" ht="12.6" customHeight="1">
      <c r="A56" s="256"/>
      <c r="B56" s="249"/>
      <c r="C56" s="249"/>
      <c r="D56" s="249"/>
      <c r="E56" s="249"/>
      <c r="F56" s="3596"/>
      <c r="G56" s="3596"/>
      <c r="H56" s="2504"/>
      <c r="I56" s="2504"/>
      <c r="J56" s="3596"/>
      <c r="K56" s="3596"/>
      <c r="L56" s="2504"/>
      <c r="M56" s="2504"/>
      <c r="N56" s="3596"/>
      <c r="O56" s="3596"/>
      <c r="P56" s="2504"/>
      <c r="Q56" s="2504"/>
      <c r="R56" s="3596"/>
      <c r="S56" s="3596"/>
      <c r="T56" s="249"/>
      <c r="U56" s="249"/>
      <c r="V56" s="249"/>
      <c r="W56" s="249"/>
      <c r="X56" s="249"/>
      <c r="Y56" s="249"/>
      <c r="Z56" s="249"/>
      <c r="AA56" s="249"/>
      <c r="AB56" s="249"/>
      <c r="AC56" s="249"/>
      <c r="AD56" s="249"/>
      <c r="AE56" s="249"/>
      <c r="AF56" s="249"/>
      <c r="AG56" s="249"/>
      <c r="AH56" s="249"/>
      <c r="AI56" s="249"/>
      <c r="AJ56" s="249"/>
      <c r="AK56" s="249"/>
      <c r="AL56" s="249"/>
      <c r="AM56" s="249"/>
      <c r="AN56" s="4"/>
    </row>
    <row r="57" spans="1:40" ht="12.6" customHeight="1">
      <c r="A57" s="256"/>
      <c r="B57" s="249"/>
      <c r="C57" s="249"/>
      <c r="D57" s="249"/>
      <c r="E57" s="249"/>
      <c r="F57" s="247"/>
      <c r="G57" s="247"/>
      <c r="H57" s="247"/>
      <c r="I57" s="247"/>
      <c r="J57" s="247"/>
      <c r="K57" s="247"/>
      <c r="L57" s="247"/>
      <c r="M57" s="247"/>
      <c r="N57" s="247"/>
      <c r="O57" s="247"/>
      <c r="P57" s="247"/>
      <c r="Q57" s="247"/>
      <c r="R57" s="247"/>
      <c r="S57" s="247"/>
      <c r="T57" s="249"/>
      <c r="U57" s="249"/>
      <c r="V57" s="249"/>
      <c r="W57" s="249"/>
      <c r="X57" s="249"/>
      <c r="Y57" s="249"/>
      <c r="Z57" s="249" t="s">
        <v>534</v>
      </c>
      <c r="AA57" s="249"/>
      <c r="AB57" s="249"/>
      <c r="AC57" s="249"/>
      <c r="AD57" s="249"/>
      <c r="AE57" s="249"/>
      <c r="AF57" s="249"/>
      <c r="AG57" s="249"/>
      <c r="AH57" s="249"/>
      <c r="AI57" s="249"/>
      <c r="AJ57" s="249"/>
      <c r="AK57" s="249"/>
      <c r="AL57" s="249"/>
      <c r="AM57" s="249"/>
      <c r="AN57" s="4"/>
    </row>
    <row r="58" spans="1:40" ht="12.6" customHeight="1">
      <c r="A58" s="256"/>
      <c r="B58" s="249"/>
      <c r="C58" s="249"/>
      <c r="D58" s="249"/>
      <c r="E58" s="249"/>
      <c r="F58" s="247"/>
      <c r="G58" s="247"/>
      <c r="H58" s="247"/>
      <c r="I58" s="247"/>
      <c r="J58" s="247"/>
      <c r="K58" s="247"/>
      <c r="L58" s="247"/>
      <c r="M58" s="247"/>
      <c r="N58" s="247"/>
      <c r="O58" s="247"/>
      <c r="P58" s="247"/>
      <c r="Q58" s="247"/>
      <c r="R58" s="247"/>
      <c r="S58" s="247"/>
      <c r="T58" s="249"/>
      <c r="U58" s="249"/>
      <c r="V58" s="249"/>
      <c r="W58" s="249"/>
      <c r="X58" s="249"/>
      <c r="Y58" s="249"/>
      <c r="Z58" s="249"/>
      <c r="AA58" s="249"/>
      <c r="AB58" s="249"/>
      <c r="AC58" s="249"/>
      <c r="AD58" s="249"/>
      <c r="AE58" s="249"/>
      <c r="AF58" s="249"/>
      <c r="AG58" s="249"/>
      <c r="AH58" s="249"/>
      <c r="AI58" s="249"/>
      <c r="AJ58" s="249"/>
      <c r="AK58" s="249"/>
      <c r="AL58" s="249"/>
      <c r="AM58" s="249"/>
      <c r="AN58" s="4"/>
    </row>
    <row r="59" spans="1:40" ht="12.6" customHeight="1">
      <c r="A59" s="256"/>
      <c r="B59" s="249"/>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1994" t="s">
        <v>535</v>
      </c>
      <c r="AA59" s="1994"/>
      <c r="AB59" s="1994"/>
      <c r="AC59" s="1994"/>
      <c r="AD59" s="1994"/>
      <c r="AE59" s="1994"/>
      <c r="AF59" s="1994"/>
      <c r="AG59" s="1994"/>
      <c r="AH59" s="1994"/>
      <c r="AI59" s="1994"/>
      <c r="AJ59" s="1994"/>
      <c r="AK59" s="1994"/>
      <c r="AL59" s="1994"/>
      <c r="AM59" s="249"/>
      <c r="AN59" s="4"/>
    </row>
    <row r="60" spans="1:40" ht="12.6" customHeight="1">
      <c r="A60" s="2"/>
      <c r="B60" s="17"/>
      <c r="C60" s="249"/>
      <c r="D60" s="249"/>
      <c r="E60" s="249"/>
      <c r="F60" s="249"/>
      <c r="G60" s="249"/>
      <c r="H60" s="249"/>
      <c r="I60" s="249"/>
      <c r="J60" s="249"/>
      <c r="K60" s="249"/>
      <c r="L60" s="249"/>
      <c r="M60" s="249"/>
      <c r="N60" s="249"/>
      <c r="O60" s="249"/>
      <c r="P60" s="249"/>
      <c r="Q60" s="249"/>
      <c r="R60" s="249"/>
      <c r="S60" s="249"/>
      <c r="T60" s="249"/>
      <c r="U60" s="249"/>
      <c r="V60" s="249"/>
      <c r="W60" s="249"/>
      <c r="X60" s="249"/>
      <c r="Y60" s="249"/>
      <c r="Z60" s="1994"/>
      <c r="AA60" s="1994"/>
      <c r="AB60" s="1994"/>
      <c r="AC60" s="1994"/>
      <c r="AD60" s="1994"/>
      <c r="AE60" s="1994"/>
      <c r="AF60" s="1994"/>
      <c r="AG60" s="1994"/>
      <c r="AH60" s="1994"/>
      <c r="AI60" s="1994"/>
      <c r="AJ60" s="1994"/>
      <c r="AK60" s="1994"/>
      <c r="AL60" s="1994"/>
      <c r="AM60" s="249"/>
      <c r="AN60" s="4"/>
    </row>
    <row r="61" spans="1:40" ht="12.6" customHeight="1">
      <c r="A61" s="5"/>
      <c r="B61" s="19"/>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7"/>
    </row>
    <row r="63" spans="1:40" ht="12.6" customHeight="1">
      <c r="C63" s="248" t="s">
        <v>523</v>
      </c>
    </row>
    <row r="65" spans="1:40" ht="12.6" customHeight="1">
      <c r="C65" s="248" t="s">
        <v>524</v>
      </c>
    </row>
    <row r="71" spans="1:40" ht="12.6" customHeight="1">
      <c r="A71" s="840" t="s">
        <v>2087</v>
      </c>
    </row>
    <row r="72" spans="1:40" ht="12.6" customHeight="1">
      <c r="A72" s="246"/>
    </row>
    <row r="73" spans="1:40" ht="12.6" customHeight="1">
      <c r="A73" s="4087" t="s">
        <v>537</v>
      </c>
      <c r="B73" s="4087"/>
      <c r="C73" s="4087"/>
      <c r="D73" s="4087"/>
      <c r="E73" s="4087"/>
      <c r="F73" s="4087"/>
      <c r="G73" s="4087"/>
      <c r="H73" s="4087"/>
      <c r="I73" s="4087"/>
      <c r="J73" s="4087"/>
      <c r="K73" s="4087"/>
      <c r="L73" s="4087"/>
      <c r="M73" s="4087"/>
      <c r="N73" s="4087"/>
      <c r="O73" s="4087"/>
      <c r="P73" s="4087"/>
      <c r="Q73" s="4087"/>
      <c r="R73" s="4087"/>
      <c r="S73" s="4087"/>
      <c r="T73" s="4087"/>
      <c r="U73" s="4087"/>
      <c r="V73" s="4087"/>
      <c r="W73" s="4087"/>
      <c r="X73" s="4087"/>
      <c r="Y73" s="4087"/>
      <c r="Z73" s="4087"/>
      <c r="AA73" s="4087"/>
      <c r="AB73" s="4087"/>
      <c r="AC73" s="4087"/>
      <c r="AD73" s="4087"/>
      <c r="AE73" s="4087"/>
      <c r="AF73" s="4087"/>
      <c r="AG73" s="4087"/>
      <c r="AH73" s="4087"/>
      <c r="AI73" s="4087"/>
      <c r="AJ73" s="4087"/>
      <c r="AK73" s="4087"/>
      <c r="AL73" s="4087"/>
      <c r="AM73" s="4087"/>
      <c r="AN73" s="4087"/>
    </row>
    <row r="74" spans="1:40" ht="12.6" customHeight="1">
      <c r="A74" s="4087"/>
      <c r="B74" s="4087"/>
      <c r="C74" s="4087"/>
      <c r="D74" s="4087"/>
      <c r="E74" s="4087"/>
      <c r="F74" s="4087"/>
      <c r="G74" s="4087"/>
      <c r="H74" s="4087"/>
      <c r="I74" s="4087"/>
      <c r="J74" s="4087"/>
      <c r="K74" s="4087"/>
      <c r="L74" s="4087"/>
      <c r="M74" s="4087"/>
      <c r="N74" s="4087"/>
      <c r="O74" s="4087"/>
      <c r="P74" s="4087"/>
      <c r="Q74" s="4087"/>
      <c r="R74" s="4087"/>
      <c r="S74" s="4087"/>
      <c r="T74" s="4087"/>
      <c r="U74" s="4087"/>
      <c r="V74" s="4087"/>
      <c r="W74" s="4087"/>
      <c r="X74" s="4087"/>
      <c r="Y74" s="4087"/>
      <c r="Z74" s="4087"/>
      <c r="AA74" s="4087"/>
      <c r="AB74" s="4087"/>
      <c r="AC74" s="4087"/>
      <c r="AD74" s="4087"/>
      <c r="AE74" s="4087"/>
      <c r="AF74" s="4087"/>
      <c r="AG74" s="4087"/>
      <c r="AH74" s="4087"/>
      <c r="AI74" s="4087"/>
      <c r="AJ74" s="4087"/>
      <c r="AK74" s="4087"/>
      <c r="AL74" s="4087"/>
      <c r="AM74" s="4087"/>
      <c r="AN74" s="4087"/>
    </row>
    <row r="75" spans="1:40" ht="12.6" customHeight="1">
      <c r="A75" s="4087"/>
      <c r="B75" s="4087"/>
      <c r="C75" s="4087"/>
      <c r="D75" s="4087"/>
      <c r="E75" s="4087"/>
      <c r="F75" s="4087"/>
      <c r="G75" s="4087"/>
      <c r="H75" s="4087"/>
      <c r="I75" s="4087"/>
      <c r="J75" s="4087"/>
      <c r="K75" s="4087"/>
      <c r="L75" s="4087"/>
      <c r="M75" s="4087"/>
      <c r="N75" s="4087"/>
      <c r="O75" s="4087"/>
      <c r="P75" s="4087"/>
      <c r="Q75" s="4087"/>
      <c r="R75" s="4087"/>
      <c r="S75" s="4087"/>
      <c r="T75" s="4087"/>
      <c r="U75" s="4087"/>
      <c r="V75" s="4087"/>
      <c r="W75" s="4087"/>
      <c r="X75" s="4087"/>
      <c r="Y75" s="4087"/>
      <c r="Z75" s="4087"/>
      <c r="AA75" s="4087"/>
      <c r="AB75" s="4087"/>
      <c r="AC75" s="4087"/>
      <c r="AD75" s="4087"/>
      <c r="AE75" s="4087"/>
      <c r="AF75" s="4087"/>
      <c r="AG75" s="4087"/>
      <c r="AH75" s="4087"/>
      <c r="AI75" s="4087"/>
      <c r="AJ75" s="4087"/>
      <c r="AK75" s="4087"/>
      <c r="AL75" s="4087"/>
      <c r="AM75" s="4087"/>
      <c r="AN75" s="4087"/>
    </row>
    <row r="76" spans="1:40" ht="12.6" customHeight="1">
      <c r="A76" s="252"/>
      <c r="B76" s="253"/>
      <c r="C76" s="9"/>
      <c r="D76" s="9"/>
      <c r="E76" s="9"/>
      <c r="F76" s="9"/>
      <c r="G76" s="9"/>
      <c r="H76" s="9"/>
      <c r="I76" s="9"/>
      <c r="J76" s="9"/>
      <c r="K76" s="9"/>
      <c r="L76" s="9"/>
      <c r="M76" s="9"/>
      <c r="N76" s="9"/>
      <c r="O76" s="9"/>
      <c r="P76" s="9"/>
      <c r="Q76" s="9"/>
      <c r="R76" s="9"/>
      <c r="S76" s="9"/>
      <c r="T76" s="9"/>
      <c r="U76" s="9"/>
      <c r="V76" s="9"/>
      <c r="W76" s="2359" t="s">
        <v>2261</v>
      </c>
      <c r="X76" s="2359"/>
      <c r="Y76" s="2359"/>
      <c r="Z76" s="4032"/>
      <c r="AA76" s="4032"/>
      <c r="AB76" s="4032"/>
      <c r="AC76" s="2359" t="s">
        <v>85</v>
      </c>
      <c r="AD76" s="2359"/>
      <c r="AE76" s="4032"/>
      <c r="AF76" s="4032"/>
      <c r="AG76" s="4032"/>
      <c r="AH76" s="2359" t="s">
        <v>84</v>
      </c>
      <c r="AI76" s="2359"/>
      <c r="AJ76" s="4032"/>
      <c r="AK76" s="4032"/>
      <c r="AL76" s="4032"/>
      <c r="AM76" s="2359" t="s">
        <v>83</v>
      </c>
      <c r="AN76" s="2436"/>
    </row>
    <row r="77" spans="1:40" ht="12.6" customHeight="1">
      <c r="A77" s="254"/>
      <c r="B77" s="250"/>
      <c r="C77" s="392"/>
      <c r="D77" s="392"/>
      <c r="E77" s="392"/>
      <c r="F77" s="392"/>
      <c r="G77" s="392"/>
      <c r="H77" s="392"/>
      <c r="I77" s="392"/>
      <c r="J77" s="392"/>
      <c r="K77" s="392"/>
      <c r="L77" s="392"/>
      <c r="M77" s="392"/>
      <c r="N77" s="392"/>
      <c r="O77" s="392"/>
      <c r="P77" s="392"/>
      <c r="Q77" s="392"/>
      <c r="R77" s="392"/>
      <c r="S77" s="392"/>
      <c r="T77" s="392"/>
      <c r="U77" s="392"/>
      <c r="V77" s="392"/>
      <c r="W77" s="2122"/>
      <c r="X77" s="2122"/>
      <c r="Y77" s="2122"/>
      <c r="Z77" s="3531"/>
      <c r="AA77" s="3531"/>
      <c r="AB77" s="3531"/>
      <c r="AC77" s="2122"/>
      <c r="AD77" s="2122"/>
      <c r="AE77" s="3531"/>
      <c r="AF77" s="3531"/>
      <c r="AG77" s="3531"/>
      <c r="AH77" s="2122"/>
      <c r="AI77" s="2122"/>
      <c r="AJ77" s="3531"/>
      <c r="AK77" s="3531"/>
      <c r="AL77" s="3531"/>
      <c r="AM77" s="2122"/>
      <c r="AN77" s="2124"/>
    </row>
    <row r="78" spans="1:40" ht="12.6" customHeight="1">
      <c r="A78" s="254"/>
      <c r="B78" s="250"/>
      <c r="C78" s="392"/>
      <c r="D78" s="392"/>
      <c r="E78" s="392"/>
      <c r="F78" s="392"/>
      <c r="G78" s="392"/>
      <c r="H78" s="392"/>
      <c r="I78" s="392"/>
      <c r="J78" s="392"/>
      <c r="K78" s="392"/>
      <c r="L78" s="392"/>
      <c r="M78" s="392"/>
      <c r="N78" s="392"/>
      <c r="O78" s="392"/>
      <c r="P78" s="392"/>
      <c r="Q78" s="392"/>
      <c r="R78" s="392"/>
      <c r="S78" s="392"/>
      <c r="T78" s="392"/>
      <c r="U78" s="392"/>
      <c r="V78" s="392"/>
      <c r="W78" s="2122"/>
      <c r="X78" s="2122"/>
      <c r="Y78" s="2122"/>
      <c r="Z78" s="3531"/>
      <c r="AA78" s="3531"/>
      <c r="AB78" s="3531"/>
      <c r="AC78" s="2122"/>
      <c r="AD78" s="2122"/>
      <c r="AE78" s="3531"/>
      <c r="AF78" s="3531"/>
      <c r="AG78" s="3531"/>
      <c r="AH78" s="2122"/>
      <c r="AI78" s="2122"/>
      <c r="AJ78" s="3531"/>
      <c r="AK78" s="3531"/>
      <c r="AL78" s="3531"/>
      <c r="AM78" s="2122"/>
      <c r="AN78" s="2124"/>
    </row>
    <row r="79" spans="1:40" ht="12.6" customHeight="1">
      <c r="A79" s="2"/>
      <c r="B79" s="4039" t="s">
        <v>1776</v>
      </c>
      <c r="C79" s="4039"/>
      <c r="D79" s="4039"/>
      <c r="E79" s="4039"/>
      <c r="F79" s="4039"/>
      <c r="G79" s="4039"/>
      <c r="H79" s="4039"/>
      <c r="I79" s="4039"/>
      <c r="J79" s="4039"/>
      <c r="K79" s="4039"/>
      <c r="L79" s="4039"/>
      <c r="M79" s="4039"/>
      <c r="N79" s="392"/>
      <c r="O79" s="392"/>
      <c r="P79" s="392"/>
      <c r="Q79" s="392"/>
      <c r="R79" s="392"/>
      <c r="S79" s="392"/>
      <c r="T79" s="392"/>
      <c r="U79" s="392"/>
      <c r="V79" s="392"/>
      <c r="W79" s="392"/>
      <c r="X79" s="392"/>
      <c r="Y79" s="392"/>
      <c r="Z79" s="392"/>
      <c r="AA79" s="392"/>
      <c r="AB79" s="392"/>
      <c r="AC79" s="392"/>
      <c r="AD79" s="392"/>
      <c r="AE79" s="392"/>
      <c r="AF79" s="392"/>
      <c r="AG79" s="392"/>
      <c r="AH79" s="392"/>
      <c r="AI79" s="392"/>
      <c r="AJ79" s="392"/>
      <c r="AK79" s="392"/>
      <c r="AL79" s="392"/>
      <c r="AM79" s="392"/>
      <c r="AN79" s="4"/>
    </row>
    <row r="80" spans="1:40" ht="12.6" customHeight="1">
      <c r="A80" s="2"/>
      <c r="B80" s="4039"/>
      <c r="C80" s="4039"/>
      <c r="D80" s="4039"/>
      <c r="E80" s="4039"/>
      <c r="F80" s="4039"/>
      <c r="G80" s="4039"/>
      <c r="H80" s="4039"/>
      <c r="I80" s="4039"/>
      <c r="J80" s="4039"/>
      <c r="K80" s="4039"/>
      <c r="L80" s="4039"/>
      <c r="M80" s="4039"/>
      <c r="N80" s="392"/>
      <c r="O80" s="392"/>
      <c r="P80" s="392"/>
      <c r="Q80" s="392"/>
      <c r="R80" s="392"/>
      <c r="S80" s="392"/>
      <c r="T80" s="392"/>
      <c r="U80" s="392"/>
      <c r="V80" s="392"/>
      <c r="W80" s="392"/>
      <c r="X80" s="392"/>
      <c r="Y80" s="392"/>
      <c r="Z80" s="392"/>
      <c r="AA80" s="392"/>
      <c r="AB80" s="392"/>
      <c r="AC80" s="392"/>
      <c r="AD80" s="392"/>
      <c r="AE80" s="392"/>
      <c r="AF80" s="392"/>
      <c r="AG80" s="392"/>
      <c r="AH80" s="392"/>
      <c r="AI80" s="392"/>
      <c r="AJ80" s="392"/>
      <c r="AK80" s="392"/>
      <c r="AL80" s="392"/>
      <c r="AM80" s="392"/>
      <c r="AN80" s="4"/>
    </row>
    <row r="81" spans="1:41" ht="12.6" customHeight="1">
      <c r="A81" s="254"/>
      <c r="B81" s="250"/>
      <c r="C81" s="250"/>
      <c r="D81" s="250"/>
      <c r="E81" s="250"/>
      <c r="F81" s="250"/>
      <c r="G81" s="250"/>
      <c r="H81" s="250"/>
      <c r="I81" s="250"/>
      <c r="J81" s="250"/>
      <c r="K81" s="1998" t="s">
        <v>536</v>
      </c>
      <c r="L81" s="1998"/>
      <c r="M81" s="1998"/>
      <c r="N81" s="1998"/>
      <c r="O81" s="1998"/>
      <c r="P81" s="392" t="s">
        <v>527</v>
      </c>
      <c r="Q81" s="3596" t="s">
        <v>528</v>
      </c>
      <c r="R81" s="3596"/>
      <c r="S81" s="3596"/>
      <c r="T81" s="3596"/>
      <c r="U81" s="3596"/>
      <c r="V81" s="4041">
        <f>V11</f>
        <v>0</v>
      </c>
      <c r="W81" s="4041"/>
      <c r="X81" s="4041"/>
      <c r="Y81" s="4041"/>
      <c r="Z81" s="4041"/>
      <c r="AA81" s="4041"/>
      <c r="AB81" s="4041"/>
      <c r="AC81" s="4041"/>
      <c r="AD81" s="4041"/>
      <c r="AE81" s="4041"/>
      <c r="AF81" s="4041"/>
      <c r="AG81" s="4041"/>
      <c r="AH81" s="4041"/>
      <c r="AI81" s="4041"/>
      <c r="AJ81" s="4041"/>
      <c r="AK81" s="4041"/>
      <c r="AL81" s="4041"/>
      <c r="AM81" s="4041"/>
      <c r="AN81" s="4042"/>
    </row>
    <row r="82" spans="1:41" ht="12.6" customHeight="1">
      <c r="A82" s="254" t="s">
        <v>517</v>
      </c>
      <c r="B82" s="250"/>
      <c r="C82" s="392"/>
      <c r="D82" s="392"/>
      <c r="E82" s="392"/>
      <c r="F82" s="392"/>
      <c r="G82" s="392"/>
      <c r="H82" s="392"/>
      <c r="I82" s="392"/>
      <c r="J82" s="392"/>
      <c r="K82" s="392"/>
      <c r="L82" s="392"/>
      <c r="M82" s="392"/>
      <c r="N82" s="392"/>
      <c r="O82" s="392"/>
      <c r="P82" s="392"/>
      <c r="Q82" s="392"/>
      <c r="R82" s="392"/>
      <c r="S82" s="392"/>
      <c r="T82" s="392"/>
      <c r="U82" s="392"/>
      <c r="V82" s="4041"/>
      <c r="W82" s="4041"/>
      <c r="X82" s="4041"/>
      <c r="Y82" s="4041"/>
      <c r="Z82" s="4041"/>
      <c r="AA82" s="4041"/>
      <c r="AB82" s="4041"/>
      <c r="AC82" s="4041"/>
      <c r="AD82" s="4041"/>
      <c r="AE82" s="4041"/>
      <c r="AF82" s="4041"/>
      <c r="AG82" s="4041"/>
      <c r="AH82" s="4041"/>
      <c r="AI82" s="4041"/>
      <c r="AJ82" s="4041"/>
      <c r="AK82" s="4041"/>
      <c r="AL82" s="4041"/>
      <c r="AM82" s="4041"/>
      <c r="AN82" s="4042"/>
    </row>
    <row r="83" spans="1:41" ht="12.6" customHeight="1">
      <c r="A83" s="254"/>
      <c r="B83" s="250"/>
      <c r="C83" s="392"/>
      <c r="D83" s="392"/>
      <c r="E83" s="392"/>
      <c r="F83" s="392"/>
      <c r="G83" s="392"/>
      <c r="H83" s="392"/>
      <c r="I83" s="392"/>
      <c r="J83" s="392"/>
      <c r="K83" s="392"/>
      <c r="L83" s="392"/>
      <c r="M83" s="392"/>
      <c r="N83" s="392"/>
      <c r="O83" s="392"/>
      <c r="P83" s="392"/>
      <c r="Q83" s="3596" t="s">
        <v>529</v>
      </c>
      <c r="R83" s="3596"/>
      <c r="S83" s="3596"/>
      <c r="T83" s="3596"/>
      <c r="U83" s="3596"/>
      <c r="V83" s="2504">
        <f>V13</f>
        <v>0</v>
      </c>
      <c r="W83" s="2504"/>
      <c r="X83" s="2504"/>
      <c r="Y83" s="2504"/>
      <c r="Z83" s="2504"/>
      <c r="AA83" s="2504"/>
      <c r="AB83" s="2504"/>
      <c r="AC83" s="2504"/>
      <c r="AD83" s="2504"/>
      <c r="AE83" s="2504"/>
      <c r="AF83" s="2504"/>
      <c r="AG83" s="2504"/>
      <c r="AH83" s="2504"/>
      <c r="AI83" s="2504"/>
      <c r="AJ83" s="2504"/>
      <c r="AK83" s="2504"/>
      <c r="AL83" s="2504"/>
      <c r="AM83" s="2504"/>
      <c r="AN83" s="2505"/>
    </row>
    <row r="84" spans="1:41" ht="12.6" customHeight="1">
      <c r="A84" s="254"/>
      <c r="B84" s="250"/>
      <c r="C84" s="392"/>
      <c r="D84" s="392"/>
      <c r="E84" s="392"/>
      <c r="F84" s="392"/>
      <c r="G84" s="392"/>
      <c r="H84" s="392"/>
      <c r="I84" s="392"/>
      <c r="J84" s="392"/>
      <c r="K84" s="392"/>
      <c r="L84" s="392"/>
      <c r="M84" s="392"/>
      <c r="N84" s="392"/>
      <c r="O84" s="392"/>
      <c r="P84" s="392"/>
      <c r="Q84" s="392"/>
      <c r="R84" s="392"/>
      <c r="S84" s="392"/>
      <c r="T84" s="392"/>
      <c r="U84" s="392"/>
      <c r="V84" s="2504"/>
      <c r="W84" s="2504"/>
      <c r="X84" s="2504"/>
      <c r="Y84" s="2504"/>
      <c r="Z84" s="2504"/>
      <c r="AA84" s="2504"/>
      <c r="AB84" s="2504"/>
      <c r="AC84" s="2504"/>
      <c r="AD84" s="2504"/>
      <c r="AE84" s="2504"/>
      <c r="AF84" s="2504"/>
      <c r="AG84" s="2504"/>
      <c r="AH84" s="2504"/>
      <c r="AI84" s="2504"/>
      <c r="AJ84" s="2504"/>
      <c r="AK84" s="2504"/>
      <c r="AL84" s="2504"/>
      <c r="AM84" s="2504"/>
      <c r="AN84" s="2505"/>
    </row>
    <row r="85" spans="1:41" ht="12.6" customHeight="1">
      <c r="A85" s="254"/>
      <c r="B85" s="250"/>
      <c r="C85" s="392"/>
      <c r="D85" s="392"/>
      <c r="E85" s="392"/>
      <c r="F85" s="392"/>
      <c r="G85" s="392"/>
      <c r="H85" s="392"/>
      <c r="I85" s="392"/>
      <c r="J85" s="392"/>
      <c r="K85" s="392"/>
      <c r="L85" s="392"/>
      <c r="M85" s="392"/>
      <c r="N85" s="392"/>
      <c r="O85" s="392"/>
      <c r="P85" s="392"/>
      <c r="Q85" s="392"/>
      <c r="R85" s="392"/>
      <c r="S85" s="392"/>
      <c r="T85" s="392"/>
      <c r="U85" s="392"/>
      <c r="V85" s="2028">
        <f>V15</f>
        <v>0</v>
      </c>
      <c r="W85" s="2028"/>
      <c r="X85" s="2028"/>
      <c r="Y85" s="2028"/>
      <c r="Z85" s="2028"/>
      <c r="AA85" s="2028"/>
      <c r="AB85" s="2028"/>
      <c r="AC85" s="2028"/>
      <c r="AD85" s="2028"/>
      <c r="AE85" s="2028"/>
      <c r="AF85" s="2028"/>
      <c r="AG85" s="2028"/>
      <c r="AH85" s="2028"/>
      <c r="AI85" s="2028"/>
      <c r="AJ85" s="2028"/>
      <c r="AK85" s="2028"/>
      <c r="AL85" s="2028"/>
      <c r="AM85" s="4037"/>
      <c r="AN85" s="4038"/>
    </row>
    <row r="86" spans="1:41" ht="12.6" customHeight="1">
      <c r="A86" s="254"/>
      <c r="B86" s="250"/>
      <c r="C86" s="392"/>
      <c r="D86" s="392"/>
      <c r="E86" s="392"/>
      <c r="F86" s="392"/>
      <c r="G86" s="392"/>
      <c r="H86" s="392"/>
      <c r="I86" s="392"/>
      <c r="J86" s="392"/>
      <c r="K86" s="392"/>
      <c r="L86" s="392"/>
      <c r="M86" s="392"/>
      <c r="N86" s="392"/>
      <c r="O86" s="392"/>
      <c r="P86" s="392"/>
      <c r="Q86" s="392"/>
      <c r="R86" s="392"/>
      <c r="S86" s="392"/>
      <c r="T86" s="392"/>
      <c r="U86" s="392"/>
      <c r="V86" s="2028"/>
      <c r="W86" s="2028"/>
      <c r="X86" s="2028"/>
      <c r="Y86" s="2028"/>
      <c r="Z86" s="2028"/>
      <c r="AA86" s="2028"/>
      <c r="AB86" s="2028"/>
      <c r="AC86" s="2028"/>
      <c r="AD86" s="2028"/>
      <c r="AE86" s="2028"/>
      <c r="AF86" s="2028"/>
      <c r="AG86" s="2028"/>
      <c r="AH86" s="2028"/>
      <c r="AI86" s="2028"/>
      <c r="AJ86" s="2028"/>
      <c r="AK86" s="2028"/>
      <c r="AL86" s="2028"/>
      <c r="AM86" s="4037"/>
      <c r="AN86" s="4038"/>
    </row>
    <row r="87" spans="1:41" ht="12.6" customHeight="1">
      <c r="A87" s="254"/>
      <c r="B87" s="250"/>
      <c r="C87" s="914"/>
      <c r="D87" s="914"/>
      <c r="E87" s="914"/>
      <c r="F87" s="914"/>
      <c r="G87" s="914"/>
      <c r="H87" s="914"/>
      <c r="I87" s="914"/>
      <c r="J87" s="914"/>
      <c r="K87" s="914"/>
      <c r="L87" s="914"/>
      <c r="M87" s="914"/>
      <c r="N87" s="914"/>
      <c r="O87" s="914"/>
      <c r="P87" s="914"/>
      <c r="Q87" s="3596" t="s">
        <v>2413</v>
      </c>
      <c r="R87" s="3596"/>
      <c r="S87" s="3596"/>
      <c r="T87" s="3596"/>
      <c r="U87" s="3596"/>
      <c r="V87" s="2028" t="str">
        <f>CONCATENATE(一括入力シート!B49," - ",一括入力シート!C49," - ",一括入力シート!D49)</f>
        <v xml:space="preserve">078 -  - </v>
      </c>
      <c r="W87" s="2028"/>
      <c r="X87" s="2028"/>
      <c r="Y87" s="2028"/>
      <c r="Z87" s="2028"/>
      <c r="AA87" s="2028"/>
      <c r="AB87" s="2028"/>
      <c r="AC87" s="2028"/>
      <c r="AD87" s="2028"/>
      <c r="AE87" s="2028"/>
      <c r="AF87" s="2028"/>
      <c r="AG87" s="2028"/>
      <c r="AH87" s="2028"/>
      <c r="AI87" s="2028"/>
      <c r="AJ87" s="2028"/>
      <c r="AK87" s="2028"/>
      <c r="AL87" s="2028"/>
      <c r="AM87" s="915"/>
      <c r="AN87" s="916"/>
      <c r="AO87" s="435"/>
    </row>
    <row r="88" spans="1:41" ht="12.6" customHeight="1">
      <c r="A88" s="254"/>
      <c r="B88" s="250"/>
      <c r="C88" s="914"/>
      <c r="D88" s="914"/>
      <c r="E88" s="914"/>
      <c r="F88" s="914"/>
      <c r="G88" s="914"/>
      <c r="H88" s="914"/>
      <c r="I88" s="914"/>
      <c r="J88" s="914"/>
      <c r="K88" s="914"/>
      <c r="L88" s="914"/>
      <c r="M88" s="914"/>
      <c r="N88" s="914"/>
      <c r="O88" s="914"/>
      <c r="P88" s="914"/>
      <c r="Q88" s="914"/>
      <c r="R88" s="914"/>
      <c r="S88" s="914"/>
      <c r="T88" s="914"/>
      <c r="U88" s="914"/>
      <c r="V88" s="2028"/>
      <c r="W88" s="2028"/>
      <c r="X88" s="2028"/>
      <c r="Y88" s="2028"/>
      <c r="Z88" s="2028"/>
      <c r="AA88" s="2028"/>
      <c r="AB88" s="2028"/>
      <c r="AC88" s="2028"/>
      <c r="AD88" s="2028"/>
      <c r="AE88" s="2028"/>
      <c r="AF88" s="2028"/>
      <c r="AG88" s="2028"/>
      <c r="AH88" s="2028"/>
      <c r="AI88" s="2028"/>
      <c r="AJ88" s="2028"/>
      <c r="AK88" s="2028"/>
      <c r="AL88" s="2028"/>
      <c r="AM88" s="915"/>
      <c r="AN88" s="916"/>
    </row>
    <row r="89" spans="1:41" ht="12.6" customHeight="1">
      <c r="A89" s="2"/>
      <c r="B89" s="4039" t="s">
        <v>530</v>
      </c>
      <c r="C89" s="4039"/>
      <c r="D89" s="4039"/>
      <c r="E89" s="4039"/>
      <c r="F89" s="4039"/>
      <c r="G89" s="4039"/>
      <c r="H89" s="4039"/>
      <c r="I89" s="4039"/>
      <c r="J89" s="4039"/>
      <c r="K89" s="4039"/>
      <c r="L89" s="4039"/>
      <c r="M89" s="4039"/>
      <c r="N89" s="4039"/>
      <c r="O89" s="4039"/>
      <c r="P89" s="4039"/>
      <c r="Q89" s="4039"/>
      <c r="R89" s="4039"/>
      <c r="S89" s="4039"/>
      <c r="T89" s="4039"/>
      <c r="U89" s="4039"/>
      <c r="V89" s="4039"/>
      <c r="W89" s="4039"/>
      <c r="X89" s="4039"/>
      <c r="Y89" s="4039"/>
      <c r="Z89" s="4039"/>
      <c r="AA89" s="4039"/>
      <c r="AB89" s="4039"/>
      <c r="AC89" s="4039"/>
      <c r="AD89" s="4039"/>
      <c r="AE89" s="4039"/>
      <c r="AF89" s="4039"/>
      <c r="AG89" s="4039"/>
      <c r="AH89" s="4039"/>
      <c r="AI89" s="4039"/>
      <c r="AJ89" s="4039"/>
      <c r="AK89" s="4039"/>
      <c r="AL89" s="4039"/>
      <c r="AM89" s="4039"/>
      <c r="AN89" s="257"/>
    </row>
    <row r="90" spans="1:41" ht="12.6" customHeight="1">
      <c r="A90" s="254"/>
      <c r="B90" s="4040"/>
      <c r="C90" s="4040"/>
      <c r="D90" s="4040"/>
      <c r="E90" s="4040"/>
      <c r="F90" s="4040"/>
      <c r="G90" s="4040"/>
      <c r="H90" s="4040"/>
      <c r="I90" s="4040"/>
      <c r="J90" s="4040"/>
      <c r="K90" s="4040"/>
      <c r="L90" s="4040"/>
      <c r="M90" s="4040"/>
      <c r="N90" s="4040"/>
      <c r="O90" s="4040"/>
      <c r="P90" s="4040"/>
      <c r="Q90" s="4040"/>
      <c r="R90" s="4040"/>
      <c r="S90" s="4040"/>
      <c r="T90" s="4040"/>
      <c r="U90" s="4040"/>
      <c r="V90" s="4040"/>
      <c r="W90" s="4040"/>
      <c r="X90" s="4040"/>
      <c r="Y90" s="4040"/>
      <c r="Z90" s="4040"/>
      <c r="AA90" s="4040"/>
      <c r="AB90" s="4040"/>
      <c r="AC90" s="4040"/>
      <c r="AD90" s="4040"/>
      <c r="AE90" s="4040"/>
      <c r="AF90" s="4040"/>
      <c r="AG90" s="4040"/>
      <c r="AH90" s="4040"/>
      <c r="AI90" s="4040"/>
      <c r="AJ90" s="4040"/>
      <c r="AK90" s="4040"/>
      <c r="AL90" s="4040"/>
      <c r="AM90" s="4040"/>
      <c r="AN90" s="257"/>
    </row>
    <row r="91" spans="1:41" ht="12.6" customHeight="1">
      <c r="A91" s="2"/>
      <c r="B91" s="2541" t="s">
        <v>518</v>
      </c>
      <c r="C91" s="2541"/>
      <c r="D91" s="2541"/>
      <c r="E91" s="2541"/>
      <c r="F91" s="2541"/>
      <c r="G91" s="2541"/>
      <c r="H91" s="2541"/>
      <c r="I91" s="2541"/>
      <c r="J91" s="4046" t="str">
        <f>J21</f>
        <v xml:space="preserve"> - </v>
      </c>
      <c r="K91" s="4047"/>
      <c r="L91" s="4047"/>
      <c r="M91" s="4047"/>
      <c r="N91" s="4047"/>
      <c r="O91" s="4047"/>
      <c r="P91" s="4047"/>
      <c r="Q91" s="4047"/>
      <c r="R91" s="4047"/>
      <c r="S91" s="4047"/>
      <c r="T91" s="4047"/>
      <c r="U91" s="4047"/>
      <c r="V91" s="4047"/>
      <c r="W91" s="4047"/>
      <c r="X91" s="4047"/>
      <c r="Y91" s="4047"/>
      <c r="Z91" s="4047"/>
      <c r="AA91" s="4047"/>
      <c r="AB91" s="4047"/>
      <c r="AC91" s="4047"/>
      <c r="AD91" s="4047"/>
      <c r="AE91" s="4047"/>
      <c r="AF91" s="4047"/>
      <c r="AG91" s="4047"/>
      <c r="AH91" s="4047"/>
      <c r="AI91" s="4047"/>
      <c r="AJ91" s="4047"/>
      <c r="AK91" s="4047"/>
      <c r="AL91" s="4047"/>
      <c r="AM91" s="4048"/>
      <c r="AN91" s="4"/>
    </row>
    <row r="92" spans="1:41" ht="12.6" customHeight="1">
      <c r="A92" s="390"/>
      <c r="B92" s="2541"/>
      <c r="C92" s="2541"/>
      <c r="D92" s="2541"/>
      <c r="E92" s="2541"/>
      <c r="F92" s="2541"/>
      <c r="G92" s="2541"/>
      <c r="H92" s="2541"/>
      <c r="I92" s="2541"/>
      <c r="J92" s="4049"/>
      <c r="K92" s="4050"/>
      <c r="L92" s="4050"/>
      <c r="M92" s="4050"/>
      <c r="N92" s="4050"/>
      <c r="O92" s="4050"/>
      <c r="P92" s="4050"/>
      <c r="Q92" s="4050"/>
      <c r="R92" s="4050"/>
      <c r="S92" s="4050"/>
      <c r="T92" s="4050"/>
      <c r="U92" s="4050"/>
      <c r="V92" s="4050"/>
      <c r="W92" s="4050"/>
      <c r="X92" s="4050"/>
      <c r="Y92" s="4050"/>
      <c r="Z92" s="4050"/>
      <c r="AA92" s="4050"/>
      <c r="AB92" s="4050"/>
      <c r="AC92" s="4050"/>
      <c r="AD92" s="4050"/>
      <c r="AE92" s="4050"/>
      <c r="AF92" s="4050"/>
      <c r="AG92" s="4050"/>
      <c r="AH92" s="4050"/>
      <c r="AI92" s="4050"/>
      <c r="AJ92" s="4050"/>
      <c r="AK92" s="4050"/>
      <c r="AL92" s="4050"/>
      <c r="AM92" s="4051"/>
      <c r="AN92" s="4"/>
    </row>
    <row r="93" spans="1:41" ht="12.6" customHeight="1">
      <c r="A93" s="390"/>
      <c r="B93" s="2541"/>
      <c r="C93" s="2541"/>
      <c r="D93" s="2541"/>
      <c r="E93" s="2541"/>
      <c r="F93" s="2541"/>
      <c r="G93" s="2541"/>
      <c r="H93" s="2541"/>
      <c r="I93" s="2541"/>
      <c r="J93" s="4052"/>
      <c r="K93" s="4053"/>
      <c r="L93" s="4053"/>
      <c r="M93" s="4053"/>
      <c r="N93" s="4053"/>
      <c r="O93" s="4053"/>
      <c r="P93" s="4053"/>
      <c r="Q93" s="4053"/>
      <c r="R93" s="4053"/>
      <c r="S93" s="4053"/>
      <c r="T93" s="4053"/>
      <c r="U93" s="4053"/>
      <c r="V93" s="4053"/>
      <c r="W93" s="4053"/>
      <c r="X93" s="4053"/>
      <c r="Y93" s="4053"/>
      <c r="Z93" s="4053"/>
      <c r="AA93" s="4053"/>
      <c r="AB93" s="4053"/>
      <c r="AC93" s="4053"/>
      <c r="AD93" s="4053"/>
      <c r="AE93" s="4053"/>
      <c r="AF93" s="4053"/>
      <c r="AG93" s="4053"/>
      <c r="AH93" s="4053"/>
      <c r="AI93" s="4053"/>
      <c r="AJ93" s="4053"/>
      <c r="AK93" s="4053"/>
      <c r="AL93" s="4053"/>
      <c r="AM93" s="4054"/>
      <c r="AN93" s="4"/>
    </row>
    <row r="94" spans="1:41" ht="12.6" customHeight="1">
      <c r="A94" s="2"/>
      <c r="B94" s="2541" t="s">
        <v>526</v>
      </c>
      <c r="C94" s="2541"/>
      <c r="D94" s="2541"/>
      <c r="E94" s="2541"/>
      <c r="F94" s="2541"/>
      <c r="G94" s="2541"/>
      <c r="H94" s="2541"/>
      <c r="I94" s="2541"/>
      <c r="J94" s="4076">
        <f>J24</f>
        <v>0</v>
      </c>
      <c r="K94" s="4077"/>
      <c r="L94" s="4077"/>
      <c r="M94" s="4077"/>
      <c r="N94" s="4077"/>
      <c r="O94" s="4077"/>
      <c r="P94" s="4077"/>
      <c r="Q94" s="4077"/>
      <c r="R94" s="4077"/>
      <c r="S94" s="4077"/>
      <c r="T94" s="4077"/>
      <c r="U94" s="4077"/>
      <c r="V94" s="4077"/>
      <c r="W94" s="4077"/>
      <c r="X94" s="4077"/>
      <c r="Y94" s="4077"/>
      <c r="Z94" s="4077"/>
      <c r="AA94" s="4077"/>
      <c r="AB94" s="4077"/>
      <c r="AC94" s="4077"/>
      <c r="AD94" s="4077"/>
      <c r="AE94" s="4077"/>
      <c r="AF94" s="4077"/>
      <c r="AG94" s="4077"/>
      <c r="AH94" s="4077"/>
      <c r="AI94" s="4077"/>
      <c r="AJ94" s="4077"/>
      <c r="AK94" s="4077"/>
      <c r="AL94" s="4077"/>
      <c r="AM94" s="4078"/>
      <c r="AN94" s="4"/>
    </row>
    <row r="95" spans="1:41" ht="12.6" customHeight="1">
      <c r="A95" s="390"/>
      <c r="B95" s="2541"/>
      <c r="C95" s="2541"/>
      <c r="D95" s="2541"/>
      <c r="E95" s="2541"/>
      <c r="F95" s="2541"/>
      <c r="G95" s="2541"/>
      <c r="H95" s="2541"/>
      <c r="I95" s="2541"/>
      <c r="J95" s="4079"/>
      <c r="K95" s="4080"/>
      <c r="L95" s="4080"/>
      <c r="M95" s="4080"/>
      <c r="N95" s="4080"/>
      <c r="O95" s="4080"/>
      <c r="P95" s="4080"/>
      <c r="Q95" s="4080"/>
      <c r="R95" s="4080"/>
      <c r="S95" s="4080"/>
      <c r="T95" s="4080"/>
      <c r="U95" s="4080"/>
      <c r="V95" s="4080"/>
      <c r="W95" s="4080"/>
      <c r="X95" s="4080"/>
      <c r="Y95" s="4080"/>
      <c r="Z95" s="4080"/>
      <c r="AA95" s="4080"/>
      <c r="AB95" s="4080"/>
      <c r="AC95" s="4080"/>
      <c r="AD95" s="4080"/>
      <c r="AE95" s="4080"/>
      <c r="AF95" s="4080"/>
      <c r="AG95" s="4080"/>
      <c r="AH95" s="4080"/>
      <c r="AI95" s="4080"/>
      <c r="AJ95" s="4080"/>
      <c r="AK95" s="4080"/>
      <c r="AL95" s="4080"/>
      <c r="AM95" s="4081"/>
      <c r="AN95" s="4"/>
    </row>
    <row r="96" spans="1:41" ht="12.6" customHeight="1">
      <c r="A96" s="390"/>
      <c r="B96" s="2541"/>
      <c r="C96" s="2541"/>
      <c r="D96" s="2541"/>
      <c r="E96" s="2541"/>
      <c r="F96" s="2541"/>
      <c r="G96" s="2541"/>
      <c r="H96" s="2541"/>
      <c r="I96" s="2541"/>
      <c r="J96" s="4082"/>
      <c r="K96" s="4083"/>
      <c r="L96" s="4083"/>
      <c r="M96" s="4083"/>
      <c r="N96" s="4083"/>
      <c r="O96" s="4083"/>
      <c r="P96" s="4083"/>
      <c r="Q96" s="4083"/>
      <c r="R96" s="4083"/>
      <c r="S96" s="4083"/>
      <c r="T96" s="4083"/>
      <c r="U96" s="4083"/>
      <c r="V96" s="4083"/>
      <c r="W96" s="4083"/>
      <c r="X96" s="4083"/>
      <c r="Y96" s="4083"/>
      <c r="Z96" s="4083"/>
      <c r="AA96" s="4083"/>
      <c r="AB96" s="4083"/>
      <c r="AC96" s="4083"/>
      <c r="AD96" s="4083"/>
      <c r="AE96" s="4083"/>
      <c r="AF96" s="4083"/>
      <c r="AG96" s="4083"/>
      <c r="AH96" s="4083"/>
      <c r="AI96" s="4083"/>
      <c r="AJ96" s="4083"/>
      <c r="AK96" s="4083"/>
      <c r="AL96" s="4083"/>
      <c r="AM96" s="4084"/>
      <c r="AN96" s="4"/>
    </row>
    <row r="97" spans="1:40" ht="12.6" customHeight="1">
      <c r="A97" s="2"/>
      <c r="B97" s="2541" t="s">
        <v>519</v>
      </c>
      <c r="C97" s="2541"/>
      <c r="D97" s="2541"/>
      <c r="E97" s="2541"/>
      <c r="F97" s="2541"/>
      <c r="G97" s="2541"/>
      <c r="H97" s="2541"/>
      <c r="I97" s="2541"/>
      <c r="J97" s="4055" t="s">
        <v>2261</v>
      </c>
      <c r="K97" s="4044"/>
      <c r="L97" s="4044"/>
      <c r="M97" s="4085">
        <f>M27</f>
        <v>0</v>
      </c>
      <c r="N97" s="4085"/>
      <c r="O97" s="4085"/>
      <c r="P97" s="4044" t="s">
        <v>85</v>
      </c>
      <c r="Q97" s="4044"/>
      <c r="R97" s="4085">
        <f>R27</f>
        <v>0</v>
      </c>
      <c r="S97" s="4085"/>
      <c r="T97" s="4085"/>
      <c r="U97" s="4044" t="s">
        <v>84</v>
      </c>
      <c r="V97" s="4044"/>
      <c r="W97" s="4085">
        <f>W27</f>
        <v>0</v>
      </c>
      <c r="X97" s="4085"/>
      <c r="Y97" s="4085"/>
      <c r="Z97" s="4044" t="s">
        <v>1321</v>
      </c>
      <c r="AA97" s="4044"/>
      <c r="AB97" s="2567"/>
      <c r="AC97" s="2567"/>
      <c r="AD97" s="2567"/>
      <c r="AE97" s="2567"/>
      <c r="AF97" s="2567"/>
      <c r="AG97" s="2567"/>
      <c r="AH97" s="2567"/>
      <c r="AI97" s="2567"/>
      <c r="AJ97" s="2567"/>
      <c r="AK97" s="2567"/>
      <c r="AL97" s="2567"/>
      <c r="AM97" s="2568"/>
      <c r="AN97" s="4"/>
    </row>
    <row r="98" spans="1:40" ht="12.6" customHeight="1">
      <c r="A98" s="390"/>
      <c r="B98" s="2541"/>
      <c r="C98" s="2541"/>
      <c r="D98" s="2541"/>
      <c r="E98" s="2541"/>
      <c r="F98" s="2541"/>
      <c r="G98" s="2541"/>
      <c r="H98" s="2541"/>
      <c r="I98" s="2541"/>
      <c r="J98" s="4055"/>
      <c r="K98" s="4044"/>
      <c r="L98" s="4044"/>
      <c r="M98" s="4085"/>
      <c r="N98" s="4085"/>
      <c r="O98" s="4085"/>
      <c r="P98" s="4044"/>
      <c r="Q98" s="4044"/>
      <c r="R98" s="4085"/>
      <c r="S98" s="4085"/>
      <c r="T98" s="4085"/>
      <c r="U98" s="4044"/>
      <c r="V98" s="4044"/>
      <c r="W98" s="4085"/>
      <c r="X98" s="4085"/>
      <c r="Y98" s="4085"/>
      <c r="Z98" s="4044"/>
      <c r="AA98" s="4044"/>
      <c r="AB98" s="2028"/>
      <c r="AC98" s="2028"/>
      <c r="AD98" s="2028"/>
      <c r="AE98" s="2028"/>
      <c r="AF98" s="2028"/>
      <c r="AG98" s="2028"/>
      <c r="AH98" s="2028"/>
      <c r="AI98" s="2028"/>
      <c r="AJ98" s="2028"/>
      <c r="AK98" s="2028"/>
      <c r="AL98" s="2028"/>
      <c r="AM98" s="2029"/>
      <c r="AN98" s="4"/>
    </row>
    <row r="99" spans="1:40" ht="12.6" customHeight="1">
      <c r="A99" s="390"/>
      <c r="B99" s="2541"/>
      <c r="C99" s="2541"/>
      <c r="D99" s="2541"/>
      <c r="E99" s="2541"/>
      <c r="F99" s="2541"/>
      <c r="G99" s="2541"/>
      <c r="H99" s="2541"/>
      <c r="I99" s="2541"/>
      <c r="J99" s="4055"/>
      <c r="K99" s="4044"/>
      <c r="L99" s="4044"/>
      <c r="M99" s="4085"/>
      <c r="N99" s="4085"/>
      <c r="O99" s="4085"/>
      <c r="P99" s="4044"/>
      <c r="Q99" s="4044"/>
      <c r="R99" s="4085"/>
      <c r="S99" s="4085"/>
      <c r="T99" s="4085"/>
      <c r="U99" s="4044"/>
      <c r="V99" s="4044"/>
      <c r="W99" s="4085"/>
      <c r="X99" s="4085"/>
      <c r="Y99" s="4085"/>
      <c r="Z99" s="4044"/>
      <c r="AA99" s="4044"/>
      <c r="AB99" s="2030"/>
      <c r="AC99" s="2030"/>
      <c r="AD99" s="2030"/>
      <c r="AE99" s="2030"/>
      <c r="AF99" s="2030"/>
      <c r="AG99" s="2030"/>
      <c r="AH99" s="2030"/>
      <c r="AI99" s="2030"/>
      <c r="AJ99" s="2030"/>
      <c r="AK99" s="2030"/>
      <c r="AL99" s="2030"/>
      <c r="AM99" s="2031"/>
      <c r="AN99" s="4"/>
    </row>
    <row r="100" spans="1:40" ht="12.6" customHeight="1">
      <c r="A100" s="2"/>
      <c r="B100" s="2541" t="s">
        <v>520</v>
      </c>
      <c r="C100" s="2541"/>
      <c r="D100" s="2541"/>
      <c r="E100" s="2541"/>
      <c r="F100" s="2541"/>
      <c r="G100" s="2541"/>
      <c r="H100" s="2541"/>
      <c r="I100" s="2541"/>
      <c r="J100" s="4043" t="s">
        <v>2261</v>
      </c>
      <c r="K100" s="2894"/>
      <c r="L100" s="2894">
        <f>L30</f>
        <v>0</v>
      </c>
      <c r="M100" s="2894"/>
      <c r="N100" s="4044" t="s">
        <v>85</v>
      </c>
      <c r="O100" s="4044"/>
      <c r="P100" s="2894">
        <f>P30</f>
        <v>0</v>
      </c>
      <c r="Q100" s="2894"/>
      <c r="R100" s="4044" t="s">
        <v>84</v>
      </c>
      <c r="S100" s="4044"/>
      <c r="T100" s="2894">
        <f>T30</f>
        <v>0</v>
      </c>
      <c r="U100" s="2894"/>
      <c r="V100" s="4044" t="s">
        <v>1321</v>
      </c>
      <c r="W100" s="4044"/>
      <c r="X100" s="4045" t="str">
        <f>X30</f>
        <v>～</v>
      </c>
      <c r="Y100" s="4045"/>
      <c r="Z100" s="2894" t="s">
        <v>2261</v>
      </c>
      <c r="AA100" s="2894"/>
      <c r="AB100" s="2894">
        <f>AB30</f>
        <v>0</v>
      </c>
      <c r="AC100" s="2894"/>
      <c r="AD100" s="4044" t="s">
        <v>85</v>
      </c>
      <c r="AE100" s="4044"/>
      <c r="AF100" s="2894">
        <f>AF30</f>
        <v>0</v>
      </c>
      <c r="AG100" s="2894"/>
      <c r="AH100" s="4044" t="s">
        <v>84</v>
      </c>
      <c r="AI100" s="4044"/>
      <c r="AJ100" s="2894">
        <f>AJ30</f>
        <v>0</v>
      </c>
      <c r="AK100" s="2894"/>
      <c r="AL100" s="4044" t="s">
        <v>1321</v>
      </c>
      <c r="AM100" s="4075"/>
      <c r="AN100" s="4"/>
    </row>
    <row r="101" spans="1:40" ht="12.6" customHeight="1">
      <c r="A101" s="390"/>
      <c r="B101" s="2541"/>
      <c r="C101" s="2541"/>
      <c r="D101" s="2541"/>
      <c r="E101" s="2541"/>
      <c r="F101" s="2541"/>
      <c r="G101" s="2541"/>
      <c r="H101" s="2541"/>
      <c r="I101" s="2541"/>
      <c r="J101" s="4043"/>
      <c r="K101" s="2894"/>
      <c r="L101" s="2894"/>
      <c r="M101" s="2894"/>
      <c r="N101" s="4044"/>
      <c r="O101" s="4044"/>
      <c r="P101" s="2894"/>
      <c r="Q101" s="2894"/>
      <c r="R101" s="4044"/>
      <c r="S101" s="4044"/>
      <c r="T101" s="2894"/>
      <c r="U101" s="2894"/>
      <c r="V101" s="4044"/>
      <c r="W101" s="4044"/>
      <c r="X101" s="4045"/>
      <c r="Y101" s="4045"/>
      <c r="Z101" s="2894"/>
      <c r="AA101" s="2894"/>
      <c r="AB101" s="2894"/>
      <c r="AC101" s="2894"/>
      <c r="AD101" s="4044"/>
      <c r="AE101" s="4044"/>
      <c r="AF101" s="2894"/>
      <c r="AG101" s="2894"/>
      <c r="AH101" s="4044"/>
      <c r="AI101" s="4044"/>
      <c r="AJ101" s="2894"/>
      <c r="AK101" s="2894"/>
      <c r="AL101" s="4044"/>
      <c r="AM101" s="4075"/>
      <c r="AN101" s="4"/>
    </row>
    <row r="102" spans="1:40" ht="12.6" customHeight="1">
      <c r="A102" s="390"/>
      <c r="B102" s="2541"/>
      <c r="C102" s="2541"/>
      <c r="D102" s="2541"/>
      <c r="E102" s="2541"/>
      <c r="F102" s="2541"/>
      <c r="G102" s="2541"/>
      <c r="H102" s="2541"/>
      <c r="I102" s="2541"/>
      <c r="J102" s="4043"/>
      <c r="K102" s="2894"/>
      <c r="L102" s="2894"/>
      <c r="M102" s="2894"/>
      <c r="N102" s="4044"/>
      <c r="O102" s="4044"/>
      <c r="P102" s="2894"/>
      <c r="Q102" s="2894"/>
      <c r="R102" s="4044"/>
      <c r="S102" s="4044"/>
      <c r="T102" s="2894"/>
      <c r="U102" s="2894"/>
      <c r="V102" s="4044"/>
      <c r="W102" s="4044"/>
      <c r="X102" s="4045"/>
      <c r="Y102" s="4045"/>
      <c r="Z102" s="2894"/>
      <c r="AA102" s="2894"/>
      <c r="AB102" s="2894"/>
      <c r="AC102" s="2894"/>
      <c r="AD102" s="4044"/>
      <c r="AE102" s="4044"/>
      <c r="AF102" s="2894"/>
      <c r="AG102" s="2894"/>
      <c r="AH102" s="4044"/>
      <c r="AI102" s="4044"/>
      <c r="AJ102" s="2894"/>
      <c r="AK102" s="2894"/>
      <c r="AL102" s="4044"/>
      <c r="AM102" s="4075"/>
      <c r="AN102" s="4"/>
    </row>
    <row r="103" spans="1:40" ht="12.6" customHeight="1">
      <c r="A103" s="2"/>
      <c r="B103" s="2541" t="s">
        <v>254</v>
      </c>
      <c r="C103" s="2541"/>
      <c r="D103" s="2541"/>
      <c r="E103" s="2541"/>
      <c r="F103" s="2541"/>
      <c r="G103" s="2541"/>
      <c r="H103" s="2541"/>
      <c r="I103" s="2541"/>
      <c r="J103" s="4064">
        <f>J33</f>
        <v>0</v>
      </c>
      <c r="K103" s="4065"/>
      <c r="L103" s="4065"/>
      <c r="M103" s="4065"/>
      <c r="N103" s="4065"/>
      <c r="O103" s="4065"/>
      <c r="P103" s="4065"/>
      <c r="Q103" s="4065"/>
      <c r="R103" s="4065"/>
      <c r="S103" s="4065"/>
      <c r="T103" s="4065"/>
      <c r="U103" s="4065"/>
      <c r="V103" s="4065"/>
      <c r="W103" s="4065"/>
      <c r="X103" s="4065"/>
      <c r="Y103" s="4065"/>
      <c r="Z103" s="4065"/>
      <c r="AA103" s="4065"/>
      <c r="AB103" s="4044" t="s">
        <v>531</v>
      </c>
      <c r="AC103" s="4044"/>
      <c r="AD103" s="2567"/>
      <c r="AE103" s="2567"/>
      <c r="AF103" s="2567"/>
      <c r="AG103" s="2567"/>
      <c r="AH103" s="2567"/>
      <c r="AI103" s="2567"/>
      <c r="AJ103" s="2567"/>
      <c r="AK103" s="2567"/>
      <c r="AL103" s="2567"/>
      <c r="AM103" s="2568"/>
      <c r="AN103" s="4"/>
    </row>
    <row r="104" spans="1:40" ht="12.6" customHeight="1">
      <c r="A104" s="390"/>
      <c r="B104" s="2541"/>
      <c r="C104" s="2541"/>
      <c r="D104" s="2541"/>
      <c r="E104" s="2541"/>
      <c r="F104" s="2541"/>
      <c r="G104" s="2541"/>
      <c r="H104" s="2541"/>
      <c r="I104" s="2541"/>
      <c r="J104" s="4064"/>
      <c r="K104" s="4065"/>
      <c r="L104" s="4065"/>
      <c r="M104" s="4065"/>
      <c r="N104" s="4065"/>
      <c r="O104" s="4065"/>
      <c r="P104" s="4065"/>
      <c r="Q104" s="4065"/>
      <c r="R104" s="4065"/>
      <c r="S104" s="4065"/>
      <c r="T104" s="4065"/>
      <c r="U104" s="4065"/>
      <c r="V104" s="4065"/>
      <c r="W104" s="4065"/>
      <c r="X104" s="4065"/>
      <c r="Y104" s="4065"/>
      <c r="Z104" s="4065"/>
      <c r="AA104" s="4065"/>
      <c r="AB104" s="4044"/>
      <c r="AC104" s="4044"/>
      <c r="AD104" s="2028"/>
      <c r="AE104" s="2028"/>
      <c r="AF104" s="2028"/>
      <c r="AG104" s="2028"/>
      <c r="AH104" s="2028"/>
      <c r="AI104" s="2028"/>
      <c r="AJ104" s="2028"/>
      <c r="AK104" s="2028"/>
      <c r="AL104" s="2028"/>
      <c r="AM104" s="2029"/>
      <c r="AN104" s="4"/>
    </row>
    <row r="105" spans="1:40" ht="12.6" customHeight="1">
      <c r="A105" s="390"/>
      <c r="B105" s="2541"/>
      <c r="C105" s="2541"/>
      <c r="D105" s="2541"/>
      <c r="E105" s="2541"/>
      <c r="F105" s="2541"/>
      <c r="G105" s="2541"/>
      <c r="H105" s="2541"/>
      <c r="I105" s="2541"/>
      <c r="J105" s="4064"/>
      <c r="K105" s="4065"/>
      <c r="L105" s="4065"/>
      <c r="M105" s="4065"/>
      <c r="N105" s="4065"/>
      <c r="O105" s="4065"/>
      <c r="P105" s="4065"/>
      <c r="Q105" s="4065"/>
      <c r="R105" s="4065"/>
      <c r="S105" s="4065"/>
      <c r="T105" s="4065"/>
      <c r="U105" s="4065"/>
      <c r="V105" s="4065"/>
      <c r="W105" s="4065"/>
      <c r="X105" s="4065"/>
      <c r="Y105" s="4065"/>
      <c r="Z105" s="4065"/>
      <c r="AA105" s="4065"/>
      <c r="AB105" s="4044"/>
      <c r="AC105" s="4044"/>
      <c r="AD105" s="2028"/>
      <c r="AE105" s="2028"/>
      <c r="AF105" s="2028"/>
      <c r="AG105" s="2028"/>
      <c r="AH105" s="2028"/>
      <c r="AI105" s="2028"/>
      <c r="AJ105" s="2028"/>
      <c r="AK105" s="2028"/>
      <c r="AL105" s="2028"/>
      <c r="AM105" s="2029"/>
      <c r="AN105" s="4"/>
    </row>
    <row r="106" spans="1:40" ht="12.6" customHeight="1">
      <c r="A106" s="2"/>
      <c r="B106" s="4066" t="s">
        <v>521</v>
      </c>
      <c r="C106" s="4067"/>
      <c r="D106" s="4067"/>
      <c r="E106" s="4067"/>
      <c r="F106" s="4067"/>
      <c r="G106" s="4067"/>
      <c r="H106" s="4067"/>
      <c r="I106" s="4068"/>
      <c r="J106" s="4073" t="str">
        <f>IF(J36="","",J36)</f>
        <v/>
      </c>
      <c r="K106" s="4074"/>
      <c r="L106" s="4074"/>
      <c r="M106" s="4074"/>
      <c r="N106" s="4074"/>
      <c r="O106" s="4074"/>
      <c r="P106" s="4074"/>
      <c r="Q106" s="4074"/>
      <c r="R106" s="4074"/>
      <c r="S106" s="4074"/>
      <c r="T106" s="4074"/>
      <c r="U106" s="4074"/>
      <c r="V106" s="4074"/>
      <c r="W106" s="4074"/>
      <c r="X106" s="4074"/>
      <c r="Y106" s="4074"/>
      <c r="Z106" s="4074"/>
      <c r="AA106" s="4074"/>
      <c r="AB106" s="4044" t="s">
        <v>531</v>
      </c>
      <c r="AC106" s="4044"/>
      <c r="AD106" s="2567"/>
      <c r="AE106" s="2567"/>
      <c r="AF106" s="2567"/>
      <c r="AG106" s="2567"/>
      <c r="AH106" s="2567"/>
      <c r="AI106" s="2567"/>
      <c r="AJ106" s="2567"/>
      <c r="AK106" s="2567"/>
      <c r="AL106" s="2567"/>
      <c r="AM106" s="2568"/>
      <c r="AN106" s="4"/>
    </row>
    <row r="107" spans="1:40" ht="12.6" customHeight="1">
      <c r="A107" s="390"/>
      <c r="B107" s="4069"/>
      <c r="C107" s="4037"/>
      <c r="D107" s="4037"/>
      <c r="E107" s="4037"/>
      <c r="F107" s="4037"/>
      <c r="G107" s="4037"/>
      <c r="H107" s="4037"/>
      <c r="I107" s="4038"/>
      <c r="J107" s="4073"/>
      <c r="K107" s="4074"/>
      <c r="L107" s="4074"/>
      <c r="M107" s="4074"/>
      <c r="N107" s="4074"/>
      <c r="O107" s="4074"/>
      <c r="P107" s="4074"/>
      <c r="Q107" s="4074"/>
      <c r="R107" s="4074"/>
      <c r="S107" s="4074"/>
      <c r="T107" s="4074"/>
      <c r="U107" s="4074"/>
      <c r="V107" s="4074"/>
      <c r="W107" s="4074"/>
      <c r="X107" s="4074"/>
      <c r="Y107" s="4074"/>
      <c r="Z107" s="4074"/>
      <c r="AA107" s="4074"/>
      <c r="AB107" s="4044"/>
      <c r="AC107" s="4044"/>
      <c r="AD107" s="2028"/>
      <c r="AE107" s="2028"/>
      <c r="AF107" s="2028"/>
      <c r="AG107" s="2028"/>
      <c r="AH107" s="2028"/>
      <c r="AI107" s="2028"/>
      <c r="AJ107" s="2028"/>
      <c r="AK107" s="2028"/>
      <c r="AL107" s="2028"/>
      <c r="AM107" s="2029"/>
      <c r="AN107" s="4"/>
    </row>
    <row r="108" spans="1:40" ht="12.6" customHeight="1">
      <c r="A108" s="390"/>
      <c r="B108" s="4070"/>
      <c r="C108" s="4071"/>
      <c r="D108" s="4071"/>
      <c r="E108" s="4071"/>
      <c r="F108" s="4071"/>
      <c r="G108" s="4071"/>
      <c r="H108" s="4071"/>
      <c r="I108" s="4072"/>
      <c r="J108" s="4073"/>
      <c r="K108" s="4074"/>
      <c r="L108" s="4074"/>
      <c r="M108" s="4074"/>
      <c r="N108" s="4074"/>
      <c r="O108" s="4074"/>
      <c r="P108" s="4074"/>
      <c r="Q108" s="4074"/>
      <c r="R108" s="4074"/>
      <c r="S108" s="4074"/>
      <c r="T108" s="4074"/>
      <c r="U108" s="4074"/>
      <c r="V108" s="4074"/>
      <c r="W108" s="4074"/>
      <c r="X108" s="4074"/>
      <c r="Y108" s="4074"/>
      <c r="Z108" s="4074"/>
      <c r="AA108" s="4074"/>
      <c r="AB108" s="4044"/>
      <c r="AC108" s="4044"/>
      <c r="AD108" s="2030"/>
      <c r="AE108" s="2030"/>
      <c r="AF108" s="2030"/>
      <c r="AG108" s="2030"/>
      <c r="AH108" s="2030"/>
      <c r="AI108" s="2030"/>
      <c r="AJ108" s="2030"/>
      <c r="AK108" s="2030"/>
      <c r="AL108" s="2030"/>
      <c r="AM108" s="2031"/>
      <c r="AN108" s="4"/>
    </row>
    <row r="109" spans="1:40" ht="12.6" customHeight="1">
      <c r="A109" s="390"/>
      <c r="B109" s="391"/>
      <c r="C109" s="391"/>
      <c r="D109" s="391"/>
      <c r="E109" s="391"/>
      <c r="F109" s="391"/>
      <c r="G109" s="391"/>
      <c r="H109" s="391"/>
      <c r="I109" s="391"/>
      <c r="J109" s="393"/>
      <c r="K109" s="393"/>
      <c r="L109" s="393"/>
      <c r="M109" s="393"/>
      <c r="N109" s="393"/>
      <c r="O109" s="393"/>
      <c r="P109" s="393"/>
      <c r="Q109" s="393"/>
      <c r="R109" s="393"/>
      <c r="S109" s="393"/>
      <c r="T109" s="393"/>
      <c r="U109" s="393"/>
      <c r="V109" s="393"/>
      <c r="W109" s="393"/>
      <c r="X109" s="393"/>
      <c r="Y109" s="393"/>
      <c r="Z109" s="393"/>
      <c r="AA109" s="393"/>
      <c r="AB109" s="389"/>
      <c r="AC109" s="389"/>
      <c r="AD109" s="388"/>
      <c r="AE109" s="388"/>
      <c r="AF109" s="388"/>
      <c r="AG109" s="388"/>
      <c r="AH109" s="388"/>
      <c r="AI109" s="388"/>
      <c r="AJ109" s="388"/>
      <c r="AK109" s="388"/>
      <c r="AL109" s="388"/>
      <c r="AM109" s="388"/>
      <c r="AN109" s="4"/>
    </row>
    <row r="110" spans="1:40" ht="12.6" customHeight="1">
      <c r="A110" s="4056" t="s">
        <v>532</v>
      </c>
      <c r="B110" s="4039"/>
      <c r="C110" s="4039"/>
      <c r="D110" s="4039"/>
      <c r="E110" s="4039"/>
      <c r="F110" s="4039"/>
      <c r="G110" s="4039"/>
      <c r="H110" s="4039"/>
      <c r="I110" s="4039"/>
      <c r="J110" s="4039"/>
      <c r="K110" s="4039"/>
      <c r="L110" s="4039"/>
      <c r="M110" s="4039"/>
      <c r="N110" s="4039"/>
      <c r="O110" s="4039"/>
      <c r="P110" s="4039"/>
      <c r="Q110" s="4039"/>
      <c r="R110" s="4039"/>
      <c r="S110" s="4039"/>
      <c r="T110" s="4039"/>
      <c r="U110" s="4039"/>
      <c r="V110" s="4039"/>
      <c r="W110" s="4039"/>
      <c r="X110" s="4039"/>
      <c r="Y110" s="4039"/>
      <c r="Z110" s="4039"/>
      <c r="AA110" s="4039"/>
      <c r="AB110" s="4039"/>
      <c r="AC110" s="4039"/>
      <c r="AD110" s="4039"/>
      <c r="AE110" s="4039"/>
      <c r="AF110" s="4039"/>
      <c r="AG110" s="4039"/>
      <c r="AH110" s="4039"/>
      <c r="AI110" s="4039"/>
      <c r="AJ110" s="4039"/>
      <c r="AK110" s="4039"/>
      <c r="AL110" s="4039"/>
      <c r="AM110" s="4039"/>
      <c r="AN110" s="4057"/>
    </row>
    <row r="111" spans="1:40" ht="12.6" customHeight="1">
      <c r="A111" s="4056"/>
      <c r="B111" s="4039"/>
      <c r="C111" s="4039"/>
      <c r="D111" s="4039"/>
      <c r="E111" s="4039"/>
      <c r="F111" s="4039"/>
      <c r="G111" s="4039"/>
      <c r="H111" s="4039"/>
      <c r="I111" s="4039"/>
      <c r="J111" s="4039"/>
      <c r="K111" s="4039"/>
      <c r="L111" s="4039"/>
      <c r="M111" s="4039"/>
      <c r="N111" s="4039"/>
      <c r="O111" s="4039"/>
      <c r="P111" s="4039"/>
      <c r="Q111" s="4039"/>
      <c r="R111" s="4039"/>
      <c r="S111" s="4039"/>
      <c r="T111" s="4039"/>
      <c r="U111" s="4039"/>
      <c r="V111" s="4039"/>
      <c r="W111" s="4039"/>
      <c r="X111" s="4039"/>
      <c r="Y111" s="4039"/>
      <c r="Z111" s="4039"/>
      <c r="AA111" s="4039"/>
      <c r="AB111" s="4039"/>
      <c r="AC111" s="4039"/>
      <c r="AD111" s="4039"/>
      <c r="AE111" s="4039"/>
      <c r="AF111" s="4039"/>
      <c r="AG111" s="4039"/>
      <c r="AH111" s="4039"/>
      <c r="AI111" s="4039"/>
      <c r="AJ111" s="4039"/>
      <c r="AK111" s="4039"/>
      <c r="AL111" s="4039"/>
      <c r="AM111" s="4039"/>
      <c r="AN111" s="4057"/>
    </row>
    <row r="112" spans="1:40" ht="12.6" customHeight="1">
      <c r="A112" s="4056"/>
      <c r="B112" s="4039"/>
      <c r="C112" s="4039"/>
      <c r="D112" s="4039"/>
      <c r="E112" s="4039"/>
      <c r="F112" s="4039"/>
      <c r="G112" s="4039"/>
      <c r="H112" s="4039"/>
      <c r="I112" s="4039"/>
      <c r="J112" s="4039"/>
      <c r="K112" s="4039"/>
      <c r="L112" s="4039"/>
      <c r="M112" s="4039"/>
      <c r="N112" s="4039"/>
      <c r="O112" s="4039"/>
      <c r="P112" s="4039"/>
      <c r="Q112" s="4039"/>
      <c r="R112" s="4039"/>
      <c r="S112" s="4039"/>
      <c r="T112" s="4039"/>
      <c r="U112" s="4039"/>
      <c r="V112" s="4039"/>
      <c r="W112" s="4039"/>
      <c r="X112" s="4039"/>
      <c r="Y112" s="4039"/>
      <c r="Z112" s="4039"/>
      <c r="AA112" s="4039"/>
      <c r="AB112" s="4039"/>
      <c r="AC112" s="4039"/>
      <c r="AD112" s="4039"/>
      <c r="AE112" s="4039"/>
      <c r="AF112" s="4039"/>
      <c r="AG112" s="4039"/>
      <c r="AH112" s="4039"/>
      <c r="AI112" s="4039"/>
      <c r="AJ112" s="4039"/>
      <c r="AK112" s="4039"/>
      <c r="AL112" s="4039"/>
      <c r="AM112" s="4039"/>
      <c r="AN112" s="4057"/>
    </row>
    <row r="113" spans="1:40" ht="12.6" customHeight="1">
      <c r="A113" s="4056"/>
      <c r="B113" s="4039"/>
      <c r="C113" s="4039"/>
      <c r="D113" s="4039"/>
      <c r="E113" s="4039"/>
      <c r="F113" s="4039"/>
      <c r="G113" s="4039"/>
      <c r="H113" s="4039"/>
      <c r="I113" s="4039"/>
      <c r="J113" s="4039"/>
      <c r="K113" s="4039"/>
      <c r="L113" s="4039"/>
      <c r="M113" s="4039"/>
      <c r="N113" s="4039"/>
      <c r="O113" s="4039"/>
      <c r="P113" s="4039"/>
      <c r="Q113" s="4039"/>
      <c r="R113" s="4039"/>
      <c r="S113" s="4039"/>
      <c r="T113" s="4039"/>
      <c r="U113" s="4039"/>
      <c r="V113" s="4039"/>
      <c r="W113" s="4039"/>
      <c r="X113" s="4039"/>
      <c r="Y113" s="4039"/>
      <c r="Z113" s="4039"/>
      <c r="AA113" s="4039"/>
      <c r="AB113" s="4039"/>
      <c r="AC113" s="4039"/>
      <c r="AD113" s="4039"/>
      <c r="AE113" s="4039"/>
      <c r="AF113" s="4039"/>
      <c r="AG113" s="4039"/>
      <c r="AH113" s="4039"/>
      <c r="AI113" s="4039"/>
      <c r="AJ113" s="4039"/>
      <c r="AK113" s="4039"/>
      <c r="AL113" s="4039"/>
      <c r="AM113" s="4039"/>
      <c r="AN113" s="4057"/>
    </row>
    <row r="114" spans="1:40" ht="12.6" customHeight="1">
      <c r="A114" s="4056"/>
      <c r="B114" s="4039"/>
      <c r="C114" s="4039"/>
      <c r="D114" s="4039"/>
      <c r="E114" s="4039"/>
      <c r="F114" s="4039"/>
      <c r="G114" s="4039"/>
      <c r="H114" s="4039"/>
      <c r="I114" s="4039"/>
      <c r="J114" s="4039"/>
      <c r="K114" s="4039"/>
      <c r="L114" s="4039"/>
      <c r="M114" s="4039"/>
      <c r="N114" s="4039"/>
      <c r="O114" s="4039"/>
      <c r="P114" s="4039"/>
      <c r="Q114" s="4039"/>
      <c r="R114" s="4039"/>
      <c r="S114" s="4039"/>
      <c r="T114" s="4039"/>
      <c r="U114" s="4039"/>
      <c r="V114" s="4039"/>
      <c r="W114" s="4039"/>
      <c r="X114" s="4039"/>
      <c r="Y114" s="4039"/>
      <c r="Z114" s="4039"/>
      <c r="AA114" s="4039"/>
      <c r="AB114" s="4039"/>
      <c r="AC114" s="4039"/>
      <c r="AD114" s="4039"/>
      <c r="AE114" s="4039"/>
      <c r="AF114" s="4039"/>
      <c r="AG114" s="4039"/>
      <c r="AH114" s="4039"/>
      <c r="AI114" s="4039"/>
      <c r="AJ114" s="4039"/>
      <c r="AK114" s="4039"/>
      <c r="AL114" s="4039"/>
      <c r="AM114" s="4039"/>
      <c r="AN114" s="4057"/>
    </row>
    <row r="115" spans="1:40" ht="12.6" customHeight="1">
      <c r="A115" s="4058" t="s">
        <v>522</v>
      </c>
      <c r="B115" s="4059"/>
      <c r="C115" s="4059"/>
      <c r="D115" s="4059"/>
      <c r="E115" s="4059"/>
      <c r="F115" s="4059"/>
      <c r="G115" s="4059"/>
      <c r="H115" s="4059"/>
      <c r="I115" s="4059"/>
      <c r="J115" s="4059"/>
      <c r="K115" s="4059"/>
      <c r="L115" s="4059"/>
      <c r="M115" s="4059"/>
      <c r="N115" s="4059"/>
      <c r="O115" s="4059"/>
      <c r="P115" s="4059"/>
      <c r="Q115" s="4059"/>
      <c r="R115" s="4059"/>
      <c r="S115" s="4059"/>
      <c r="T115" s="4059"/>
      <c r="U115" s="4059"/>
      <c r="V115" s="4059"/>
      <c r="W115" s="4059"/>
      <c r="X115" s="4059"/>
      <c r="Y115" s="4059"/>
      <c r="Z115" s="4059"/>
      <c r="AA115" s="4059"/>
      <c r="AB115" s="4059"/>
      <c r="AC115" s="4059"/>
      <c r="AD115" s="4059"/>
      <c r="AE115" s="4059"/>
      <c r="AF115" s="4059"/>
      <c r="AG115" s="4059"/>
      <c r="AH115" s="4059"/>
      <c r="AI115" s="4059"/>
      <c r="AJ115" s="4059"/>
      <c r="AK115" s="4059"/>
      <c r="AL115" s="4059"/>
      <c r="AM115" s="4059"/>
      <c r="AN115" s="4060"/>
    </row>
    <row r="116" spans="1:40" ht="12.6" customHeight="1">
      <c r="A116" s="4061"/>
      <c r="B116" s="4062"/>
      <c r="C116" s="4062"/>
      <c r="D116" s="4062"/>
      <c r="E116" s="4062"/>
      <c r="F116" s="4062"/>
      <c r="G116" s="4062"/>
      <c r="H116" s="4062"/>
      <c r="I116" s="4062"/>
      <c r="J116" s="4062"/>
      <c r="K116" s="4062"/>
      <c r="L116" s="4062"/>
      <c r="M116" s="4062"/>
      <c r="N116" s="4062"/>
      <c r="O116" s="4062"/>
      <c r="P116" s="4062"/>
      <c r="Q116" s="4062"/>
      <c r="R116" s="4062"/>
      <c r="S116" s="4062"/>
      <c r="T116" s="4062"/>
      <c r="U116" s="4062"/>
      <c r="V116" s="4062"/>
      <c r="W116" s="4062"/>
      <c r="X116" s="4062"/>
      <c r="Y116" s="4062"/>
      <c r="Z116" s="4062"/>
      <c r="AA116" s="4062"/>
      <c r="AB116" s="4062"/>
      <c r="AC116" s="4062"/>
      <c r="AD116" s="4062"/>
      <c r="AE116" s="4062"/>
      <c r="AF116" s="4062"/>
      <c r="AG116" s="4062"/>
      <c r="AH116" s="4062"/>
      <c r="AI116" s="4062"/>
      <c r="AJ116" s="4062"/>
      <c r="AK116" s="4062"/>
      <c r="AL116" s="4062"/>
      <c r="AM116" s="4062"/>
      <c r="AN116" s="4063"/>
    </row>
    <row r="117" spans="1:40" ht="12.6" customHeight="1">
      <c r="A117" s="251"/>
      <c r="B117" s="251"/>
      <c r="C117" s="251"/>
      <c r="D117" s="251"/>
      <c r="E117" s="251"/>
      <c r="F117" s="251"/>
      <c r="G117" s="251"/>
      <c r="H117" s="251"/>
      <c r="I117" s="251"/>
      <c r="J117" s="251"/>
      <c r="K117" s="251"/>
      <c r="L117" s="251"/>
      <c r="M117" s="251"/>
      <c r="N117" s="251"/>
      <c r="O117" s="251"/>
      <c r="P117" s="251"/>
      <c r="Q117" s="251"/>
      <c r="R117" s="251"/>
      <c r="S117" s="251"/>
      <c r="T117" s="251"/>
      <c r="U117" s="251"/>
      <c r="V117" s="251"/>
      <c r="W117" s="251"/>
      <c r="X117" s="251"/>
      <c r="Y117" s="251"/>
      <c r="Z117" s="251"/>
      <c r="AA117" s="251"/>
      <c r="AB117" s="251"/>
      <c r="AC117" s="251"/>
      <c r="AD117" s="251"/>
      <c r="AE117" s="251"/>
      <c r="AF117" s="251"/>
      <c r="AG117" s="251"/>
      <c r="AH117" s="251"/>
      <c r="AI117" s="251"/>
      <c r="AJ117" s="251"/>
      <c r="AK117" s="251"/>
      <c r="AL117" s="251"/>
      <c r="AM117" s="251"/>
      <c r="AN117" s="251"/>
    </row>
    <row r="118" spans="1:40" ht="12.6" customHeight="1">
      <c r="A118" s="250"/>
      <c r="B118" s="250"/>
    </row>
    <row r="119" spans="1:40" ht="12.6" customHeight="1">
      <c r="A119" s="255"/>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10"/>
    </row>
    <row r="120" spans="1:40" ht="12.6" customHeight="1">
      <c r="A120" s="256"/>
      <c r="B120" s="249"/>
      <c r="C120" s="249"/>
      <c r="D120" s="249"/>
      <c r="E120" s="249"/>
      <c r="F120" s="249"/>
      <c r="G120" s="249"/>
      <c r="H120" s="249"/>
      <c r="I120" s="249"/>
      <c r="J120" s="249"/>
      <c r="K120" s="249"/>
      <c r="L120" s="249"/>
      <c r="M120" s="249"/>
      <c r="N120" s="249"/>
      <c r="O120" s="249"/>
      <c r="P120" s="249"/>
      <c r="Q120" s="249"/>
      <c r="R120" s="249"/>
      <c r="S120" s="249"/>
      <c r="T120" s="249"/>
      <c r="U120" s="249"/>
      <c r="V120" s="249"/>
      <c r="W120" s="249"/>
      <c r="X120" s="249"/>
      <c r="Y120" s="249"/>
      <c r="Z120" s="249"/>
      <c r="AA120" s="249"/>
      <c r="AB120" s="249"/>
      <c r="AC120" s="249"/>
      <c r="AD120" s="249"/>
      <c r="AE120" s="249"/>
      <c r="AF120" s="249"/>
      <c r="AG120" s="249"/>
      <c r="AH120" s="249"/>
      <c r="AI120" s="249"/>
      <c r="AJ120" s="249"/>
      <c r="AK120" s="249"/>
      <c r="AL120" s="249"/>
      <c r="AM120" s="249"/>
      <c r="AN120" s="4"/>
    </row>
    <row r="121" spans="1:40" ht="12.6" customHeight="1">
      <c r="A121" s="2"/>
      <c r="B121" s="249"/>
      <c r="C121" s="249"/>
      <c r="D121" s="249"/>
      <c r="E121" s="249"/>
      <c r="F121" s="4039" t="s">
        <v>533</v>
      </c>
      <c r="G121" s="4039"/>
      <c r="H121" s="4039"/>
      <c r="I121" s="4039"/>
      <c r="J121" s="4039"/>
      <c r="K121" s="4039"/>
      <c r="L121" s="4039"/>
      <c r="M121" s="4039"/>
      <c r="N121" s="4039"/>
      <c r="O121" s="4039"/>
      <c r="P121" s="4039"/>
      <c r="Q121" s="4039"/>
      <c r="R121" s="4039"/>
      <c r="S121" s="4039"/>
      <c r="T121" s="4039"/>
      <c r="U121" s="4039"/>
      <c r="V121" s="4039"/>
      <c r="W121" s="4039"/>
      <c r="X121" s="4039"/>
      <c r="Y121" s="4039"/>
      <c r="Z121" s="4039"/>
      <c r="AA121" s="4039"/>
      <c r="AB121" s="4039"/>
      <c r="AC121" s="4039"/>
      <c r="AD121" s="4039"/>
      <c r="AE121" s="4039"/>
      <c r="AF121" s="4039"/>
      <c r="AG121" s="4039"/>
      <c r="AH121" s="4039"/>
      <c r="AI121" s="4039"/>
      <c r="AJ121" s="249"/>
      <c r="AK121" s="249"/>
      <c r="AL121" s="249"/>
      <c r="AM121" s="249"/>
      <c r="AN121" s="4"/>
    </row>
    <row r="122" spans="1:40" ht="12.6" customHeight="1">
      <c r="A122" s="256"/>
      <c r="B122" s="249"/>
      <c r="C122" s="249"/>
      <c r="D122" s="249"/>
      <c r="E122" s="249"/>
      <c r="F122" s="4039"/>
      <c r="G122" s="4039"/>
      <c r="H122" s="4039"/>
      <c r="I122" s="4039"/>
      <c r="J122" s="4039"/>
      <c r="K122" s="4039"/>
      <c r="L122" s="4039"/>
      <c r="M122" s="4039"/>
      <c r="N122" s="4039"/>
      <c r="O122" s="4039"/>
      <c r="P122" s="4039"/>
      <c r="Q122" s="4039"/>
      <c r="R122" s="4039"/>
      <c r="S122" s="4039"/>
      <c r="T122" s="4039"/>
      <c r="U122" s="4039"/>
      <c r="V122" s="4039"/>
      <c r="W122" s="4039"/>
      <c r="X122" s="4039"/>
      <c r="Y122" s="4039"/>
      <c r="Z122" s="4039"/>
      <c r="AA122" s="4039"/>
      <c r="AB122" s="4039"/>
      <c r="AC122" s="4039"/>
      <c r="AD122" s="4039"/>
      <c r="AE122" s="4039"/>
      <c r="AF122" s="4039"/>
      <c r="AG122" s="4039"/>
      <c r="AH122" s="4039"/>
      <c r="AI122" s="4039"/>
      <c r="AJ122" s="249"/>
      <c r="AK122" s="249"/>
      <c r="AL122" s="249"/>
      <c r="AM122" s="249"/>
      <c r="AN122" s="4"/>
    </row>
    <row r="123" spans="1:40" ht="12.6" customHeight="1">
      <c r="A123" s="256"/>
      <c r="B123" s="249"/>
      <c r="C123" s="249"/>
      <c r="D123" s="249"/>
      <c r="E123" s="249"/>
      <c r="F123" s="4039"/>
      <c r="G123" s="4039"/>
      <c r="H123" s="4039"/>
      <c r="I123" s="4039"/>
      <c r="J123" s="4039"/>
      <c r="K123" s="4039"/>
      <c r="L123" s="4039"/>
      <c r="M123" s="4039"/>
      <c r="N123" s="4039"/>
      <c r="O123" s="4039"/>
      <c r="P123" s="4039"/>
      <c r="Q123" s="4039"/>
      <c r="R123" s="4039"/>
      <c r="S123" s="4039"/>
      <c r="T123" s="4039"/>
      <c r="U123" s="4039"/>
      <c r="V123" s="4039"/>
      <c r="W123" s="4039"/>
      <c r="X123" s="4039"/>
      <c r="Y123" s="4039"/>
      <c r="Z123" s="4039"/>
      <c r="AA123" s="4039"/>
      <c r="AB123" s="4039"/>
      <c r="AC123" s="4039"/>
      <c r="AD123" s="4039"/>
      <c r="AE123" s="4039"/>
      <c r="AF123" s="4039"/>
      <c r="AG123" s="4039"/>
      <c r="AH123" s="4039"/>
      <c r="AI123" s="4039"/>
      <c r="AJ123" s="249"/>
      <c r="AK123" s="249"/>
      <c r="AL123" s="249"/>
      <c r="AM123" s="249"/>
      <c r="AN123" s="4"/>
    </row>
    <row r="124" spans="1:40" ht="12.6" customHeight="1">
      <c r="A124" s="256"/>
      <c r="B124" s="249"/>
      <c r="C124" s="249"/>
      <c r="D124" s="249"/>
      <c r="E124" s="249"/>
      <c r="F124" s="3596" t="s">
        <v>2272</v>
      </c>
      <c r="G124" s="3596"/>
      <c r="H124" s="2504"/>
      <c r="I124" s="2504"/>
      <c r="J124" s="3596" t="s">
        <v>255</v>
      </c>
      <c r="K124" s="3596"/>
      <c r="L124" s="2504"/>
      <c r="M124" s="2504"/>
      <c r="N124" s="3596" t="s">
        <v>256</v>
      </c>
      <c r="O124" s="3596"/>
      <c r="P124" s="2504"/>
      <c r="Q124" s="2504"/>
      <c r="R124" s="3596" t="s">
        <v>257</v>
      </c>
      <c r="S124" s="3596"/>
      <c r="T124" s="249"/>
      <c r="U124" s="249"/>
      <c r="V124" s="249"/>
      <c r="W124" s="249"/>
      <c r="X124" s="249"/>
      <c r="Y124" s="249"/>
      <c r="Z124" s="249"/>
      <c r="AA124" s="249"/>
      <c r="AB124" s="249"/>
      <c r="AC124" s="249"/>
      <c r="AD124" s="249"/>
      <c r="AE124" s="249"/>
      <c r="AF124" s="249"/>
      <c r="AG124" s="249"/>
      <c r="AH124" s="249"/>
      <c r="AI124" s="249"/>
      <c r="AJ124" s="249"/>
      <c r="AK124" s="249"/>
      <c r="AL124" s="249"/>
      <c r="AM124" s="249"/>
      <c r="AN124" s="4"/>
    </row>
    <row r="125" spans="1:40" ht="12.6" customHeight="1">
      <c r="A125" s="256"/>
      <c r="B125" s="249"/>
      <c r="C125" s="249"/>
      <c r="D125" s="249"/>
      <c r="E125" s="249"/>
      <c r="F125" s="3596"/>
      <c r="G125" s="3596"/>
      <c r="H125" s="2504"/>
      <c r="I125" s="2504"/>
      <c r="J125" s="3596"/>
      <c r="K125" s="3596"/>
      <c r="L125" s="2504"/>
      <c r="M125" s="2504"/>
      <c r="N125" s="3596"/>
      <c r="O125" s="3596"/>
      <c r="P125" s="2504"/>
      <c r="Q125" s="2504"/>
      <c r="R125" s="3596"/>
      <c r="S125" s="3596"/>
      <c r="T125" s="249"/>
      <c r="U125" s="249"/>
      <c r="V125" s="249"/>
      <c r="W125" s="249"/>
      <c r="X125" s="249"/>
      <c r="Y125" s="249"/>
      <c r="Z125" s="249"/>
      <c r="AA125" s="249"/>
      <c r="AB125" s="249"/>
      <c r="AC125" s="249"/>
      <c r="AD125" s="249"/>
      <c r="AE125" s="249"/>
      <c r="AF125" s="249"/>
      <c r="AG125" s="249"/>
      <c r="AH125" s="249"/>
      <c r="AI125" s="249"/>
      <c r="AJ125" s="249"/>
      <c r="AK125" s="249"/>
      <c r="AL125" s="249"/>
      <c r="AM125" s="249"/>
      <c r="AN125" s="4"/>
    </row>
    <row r="126" spans="1:40" ht="12.6" customHeight="1">
      <c r="A126" s="256"/>
      <c r="B126" s="249"/>
      <c r="C126" s="249"/>
      <c r="D126" s="249"/>
      <c r="E126" s="249"/>
      <c r="F126" s="3596"/>
      <c r="G126" s="3596"/>
      <c r="H126" s="2504"/>
      <c r="I126" s="2504"/>
      <c r="J126" s="3596"/>
      <c r="K126" s="3596"/>
      <c r="L126" s="2504"/>
      <c r="M126" s="2504"/>
      <c r="N126" s="3596"/>
      <c r="O126" s="3596"/>
      <c r="P126" s="2504"/>
      <c r="Q126" s="2504"/>
      <c r="R126" s="3596"/>
      <c r="S126" s="3596"/>
      <c r="T126" s="249"/>
      <c r="U126" s="249"/>
      <c r="V126" s="249"/>
      <c r="W126" s="249"/>
      <c r="X126" s="249"/>
      <c r="Y126" s="249"/>
      <c r="Z126" s="249"/>
      <c r="AA126" s="249"/>
      <c r="AB126" s="249"/>
      <c r="AC126" s="249"/>
      <c r="AD126" s="249"/>
      <c r="AE126" s="249"/>
      <c r="AF126" s="249"/>
      <c r="AG126" s="249"/>
      <c r="AH126" s="249"/>
      <c r="AI126" s="249"/>
      <c r="AJ126" s="249"/>
      <c r="AK126" s="249"/>
      <c r="AL126" s="249"/>
      <c r="AM126" s="249"/>
      <c r="AN126" s="4"/>
    </row>
    <row r="127" spans="1:40" ht="12.6" customHeight="1">
      <c r="A127" s="256"/>
      <c r="B127" s="249"/>
      <c r="C127" s="249"/>
      <c r="D127" s="249"/>
      <c r="E127" s="249"/>
      <c r="F127" s="247"/>
      <c r="G127" s="247"/>
      <c r="H127" s="247"/>
      <c r="I127" s="247"/>
      <c r="J127" s="247"/>
      <c r="K127" s="247"/>
      <c r="L127" s="247"/>
      <c r="M127" s="247"/>
      <c r="N127" s="247"/>
      <c r="O127" s="247"/>
      <c r="P127" s="247"/>
      <c r="Q127" s="247"/>
      <c r="R127" s="247"/>
      <c r="S127" s="247"/>
      <c r="T127" s="249"/>
      <c r="U127" s="249"/>
      <c r="V127" s="249"/>
      <c r="W127" s="249"/>
      <c r="X127" s="249"/>
      <c r="Y127" s="249"/>
      <c r="Z127" s="249" t="s">
        <v>534</v>
      </c>
      <c r="AA127" s="249"/>
      <c r="AB127" s="249"/>
      <c r="AC127" s="249"/>
      <c r="AD127" s="249"/>
      <c r="AE127" s="249"/>
      <c r="AF127" s="249"/>
      <c r="AG127" s="249"/>
      <c r="AH127" s="249"/>
      <c r="AI127" s="249"/>
      <c r="AJ127" s="249"/>
      <c r="AK127" s="249"/>
      <c r="AL127" s="249"/>
      <c r="AM127" s="249"/>
      <c r="AN127" s="4"/>
    </row>
    <row r="128" spans="1:40" ht="12.6" customHeight="1">
      <c r="A128" s="256"/>
      <c r="B128" s="249"/>
      <c r="C128" s="249"/>
      <c r="D128" s="249"/>
      <c r="E128" s="249"/>
      <c r="F128" s="247"/>
      <c r="G128" s="247"/>
      <c r="H128" s="247"/>
      <c r="I128" s="247"/>
      <c r="J128" s="247"/>
      <c r="K128" s="247"/>
      <c r="L128" s="247"/>
      <c r="M128" s="247"/>
      <c r="N128" s="247"/>
      <c r="O128" s="247"/>
      <c r="P128" s="247"/>
      <c r="Q128" s="247"/>
      <c r="R128" s="247"/>
      <c r="S128" s="247"/>
      <c r="T128" s="249"/>
      <c r="U128" s="249"/>
      <c r="V128" s="249"/>
      <c r="W128" s="249"/>
      <c r="X128" s="249"/>
      <c r="Y128" s="249"/>
      <c r="Z128" s="249"/>
      <c r="AA128" s="249"/>
      <c r="AB128" s="249"/>
      <c r="AC128" s="249"/>
      <c r="AD128" s="249"/>
      <c r="AE128" s="249"/>
      <c r="AF128" s="249"/>
      <c r="AG128" s="249"/>
      <c r="AH128" s="249"/>
      <c r="AI128" s="249"/>
      <c r="AJ128" s="249"/>
      <c r="AK128" s="249"/>
      <c r="AL128" s="249"/>
      <c r="AM128" s="249"/>
      <c r="AN128" s="4"/>
    </row>
    <row r="129" spans="1:40" ht="12.6" customHeight="1">
      <c r="A129" s="256"/>
      <c r="B129" s="249"/>
      <c r="C129" s="249"/>
      <c r="D129" s="249"/>
      <c r="E129" s="249"/>
      <c r="F129" s="249"/>
      <c r="G129" s="249"/>
      <c r="H129" s="249"/>
      <c r="I129" s="249"/>
      <c r="J129" s="249"/>
      <c r="K129" s="249"/>
      <c r="L129" s="249"/>
      <c r="M129" s="249"/>
      <c r="N129" s="249"/>
      <c r="O129" s="249"/>
      <c r="P129" s="249"/>
      <c r="Q129" s="249"/>
      <c r="R129" s="249"/>
      <c r="S129" s="249"/>
      <c r="T129" s="249"/>
      <c r="U129" s="249"/>
      <c r="V129" s="249"/>
      <c r="W129" s="249"/>
      <c r="X129" s="249"/>
      <c r="Y129" s="249"/>
      <c r="Z129" s="1994" t="s">
        <v>535</v>
      </c>
      <c r="AA129" s="1994"/>
      <c r="AB129" s="1994"/>
      <c r="AC129" s="1994"/>
      <c r="AD129" s="1994"/>
      <c r="AE129" s="1994"/>
      <c r="AF129" s="1994"/>
      <c r="AG129" s="1994"/>
      <c r="AH129" s="1994"/>
      <c r="AI129" s="1994"/>
      <c r="AJ129" s="1994"/>
      <c r="AK129" s="1994"/>
      <c r="AL129" s="1994"/>
      <c r="AM129" s="249"/>
      <c r="AN129" s="4"/>
    </row>
    <row r="130" spans="1:40" ht="12.6" customHeight="1">
      <c r="A130" s="2"/>
      <c r="B130" s="17"/>
      <c r="C130" s="249"/>
      <c r="D130" s="249"/>
      <c r="E130" s="249"/>
      <c r="F130" s="249"/>
      <c r="G130" s="249"/>
      <c r="H130" s="249"/>
      <c r="I130" s="249"/>
      <c r="J130" s="249"/>
      <c r="K130" s="249"/>
      <c r="L130" s="249"/>
      <c r="M130" s="249"/>
      <c r="N130" s="249"/>
      <c r="O130" s="249"/>
      <c r="P130" s="249"/>
      <c r="Q130" s="249"/>
      <c r="R130" s="249"/>
      <c r="S130" s="249"/>
      <c r="T130" s="249"/>
      <c r="U130" s="249"/>
      <c r="V130" s="249"/>
      <c r="W130" s="249"/>
      <c r="X130" s="249"/>
      <c r="Y130" s="249"/>
      <c r="Z130" s="1994"/>
      <c r="AA130" s="1994"/>
      <c r="AB130" s="1994"/>
      <c r="AC130" s="1994"/>
      <c r="AD130" s="1994"/>
      <c r="AE130" s="1994"/>
      <c r="AF130" s="1994"/>
      <c r="AG130" s="1994"/>
      <c r="AH130" s="1994"/>
      <c r="AI130" s="1994"/>
      <c r="AJ130" s="1994"/>
      <c r="AK130" s="1994"/>
      <c r="AL130" s="1994"/>
      <c r="AM130" s="249"/>
      <c r="AN130" s="4"/>
    </row>
    <row r="131" spans="1:40" ht="12.6" customHeight="1">
      <c r="A131" s="5"/>
      <c r="B131" s="19"/>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3" spans="1:40" ht="12.6" customHeight="1">
      <c r="C133" s="248" t="s">
        <v>523</v>
      </c>
    </row>
    <row r="135" spans="1:40" ht="12.6" customHeight="1">
      <c r="C135" s="248" t="s">
        <v>524</v>
      </c>
    </row>
    <row r="141" spans="1:40" ht="12.6" customHeight="1">
      <c r="A141" s="840" t="s">
        <v>2087</v>
      </c>
    </row>
    <row r="142" spans="1:40" ht="12.6" customHeight="1">
      <c r="A142" s="246"/>
    </row>
    <row r="143" spans="1:40" ht="12.6" customHeight="1">
      <c r="A143" s="4087" t="s">
        <v>538</v>
      </c>
      <c r="B143" s="4087"/>
      <c r="C143" s="4087"/>
      <c r="D143" s="4087"/>
      <c r="E143" s="4087"/>
      <c r="F143" s="4087"/>
      <c r="G143" s="4087"/>
      <c r="H143" s="4087"/>
      <c r="I143" s="4087"/>
      <c r="J143" s="4087"/>
      <c r="K143" s="4087"/>
      <c r="L143" s="4087"/>
      <c r="M143" s="4087"/>
      <c r="N143" s="4087"/>
      <c r="O143" s="4087"/>
      <c r="P143" s="4087"/>
      <c r="Q143" s="4087"/>
      <c r="R143" s="4087"/>
      <c r="S143" s="4087"/>
      <c r="T143" s="4087"/>
      <c r="U143" s="4087"/>
      <c r="V143" s="4087"/>
      <c r="W143" s="4087"/>
      <c r="X143" s="4087"/>
      <c r="Y143" s="4087"/>
      <c r="Z143" s="4087"/>
      <c r="AA143" s="4087"/>
      <c r="AB143" s="4087"/>
      <c r="AC143" s="4087"/>
      <c r="AD143" s="4087"/>
      <c r="AE143" s="4087"/>
      <c r="AF143" s="4087"/>
      <c r="AG143" s="4087"/>
      <c r="AH143" s="4087"/>
      <c r="AI143" s="4087"/>
      <c r="AJ143" s="4087"/>
      <c r="AK143" s="4087"/>
      <c r="AL143" s="4087"/>
      <c r="AM143" s="4087"/>
      <c r="AN143" s="4087"/>
    </row>
    <row r="144" spans="1:40" ht="12.6" customHeight="1">
      <c r="A144" s="4087"/>
      <c r="B144" s="4087"/>
      <c r="C144" s="4087"/>
      <c r="D144" s="4087"/>
      <c r="E144" s="4087"/>
      <c r="F144" s="4087"/>
      <c r="G144" s="4087"/>
      <c r="H144" s="4087"/>
      <c r="I144" s="4087"/>
      <c r="J144" s="4087"/>
      <c r="K144" s="4087"/>
      <c r="L144" s="4087"/>
      <c r="M144" s="4087"/>
      <c r="N144" s="4087"/>
      <c r="O144" s="4087"/>
      <c r="P144" s="4087"/>
      <c r="Q144" s="4087"/>
      <c r="R144" s="4087"/>
      <c r="S144" s="4087"/>
      <c r="T144" s="4087"/>
      <c r="U144" s="4087"/>
      <c r="V144" s="4087"/>
      <c r="W144" s="4087"/>
      <c r="X144" s="4087"/>
      <c r="Y144" s="4087"/>
      <c r="Z144" s="4087"/>
      <c r="AA144" s="4087"/>
      <c r="AB144" s="4087"/>
      <c r="AC144" s="4087"/>
      <c r="AD144" s="4087"/>
      <c r="AE144" s="4087"/>
      <c r="AF144" s="4087"/>
      <c r="AG144" s="4087"/>
      <c r="AH144" s="4087"/>
      <c r="AI144" s="4087"/>
      <c r="AJ144" s="4087"/>
      <c r="AK144" s="4087"/>
      <c r="AL144" s="4087"/>
      <c r="AM144" s="4087"/>
      <c r="AN144" s="4087"/>
    </row>
    <row r="145" spans="1:41" ht="12.6" customHeight="1">
      <c r="A145" s="4087"/>
      <c r="B145" s="4087"/>
      <c r="C145" s="4087"/>
      <c r="D145" s="4087"/>
      <c r="E145" s="4087"/>
      <c r="F145" s="4087"/>
      <c r="G145" s="4087"/>
      <c r="H145" s="4087"/>
      <c r="I145" s="4087"/>
      <c r="J145" s="4087"/>
      <c r="K145" s="4087"/>
      <c r="L145" s="4087"/>
      <c r="M145" s="4087"/>
      <c r="N145" s="4087"/>
      <c r="O145" s="4087"/>
      <c r="P145" s="4087"/>
      <c r="Q145" s="4087"/>
      <c r="R145" s="4087"/>
      <c r="S145" s="4087"/>
      <c r="T145" s="4087"/>
      <c r="U145" s="4087"/>
      <c r="V145" s="4087"/>
      <c r="W145" s="4087"/>
      <c r="X145" s="4087"/>
      <c r="Y145" s="4087"/>
      <c r="Z145" s="4087"/>
      <c r="AA145" s="4087"/>
      <c r="AB145" s="4087"/>
      <c r="AC145" s="4087"/>
      <c r="AD145" s="4087"/>
      <c r="AE145" s="4087"/>
      <c r="AF145" s="4087"/>
      <c r="AG145" s="4087"/>
      <c r="AH145" s="4087"/>
      <c r="AI145" s="4087"/>
      <c r="AJ145" s="4087"/>
      <c r="AK145" s="4087"/>
      <c r="AL145" s="4087"/>
      <c r="AM145" s="4087"/>
      <c r="AN145" s="4087"/>
    </row>
    <row r="146" spans="1:41" ht="12.6" customHeight="1">
      <c r="A146" s="252"/>
      <c r="B146" s="253"/>
      <c r="C146" s="9"/>
      <c r="D146" s="9"/>
      <c r="E146" s="9"/>
      <c r="F146" s="9"/>
      <c r="G146" s="9"/>
      <c r="H146" s="9"/>
      <c r="I146" s="9"/>
      <c r="J146" s="9"/>
      <c r="K146" s="9"/>
      <c r="L146" s="9"/>
      <c r="M146" s="9"/>
      <c r="N146" s="9"/>
      <c r="O146" s="9"/>
      <c r="P146" s="9"/>
      <c r="Q146" s="9"/>
      <c r="R146" s="9"/>
      <c r="S146" s="9"/>
      <c r="T146" s="9"/>
      <c r="U146" s="9"/>
      <c r="V146" s="9"/>
      <c r="W146" s="2359" t="s">
        <v>2261</v>
      </c>
      <c r="X146" s="2359"/>
      <c r="Y146" s="2359"/>
      <c r="Z146" s="4032"/>
      <c r="AA146" s="4032"/>
      <c r="AB146" s="4032"/>
      <c r="AC146" s="2359" t="s">
        <v>85</v>
      </c>
      <c r="AD146" s="2359"/>
      <c r="AE146" s="4032"/>
      <c r="AF146" s="4032"/>
      <c r="AG146" s="4032"/>
      <c r="AH146" s="2359" t="s">
        <v>84</v>
      </c>
      <c r="AI146" s="2359"/>
      <c r="AJ146" s="4032"/>
      <c r="AK146" s="4032"/>
      <c r="AL146" s="4032"/>
      <c r="AM146" s="2359" t="s">
        <v>83</v>
      </c>
      <c r="AN146" s="2436"/>
    </row>
    <row r="147" spans="1:41" ht="12.6" customHeight="1">
      <c r="A147" s="254"/>
      <c r="B147" s="250"/>
      <c r="C147" s="392"/>
      <c r="D147" s="392"/>
      <c r="E147" s="392"/>
      <c r="F147" s="392"/>
      <c r="G147" s="392"/>
      <c r="H147" s="392"/>
      <c r="I147" s="392"/>
      <c r="J147" s="392"/>
      <c r="K147" s="392"/>
      <c r="L147" s="392"/>
      <c r="M147" s="392"/>
      <c r="N147" s="392"/>
      <c r="O147" s="392"/>
      <c r="P147" s="392"/>
      <c r="Q147" s="392"/>
      <c r="R147" s="392"/>
      <c r="S147" s="392"/>
      <c r="T147" s="392"/>
      <c r="U147" s="392"/>
      <c r="V147" s="392"/>
      <c r="W147" s="2122"/>
      <c r="X147" s="2122"/>
      <c r="Y147" s="2122"/>
      <c r="Z147" s="3531"/>
      <c r="AA147" s="3531"/>
      <c r="AB147" s="3531"/>
      <c r="AC147" s="2122"/>
      <c r="AD147" s="2122"/>
      <c r="AE147" s="3531"/>
      <c r="AF147" s="3531"/>
      <c r="AG147" s="3531"/>
      <c r="AH147" s="2122"/>
      <c r="AI147" s="2122"/>
      <c r="AJ147" s="3531"/>
      <c r="AK147" s="3531"/>
      <c r="AL147" s="3531"/>
      <c r="AM147" s="2122"/>
      <c r="AN147" s="2124"/>
    </row>
    <row r="148" spans="1:41" ht="12.6" customHeight="1">
      <c r="A148" s="254"/>
      <c r="B148" s="250"/>
      <c r="C148" s="392"/>
      <c r="D148" s="392"/>
      <c r="E148" s="392"/>
      <c r="F148" s="392"/>
      <c r="G148" s="392"/>
      <c r="H148" s="392"/>
      <c r="I148" s="392"/>
      <c r="J148" s="392"/>
      <c r="K148" s="392"/>
      <c r="L148" s="392"/>
      <c r="M148" s="392"/>
      <c r="N148" s="392"/>
      <c r="O148" s="392"/>
      <c r="P148" s="392"/>
      <c r="Q148" s="392"/>
      <c r="R148" s="392"/>
      <c r="S148" s="392"/>
      <c r="T148" s="392"/>
      <c r="U148" s="392"/>
      <c r="V148" s="392"/>
      <c r="W148" s="2122"/>
      <c r="X148" s="2122"/>
      <c r="Y148" s="2122"/>
      <c r="Z148" s="3531"/>
      <c r="AA148" s="3531"/>
      <c r="AB148" s="3531"/>
      <c r="AC148" s="2122"/>
      <c r="AD148" s="2122"/>
      <c r="AE148" s="3531"/>
      <c r="AF148" s="3531"/>
      <c r="AG148" s="3531"/>
      <c r="AH148" s="2122"/>
      <c r="AI148" s="2122"/>
      <c r="AJ148" s="3531"/>
      <c r="AK148" s="3531"/>
      <c r="AL148" s="3531"/>
      <c r="AM148" s="2122"/>
      <c r="AN148" s="2124"/>
    </row>
    <row r="149" spans="1:41" ht="12.6" customHeight="1">
      <c r="A149" s="2"/>
      <c r="B149" s="4039" t="s">
        <v>1776</v>
      </c>
      <c r="C149" s="4039"/>
      <c r="D149" s="4039"/>
      <c r="E149" s="4039"/>
      <c r="F149" s="4039"/>
      <c r="G149" s="4039"/>
      <c r="H149" s="4039"/>
      <c r="I149" s="4039"/>
      <c r="J149" s="4039"/>
      <c r="K149" s="4039"/>
      <c r="L149" s="4039"/>
      <c r="M149" s="4039"/>
      <c r="N149" s="392"/>
      <c r="O149" s="392"/>
      <c r="P149" s="392"/>
      <c r="Q149" s="392"/>
      <c r="R149" s="392"/>
      <c r="S149" s="392"/>
      <c r="T149" s="392"/>
      <c r="U149" s="392"/>
      <c r="V149" s="392"/>
      <c r="W149" s="392"/>
      <c r="X149" s="392"/>
      <c r="Y149" s="392"/>
      <c r="Z149" s="392"/>
      <c r="AA149" s="392"/>
      <c r="AB149" s="392"/>
      <c r="AC149" s="392"/>
      <c r="AD149" s="392"/>
      <c r="AE149" s="392"/>
      <c r="AF149" s="392"/>
      <c r="AG149" s="392"/>
      <c r="AH149" s="392"/>
      <c r="AI149" s="392"/>
      <c r="AJ149" s="392"/>
      <c r="AK149" s="392"/>
      <c r="AL149" s="392"/>
      <c r="AM149" s="392"/>
      <c r="AN149" s="4"/>
    </row>
    <row r="150" spans="1:41" ht="12.6" customHeight="1">
      <c r="A150" s="2"/>
      <c r="B150" s="4039"/>
      <c r="C150" s="4039"/>
      <c r="D150" s="4039"/>
      <c r="E150" s="4039"/>
      <c r="F150" s="4039"/>
      <c r="G150" s="4039"/>
      <c r="H150" s="4039"/>
      <c r="I150" s="4039"/>
      <c r="J150" s="4039"/>
      <c r="K150" s="4039"/>
      <c r="L150" s="4039"/>
      <c r="M150" s="4039"/>
      <c r="N150" s="392"/>
      <c r="O150" s="392"/>
      <c r="P150" s="392"/>
      <c r="Q150" s="392"/>
      <c r="R150" s="392"/>
      <c r="S150" s="392"/>
      <c r="T150" s="392"/>
      <c r="U150" s="392"/>
      <c r="V150" s="392"/>
      <c r="W150" s="392"/>
      <c r="X150" s="392"/>
      <c r="Y150" s="392"/>
      <c r="Z150" s="392"/>
      <c r="AA150" s="392"/>
      <c r="AB150" s="392"/>
      <c r="AC150" s="392"/>
      <c r="AD150" s="392"/>
      <c r="AE150" s="392"/>
      <c r="AF150" s="392"/>
      <c r="AG150" s="392"/>
      <c r="AH150" s="392"/>
      <c r="AI150" s="392"/>
      <c r="AJ150" s="392"/>
      <c r="AK150" s="392"/>
      <c r="AL150" s="392"/>
      <c r="AM150" s="392"/>
      <c r="AN150" s="4"/>
    </row>
    <row r="151" spans="1:41" ht="12.6" customHeight="1">
      <c r="A151" s="254"/>
      <c r="B151" s="250"/>
      <c r="C151" s="250"/>
      <c r="D151" s="250"/>
      <c r="E151" s="250"/>
      <c r="F151" s="250"/>
      <c r="G151" s="250"/>
      <c r="H151" s="250"/>
      <c r="I151" s="250"/>
      <c r="J151" s="250"/>
      <c r="K151" s="1998" t="s">
        <v>536</v>
      </c>
      <c r="L151" s="1998"/>
      <c r="M151" s="1998"/>
      <c r="N151" s="1998"/>
      <c r="O151" s="1998"/>
      <c r="P151" s="392" t="s">
        <v>527</v>
      </c>
      <c r="Q151" s="3596" t="s">
        <v>528</v>
      </c>
      <c r="R151" s="3596"/>
      <c r="S151" s="3596"/>
      <c r="T151" s="3596"/>
      <c r="U151" s="3596"/>
      <c r="V151" s="4041">
        <f>V11</f>
        <v>0</v>
      </c>
      <c r="W151" s="4041"/>
      <c r="X151" s="4041"/>
      <c r="Y151" s="4041"/>
      <c r="Z151" s="4041"/>
      <c r="AA151" s="4041"/>
      <c r="AB151" s="4041"/>
      <c r="AC151" s="4041"/>
      <c r="AD151" s="4041"/>
      <c r="AE151" s="4041"/>
      <c r="AF151" s="4041"/>
      <c r="AG151" s="4041"/>
      <c r="AH151" s="4041"/>
      <c r="AI151" s="4041"/>
      <c r="AJ151" s="4041"/>
      <c r="AK151" s="4041"/>
      <c r="AL151" s="4041"/>
      <c r="AM151" s="4041"/>
      <c r="AN151" s="4042"/>
    </row>
    <row r="152" spans="1:41" ht="12.6" customHeight="1">
      <c r="A152" s="254" t="s">
        <v>517</v>
      </c>
      <c r="B152" s="250"/>
      <c r="C152" s="392"/>
      <c r="D152" s="392"/>
      <c r="E152" s="392"/>
      <c r="F152" s="392"/>
      <c r="G152" s="392"/>
      <c r="H152" s="392"/>
      <c r="I152" s="392"/>
      <c r="J152" s="392"/>
      <c r="K152" s="392"/>
      <c r="L152" s="392"/>
      <c r="M152" s="392"/>
      <c r="N152" s="392"/>
      <c r="O152" s="392"/>
      <c r="P152" s="392"/>
      <c r="Q152" s="392"/>
      <c r="R152" s="392"/>
      <c r="S152" s="392"/>
      <c r="T152" s="392"/>
      <c r="U152" s="392"/>
      <c r="V152" s="4041"/>
      <c r="W152" s="4041"/>
      <c r="X152" s="4041"/>
      <c r="Y152" s="4041"/>
      <c r="Z152" s="4041"/>
      <c r="AA152" s="4041"/>
      <c r="AB152" s="4041"/>
      <c r="AC152" s="4041"/>
      <c r="AD152" s="4041"/>
      <c r="AE152" s="4041"/>
      <c r="AF152" s="4041"/>
      <c r="AG152" s="4041"/>
      <c r="AH152" s="4041"/>
      <c r="AI152" s="4041"/>
      <c r="AJ152" s="4041"/>
      <c r="AK152" s="4041"/>
      <c r="AL152" s="4041"/>
      <c r="AM152" s="4041"/>
      <c r="AN152" s="4042"/>
    </row>
    <row r="153" spans="1:41" ht="12.6" customHeight="1">
      <c r="A153" s="254"/>
      <c r="B153" s="250"/>
      <c r="C153" s="392"/>
      <c r="D153" s="392"/>
      <c r="E153" s="392"/>
      <c r="F153" s="392"/>
      <c r="G153" s="392"/>
      <c r="H153" s="392"/>
      <c r="I153" s="392"/>
      <c r="J153" s="392"/>
      <c r="K153" s="392"/>
      <c r="L153" s="392"/>
      <c r="M153" s="392"/>
      <c r="N153" s="392"/>
      <c r="O153" s="392"/>
      <c r="P153" s="392"/>
      <c r="Q153" s="3596" t="s">
        <v>529</v>
      </c>
      <c r="R153" s="3596"/>
      <c r="S153" s="3596"/>
      <c r="T153" s="3596"/>
      <c r="U153" s="3596"/>
      <c r="V153" s="2504">
        <f>V13</f>
        <v>0</v>
      </c>
      <c r="W153" s="2504"/>
      <c r="X153" s="2504"/>
      <c r="Y153" s="2504"/>
      <c r="Z153" s="2504"/>
      <c r="AA153" s="2504"/>
      <c r="AB153" s="2504"/>
      <c r="AC153" s="2504"/>
      <c r="AD153" s="2504"/>
      <c r="AE153" s="2504"/>
      <c r="AF153" s="2504"/>
      <c r="AG153" s="2504"/>
      <c r="AH153" s="2504"/>
      <c r="AI153" s="2504"/>
      <c r="AJ153" s="2504"/>
      <c r="AK153" s="2504"/>
      <c r="AL153" s="2504"/>
      <c r="AM153" s="2504"/>
      <c r="AN153" s="2505"/>
    </row>
    <row r="154" spans="1:41" ht="12.6" customHeight="1">
      <c r="A154" s="254"/>
      <c r="B154" s="250"/>
      <c r="C154" s="392"/>
      <c r="D154" s="392"/>
      <c r="E154" s="392"/>
      <c r="F154" s="392"/>
      <c r="G154" s="392"/>
      <c r="H154" s="392"/>
      <c r="I154" s="392"/>
      <c r="J154" s="392"/>
      <c r="K154" s="392"/>
      <c r="L154" s="392"/>
      <c r="M154" s="392"/>
      <c r="N154" s="392"/>
      <c r="O154" s="392"/>
      <c r="P154" s="392"/>
      <c r="Q154" s="392"/>
      <c r="R154" s="392"/>
      <c r="S154" s="392"/>
      <c r="T154" s="392"/>
      <c r="U154" s="392"/>
      <c r="V154" s="2504"/>
      <c r="W154" s="2504"/>
      <c r="X154" s="2504"/>
      <c r="Y154" s="2504"/>
      <c r="Z154" s="2504"/>
      <c r="AA154" s="2504"/>
      <c r="AB154" s="2504"/>
      <c r="AC154" s="2504"/>
      <c r="AD154" s="2504"/>
      <c r="AE154" s="2504"/>
      <c r="AF154" s="2504"/>
      <c r="AG154" s="2504"/>
      <c r="AH154" s="2504"/>
      <c r="AI154" s="2504"/>
      <c r="AJ154" s="2504"/>
      <c r="AK154" s="2504"/>
      <c r="AL154" s="2504"/>
      <c r="AM154" s="2504"/>
      <c r="AN154" s="2505"/>
    </row>
    <row r="155" spans="1:41" ht="12.6" customHeight="1">
      <c r="A155" s="254"/>
      <c r="B155" s="250"/>
      <c r="C155" s="392"/>
      <c r="D155" s="392"/>
      <c r="E155" s="392"/>
      <c r="F155" s="392"/>
      <c r="G155" s="392"/>
      <c r="H155" s="392"/>
      <c r="I155" s="392"/>
      <c r="J155" s="392"/>
      <c r="K155" s="392"/>
      <c r="L155" s="392"/>
      <c r="M155" s="392"/>
      <c r="N155" s="392"/>
      <c r="O155" s="392"/>
      <c r="P155" s="392"/>
      <c r="Q155" s="392"/>
      <c r="R155" s="392"/>
      <c r="S155" s="392"/>
      <c r="T155" s="392"/>
      <c r="U155" s="392"/>
      <c r="V155" s="2028">
        <f>V15</f>
        <v>0</v>
      </c>
      <c r="W155" s="2028"/>
      <c r="X155" s="2028"/>
      <c r="Y155" s="2028"/>
      <c r="Z155" s="2028"/>
      <c r="AA155" s="2028"/>
      <c r="AB155" s="2028"/>
      <c r="AC155" s="2028"/>
      <c r="AD155" s="2028"/>
      <c r="AE155" s="2028"/>
      <c r="AF155" s="2028"/>
      <c r="AG155" s="2028"/>
      <c r="AH155" s="2028"/>
      <c r="AI155" s="2028"/>
      <c r="AJ155" s="2028"/>
      <c r="AK155" s="2028"/>
      <c r="AL155" s="2028"/>
      <c r="AM155" s="4037"/>
      <c r="AN155" s="4038"/>
    </row>
    <row r="156" spans="1:41" ht="12.6" customHeight="1">
      <c r="A156" s="254"/>
      <c r="B156" s="250"/>
      <c r="C156" s="392"/>
      <c r="D156" s="392"/>
      <c r="E156" s="392"/>
      <c r="F156" s="392"/>
      <c r="G156" s="392"/>
      <c r="H156" s="392"/>
      <c r="I156" s="392"/>
      <c r="J156" s="392"/>
      <c r="K156" s="392"/>
      <c r="L156" s="392"/>
      <c r="M156" s="392"/>
      <c r="N156" s="392"/>
      <c r="O156" s="392"/>
      <c r="P156" s="392"/>
      <c r="Q156" s="392"/>
      <c r="R156" s="392"/>
      <c r="S156" s="392"/>
      <c r="T156" s="392"/>
      <c r="U156" s="392"/>
      <c r="V156" s="2028"/>
      <c r="W156" s="2028"/>
      <c r="X156" s="2028"/>
      <c r="Y156" s="2028"/>
      <c r="Z156" s="2028"/>
      <c r="AA156" s="2028"/>
      <c r="AB156" s="2028"/>
      <c r="AC156" s="2028"/>
      <c r="AD156" s="2028"/>
      <c r="AE156" s="2028"/>
      <c r="AF156" s="2028"/>
      <c r="AG156" s="2028"/>
      <c r="AH156" s="2028"/>
      <c r="AI156" s="2028"/>
      <c r="AJ156" s="2028"/>
      <c r="AK156" s="2028"/>
      <c r="AL156" s="2028"/>
      <c r="AM156" s="4037"/>
      <c r="AN156" s="4038"/>
    </row>
    <row r="157" spans="1:41" ht="12.6" customHeight="1">
      <c r="A157" s="254"/>
      <c r="B157" s="250"/>
      <c r="C157" s="914"/>
      <c r="D157" s="914"/>
      <c r="E157" s="914"/>
      <c r="F157" s="914"/>
      <c r="G157" s="914"/>
      <c r="H157" s="914"/>
      <c r="I157" s="914"/>
      <c r="J157" s="914"/>
      <c r="K157" s="914"/>
      <c r="L157" s="914"/>
      <c r="M157" s="914"/>
      <c r="N157" s="914"/>
      <c r="O157" s="914"/>
      <c r="P157" s="914"/>
      <c r="Q157" s="3596" t="s">
        <v>2413</v>
      </c>
      <c r="R157" s="3596"/>
      <c r="S157" s="3596"/>
      <c r="T157" s="3596"/>
      <c r="U157" s="3596"/>
      <c r="V157" s="2028" t="str">
        <f>CONCATENATE(一括入力シート!B49," - ",一括入力シート!C49," - ",一括入力シート!D49)</f>
        <v xml:space="preserve">078 -  - </v>
      </c>
      <c r="W157" s="2028"/>
      <c r="X157" s="2028"/>
      <c r="Y157" s="2028"/>
      <c r="Z157" s="2028"/>
      <c r="AA157" s="2028"/>
      <c r="AB157" s="2028"/>
      <c r="AC157" s="2028"/>
      <c r="AD157" s="2028"/>
      <c r="AE157" s="2028"/>
      <c r="AF157" s="2028"/>
      <c r="AG157" s="2028"/>
      <c r="AH157" s="2028"/>
      <c r="AI157" s="2028"/>
      <c r="AJ157" s="2028"/>
      <c r="AK157" s="2028"/>
      <c r="AL157" s="2028"/>
      <c r="AM157" s="915"/>
      <c r="AN157" s="916"/>
      <c r="AO157" s="435"/>
    </row>
    <row r="158" spans="1:41" ht="12.6" customHeight="1">
      <c r="A158" s="254"/>
      <c r="B158" s="250"/>
      <c r="C158" s="914"/>
      <c r="D158" s="914"/>
      <c r="E158" s="914"/>
      <c r="F158" s="914"/>
      <c r="G158" s="914"/>
      <c r="H158" s="914"/>
      <c r="I158" s="914"/>
      <c r="J158" s="914"/>
      <c r="K158" s="914"/>
      <c r="L158" s="914"/>
      <c r="M158" s="914"/>
      <c r="N158" s="914"/>
      <c r="O158" s="914"/>
      <c r="P158" s="914"/>
      <c r="Q158" s="914"/>
      <c r="R158" s="914"/>
      <c r="S158" s="914"/>
      <c r="T158" s="914"/>
      <c r="U158" s="914"/>
      <c r="V158" s="2028"/>
      <c r="W158" s="2028"/>
      <c r="X158" s="2028"/>
      <c r="Y158" s="2028"/>
      <c r="Z158" s="2028"/>
      <c r="AA158" s="2028"/>
      <c r="AB158" s="2028"/>
      <c r="AC158" s="2028"/>
      <c r="AD158" s="2028"/>
      <c r="AE158" s="2028"/>
      <c r="AF158" s="2028"/>
      <c r="AG158" s="2028"/>
      <c r="AH158" s="2028"/>
      <c r="AI158" s="2028"/>
      <c r="AJ158" s="2028"/>
      <c r="AK158" s="2028"/>
      <c r="AL158" s="2028"/>
      <c r="AM158" s="915"/>
      <c r="AN158" s="916"/>
    </row>
    <row r="159" spans="1:41" ht="12.6" customHeight="1">
      <c r="A159" s="2"/>
      <c r="B159" s="4039" t="s">
        <v>530</v>
      </c>
      <c r="C159" s="4039"/>
      <c r="D159" s="4039"/>
      <c r="E159" s="4039"/>
      <c r="F159" s="4039"/>
      <c r="G159" s="4039"/>
      <c r="H159" s="4039"/>
      <c r="I159" s="4039"/>
      <c r="J159" s="4039"/>
      <c r="K159" s="4039"/>
      <c r="L159" s="4039"/>
      <c r="M159" s="4039"/>
      <c r="N159" s="4039"/>
      <c r="O159" s="4039"/>
      <c r="P159" s="4039"/>
      <c r="Q159" s="4039"/>
      <c r="R159" s="4039"/>
      <c r="S159" s="4039"/>
      <c r="T159" s="4039"/>
      <c r="U159" s="4039"/>
      <c r="V159" s="4039"/>
      <c r="W159" s="4039"/>
      <c r="X159" s="4039"/>
      <c r="Y159" s="4039"/>
      <c r="Z159" s="4039"/>
      <c r="AA159" s="4039"/>
      <c r="AB159" s="4039"/>
      <c r="AC159" s="4039"/>
      <c r="AD159" s="4039"/>
      <c r="AE159" s="4039"/>
      <c r="AF159" s="4039"/>
      <c r="AG159" s="4039"/>
      <c r="AH159" s="4039"/>
      <c r="AI159" s="4039"/>
      <c r="AJ159" s="4039"/>
      <c r="AK159" s="4039"/>
      <c r="AL159" s="4039"/>
      <c r="AM159" s="4039"/>
      <c r="AN159" s="257"/>
    </row>
    <row r="160" spans="1:41" ht="12.6" customHeight="1">
      <c r="A160" s="254"/>
      <c r="B160" s="4040"/>
      <c r="C160" s="4040"/>
      <c r="D160" s="4040"/>
      <c r="E160" s="4040"/>
      <c r="F160" s="4040"/>
      <c r="G160" s="4040"/>
      <c r="H160" s="4040"/>
      <c r="I160" s="4040"/>
      <c r="J160" s="4040"/>
      <c r="K160" s="4040"/>
      <c r="L160" s="4040"/>
      <c r="M160" s="4040"/>
      <c r="N160" s="4040"/>
      <c r="O160" s="4040"/>
      <c r="P160" s="4040"/>
      <c r="Q160" s="4040"/>
      <c r="R160" s="4040"/>
      <c r="S160" s="4040"/>
      <c r="T160" s="4040"/>
      <c r="U160" s="4040"/>
      <c r="V160" s="4040"/>
      <c r="W160" s="4040"/>
      <c r="X160" s="4040"/>
      <c r="Y160" s="4040"/>
      <c r="Z160" s="4040"/>
      <c r="AA160" s="4040"/>
      <c r="AB160" s="4040"/>
      <c r="AC160" s="4040"/>
      <c r="AD160" s="4040"/>
      <c r="AE160" s="4040"/>
      <c r="AF160" s="4040"/>
      <c r="AG160" s="4040"/>
      <c r="AH160" s="4040"/>
      <c r="AI160" s="4040"/>
      <c r="AJ160" s="4040"/>
      <c r="AK160" s="4040"/>
      <c r="AL160" s="4040"/>
      <c r="AM160" s="4040"/>
      <c r="AN160" s="257"/>
    </row>
    <row r="161" spans="1:40" ht="12.6" customHeight="1">
      <c r="A161" s="2"/>
      <c r="B161" s="2541" t="s">
        <v>518</v>
      </c>
      <c r="C161" s="2541"/>
      <c r="D161" s="2541"/>
      <c r="E161" s="2541"/>
      <c r="F161" s="2541"/>
      <c r="G161" s="2541"/>
      <c r="H161" s="2541"/>
      <c r="I161" s="2541"/>
      <c r="J161" s="4046" t="str">
        <f>J91</f>
        <v xml:space="preserve"> - </v>
      </c>
      <c r="K161" s="4047"/>
      <c r="L161" s="4047"/>
      <c r="M161" s="4047"/>
      <c r="N161" s="4047"/>
      <c r="O161" s="4047"/>
      <c r="P161" s="4047"/>
      <c r="Q161" s="4047"/>
      <c r="R161" s="4047"/>
      <c r="S161" s="4047"/>
      <c r="T161" s="4047"/>
      <c r="U161" s="4047"/>
      <c r="V161" s="4047"/>
      <c r="W161" s="4047"/>
      <c r="X161" s="4047"/>
      <c r="Y161" s="4047"/>
      <c r="Z161" s="4047"/>
      <c r="AA161" s="4047"/>
      <c r="AB161" s="4047"/>
      <c r="AC161" s="4047"/>
      <c r="AD161" s="4047"/>
      <c r="AE161" s="4047"/>
      <c r="AF161" s="4047"/>
      <c r="AG161" s="4047"/>
      <c r="AH161" s="4047"/>
      <c r="AI161" s="4047"/>
      <c r="AJ161" s="4047"/>
      <c r="AK161" s="4047"/>
      <c r="AL161" s="4047"/>
      <c r="AM161" s="4048"/>
      <c r="AN161" s="4"/>
    </row>
    <row r="162" spans="1:40" ht="12.6" customHeight="1">
      <c r="A162" s="390"/>
      <c r="B162" s="2541"/>
      <c r="C162" s="2541"/>
      <c r="D162" s="2541"/>
      <c r="E162" s="2541"/>
      <c r="F162" s="2541"/>
      <c r="G162" s="2541"/>
      <c r="H162" s="2541"/>
      <c r="I162" s="2541"/>
      <c r="J162" s="4049"/>
      <c r="K162" s="4050"/>
      <c r="L162" s="4050"/>
      <c r="M162" s="4050"/>
      <c r="N162" s="4050"/>
      <c r="O162" s="4050"/>
      <c r="P162" s="4050"/>
      <c r="Q162" s="4050"/>
      <c r="R162" s="4050"/>
      <c r="S162" s="4050"/>
      <c r="T162" s="4050"/>
      <c r="U162" s="4050"/>
      <c r="V162" s="4050"/>
      <c r="W162" s="4050"/>
      <c r="X162" s="4050"/>
      <c r="Y162" s="4050"/>
      <c r="Z162" s="4050"/>
      <c r="AA162" s="4050"/>
      <c r="AB162" s="4050"/>
      <c r="AC162" s="4050"/>
      <c r="AD162" s="4050"/>
      <c r="AE162" s="4050"/>
      <c r="AF162" s="4050"/>
      <c r="AG162" s="4050"/>
      <c r="AH162" s="4050"/>
      <c r="AI162" s="4050"/>
      <c r="AJ162" s="4050"/>
      <c r="AK162" s="4050"/>
      <c r="AL162" s="4050"/>
      <c r="AM162" s="4051"/>
      <c r="AN162" s="4"/>
    </row>
    <row r="163" spans="1:40" ht="12.6" customHeight="1">
      <c r="A163" s="390"/>
      <c r="B163" s="2541"/>
      <c r="C163" s="2541"/>
      <c r="D163" s="2541"/>
      <c r="E163" s="2541"/>
      <c r="F163" s="2541"/>
      <c r="G163" s="2541"/>
      <c r="H163" s="2541"/>
      <c r="I163" s="2541"/>
      <c r="J163" s="4052"/>
      <c r="K163" s="4053"/>
      <c r="L163" s="4053"/>
      <c r="M163" s="4053"/>
      <c r="N163" s="4053"/>
      <c r="O163" s="4053"/>
      <c r="P163" s="4053"/>
      <c r="Q163" s="4053"/>
      <c r="R163" s="4053"/>
      <c r="S163" s="4053"/>
      <c r="T163" s="4053"/>
      <c r="U163" s="4053"/>
      <c r="V163" s="4053"/>
      <c r="W163" s="4053"/>
      <c r="X163" s="4053"/>
      <c r="Y163" s="4053"/>
      <c r="Z163" s="4053"/>
      <c r="AA163" s="4053"/>
      <c r="AB163" s="4053"/>
      <c r="AC163" s="4053"/>
      <c r="AD163" s="4053"/>
      <c r="AE163" s="4053"/>
      <c r="AF163" s="4053"/>
      <c r="AG163" s="4053"/>
      <c r="AH163" s="4053"/>
      <c r="AI163" s="4053"/>
      <c r="AJ163" s="4053"/>
      <c r="AK163" s="4053"/>
      <c r="AL163" s="4053"/>
      <c r="AM163" s="4054"/>
      <c r="AN163" s="4"/>
    </row>
    <row r="164" spans="1:40" ht="12.6" customHeight="1">
      <c r="A164" s="2"/>
      <c r="B164" s="2541" t="s">
        <v>526</v>
      </c>
      <c r="C164" s="2541"/>
      <c r="D164" s="2541"/>
      <c r="E164" s="2541"/>
      <c r="F164" s="2541"/>
      <c r="G164" s="2541"/>
      <c r="H164" s="2541"/>
      <c r="I164" s="2541"/>
      <c r="J164" s="4076">
        <f>J24</f>
        <v>0</v>
      </c>
      <c r="K164" s="4077"/>
      <c r="L164" s="4077"/>
      <c r="M164" s="4077"/>
      <c r="N164" s="4077"/>
      <c r="O164" s="4077"/>
      <c r="P164" s="4077"/>
      <c r="Q164" s="4077"/>
      <c r="R164" s="4077"/>
      <c r="S164" s="4077"/>
      <c r="T164" s="4077"/>
      <c r="U164" s="4077"/>
      <c r="V164" s="4077"/>
      <c r="W164" s="4077"/>
      <c r="X164" s="4077"/>
      <c r="Y164" s="4077"/>
      <c r="Z164" s="4077"/>
      <c r="AA164" s="4077"/>
      <c r="AB164" s="4077"/>
      <c r="AC164" s="4077"/>
      <c r="AD164" s="4077"/>
      <c r="AE164" s="4077"/>
      <c r="AF164" s="4077"/>
      <c r="AG164" s="4077"/>
      <c r="AH164" s="4077"/>
      <c r="AI164" s="4077"/>
      <c r="AJ164" s="4077"/>
      <c r="AK164" s="4077"/>
      <c r="AL164" s="4077"/>
      <c r="AM164" s="4078"/>
      <c r="AN164" s="4"/>
    </row>
    <row r="165" spans="1:40" ht="12.6" customHeight="1">
      <c r="A165" s="390"/>
      <c r="B165" s="2541"/>
      <c r="C165" s="2541"/>
      <c r="D165" s="2541"/>
      <c r="E165" s="2541"/>
      <c r="F165" s="2541"/>
      <c r="G165" s="2541"/>
      <c r="H165" s="2541"/>
      <c r="I165" s="2541"/>
      <c r="J165" s="4079"/>
      <c r="K165" s="4080"/>
      <c r="L165" s="4080"/>
      <c r="M165" s="4080"/>
      <c r="N165" s="4080"/>
      <c r="O165" s="4080"/>
      <c r="P165" s="4080"/>
      <c r="Q165" s="4080"/>
      <c r="R165" s="4080"/>
      <c r="S165" s="4080"/>
      <c r="T165" s="4080"/>
      <c r="U165" s="4080"/>
      <c r="V165" s="4080"/>
      <c r="W165" s="4080"/>
      <c r="X165" s="4080"/>
      <c r="Y165" s="4080"/>
      <c r="Z165" s="4080"/>
      <c r="AA165" s="4080"/>
      <c r="AB165" s="4080"/>
      <c r="AC165" s="4080"/>
      <c r="AD165" s="4080"/>
      <c r="AE165" s="4080"/>
      <c r="AF165" s="4080"/>
      <c r="AG165" s="4080"/>
      <c r="AH165" s="4080"/>
      <c r="AI165" s="4080"/>
      <c r="AJ165" s="4080"/>
      <c r="AK165" s="4080"/>
      <c r="AL165" s="4080"/>
      <c r="AM165" s="4081"/>
      <c r="AN165" s="4"/>
    </row>
    <row r="166" spans="1:40" ht="12.6" customHeight="1">
      <c r="A166" s="390"/>
      <c r="B166" s="2541"/>
      <c r="C166" s="2541"/>
      <c r="D166" s="2541"/>
      <c r="E166" s="2541"/>
      <c r="F166" s="2541"/>
      <c r="G166" s="2541"/>
      <c r="H166" s="2541"/>
      <c r="I166" s="2541"/>
      <c r="J166" s="4082"/>
      <c r="K166" s="4083"/>
      <c r="L166" s="4083"/>
      <c r="M166" s="4083"/>
      <c r="N166" s="4083"/>
      <c r="O166" s="4083"/>
      <c r="P166" s="4083"/>
      <c r="Q166" s="4083"/>
      <c r="R166" s="4083"/>
      <c r="S166" s="4083"/>
      <c r="T166" s="4083"/>
      <c r="U166" s="4083"/>
      <c r="V166" s="4083"/>
      <c r="W166" s="4083"/>
      <c r="X166" s="4083"/>
      <c r="Y166" s="4083"/>
      <c r="Z166" s="4083"/>
      <c r="AA166" s="4083"/>
      <c r="AB166" s="4083"/>
      <c r="AC166" s="4083"/>
      <c r="AD166" s="4083"/>
      <c r="AE166" s="4083"/>
      <c r="AF166" s="4083"/>
      <c r="AG166" s="4083"/>
      <c r="AH166" s="4083"/>
      <c r="AI166" s="4083"/>
      <c r="AJ166" s="4083"/>
      <c r="AK166" s="4083"/>
      <c r="AL166" s="4083"/>
      <c r="AM166" s="4084"/>
      <c r="AN166" s="4"/>
    </row>
    <row r="167" spans="1:40" ht="12.6" customHeight="1">
      <c r="A167" s="2"/>
      <c r="B167" s="2541" t="s">
        <v>519</v>
      </c>
      <c r="C167" s="2541"/>
      <c r="D167" s="2541"/>
      <c r="E167" s="2541"/>
      <c r="F167" s="2541"/>
      <c r="G167" s="2541"/>
      <c r="H167" s="2541"/>
      <c r="I167" s="2541"/>
      <c r="J167" s="4055" t="s">
        <v>2261</v>
      </c>
      <c r="K167" s="4044"/>
      <c r="L167" s="4044"/>
      <c r="M167" s="4085">
        <f>M27</f>
        <v>0</v>
      </c>
      <c r="N167" s="4085"/>
      <c r="O167" s="4085"/>
      <c r="P167" s="4044" t="s">
        <v>85</v>
      </c>
      <c r="Q167" s="4044"/>
      <c r="R167" s="4085">
        <f>R27</f>
        <v>0</v>
      </c>
      <c r="S167" s="4085"/>
      <c r="T167" s="4085"/>
      <c r="U167" s="4044" t="s">
        <v>84</v>
      </c>
      <c r="V167" s="4044"/>
      <c r="W167" s="4085">
        <f>W27</f>
        <v>0</v>
      </c>
      <c r="X167" s="4085"/>
      <c r="Y167" s="4085"/>
      <c r="Z167" s="4044" t="s">
        <v>1321</v>
      </c>
      <c r="AA167" s="4044"/>
      <c r="AB167" s="2567"/>
      <c r="AC167" s="2567"/>
      <c r="AD167" s="2567"/>
      <c r="AE167" s="2567"/>
      <c r="AF167" s="2567"/>
      <c r="AG167" s="2567"/>
      <c r="AH167" s="2567"/>
      <c r="AI167" s="2567"/>
      <c r="AJ167" s="2567"/>
      <c r="AK167" s="2567"/>
      <c r="AL167" s="2567"/>
      <c r="AM167" s="2568"/>
      <c r="AN167" s="4"/>
    </row>
    <row r="168" spans="1:40" ht="12.6" customHeight="1">
      <c r="A168" s="390"/>
      <c r="B168" s="2541"/>
      <c r="C168" s="2541"/>
      <c r="D168" s="2541"/>
      <c r="E168" s="2541"/>
      <c r="F168" s="2541"/>
      <c r="G168" s="2541"/>
      <c r="H168" s="2541"/>
      <c r="I168" s="2541"/>
      <c r="J168" s="4055"/>
      <c r="K168" s="4044"/>
      <c r="L168" s="4044"/>
      <c r="M168" s="4085"/>
      <c r="N168" s="4085"/>
      <c r="O168" s="4085"/>
      <c r="P168" s="4044"/>
      <c r="Q168" s="4044"/>
      <c r="R168" s="4085"/>
      <c r="S168" s="4085"/>
      <c r="T168" s="4085"/>
      <c r="U168" s="4044"/>
      <c r="V168" s="4044"/>
      <c r="W168" s="4085"/>
      <c r="X168" s="4085"/>
      <c r="Y168" s="4085"/>
      <c r="Z168" s="4044"/>
      <c r="AA168" s="4044"/>
      <c r="AB168" s="2028"/>
      <c r="AC168" s="2028"/>
      <c r="AD168" s="2028"/>
      <c r="AE168" s="2028"/>
      <c r="AF168" s="2028"/>
      <c r="AG168" s="2028"/>
      <c r="AH168" s="2028"/>
      <c r="AI168" s="2028"/>
      <c r="AJ168" s="2028"/>
      <c r="AK168" s="2028"/>
      <c r="AL168" s="2028"/>
      <c r="AM168" s="2029"/>
      <c r="AN168" s="4"/>
    </row>
    <row r="169" spans="1:40" ht="12.6" customHeight="1">
      <c r="A169" s="390"/>
      <c r="B169" s="2541"/>
      <c r="C169" s="2541"/>
      <c r="D169" s="2541"/>
      <c r="E169" s="2541"/>
      <c r="F169" s="2541"/>
      <c r="G169" s="2541"/>
      <c r="H169" s="2541"/>
      <c r="I169" s="2541"/>
      <c r="J169" s="4055"/>
      <c r="K169" s="4044"/>
      <c r="L169" s="4044"/>
      <c r="M169" s="4085"/>
      <c r="N169" s="4085"/>
      <c r="O169" s="4085"/>
      <c r="P169" s="4044"/>
      <c r="Q169" s="4044"/>
      <c r="R169" s="4085"/>
      <c r="S169" s="4085"/>
      <c r="T169" s="4085"/>
      <c r="U169" s="4044"/>
      <c r="V169" s="4044"/>
      <c r="W169" s="4085"/>
      <c r="X169" s="4085"/>
      <c r="Y169" s="4085"/>
      <c r="Z169" s="4044"/>
      <c r="AA169" s="4044"/>
      <c r="AB169" s="2030"/>
      <c r="AC169" s="2030"/>
      <c r="AD169" s="2030"/>
      <c r="AE169" s="2030"/>
      <c r="AF169" s="2030"/>
      <c r="AG169" s="2030"/>
      <c r="AH169" s="2030"/>
      <c r="AI169" s="2030"/>
      <c r="AJ169" s="2030"/>
      <c r="AK169" s="2030"/>
      <c r="AL169" s="2030"/>
      <c r="AM169" s="2031"/>
      <c r="AN169" s="4"/>
    </row>
    <row r="170" spans="1:40" ht="12.6" customHeight="1">
      <c r="A170" s="2"/>
      <c r="B170" s="2541" t="s">
        <v>520</v>
      </c>
      <c r="C170" s="2541"/>
      <c r="D170" s="2541"/>
      <c r="E170" s="2541"/>
      <c r="F170" s="2541"/>
      <c r="G170" s="2541"/>
      <c r="H170" s="2541"/>
      <c r="I170" s="2541"/>
      <c r="J170" s="4043" t="s">
        <v>2261</v>
      </c>
      <c r="K170" s="2894"/>
      <c r="L170" s="2894">
        <f>L30</f>
        <v>0</v>
      </c>
      <c r="M170" s="2894"/>
      <c r="N170" s="4044" t="s">
        <v>85</v>
      </c>
      <c r="O170" s="4044"/>
      <c r="P170" s="2894">
        <f>P30</f>
        <v>0</v>
      </c>
      <c r="Q170" s="2894"/>
      <c r="R170" s="4044" t="s">
        <v>84</v>
      </c>
      <c r="S170" s="4044"/>
      <c r="T170" s="2894">
        <f>T30</f>
        <v>0</v>
      </c>
      <c r="U170" s="2894"/>
      <c r="V170" s="4044" t="s">
        <v>1321</v>
      </c>
      <c r="W170" s="4044"/>
      <c r="X170" s="4045" t="str">
        <f>X30</f>
        <v>～</v>
      </c>
      <c r="Y170" s="4045"/>
      <c r="Z170" s="2894" t="s">
        <v>2261</v>
      </c>
      <c r="AA170" s="2894"/>
      <c r="AB170" s="2894">
        <f>AB30</f>
        <v>0</v>
      </c>
      <c r="AC170" s="2894"/>
      <c r="AD170" s="4044" t="s">
        <v>85</v>
      </c>
      <c r="AE170" s="4044"/>
      <c r="AF170" s="2894">
        <f>AF30</f>
        <v>0</v>
      </c>
      <c r="AG170" s="2894"/>
      <c r="AH170" s="4044" t="s">
        <v>84</v>
      </c>
      <c r="AI170" s="4044"/>
      <c r="AJ170" s="2894">
        <f>AJ30</f>
        <v>0</v>
      </c>
      <c r="AK170" s="2894"/>
      <c r="AL170" s="4044" t="s">
        <v>1321</v>
      </c>
      <c r="AM170" s="4075"/>
      <c r="AN170" s="4"/>
    </row>
    <row r="171" spans="1:40" ht="12.6" customHeight="1">
      <c r="A171" s="390"/>
      <c r="B171" s="2541"/>
      <c r="C171" s="2541"/>
      <c r="D171" s="2541"/>
      <c r="E171" s="2541"/>
      <c r="F171" s="2541"/>
      <c r="G171" s="2541"/>
      <c r="H171" s="2541"/>
      <c r="I171" s="2541"/>
      <c r="J171" s="4043"/>
      <c r="K171" s="2894"/>
      <c r="L171" s="2894"/>
      <c r="M171" s="2894"/>
      <c r="N171" s="4044"/>
      <c r="O171" s="4044"/>
      <c r="P171" s="2894"/>
      <c r="Q171" s="2894"/>
      <c r="R171" s="4044"/>
      <c r="S171" s="4044"/>
      <c r="T171" s="2894"/>
      <c r="U171" s="2894"/>
      <c r="V171" s="4044"/>
      <c r="W171" s="4044"/>
      <c r="X171" s="4045"/>
      <c r="Y171" s="4045"/>
      <c r="Z171" s="2894"/>
      <c r="AA171" s="2894"/>
      <c r="AB171" s="2894"/>
      <c r="AC171" s="2894"/>
      <c r="AD171" s="4044"/>
      <c r="AE171" s="4044"/>
      <c r="AF171" s="2894"/>
      <c r="AG171" s="2894"/>
      <c r="AH171" s="4044"/>
      <c r="AI171" s="4044"/>
      <c r="AJ171" s="2894"/>
      <c r="AK171" s="2894"/>
      <c r="AL171" s="4044"/>
      <c r="AM171" s="4075"/>
      <c r="AN171" s="4"/>
    </row>
    <row r="172" spans="1:40" ht="12.6" customHeight="1">
      <c r="A172" s="390"/>
      <c r="B172" s="2541"/>
      <c r="C172" s="2541"/>
      <c r="D172" s="2541"/>
      <c r="E172" s="2541"/>
      <c r="F172" s="2541"/>
      <c r="G172" s="2541"/>
      <c r="H172" s="2541"/>
      <c r="I172" s="2541"/>
      <c r="J172" s="4043"/>
      <c r="K172" s="2894"/>
      <c r="L172" s="2894"/>
      <c r="M172" s="2894"/>
      <c r="N172" s="4044"/>
      <c r="O172" s="4044"/>
      <c r="P172" s="2894"/>
      <c r="Q172" s="2894"/>
      <c r="R172" s="4044"/>
      <c r="S172" s="4044"/>
      <c r="T172" s="2894"/>
      <c r="U172" s="2894"/>
      <c r="V172" s="4044"/>
      <c r="W172" s="4044"/>
      <c r="X172" s="4045"/>
      <c r="Y172" s="4045"/>
      <c r="Z172" s="2894"/>
      <c r="AA172" s="2894"/>
      <c r="AB172" s="2894"/>
      <c r="AC172" s="2894"/>
      <c r="AD172" s="4044"/>
      <c r="AE172" s="4044"/>
      <c r="AF172" s="2894"/>
      <c r="AG172" s="2894"/>
      <c r="AH172" s="4044"/>
      <c r="AI172" s="4044"/>
      <c r="AJ172" s="2894"/>
      <c r="AK172" s="2894"/>
      <c r="AL172" s="4044"/>
      <c r="AM172" s="4075"/>
      <c r="AN172" s="4"/>
    </row>
    <row r="173" spans="1:40" ht="12.6" customHeight="1">
      <c r="A173" s="2"/>
      <c r="B173" s="2541" t="s">
        <v>254</v>
      </c>
      <c r="C173" s="2541"/>
      <c r="D173" s="2541"/>
      <c r="E173" s="2541"/>
      <c r="F173" s="2541"/>
      <c r="G173" s="2541"/>
      <c r="H173" s="2541"/>
      <c r="I173" s="2541"/>
      <c r="J173" s="4064">
        <f>J33</f>
        <v>0</v>
      </c>
      <c r="K173" s="4065"/>
      <c r="L173" s="4065"/>
      <c r="M173" s="4065"/>
      <c r="N173" s="4065"/>
      <c r="O173" s="4065"/>
      <c r="P173" s="4065"/>
      <c r="Q173" s="4065"/>
      <c r="R173" s="4065"/>
      <c r="S173" s="4065"/>
      <c r="T173" s="4065"/>
      <c r="U173" s="4065"/>
      <c r="V173" s="4065"/>
      <c r="W173" s="4065"/>
      <c r="X173" s="4065"/>
      <c r="Y173" s="4065"/>
      <c r="Z173" s="4065"/>
      <c r="AA173" s="4065"/>
      <c r="AB173" s="4044" t="s">
        <v>531</v>
      </c>
      <c r="AC173" s="4044"/>
      <c r="AD173" s="2567"/>
      <c r="AE173" s="2567"/>
      <c r="AF173" s="2567"/>
      <c r="AG173" s="2567"/>
      <c r="AH173" s="2567"/>
      <c r="AI173" s="2567"/>
      <c r="AJ173" s="2567"/>
      <c r="AK173" s="2567"/>
      <c r="AL173" s="2567"/>
      <c r="AM173" s="2568"/>
      <c r="AN173" s="4"/>
    </row>
    <row r="174" spans="1:40" ht="12.6" customHeight="1">
      <c r="A174" s="390"/>
      <c r="B174" s="2541"/>
      <c r="C174" s="2541"/>
      <c r="D174" s="2541"/>
      <c r="E174" s="2541"/>
      <c r="F174" s="2541"/>
      <c r="G174" s="2541"/>
      <c r="H174" s="2541"/>
      <c r="I174" s="2541"/>
      <c r="J174" s="4064"/>
      <c r="K174" s="4065"/>
      <c r="L174" s="4065"/>
      <c r="M174" s="4065"/>
      <c r="N174" s="4065"/>
      <c r="O174" s="4065"/>
      <c r="P174" s="4065"/>
      <c r="Q174" s="4065"/>
      <c r="R174" s="4065"/>
      <c r="S174" s="4065"/>
      <c r="T174" s="4065"/>
      <c r="U174" s="4065"/>
      <c r="V174" s="4065"/>
      <c r="W174" s="4065"/>
      <c r="X174" s="4065"/>
      <c r="Y174" s="4065"/>
      <c r="Z174" s="4065"/>
      <c r="AA174" s="4065"/>
      <c r="AB174" s="4044"/>
      <c r="AC174" s="4044"/>
      <c r="AD174" s="2028"/>
      <c r="AE174" s="2028"/>
      <c r="AF174" s="2028"/>
      <c r="AG174" s="2028"/>
      <c r="AH174" s="2028"/>
      <c r="AI174" s="2028"/>
      <c r="AJ174" s="2028"/>
      <c r="AK174" s="2028"/>
      <c r="AL174" s="2028"/>
      <c r="AM174" s="2029"/>
      <c r="AN174" s="4"/>
    </row>
    <row r="175" spans="1:40" ht="12.6" customHeight="1">
      <c r="A175" s="390"/>
      <c r="B175" s="2541"/>
      <c r="C175" s="2541"/>
      <c r="D175" s="2541"/>
      <c r="E175" s="2541"/>
      <c r="F175" s="2541"/>
      <c r="G175" s="2541"/>
      <c r="H175" s="2541"/>
      <c r="I175" s="2541"/>
      <c r="J175" s="4064"/>
      <c r="K175" s="4065"/>
      <c r="L175" s="4065"/>
      <c r="M175" s="4065"/>
      <c r="N175" s="4065"/>
      <c r="O175" s="4065"/>
      <c r="P175" s="4065"/>
      <c r="Q175" s="4065"/>
      <c r="R175" s="4065"/>
      <c r="S175" s="4065"/>
      <c r="T175" s="4065"/>
      <c r="U175" s="4065"/>
      <c r="V175" s="4065"/>
      <c r="W175" s="4065"/>
      <c r="X175" s="4065"/>
      <c r="Y175" s="4065"/>
      <c r="Z175" s="4065"/>
      <c r="AA175" s="4065"/>
      <c r="AB175" s="4044"/>
      <c r="AC175" s="4044"/>
      <c r="AD175" s="2028"/>
      <c r="AE175" s="2028"/>
      <c r="AF175" s="2028"/>
      <c r="AG175" s="2028"/>
      <c r="AH175" s="2028"/>
      <c r="AI175" s="2028"/>
      <c r="AJ175" s="2028"/>
      <c r="AK175" s="2028"/>
      <c r="AL175" s="2028"/>
      <c r="AM175" s="2029"/>
      <c r="AN175" s="4"/>
    </row>
    <row r="176" spans="1:40" ht="12.6" customHeight="1">
      <c r="A176" s="2"/>
      <c r="B176" s="4066" t="s">
        <v>521</v>
      </c>
      <c r="C176" s="4067"/>
      <c r="D176" s="4067"/>
      <c r="E176" s="4067"/>
      <c r="F176" s="4067"/>
      <c r="G176" s="4067"/>
      <c r="H176" s="4067"/>
      <c r="I176" s="4068"/>
      <c r="J176" s="4073" t="str">
        <f>IF(J36="","",J36)</f>
        <v/>
      </c>
      <c r="K176" s="4074"/>
      <c r="L176" s="4074"/>
      <c r="M176" s="4074"/>
      <c r="N176" s="4074"/>
      <c r="O176" s="4074"/>
      <c r="P176" s="4074"/>
      <c r="Q176" s="4074"/>
      <c r="R176" s="4074"/>
      <c r="S176" s="4074"/>
      <c r="T176" s="4074"/>
      <c r="U176" s="4074"/>
      <c r="V176" s="4074"/>
      <c r="W176" s="4074"/>
      <c r="X176" s="4074"/>
      <c r="Y176" s="4074"/>
      <c r="Z176" s="4074"/>
      <c r="AA176" s="4074"/>
      <c r="AB176" s="4044" t="s">
        <v>531</v>
      </c>
      <c r="AC176" s="4044"/>
      <c r="AD176" s="2567"/>
      <c r="AE176" s="2567"/>
      <c r="AF176" s="2567"/>
      <c r="AG176" s="2567"/>
      <c r="AH176" s="2567"/>
      <c r="AI176" s="2567"/>
      <c r="AJ176" s="2567"/>
      <c r="AK176" s="2567"/>
      <c r="AL176" s="2567"/>
      <c r="AM176" s="2568"/>
      <c r="AN176" s="4"/>
    </row>
    <row r="177" spans="1:40" ht="12.6" customHeight="1">
      <c r="A177" s="390"/>
      <c r="B177" s="4069"/>
      <c r="C177" s="4037"/>
      <c r="D177" s="4037"/>
      <c r="E177" s="4037"/>
      <c r="F177" s="4037"/>
      <c r="G177" s="4037"/>
      <c r="H177" s="4037"/>
      <c r="I177" s="4038"/>
      <c r="J177" s="4073"/>
      <c r="K177" s="4074"/>
      <c r="L177" s="4074"/>
      <c r="M177" s="4074"/>
      <c r="N177" s="4074"/>
      <c r="O177" s="4074"/>
      <c r="P177" s="4074"/>
      <c r="Q177" s="4074"/>
      <c r="R177" s="4074"/>
      <c r="S177" s="4074"/>
      <c r="T177" s="4074"/>
      <c r="U177" s="4074"/>
      <c r="V177" s="4074"/>
      <c r="W177" s="4074"/>
      <c r="X177" s="4074"/>
      <c r="Y177" s="4074"/>
      <c r="Z177" s="4074"/>
      <c r="AA177" s="4074"/>
      <c r="AB177" s="4044"/>
      <c r="AC177" s="4044"/>
      <c r="AD177" s="2028"/>
      <c r="AE177" s="2028"/>
      <c r="AF177" s="2028"/>
      <c r="AG177" s="2028"/>
      <c r="AH177" s="2028"/>
      <c r="AI177" s="2028"/>
      <c r="AJ177" s="2028"/>
      <c r="AK177" s="2028"/>
      <c r="AL177" s="2028"/>
      <c r="AM177" s="2029"/>
      <c r="AN177" s="4"/>
    </row>
    <row r="178" spans="1:40" ht="12.6" customHeight="1">
      <c r="A178" s="390"/>
      <c r="B178" s="4070"/>
      <c r="C178" s="4071"/>
      <c r="D178" s="4071"/>
      <c r="E178" s="4071"/>
      <c r="F178" s="4071"/>
      <c r="G178" s="4071"/>
      <c r="H178" s="4071"/>
      <c r="I178" s="4072"/>
      <c r="J178" s="4073"/>
      <c r="K178" s="4074"/>
      <c r="L178" s="4074"/>
      <c r="M178" s="4074"/>
      <c r="N178" s="4074"/>
      <c r="O178" s="4074"/>
      <c r="P178" s="4074"/>
      <c r="Q178" s="4074"/>
      <c r="R178" s="4074"/>
      <c r="S178" s="4074"/>
      <c r="T178" s="4074"/>
      <c r="U178" s="4074"/>
      <c r="V178" s="4074"/>
      <c r="W178" s="4074"/>
      <c r="X178" s="4074"/>
      <c r="Y178" s="4074"/>
      <c r="Z178" s="4074"/>
      <c r="AA178" s="4074"/>
      <c r="AB178" s="4044"/>
      <c r="AC178" s="4044"/>
      <c r="AD178" s="2030"/>
      <c r="AE178" s="2030"/>
      <c r="AF178" s="2030"/>
      <c r="AG178" s="2030"/>
      <c r="AH178" s="2030"/>
      <c r="AI178" s="2030"/>
      <c r="AJ178" s="2030"/>
      <c r="AK178" s="2030"/>
      <c r="AL178" s="2030"/>
      <c r="AM178" s="2031"/>
      <c r="AN178" s="4"/>
    </row>
    <row r="179" spans="1:40" ht="12.6" customHeight="1">
      <c r="A179" s="390"/>
      <c r="B179" s="391"/>
      <c r="C179" s="391"/>
      <c r="D179" s="391"/>
      <c r="E179" s="391"/>
      <c r="F179" s="391"/>
      <c r="G179" s="391"/>
      <c r="H179" s="391"/>
      <c r="I179" s="391"/>
      <c r="J179" s="393"/>
      <c r="K179" s="393"/>
      <c r="L179" s="393"/>
      <c r="M179" s="393"/>
      <c r="N179" s="393"/>
      <c r="O179" s="393"/>
      <c r="P179" s="393"/>
      <c r="Q179" s="393"/>
      <c r="R179" s="393"/>
      <c r="S179" s="393"/>
      <c r="T179" s="393"/>
      <c r="U179" s="393"/>
      <c r="V179" s="393"/>
      <c r="W179" s="393"/>
      <c r="X179" s="393"/>
      <c r="Y179" s="393"/>
      <c r="Z179" s="393"/>
      <c r="AA179" s="393"/>
      <c r="AB179" s="389"/>
      <c r="AC179" s="389"/>
      <c r="AD179" s="388"/>
      <c r="AE179" s="388"/>
      <c r="AF179" s="388"/>
      <c r="AG179" s="388"/>
      <c r="AH179" s="388"/>
      <c r="AI179" s="388"/>
      <c r="AJ179" s="388"/>
      <c r="AK179" s="388"/>
      <c r="AL179" s="388"/>
      <c r="AM179" s="388"/>
      <c r="AN179" s="4"/>
    </row>
    <row r="180" spans="1:40" ht="12.6" customHeight="1">
      <c r="A180" s="4056" t="s">
        <v>532</v>
      </c>
      <c r="B180" s="4039"/>
      <c r="C180" s="4039"/>
      <c r="D180" s="4039"/>
      <c r="E180" s="4039"/>
      <c r="F180" s="4039"/>
      <c r="G180" s="4039"/>
      <c r="H180" s="4039"/>
      <c r="I180" s="4039"/>
      <c r="J180" s="4039"/>
      <c r="K180" s="4039"/>
      <c r="L180" s="4039"/>
      <c r="M180" s="4039"/>
      <c r="N180" s="4039"/>
      <c r="O180" s="4039"/>
      <c r="P180" s="4039"/>
      <c r="Q180" s="4039"/>
      <c r="R180" s="4039"/>
      <c r="S180" s="4039"/>
      <c r="T180" s="4039"/>
      <c r="U180" s="4039"/>
      <c r="V180" s="4039"/>
      <c r="W180" s="4039"/>
      <c r="X180" s="4039"/>
      <c r="Y180" s="4039"/>
      <c r="Z180" s="4039"/>
      <c r="AA180" s="4039"/>
      <c r="AB180" s="4039"/>
      <c r="AC180" s="4039"/>
      <c r="AD180" s="4039"/>
      <c r="AE180" s="4039"/>
      <c r="AF180" s="4039"/>
      <c r="AG180" s="4039"/>
      <c r="AH180" s="4039"/>
      <c r="AI180" s="4039"/>
      <c r="AJ180" s="4039"/>
      <c r="AK180" s="4039"/>
      <c r="AL180" s="4039"/>
      <c r="AM180" s="4039"/>
      <c r="AN180" s="4057"/>
    </row>
    <row r="181" spans="1:40" ht="12.6" customHeight="1">
      <c r="A181" s="4056"/>
      <c r="B181" s="4039"/>
      <c r="C181" s="4039"/>
      <c r="D181" s="4039"/>
      <c r="E181" s="4039"/>
      <c r="F181" s="4039"/>
      <c r="G181" s="4039"/>
      <c r="H181" s="4039"/>
      <c r="I181" s="4039"/>
      <c r="J181" s="4039"/>
      <c r="K181" s="4039"/>
      <c r="L181" s="4039"/>
      <c r="M181" s="4039"/>
      <c r="N181" s="4039"/>
      <c r="O181" s="4039"/>
      <c r="P181" s="4039"/>
      <c r="Q181" s="4039"/>
      <c r="R181" s="4039"/>
      <c r="S181" s="4039"/>
      <c r="T181" s="4039"/>
      <c r="U181" s="4039"/>
      <c r="V181" s="4039"/>
      <c r="W181" s="4039"/>
      <c r="X181" s="4039"/>
      <c r="Y181" s="4039"/>
      <c r="Z181" s="4039"/>
      <c r="AA181" s="4039"/>
      <c r="AB181" s="4039"/>
      <c r="AC181" s="4039"/>
      <c r="AD181" s="4039"/>
      <c r="AE181" s="4039"/>
      <c r="AF181" s="4039"/>
      <c r="AG181" s="4039"/>
      <c r="AH181" s="4039"/>
      <c r="AI181" s="4039"/>
      <c r="AJ181" s="4039"/>
      <c r="AK181" s="4039"/>
      <c r="AL181" s="4039"/>
      <c r="AM181" s="4039"/>
      <c r="AN181" s="4057"/>
    </row>
    <row r="182" spans="1:40" ht="12.6" customHeight="1">
      <c r="A182" s="4056"/>
      <c r="B182" s="4039"/>
      <c r="C182" s="4039"/>
      <c r="D182" s="4039"/>
      <c r="E182" s="4039"/>
      <c r="F182" s="4039"/>
      <c r="G182" s="4039"/>
      <c r="H182" s="4039"/>
      <c r="I182" s="4039"/>
      <c r="J182" s="4039"/>
      <c r="K182" s="4039"/>
      <c r="L182" s="4039"/>
      <c r="M182" s="4039"/>
      <c r="N182" s="4039"/>
      <c r="O182" s="4039"/>
      <c r="P182" s="4039"/>
      <c r="Q182" s="4039"/>
      <c r="R182" s="4039"/>
      <c r="S182" s="4039"/>
      <c r="T182" s="4039"/>
      <c r="U182" s="4039"/>
      <c r="V182" s="4039"/>
      <c r="W182" s="4039"/>
      <c r="X182" s="4039"/>
      <c r="Y182" s="4039"/>
      <c r="Z182" s="4039"/>
      <c r="AA182" s="4039"/>
      <c r="AB182" s="4039"/>
      <c r="AC182" s="4039"/>
      <c r="AD182" s="4039"/>
      <c r="AE182" s="4039"/>
      <c r="AF182" s="4039"/>
      <c r="AG182" s="4039"/>
      <c r="AH182" s="4039"/>
      <c r="AI182" s="4039"/>
      <c r="AJ182" s="4039"/>
      <c r="AK182" s="4039"/>
      <c r="AL182" s="4039"/>
      <c r="AM182" s="4039"/>
      <c r="AN182" s="4057"/>
    </row>
    <row r="183" spans="1:40" ht="12.6" customHeight="1">
      <c r="A183" s="4056"/>
      <c r="B183" s="4039"/>
      <c r="C183" s="4039"/>
      <c r="D183" s="4039"/>
      <c r="E183" s="4039"/>
      <c r="F183" s="4039"/>
      <c r="G183" s="4039"/>
      <c r="H183" s="4039"/>
      <c r="I183" s="4039"/>
      <c r="J183" s="4039"/>
      <c r="K183" s="4039"/>
      <c r="L183" s="4039"/>
      <c r="M183" s="4039"/>
      <c r="N183" s="4039"/>
      <c r="O183" s="4039"/>
      <c r="P183" s="4039"/>
      <c r="Q183" s="4039"/>
      <c r="R183" s="4039"/>
      <c r="S183" s="4039"/>
      <c r="T183" s="4039"/>
      <c r="U183" s="4039"/>
      <c r="V183" s="4039"/>
      <c r="W183" s="4039"/>
      <c r="X183" s="4039"/>
      <c r="Y183" s="4039"/>
      <c r="Z183" s="4039"/>
      <c r="AA183" s="4039"/>
      <c r="AB183" s="4039"/>
      <c r="AC183" s="4039"/>
      <c r="AD183" s="4039"/>
      <c r="AE183" s="4039"/>
      <c r="AF183" s="4039"/>
      <c r="AG183" s="4039"/>
      <c r="AH183" s="4039"/>
      <c r="AI183" s="4039"/>
      <c r="AJ183" s="4039"/>
      <c r="AK183" s="4039"/>
      <c r="AL183" s="4039"/>
      <c r="AM183" s="4039"/>
      <c r="AN183" s="4057"/>
    </row>
    <row r="184" spans="1:40" ht="12.6" customHeight="1">
      <c r="A184" s="4056"/>
      <c r="B184" s="4039"/>
      <c r="C184" s="4039"/>
      <c r="D184" s="4039"/>
      <c r="E184" s="4039"/>
      <c r="F184" s="4039"/>
      <c r="G184" s="4039"/>
      <c r="H184" s="4039"/>
      <c r="I184" s="4039"/>
      <c r="J184" s="4039"/>
      <c r="K184" s="4039"/>
      <c r="L184" s="4039"/>
      <c r="M184" s="4039"/>
      <c r="N184" s="4039"/>
      <c r="O184" s="4039"/>
      <c r="P184" s="4039"/>
      <c r="Q184" s="4039"/>
      <c r="R184" s="4039"/>
      <c r="S184" s="4039"/>
      <c r="T184" s="4039"/>
      <c r="U184" s="4039"/>
      <c r="V184" s="4039"/>
      <c r="W184" s="4039"/>
      <c r="X184" s="4039"/>
      <c r="Y184" s="4039"/>
      <c r="Z184" s="4039"/>
      <c r="AA184" s="4039"/>
      <c r="AB184" s="4039"/>
      <c r="AC184" s="4039"/>
      <c r="AD184" s="4039"/>
      <c r="AE184" s="4039"/>
      <c r="AF184" s="4039"/>
      <c r="AG184" s="4039"/>
      <c r="AH184" s="4039"/>
      <c r="AI184" s="4039"/>
      <c r="AJ184" s="4039"/>
      <c r="AK184" s="4039"/>
      <c r="AL184" s="4039"/>
      <c r="AM184" s="4039"/>
      <c r="AN184" s="4057"/>
    </row>
    <row r="185" spans="1:40" ht="12.6" customHeight="1">
      <c r="A185" s="4058" t="s">
        <v>522</v>
      </c>
      <c r="B185" s="4059"/>
      <c r="C185" s="4059"/>
      <c r="D185" s="4059"/>
      <c r="E185" s="4059"/>
      <c r="F185" s="4059"/>
      <c r="G185" s="4059"/>
      <c r="H185" s="4059"/>
      <c r="I185" s="4059"/>
      <c r="J185" s="4059"/>
      <c r="K185" s="4059"/>
      <c r="L185" s="4059"/>
      <c r="M185" s="4059"/>
      <c r="N185" s="4059"/>
      <c r="O185" s="4059"/>
      <c r="P185" s="4059"/>
      <c r="Q185" s="4059"/>
      <c r="R185" s="4059"/>
      <c r="S185" s="4059"/>
      <c r="T185" s="4059"/>
      <c r="U185" s="4059"/>
      <c r="V185" s="4059"/>
      <c r="W185" s="4059"/>
      <c r="X185" s="4059"/>
      <c r="Y185" s="4059"/>
      <c r="Z185" s="4059"/>
      <c r="AA185" s="4059"/>
      <c r="AB185" s="4059"/>
      <c r="AC185" s="4059"/>
      <c r="AD185" s="4059"/>
      <c r="AE185" s="4059"/>
      <c r="AF185" s="4059"/>
      <c r="AG185" s="4059"/>
      <c r="AH185" s="4059"/>
      <c r="AI185" s="4059"/>
      <c r="AJ185" s="4059"/>
      <c r="AK185" s="4059"/>
      <c r="AL185" s="4059"/>
      <c r="AM185" s="4059"/>
      <c r="AN185" s="4060"/>
    </row>
    <row r="186" spans="1:40" ht="12.6" customHeight="1">
      <c r="A186" s="4061"/>
      <c r="B186" s="4062"/>
      <c r="C186" s="4062"/>
      <c r="D186" s="4062"/>
      <c r="E186" s="4062"/>
      <c r="F186" s="4062"/>
      <c r="G186" s="4062"/>
      <c r="H186" s="4062"/>
      <c r="I186" s="4062"/>
      <c r="J186" s="4062"/>
      <c r="K186" s="4062"/>
      <c r="L186" s="4062"/>
      <c r="M186" s="4062"/>
      <c r="N186" s="4062"/>
      <c r="O186" s="4062"/>
      <c r="P186" s="4062"/>
      <c r="Q186" s="4062"/>
      <c r="R186" s="4062"/>
      <c r="S186" s="4062"/>
      <c r="T186" s="4062"/>
      <c r="U186" s="4062"/>
      <c r="V186" s="4062"/>
      <c r="W186" s="4062"/>
      <c r="X186" s="4062"/>
      <c r="Y186" s="4062"/>
      <c r="Z186" s="4062"/>
      <c r="AA186" s="4062"/>
      <c r="AB186" s="4062"/>
      <c r="AC186" s="4062"/>
      <c r="AD186" s="4062"/>
      <c r="AE186" s="4062"/>
      <c r="AF186" s="4062"/>
      <c r="AG186" s="4062"/>
      <c r="AH186" s="4062"/>
      <c r="AI186" s="4062"/>
      <c r="AJ186" s="4062"/>
      <c r="AK186" s="4062"/>
      <c r="AL186" s="4062"/>
      <c r="AM186" s="4062"/>
      <c r="AN186" s="4063"/>
    </row>
    <row r="187" spans="1:40" ht="12.6" customHeight="1">
      <c r="A187" s="251"/>
      <c r="B187" s="251"/>
      <c r="C187" s="251"/>
      <c r="D187" s="251"/>
      <c r="E187" s="251"/>
      <c r="F187" s="251"/>
      <c r="G187" s="251"/>
      <c r="H187" s="251"/>
      <c r="I187" s="251"/>
      <c r="J187" s="251"/>
      <c r="K187" s="251"/>
      <c r="L187" s="251"/>
      <c r="M187" s="251"/>
      <c r="N187" s="251"/>
      <c r="O187" s="251"/>
      <c r="P187" s="251"/>
      <c r="Q187" s="251"/>
      <c r="R187" s="251"/>
      <c r="S187" s="251"/>
      <c r="T187" s="251"/>
      <c r="U187" s="251"/>
      <c r="V187" s="251"/>
      <c r="W187" s="251"/>
      <c r="X187" s="251"/>
      <c r="Y187" s="251"/>
      <c r="Z187" s="251"/>
      <c r="AA187" s="251"/>
      <c r="AB187" s="251"/>
      <c r="AC187" s="251"/>
      <c r="AD187" s="251"/>
      <c r="AE187" s="251"/>
      <c r="AF187" s="251"/>
      <c r="AG187" s="251"/>
      <c r="AH187" s="251"/>
      <c r="AI187" s="251"/>
      <c r="AJ187" s="251"/>
      <c r="AK187" s="251"/>
      <c r="AL187" s="251"/>
      <c r="AM187" s="251"/>
      <c r="AN187" s="251"/>
    </row>
    <row r="188" spans="1:40" ht="12.6" customHeight="1">
      <c r="A188" s="250"/>
      <c r="B188" s="250"/>
    </row>
    <row r="189" spans="1:40" ht="12.6" customHeight="1">
      <c r="A189" s="255"/>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10"/>
    </row>
    <row r="190" spans="1:40" ht="12.6" customHeight="1">
      <c r="A190" s="256"/>
      <c r="B190" s="249"/>
      <c r="C190" s="249"/>
      <c r="D190" s="249"/>
      <c r="E190" s="249"/>
      <c r="F190" s="249"/>
      <c r="G190" s="249"/>
      <c r="H190" s="249"/>
      <c r="I190" s="249"/>
      <c r="J190" s="249"/>
      <c r="K190" s="249"/>
      <c r="L190" s="249"/>
      <c r="M190" s="249"/>
      <c r="N190" s="249"/>
      <c r="O190" s="249"/>
      <c r="P190" s="249"/>
      <c r="Q190" s="249"/>
      <c r="R190" s="249"/>
      <c r="S190" s="249"/>
      <c r="T190" s="249"/>
      <c r="U190" s="249"/>
      <c r="V190" s="249"/>
      <c r="W190" s="249"/>
      <c r="X190" s="249"/>
      <c r="Y190" s="249"/>
      <c r="Z190" s="249"/>
      <c r="AA190" s="249"/>
      <c r="AB190" s="249"/>
      <c r="AC190" s="249"/>
      <c r="AD190" s="249"/>
      <c r="AE190" s="249"/>
      <c r="AF190" s="249"/>
      <c r="AG190" s="249"/>
      <c r="AH190" s="249"/>
      <c r="AI190" s="249"/>
      <c r="AJ190" s="249"/>
      <c r="AK190" s="249"/>
      <c r="AL190" s="249"/>
      <c r="AM190" s="249"/>
      <c r="AN190" s="4"/>
    </row>
    <row r="191" spans="1:40" ht="12.6" customHeight="1">
      <c r="A191" s="2"/>
      <c r="B191" s="249"/>
      <c r="C191" s="249"/>
      <c r="D191" s="249"/>
      <c r="E191" s="249"/>
      <c r="F191" s="4039" t="s">
        <v>533</v>
      </c>
      <c r="G191" s="4039"/>
      <c r="H191" s="4039"/>
      <c r="I191" s="4039"/>
      <c r="J191" s="4039"/>
      <c r="K191" s="4039"/>
      <c r="L191" s="4039"/>
      <c r="M191" s="4039"/>
      <c r="N191" s="4039"/>
      <c r="O191" s="4039"/>
      <c r="P191" s="4039"/>
      <c r="Q191" s="4039"/>
      <c r="R191" s="4039"/>
      <c r="S191" s="4039"/>
      <c r="T191" s="4039"/>
      <c r="U191" s="4039"/>
      <c r="V191" s="4039"/>
      <c r="W191" s="4039"/>
      <c r="X191" s="4039"/>
      <c r="Y191" s="4039"/>
      <c r="Z191" s="4039"/>
      <c r="AA191" s="4039"/>
      <c r="AB191" s="4039"/>
      <c r="AC191" s="4039"/>
      <c r="AD191" s="4039"/>
      <c r="AE191" s="4039"/>
      <c r="AF191" s="4039"/>
      <c r="AG191" s="4039"/>
      <c r="AH191" s="4039"/>
      <c r="AI191" s="4039"/>
      <c r="AJ191" s="249"/>
      <c r="AK191" s="249"/>
      <c r="AL191" s="249"/>
      <c r="AM191" s="249"/>
      <c r="AN191" s="4"/>
    </row>
    <row r="192" spans="1:40" ht="12.6" customHeight="1">
      <c r="A192" s="256"/>
      <c r="B192" s="249"/>
      <c r="C192" s="249"/>
      <c r="D192" s="249"/>
      <c r="E192" s="249"/>
      <c r="F192" s="4039"/>
      <c r="G192" s="4039"/>
      <c r="H192" s="4039"/>
      <c r="I192" s="4039"/>
      <c r="J192" s="4039"/>
      <c r="K192" s="4039"/>
      <c r="L192" s="4039"/>
      <c r="M192" s="4039"/>
      <c r="N192" s="4039"/>
      <c r="O192" s="4039"/>
      <c r="P192" s="4039"/>
      <c r="Q192" s="4039"/>
      <c r="R192" s="4039"/>
      <c r="S192" s="4039"/>
      <c r="T192" s="4039"/>
      <c r="U192" s="4039"/>
      <c r="V192" s="4039"/>
      <c r="W192" s="4039"/>
      <c r="X192" s="4039"/>
      <c r="Y192" s="4039"/>
      <c r="Z192" s="4039"/>
      <c r="AA192" s="4039"/>
      <c r="AB192" s="4039"/>
      <c r="AC192" s="4039"/>
      <c r="AD192" s="4039"/>
      <c r="AE192" s="4039"/>
      <c r="AF192" s="4039"/>
      <c r="AG192" s="4039"/>
      <c r="AH192" s="4039"/>
      <c r="AI192" s="4039"/>
      <c r="AJ192" s="249"/>
      <c r="AK192" s="249"/>
      <c r="AL192" s="249"/>
      <c r="AM192" s="249"/>
      <c r="AN192" s="4"/>
    </row>
    <row r="193" spans="1:40" ht="12.6" customHeight="1">
      <c r="A193" s="256"/>
      <c r="B193" s="249"/>
      <c r="C193" s="249"/>
      <c r="D193" s="249"/>
      <c r="E193" s="249"/>
      <c r="F193" s="4039"/>
      <c r="G193" s="4039"/>
      <c r="H193" s="4039"/>
      <c r="I193" s="4039"/>
      <c r="J193" s="4039"/>
      <c r="K193" s="4039"/>
      <c r="L193" s="4039"/>
      <c r="M193" s="4039"/>
      <c r="N193" s="4039"/>
      <c r="O193" s="4039"/>
      <c r="P193" s="4039"/>
      <c r="Q193" s="4039"/>
      <c r="R193" s="4039"/>
      <c r="S193" s="4039"/>
      <c r="T193" s="4039"/>
      <c r="U193" s="4039"/>
      <c r="V193" s="4039"/>
      <c r="W193" s="4039"/>
      <c r="X193" s="4039"/>
      <c r="Y193" s="4039"/>
      <c r="Z193" s="4039"/>
      <c r="AA193" s="4039"/>
      <c r="AB193" s="4039"/>
      <c r="AC193" s="4039"/>
      <c r="AD193" s="4039"/>
      <c r="AE193" s="4039"/>
      <c r="AF193" s="4039"/>
      <c r="AG193" s="4039"/>
      <c r="AH193" s="4039"/>
      <c r="AI193" s="4039"/>
      <c r="AJ193" s="249"/>
      <c r="AK193" s="249"/>
      <c r="AL193" s="249"/>
      <c r="AM193" s="249"/>
      <c r="AN193" s="4"/>
    </row>
    <row r="194" spans="1:40" ht="12.6" customHeight="1">
      <c r="A194" s="256"/>
      <c r="B194" s="249"/>
      <c r="C194" s="249"/>
      <c r="D194" s="249"/>
      <c r="E194" s="249"/>
      <c r="F194" s="3596" t="s">
        <v>2272</v>
      </c>
      <c r="G194" s="3596"/>
      <c r="H194" s="2504"/>
      <c r="I194" s="2504"/>
      <c r="J194" s="3596" t="s">
        <v>255</v>
      </c>
      <c r="K194" s="3596"/>
      <c r="L194" s="2504"/>
      <c r="M194" s="2504"/>
      <c r="N194" s="3596" t="s">
        <v>256</v>
      </c>
      <c r="O194" s="3596"/>
      <c r="P194" s="2504"/>
      <c r="Q194" s="2504"/>
      <c r="R194" s="3596" t="s">
        <v>257</v>
      </c>
      <c r="S194" s="3596"/>
      <c r="T194" s="249"/>
      <c r="U194" s="249"/>
      <c r="V194" s="249"/>
      <c r="W194" s="249"/>
      <c r="X194" s="249"/>
      <c r="Y194" s="249"/>
      <c r="Z194" s="249"/>
      <c r="AA194" s="249"/>
      <c r="AB194" s="249"/>
      <c r="AC194" s="249"/>
      <c r="AD194" s="249"/>
      <c r="AE194" s="249"/>
      <c r="AF194" s="249"/>
      <c r="AG194" s="249"/>
      <c r="AH194" s="249"/>
      <c r="AI194" s="249"/>
      <c r="AJ194" s="249"/>
      <c r="AK194" s="249"/>
      <c r="AL194" s="249"/>
      <c r="AM194" s="249"/>
      <c r="AN194" s="4"/>
    </row>
    <row r="195" spans="1:40" ht="12.6" customHeight="1">
      <c r="A195" s="256"/>
      <c r="B195" s="249"/>
      <c r="C195" s="249"/>
      <c r="D195" s="249"/>
      <c r="E195" s="249"/>
      <c r="F195" s="3596"/>
      <c r="G195" s="3596"/>
      <c r="H195" s="2504"/>
      <c r="I195" s="2504"/>
      <c r="J195" s="3596"/>
      <c r="K195" s="3596"/>
      <c r="L195" s="2504"/>
      <c r="M195" s="2504"/>
      <c r="N195" s="3596"/>
      <c r="O195" s="3596"/>
      <c r="P195" s="2504"/>
      <c r="Q195" s="2504"/>
      <c r="R195" s="3596"/>
      <c r="S195" s="3596"/>
      <c r="T195" s="249"/>
      <c r="U195" s="249"/>
      <c r="V195" s="249"/>
      <c r="W195" s="249"/>
      <c r="X195" s="249"/>
      <c r="Y195" s="249"/>
      <c r="Z195" s="249"/>
      <c r="AA195" s="249"/>
      <c r="AB195" s="249"/>
      <c r="AC195" s="249"/>
      <c r="AD195" s="249"/>
      <c r="AE195" s="249"/>
      <c r="AF195" s="249"/>
      <c r="AG195" s="249"/>
      <c r="AH195" s="249"/>
      <c r="AI195" s="249"/>
      <c r="AJ195" s="249"/>
      <c r="AK195" s="249"/>
      <c r="AL195" s="249"/>
      <c r="AM195" s="249"/>
      <c r="AN195" s="4"/>
    </row>
    <row r="196" spans="1:40" ht="12.6" customHeight="1">
      <c r="A196" s="256"/>
      <c r="B196" s="249"/>
      <c r="C196" s="249"/>
      <c r="D196" s="249"/>
      <c r="E196" s="249"/>
      <c r="F196" s="3596"/>
      <c r="G196" s="3596"/>
      <c r="H196" s="2504"/>
      <c r="I196" s="2504"/>
      <c r="J196" s="3596"/>
      <c r="K196" s="3596"/>
      <c r="L196" s="2504"/>
      <c r="M196" s="2504"/>
      <c r="N196" s="3596"/>
      <c r="O196" s="3596"/>
      <c r="P196" s="2504"/>
      <c r="Q196" s="2504"/>
      <c r="R196" s="3596"/>
      <c r="S196" s="3596"/>
      <c r="T196" s="249"/>
      <c r="U196" s="249"/>
      <c r="V196" s="249"/>
      <c r="W196" s="249"/>
      <c r="X196" s="249"/>
      <c r="Y196" s="249"/>
      <c r="Z196" s="249"/>
      <c r="AA196" s="249"/>
      <c r="AB196" s="249"/>
      <c r="AC196" s="249"/>
      <c r="AD196" s="249"/>
      <c r="AE196" s="249"/>
      <c r="AF196" s="249"/>
      <c r="AG196" s="249"/>
      <c r="AH196" s="249"/>
      <c r="AI196" s="249"/>
      <c r="AJ196" s="249"/>
      <c r="AK196" s="249"/>
      <c r="AL196" s="249"/>
      <c r="AM196" s="249"/>
      <c r="AN196" s="4"/>
    </row>
    <row r="197" spans="1:40" ht="12.6" customHeight="1">
      <c r="A197" s="256"/>
      <c r="B197" s="249"/>
      <c r="C197" s="249"/>
      <c r="D197" s="249"/>
      <c r="E197" s="249"/>
      <c r="F197" s="247"/>
      <c r="G197" s="247"/>
      <c r="H197" s="247"/>
      <c r="I197" s="247"/>
      <c r="J197" s="247"/>
      <c r="K197" s="247"/>
      <c r="L197" s="247"/>
      <c r="M197" s="247"/>
      <c r="N197" s="247"/>
      <c r="O197" s="247"/>
      <c r="P197" s="247"/>
      <c r="Q197" s="247"/>
      <c r="R197" s="247"/>
      <c r="S197" s="247"/>
      <c r="T197" s="249"/>
      <c r="U197" s="249"/>
      <c r="V197" s="249"/>
      <c r="W197" s="249"/>
      <c r="X197" s="249"/>
      <c r="Y197" s="249"/>
      <c r="Z197" s="249" t="s">
        <v>534</v>
      </c>
      <c r="AA197" s="249"/>
      <c r="AB197" s="249"/>
      <c r="AC197" s="249"/>
      <c r="AD197" s="249"/>
      <c r="AE197" s="249"/>
      <c r="AF197" s="249"/>
      <c r="AG197" s="249"/>
      <c r="AH197" s="249"/>
      <c r="AI197" s="249"/>
      <c r="AJ197" s="249"/>
      <c r="AK197" s="249"/>
      <c r="AL197" s="249"/>
      <c r="AM197" s="249"/>
      <c r="AN197" s="4"/>
    </row>
    <row r="198" spans="1:40" ht="12.6" customHeight="1">
      <c r="A198" s="256"/>
      <c r="B198" s="249"/>
      <c r="C198" s="249"/>
      <c r="D198" s="249"/>
      <c r="E198" s="249"/>
      <c r="F198" s="247"/>
      <c r="G198" s="247"/>
      <c r="H198" s="247"/>
      <c r="I198" s="247"/>
      <c r="J198" s="247"/>
      <c r="K198" s="247"/>
      <c r="L198" s="247"/>
      <c r="M198" s="247"/>
      <c r="N198" s="247"/>
      <c r="O198" s="247"/>
      <c r="P198" s="247"/>
      <c r="Q198" s="247"/>
      <c r="R198" s="247"/>
      <c r="S198" s="247"/>
      <c r="T198" s="249"/>
      <c r="U198" s="249"/>
      <c r="V198" s="249"/>
      <c r="W198" s="249"/>
      <c r="X198" s="249"/>
      <c r="Y198" s="249"/>
      <c r="Z198" s="249"/>
      <c r="AA198" s="249"/>
      <c r="AB198" s="249"/>
      <c r="AC198" s="249"/>
      <c r="AD198" s="249"/>
      <c r="AE198" s="249"/>
      <c r="AF198" s="249"/>
      <c r="AG198" s="249"/>
      <c r="AH198" s="249"/>
      <c r="AI198" s="249"/>
      <c r="AJ198" s="249"/>
      <c r="AK198" s="249"/>
      <c r="AL198" s="249"/>
      <c r="AM198" s="249"/>
      <c r="AN198" s="4"/>
    </row>
    <row r="199" spans="1:40" ht="12.6" customHeight="1">
      <c r="A199" s="256"/>
      <c r="B199" s="249"/>
      <c r="C199" s="249"/>
      <c r="D199" s="249"/>
      <c r="E199" s="249"/>
      <c r="F199" s="249"/>
      <c r="G199" s="249"/>
      <c r="H199" s="249"/>
      <c r="I199" s="249"/>
      <c r="J199" s="249"/>
      <c r="K199" s="249"/>
      <c r="L199" s="249"/>
      <c r="M199" s="249"/>
      <c r="N199" s="249"/>
      <c r="O199" s="249"/>
      <c r="P199" s="249"/>
      <c r="Q199" s="249"/>
      <c r="R199" s="249"/>
      <c r="S199" s="249"/>
      <c r="T199" s="249"/>
      <c r="U199" s="249"/>
      <c r="V199" s="249"/>
      <c r="W199" s="249"/>
      <c r="X199" s="249"/>
      <c r="Y199" s="249"/>
      <c r="Z199" s="1994" t="s">
        <v>535</v>
      </c>
      <c r="AA199" s="1994"/>
      <c r="AB199" s="1994"/>
      <c r="AC199" s="1994"/>
      <c r="AD199" s="1994"/>
      <c r="AE199" s="1994"/>
      <c r="AF199" s="1994"/>
      <c r="AG199" s="1994"/>
      <c r="AH199" s="1994"/>
      <c r="AI199" s="1994"/>
      <c r="AJ199" s="1994"/>
      <c r="AK199" s="1994"/>
      <c r="AL199" s="1994"/>
      <c r="AM199" s="249"/>
      <c r="AN199" s="4"/>
    </row>
    <row r="200" spans="1:40" ht="12.6" customHeight="1">
      <c r="A200" s="2"/>
      <c r="B200" s="17"/>
      <c r="C200" s="249"/>
      <c r="D200" s="249"/>
      <c r="E200" s="249"/>
      <c r="F200" s="249"/>
      <c r="G200" s="249"/>
      <c r="H200" s="249"/>
      <c r="I200" s="249"/>
      <c r="J200" s="249"/>
      <c r="K200" s="249"/>
      <c r="L200" s="249"/>
      <c r="M200" s="249"/>
      <c r="N200" s="249"/>
      <c r="O200" s="249"/>
      <c r="P200" s="249"/>
      <c r="Q200" s="249"/>
      <c r="R200" s="249"/>
      <c r="S200" s="249"/>
      <c r="T200" s="249"/>
      <c r="U200" s="249"/>
      <c r="V200" s="249"/>
      <c r="W200" s="249"/>
      <c r="X200" s="249"/>
      <c r="Y200" s="249"/>
      <c r="Z200" s="1994"/>
      <c r="AA200" s="1994"/>
      <c r="AB200" s="1994"/>
      <c r="AC200" s="1994"/>
      <c r="AD200" s="1994"/>
      <c r="AE200" s="1994"/>
      <c r="AF200" s="1994"/>
      <c r="AG200" s="1994"/>
      <c r="AH200" s="1994"/>
      <c r="AI200" s="1994"/>
      <c r="AJ200" s="1994"/>
      <c r="AK200" s="1994"/>
      <c r="AL200" s="1994"/>
      <c r="AM200" s="249"/>
      <c r="AN200" s="4"/>
    </row>
    <row r="201" spans="1:40" ht="12.6" customHeight="1">
      <c r="A201" s="5"/>
      <c r="B201" s="19"/>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7"/>
    </row>
    <row r="203" spans="1:40" ht="12.6" customHeight="1">
      <c r="C203" s="248" t="s">
        <v>523</v>
      </c>
    </row>
    <row r="205" spans="1:40" ht="12.6" customHeight="1">
      <c r="C205" s="248" t="s">
        <v>524</v>
      </c>
    </row>
  </sheetData>
  <mergeCells count="201">
    <mergeCell ref="A3:AN5"/>
    <mergeCell ref="W6:Y8"/>
    <mergeCell ref="Z6:AB8"/>
    <mergeCell ref="AC6:AD8"/>
    <mergeCell ref="Z129:AL130"/>
    <mergeCell ref="A110:AN114"/>
    <mergeCell ref="A115:AN116"/>
    <mergeCell ref="F121:AI123"/>
    <mergeCell ref="B21:I23"/>
    <mergeCell ref="F124:G126"/>
    <mergeCell ref="H124:I126"/>
    <mergeCell ref="J124:K126"/>
    <mergeCell ref="L124:M126"/>
    <mergeCell ref="N124:O126"/>
    <mergeCell ref="P124:Q126"/>
    <mergeCell ref="AL100:AM102"/>
    <mergeCell ref="B103:I105"/>
    <mergeCell ref="J103:AA105"/>
    <mergeCell ref="AB103:AC105"/>
    <mergeCell ref="AD103:AM105"/>
    <mergeCell ref="B106:I108"/>
    <mergeCell ref="J106:AA108"/>
    <mergeCell ref="AD106:AM108"/>
    <mergeCell ref="Z100:AA102"/>
    <mergeCell ref="AB100:AC102"/>
    <mergeCell ref="AD100:AE102"/>
    <mergeCell ref="AF100:AG102"/>
    <mergeCell ref="AH100:AI102"/>
    <mergeCell ref="AJ100:AK102"/>
    <mergeCell ref="AB97:AM99"/>
    <mergeCell ref="A143:AN145"/>
    <mergeCell ref="R124:S126"/>
    <mergeCell ref="V17:AL18"/>
    <mergeCell ref="B94:I96"/>
    <mergeCell ref="J94:AM96"/>
    <mergeCell ref="B97:I99"/>
    <mergeCell ref="J97:L99"/>
    <mergeCell ref="M97:O99"/>
    <mergeCell ref="P97:Q99"/>
    <mergeCell ref="R97:T99"/>
    <mergeCell ref="U97:V99"/>
    <mergeCell ref="W97:Y99"/>
    <mergeCell ref="Z97:AA99"/>
    <mergeCell ref="J21:AM23"/>
    <mergeCell ref="J30:K32"/>
    <mergeCell ref="L30:M32"/>
    <mergeCell ref="AL30:AM32"/>
    <mergeCell ref="B30:I32"/>
    <mergeCell ref="AE6:AG8"/>
    <mergeCell ref="AH6:AI8"/>
    <mergeCell ref="AJ6:AL8"/>
    <mergeCell ref="W76:Y78"/>
    <mergeCell ref="Z76:AB78"/>
    <mergeCell ref="AC76:AD78"/>
    <mergeCell ref="AE76:AG78"/>
    <mergeCell ref="AH76:AI78"/>
    <mergeCell ref="F51:AI53"/>
    <mergeCell ref="F54:G56"/>
    <mergeCell ref="AD36:AM38"/>
    <mergeCell ref="AB33:AC35"/>
    <mergeCell ref="J33:AA35"/>
    <mergeCell ref="B36:I38"/>
    <mergeCell ref="J36:AA38"/>
    <mergeCell ref="AB36:AC38"/>
    <mergeCell ref="AM6:AN8"/>
    <mergeCell ref="B9:M10"/>
    <mergeCell ref="J54:K56"/>
    <mergeCell ref="L54:M56"/>
    <mergeCell ref="N54:O56"/>
    <mergeCell ref="P54:Q56"/>
    <mergeCell ref="R54:S56"/>
    <mergeCell ref="Q11:U11"/>
    <mergeCell ref="V11:AN12"/>
    <mergeCell ref="Q13:U13"/>
    <mergeCell ref="AM76:AN78"/>
    <mergeCell ref="AD33:AM35"/>
    <mergeCell ref="A40:AN44"/>
    <mergeCell ref="M27:O29"/>
    <mergeCell ref="P27:Q29"/>
    <mergeCell ref="R27:T29"/>
    <mergeCell ref="U27:V29"/>
    <mergeCell ref="W27:Y29"/>
    <mergeCell ref="V30:W32"/>
    <mergeCell ref="Z59:AL60"/>
    <mergeCell ref="AJ76:AL78"/>
    <mergeCell ref="B19:AM20"/>
    <mergeCell ref="A73:AN75"/>
    <mergeCell ref="K11:O11"/>
    <mergeCell ref="A45:AN46"/>
    <mergeCell ref="B159:AM160"/>
    <mergeCell ref="AM15:AN16"/>
    <mergeCell ref="V13:AN14"/>
    <mergeCell ref="V15:AL16"/>
    <mergeCell ref="V83:AN84"/>
    <mergeCell ref="V85:AL86"/>
    <mergeCell ref="AM85:AN86"/>
    <mergeCell ref="B149:M150"/>
    <mergeCell ref="W146:Y148"/>
    <mergeCell ref="Z146:AB148"/>
    <mergeCell ref="AC146:AD148"/>
    <mergeCell ref="AE146:AG148"/>
    <mergeCell ref="AH146:AI148"/>
    <mergeCell ref="AJ146:AL148"/>
    <mergeCell ref="AM146:AN148"/>
    <mergeCell ref="J24:AM26"/>
    <mergeCell ref="N30:O32"/>
    <mergeCell ref="AD30:AE32"/>
    <mergeCell ref="AF30:AG32"/>
    <mergeCell ref="AH30:AI32"/>
    <mergeCell ref="AJ30:AK32"/>
    <mergeCell ref="Z30:AA32"/>
    <mergeCell ref="AB27:AM29"/>
    <mergeCell ref="H54:I56"/>
    <mergeCell ref="B161:I163"/>
    <mergeCell ref="B164:I166"/>
    <mergeCell ref="J164:AM166"/>
    <mergeCell ref="B167:I169"/>
    <mergeCell ref="J167:L169"/>
    <mergeCell ref="M167:O169"/>
    <mergeCell ref="P167:Q169"/>
    <mergeCell ref="R167:T169"/>
    <mergeCell ref="U167:V169"/>
    <mergeCell ref="W167:Y169"/>
    <mergeCell ref="Z167:AA169"/>
    <mergeCell ref="AB167:AM169"/>
    <mergeCell ref="J161:AM163"/>
    <mergeCell ref="B173:I175"/>
    <mergeCell ref="J173:AA175"/>
    <mergeCell ref="AB173:AC175"/>
    <mergeCell ref="AD173:AM175"/>
    <mergeCell ref="T170:U172"/>
    <mergeCell ref="V170:W172"/>
    <mergeCell ref="B176:I178"/>
    <mergeCell ref="J176:AA178"/>
    <mergeCell ref="AB176:AC178"/>
    <mergeCell ref="AD176:AM178"/>
    <mergeCell ref="AD170:AE172"/>
    <mergeCell ref="AF170:AG172"/>
    <mergeCell ref="AH170:AI172"/>
    <mergeCell ref="AJ170:AK172"/>
    <mergeCell ref="AL170:AM172"/>
    <mergeCell ref="B170:I172"/>
    <mergeCell ref="J170:K172"/>
    <mergeCell ref="L170:M172"/>
    <mergeCell ref="N170:O172"/>
    <mergeCell ref="P170:Q172"/>
    <mergeCell ref="R170:S172"/>
    <mergeCell ref="X170:Y172"/>
    <mergeCell ref="Z170:AA172"/>
    <mergeCell ref="AB170:AC172"/>
    <mergeCell ref="A180:AN184"/>
    <mergeCell ref="A185:AN186"/>
    <mergeCell ref="Z199:AL200"/>
    <mergeCell ref="F191:AI193"/>
    <mergeCell ref="F194:G196"/>
    <mergeCell ref="H194:I196"/>
    <mergeCell ref="J194:K196"/>
    <mergeCell ref="L194:M196"/>
    <mergeCell ref="N194:O196"/>
    <mergeCell ref="P194:Q196"/>
    <mergeCell ref="R194:S196"/>
    <mergeCell ref="Q87:U87"/>
    <mergeCell ref="Q17:U17"/>
    <mergeCell ref="B33:I35"/>
    <mergeCell ref="J27:L29"/>
    <mergeCell ref="X30:Y32"/>
    <mergeCell ref="AB30:AC32"/>
    <mergeCell ref="Z27:AA29"/>
    <mergeCell ref="P30:Q32"/>
    <mergeCell ref="R30:S32"/>
    <mergeCell ref="V87:AL88"/>
    <mergeCell ref="B79:M80"/>
    <mergeCell ref="K81:O81"/>
    <mergeCell ref="Q81:U81"/>
    <mergeCell ref="V81:AN82"/>
    <mergeCell ref="B24:I26"/>
    <mergeCell ref="B27:I29"/>
    <mergeCell ref="Q157:U157"/>
    <mergeCell ref="V157:AL158"/>
    <mergeCell ref="V155:AL156"/>
    <mergeCell ref="AM155:AN156"/>
    <mergeCell ref="T30:U32"/>
    <mergeCell ref="B89:AM90"/>
    <mergeCell ref="B91:I93"/>
    <mergeCell ref="K151:O151"/>
    <mergeCell ref="Q151:U151"/>
    <mergeCell ref="V151:AN152"/>
    <mergeCell ref="Q153:U153"/>
    <mergeCell ref="V153:AN154"/>
    <mergeCell ref="Q83:U83"/>
    <mergeCell ref="B100:I102"/>
    <mergeCell ref="J100:K102"/>
    <mergeCell ref="L100:M102"/>
    <mergeCell ref="N100:O102"/>
    <mergeCell ref="P100:Q102"/>
    <mergeCell ref="R100:S102"/>
    <mergeCell ref="T100:U102"/>
    <mergeCell ref="V100:W102"/>
    <mergeCell ref="X100:Y102"/>
    <mergeCell ref="J91:AM93"/>
    <mergeCell ref="AB106:AC108"/>
  </mergeCells>
  <phoneticPr fontId="42"/>
  <pageMargins left="0.78740157480314965" right="0.78740157480314965" top="0.39370078740157483" bottom="0.39370078740157483" header="0.39370078740157483" footer="0.39370078740157483"/>
  <pageSetup paperSize="9" scale="95" fitToHeight="3"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AO76"/>
  <sheetViews>
    <sheetView zoomScale="85" zoomScaleNormal="85" workbookViewId="0"/>
  </sheetViews>
  <sheetFormatPr defaultColWidth="2.125" defaultRowHeight="12.6" customHeight="1"/>
  <cols>
    <col min="1" max="16384" width="2.125" style="171"/>
  </cols>
  <sheetData>
    <row r="1" spans="1:41" ht="12.6" customHeight="1">
      <c r="A1" s="1033" t="s">
        <v>2473</v>
      </c>
    </row>
    <row r="2" spans="1:41" ht="12.6" customHeight="1">
      <c r="A2" s="174"/>
    </row>
    <row r="3" spans="1:41" ht="12.6" customHeight="1">
      <c r="A3" s="4116" t="s">
        <v>1096</v>
      </c>
      <c r="B3" s="4117"/>
      <c r="C3" s="4117"/>
      <c r="D3" s="4117"/>
      <c r="E3" s="4117"/>
      <c r="F3" s="4117"/>
      <c r="G3" s="4117"/>
      <c r="H3" s="4117"/>
      <c r="I3" s="4117"/>
      <c r="J3" s="4117"/>
      <c r="K3" s="4117"/>
      <c r="L3" s="4117"/>
      <c r="M3" s="4117"/>
      <c r="N3" s="4117"/>
      <c r="O3" s="4117"/>
      <c r="P3" s="4117"/>
      <c r="Q3" s="4117"/>
      <c r="R3" s="4117"/>
      <c r="S3" s="4117"/>
      <c r="T3" s="4117"/>
      <c r="U3" s="4117"/>
      <c r="V3" s="4117"/>
      <c r="W3" s="4117"/>
      <c r="X3" s="4117"/>
      <c r="Y3" s="4117"/>
      <c r="Z3" s="4117"/>
      <c r="AA3" s="4117"/>
      <c r="AB3" s="4117"/>
      <c r="AC3" s="4117"/>
      <c r="AD3" s="4117"/>
      <c r="AE3" s="4117"/>
      <c r="AF3" s="4117"/>
      <c r="AG3" s="4117"/>
      <c r="AH3" s="4117"/>
      <c r="AI3" s="4117"/>
      <c r="AJ3" s="4117"/>
      <c r="AK3" s="4117"/>
      <c r="AL3" s="4117"/>
      <c r="AM3" s="4117"/>
      <c r="AN3" s="4118"/>
      <c r="AO3" s="271"/>
    </row>
    <row r="4" spans="1:41" ht="12.6" customHeight="1">
      <c r="A4" s="4116"/>
      <c r="B4" s="4117"/>
      <c r="C4" s="4117"/>
      <c r="D4" s="4117"/>
      <c r="E4" s="4117"/>
      <c r="F4" s="4117"/>
      <c r="G4" s="4117"/>
      <c r="H4" s="4117"/>
      <c r="I4" s="4117"/>
      <c r="J4" s="4117"/>
      <c r="K4" s="4117"/>
      <c r="L4" s="4117"/>
      <c r="M4" s="4117"/>
      <c r="N4" s="4117"/>
      <c r="O4" s="4117"/>
      <c r="P4" s="4117"/>
      <c r="Q4" s="4117"/>
      <c r="R4" s="4117"/>
      <c r="S4" s="4117"/>
      <c r="T4" s="4117"/>
      <c r="U4" s="4117"/>
      <c r="V4" s="4117"/>
      <c r="W4" s="4117"/>
      <c r="X4" s="4117"/>
      <c r="Y4" s="4117"/>
      <c r="Z4" s="4117"/>
      <c r="AA4" s="4117"/>
      <c r="AB4" s="4117"/>
      <c r="AC4" s="4117"/>
      <c r="AD4" s="4117"/>
      <c r="AE4" s="4117"/>
      <c r="AF4" s="4117"/>
      <c r="AG4" s="4117"/>
      <c r="AH4" s="4117"/>
      <c r="AI4" s="4117"/>
      <c r="AJ4" s="4117"/>
      <c r="AK4" s="4117"/>
      <c r="AL4" s="4117"/>
      <c r="AM4" s="4117"/>
      <c r="AN4" s="4118"/>
      <c r="AO4" s="271"/>
    </row>
    <row r="5" spans="1:41" ht="12.6" customHeight="1">
      <c r="A5" s="4116"/>
      <c r="B5" s="4117"/>
      <c r="C5" s="4117"/>
      <c r="D5" s="4117"/>
      <c r="E5" s="4117"/>
      <c r="F5" s="4117"/>
      <c r="G5" s="4117"/>
      <c r="H5" s="4117"/>
      <c r="I5" s="4117"/>
      <c r="J5" s="4117"/>
      <c r="K5" s="4117"/>
      <c r="L5" s="4117"/>
      <c r="M5" s="4117"/>
      <c r="N5" s="4117"/>
      <c r="O5" s="4117"/>
      <c r="P5" s="4117"/>
      <c r="Q5" s="4117"/>
      <c r="R5" s="4117"/>
      <c r="S5" s="4117"/>
      <c r="T5" s="4117"/>
      <c r="U5" s="4117"/>
      <c r="V5" s="4117"/>
      <c r="W5" s="4117"/>
      <c r="X5" s="4117"/>
      <c r="Y5" s="4117"/>
      <c r="Z5" s="4117"/>
      <c r="AA5" s="4117"/>
      <c r="AB5" s="4117"/>
      <c r="AC5" s="4117"/>
      <c r="AD5" s="4117"/>
      <c r="AE5" s="4117"/>
      <c r="AF5" s="4117"/>
      <c r="AG5" s="4117"/>
      <c r="AH5" s="4117"/>
      <c r="AI5" s="4117"/>
      <c r="AJ5" s="4117"/>
      <c r="AK5" s="4117"/>
      <c r="AL5" s="4117"/>
      <c r="AM5" s="4117"/>
      <c r="AN5" s="4118"/>
      <c r="AO5" s="271"/>
    </row>
    <row r="6" spans="1:41" ht="12.6" customHeight="1">
      <c r="A6" s="4121" t="s">
        <v>1090</v>
      </c>
      <c r="B6" s="2907"/>
      <c r="C6" s="2907"/>
      <c r="D6" s="2907"/>
      <c r="E6" s="2907"/>
      <c r="F6" s="2907"/>
      <c r="G6" s="2907"/>
      <c r="H6" s="2907"/>
      <c r="I6" s="4107">
        <f>一括入力シート!B6</f>
        <v>0</v>
      </c>
      <c r="J6" s="4108"/>
      <c r="K6" s="4108"/>
      <c r="L6" s="4108"/>
      <c r="M6" s="4108"/>
      <c r="N6" s="4108"/>
      <c r="O6" s="4108"/>
      <c r="P6" s="4108"/>
      <c r="Q6" s="4108"/>
      <c r="R6" s="4108"/>
      <c r="S6" s="4108"/>
      <c r="T6" s="4108"/>
      <c r="U6" s="4108"/>
      <c r="V6" s="4108"/>
      <c r="W6" s="4108"/>
      <c r="X6" s="4108"/>
      <c r="Y6" s="4108"/>
      <c r="Z6" s="4108"/>
      <c r="AA6" s="4108"/>
      <c r="AB6" s="4108"/>
      <c r="AC6" s="4108"/>
      <c r="AD6" s="4108"/>
      <c r="AE6" s="4108"/>
      <c r="AF6" s="4108"/>
      <c r="AG6" s="4108"/>
      <c r="AH6" s="4108"/>
      <c r="AI6" s="4108"/>
      <c r="AJ6" s="4108"/>
      <c r="AK6" s="4108"/>
      <c r="AL6" s="4108"/>
      <c r="AM6" s="4108"/>
      <c r="AN6" s="4109"/>
    </row>
    <row r="7" spans="1:41" ht="12.6" customHeight="1">
      <c r="A7" s="4121"/>
      <c r="B7" s="2907"/>
      <c r="C7" s="2907"/>
      <c r="D7" s="2907"/>
      <c r="E7" s="2907"/>
      <c r="F7" s="2907"/>
      <c r="G7" s="2907"/>
      <c r="H7" s="2907"/>
      <c r="I7" s="4110"/>
      <c r="J7" s="4111"/>
      <c r="K7" s="4111"/>
      <c r="L7" s="4111"/>
      <c r="M7" s="4111"/>
      <c r="N7" s="4111"/>
      <c r="O7" s="4111"/>
      <c r="P7" s="4111"/>
      <c r="Q7" s="4111"/>
      <c r="R7" s="4111"/>
      <c r="S7" s="4111"/>
      <c r="T7" s="4111"/>
      <c r="U7" s="4111"/>
      <c r="V7" s="4111"/>
      <c r="W7" s="4111"/>
      <c r="X7" s="4111"/>
      <c r="Y7" s="4111"/>
      <c r="Z7" s="4111"/>
      <c r="AA7" s="4111"/>
      <c r="AB7" s="4111"/>
      <c r="AC7" s="4111"/>
      <c r="AD7" s="4111"/>
      <c r="AE7" s="4111"/>
      <c r="AF7" s="4111"/>
      <c r="AG7" s="4111"/>
      <c r="AH7" s="4111"/>
      <c r="AI7" s="4111"/>
      <c r="AJ7" s="4111"/>
      <c r="AK7" s="4111"/>
      <c r="AL7" s="4111"/>
      <c r="AM7" s="4111"/>
      <c r="AN7" s="4112"/>
    </row>
    <row r="8" spans="1:41" ht="12.6" customHeight="1">
      <c r="A8" s="4121"/>
      <c r="B8" s="2907"/>
      <c r="C8" s="2907"/>
      <c r="D8" s="2907"/>
      <c r="E8" s="2907"/>
      <c r="F8" s="2907"/>
      <c r="G8" s="2907"/>
      <c r="H8" s="2907"/>
      <c r="I8" s="4113"/>
      <c r="J8" s="4114"/>
      <c r="K8" s="4114"/>
      <c r="L8" s="4114"/>
      <c r="M8" s="4114"/>
      <c r="N8" s="4114"/>
      <c r="O8" s="4114"/>
      <c r="P8" s="4114"/>
      <c r="Q8" s="4114"/>
      <c r="R8" s="4114"/>
      <c r="S8" s="4114"/>
      <c r="T8" s="4114"/>
      <c r="U8" s="4114"/>
      <c r="V8" s="4114"/>
      <c r="W8" s="4114"/>
      <c r="X8" s="4114"/>
      <c r="Y8" s="4114"/>
      <c r="Z8" s="4114"/>
      <c r="AA8" s="4114"/>
      <c r="AB8" s="4114"/>
      <c r="AC8" s="4114"/>
      <c r="AD8" s="4114"/>
      <c r="AE8" s="4114"/>
      <c r="AF8" s="4114"/>
      <c r="AG8" s="4114"/>
      <c r="AH8" s="4114"/>
      <c r="AI8" s="4114"/>
      <c r="AJ8" s="4114"/>
      <c r="AK8" s="4114"/>
      <c r="AL8" s="4114"/>
      <c r="AM8" s="4114"/>
      <c r="AN8" s="4115"/>
    </row>
    <row r="9" spans="1:41" ht="12.6" customHeight="1">
      <c r="A9" s="4121" t="s">
        <v>1091</v>
      </c>
      <c r="B9" s="2907"/>
      <c r="C9" s="2907"/>
      <c r="D9" s="2907"/>
      <c r="E9" s="2907"/>
      <c r="F9" s="2907"/>
      <c r="G9" s="2907"/>
      <c r="H9" s="2907"/>
      <c r="I9" s="2925" t="s">
        <v>2272</v>
      </c>
      <c r="J9" s="2896"/>
      <c r="K9" s="2919">
        <f>一括入力シート!B26</f>
        <v>0</v>
      </c>
      <c r="L9" s="2894"/>
      <c r="M9" s="2896" t="s">
        <v>255</v>
      </c>
      <c r="N9" s="2896"/>
      <c r="O9" s="2919">
        <f>一括入力シート!C26</f>
        <v>0</v>
      </c>
      <c r="P9" s="2894"/>
      <c r="Q9" s="2896" t="s">
        <v>256</v>
      </c>
      <c r="R9" s="2896"/>
      <c r="S9" s="2919">
        <f>一括入力シート!D26</f>
        <v>0</v>
      </c>
      <c r="T9" s="2894"/>
      <c r="U9" s="2896" t="s">
        <v>257</v>
      </c>
      <c r="V9" s="2896"/>
      <c r="W9" s="2941" t="s">
        <v>380</v>
      </c>
      <c r="X9" s="2941"/>
      <c r="Y9" s="2896" t="s">
        <v>2273</v>
      </c>
      <c r="Z9" s="2896"/>
      <c r="AA9" s="2894">
        <f>一括入力シート!B34</f>
        <v>0</v>
      </c>
      <c r="AB9" s="2894"/>
      <c r="AC9" s="2896" t="s">
        <v>255</v>
      </c>
      <c r="AD9" s="2896"/>
      <c r="AE9" s="2894">
        <f>一括入力シート!C34</f>
        <v>0</v>
      </c>
      <c r="AF9" s="2894"/>
      <c r="AG9" s="2896" t="s">
        <v>256</v>
      </c>
      <c r="AH9" s="2896"/>
      <c r="AI9" s="2894">
        <f>一括入力シート!D34</f>
        <v>0</v>
      </c>
      <c r="AJ9" s="2894"/>
      <c r="AK9" s="2896" t="s">
        <v>257</v>
      </c>
      <c r="AL9" s="2896"/>
      <c r="AM9" s="4094"/>
      <c r="AN9" s="4095"/>
    </row>
    <row r="10" spans="1:41" ht="12.6" customHeight="1">
      <c r="A10" s="4121"/>
      <c r="B10" s="2907"/>
      <c r="C10" s="2907"/>
      <c r="D10" s="2907"/>
      <c r="E10" s="2907"/>
      <c r="F10" s="2907"/>
      <c r="G10" s="2907"/>
      <c r="H10" s="2907"/>
      <c r="I10" s="2925"/>
      <c r="J10" s="2896"/>
      <c r="K10" s="2894"/>
      <c r="L10" s="2894"/>
      <c r="M10" s="2896"/>
      <c r="N10" s="2896"/>
      <c r="O10" s="2894"/>
      <c r="P10" s="2894"/>
      <c r="Q10" s="2896"/>
      <c r="R10" s="2896"/>
      <c r="S10" s="2894"/>
      <c r="T10" s="2894"/>
      <c r="U10" s="2896"/>
      <c r="V10" s="2896"/>
      <c r="W10" s="2941"/>
      <c r="X10" s="2941"/>
      <c r="Y10" s="2896"/>
      <c r="Z10" s="2896"/>
      <c r="AA10" s="2894"/>
      <c r="AB10" s="2894"/>
      <c r="AC10" s="2896"/>
      <c r="AD10" s="2896"/>
      <c r="AE10" s="2894"/>
      <c r="AF10" s="2894"/>
      <c r="AG10" s="2896"/>
      <c r="AH10" s="2896"/>
      <c r="AI10" s="2894"/>
      <c r="AJ10" s="2894"/>
      <c r="AK10" s="2896"/>
      <c r="AL10" s="2896"/>
      <c r="AM10" s="4094"/>
      <c r="AN10" s="4095"/>
    </row>
    <row r="11" spans="1:41" ht="12.6" customHeight="1">
      <c r="A11" s="4121"/>
      <c r="B11" s="2907"/>
      <c r="C11" s="2907"/>
      <c r="D11" s="2907"/>
      <c r="E11" s="2907"/>
      <c r="F11" s="2907"/>
      <c r="G11" s="2907"/>
      <c r="H11" s="2907"/>
      <c r="I11" s="2925"/>
      <c r="J11" s="2896"/>
      <c r="K11" s="2894"/>
      <c r="L11" s="2894"/>
      <c r="M11" s="2896"/>
      <c r="N11" s="2896"/>
      <c r="O11" s="2894"/>
      <c r="P11" s="2894"/>
      <c r="Q11" s="2896"/>
      <c r="R11" s="2896"/>
      <c r="S11" s="2894"/>
      <c r="T11" s="2894"/>
      <c r="U11" s="2896"/>
      <c r="V11" s="2896"/>
      <c r="W11" s="2941"/>
      <c r="X11" s="2941"/>
      <c r="Y11" s="2896"/>
      <c r="Z11" s="2896"/>
      <c r="AA11" s="2894"/>
      <c r="AB11" s="2894"/>
      <c r="AC11" s="2896"/>
      <c r="AD11" s="2896"/>
      <c r="AE11" s="2894"/>
      <c r="AF11" s="2894"/>
      <c r="AG11" s="2896"/>
      <c r="AH11" s="2896"/>
      <c r="AI11" s="2894"/>
      <c r="AJ11" s="2894"/>
      <c r="AK11" s="2896"/>
      <c r="AL11" s="2896"/>
      <c r="AM11" s="4094"/>
      <c r="AN11" s="4095"/>
    </row>
    <row r="12" spans="1:41" ht="12.6" customHeight="1">
      <c r="A12" s="4121" t="s">
        <v>1092</v>
      </c>
      <c r="B12" s="2907"/>
      <c r="C12" s="2907"/>
      <c r="D12" s="2907"/>
      <c r="E12" s="2907"/>
      <c r="F12" s="2907"/>
      <c r="G12" s="2907"/>
      <c r="H12" s="2907"/>
      <c r="I12" s="4104" t="s">
        <v>2261</v>
      </c>
      <c r="J12" s="4103"/>
      <c r="K12" s="4103"/>
      <c r="L12" s="4105"/>
      <c r="M12" s="4105"/>
      <c r="N12" s="4105"/>
      <c r="O12" s="4103" t="s">
        <v>85</v>
      </c>
      <c r="P12" s="4103"/>
      <c r="Q12" s="4105"/>
      <c r="R12" s="4105"/>
      <c r="S12" s="4105"/>
      <c r="T12" s="4103" t="s">
        <v>84</v>
      </c>
      <c r="U12" s="4103"/>
      <c r="V12" s="4105"/>
      <c r="W12" s="4105"/>
      <c r="X12" s="4105"/>
      <c r="Y12" s="4103" t="s">
        <v>83</v>
      </c>
      <c r="Z12" s="4103"/>
      <c r="AA12" s="4094" t="s">
        <v>593</v>
      </c>
      <c r="AB12" s="4094"/>
      <c r="AC12" s="4094"/>
      <c r="AD12" s="4094"/>
      <c r="AE12" s="4094"/>
      <c r="AF12" s="4094" t="s">
        <v>1100</v>
      </c>
      <c r="AG12" s="4094"/>
      <c r="AH12" s="4094"/>
      <c r="AI12" s="4094"/>
      <c r="AJ12" s="4094"/>
      <c r="AK12" s="4094"/>
      <c r="AL12" s="4094"/>
      <c r="AM12" s="4094"/>
      <c r="AN12" s="4095"/>
    </row>
    <row r="13" spans="1:41" ht="12.6" customHeight="1">
      <c r="A13" s="4121"/>
      <c r="B13" s="2907"/>
      <c r="C13" s="2907"/>
      <c r="D13" s="2907"/>
      <c r="E13" s="2907"/>
      <c r="F13" s="2907"/>
      <c r="G13" s="2907"/>
      <c r="H13" s="2907"/>
      <c r="I13" s="4104"/>
      <c r="J13" s="4103"/>
      <c r="K13" s="4103"/>
      <c r="L13" s="4105"/>
      <c r="M13" s="4105"/>
      <c r="N13" s="4105"/>
      <c r="O13" s="4103"/>
      <c r="P13" s="4103"/>
      <c r="Q13" s="4105"/>
      <c r="R13" s="4105"/>
      <c r="S13" s="4105"/>
      <c r="T13" s="4103"/>
      <c r="U13" s="4103"/>
      <c r="V13" s="4105"/>
      <c r="W13" s="4105"/>
      <c r="X13" s="4105"/>
      <c r="Y13" s="4103"/>
      <c r="Z13" s="4103"/>
      <c r="AA13" s="4094"/>
      <c r="AB13" s="4094"/>
      <c r="AC13" s="4094"/>
      <c r="AD13" s="4094"/>
      <c r="AE13" s="4094"/>
      <c r="AF13" s="4094"/>
      <c r="AG13" s="4094"/>
      <c r="AH13" s="4094"/>
      <c r="AI13" s="4094"/>
      <c r="AJ13" s="4094"/>
      <c r="AK13" s="4094"/>
      <c r="AL13" s="4094"/>
      <c r="AM13" s="4094"/>
      <c r="AN13" s="4095"/>
    </row>
    <row r="14" spans="1:41" ht="12.6" customHeight="1">
      <c r="A14" s="4121"/>
      <c r="B14" s="2907"/>
      <c r="C14" s="2907"/>
      <c r="D14" s="2907"/>
      <c r="E14" s="2907"/>
      <c r="F14" s="2907"/>
      <c r="G14" s="2907"/>
      <c r="H14" s="2907"/>
      <c r="I14" s="4104"/>
      <c r="J14" s="4103"/>
      <c r="K14" s="4103"/>
      <c r="L14" s="4105"/>
      <c r="M14" s="4105"/>
      <c r="N14" s="4105"/>
      <c r="O14" s="4103"/>
      <c r="P14" s="4103"/>
      <c r="Q14" s="4105"/>
      <c r="R14" s="4105"/>
      <c r="S14" s="4105"/>
      <c r="T14" s="4103"/>
      <c r="U14" s="4103"/>
      <c r="V14" s="4105"/>
      <c r="W14" s="4105"/>
      <c r="X14" s="4105"/>
      <c r="Y14" s="4103"/>
      <c r="Z14" s="4103"/>
      <c r="AA14" s="4094"/>
      <c r="AB14" s="4094"/>
      <c r="AC14" s="4094"/>
      <c r="AD14" s="4094"/>
      <c r="AE14" s="4094"/>
      <c r="AF14" s="4094"/>
      <c r="AG14" s="4094"/>
      <c r="AH14" s="4094"/>
      <c r="AI14" s="4094"/>
      <c r="AJ14" s="4094"/>
      <c r="AK14" s="4094"/>
      <c r="AL14" s="4094"/>
      <c r="AM14" s="4094"/>
      <c r="AN14" s="4095"/>
    </row>
    <row r="15" spans="1:41" ht="12.6" customHeight="1">
      <c r="A15" s="4121" t="s">
        <v>1093</v>
      </c>
      <c r="B15" s="2907"/>
      <c r="C15" s="2907"/>
      <c r="D15" s="2907"/>
      <c r="E15" s="2907"/>
      <c r="F15" s="2907"/>
      <c r="G15" s="2907"/>
      <c r="H15" s="2907"/>
      <c r="I15" s="2541" t="s">
        <v>1097</v>
      </c>
      <c r="J15" s="2541"/>
      <c r="K15" s="2541"/>
      <c r="L15" s="2541"/>
      <c r="M15" s="2541"/>
      <c r="N15" s="2541"/>
      <c r="O15" s="2541"/>
      <c r="P15" s="2541"/>
      <c r="Q15" s="4124" t="s">
        <v>1098</v>
      </c>
      <c r="R15" s="4124"/>
      <c r="S15" s="4124"/>
      <c r="T15" s="4124"/>
      <c r="U15" s="4124"/>
      <c r="V15" s="4124"/>
      <c r="W15" s="4124"/>
      <c r="X15" s="4124"/>
      <c r="Y15" s="2541" t="s">
        <v>1099</v>
      </c>
      <c r="Z15" s="2541"/>
      <c r="AA15" s="2541"/>
      <c r="AB15" s="2541"/>
      <c r="AC15" s="2541"/>
      <c r="AD15" s="2541"/>
      <c r="AE15" s="2541"/>
      <c r="AF15" s="2541"/>
      <c r="AG15" s="2541" t="s">
        <v>1094</v>
      </c>
      <c r="AH15" s="2541"/>
      <c r="AI15" s="2541"/>
      <c r="AJ15" s="2541"/>
      <c r="AK15" s="2541"/>
      <c r="AL15" s="2541"/>
      <c r="AM15" s="2541"/>
      <c r="AN15" s="2541"/>
    </row>
    <row r="16" spans="1:41" ht="12.6" customHeight="1">
      <c r="A16" s="4121"/>
      <c r="B16" s="2907"/>
      <c r="C16" s="2907"/>
      <c r="D16" s="2907"/>
      <c r="E16" s="2907"/>
      <c r="F16" s="2907"/>
      <c r="G16" s="2907"/>
      <c r="H16" s="2907"/>
      <c r="I16" s="2541"/>
      <c r="J16" s="2541"/>
      <c r="K16" s="2541"/>
      <c r="L16" s="2541"/>
      <c r="M16" s="2541"/>
      <c r="N16" s="2541"/>
      <c r="O16" s="2541"/>
      <c r="P16" s="2541"/>
      <c r="Q16" s="4124"/>
      <c r="R16" s="4124"/>
      <c r="S16" s="4124"/>
      <c r="T16" s="4124"/>
      <c r="U16" s="4124"/>
      <c r="V16" s="4124"/>
      <c r="W16" s="4124"/>
      <c r="X16" s="4124"/>
      <c r="Y16" s="2541"/>
      <c r="Z16" s="2541"/>
      <c r="AA16" s="2541"/>
      <c r="AB16" s="2541"/>
      <c r="AC16" s="2541"/>
      <c r="AD16" s="2541"/>
      <c r="AE16" s="2541"/>
      <c r="AF16" s="2541"/>
      <c r="AG16" s="2541"/>
      <c r="AH16" s="2541"/>
      <c r="AI16" s="2541"/>
      <c r="AJ16" s="2541"/>
      <c r="AK16" s="2541"/>
      <c r="AL16" s="2541"/>
      <c r="AM16" s="2541"/>
      <c r="AN16" s="2541"/>
    </row>
    <row r="17" spans="1:40" ht="12.6" customHeight="1">
      <c r="A17" s="4121"/>
      <c r="B17" s="2907"/>
      <c r="C17" s="2907"/>
      <c r="D17" s="2907"/>
      <c r="E17" s="2907"/>
      <c r="F17" s="2907"/>
      <c r="G17" s="2907"/>
      <c r="H17" s="2907"/>
      <c r="I17" s="2541"/>
      <c r="J17" s="2541"/>
      <c r="K17" s="2541"/>
      <c r="L17" s="2541"/>
      <c r="M17" s="2541"/>
      <c r="N17" s="2541"/>
      <c r="O17" s="2541"/>
      <c r="P17" s="2541"/>
      <c r="Q17" s="4124"/>
      <c r="R17" s="4124"/>
      <c r="S17" s="4124"/>
      <c r="T17" s="4124"/>
      <c r="U17" s="4124"/>
      <c r="V17" s="4124"/>
      <c r="W17" s="4124"/>
      <c r="X17" s="4124"/>
      <c r="Y17" s="2541"/>
      <c r="Z17" s="2541"/>
      <c r="AA17" s="2541"/>
      <c r="AB17" s="2541"/>
      <c r="AC17" s="2541"/>
      <c r="AD17" s="2541"/>
      <c r="AE17" s="2541"/>
      <c r="AF17" s="2541"/>
      <c r="AG17" s="2541"/>
      <c r="AH17" s="2541"/>
      <c r="AI17" s="2541"/>
      <c r="AJ17" s="2541"/>
      <c r="AK17" s="2541"/>
      <c r="AL17" s="2541"/>
      <c r="AM17" s="2541"/>
      <c r="AN17" s="2541"/>
    </row>
    <row r="18" spans="1:40" ht="12.6" customHeight="1">
      <c r="A18" s="4120"/>
      <c r="B18" s="4094"/>
      <c r="C18" s="4094" t="s">
        <v>589</v>
      </c>
      <c r="D18" s="4094"/>
      <c r="E18" s="4094"/>
      <c r="F18" s="4094"/>
      <c r="G18" s="4094" t="s">
        <v>590</v>
      </c>
      <c r="H18" s="4094"/>
      <c r="I18" s="4119"/>
      <c r="J18" s="4119"/>
      <c r="K18" s="4119"/>
      <c r="L18" s="4119"/>
      <c r="M18" s="4119"/>
      <c r="N18" s="4119"/>
      <c r="O18" s="4119"/>
      <c r="P18" s="4119"/>
      <c r="Q18" s="4119"/>
      <c r="R18" s="4119"/>
      <c r="S18" s="4119"/>
      <c r="T18" s="4119"/>
      <c r="U18" s="4119"/>
      <c r="V18" s="4119"/>
      <c r="W18" s="4119"/>
      <c r="X18" s="4119"/>
      <c r="Y18" s="4119"/>
      <c r="Z18" s="4119"/>
      <c r="AA18" s="4119"/>
      <c r="AB18" s="4119"/>
      <c r="AC18" s="4119"/>
      <c r="AD18" s="4119"/>
      <c r="AE18" s="4119"/>
      <c r="AF18" s="4119"/>
      <c r="AG18" s="4106"/>
      <c r="AH18" s="4106"/>
      <c r="AI18" s="4106"/>
      <c r="AJ18" s="4106"/>
      <c r="AK18" s="4106"/>
      <c r="AL18" s="4106"/>
      <c r="AM18" s="4106"/>
      <c r="AN18" s="4106"/>
    </row>
    <row r="19" spans="1:40" ht="12.6" customHeight="1">
      <c r="A19" s="4120"/>
      <c r="B19" s="4094"/>
      <c r="C19" s="4094"/>
      <c r="D19" s="4094"/>
      <c r="E19" s="4094"/>
      <c r="F19" s="4094"/>
      <c r="G19" s="4094"/>
      <c r="H19" s="4094"/>
      <c r="I19" s="4119"/>
      <c r="J19" s="4119"/>
      <c r="K19" s="4119"/>
      <c r="L19" s="4119"/>
      <c r="M19" s="4119"/>
      <c r="N19" s="4119"/>
      <c r="O19" s="4119"/>
      <c r="P19" s="4119"/>
      <c r="Q19" s="4119"/>
      <c r="R19" s="4119"/>
      <c r="S19" s="4119"/>
      <c r="T19" s="4119"/>
      <c r="U19" s="4119"/>
      <c r="V19" s="4119"/>
      <c r="W19" s="4119"/>
      <c r="X19" s="4119"/>
      <c r="Y19" s="4119"/>
      <c r="Z19" s="4119"/>
      <c r="AA19" s="4119"/>
      <c r="AB19" s="4119"/>
      <c r="AC19" s="4119"/>
      <c r="AD19" s="4119"/>
      <c r="AE19" s="4119"/>
      <c r="AF19" s="4119"/>
      <c r="AG19" s="4106"/>
      <c r="AH19" s="4106"/>
      <c r="AI19" s="4106"/>
      <c r="AJ19" s="4106"/>
      <c r="AK19" s="4106"/>
      <c r="AL19" s="4106"/>
      <c r="AM19" s="4106"/>
      <c r="AN19" s="4106"/>
    </row>
    <row r="20" spans="1:40" ht="12.6" customHeight="1">
      <c r="A20" s="4120"/>
      <c r="B20" s="4094"/>
      <c r="C20" s="4094"/>
      <c r="D20" s="4094"/>
      <c r="E20" s="4094"/>
      <c r="F20" s="4094"/>
      <c r="G20" s="4094"/>
      <c r="H20" s="4094"/>
      <c r="I20" s="4119"/>
      <c r="J20" s="4119"/>
      <c r="K20" s="4119"/>
      <c r="L20" s="4119"/>
      <c r="M20" s="4119"/>
      <c r="N20" s="4119"/>
      <c r="O20" s="4119"/>
      <c r="P20" s="4119"/>
      <c r="Q20" s="4119"/>
      <c r="R20" s="4119"/>
      <c r="S20" s="4119"/>
      <c r="T20" s="4119"/>
      <c r="U20" s="4119"/>
      <c r="V20" s="4119"/>
      <c r="W20" s="4119"/>
      <c r="X20" s="4119"/>
      <c r="Y20" s="4119"/>
      <c r="Z20" s="4119"/>
      <c r="AA20" s="4119"/>
      <c r="AB20" s="4119"/>
      <c r="AC20" s="4119"/>
      <c r="AD20" s="4119"/>
      <c r="AE20" s="4119"/>
      <c r="AF20" s="4119"/>
      <c r="AG20" s="4106"/>
      <c r="AH20" s="4106"/>
      <c r="AI20" s="4106"/>
      <c r="AJ20" s="4106"/>
      <c r="AK20" s="4106"/>
      <c r="AL20" s="4106"/>
      <c r="AM20" s="4106"/>
      <c r="AN20" s="4106"/>
    </row>
    <row r="21" spans="1:40" ht="12.6" customHeight="1">
      <c r="A21" s="4120"/>
      <c r="B21" s="4094"/>
      <c r="C21" s="4094" t="s">
        <v>589</v>
      </c>
      <c r="D21" s="4094"/>
      <c r="E21" s="4094"/>
      <c r="F21" s="4094"/>
      <c r="G21" s="4094" t="s">
        <v>590</v>
      </c>
      <c r="H21" s="4094"/>
      <c r="I21" s="4119"/>
      <c r="J21" s="4119"/>
      <c r="K21" s="4119"/>
      <c r="L21" s="4119"/>
      <c r="M21" s="4119"/>
      <c r="N21" s="4119"/>
      <c r="O21" s="4119"/>
      <c r="P21" s="4119"/>
      <c r="Q21" s="4119"/>
      <c r="R21" s="4119"/>
      <c r="S21" s="4119"/>
      <c r="T21" s="4119"/>
      <c r="U21" s="4119"/>
      <c r="V21" s="4119"/>
      <c r="W21" s="4119"/>
      <c r="X21" s="4119"/>
      <c r="Y21" s="4119"/>
      <c r="Z21" s="4119"/>
      <c r="AA21" s="4119"/>
      <c r="AB21" s="4119"/>
      <c r="AC21" s="4119"/>
      <c r="AD21" s="4119"/>
      <c r="AE21" s="4119"/>
      <c r="AF21" s="4119"/>
      <c r="AG21" s="4106"/>
      <c r="AH21" s="4106"/>
      <c r="AI21" s="4106"/>
      <c r="AJ21" s="4106"/>
      <c r="AK21" s="4106"/>
      <c r="AL21" s="4106"/>
      <c r="AM21" s="4106"/>
      <c r="AN21" s="4106"/>
    </row>
    <row r="22" spans="1:40" ht="12.6" customHeight="1">
      <c r="A22" s="4120"/>
      <c r="B22" s="4094"/>
      <c r="C22" s="4094"/>
      <c r="D22" s="4094"/>
      <c r="E22" s="4094"/>
      <c r="F22" s="4094"/>
      <c r="G22" s="4094"/>
      <c r="H22" s="4094"/>
      <c r="I22" s="4119"/>
      <c r="J22" s="4119"/>
      <c r="K22" s="4119"/>
      <c r="L22" s="4119"/>
      <c r="M22" s="4119"/>
      <c r="N22" s="4119"/>
      <c r="O22" s="4119"/>
      <c r="P22" s="4119"/>
      <c r="Q22" s="4119"/>
      <c r="R22" s="4119"/>
      <c r="S22" s="4119"/>
      <c r="T22" s="4119"/>
      <c r="U22" s="4119"/>
      <c r="V22" s="4119"/>
      <c r="W22" s="4119"/>
      <c r="X22" s="4119"/>
      <c r="Y22" s="4119"/>
      <c r="Z22" s="4119"/>
      <c r="AA22" s="4119"/>
      <c r="AB22" s="4119"/>
      <c r="AC22" s="4119"/>
      <c r="AD22" s="4119"/>
      <c r="AE22" s="4119"/>
      <c r="AF22" s="4119"/>
      <c r="AG22" s="4106"/>
      <c r="AH22" s="4106"/>
      <c r="AI22" s="4106"/>
      <c r="AJ22" s="4106"/>
      <c r="AK22" s="4106"/>
      <c r="AL22" s="4106"/>
      <c r="AM22" s="4106"/>
      <c r="AN22" s="4106"/>
    </row>
    <row r="23" spans="1:40" ht="12.6" customHeight="1">
      <c r="A23" s="4120"/>
      <c r="B23" s="4094"/>
      <c r="C23" s="4094"/>
      <c r="D23" s="4094"/>
      <c r="E23" s="4094"/>
      <c r="F23" s="4094"/>
      <c r="G23" s="4094"/>
      <c r="H23" s="4094"/>
      <c r="I23" s="4119"/>
      <c r="J23" s="4119"/>
      <c r="K23" s="4119"/>
      <c r="L23" s="4119"/>
      <c r="M23" s="4119"/>
      <c r="N23" s="4119"/>
      <c r="O23" s="4119"/>
      <c r="P23" s="4119"/>
      <c r="Q23" s="4119"/>
      <c r="R23" s="4119"/>
      <c r="S23" s="4119"/>
      <c r="T23" s="4119"/>
      <c r="U23" s="4119"/>
      <c r="V23" s="4119"/>
      <c r="W23" s="4119"/>
      <c r="X23" s="4119"/>
      <c r="Y23" s="4119"/>
      <c r="Z23" s="4119"/>
      <c r="AA23" s="4119"/>
      <c r="AB23" s="4119"/>
      <c r="AC23" s="4119"/>
      <c r="AD23" s="4119"/>
      <c r="AE23" s="4119"/>
      <c r="AF23" s="4119"/>
      <c r="AG23" s="4106"/>
      <c r="AH23" s="4106"/>
      <c r="AI23" s="4106"/>
      <c r="AJ23" s="4106"/>
      <c r="AK23" s="4106"/>
      <c r="AL23" s="4106"/>
      <c r="AM23" s="4106"/>
      <c r="AN23" s="4106"/>
    </row>
    <row r="24" spans="1:40" ht="12.6" customHeight="1">
      <c r="A24" s="4120"/>
      <c r="B24" s="4094"/>
      <c r="C24" s="4094" t="s">
        <v>589</v>
      </c>
      <c r="D24" s="4094"/>
      <c r="E24" s="4094"/>
      <c r="F24" s="4094"/>
      <c r="G24" s="4094" t="s">
        <v>590</v>
      </c>
      <c r="H24" s="4094"/>
      <c r="I24" s="4119"/>
      <c r="J24" s="4119"/>
      <c r="K24" s="4119"/>
      <c r="L24" s="4119"/>
      <c r="M24" s="4119"/>
      <c r="N24" s="4119"/>
      <c r="O24" s="4119"/>
      <c r="P24" s="4119"/>
      <c r="Q24" s="4119"/>
      <c r="R24" s="4119"/>
      <c r="S24" s="4119"/>
      <c r="T24" s="4119"/>
      <c r="U24" s="4119"/>
      <c r="V24" s="4119"/>
      <c r="W24" s="4119"/>
      <c r="X24" s="4119"/>
      <c r="Y24" s="4119"/>
      <c r="Z24" s="4119"/>
      <c r="AA24" s="4119"/>
      <c r="AB24" s="4119"/>
      <c r="AC24" s="4119"/>
      <c r="AD24" s="4119"/>
      <c r="AE24" s="4119"/>
      <c r="AF24" s="4119"/>
      <c r="AG24" s="4106"/>
      <c r="AH24" s="4106"/>
      <c r="AI24" s="4106"/>
      <c r="AJ24" s="4106"/>
      <c r="AK24" s="4106"/>
      <c r="AL24" s="4106"/>
      <c r="AM24" s="4106"/>
      <c r="AN24" s="4106"/>
    </row>
    <row r="25" spans="1:40" ht="12.6" customHeight="1">
      <c r="A25" s="4120"/>
      <c r="B25" s="4094"/>
      <c r="C25" s="4094"/>
      <c r="D25" s="4094"/>
      <c r="E25" s="4094"/>
      <c r="F25" s="4094"/>
      <c r="G25" s="4094"/>
      <c r="H25" s="4094"/>
      <c r="I25" s="4119"/>
      <c r="J25" s="4119"/>
      <c r="K25" s="4119"/>
      <c r="L25" s="4119"/>
      <c r="M25" s="4119"/>
      <c r="N25" s="4119"/>
      <c r="O25" s="4119"/>
      <c r="P25" s="4119"/>
      <c r="Q25" s="4119"/>
      <c r="R25" s="4119"/>
      <c r="S25" s="4119"/>
      <c r="T25" s="4119"/>
      <c r="U25" s="4119"/>
      <c r="V25" s="4119"/>
      <c r="W25" s="4119"/>
      <c r="X25" s="4119"/>
      <c r="Y25" s="4119"/>
      <c r="Z25" s="4119"/>
      <c r="AA25" s="4119"/>
      <c r="AB25" s="4119"/>
      <c r="AC25" s="4119"/>
      <c r="AD25" s="4119"/>
      <c r="AE25" s="4119"/>
      <c r="AF25" s="4119"/>
      <c r="AG25" s="4106"/>
      <c r="AH25" s="4106"/>
      <c r="AI25" s="4106"/>
      <c r="AJ25" s="4106"/>
      <c r="AK25" s="4106"/>
      <c r="AL25" s="4106"/>
      <c r="AM25" s="4106"/>
      <c r="AN25" s="4106"/>
    </row>
    <row r="26" spans="1:40" ht="12.6" customHeight="1">
      <c r="A26" s="4120"/>
      <c r="B26" s="4094"/>
      <c r="C26" s="4094"/>
      <c r="D26" s="4094"/>
      <c r="E26" s="4094"/>
      <c r="F26" s="4094"/>
      <c r="G26" s="4094"/>
      <c r="H26" s="4094"/>
      <c r="I26" s="4119"/>
      <c r="J26" s="4119"/>
      <c r="K26" s="4119"/>
      <c r="L26" s="4119"/>
      <c r="M26" s="4119"/>
      <c r="N26" s="4119"/>
      <c r="O26" s="4119"/>
      <c r="P26" s="4119"/>
      <c r="Q26" s="4119"/>
      <c r="R26" s="4119"/>
      <c r="S26" s="4119"/>
      <c r="T26" s="4119"/>
      <c r="U26" s="4119"/>
      <c r="V26" s="4119"/>
      <c r="W26" s="4119"/>
      <c r="X26" s="4119"/>
      <c r="Y26" s="4119"/>
      <c r="Z26" s="4119"/>
      <c r="AA26" s="4119"/>
      <c r="AB26" s="4119"/>
      <c r="AC26" s="4119"/>
      <c r="AD26" s="4119"/>
      <c r="AE26" s="4119"/>
      <c r="AF26" s="4119"/>
      <c r="AG26" s="4106"/>
      <c r="AH26" s="4106"/>
      <c r="AI26" s="4106"/>
      <c r="AJ26" s="4106"/>
      <c r="AK26" s="4106"/>
      <c r="AL26" s="4106"/>
      <c r="AM26" s="4106"/>
      <c r="AN26" s="4106"/>
    </row>
    <row r="27" spans="1:40" ht="12.6" customHeight="1">
      <c r="A27" s="4120"/>
      <c r="B27" s="4094"/>
      <c r="C27" s="4094" t="s">
        <v>589</v>
      </c>
      <c r="D27" s="4094"/>
      <c r="E27" s="4094"/>
      <c r="F27" s="4094"/>
      <c r="G27" s="4094" t="s">
        <v>590</v>
      </c>
      <c r="H27" s="4094"/>
      <c r="I27" s="4119"/>
      <c r="J27" s="4119"/>
      <c r="K27" s="4119"/>
      <c r="L27" s="4119"/>
      <c r="M27" s="4119"/>
      <c r="N27" s="4119"/>
      <c r="O27" s="4119"/>
      <c r="P27" s="4119"/>
      <c r="Q27" s="4119"/>
      <c r="R27" s="4119"/>
      <c r="S27" s="4119"/>
      <c r="T27" s="4119"/>
      <c r="U27" s="4119"/>
      <c r="V27" s="4119"/>
      <c r="W27" s="4119"/>
      <c r="X27" s="4119"/>
      <c r="Y27" s="4119"/>
      <c r="Z27" s="4119"/>
      <c r="AA27" s="4119"/>
      <c r="AB27" s="4119"/>
      <c r="AC27" s="4119"/>
      <c r="AD27" s="4119"/>
      <c r="AE27" s="4119"/>
      <c r="AF27" s="4119"/>
      <c r="AG27" s="4106"/>
      <c r="AH27" s="4106"/>
      <c r="AI27" s="4106"/>
      <c r="AJ27" s="4106"/>
      <c r="AK27" s="4106"/>
      <c r="AL27" s="4106"/>
      <c r="AM27" s="4106"/>
      <c r="AN27" s="4106"/>
    </row>
    <row r="28" spans="1:40" ht="12.6" customHeight="1">
      <c r="A28" s="4120"/>
      <c r="B28" s="4094"/>
      <c r="C28" s="4094"/>
      <c r="D28" s="4094"/>
      <c r="E28" s="4094"/>
      <c r="F28" s="4094"/>
      <c r="G28" s="4094"/>
      <c r="H28" s="4094"/>
      <c r="I28" s="4119"/>
      <c r="J28" s="4119"/>
      <c r="K28" s="4119"/>
      <c r="L28" s="4119"/>
      <c r="M28" s="4119"/>
      <c r="N28" s="4119"/>
      <c r="O28" s="4119"/>
      <c r="P28" s="4119"/>
      <c r="Q28" s="4119"/>
      <c r="R28" s="4119"/>
      <c r="S28" s="4119"/>
      <c r="T28" s="4119"/>
      <c r="U28" s="4119"/>
      <c r="V28" s="4119"/>
      <c r="W28" s="4119"/>
      <c r="X28" s="4119"/>
      <c r="Y28" s="4119"/>
      <c r="Z28" s="4119"/>
      <c r="AA28" s="4119"/>
      <c r="AB28" s="4119"/>
      <c r="AC28" s="4119"/>
      <c r="AD28" s="4119"/>
      <c r="AE28" s="4119"/>
      <c r="AF28" s="4119"/>
      <c r="AG28" s="4106"/>
      <c r="AH28" s="4106"/>
      <c r="AI28" s="4106"/>
      <c r="AJ28" s="4106"/>
      <c r="AK28" s="4106"/>
      <c r="AL28" s="4106"/>
      <c r="AM28" s="4106"/>
      <c r="AN28" s="4106"/>
    </row>
    <row r="29" spans="1:40" ht="12.6" customHeight="1">
      <c r="A29" s="4120"/>
      <c r="B29" s="4094"/>
      <c r="C29" s="4094"/>
      <c r="D29" s="4094"/>
      <c r="E29" s="4094"/>
      <c r="F29" s="4094"/>
      <c r="G29" s="4094"/>
      <c r="H29" s="4094"/>
      <c r="I29" s="4119"/>
      <c r="J29" s="4119"/>
      <c r="K29" s="4119"/>
      <c r="L29" s="4119"/>
      <c r="M29" s="4119"/>
      <c r="N29" s="4119"/>
      <c r="O29" s="4119"/>
      <c r="P29" s="4119"/>
      <c r="Q29" s="4119"/>
      <c r="R29" s="4119"/>
      <c r="S29" s="4119"/>
      <c r="T29" s="4119"/>
      <c r="U29" s="4119"/>
      <c r="V29" s="4119"/>
      <c r="W29" s="4119"/>
      <c r="X29" s="4119"/>
      <c r="Y29" s="4119"/>
      <c r="Z29" s="4119"/>
      <c r="AA29" s="4119"/>
      <c r="AB29" s="4119"/>
      <c r="AC29" s="4119"/>
      <c r="AD29" s="4119"/>
      <c r="AE29" s="4119"/>
      <c r="AF29" s="4119"/>
      <c r="AG29" s="4106"/>
      <c r="AH29" s="4106"/>
      <c r="AI29" s="4106"/>
      <c r="AJ29" s="4106"/>
      <c r="AK29" s="4106"/>
      <c r="AL29" s="4106"/>
      <c r="AM29" s="4106"/>
      <c r="AN29" s="4106"/>
    </row>
    <row r="30" spans="1:40" ht="12.6" customHeight="1">
      <c r="A30" s="4120"/>
      <c r="B30" s="4094"/>
      <c r="C30" s="4094" t="s">
        <v>589</v>
      </c>
      <c r="D30" s="4094"/>
      <c r="E30" s="4094"/>
      <c r="F30" s="4094"/>
      <c r="G30" s="4094" t="s">
        <v>590</v>
      </c>
      <c r="H30" s="4094"/>
      <c r="I30" s="4119"/>
      <c r="J30" s="4119"/>
      <c r="K30" s="4119"/>
      <c r="L30" s="4119"/>
      <c r="M30" s="4119"/>
      <c r="N30" s="4119"/>
      <c r="O30" s="4119"/>
      <c r="P30" s="4119"/>
      <c r="Q30" s="4119"/>
      <c r="R30" s="4119"/>
      <c r="S30" s="4119"/>
      <c r="T30" s="4119"/>
      <c r="U30" s="4119"/>
      <c r="V30" s="4119"/>
      <c r="W30" s="4119"/>
      <c r="X30" s="4119"/>
      <c r="Y30" s="4119"/>
      <c r="Z30" s="4119"/>
      <c r="AA30" s="4119"/>
      <c r="AB30" s="4119"/>
      <c r="AC30" s="4119"/>
      <c r="AD30" s="4119"/>
      <c r="AE30" s="4119"/>
      <c r="AF30" s="4119"/>
      <c r="AG30" s="4106"/>
      <c r="AH30" s="4106"/>
      <c r="AI30" s="4106"/>
      <c r="AJ30" s="4106"/>
      <c r="AK30" s="4106"/>
      <c r="AL30" s="4106"/>
      <c r="AM30" s="4106"/>
      <c r="AN30" s="4106"/>
    </row>
    <row r="31" spans="1:40" ht="12.6" customHeight="1">
      <c r="A31" s="4120"/>
      <c r="B31" s="4094"/>
      <c r="C31" s="4094"/>
      <c r="D31" s="4094"/>
      <c r="E31" s="4094"/>
      <c r="F31" s="4094"/>
      <c r="G31" s="4094"/>
      <c r="H31" s="4094"/>
      <c r="I31" s="4119"/>
      <c r="J31" s="4119"/>
      <c r="K31" s="4119"/>
      <c r="L31" s="4119"/>
      <c r="M31" s="4119"/>
      <c r="N31" s="4119"/>
      <c r="O31" s="4119"/>
      <c r="P31" s="4119"/>
      <c r="Q31" s="4119"/>
      <c r="R31" s="4119"/>
      <c r="S31" s="4119"/>
      <c r="T31" s="4119"/>
      <c r="U31" s="4119"/>
      <c r="V31" s="4119"/>
      <c r="W31" s="4119"/>
      <c r="X31" s="4119"/>
      <c r="Y31" s="4119"/>
      <c r="Z31" s="4119"/>
      <c r="AA31" s="4119"/>
      <c r="AB31" s="4119"/>
      <c r="AC31" s="4119"/>
      <c r="AD31" s="4119"/>
      <c r="AE31" s="4119"/>
      <c r="AF31" s="4119"/>
      <c r="AG31" s="4106"/>
      <c r="AH31" s="4106"/>
      <c r="AI31" s="4106"/>
      <c r="AJ31" s="4106"/>
      <c r="AK31" s="4106"/>
      <c r="AL31" s="4106"/>
      <c r="AM31" s="4106"/>
      <c r="AN31" s="4106"/>
    </row>
    <row r="32" spans="1:40" ht="12.6" customHeight="1">
      <c r="A32" s="4120"/>
      <c r="B32" s="4094"/>
      <c r="C32" s="4094"/>
      <c r="D32" s="4094"/>
      <c r="E32" s="4094"/>
      <c r="F32" s="4094"/>
      <c r="G32" s="4094"/>
      <c r="H32" s="4094"/>
      <c r="I32" s="4119"/>
      <c r="J32" s="4119"/>
      <c r="K32" s="4119"/>
      <c r="L32" s="4119"/>
      <c r="M32" s="4119"/>
      <c r="N32" s="4119"/>
      <c r="O32" s="4119"/>
      <c r="P32" s="4119"/>
      <c r="Q32" s="4119"/>
      <c r="R32" s="4119"/>
      <c r="S32" s="4119"/>
      <c r="T32" s="4119"/>
      <c r="U32" s="4119"/>
      <c r="V32" s="4119"/>
      <c r="W32" s="4119"/>
      <c r="X32" s="4119"/>
      <c r="Y32" s="4119"/>
      <c r="Z32" s="4119"/>
      <c r="AA32" s="4119"/>
      <c r="AB32" s="4119"/>
      <c r="AC32" s="4119"/>
      <c r="AD32" s="4119"/>
      <c r="AE32" s="4119"/>
      <c r="AF32" s="4119"/>
      <c r="AG32" s="4106"/>
      <c r="AH32" s="4106"/>
      <c r="AI32" s="4106"/>
      <c r="AJ32" s="4106"/>
      <c r="AK32" s="4106"/>
      <c r="AL32" s="4106"/>
      <c r="AM32" s="4106"/>
      <c r="AN32" s="4106"/>
    </row>
    <row r="33" spans="1:40" ht="12.6" customHeight="1">
      <c r="A33" s="4120"/>
      <c r="B33" s="4094"/>
      <c r="C33" s="4094" t="s">
        <v>589</v>
      </c>
      <c r="D33" s="4094"/>
      <c r="E33" s="4094"/>
      <c r="F33" s="4094"/>
      <c r="G33" s="4094" t="s">
        <v>590</v>
      </c>
      <c r="H33" s="4094"/>
      <c r="I33" s="4119"/>
      <c r="J33" s="4119"/>
      <c r="K33" s="4119"/>
      <c r="L33" s="4119"/>
      <c r="M33" s="4119"/>
      <c r="N33" s="4119"/>
      <c r="O33" s="4119"/>
      <c r="P33" s="4119"/>
      <c r="Q33" s="4119"/>
      <c r="R33" s="4119"/>
      <c r="S33" s="4119"/>
      <c r="T33" s="4119"/>
      <c r="U33" s="4119"/>
      <c r="V33" s="4119"/>
      <c r="W33" s="4119"/>
      <c r="X33" s="4119"/>
      <c r="Y33" s="4119"/>
      <c r="Z33" s="4119"/>
      <c r="AA33" s="4119"/>
      <c r="AB33" s="4119"/>
      <c r="AC33" s="4119"/>
      <c r="AD33" s="4119"/>
      <c r="AE33" s="4119"/>
      <c r="AF33" s="4119"/>
      <c r="AG33" s="4106"/>
      <c r="AH33" s="4106"/>
      <c r="AI33" s="4106"/>
      <c r="AJ33" s="4106"/>
      <c r="AK33" s="4106"/>
      <c r="AL33" s="4106"/>
      <c r="AM33" s="4106"/>
      <c r="AN33" s="4106"/>
    </row>
    <row r="34" spans="1:40" ht="12.6" customHeight="1">
      <c r="A34" s="4120"/>
      <c r="B34" s="4094"/>
      <c r="C34" s="4094"/>
      <c r="D34" s="4094"/>
      <c r="E34" s="4094"/>
      <c r="F34" s="4094"/>
      <c r="G34" s="4094"/>
      <c r="H34" s="4094"/>
      <c r="I34" s="4119"/>
      <c r="J34" s="4119"/>
      <c r="K34" s="4119"/>
      <c r="L34" s="4119"/>
      <c r="M34" s="4119"/>
      <c r="N34" s="4119"/>
      <c r="O34" s="4119"/>
      <c r="P34" s="4119"/>
      <c r="Q34" s="4119"/>
      <c r="R34" s="4119"/>
      <c r="S34" s="4119"/>
      <c r="T34" s="4119"/>
      <c r="U34" s="4119"/>
      <c r="V34" s="4119"/>
      <c r="W34" s="4119"/>
      <c r="X34" s="4119"/>
      <c r="Y34" s="4119"/>
      <c r="Z34" s="4119"/>
      <c r="AA34" s="4119"/>
      <c r="AB34" s="4119"/>
      <c r="AC34" s="4119"/>
      <c r="AD34" s="4119"/>
      <c r="AE34" s="4119"/>
      <c r="AF34" s="4119"/>
      <c r="AG34" s="4106"/>
      <c r="AH34" s="4106"/>
      <c r="AI34" s="4106"/>
      <c r="AJ34" s="4106"/>
      <c r="AK34" s="4106"/>
      <c r="AL34" s="4106"/>
      <c r="AM34" s="4106"/>
      <c r="AN34" s="4106"/>
    </row>
    <row r="35" spans="1:40" ht="12.6" customHeight="1">
      <c r="A35" s="4120"/>
      <c r="B35" s="4094"/>
      <c r="C35" s="4094"/>
      <c r="D35" s="4094"/>
      <c r="E35" s="4094"/>
      <c r="F35" s="4094"/>
      <c r="G35" s="4094"/>
      <c r="H35" s="4094"/>
      <c r="I35" s="4119"/>
      <c r="J35" s="4119"/>
      <c r="K35" s="4119"/>
      <c r="L35" s="4119"/>
      <c r="M35" s="4119"/>
      <c r="N35" s="4119"/>
      <c r="O35" s="4119"/>
      <c r="P35" s="4119"/>
      <c r="Q35" s="4119"/>
      <c r="R35" s="4119"/>
      <c r="S35" s="4119"/>
      <c r="T35" s="4119"/>
      <c r="U35" s="4119"/>
      <c r="V35" s="4119"/>
      <c r="W35" s="4119"/>
      <c r="X35" s="4119"/>
      <c r="Y35" s="4119"/>
      <c r="Z35" s="4119"/>
      <c r="AA35" s="4119"/>
      <c r="AB35" s="4119"/>
      <c r="AC35" s="4119"/>
      <c r="AD35" s="4119"/>
      <c r="AE35" s="4119"/>
      <c r="AF35" s="4119"/>
      <c r="AG35" s="4106"/>
      <c r="AH35" s="4106"/>
      <c r="AI35" s="4106"/>
      <c r="AJ35" s="4106"/>
      <c r="AK35" s="4106"/>
      <c r="AL35" s="4106"/>
      <c r="AM35" s="4106"/>
      <c r="AN35" s="4106"/>
    </row>
    <row r="36" spans="1:40" ht="12.6" customHeight="1">
      <c r="A36" s="4120"/>
      <c r="B36" s="4094"/>
      <c r="C36" s="4094" t="s">
        <v>589</v>
      </c>
      <c r="D36" s="4094"/>
      <c r="E36" s="4094"/>
      <c r="F36" s="4094"/>
      <c r="G36" s="4094" t="s">
        <v>590</v>
      </c>
      <c r="H36" s="4094"/>
      <c r="I36" s="4119"/>
      <c r="J36" s="4119"/>
      <c r="K36" s="4119"/>
      <c r="L36" s="4119"/>
      <c r="M36" s="4119"/>
      <c r="N36" s="4119"/>
      <c r="O36" s="4119"/>
      <c r="P36" s="4119"/>
      <c r="Q36" s="4119"/>
      <c r="R36" s="4119"/>
      <c r="S36" s="4119"/>
      <c r="T36" s="4119"/>
      <c r="U36" s="4119"/>
      <c r="V36" s="4119"/>
      <c r="W36" s="4119"/>
      <c r="X36" s="4119"/>
      <c r="Y36" s="4119"/>
      <c r="Z36" s="4119"/>
      <c r="AA36" s="4119"/>
      <c r="AB36" s="4119"/>
      <c r="AC36" s="4119"/>
      <c r="AD36" s="4119"/>
      <c r="AE36" s="4119"/>
      <c r="AF36" s="4119"/>
      <c r="AG36" s="4106"/>
      <c r="AH36" s="4106"/>
      <c r="AI36" s="4106"/>
      <c r="AJ36" s="4106"/>
      <c r="AK36" s="4106"/>
      <c r="AL36" s="4106"/>
      <c r="AM36" s="4106"/>
      <c r="AN36" s="4106"/>
    </row>
    <row r="37" spans="1:40" ht="12.6" customHeight="1">
      <c r="A37" s="4120"/>
      <c r="B37" s="4094"/>
      <c r="C37" s="4094"/>
      <c r="D37" s="4094"/>
      <c r="E37" s="4094"/>
      <c r="F37" s="4094"/>
      <c r="G37" s="4094"/>
      <c r="H37" s="4094"/>
      <c r="I37" s="4119"/>
      <c r="J37" s="4119"/>
      <c r="K37" s="4119"/>
      <c r="L37" s="4119"/>
      <c r="M37" s="4119"/>
      <c r="N37" s="4119"/>
      <c r="O37" s="4119"/>
      <c r="P37" s="4119"/>
      <c r="Q37" s="4119"/>
      <c r="R37" s="4119"/>
      <c r="S37" s="4119"/>
      <c r="T37" s="4119"/>
      <c r="U37" s="4119"/>
      <c r="V37" s="4119"/>
      <c r="W37" s="4119"/>
      <c r="X37" s="4119"/>
      <c r="Y37" s="4119"/>
      <c r="Z37" s="4119"/>
      <c r="AA37" s="4119"/>
      <c r="AB37" s="4119"/>
      <c r="AC37" s="4119"/>
      <c r="AD37" s="4119"/>
      <c r="AE37" s="4119"/>
      <c r="AF37" s="4119"/>
      <c r="AG37" s="4106"/>
      <c r="AH37" s="4106"/>
      <c r="AI37" s="4106"/>
      <c r="AJ37" s="4106"/>
      <c r="AK37" s="4106"/>
      <c r="AL37" s="4106"/>
      <c r="AM37" s="4106"/>
      <c r="AN37" s="4106"/>
    </row>
    <row r="38" spans="1:40" ht="12.6" customHeight="1">
      <c r="A38" s="4120"/>
      <c r="B38" s="4094"/>
      <c r="C38" s="4094"/>
      <c r="D38" s="4094"/>
      <c r="E38" s="4094"/>
      <c r="F38" s="4094"/>
      <c r="G38" s="4094"/>
      <c r="H38" s="4094"/>
      <c r="I38" s="4119"/>
      <c r="J38" s="4119"/>
      <c r="K38" s="4119"/>
      <c r="L38" s="4119"/>
      <c r="M38" s="4119"/>
      <c r="N38" s="4119"/>
      <c r="O38" s="4119"/>
      <c r="P38" s="4119"/>
      <c r="Q38" s="4119"/>
      <c r="R38" s="4119"/>
      <c r="S38" s="4119"/>
      <c r="T38" s="4119"/>
      <c r="U38" s="4119"/>
      <c r="V38" s="4119"/>
      <c r="W38" s="4119"/>
      <c r="X38" s="4119"/>
      <c r="Y38" s="4119"/>
      <c r="Z38" s="4119"/>
      <c r="AA38" s="4119"/>
      <c r="AB38" s="4119"/>
      <c r="AC38" s="4119"/>
      <c r="AD38" s="4119"/>
      <c r="AE38" s="4119"/>
      <c r="AF38" s="4119"/>
      <c r="AG38" s="4106"/>
      <c r="AH38" s="4106"/>
      <c r="AI38" s="4106"/>
      <c r="AJ38" s="4106"/>
      <c r="AK38" s="4106"/>
      <c r="AL38" s="4106"/>
      <c r="AM38" s="4106"/>
      <c r="AN38" s="4106"/>
    </row>
    <row r="39" spans="1:40" ht="12.6" customHeight="1">
      <c r="A39" s="4120"/>
      <c r="B39" s="4094"/>
      <c r="C39" s="4094" t="s">
        <v>589</v>
      </c>
      <c r="D39" s="4094"/>
      <c r="E39" s="4094"/>
      <c r="F39" s="4094"/>
      <c r="G39" s="4094" t="s">
        <v>590</v>
      </c>
      <c r="H39" s="4094"/>
      <c r="I39" s="4119"/>
      <c r="J39" s="4119"/>
      <c r="K39" s="4119"/>
      <c r="L39" s="4119"/>
      <c r="M39" s="4119"/>
      <c r="N39" s="4119"/>
      <c r="O39" s="4119"/>
      <c r="P39" s="4119"/>
      <c r="Q39" s="4119"/>
      <c r="R39" s="4119"/>
      <c r="S39" s="4119"/>
      <c r="T39" s="4119"/>
      <c r="U39" s="4119"/>
      <c r="V39" s="4119"/>
      <c r="W39" s="4119"/>
      <c r="X39" s="4119"/>
      <c r="Y39" s="4119"/>
      <c r="Z39" s="4119"/>
      <c r="AA39" s="4119"/>
      <c r="AB39" s="4119"/>
      <c r="AC39" s="4119"/>
      <c r="AD39" s="4119"/>
      <c r="AE39" s="4119"/>
      <c r="AF39" s="4119"/>
      <c r="AG39" s="4106"/>
      <c r="AH39" s="4106"/>
      <c r="AI39" s="4106"/>
      <c r="AJ39" s="4106"/>
      <c r="AK39" s="4106"/>
      <c r="AL39" s="4106"/>
      <c r="AM39" s="4106"/>
      <c r="AN39" s="4106"/>
    </row>
    <row r="40" spans="1:40" ht="12.6" customHeight="1">
      <c r="A40" s="4120"/>
      <c r="B40" s="4094"/>
      <c r="C40" s="4094"/>
      <c r="D40" s="4094"/>
      <c r="E40" s="4094"/>
      <c r="F40" s="4094"/>
      <c r="G40" s="4094"/>
      <c r="H40" s="4094"/>
      <c r="I40" s="4119"/>
      <c r="J40" s="4119"/>
      <c r="K40" s="4119"/>
      <c r="L40" s="4119"/>
      <c r="M40" s="4119"/>
      <c r="N40" s="4119"/>
      <c r="O40" s="4119"/>
      <c r="P40" s="4119"/>
      <c r="Q40" s="4119"/>
      <c r="R40" s="4119"/>
      <c r="S40" s="4119"/>
      <c r="T40" s="4119"/>
      <c r="U40" s="4119"/>
      <c r="V40" s="4119"/>
      <c r="W40" s="4119"/>
      <c r="X40" s="4119"/>
      <c r="Y40" s="4119"/>
      <c r="Z40" s="4119"/>
      <c r="AA40" s="4119"/>
      <c r="AB40" s="4119"/>
      <c r="AC40" s="4119"/>
      <c r="AD40" s="4119"/>
      <c r="AE40" s="4119"/>
      <c r="AF40" s="4119"/>
      <c r="AG40" s="4106"/>
      <c r="AH40" s="4106"/>
      <c r="AI40" s="4106"/>
      <c r="AJ40" s="4106"/>
      <c r="AK40" s="4106"/>
      <c r="AL40" s="4106"/>
      <c r="AM40" s="4106"/>
      <c r="AN40" s="4106"/>
    </row>
    <row r="41" spans="1:40" ht="12.6" customHeight="1">
      <c r="A41" s="4120"/>
      <c r="B41" s="4094"/>
      <c r="C41" s="4094"/>
      <c r="D41" s="4094"/>
      <c r="E41" s="4094"/>
      <c r="F41" s="4094"/>
      <c r="G41" s="4094"/>
      <c r="H41" s="4094"/>
      <c r="I41" s="4119"/>
      <c r="J41" s="4119"/>
      <c r="K41" s="4119"/>
      <c r="L41" s="4119"/>
      <c r="M41" s="4119"/>
      <c r="N41" s="4119"/>
      <c r="O41" s="4119"/>
      <c r="P41" s="4119"/>
      <c r="Q41" s="4119"/>
      <c r="R41" s="4119"/>
      <c r="S41" s="4119"/>
      <c r="T41" s="4119"/>
      <c r="U41" s="4119"/>
      <c r="V41" s="4119"/>
      <c r="W41" s="4119"/>
      <c r="X41" s="4119"/>
      <c r="Y41" s="4119"/>
      <c r="Z41" s="4119"/>
      <c r="AA41" s="4119"/>
      <c r="AB41" s="4119"/>
      <c r="AC41" s="4119"/>
      <c r="AD41" s="4119"/>
      <c r="AE41" s="4119"/>
      <c r="AF41" s="4119"/>
      <c r="AG41" s="4106"/>
      <c r="AH41" s="4106"/>
      <c r="AI41" s="4106"/>
      <c r="AJ41" s="4106"/>
      <c r="AK41" s="4106"/>
      <c r="AL41" s="4106"/>
      <c r="AM41" s="4106"/>
      <c r="AN41" s="4106"/>
    </row>
    <row r="42" spans="1:40" ht="12.6" customHeight="1">
      <c r="A42" s="4120"/>
      <c r="B42" s="4094"/>
      <c r="C42" s="4094" t="s">
        <v>589</v>
      </c>
      <c r="D42" s="4094"/>
      <c r="E42" s="4094"/>
      <c r="F42" s="4094"/>
      <c r="G42" s="4094" t="s">
        <v>590</v>
      </c>
      <c r="H42" s="4094"/>
      <c r="I42" s="4119"/>
      <c r="J42" s="4119"/>
      <c r="K42" s="4119"/>
      <c r="L42" s="4119"/>
      <c r="M42" s="4119"/>
      <c r="N42" s="4119"/>
      <c r="O42" s="4119"/>
      <c r="P42" s="4119"/>
      <c r="Q42" s="4119"/>
      <c r="R42" s="4119"/>
      <c r="S42" s="4119"/>
      <c r="T42" s="4119"/>
      <c r="U42" s="4119"/>
      <c r="V42" s="4119"/>
      <c r="W42" s="4119"/>
      <c r="X42" s="4119"/>
      <c r="Y42" s="4119"/>
      <c r="Z42" s="4119"/>
      <c r="AA42" s="4119"/>
      <c r="AB42" s="4119"/>
      <c r="AC42" s="4119"/>
      <c r="AD42" s="4119"/>
      <c r="AE42" s="4119"/>
      <c r="AF42" s="4119"/>
      <c r="AG42" s="4106"/>
      <c r="AH42" s="4106"/>
      <c r="AI42" s="4106"/>
      <c r="AJ42" s="4106"/>
      <c r="AK42" s="4106"/>
      <c r="AL42" s="4106"/>
      <c r="AM42" s="4106"/>
      <c r="AN42" s="4106"/>
    </row>
    <row r="43" spans="1:40" ht="12.6" customHeight="1">
      <c r="A43" s="4120"/>
      <c r="B43" s="4094"/>
      <c r="C43" s="4094"/>
      <c r="D43" s="4094"/>
      <c r="E43" s="4094"/>
      <c r="F43" s="4094"/>
      <c r="G43" s="4094"/>
      <c r="H43" s="4094"/>
      <c r="I43" s="4119"/>
      <c r="J43" s="4119"/>
      <c r="K43" s="4119"/>
      <c r="L43" s="4119"/>
      <c r="M43" s="4119"/>
      <c r="N43" s="4119"/>
      <c r="O43" s="4119"/>
      <c r="P43" s="4119"/>
      <c r="Q43" s="4119"/>
      <c r="R43" s="4119"/>
      <c r="S43" s="4119"/>
      <c r="T43" s="4119"/>
      <c r="U43" s="4119"/>
      <c r="V43" s="4119"/>
      <c r="W43" s="4119"/>
      <c r="X43" s="4119"/>
      <c r="Y43" s="4119"/>
      <c r="Z43" s="4119"/>
      <c r="AA43" s="4119"/>
      <c r="AB43" s="4119"/>
      <c r="AC43" s="4119"/>
      <c r="AD43" s="4119"/>
      <c r="AE43" s="4119"/>
      <c r="AF43" s="4119"/>
      <c r="AG43" s="4106"/>
      <c r="AH43" s="4106"/>
      <c r="AI43" s="4106"/>
      <c r="AJ43" s="4106"/>
      <c r="AK43" s="4106"/>
      <c r="AL43" s="4106"/>
      <c r="AM43" s="4106"/>
      <c r="AN43" s="4106"/>
    </row>
    <row r="44" spans="1:40" ht="12.6" customHeight="1">
      <c r="A44" s="4120"/>
      <c r="B44" s="4094"/>
      <c r="C44" s="4094"/>
      <c r="D44" s="4094"/>
      <c r="E44" s="4094"/>
      <c r="F44" s="4094"/>
      <c r="G44" s="4094"/>
      <c r="H44" s="4094"/>
      <c r="I44" s="4119"/>
      <c r="J44" s="4119"/>
      <c r="K44" s="4119"/>
      <c r="L44" s="4119"/>
      <c r="M44" s="4119"/>
      <c r="N44" s="4119"/>
      <c r="O44" s="4119"/>
      <c r="P44" s="4119"/>
      <c r="Q44" s="4119"/>
      <c r="R44" s="4119"/>
      <c r="S44" s="4119"/>
      <c r="T44" s="4119"/>
      <c r="U44" s="4119"/>
      <c r="V44" s="4119"/>
      <c r="W44" s="4119"/>
      <c r="X44" s="4119"/>
      <c r="Y44" s="4119"/>
      <c r="Z44" s="4119"/>
      <c r="AA44" s="4119"/>
      <c r="AB44" s="4119"/>
      <c r="AC44" s="4119"/>
      <c r="AD44" s="4119"/>
      <c r="AE44" s="4119"/>
      <c r="AF44" s="4119"/>
      <c r="AG44" s="4106"/>
      <c r="AH44" s="4106"/>
      <c r="AI44" s="4106"/>
      <c r="AJ44" s="4106"/>
      <c r="AK44" s="4106"/>
      <c r="AL44" s="4106"/>
      <c r="AM44" s="4106"/>
      <c r="AN44" s="4106"/>
    </row>
    <row r="45" spans="1:40" ht="12.6" customHeight="1">
      <c r="A45" s="4120"/>
      <c r="B45" s="4094"/>
      <c r="C45" s="4094" t="s">
        <v>589</v>
      </c>
      <c r="D45" s="4094"/>
      <c r="E45" s="4094"/>
      <c r="F45" s="4094"/>
      <c r="G45" s="4094" t="s">
        <v>590</v>
      </c>
      <c r="H45" s="4094"/>
      <c r="I45" s="4119"/>
      <c r="J45" s="4119"/>
      <c r="K45" s="4119"/>
      <c r="L45" s="4119"/>
      <c r="M45" s="4119"/>
      <c r="N45" s="4119"/>
      <c r="O45" s="4119"/>
      <c r="P45" s="4119"/>
      <c r="Q45" s="4119"/>
      <c r="R45" s="4119"/>
      <c r="S45" s="4119"/>
      <c r="T45" s="4119"/>
      <c r="U45" s="4119"/>
      <c r="V45" s="4119"/>
      <c r="W45" s="4119"/>
      <c r="X45" s="4119"/>
      <c r="Y45" s="4119"/>
      <c r="Z45" s="4119"/>
      <c r="AA45" s="4119"/>
      <c r="AB45" s="4119"/>
      <c r="AC45" s="4119"/>
      <c r="AD45" s="4119"/>
      <c r="AE45" s="4119"/>
      <c r="AF45" s="4119"/>
      <c r="AG45" s="4106"/>
      <c r="AH45" s="4106"/>
      <c r="AI45" s="4106"/>
      <c r="AJ45" s="4106"/>
      <c r="AK45" s="4106"/>
      <c r="AL45" s="4106"/>
      <c r="AM45" s="4106"/>
      <c r="AN45" s="4106"/>
    </row>
    <row r="46" spans="1:40" ht="12.6" customHeight="1">
      <c r="A46" s="4120"/>
      <c r="B46" s="4094"/>
      <c r="C46" s="4094"/>
      <c r="D46" s="4094"/>
      <c r="E46" s="4094"/>
      <c r="F46" s="4094"/>
      <c r="G46" s="4094"/>
      <c r="H46" s="4094"/>
      <c r="I46" s="4119"/>
      <c r="J46" s="4119"/>
      <c r="K46" s="4119"/>
      <c r="L46" s="4119"/>
      <c r="M46" s="4119"/>
      <c r="N46" s="4119"/>
      <c r="O46" s="4119"/>
      <c r="P46" s="4119"/>
      <c r="Q46" s="4119"/>
      <c r="R46" s="4119"/>
      <c r="S46" s="4119"/>
      <c r="T46" s="4119"/>
      <c r="U46" s="4119"/>
      <c r="V46" s="4119"/>
      <c r="W46" s="4119"/>
      <c r="X46" s="4119"/>
      <c r="Y46" s="4119"/>
      <c r="Z46" s="4119"/>
      <c r="AA46" s="4119"/>
      <c r="AB46" s="4119"/>
      <c r="AC46" s="4119"/>
      <c r="AD46" s="4119"/>
      <c r="AE46" s="4119"/>
      <c r="AF46" s="4119"/>
      <c r="AG46" s="4106"/>
      <c r="AH46" s="4106"/>
      <c r="AI46" s="4106"/>
      <c r="AJ46" s="4106"/>
      <c r="AK46" s="4106"/>
      <c r="AL46" s="4106"/>
      <c r="AM46" s="4106"/>
      <c r="AN46" s="4106"/>
    </row>
    <row r="47" spans="1:40" ht="12.6" customHeight="1">
      <c r="A47" s="4120"/>
      <c r="B47" s="4094"/>
      <c r="C47" s="4094"/>
      <c r="D47" s="4094"/>
      <c r="E47" s="4094"/>
      <c r="F47" s="4094"/>
      <c r="G47" s="4094"/>
      <c r="H47" s="4094"/>
      <c r="I47" s="4119"/>
      <c r="J47" s="4119"/>
      <c r="K47" s="4119"/>
      <c r="L47" s="4119"/>
      <c r="M47" s="4119"/>
      <c r="N47" s="4119"/>
      <c r="O47" s="4119"/>
      <c r="P47" s="4119"/>
      <c r="Q47" s="4119"/>
      <c r="R47" s="4119"/>
      <c r="S47" s="4119"/>
      <c r="T47" s="4119"/>
      <c r="U47" s="4119"/>
      <c r="V47" s="4119"/>
      <c r="W47" s="4119"/>
      <c r="X47" s="4119"/>
      <c r="Y47" s="4119"/>
      <c r="Z47" s="4119"/>
      <c r="AA47" s="4119"/>
      <c r="AB47" s="4119"/>
      <c r="AC47" s="4119"/>
      <c r="AD47" s="4119"/>
      <c r="AE47" s="4119"/>
      <c r="AF47" s="4119"/>
      <c r="AG47" s="4106"/>
      <c r="AH47" s="4106"/>
      <c r="AI47" s="4106"/>
      <c r="AJ47" s="4106"/>
      <c r="AK47" s="4106"/>
      <c r="AL47" s="4106"/>
      <c r="AM47" s="4106"/>
      <c r="AN47" s="4106"/>
    </row>
    <row r="48" spans="1:40" ht="12.6" customHeight="1">
      <c r="A48" s="2203" t="s">
        <v>1095</v>
      </c>
      <c r="B48" s="2204"/>
      <c r="C48" s="2204"/>
      <c r="D48" s="2204"/>
      <c r="E48" s="2204"/>
      <c r="F48" s="2204"/>
      <c r="G48" s="2204"/>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273"/>
      <c r="AL48" s="273"/>
      <c r="AM48" s="273"/>
      <c r="AN48" s="274"/>
    </row>
    <row r="49" spans="1:40" ht="12.6" customHeight="1">
      <c r="A49" s="1997"/>
      <c r="B49" s="1998"/>
      <c r="C49" s="1998"/>
      <c r="D49" s="1998"/>
      <c r="E49" s="1998"/>
      <c r="F49" s="1998"/>
      <c r="G49" s="1998"/>
      <c r="H49" s="275"/>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75"/>
      <c r="AH49" s="275"/>
      <c r="AI49" s="275"/>
      <c r="AJ49" s="275"/>
      <c r="AK49" s="275"/>
      <c r="AL49" s="275"/>
      <c r="AM49" s="275"/>
      <c r="AN49" s="276"/>
    </row>
    <row r="50" spans="1:40" ht="12.6" customHeight="1">
      <c r="A50" s="4097"/>
      <c r="B50" s="4098"/>
      <c r="C50" s="4098"/>
      <c r="D50" s="4098"/>
      <c r="E50" s="4098"/>
      <c r="F50" s="4098"/>
      <c r="G50" s="4098"/>
      <c r="H50" s="4098"/>
      <c r="I50" s="4098"/>
      <c r="J50" s="4098"/>
      <c r="K50" s="4098"/>
      <c r="L50" s="4098"/>
      <c r="M50" s="4098"/>
      <c r="N50" s="4098"/>
      <c r="O50" s="4098"/>
      <c r="P50" s="4098"/>
      <c r="Q50" s="4098"/>
      <c r="R50" s="4098"/>
      <c r="S50" s="4098"/>
      <c r="T50" s="4098"/>
      <c r="U50" s="4098"/>
      <c r="V50" s="4098"/>
      <c r="W50" s="4098"/>
      <c r="X50" s="4098"/>
      <c r="Y50" s="4098"/>
      <c r="Z50" s="4098"/>
      <c r="AA50" s="4098"/>
      <c r="AB50" s="4098"/>
      <c r="AC50" s="4098"/>
      <c r="AD50" s="4098"/>
      <c r="AE50" s="4098"/>
      <c r="AF50" s="4098"/>
      <c r="AG50" s="4098"/>
      <c r="AH50" s="4098"/>
      <c r="AI50" s="4098"/>
      <c r="AJ50" s="4098"/>
      <c r="AK50" s="4098"/>
      <c r="AL50" s="4098"/>
      <c r="AM50" s="4098"/>
      <c r="AN50" s="4099"/>
    </row>
    <row r="51" spans="1:40" ht="12.6" customHeight="1">
      <c r="A51" s="4097"/>
      <c r="B51" s="4098"/>
      <c r="C51" s="4098"/>
      <c r="D51" s="4098"/>
      <c r="E51" s="4098"/>
      <c r="F51" s="4098"/>
      <c r="G51" s="4098"/>
      <c r="H51" s="4098"/>
      <c r="I51" s="4098"/>
      <c r="J51" s="4098"/>
      <c r="K51" s="4098"/>
      <c r="L51" s="4098"/>
      <c r="M51" s="4098"/>
      <c r="N51" s="4098"/>
      <c r="O51" s="4098"/>
      <c r="P51" s="4098"/>
      <c r="Q51" s="4098"/>
      <c r="R51" s="4098"/>
      <c r="S51" s="4098"/>
      <c r="T51" s="4098"/>
      <c r="U51" s="4098"/>
      <c r="V51" s="4098"/>
      <c r="W51" s="4098"/>
      <c r="X51" s="4098"/>
      <c r="Y51" s="4098"/>
      <c r="Z51" s="4098"/>
      <c r="AA51" s="4098"/>
      <c r="AB51" s="4098"/>
      <c r="AC51" s="4098"/>
      <c r="AD51" s="4098"/>
      <c r="AE51" s="4098"/>
      <c r="AF51" s="4098"/>
      <c r="AG51" s="4098"/>
      <c r="AH51" s="4098"/>
      <c r="AI51" s="4098"/>
      <c r="AJ51" s="4098"/>
      <c r="AK51" s="4098"/>
      <c r="AL51" s="4098"/>
      <c r="AM51" s="4098"/>
      <c r="AN51" s="4099"/>
    </row>
    <row r="52" spans="1:40" ht="12.6" customHeight="1">
      <c r="A52" s="4097"/>
      <c r="B52" s="4098"/>
      <c r="C52" s="4098"/>
      <c r="D52" s="4098"/>
      <c r="E52" s="4098"/>
      <c r="F52" s="4098"/>
      <c r="G52" s="4098"/>
      <c r="H52" s="4098"/>
      <c r="I52" s="4098"/>
      <c r="J52" s="4098"/>
      <c r="K52" s="4098"/>
      <c r="L52" s="4098"/>
      <c r="M52" s="4098"/>
      <c r="N52" s="4098"/>
      <c r="O52" s="4098"/>
      <c r="P52" s="4098"/>
      <c r="Q52" s="4098"/>
      <c r="R52" s="4098"/>
      <c r="S52" s="4098"/>
      <c r="T52" s="4098"/>
      <c r="U52" s="4098"/>
      <c r="V52" s="4098"/>
      <c r="W52" s="4098"/>
      <c r="X52" s="4098"/>
      <c r="Y52" s="4098"/>
      <c r="Z52" s="4098"/>
      <c r="AA52" s="4098"/>
      <c r="AB52" s="4098"/>
      <c r="AC52" s="4098"/>
      <c r="AD52" s="4098"/>
      <c r="AE52" s="4098"/>
      <c r="AF52" s="4098"/>
      <c r="AG52" s="4098"/>
      <c r="AH52" s="4098"/>
      <c r="AI52" s="4098"/>
      <c r="AJ52" s="4098"/>
      <c r="AK52" s="4098"/>
      <c r="AL52" s="4098"/>
      <c r="AM52" s="4098"/>
      <c r="AN52" s="4099"/>
    </row>
    <row r="53" spans="1:40" ht="12.6" customHeight="1">
      <c r="A53" s="4097"/>
      <c r="B53" s="4098"/>
      <c r="C53" s="4098"/>
      <c r="D53" s="4098"/>
      <c r="E53" s="4098"/>
      <c r="F53" s="4098"/>
      <c r="G53" s="4098"/>
      <c r="H53" s="4098"/>
      <c r="I53" s="4098"/>
      <c r="J53" s="4098"/>
      <c r="K53" s="4098"/>
      <c r="L53" s="4098"/>
      <c r="M53" s="4098"/>
      <c r="N53" s="4098"/>
      <c r="O53" s="4098"/>
      <c r="P53" s="4098"/>
      <c r="Q53" s="4098"/>
      <c r="R53" s="4098"/>
      <c r="S53" s="4098"/>
      <c r="T53" s="4098"/>
      <c r="U53" s="4098"/>
      <c r="V53" s="4098"/>
      <c r="W53" s="4098"/>
      <c r="X53" s="4098"/>
      <c r="Y53" s="4098"/>
      <c r="Z53" s="4098"/>
      <c r="AA53" s="4098"/>
      <c r="AB53" s="4098"/>
      <c r="AC53" s="4098"/>
      <c r="AD53" s="4098"/>
      <c r="AE53" s="4098"/>
      <c r="AF53" s="4098"/>
      <c r="AG53" s="4098"/>
      <c r="AH53" s="4098"/>
      <c r="AI53" s="4098"/>
      <c r="AJ53" s="4098"/>
      <c r="AK53" s="4098"/>
      <c r="AL53" s="4098"/>
      <c r="AM53" s="4098"/>
      <c r="AN53" s="4099"/>
    </row>
    <row r="54" spans="1:40" ht="12.6" customHeight="1">
      <c r="A54" s="4100"/>
      <c r="B54" s="4101"/>
      <c r="C54" s="4101"/>
      <c r="D54" s="4101"/>
      <c r="E54" s="4101"/>
      <c r="F54" s="4101"/>
      <c r="G54" s="4101"/>
      <c r="H54" s="4101"/>
      <c r="I54" s="4101"/>
      <c r="J54" s="4101"/>
      <c r="K54" s="4101"/>
      <c r="L54" s="4101"/>
      <c r="M54" s="4101"/>
      <c r="N54" s="4101"/>
      <c r="O54" s="4101"/>
      <c r="P54" s="4101"/>
      <c r="Q54" s="4101"/>
      <c r="R54" s="4101"/>
      <c r="S54" s="4101"/>
      <c r="T54" s="4101"/>
      <c r="U54" s="4101"/>
      <c r="V54" s="4101"/>
      <c r="W54" s="4101"/>
      <c r="X54" s="4101"/>
      <c r="Y54" s="4101"/>
      <c r="Z54" s="4101"/>
      <c r="AA54" s="4101"/>
      <c r="AB54" s="4101"/>
      <c r="AC54" s="4101"/>
      <c r="AD54" s="4101"/>
      <c r="AE54" s="4101"/>
      <c r="AF54" s="4101"/>
      <c r="AG54" s="4101"/>
      <c r="AH54" s="4101"/>
      <c r="AI54" s="4101"/>
      <c r="AJ54" s="4101"/>
      <c r="AK54" s="4101"/>
      <c r="AL54" s="4101"/>
      <c r="AM54" s="4101"/>
      <c r="AN54" s="4102"/>
    </row>
    <row r="56" spans="1:40" ht="12.6" customHeight="1">
      <c r="T56" s="4123" t="s">
        <v>221</v>
      </c>
      <c r="U56" s="4123"/>
      <c r="V56" s="4123"/>
      <c r="W56" s="4123"/>
      <c r="X56" s="4123" t="s">
        <v>222</v>
      </c>
      <c r="Y56" s="4123"/>
      <c r="Z56" s="4123"/>
      <c r="AA56" s="4123"/>
      <c r="AB56" s="4123" t="s">
        <v>220</v>
      </c>
      <c r="AC56" s="4123"/>
      <c r="AD56" s="4123"/>
      <c r="AE56" s="4123"/>
      <c r="AG56" s="4127"/>
      <c r="AH56" s="4127"/>
      <c r="AI56" s="4127"/>
      <c r="AJ56" s="4127"/>
      <c r="AK56" s="4125"/>
      <c r="AL56" s="4126"/>
      <c r="AM56" s="4126"/>
      <c r="AN56" s="4126"/>
    </row>
    <row r="57" spans="1:40" ht="12.6" customHeight="1">
      <c r="T57" s="4123"/>
      <c r="U57" s="4123"/>
      <c r="V57" s="4123"/>
      <c r="W57" s="4123"/>
      <c r="X57" s="4123"/>
      <c r="Y57" s="4123"/>
      <c r="Z57" s="4123"/>
      <c r="AA57" s="4123"/>
      <c r="AB57" s="4123"/>
      <c r="AC57" s="4123"/>
      <c r="AD57" s="4123"/>
      <c r="AE57" s="4123"/>
      <c r="AG57" s="4127"/>
      <c r="AH57" s="4127"/>
      <c r="AI57" s="4127"/>
      <c r="AJ57" s="4127"/>
      <c r="AK57" s="4126"/>
      <c r="AL57" s="4126"/>
      <c r="AM57" s="4126"/>
      <c r="AN57" s="4126"/>
    </row>
    <row r="58" spans="1:40" ht="12.6" customHeight="1">
      <c r="T58" s="4122"/>
      <c r="U58" s="4122"/>
      <c r="V58" s="4122"/>
      <c r="W58" s="4122"/>
      <c r="X58" s="4122"/>
      <c r="Y58" s="4122"/>
      <c r="Z58" s="4122"/>
      <c r="AA58" s="4122"/>
      <c r="AB58" s="4122"/>
      <c r="AC58" s="4122"/>
      <c r="AD58" s="4122"/>
      <c r="AE58" s="4122"/>
      <c r="AG58" s="2273"/>
      <c r="AH58" s="2273"/>
      <c r="AI58" s="2273"/>
      <c r="AJ58" s="2273"/>
      <c r="AK58" s="2273"/>
      <c r="AL58" s="2273"/>
      <c r="AM58" s="2273"/>
      <c r="AN58" s="2273"/>
    </row>
    <row r="59" spans="1:40" ht="12.6" customHeight="1">
      <c r="T59" s="4122"/>
      <c r="U59" s="4122"/>
      <c r="V59" s="4122"/>
      <c r="W59" s="4122"/>
      <c r="X59" s="4122"/>
      <c r="Y59" s="4122"/>
      <c r="Z59" s="4122"/>
      <c r="AA59" s="4122"/>
      <c r="AB59" s="4122"/>
      <c r="AC59" s="4122"/>
      <c r="AD59" s="4122"/>
      <c r="AE59" s="4122"/>
      <c r="AG59" s="2273"/>
      <c r="AH59" s="2273"/>
      <c r="AI59" s="2273"/>
      <c r="AJ59" s="2273"/>
      <c r="AK59" s="2273"/>
      <c r="AL59" s="2273"/>
      <c r="AM59" s="2273"/>
      <c r="AN59" s="2273"/>
    </row>
    <row r="60" spans="1:40" ht="12.6" customHeight="1">
      <c r="T60" s="4122"/>
      <c r="U60" s="4122"/>
      <c r="V60" s="4122"/>
      <c r="W60" s="4122"/>
      <c r="X60" s="4122"/>
      <c r="Y60" s="4122"/>
      <c r="Z60" s="4122"/>
      <c r="AA60" s="4122"/>
      <c r="AB60" s="4122"/>
      <c r="AC60" s="4122"/>
      <c r="AD60" s="4122"/>
      <c r="AE60" s="4122"/>
      <c r="AG60" s="2273"/>
      <c r="AH60" s="2273"/>
      <c r="AI60" s="2273"/>
      <c r="AJ60" s="2273"/>
      <c r="AK60" s="2273"/>
      <c r="AL60" s="2273"/>
      <c r="AM60" s="2273"/>
      <c r="AN60" s="2273"/>
    </row>
    <row r="61" spans="1:40" ht="12.6" customHeight="1">
      <c r="T61" s="4122"/>
      <c r="U61" s="4122"/>
      <c r="V61" s="4122"/>
      <c r="W61" s="4122"/>
      <c r="X61" s="4122"/>
      <c r="Y61" s="4122"/>
      <c r="Z61" s="4122"/>
      <c r="AA61" s="4122"/>
      <c r="AB61" s="4122"/>
      <c r="AC61" s="4122"/>
      <c r="AD61" s="4122"/>
      <c r="AE61" s="4122"/>
      <c r="AG61" s="2273"/>
      <c r="AH61" s="2273"/>
      <c r="AI61" s="2273"/>
      <c r="AJ61" s="2273"/>
      <c r="AK61" s="2273"/>
      <c r="AL61" s="2273"/>
      <c r="AM61" s="2273"/>
      <c r="AN61" s="2273"/>
    </row>
    <row r="63" spans="1:40" ht="12.6" customHeight="1">
      <c r="A63" s="4096" t="s">
        <v>2472</v>
      </c>
      <c r="B63" s="4096"/>
      <c r="C63" s="4096"/>
      <c r="D63" s="4096"/>
      <c r="E63" s="4096"/>
      <c r="F63" s="4096"/>
      <c r="G63" s="4096"/>
      <c r="H63" s="4096"/>
      <c r="I63" s="4096"/>
      <c r="J63" s="4096"/>
      <c r="K63" s="4096"/>
      <c r="L63" s="4096"/>
      <c r="M63" s="4096"/>
      <c r="N63" s="4096"/>
      <c r="O63" s="4096"/>
      <c r="P63" s="4096"/>
      <c r="Q63" s="4096"/>
      <c r="R63" s="4096"/>
      <c r="S63" s="4096"/>
      <c r="T63" s="4096"/>
      <c r="U63" s="4096"/>
      <c r="V63" s="4096"/>
      <c r="W63" s="4096"/>
      <c r="X63" s="4096"/>
      <c r="Y63" s="4096"/>
      <c r="Z63" s="4096"/>
      <c r="AA63" s="4096"/>
      <c r="AB63" s="4096"/>
      <c r="AC63" s="4096"/>
      <c r="AD63" s="4096"/>
      <c r="AE63" s="4096"/>
      <c r="AF63" s="4096"/>
      <c r="AG63" s="4096"/>
      <c r="AH63" s="4096"/>
      <c r="AI63" s="4096"/>
      <c r="AJ63" s="4096"/>
      <c r="AK63" s="4096"/>
      <c r="AL63" s="4096"/>
      <c r="AM63" s="4096"/>
      <c r="AN63" s="4096"/>
    </row>
    <row r="64" spans="1:40" ht="12.6" customHeight="1">
      <c r="A64" s="4096"/>
      <c r="B64" s="4096"/>
      <c r="C64" s="4096"/>
      <c r="D64" s="4096"/>
      <c r="E64" s="4096"/>
      <c r="F64" s="4096"/>
      <c r="G64" s="4096"/>
      <c r="H64" s="4096"/>
      <c r="I64" s="4096"/>
      <c r="J64" s="4096"/>
      <c r="K64" s="4096"/>
      <c r="L64" s="4096"/>
      <c r="M64" s="4096"/>
      <c r="N64" s="4096"/>
      <c r="O64" s="4096"/>
      <c r="P64" s="4096"/>
      <c r="Q64" s="4096"/>
      <c r="R64" s="4096"/>
      <c r="S64" s="4096"/>
      <c r="T64" s="4096"/>
      <c r="U64" s="4096"/>
      <c r="V64" s="4096"/>
      <c r="W64" s="4096"/>
      <c r="X64" s="4096"/>
      <c r="Y64" s="4096"/>
      <c r="Z64" s="4096"/>
      <c r="AA64" s="4096"/>
      <c r="AB64" s="4096"/>
      <c r="AC64" s="4096"/>
      <c r="AD64" s="4096"/>
      <c r="AE64" s="4096"/>
      <c r="AF64" s="4096"/>
      <c r="AG64" s="4096"/>
      <c r="AH64" s="4096"/>
      <c r="AI64" s="4096"/>
      <c r="AJ64" s="4096"/>
      <c r="AK64" s="4096"/>
      <c r="AL64" s="4096"/>
      <c r="AM64" s="4096"/>
      <c r="AN64" s="4096"/>
    </row>
    <row r="65" spans="1:41" ht="12.6" customHeight="1">
      <c r="A65" s="4096"/>
      <c r="B65" s="4096"/>
      <c r="C65" s="4096"/>
      <c r="D65" s="4096"/>
      <c r="E65" s="4096"/>
      <c r="F65" s="4096"/>
      <c r="G65" s="4096"/>
      <c r="H65" s="4096"/>
      <c r="I65" s="4096"/>
      <c r="J65" s="4096"/>
      <c r="K65" s="4096"/>
      <c r="L65" s="4096"/>
      <c r="M65" s="4096"/>
      <c r="N65" s="4096"/>
      <c r="O65" s="4096"/>
      <c r="P65" s="4096"/>
      <c r="Q65" s="4096"/>
      <c r="R65" s="4096"/>
      <c r="S65" s="4096"/>
      <c r="T65" s="4096"/>
      <c r="U65" s="4096"/>
      <c r="V65" s="4096"/>
      <c r="W65" s="4096"/>
      <c r="X65" s="4096"/>
      <c r="Y65" s="4096"/>
      <c r="Z65" s="4096"/>
      <c r="AA65" s="4096"/>
      <c r="AB65" s="4096"/>
      <c r="AC65" s="4096"/>
      <c r="AD65" s="4096"/>
      <c r="AE65" s="4096"/>
      <c r="AF65" s="4096"/>
      <c r="AG65" s="4096"/>
      <c r="AH65" s="4096"/>
      <c r="AI65" s="4096"/>
      <c r="AJ65" s="4096"/>
      <c r="AK65" s="4096"/>
      <c r="AL65" s="4096"/>
      <c r="AM65" s="4096"/>
      <c r="AN65" s="4096"/>
    </row>
    <row r="66" spans="1:41" ht="12.6" customHeight="1">
      <c r="A66" s="4096"/>
      <c r="B66" s="4096"/>
      <c r="C66" s="4096"/>
      <c r="D66" s="4096"/>
      <c r="E66" s="4096"/>
      <c r="F66" s="4096"/>
      <c r="G66" s="4096"/>
      <c r="H66" s="4096"/>
      <c r="I66" s="4096"/>
      <c r="J66" s="4096"/>
      <c r="K66" s="4096"/>
      <c r="L66" s="4096"/>
      <c r="M66" s="4096"/>
      <c r="N66" s="4096"/>
      <c r="O66" s="4096"/>
      <c r="P66" s="4096"/>
      <c r="Q66" s="4096"/>
      <c r="R66" s="4096"/>
      <c r="S66" s="4096"/>
      <c r="T66" s="4096"/>
      <c r="U66" s="4096"/>
      <c r="V66" s="4096"/>
      <c r="W66" s="4096"/>
      <c r="X66" s="4096"/>
      <c r="Y66" s="4096"/>
      <c r="Z66" s="4096"/>
      <c r="AA66" s="4096"/>
      <c r="AB66" s="4096"/>
      <c r="AC66" s="4096"/>
      <c r="AD66" s="4096"/>
      <c r="AE66" s="4096"/>
      <c r="AF66" s="4096"/>
      <c r="AG66" s="4096"/>
      <c r="AH66" s="4096"/>
      <c r="AI66" s="4096"/>
      <c r="AJ66" s="4096"/>
      <c r="AK66" s="4096"/>
      <c r="AL66" s="4096"/>
      <c r="AM66" s="4096"/>
      <c r="AN66" s="4096"/>
    </row>
    <row r="67" spans="1:41" ht="12.6" customHeight="1">
      <c r="A67" s="4096"/>
      <c r="B67" s="4096"/>
      <c r="C67" s="4096"/>
      <c r="D67" s="4096"/>
      <c r="E67" s="4096"/>
      <c r="F67" s="4096"/>
      <c r="G67" s="4096"/>
      <c r="H67" s="4096"/>
      <c r="I67" s="4096"/>
      <c r="J67" s="4096"/>
      <c r="K67" s="4096"/>
      <c r="L67" s="4096"/>
      <c r="M67" s="4096"/>
      <c r="N67" s="4096"/>
      <c r="O67" s="4096"/>
      <c r="P67" s="4096"/>
      <c r="Q67" s="4096"/>
      <c r="R67" s="4096"/>
      <c r="S67" s="4096"/>
      <c r="T67" s="4096"/>
      <c r="U67" s="4096"/>
      <c r="V67" s="4096"/>
      <c r="W67" s="4096"/>
      <c r="X67" s="4096"/>
      <c r="Y67" s="4096"/>
      <c r="Z67" s="4096"/>
      <c r="AA67" s="4096"/>
      <c r="AB67" s="4096"/>
      <c r="AC67" s="4096"/>
      <c r="AD67" s="4096"/>
      <c r="AE67" s="4096"/>
      <c r="AF67" s="4096"/>
      <c r="AG67" s="4096"/>
      <c r="AH67" s="4096"/>
      <c r="AI67" s="4096"/>
      <c r="AJ67" s="4096"/>
      <c r="AK67" s="4096"/>
      <c r="AL67" s="4096"/>
      <c r="AM67" s="4096"/>
      <c r="AN67" s="4096"/>
    </row>
    <row r="73" spans="1:41" ht="12.6" customHeight="1">
      <c r="AO73" s="272"/>
    </row>
    <row r="74" spans="1:41" ht="12.6" customHeight="1">
      <c r="AO74" s="272"/>
    </row>
    <row r="75" spans="1:41" ht="12.6" customHeight="1">
      <c r="AO75" s="272"/>
    </row>
    <row r="76" spans="1:41" ht="12.6" customHeight="1">
      <c r="AO76" s="272"/>
    </row>
  </sheetData>
  <mergeCells count="130">
    <mergeCell ref="X58:AA61"/>
    <mergeCell ref="AB58:AE61"/>
    <mergeCell ref="AG58:AJ61"/>
    <mergeCell ref="AK58:AN61"/>
    <mergeCell ref="AB56:AE57"/>
    <mergeCell ref="X56:AA57"/>
    <mergeCell ref="T56:W57"/>
    <mergeCell ref="Q15:X17"/>
    <mergeCell ref="Y15:AF17"/>
    <mergeCell ref="AK56:AN57"/>
    <mergeCell ref="AG56:AJ57"/>
    <mergeCell ref="Y33:AF35"/>
    <mergeCell ref="Y36:AF38"/>
    <mergeCell ref="Y39:AF41"/>
    <mergeCell ref="Y42:AF44"/>
    <mergeCell ref="Q33:X35"/>
    <mergeCell ref="Q36:X38"/>
    <mergeCell ref="Q39:X41"/>
    <mergeCell ref="Q42:X44"/>
    <mergeCell ref="A6:H8"/>
    <mergeCell ref="A9:H11"/>
    <mergeCell ref="A12:H14"/>
    <mergeCell ref="A15:H17"/>
    <mergeCell ref="A18:B20"/>
    <mergeCell ref="C18:D20"/>
    <mergeCell ref="E18:F20"/>
    <mergeCell ref="G18:H20"/>
    <mergeCell ref="T58:W61"/>
    <mergeCell ref="A21:B23"/>
    <mergeCell ref="C21:D23"/>
    <mergeCell ref="E21:F23"/>
    <mergeCell ref="G21:H23"/>
    <mergeCell ref="A24:B26"/>
    <mergeCell ref="C24:D26"/>
    <mergeCell ref="E24:F26"/>
    <mergeCell ref="G24:H26"/>
    <mergeCell ref="C33:D35"/>
    <mergeCell ref="E33:F35"/>
    <mergeCell ref="G33:H35"/>
    <mergeCell ref="A36:B38"/>
    <mergeCell ref="C36:D38"/>
    <mergeCell ref="E36:F38"/>
    <mergeCell ref="G36:H38"/>
    <mergeCell ref="C30:D32"/>
    <mergeCell ref="E30:F32"/>
    <mergeCell ref="G30:H32"/>
    <mergeCell ref="AG15:AN17"/>
    <mergeCell ref="I18:P20"/>
    <mergeCell ref="I21:P23"/>
    <mergeCell ref="I24:P26"/>
    <mergeCell ref="I27:P29"/>
    <mergeCell ref="I30:P32"/>
    <mergeCell ref="Y30:AF32"/>
    <mergeCell ref="Q18:X20"/>
    <mergeCell ref="Q21:X23"/>
    <mergeCell ref="Q24:X26"/>
    <mergeCell ref="Q27:X29"/>
    <mergeCell ref="Q30:X32"/>
    <mergeCell ref="A45:B47"/>
    <mergeCell ref="C45:D47"/>
    <mergeCell ref="E45:F47"/>
    <mergeCell ref="G45:H47"/>
    <mergeCell ref="I15:P17"/>
    <mergeCell ref="I33:P35"/>
    <mergeCell ref="I36:P38"/>
    <mergeCell ref="I39:P41"/>
    <mergeCell ref="I42:P44"/>
    <mergeCell ref="A39:B41"/>
    <mergeCell ref="C39:D41"/>
    <mergeCell ref="E39:F41"/>
    <mergeCell ref="G39:H41"/>
    <mergeCell ref="A42:B44"/>
    <mergeCell ref="C42:D44"/>
    <mergeCell ref="E42:F44"/>
    <mergeCell ref="G42:H44"/>
    <mergeCell ref="A33:B35"/>
    <mergeCell ref="I45:P47"/>
    <mergeCell ref="A27:B29"/>
    <mergeCell ref="C27:D29"/>
    <mergeCell ref="E27:F29"/>
    <mergeCell ref="G27:H29"/>
    <mergeCell ref="A30:B32"/>
    <mergeCell ref="O12:P14"/>
    <mergeCell ref="Q12:S14"/>
    <mergeCell ref="T12:U14"/>
    <mergeCell ref="V12:X14"/>
    <mergeCell ref="AG45:AN47"/>
    <mergeCell ref="I6:AN8"/>
    <mergeCell ref="A3:AN5"/>
    <mergeCell ref="O9:P11"/>
    <mergeCell ref="Y9:Z11"/>
    <mergeCell ref="Y45:AF47"/>
    <mergeCell ref="AG18:AN20"/>
    <mergeCell ref="AG21:AN23"/>
    <mergeCell ref="AG24:AN26"/>
    <mergeCell ref="AG27:AN29"/>
    <mergeCell ref="AG30:AN32"/>
    <mergeCell ref="AG33:AN35"/>
    <mergeCell ref="AG36:AN38"/>
    <mergeCell ref="AG39:AN41"/>
    <mergeCell ref="AG42:AN44"/>
    <mergeCell ref="Q45:X47"/>
    <mergeCell ref="Y18:AF20"/>
    <mergeCell ref="Y21:AF23"/>
    <mergeCell ref="Y24:AF26"/>
    <mergeCell ref="Y27:AF29"/>
    <mergeCell ref="AI9:AJ11"/>
    <mergeCell ref="AK9:AL11"/>
    <mergeCell ref="AM9:AN11"/>
    <mergeCell ref="A48:G49"/>
    <mergeCell ref="A63:AN67"/>
    <mergeCell ref="A50:AN54"/>
    <mergeCell ref="U9:V11"/>
    <mergeCell ref="W9:X11"/>
    <mergeCell ref="AA9:AB11"/>
    <mergeCell ref="AC9:AD11"/>
    <mergeCell ref="AE9:AF11"/>
    <mergeCell ref="AG9:AH11"/>
    <mergeCell ref="Y12:Z14"/>
    <mergeCell ref="AA12:AB14"/>
    <mergeCell ref="AC12:AE14"/>
    <mergeCell ref="AF12:AJ14"/>
    <mergeCell ref="AK12:AN14"/>
    <mergeCell ref="I9:J11"/>
    <mergeCell ref="K9:L11"/>
    <mergeCell ref="M9:N11"/>
    <mergeCell ref="Q9:R11"/>
    <mergeCell ref="S9:T11"/>
    <mergeCell ref="I12:K14"/>
    <mergeCell ref="L12:N14"/>
  </mergeCells>
  <phoneticPr fontId="71"/>
  <dataValidations count="1">
    <dataValidation imeMode="halfAlpha" allowBlank="1" showInputMessage="1" showErrorMessage="1" sqref="L12:N14 Q12:S14 V12:X14 AC12:AE14 A18:B47 E18:F47"/>
  </dataValidations>
  <pageMargins left="0.78740157480314965" right="0.78740157480314965" top="0.39370078740157483" bottom="0.39370078740157483" header="0.39370078740157483" footer="0.39370078740157483"/>
  <pageSetup paperSize="9" scale="97"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CU80"/>
  <sheetViews>
    <sheetView workbookViewId="0">
      <selection activeCell="AB14" sqref="AB14:AN15"/>
    </sheetView>
  </sheetViews>
  <sheetFormatPr defaultColWidth="2.125" defaultRowHeight="12.6" customHeight="1"/>
  <cols>
    <col min="1" max="16384" width="2.125" style="269"/>
  </cols>
  <sheetData>
    <row r="1" spans="1:41" ht="12.6" customHeight="1">
      <c r="A1" s="839" t="s">
        <v>2125</v>
      </c>
      <c r="B1" s="272"/>
      <c r="C1" s="272"/>
      <c r="D1" s="272"/>
      <c r="E1" s="272"/>
      <c r="F1" s="272"/>
      <c r="G1" s="272"/>
    </row>
    <row r="2" spans="1:41" ht="12.6" customHeight="1">
      <c r="B2" s="272"/>
      <c r="C2" s="272"/>
      <c r="D2" s="272"/>
      <c r="E2" s="272"/>
      <c r="F2" s="272"/>
      <c r="G2" s="272"/>
    </row>
    <row r="3" spans="1:41" ht="12.6" customHeight="1">
      <c r="A3" s="4156" t="s">
        <v>1107</v>
      </c>
      <c r="B3" s="4156"/>
      <c r="C3" s="4156"/>
      <c r="D3" s="4156"/>
      <c r="E3" s="4156"/>
      <c r="F3" s="4156"/>
      <c r="G3" s="4156"/>
      <c r="H3" s="4156"/>
      <c r="I3" s="4156"/>
      <c r="J3" s="4156"/>
      <c r="K3" s="4156"/>
      <c r="L3" s="4156"/>
      <c r="M3" s="4156"/>
      <c r="N3" s="4156"/>
      <c r="O3" s="4156"/>
      <c r="P3" s="4156"/>
      <c r="Q3" s="4156"/>
      <c r="R3" s="4156"/>
      <c r="S3" s="4156"/>
      <c r="T3" s="4156"/>
      <c r="U3" s="4156"/>
      <c r="V3" s="4156"/>
      <c r="W3" s="4156"/>
      <c r="X3" s="4156"/>
      <c r="Y3" s="4156"/>
      <c r="Z3" s="4156"/>
      <c r="AA3" s="4156"/>
      <c r="AB3" s="4156"/>
      <c r="AC3" s="4156"/>
      <c r="AD3" s="4156"/>
      <c r="AE3" s="4134"/>
      <c r="AF3" s="4134"/>
      <c r="AG3" s="4134"/>
      <c r="AH3" s="4135" t="s">
        <v>1108</v>
      </c>
      <c r="AI3" s="4135"/>
      <c r="AJ3" s="4135"/>
      <c r="AK3" s="4135"/>
      <c r="AL3" s="4135"/>
      <c r="AM3" s="4135"/>
      <c r="AN3" s="4135"/>
    </row>
    <row r="4" spans="1:41" ht="12.6" customHeight="1">
      <c r="A4" s="4156"/>
      <c r="B4" s="4156"/>
      <c r="C4" s="4156"/>
      <c r="D4" s="4156"/>
      <c r="E4" s="4156"/>
      <c r="F4" s="4156"/>
      <c r="G4" s="4156"/>
      <c r="H4" s="4156"/>
      <c r="I4" s="4156"/>
      <c r="J4" s="4156"/>
      <c r="K4" s="4156"/>
      <c r="L4" s="4156"/>
      <c r="M4" s="4156"/>
      <c r="N4" s="4156"/>
      <c r="O4" s="4156"/>
      <c r="P4" s="4156"/>
      <c r="Q4" s="4156"/>
      <c r="R4" s="4156"/>
      <c r="S4" s="4156"/>
      <c r="T4" s="4156"/>
      <c r="U4" s="4156"/>
      <c r="V4" s="4156"/>
      <c r="W4" s="4156"/>
      <c r="X4" s="4156"/>
      <c r="Y4" s="4156"/>
      <c r="Z4" s="4156"/>
      <c r="AA4" s="4156"/>
      <c r="AB4" s="4156"/>
      <c r="AC4" s="4156"/>
      <c r="AD4" s="4156"/>
      <c r="AE4" s="4134"/>
      <c r="AF4" s="4134"/>
      <c r="AG4" s="4134"/>
      <c r="AH4" s="4135"/>
      <c r="AI4" s="4135"/>
      <c r="AJ4" s="4135"/>
      <c r="AK4" s="4135"/>
      <c r="AL4" s="4135"/>
      <c r="AM4" s="4135"/>
      <c r="AN4" s="4135"/>
    </row>
    <row r="5" spans="1:41" ht="12.6" customHeight="1" thickBot="1">
      <c r="A5" s="4156"/>
      <c r="B5" s="4156"/>
      <c r="C5" s="4156"/>
      <c r="D5" s="4156"/>
      <c r="E5" s="4156"/>
      <c r="F5" s="4156"/>
      <c r="G5" s="4156"/>
      <c r="H5" s="4156"/>
      <c r="I5" s="4156"/>
      <c r="J5" s="4156"/>
      <c r="K5" s="4156"/>
      <c r="L5" s="4156"/>
      <c r="M5" s="4156"/>
      <c r="N5" s="4156"/>
      <c r="O5" s="4156"/>
      <c r="P5" s="4156"/>
      <c r="Q5" s="4156"/>
      <c r="R5" s="4156"/>
      <c r="S5" s="4156"/>
      <c r="T5" s="4156"/>
      <c r="U5" s="4156"/>
      <c r="V5" s="4156"/>
      <c r="W5" s="4156"/>
      <c r="X5" s="4156"/>
      <c r="Y5" s="4156"/>
      <c r="Z5" s="4156"/>
      <c r="AA5" s="4156"/>
      <c r="AB5" s="4156"/>
      <c r="AC5" s="4156"/>
      <c r="AD5" s="4156"/>
      <c r="AE5" s="4134"/>
      <c r="AF5" s="4134"/>
      <c r="AG5" s="4134"/>
      <c r="AH5" s="4135"/>
      <c r="AI5" s="4135"/>
      <c r="AJ5" s="4135"/>
      <c r="AK5" s="4135"/>
      <c r="AL5" s="4135"/>
      <c r="AM5" s="4135"/>
      <c r="AN5" s="4135"/>
    </row>
    <row r="6" spans="1:41" ht="12.6" customHeight="1">
      <c r="A6" s="4161" t="s">
        <v>1111</v>
      </c>
      <c r="B6" s="4162"/>
      <c r="C6" s="4162"/>
      <c r="D6" s="4162"/>
      <c r="E6" s="4162"/>
      <c r="F6" s="4162"/>
      <c r="G6" s="4162"/>
      <c r="H6" s="4162"/>
      <c r="I6" s="4149" t="s">
        <v>2272</v>
      </c>
      <c r="J6" s="4145"/>
      <c r="K6" s="4146"/>
      <c r="L6" s="4146"/>
      <c r="M6" s="4145" t="s">
        <v>255</v>
      </c>
      <c r="N6" s="4145"/>
      <c r="O6" s="4146"/>
      <c r="P6" s="4146"/>
      <c r="Q6" s="4145" t="s">
        <v>256</v>
      </c>
      <c r="R6" s="4145"/>
      <c r="S6" s="4146"/>
      <c r="T6" s="4146"/>
      <c r="U6" s="4145" t="s">
        <v>257</v>
      </c>
      <c r="V6" s="4145"/>
      <c r="W6" s="4159" t="s">
        <v>1110</v>
      </c>
      <c r="X6" s="4157"/>
      <c r="Y6" s="4157"/>
      <c r="Z6" s="4157"/>
      <c r="AA6" s="4157"/>
      <c r="AB6" s="4157"/>
      <c r="AC6" s="4160"/>
      <c r="AD6" s="4171"/>
      <c r="AE6" s="4172"/>
      <c r="AF6" s="4172"/>
      <c r="AG6" s="4172"/>
      <c r="AH6" s="4172"/>
      <c r="AI6" s="4172"/>
      <c r="AJ6" s="4172"/>
      <c r="AK6" s="4172"/>
      <c r="AL6" s="4157" t="s">
        <v>1109</v>
      </c>
      <c r="AM6" s="4157"/>
      <c r="AN6" s="4158"/>
    </row>
    <row r="7" spans="1:41" ht="12.6" customHeight="1">
      <c r="A7" s="4138"/>
      <c r="B7" s="2907"/>
      <c r="C7" s="2907"/>
      <c r="D7" s="2907"/>
      <c r="E7" s="2907"/>
      <c r="F7" s="2907"/>
      <c r="G7" s="2907"/>
      <c r="H7" s="2907"/>
      <c r="I7" s="2925"/>
      <c r="J7" s="2896"/>
      <c r="K7" s="2919"/>
      <c r="L7" s="2919"/>
      <c r="M7" s="2896"/>
      <c r="N7" s="2896"/>
      <c r="O7" s="2919"/>
      <c r="P7" s="2919"/>
      <c r="Q7" s="2896"/>
      <c r="R7" s="2896"/>
      <c r="S7" s="2919"/>
      <c r="T7" s="2919"/>
      <c r="U7" s="2896"/>
      <c r="V7" s="2896"/>
      <c r="W7" s="4152"/>
      <c r="X7" s="2941"/>
      <c r="Y7" s="2941"/>
      <c r="Z7" s="2941"/>
      <c r="AA7" s="2941"/>
      <c r="AB7" s="2941"/>
      <c r="AC7" s="2942"/>
      <c r="AD7" s="4173"/>
      <c r="AE7" s="2509"/>
      <c r="AF7" s="2509"/>
      <c r="AG7" s="2509"/>
      <c r="AH7" s="2509"/>
      <c r="AI7" s="2509"/>
      <c r="AJ7" s="2509"/>
      <c r="AK7" s="2509"/>
      <c r="AL7" s="2941"/>
      <c r="AM7" s="2941"/>
      <c r="AN7" s="4150"/>
    </row>
    <row r="8" spans="1:41" ht="12.6" customHeight="1">
      <c r="A8" s="4147" t="s">
        <v>1112</v>
      </c>
      <c r="B8" s="2204"/>
      <c r="C8" s="2204"/>
      <c r="D8" s="2204"/>
      <c r="E8" s="2204"/>
      <c r="F8" s="2204"/>
      <c r="G8" s="2204"/>
      <c r="H8" s="2204"/>
      <c r="I8" s="2167">
        <f>一括入力シート!B45</f>
        <v>0</v>
      </c>
      <c r="J8" s="2032"/>
      <c r="K8" s="2032"/>
      <c r="L8" s="2032"/>
      <c r="M8" s="2032"/>
      <c r="N8" s="2032"/>
      <c r="O8" s="2032"/>
      <c r="P8" s="2032"/>
      <c r="Q8" s="2032"/>
      <c r="R8" s="2032"/>
      <c r="S8" s="2032"/>
      <c r="T8" s="2032"/>
      <c r="U8" s="2032"/>
      <c r="V8" s="2032"/>
      <c r="W8" s="2032"/>
      <c r="X8" s="2032"/>
      <c r="Y8" s="2032"/>
      <c r="Z8" s="2032"/>
      <c r="AA8" s="2032"/>
      <c r="AB8" s="2032"/>
      <c r="AC8" s="2032"/>
      <c r="AD8" s="2032"/>
      <c r="AE8" s="2032"/>
      <c r="AF8" s="2032"/>
      <c r="AG8" s="2032"/>
      <c r="AH8" s="2032"/>
      <c r="AI8" s="2032"/>
      <c r="AJ8" s="2032"/>
      <c r="AK8" s="2032"/>
      <c r="AL8" s="2032"/>
      <c r="AM8" s="2032"/>
      <c r="AN8" s="4143"/>
    </row>
    <row r="9" spans="1:41" ht="12.6" customHeight="1">
      <c r="A9" s="4148"/>
      <c r="B9" s="1998"/>
      <c r="C9" s="1998"/>
      <c r="D9" s="1998"/>
      <c r="E9" s="1998"/>
      <c r="F9" s="1998"/>
      <c r="G9" s="1998"/>
      <c r="H9" s="1998"/>
      <c r="I9" s="2169"/>
      <c r="J9" s="2033"/>
      <c r="K9" s="2033"/>
      <c r="L9" s="2033"/>
      <c r="M9" s="2033"/>
      <c r="N9" s="2033"/>
      <c r="O9" s="2033"/>
      <c r="P9" s="2033"/>
      <c r="Q9" s="2033"/>
      <c r="R9" s="2033"/>
      <c r="S9" s="2033"/>
      <c r="T9" s="2033"/>
      <c r="U9" s="2033"/>
      <c r="V9" s="2033"/>
      <c r="W9" s="2033"/>
      <c r="X9" s="2033"/>
      <c r="Y9" s="2033"/>
      <c r="Z9" s="2033"/>
      <c r="AA9" s="2033"/>
      <c r="AB9" s="2033"/>
      <c r="AC9" s="2033"/>
      <c r="AD9" s="2033"/>
      <c r="AE9" s="2033"/>
      <c r="AF9" s="2033"/>
      <c r="AG9" s="2033"/>
      <c r="AH9" s="2033"/>
      <c r="AI9" s="2033"/>
      <c r="AJ9" s="2033"/>
      <c r="AK9" s="2033"/>
      <c r="AL9" s="2033"/>
      <c r="AM9" s="2033"/>
      <c r="AN9" s="4144"/>
    </row>
    <row r="10" spans="1:41" ht="12.6" customHeight="1">
      <c r="A10" s="4136" t="s">
        <v>1101</v>
      </c>
      <c r="B10" s="4137"/>
      <c r="C10" s="4137"/>
      <c r="D10" s="4137"/>
      <c r="E10" s="4137"/>
      <c r="F10" s="4137"/>
      <c r="G10" s="4137"/>
      <c r="H10" s="4137"/>
      <c r="I10" s="2912">
        <f>一括入力シート!B44</f>
        <v>0</v>
      </c>
      <c r="J10" s="2913"/>
      <c r="K10" s="2913"/>
      <c r="L10" s="2913"/>
      <c r="M10" s="2913"/>
      <c r="N10" s="2913"/>
      <c r="O10" s="2913"/>
      <c r="P10" s="2913"/>
      <c r="Q10" s="2913"/>
      <c r="R10" s="2913"/>
      <c r="S10" s="2913"/>
      <c r="T10" s="2913"/>
      <c r="U10" s="2913"/>
      <c r="V10" s="2913"/>
      <c r="W10" s="2913"/>
      <c r="X10" s="2913"/>
      <c r="Y10" s="2913"/>
      <c r="Z10" s="2913"/>
      <c r="AA10" s="2913"/>
      <c r="AB10" s="2913"/>
      <c r="AC10" s="2913"/>
      <c r="AD10" s="2913"/>
      <c r="AE10" s="2913"/>
      <c r="AF10" s="2913"/>
      <c r="AG10" s="2913"/>
      <c r="AH10" s="2913"/>
      <c r="AI10" s="2913"/>
      <c r="AJ10" s="2913"/>
      <c r="AK10" s="2913"/>
      <c r="AL10" s="2913"/>
      <c r="AM10" s="2913"/>
      <c r="AN10" s="4142"/>
    </row>
    <row r="11" spans="1:41" ht="12.6" customHeight="1">
      <c r="A11" s="4136"/>
      <c r="B11" s="4137"/>
      <c r="C11" s="4137"/>
      <c r="D11" s="4137"/>
      <c r="E11" s="4137"/>
      <c r="F11" s="4137"/>
      <c r="G11" s="4137"/>
      <c r="H11" s="4137"/>
      <c r="I11" s="2912"/>
      <c r="J11" s="2913"/>
      <c r="K11" s="2913"/>
      <c r="L11" s="2913"/>
      <c r="M11" s="2913"/>
      <c r="N11" s="2913"/>
      <c r="O11" s="2913"/>
      <c r="P11" s="2913"/>
      <c r="Q11" s="2913"/>
      <c r="R11" s="2913"/>
      <c r="S11" s="2913"/>
      <c r="T11" s="2913"/>
      <c r="U11" s="2913"/>
      <c r="V11" s="2913"/>
      <c r="W11" s="2913"/>
      <c r="X11" s="2913"/>
      <c r="Y11" s="2913"/>
      <c r="Z11" s="2913"/>
      <c r="AA11" s="2913"/>
      <c r="AB11" s="2913"/>
      <c r="AC11" s="2913"/>
      <c r="AD11" s="2913"/>
      <c r="AE11" s="2913"/>
      <c r="AF11" s="2913"/>
      <c r="AG11" s="2913"/>
      <c r="AH11" s="2913"/>
      <c r="AI11" s="2913"/>
      <c r="AJ11" s="2913"/>
      <c r="AK11" s="2913"/>
      <c r="AL11" s="2913"/>
      <c r="AM11" s="2913"/>
      <c r="AN11" s="4142"/>
    </row>
    <row r="12" spans="1:41" ht="12.6" customHeight="1">
      <c r="A12" s="4136" t="s">
        <v>1102</v>
      </c>
      <c r="B12" s="4137"/>
      <c r="C12" s="4137"/>
      <c r="D12" s="4137"/>
      <c r="E12" s="4137"/>
      <c r="F12" s="4137"/>
      <c r="G12" s="4137"/>
      <c r="H12" s="4137"/>
      <c r="I12" s="2912" t="str">
        <f>CONCATENATE(一括入力シート!B46,"　　")</f>
        <v>　　</v>
      </c>
      <c r="J12" s="2913"/>
      <c r="K12" s="2913"/>
      <c r="L12" s="2913"/>
      <c r="M12" s="2913"/>
      <c r="N12" s="2913"/>
      <c r="O12" s="2913"/>
      <c r="P12" s="2913"/>
      <c r="Q12" s="2913"/>
      <c r="R12" s="2913"/>
      <c r="S12" s="2913"/>
      <c r="T12" s="2913"/>
      <c r="U12" s="2913"/>
      <c r="V12" s="2913"/>
      <c r="W12" s="2913"/>
      <c r="X12" s="2913"/>
      <c r="Y12" s="2913"/>
      <c r="Z12" s="2913"/>
      <c r="AA12" s="2913"/>
      <c r="AB12" s="2913"/>
      <c r="AC12" s="2913"/>
      <c r="AD12" s="2913"/>
      <c r="AE12" s="2913"/>
      <c r="AF12" s="2913"/>
      <c r="AG12" s="2913"/>
      <c r="AH12" s="2913"/>
      <c r="AI12" s="2913"/>
      <c r="AJ12" s="2913"/>
      <c r="AK12" s="2913"/>
      <c r="AL12" s="2913"/>
      <c r="AM12" s="2913"/>
      <c r="AN12" s="4142"/>
    </row>
    <row r="13" spans="1:41" ht="12.6" customHeight="1">
      <c r="A13" s="4136"/>
      <c r="B13" s="4137"/>
      <c r="C13" s="4137"/>
      <c r="D13" s="4137"/>
      <c r="E13" s="4137"/>
      <c r="F13" s="4137"/>
      <c r="G13" s="4137"/>
      <c r="H13" s="4137"/>
      <c r="I13" s="2912"/>
      <c r="J13" s="2913"/>
      <c r="K13" s="2913"/>
      <c r="L13" s="2913"/>
      <c r="M13" s="2913"/>
      <c r="N13" s="2913"/>
      <c r="O13" s="2913"/>
      <c r="P13" s="2913"/>
      <c r="Q13" s="2913"/>
      <c r="R13" s="2913"/>
      <c r="S13" s="2913"/>
      <c r="T13" s="2913"/>
      <c r="U13" s="2913"/>
      <c r="V13" s="2913"/>
      <c r="W13" s="2913"/>
      <c r="X13" s="2913"/>
      <c r="Y13" s="2913"/>
      <c r="Z13" s="2913"/>
      <c r="AA13" s="2913"/>
      <c r="AB13" s="2913"/>
      <c r="AC13" s="2913"/>
      <c r="AD13" s="2913"/>
      <c r="AE13" s="2913"/>
      <c r="AF13" s="2913"/>
      <c r="AG13" s="2913"/>
      <c r="AH13" s="2913"/>
      <c r="AI13" s="2913"/>
      <c r="AJ13" s="2913"/>
      <c r="AK13" s="2913"/>
      <c r="AL13" s="2913"/>
      <c r="AM13" s="2913"/>
      <c r="AN13" s="4142"/>
    </row>
    <row r="14" spans="1:41" s="912" customFormat="1" ht="12.6" customHeight="1">
      <c r="A14" s="4136"/>
      <c r="B14" s="4137"/>
      <c r="C14" s="4137"/>
      <c r="D14" s="4137"/>
      <c r="E14" s="4137"/>
      <c r="F14" s="4137"/>
      <c r="G14" s="4137"/>
      <c r="H14" s="4137"/>
      <c r="I14" s="4128" t="s">
        <v>2414</v>
      </c>
      <c r="J14" s="4129"/>
      <c r="K14" s="4129"/>
      <c r="L14" s="4129"/>
      <c r="M14" s="4129"/>
      <c r="N14" s="4129"/>
      <c r="O14" s="4129"/>
      <c r="P14" s="4129"/>
      <c r="Q14" s="4129"/>
      <c r="R14" s="4129"/>
      <c r="S14" s="4129"/>
      <c r="T14" s="4129"/>
      <c r="U14" s="4129"/>
      <c r="V14" s="4129"/>
      <c r="W14" s="4129"/>
      <c r="X14" s="4129"/>
      <c r="Y14" s="4129"/>
      <c r="Z14" s="4129"/>
      <c r="AA14" s="4129"/>
      <c r="AB14" s="2913" t="str">
        <f>CONCATENATE(一括入力シート!B49," - ",一括入力シート!C49," - ",一括入力シート!D49)</f>
        <v xml:space="preserve">078 -  - </v>
      </c>
      <c r="AC14" s="3246"/>
      <c r="AD14" s="3246"/>
      <c r="AE14" s="3246"/>
      <c r="AF14" s="3246"/>
      <c r="AG14" s="3246"/>
      <c r="AH14" s="3246"/>
      <c r="AI14" s="3246"/>
      <c r="AJ14" s="3246"/>
      <c r="AK14" s="3246"/>
      <c r="AL14" s="3246"/>
      <c r="AM14" s="3246"/>
      <c r="AN14" s="4175"/>
      <c r="AO14" s="435"/>
    </row>
    <row r="15" spans="1:41" s="912" customFormat="1" ht="12.6" customHeight="1">
      <c r="A15" s="4174"/>
      <c r="B15" s="2082"/>
      <c r="C15" s="2082"/>
      <c r="D15" s="2082"/>
      <c r="E15" s="2082"/>
      <c r="F15" s="2082"/>
      <c r="G15" s="2082"/>
      <c r="H15" s="2082"/>
      <c r="I15" s="4130"/>
      <c r="J15" s="4131"/>
      <c r="K15" s="4131"/>
      <c r="L15" s="4131"/>
      <c r="M15" s="4131"/>
      <c r="N15" s="4131"/>
      <c r="O15" s="4131"/>
      <c r="P15" s="4131"/>
      <c r="Q15" s="4131"/>
      <c r="R15" s="4131"/>
      <c r="S15" s="4131"/>
      <c r="T15" s="4131"/>
      <c r="U15" s="4131"/>
      <c r="V15" s="4131"/>
      <c r="W15" s="4131"/>
      <c r="X15" s="4131"/>
      <c r="Y15" s="4131"/>
      <c r="Z15" s="4131"/>
      <c r="AA15" s="4131"/>
      <c r="AB15" s="4176"/>
      <c r="AC15" s="4176"/>
      <c r="AD15" s="4176"/>
      <c r="AE15" s="4176"/>
      <c r="AF15" s="4176"/>
      <c r="AG15" s="4176"/>
      <c r="AH15" s="4176"/>
      <c r="AI15" s="4176"/>
      <c r="AJ15" s="4176"/>
      <c r="AK15" s="4176"/>
      <c r="AL15" s="4176"/>
      <c r="AM15" s="4176"/>
      <c r="AN15" s="4177"/>
    </row>
    <row r="16" spans="1:41" ht="12.6" customHeight="1">
      <c r="A16" s="4138" t="s">
        <v>1113</v>
      </c>
      <c r="B16" s="2907"/>
      <c r="C16" s="2907"/>
      <c r="D16" s="2907"/>
      <c r="E16" s="2907"/>
      <c r="F16" s="2907"/>
      <c r="G16" s="2907"/>
      <c r="H16" s="2907"/>
      <c r="I16" s="4139">
        <f>一括入力シート!B6</f>
        <v>0</v>
      </c>
      <c r="J16" s="4140"/>
      <c r="K16" s="4140"/>
      <c r="L16" s="4140"/>
      <c r="M16" s="4140"/>
      <c r="N16" s="4140"/>
      <c r="O16" s="4140"/>
      <c r="P16" s="4140"/>
      <c r="Q16" s="4140"/>
      <c r="R16" s="4140"/>
      <c r="S16" s="4140"/>
      <c r="T16" s="4140"/>
      <c r="U16" s="4140"/>
      <c r="V16" s="4140"/>
      <c r="W16" s="4140"/>
      <c r="X16" s="4140"/>
      <c r="Y16" s="4140"/>
      <c r="Z16" s="4140"/>
      <c r="AA16" s="4140"/>
      <c r="AB16" s="4140"/>
      <c r="AC16" s="4140"/>
      <c r="AD16" s="4140"/>
      <c r="AE16" s="4140"/>
      <c r="AF16" s="4140"/>
      <c r="AG16" s="4140"/>
      <c r="AH16" s="4140"/>
      <c r="AI16" s="4140"/>
      <c r="AJ16" s="4140"/>
      <c r="AK16" s="4140"/>
      <c r="AL16" s="4140"/>
      <c r="AM16" s="4140"/>
      <c r="AN16" s="4141"/>
    </row>
    <row r="17" spans="1:40" ht="12.6" customHeight="1">
      <c r="A17" s="4138"/>
      <c r="B17" s="2907"/>
      <c r="C17" s="2907"/>
      <c r="D17" s="2907"/>
      <c r="E17" s="2907"/>
      <c r="F17" s="2907"/>
      <c r="G17" s="2907"/>
      <c r="H17" s="2907"/>
      <c r="I17" s="4139"/>
      <c r="J17" s="4140"/>
      <c r="K17" s="4140"/>
      <c r="L17" s="4140"/>
      <c r="M17" s="4140"/>
      <c r="N17" s="4140"/>
      <c r="O17" s="4140"/>
      <c r="P17" s="4140"/>
      <c r="Q17" s="4140"/>
      <c r="R17" s="4140"/>
      <c r="S17" s="4140"/>
      <c r="T17" s="4140"/>
      <c r="U17" s="4140"/>
      <c r="V17" s="4140"/>
      <c r="W17" s="4140"/>
      <c r="X17" s="4140"/>
      <c r="Y17" s="4140"/>
      <c r="Z17" s="4140"/>
      <c r="AA17" s="4140"/>
      <c r="AB17" s="4140"/>
      <c r="AC17" s="4140"/>
      <c r="AD17" s="4140"/>
      <c r="AE17" s="4140"/>
      <c r="AF17" s="4140"/>
      <c r="AG17" s="4140"/>
      <c r="AH17" s="4140"/>
      <c r="AI17" s="4140"/>
      <c r="AJ17" s="4140"/>
      <c r="AK17" s="4140"/>
      <c r="AL17" s="4140"/>
      <c r="AM17" s="4140"/>
      <c r="AN17" s="4141"/>
    </row>
    <row r="18" spans="1:40" ht="12.6" customHeight="1">
      <c r="A18" s="4138" t="s">
        <v>1103</v>
      </c>
      <c r="B18" s="2907"/>
      <c r="C18" s="2907"/>
      <c r="D18" s="2907"/>
      <c r="E18" s="2907"/>
      <c r="F18" s="2907"/>
      <c r="G18" s="2907"/>
      <c r="H18" s="2907"/>
      <c r="I18" s="2907"/>
      <c r="J18" s="2907"/>
      <c r="K18" s="2907"/>
      <c r="L18" s="4153"/>
      <c r="M18" s="2907" t="s">
        <v>1104</v>
      </c>
      <c r="N18" s="2907"/>
      <c r="O18" s="2907"/>
      <c r="P18" s="2907"/>
      <c r="Q18" s="2907"/>
      <c r="R18" s="2907"/>
      <c r="S18" s="2907"/>
      <c r="T18" s="2907"/>
      <c r="U18" s="2907"/>
      <c r="V18" s="2907"/>
      <c r="W18" s="2907"/>
      <c r="X18" s="2907"/>
      <c r="Y18" s="2907"/>
      <c r="Z18" s="2907"/>
      <c r="AA18" s="2907"/>
      <c r="AB18" s="2907"/>
      <c r="AC18" s="2907"/>
      <c r="AD18" s="4154" t="s">
        <v>1105</v>
      </c>
      <c r="AE18" s="2907"/>
      <c r="AF18" s="2907"/>
      <c r="AG18" s="2907"/>
      <c r="AH18" s="2907"/>
      <c r="AI18" s="2907"/>
      <c r="AJ18" s="2907"/>
      <c r="AK18" s="2907"/>
      <c r="AL18" s="2907"/>
      <c r="AM18" s="2907"/>
      <c r="AN18" s="4155"/>
    </row>
    <row r="19" spans="1:40" ht="12.6" customHeight="1">
      <c r="A19" s="4147"/>
      <c r="B19" s="2204"/>
      <c r="C19" s="2907"/>
      <c r="D19" s="2907"/>
      <c r="E19" s="2907"/>
      <c r="F19" s="2907"/>
      <c r="G19" s="2907"/>
      <c r="H19" s="2907"/>
      <c r="I19" s="2907"/>
      <c r="J19" s="2907"/>
      <c r="K19" s="2907"/>
      <c r="L19" s="4153"/>
      <c r="M19" s="2907"/>
      <c r="N19" s="2907"/>
      <c r="O19" s="2907"/>
      <c r="P19" s="2907"/>
      <c r="Q19" s="2907"/>
      <c r="R19" s="2907"/>
      <c r="S19" s="2907"/>
      <c r="T19" s="2907"/>
      <c r="U19" s="2907"/>
      <c r="V19" s="2907"/>
      <c r="W19" s="2907"/>
      <c r="X19" s="2907"/>
      <c r="Y19" s="2907"/>
      <c r="Z19" s="2907"/>
      <c r="AA19" s="2907"/>
      <c r="AB19" s="2907"/>
      <c r="AC19" s="2907"/>
      <c r="AD19" s="4154"/>
      <c r="AE19" s="2907"/>
      <c r="AF19" s="2907"/>
      <c r="AG19" s="2907"/>
      <c r="AH19" s="2907"/>
      <c r="AI19" s="2907"/>
      <c r="AJ19" s="2907"/>
      <c r="AK19" s="2907"/>
      <c r="AL19" s="2907"/>
      <c r="AM19" s="2907"/>
      <c r="AN19" s="4155"/>
    </row>
    <row r="20" spans="1:40" ht="12.6" customHeight="1">
      <c r="A20" s="4191"/>
      <c r="B20" s="4192"/>
      <c r="C20" s="2907" t="s">
        <v>1106</v>
      </c>
      <c r="D20" s="2907"/>
      <c r="E20" s="2907"/>
      <c r="F20" s="2907"/>
      <c r="G20" s="2907"/>
      <c r="H20" s="2907"/>
      <c r="I20" s="2907"/>
      <c r="J20" s="2907"/>
      <c r="K20" s="2907"/>
      <c r="L20" s="4153"/>
      <c r="M20" s="2907"/>
      <c r="N20" s="2907"/>
      <c r="O20" s="2907"/>
      <c r="P20" s="2907"/>
      <c r="Q20" s="2907"/>
      <c r="R20" s="2907"/>
      <c r="S20" s="2907"/>
      <c r="T20" s="2907"/>
      <c r="U20" s="2907"/>
      <c r="V20" s="2907"/>
      <c r="W20" s="2907"/>
      <c r="X20" s="2907"/>
      <c r="Y20" s="2907"/>
      <c r="Z20" s="2907"/>
      <c r="AA20" s="2907"/>
      <c r="AB20" s="2907"/>
      <c r="AC20" s="2907"/>
      <c r="AD20" s="4154"/>
      <c r="AE20" s="2907"/>
      <c r="AF20" s="2907"/>
      <c r="AG20" s="2907"/>
      <c r="AH20" s="2907"/>
      <c r="AI20" s="2907"/>
      <c r="AJ20" s="2907"/>
      <c r="AK20" s="2907"/>
      <c r="AL20" s="2907"/>
      <c r="AM20" s="2907"/>
      <c r="AN20" s="4155"/>
    </row>
    <row r="21" spans="1:40" ht="12.6" customHeight="1">
      <c r="A21" s="4191"/>
      <c r="B21" s="4192"/>
      <c r="C21" s="2204"/>
      <c r="D21" s="2204"/>
      <c r="E21" s="2907"/>
      <c r="F21" s="2907"/>
      <c r="G21" s="2907"/>
      <c r="H21" s="2907"/>
      <c r="I21" s="2907"/>
      <c r="J21" s="2907"/>
      <c r="K21" s="2907"/>
      <c r="L21" s="4153"/>
      <c r="M21" s="4199" t="s">
        <v>1116</v>
      </c>
      <c r="N21" s="4200"/>
      <c r="O21" s="4200" t="s">
        <v>1117</v>
      </c>
      <c r="P21" s="4200"/>
      <c r="Q21" s="2941" t="s">
        <v>1118</v>
      </c>
      <c r="R21" s="2941"/>
      <c r="S21" s="2941"/>
      <c r="T21" s="2941"/>
      <c r="U21" s="2941"/>
      <c r="V21" s="2941"/>
      <c r="W21" s="2941"/>
      <c r="X21" s="2941"/>
      <c r="Y21" s="2941"/>
      <c r="Z21" s="2941"/>
      <c r="AA21" s="2941"/>
      <c r="AB21" s="2941"/>
      <c r="AC21" s="2941"/>
      <c r="AD21" s="4151" t="s">
        <v>2080</v>
      </c>
      <c r="AE21" s="2941"/>
      <c r="AF21" s="4152" t="s">
        <v>1118</v>
      </c>
      <c r="AG21" s="2941"/>
      <c r="AH21" s="2941"/>
      <c r="AI21" s="2941"/>
      <c r="AJ21" s="2941"/>
      <c r="AK21" s="2941"/>
      <c r="AL21" s="2941"/>
      <c r="AM21" s="2941"/>
      <c r="AN21" s="4150"/>
    </row>
    <row r="22" spans="1:40" ht="12.6" customHeight="1">
      <c r="A22" s="4191"/>
      <c r="B22" s="4192"/>
      <c r="C22" s="4195"/>
      <c r="D22" s="4194"/>
      <c r="E22" s="2941" t="s">
        <v>1115</v>
      </c>
      <c r="F22" s="2941"/>
      <c r="G22" s="2941"/>
      <c r="H22" s="2941"/>
      <c r="I22" s="2941"/>
      <c r="J22" s="2941"/>
      <c r="K22" s="2941"/>
      <c r="L22" s="4198"/>
      <c r="M22" s="4199"/>
      <c r="N22" s="4200"/>
      <c r="O22" s="4200"/>
      <c r="P22" s="4200"/>
      <c r="Q22" s="2941"/>
      <c r="R22" s="2941"/>
      <c r="S22" s="2941"/>
      <c r="T22" s="2941"/>
      <c r="U22" s="2941"/>
      <c r="V22" s="2941"/>
      <c r="W22" s="2941"/>
      <c r="X22" s="2941"/>
      <c r="Y22" s="2941"/>
      <c r="Z22" s="2941"/>
      <c r="AA22" s="2941"/>
      <c r="AB22" s="2941"/>
      <c r="AC22" s="2941"/>
      <c r="AD22" s="4151"/>
      <c r="AE22" s="2941"/>
      <c r="AF22" s="4152"/>
      <c r="AG22" s="2941"/>
      <c r="AH22" s="2941"/>
      <c r="AI22" s="2941"/>
      <c r="AJ22" s="2941"/>
      <c r="AK22" s="2941"/>
      <c r="AL22" s="2941"/>
      <c r="AM22" s="2941"/>
      <c r="AN22" s="4150"/>
    </row>
    <row r="23" spans="1:40" ht="12.6" customHeight="1">
      <c r="A23" s="4193"/>
      <c r="B23" s="4194"/>
      <c r="C23" s="4196"/>
      <c r="D23" s="4197"/>
      <c r="E23" s="2941"/>
      <c r="F23" s="2941"/>
      <c r="G23" s="2941"/>
      <c r="H23" s="2941"/>
      <c r="I23" s="2941"/>
      <c r="J23" s="2941"/>
      <c r="K23" s="2941"/>
      <c r="L23" s="4198"/>
      <c r="M23" s="4199"/>
      <c r="N23" s="4200"/>
      <c r="O23" s="4200"/>
      <c r="P23" s="4200"/>
      <c r="Q23" s="2941"/>
      <c r="R23" s="2941"/>
      <c r="S23" s="2941"/>
      <c r="T23" s="2941"/>
      <c r="U23" s="2941"/>
      <c r="V23" s="2941"/>
      <c r="W23" s="2941"/>
      <c r="X23" s="2941"/>
      <c r="Y23" s="2941"/>
      <c r="Z23" s="2941"/>
      <c r="AA23" s="2941"/>
      <c r="AB23" s="2941"/>
      <c r="AC23" s="2941"/>
      <c r="AD23" s="4151"/>
      <c r="AE23" s="2941"/>
      <c r="AF23" s="4152"/>
      <c r="AG23" s="2941"/>
      <c r="AH23" s="2941"/>
      <c r="AI23" s="2941"/>
      <c r="AJ23" s="2941"/>
      <c r="AK23" s="2941"/>
      <c r="AL23" s="2941"/>
      <c r="AM23" s="2941"/>
      <c r="AN23" s="4150"/>
    </row>
    <row r="24" spans="1:40" ht="12.6" customHeight="1">
      <c r="A24" s="4164"/>
      <c r="B24" s="4165"/>
      <c r="C24" s="4166"/>
      <c r="D24" s="4165"/>
      <c r="E24" s="3990"/>
      <c r="F24" s="3990"/>
      <c r="G24" s="3990"/>
      <c r="H24" s="3990"/>
      <c r="I24" s="3990"/>
      <c r="J24" s="3990"/>
      <c r="K24" s="3990"/>
      <c r="L24" s="4167"/>
      <c r="M24" s="4168"/>
      <c r="N24" s="4169"/>
      <c r="O24" s="4170"/>
      <c r="P24" s="4170"/>
      <c r="Q24" s="4190"/>
      <c r="R24" s="4190"/>
      <c r="S24" s="4190"/>
      <c r="T24" s="4190"/>
      <c r="U24" s="4190"/>
      <c r="V24" s="4190"/>
      <c r="W24" s="4190"/>
      <c r="X24" s="4190"/>
      <c r="Y24" s="4190"/>
      <c r="Z24" s="4190"/>
      <c r="AA24" s="4190"/>
      <c r="AB24" s="4179" t="s">
        <v>1114</v>
      </c>
      <c r="AC24" s="4187"/>
      <c r="AD24" s="4163"/>
      <c r="AE24" s="2542"/>
      <c r="AF24" s="4190"/>
      <c r="AG24" s="4190"/>
      <c r="AH24" s="4190"/>
      <c r="AI24" s="4190"/>
      <c r="AJ24" s="4190"/>
      <c r="AK24" s="4190"/>
      <c r="AL24" s="4190"/>
      <c r="AM24" s="2941" t="s">
        <v>1114</v>
      </c>
      <c r="AN24" s="4150"/>
    </row>
    <row r="25" spans="1:40" ht="12.6" customHeight="1">
      <c r="A25" s="4164"/>
      <c r="B25" s="4165"/>
      <c r="C25" s="4166"/>
      <c r="D25" s="4165"/>
      <c r="E25" s="3990"/>
      <c r="F25" s="3990"/>
      <c r="G25" s="3990"/>
      <c r="H25" s="3990"/>
      <c r="I25" s="3990"/>
      <c r="J25" s="3990"/>
      <c r="K25" s="3990"/>
      <c r="L25" s="4167"/>
      <c r="M25" s="4168"/>
      <c r="N25" s="4169"/>
      <c r="O25" s="4170"/>
      <c r="P25" s="4170"/>
      <c r="Q25" s="4190"/>
      <c r="R25" s="4190"/>
      <c r="S25" s="4190"/>
      <c r="T25" s="4190"/>
      <c r="U25" s="4190"/>
      <c r="V25" s="4190"/>
      <c r="W25" s="4190"/>
      <c r="X25" s="4190"/>
      <c r="Y25" s="4190"/>
      <c r="Z25" s="4190"/>
      <c r="AA25" s="4190"/>
      <c r="AB25" s="4181"/>
      <c r="AC25" s="4188"/>
      <c r="AD25" s="4163"/>
      <c r="AE25" s="2542"/>
      <c r="AF25" s="4190"/>
      <c r="AG25" s="4190"/>
      <c r="AH25" s="4190"/>
      <c r="AI25" s="4190"/>
      <c r="AJ25" s="4190"/>
      <c r="AK25" s="4190"/>
      <c r="AL25" s="4190"/>
      <c r="AM25" s="2941"/>
      <c r="AN25" s="4150"/>
    </row>
    <row r="26" spans="1:40" ht="12.6" customHeight="1">
      <c r="A26" s="4164"/>
      <c r="B26" s="4165"/>
      <c r="C26" s="4166"/>
      <c r="D26" s="4165"/>
      <c r="E26" s="3990"/>
      <c r="F26" s="3990"/>
      <c r="G26" s="3990"/>
      <c r="H26" s="3990"/>
      <c r="I26" s="3990"/>
      <c r="J26" s="3990"/>
      <c r="K26" s="3990"/>
      <c r="L26" s="4167"/>
      <c r="M26" s="4168"/>
      <c r="N26" s="4169"/>
      <c r="O26" s="4170"/>
      <c r="P26" s="4170"/>
      <c r="Q26" s="4190"/>
      <c r="R26" s="4190"/>
      <c r="S26" s="4190"/>
      <c r="T26" s="4190"/>
      <c r="U26" s="4190"/>
      <c r="V26" s="4190"/>
      <c r="W26" s="4190"/>
      <c r="X26" s="4190"/>
      <c r="Y26" s="4190"/>
      <c r="Z26" s="4190"/>
      <c r="AA26" s="4190"/>
      <c r="AB26" s="4183"/>
      <c r="AC26" s="4189"/>
      <c r="AD26" s="4163"/>
      <c r="AE26" s="2542"/>
      <c r="AF26" s="4190"/>
      <c r="AG26" s="4190"/>
      <c r="AH26" s="4190"/>
      <c r="AI26" s="4190"/>
      <c r="AJ26" s="4190"/>
      <c r="AK26" s="4190"/>
      <c r="AL26" s="4190"/>
      <c r="AM26" s="2941"/>
      <c r="AN26" s="4150"/>
    </row>
    <row r="27" spans="1:40" ht="12.6" customHeight="1">
      <c r="A27" s="4164"/>
      <c r="B27" s="4165"/>
      <c r="C27" s="4166"/>
      <c r="D27" s="4165"/>
      <c r="E27" s="3990"/>
      <c r="F27" s="3990"/>
      <c r="G27" s="3990"/>
      <c r="H27" s="3990"/>
      <c r="I27" s="3990"/>
      <c r="J27" s="3990"/>
      <c r="K27" s="3990"/>
      <c r="L27" s="4167"/>
      <c r="M27" s="4168"/>
      <c r="N27" s="4169"/>
      <c r="O27" s="4170"/>
      <c r="P27" s="4170"/>
      <c r="Q27" s="4178"/>
      <c r="R27" s="4179"/>
      <c r="S27" s="4179"/>
      <c r="T27" s="4179"/>
      <c r="U27" s="4179"/>
      <c r="V27" s="4179"/>
      <c r="W27" s="4179"/>
      <c r="X27" s="4179"/>
      <c r="Y27" s="4179"/>
      <c r="Z27" s="4179"/>
      <c r="AA27" s="4179"/>
      <c r="AB27" s="4179"/>
      <c r="AC27" s="4187"/>
      <c r="AD27" s="4163"/>
      <c r="AE27" s="2542"/>
      <c r="AF27" s="4178"/>
      <c r="AG27" s="4179"/>
      <c r="AH27" s="4179"/>
      <c r="AI27" s="4179"/>
      <c r="AJ27" s="4179"/>
      <c r="AK27" s="4179"/>
      <c r="AL27" s="4179"/>
      <c r="AM27" s="4179"/>
      <c r="AN27" s="4184"/>
    </row>
    <row r="28" spans="1:40" ht="12.6" customHeight="1">
      <c r="A28" s="4164"/>
      <c r="B28" s="4165"/>
      <c r="C28" s="4166"/>
      <c r="D28" s="4165"/>
      <c r="E28" s="3990"/>
      <c r="F28" s="3990"/>
      <c r="G28" s="3990"/>
      <c r="H28" s="3990"/>
      <c r="I28" s="3990"/>
      <c r="J28" s="3990"/>
      <c r="K28" s="3990"/>
      <c r="L28" s="4167"/>
      <c r="M28" s="4168"/>
      <c r="N28" s="4169"/>
      <c r="O28" s="4170"/>
      <c r="P28" s="4170"/>
      <c r="Q28" s="4180"/>
      <c r="R28" s="4181"/>
      <c r="S28" s="4181"/>
      <c r="T28" s="4181"/>
      <c r="U28" s="4181"/>
      <c r="V28" s="4181"/>
      <c r="W28" s="4181"/>
      <c r="X28" s="4181"/>
      <c r="Y28" s="4181"/>
      <c r="Z28" s="4181"/>
      <c r="AA28" s="4181"/>
      <c r="AB28" s="4181"/>
      <c r="AC28" s="4188"/>
      <c r="AD28" s="4163"/>
      <c r="AE28" s="2542"/>
      <c r="AF28" s="4180"/>
      <c r="AG28" s="4181"/>
      <c r="AH28" s="4181"/>
      <c r="AI28" s="4181"/>
      <c r="AJ28" s="4181"/>
      <c r="AK28" s="4181"/>
      <c r="AL28" s="4181"/>
      <c r="AM28" s="4181"/>
      <c r="AN28" s="4185"/>
    </row>
    <row r="29" spans="1:40" ht="12.6" customHeight="1">
      <c r="A29" s="4164"/>
      <c r="B29" s="4165"/>
      <c r="C29" s="4166"/>
      <c r="D29" s="4165"/>
      <c r="E29" s="3990"/>
      <c r="F29" s="3990"/>
      <c r="G29" s="3990"/>
      <c r="H29" s="3990"/>
      <c r="I29" s="3990"/>
      <c r="J29" s="3990"/>
      <c r="K29" s="3990"/>
      <c r="L29" s="4167"/>
      <c r="M29" s="4168"/>
      <c r="N29" s="4169"/>
      <c r="O29" s="4170"/>
      <c r="P29" s="4170"/>
      <c r="Q29" s="4182"/>
      <c r="R29" s="4183"/>
      <c r="S29" s="4183"/>
      <c r="T29" s="4183"/>
      <c r="U29" s="4183"/>
      <c r="V29" s="4183"/>
      <c r="W29" s="4183"/>
      <c r="X29" s="4183"/>
      <c r="Y29" s="4183"/>
      <c r="Z29" s="4183"/>
      <c r="AA29" s="4183"/>
      <c r="AB29" s="4183"/>
      <c r="AC29" s="4189"/>
      <c r="AD29" s="4163"/>
      <c r="AE29" s="2542"/>
      <c r="AF29" s="4182"/>
      <c r="AG29" s="4183"/>
      <c r="AH29" s="4183"/>
      <c r="AI29" s="4183"/>
      <c r="AJ29" s="4183"/>
      <c r="AK29" s="4183"/>
      <c r="AL29" s="4183"/>
      <c r="AM29" s="4183"/>
      <c r="AN29" s="4186"/>
    </row>
    <row r="30" spans="1:40" ht="12.6" customHeight="1">
      <c r="A30" s="4164"/>
      <c r="B30" s="4165"/>
      <c r="C30" s="4166"/>
      <c r="D30" s="4165"/>
      <c r="E30" s="3990"/>
      <c r="F30" s="3990"/>
      <c r="G30" s="3990"/>
      <c r="H30" s="3990"/>
      <c r="I30" s="3990"/>
      <c r="J30" s="3990"/>
      <c r="K30" s="3990"/>
      <c r="L30" s="4167"/>
      <c r="M30" s="4168"/>
      <c r="N30" s="4169"/>
      <c r="O30" s="4170"/>
      <c r="P30" s="4170"/>
      <c r="Q30" s="4178"/>
      <c r="R30" s="4179"/>
      <c r="S30" s="4179"/>
      <c r="T30" s="4179"/>
      <c r="U30" s="4179"/>
      <c r="V30" s="4179"/>
      <c r="W30" s="4179"/>
      <c r="X30" s="4179"/>
      <c r="Y30" s="4179"/>
      <c r="Z30" s="4179"/>
      <c r="AA30" s="4179"/>
      <c r="AB30" s="4179"/>
      <c r="AC30" s="4187"/>
      <c r="AD30" s="4163"/>
      <c r="AE30" s="2542"/>
      <c r="AF30" s="4178"/>
      <c r="AG30" s="4179"/>
      <c r="AH30" s="4179"/>
      <c r="AI30" s="4179"/>
      <c r="AJ30" s="4179"/>
      <c r="AK30" s="4179"/>
      <c r="AL30" s="4179"/>
      <c r="AM30" s="4179"/>
      <c r="AN30" s="4184"/>
    </row>
    <row r="31" spans="1:40" ht="12.6" customHeight="1">
      <c r="A31" s="4164"/>
      <c r="B31" s="4165"/>
      <c r="C31" s="4166"/>
      <c r="D31" s="4165"/>
      <c r="E31" s="3990"/>
      <c r="F31" s="3990"/>
      <c r="G31" s="3990"/>
      <c r="H31" s="3990"/>
      <c r="I31" s="3990"/>
      <c r="J31" s="3990"/>
      <c r="K31" s="3990"/>
      <c r="L31" s="4167"/>
      <c r="M31" s="4168"/>
      <c r="N31" s="4169"/>
      <c r="O31" s="4170"/>
      <c r="P31" s="4170"/>
      <c r="Q31" s="4180"/>
      <c r="R31" s="4181"/>
      <c r="S31" s="4181"/>
      <c r="T31" s="4181"/>
      <c r="U31" s="4181"/>
      <c r="V31" s="4181"/>
      <c r="W31" s="4181"/>
      <c r="X31" s="4181"/>
      <c r="Y31" s="4181"/>
      <c r="Z31" s="4181"/>
      <c r="AA31" s="4181"/>
      <c r="AB31" s="4181"/>
      <c r="AC31" s="4188"/>
      <c r="AD31" s="4163"/>
      <c r="AE31" s="2542"/>
      <c r="AF31" s="4180"/>
      <c r="AG31" s="4181"/>
      <c r="AH31" s="4181"/>
      <c r="AI31" s="4181"/>
      <c r="AJ31" s="4181"/>
      <c r="AK31" s="4181"/>
      <c r="AL31" s="4181"/>
      <c r="AM31" s="4181"/>
      <c r="AN31" s="4185"/>
    </row>
    <row r="32" spans="1:40" ht="12.6" customHeight="1">
      <c r="A32" s="4164"/>
      <c r="B32" s="4165"/>
      <c r="C32" s="4166"/>
      <c r="D32" s="4165"/>
      <c r="E32" s="3990"/>
      <c r="F32" s="3990"/>
      <c r="G32" s="3990"/>
      <c r="H32" s="3990"/>
      <c r="I32" s="3990"/>
      <c r="J32" s="3990"/>
      <c r="K32" s="3990"/>
      <c r="L32" s="4167"/>
      <c r="M32" s="4168"/>
      <c r="N32" s="4169"/>
      <c r="O32" s="4170"/>
      <c r="P32" s="4170"/>
      <c r="Q32" s="4182"/>
      <c r="R32" s="4183"/>
      <c r="S32" s="4183"/>
      <c r="T32" s="4183"/>
      <c r="U32" s="4183"/>
      <c r="V32" s="4183"/>
      <c r="W32" s="4183"/>
      <c r="X32" s="4183"/>
      <c r="Y32" s="4183"/>
      <c r="Z32" s="4183"/>
      <c r="AA32" s="4183"/>
      <c r="AB32" s="4183"/>
      <c r="AC32" s="4189"/>
      <c r="AD32" s="4163"/>
      <c r="AE32" s="2542"/>
      <c r="AF32" s="4182"/>
      <c r="AG32" s="4183"/>
      <c r="AH32" s="4183"/>
      <c r="AI32" s="4183"/>
      <c r="AJ32" s="4183"/>
      <c r="AK32" s="4183"/>
      <c r="AL32" s="4183"/>
      <c r="AM32" s="4183"/>
      <c r="AN32" s="4186"/>
    </row>
    <row r="33" spans="1:99" ht="12.6" customHeight="1">
      <c r="A33" s="4164"/>
      <c r="B33" s="4165"/>
      <c r="C33" s="4166"/>
      <c r="D33" s="4165"/>
      <c r="E33" s="3990"/>
      <c r="F33" s="3990"/>
      <c r="G33" s="3990"/>
      <c r="H33" s="3990"/>
      <c r="I33" s="3990"/>
      <c r="J33" s="3990"/>
      <c r="K33" s="3990"/>
      <c r="L33" s="4167"/>
      <c r="M33" s="4168"/>
      <c r="N33" s="4169"/>
      <c r="O33" s="4170"/>
      <c r="P33" s="4170"/>
      <c r="Q33" s="4178"/>
      <c r="R33" s="4179"/>
      <c r="S33" s="4179"/>
      <c r="T33" s="4179"/>
      <c r="U33" s="4179"/>
      <c r="V33" s="4179"/>
      <c r="W33" s="4179"/>
      <c r="X33" s="4179"/>
      <c r="Y33" s="4179"/>
      <c r="Z33" s="4179"/>
      <c r="AA33" s="4179"/>
      <c r="AB33" s="4179"/>
      <c r="AC33" s="4187"/>
      <c r="AD33" s="4163"/>
      <c r="AE33" s="2542"/>
      <c r="AF33" s="4178"/>
      <c r="AG33" s="4179"/>
      <c r="AH33" s="4179"/>
      <c r="AI33" s="4179"/>
      <c r="AJ33" s="4179"/>
      <c r="AK33" s="4179"/>
      <c r="AL33" s="4179"/>
      <c r="AM33" s="4179"/>
      <c r="AN33" s="4184"/>
    </row>
    <row r="34" spans="1:99" ht="12.6" customHeight="1">
      <c r="A34" s="4164"/>
      <c r="B34" s="4165"/>
      <c r="C34" s="4166"/>
      <c r="D34" s="4165"/>
      <c r="E34" s="3990"/>
      <c r="F34" s="3990"/>
      <c r="G34" s="3990"/>
      <c r="H34" s="3990"/>
      <c r="I34" s="3990"/>
      <c r="J34" s="3990"/>
      <c r="K34" s="3990"/>
      <c r="L34" s="4167"/>
      <c r="M34" s="4168"/>
      <c r="N34" s="4169"/>
      <c r="O34" s="4170"/>
      <c r="P34" s="4170"/>
      <c r="Q34" s="4180"/>
      <c r="R34" s="4181"/>
      <c r="S34" s="4181"/>
      <c r="T34" s="4181"/>
      <c r="U34" s="4181"/>
      <c r="V34" s="4181"/>
      <c r="W34" s="4181"/>
      <c r="X34" s="4181"/>
      <c r="Y34" s="4181"/>
      <c r="Z34" s="4181"/>
      <c r="AA34" s="4181"/>
      <c r="AB34" s="4181"/>
      <c r="AC34" s="4188"/>
      <c r="AD34" s="4163"/>
      <c r="AE34" s="2542"/>
      <c r="AF34" s="4180"/>
      <c r="AG34" s="4181"/>
      <c r="AH34" s="4181"/>
      <c r="AI34" s="4181"/>
      <c r="AJ34" s="4181"/>
      <c r="AK34" s="4181"/>
      <c r="AL34" s="4181"/>
      <c r="AM34" s="4181"/>
      <c r="AN34" s="4185"/>
    </row>
    <row r="35" spans="1:99" ht="12.6" customHeight="1">
      <c r="A35" s="4164"/>
      <c r="B35" s="4165"/>
      <c r="C35" s="4166"/>
      <c r="D35" s="4165"/>
      <c r="E35" s="3990"/>
      <c r="F35" s="3990"/>
      <c r="G35" s="3990"/>
      <c r="H35" s="3990"/>
      <c r="I35" s="3990"/>
      <c r="J35" s="3990"/>
      <c r="K35" s="3990"/>
      <c r="L35" s="4167"/>
      <c r="M35" s="4168"/>
      <c r="N35" s="4169"/>
      <c r="O35" s="4170"/>
      <c r="P35" s="4170"/>
      <c r="Q35" s="4182"/>
      <c r="R35" s="4183"/>
      <c r="S35" s="4183"/>
      <c r="T35" s="4183"/>
      <c r="U35" s="4183"/>
      <c r="V35" s="4183"/>
      <c r="W35" s="4183"/>
      <c r="X35" s="4183"/>
      <c r="Y35" s="4183"/>
      <c r="Z35" s="4183"/>
      <c r="AA35" s="4183"/>
      <c r="AB35" s="4183"/>
      <c r="AC35" s="4189"/>
      <c r="AD35" s="4163"/>
      <c r="AE35" s="2542"/>
      <c r="AF35" s="4182"/>
      <c r="AG35" s="4183"/>
      <c r="AH35" s="4183"/>
      <c r="AI35" s="4183"/>
      <c r="AJ35" s="4183"/>
      <c r="AK35" s="4183"/>
      <c r="AL35" s="4183"/>
      <c r="AM35" s="4183"/>
      <c r="AN35" s="4186"/>
    </row>
    <row r="36" spans="1:99" ht="12.6" customHeight="1">
      <c r="A36" s="4164"/>
      <c r="B36" s="4165"/>
      <c r="C36" s="4166"/>
      <c r="D36" s="4165"/>
      <c r="E36" s="3990"/>
      <c r="F36" s="3990"/>
      <c r="G36" s="3990"/>
      <c r="H36" s="3990"/>
      <c r="I36" s="3990"/>
      <c r="J36" s="3990"/>
      <c r="K36" s="3990"/>
      <c r="L36" s="4167"/>
      <c r="M36" s="4168"/>
      <c r="N36" s="4169"/>
      <c r="O36" s="4170"/>
      <c r="P36" s="4170"/>
      <c r="Q36" s="4178"/>
      <c r="R36" s="4179"/>
      <c r="S36" s="4179"/>
      <c r="T36" s="4179"/>
      <c r="U36" s="4179"/>
      <c r="V36" s="4179"/>
      <c r="W36" s="4179"/>
      <c r="X36" s="4179"/>
      <c r="Y36" s="4179"/>
      <c r="Z36" s="4179"/>
      <c r="AA36" s="4179"/>
      <c r="AB36" s="4179"/>
      <c r="AC36" s="4187"/>
      <c r="AD36" s="4163"/>
      <c r="AE36" s="2542"/>
      <c r="AF36" s="4178"/>
      <c r="AG36" s="4179"/>
      <c r="AH36" s="4179"/>
      <c r="AI36" s="4179"/>
      <c r="AJ36" s="4179"/>
      <c r="AK36" s="4179"/>
      <c r="AL36" s="4179"/>
      <c r="AM36" s="4179"/>
      <c r="AN36" s="4184"/>
    </row>
    <row r="37" spans="1:99" ht="12.6" customHeight="1">
      <c r="A37" s="4164"/>
      <c r="B37" s="4165"/>
      <c r="C37" s="4166"/>
      <c r="D37" s="4165"/>
      <c r="E37" s="3990"/>
      <c r="F37" s="3990"/>
      <c r="G37" s="3990"/>
      <c r="H37" s="3990"/>
      <c r="I37" s="3990"/>
      <c r="J37" s="3990"/>
      <c r="K37" s="3990"/>
      <c r="L37" s="4167"/>
      <c r="M37" s="4168"/>
      <c r="N37" s="4169"/>
      <c r="O37" s="4170"/>
      <c r="P37" s="4170"/>
      <c r="Q37" s="4180"/>
      <c r="R37" s="4181"/>
      <c r="S37" s="4181"/>
      <c r="T37" s="4181"/>
      <c r="U37" s="4181"/>
      <c r="V37" s="4181"/>
      <c r="W37" s="4181"/>
      <c r="X37" s="4181"/>
      <c r="Y37" s="4181"/>
      <c r="Z37" s="4181"/>
      <c r="AA37" s="4181"/>
      <c r="AB37" s="4181"/>
      <c r="AC37" s="4188"/>
      <c r="AD37" s="4163"/>
      <c r="AE37" s="2542"/>
      <c r="AF37" s="4180"/>
      <c r="AG37" s="4181"/>
      <c r="AH37" s="4181"/>
      <c r="AI37" s="4181"/>
      <c r="AJ37" s="4181"/>
      <c r="AK37" s="4181"/>
      <c r="AL37" s="4181"/>
      <c r="AM37" s="4181"/>
      <c r="AN37" s="4185"/>
    </row>
    <row r="38" spans="1:99" ht="12.6" customHeight="1">
      <c r="A38" s="4164"/>
      <c r="B38" s="4165"/>
      <c r="C38" s="4166"/>
      <c r="D38" s="4165"/>
      <c r="E38" s="3990"/>
      <c r="F38" s="3990"/>
      <c r="G38" s="3990"/>
      <c r="H38" s="3990"/>
      <c r="I38" s="3990"/>
      <c r="J38" s="3990"/>
      <c r="K38" s="3990"/>
      <c r="L38" s="4167"/>
      <c r="M38" s="4168"/>
      <c r="N38" s="4169"/>
      <c r="O38" s="4170"/>
      <c r="P38" s="4170"/>
      <c r="Q38" s="4182"/>
      <c r="R38" s="4183"/>
      <c r="S38" s="4183"/>
      <c r="T38" s="4183"/>
      <c r="U38" s="4183"/>
      <c r="V38" s="4183"/>
      <c r="W38" s="4183"/>
      <c r="X38" s="4183"/>
      <c r="Y38" s="4183"/>
      <c r="Z38" s="4183"/>
      <c r="AA38" s="4183"/>
      <c r="AB38" s="4183"/>
      <c r="AC38" s="4189"/>
      <c r="AD38" s="4163"/>
      <c r="AE38" s="2542"/>
      <c r="AF38" s="4182"/>
      <c r="AG38" s="4183"/>
      <c r="AH38" s="4183"/>
      <c r="AI38" s="4183"/>
      <c r="AJ38" s="4183"/>
      <c r="AK38" s="4183"/>
      <c r="AL38" s="4183"/>
      <c r="AM38" s="4183"/>
      <c r="AN38" s="4186"/>
    </row>
    <row r="39" spans="1:99" ht="12.6" customHeight="1">
      <c r="A39" s="4164"/>
      <c r="B39" s="4165"/>
      <c r="C39" s="4166"/>
      <c r="D39" s="4165"/>
      <c r="E39" s="3990"/>
      <c r="F39" s="3990"/>
      <c r="G39" s="3990"/>
      <c r="H39" s="3990"/>
      <c r="I39" s="3990"/>
      <c r="J39" s="3990"/>
      <c r="K39" s="3990"/>
      <c r="L39" s="4167"/>
      <c r="M39" s="4168"/>
      <c r="N39" s="4169"/>
      <c r="O39" s="4170"/>
      <c r="P39" s="4170"/>
      <c r="Q39" s="4178"/>
      <c r="R39" s="4179"/>
      <c r="S39" s="4179"/>
      <c r="T39" s="4179"/>
      <c r="U39" s="4179"/>
      <c r="V39" s="4179"/>
      <c r="W39" s="4179"/>
      <c r="X39" s="4179"/>
      <c r="Y39" s="4179"/>
      <c r="Z39" s="4179"/>
      <c r="AA39" s="4179"/>
      <c r="AB39" s="4179"/>
      <c r="AC39" s="4187"/>
      <c r="AD39" s="4163"/>
      <c r="AE39" s="2542"/>
      <c r="AF39" s="4178"/>
      <c r="AG39" s="4179"/>
      <c r="AH39" s="4179"/>
      <c r="AI39" s="4179"/>
      <c r="AJ39" s="4179"/>
      <c r="AK39" s="4179"/>
      <c r="AL39" s="4179"/>
      <c r="AM39" s="4179"/>
      <c r="AN39" s="4184"/>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row>
    <row r="40" spans="1:99" ht="12.6" customHeight="1">
      <c r="A40" s="4164"/>
      <c r="B40" s="4165"/>
      <c r="C40" s="4166"/>
      <c r="D40" s="4165"/>
      <c r="E40" s="3990"/>
      <c r="F40" s="3990"/>
      <c r="G40" s="3990"/>
      <c r="H40" s="3990"/>
      <c r="I40" s="3990"/>
      <c r="J40" s="3990"/>
      <c r="K40" s="3990"/>
      <c r="L40" s="4167"/>
      <c r="M40" s="4168"/>
      <c r="N40" s="4169"/>
      <c r="O40" s="4170"/>
      <c r="P40" s="4170"/>
      <c r="Q40" s="4180"/>
      <c r="R40" s="4181"/>
      <c r="S40" s="4181"/>
      <c r="T40" s="4181"/>
      <c r="U40" s="4181"/>
      <c r="V40" s="4181"/>
      <c r="W40" s="4181"/>
      <c r="X40" s="4181"/>
      <c r="Y40" s="4181"/>
      <c r="Z40" s="4181"/>
      <c r="AA40" s="4181"/>
      <c r="AB40" s="4181"/>
      <c r="AC40" s="4188"/>
      <c r="AD40" s="4163"/>
      <c r="AE40" s="2542"/>
      <c r="AF40" s="4180"/>
      <c r="AG40" s="4181"/>
      <c r="AH40" s="4181"/>
      <c r="AI40" s="4181"/>
      <c r="AJ40" s="4181"/>
      <c r="AK40" s="4181"/>
      <c r="AL40" s="4181"/>
      <c r="AM40" s="4181"/>
      <c r="AN40" s="4185"/>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row>
    <row r="41" spans="1:99" ht="12.6" customHeight="1">
      <c r="A41" s="4164"/>
      <c r="B41" s="4165"/>
      <c r="C41" s="4166"/>
      <c r="D41" s="4165"/>
      <c r="E41" s="3990"/>
      <c r="F41" s="3990"/>
      <c r="G41" s="3990"/>
      <c r="H41" s="3990"/>
      <c r="I41" s="3990"/>
      <c r="J41" s="3990"/>
      <c r="K41" s="3990"/>
      <c r="L41" s="4167"/>
      <c r="M41" s="4168"/>
      <c r="N41" s="4169"/>
      <c r="O41" s="4170"/>
      <c r="P41" s="4170"/>
      <c r="Q41" s="4182"/>
      <c r="R41" s="4183"/>
      <c r="S41" s="4183"/>
      <c r="T41" s="4183"/>
      <c r="U41" s="4183"/>
      <c r="V41" s="4183"/>
      <c r="W41" s="4183"/>
      <c r="X41" s="4183"/>
      <c r="Y41" s="4183"/>
      <c r="Z41" s="4183"/>
      <c r="AA41" s="4183"/>
      <c r="AB41" s="4183"/>
      <c r="AC41" s="4189"/>
      <c r="AD41" s="4163"/>
      <c r="AE41" s="2542"/>
      <c r="AF41" s="4182"/>
      <c r="AG41" s="4183"/>
      <c r="AH41" s="4183"/>
      <c r="AI41" s="4183"/>
      <c r="AJ41" s="4183"/>
      <c r="AK41" s="4183"/>
      <c r="AL41" s="4183"/>
      <c r="AM41" s="4183"/>
      <c r="AN41" s="4186"/>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row>
    <row r="42" spans="1:99" ht="12.6" customHeight="1">
      <c r="A42" s="4164"/>
      <c r="B42" s="4165"/>
      <c r="C42" s="4166"/>
      <c r="D42" s="4165"/>
      <c r="E42" s="3990"/>
      <c r="F42" s="3990"/>
      <c r="G42" s="3990"/>
      <c r="H42" s="3990"/>
      <c r="I42" s="3990"/>
      <c r="J42" s="3990"/>
      <c r="K42" s="3990"/>
      <c r="L42" s="4167"/>
      <c r="M42" s="4168"/>
      <c r="N42" s="4169"/>
      <c r="O42" s="4170"/>
      <c r="P42" s="4170"/>
      <c r="Q42" s="4178"/>
      <c r="R42" s="4179"/>
      <c r="S42" s="4179"/>
      <c r="T42" s="4179"/>
      <c r="U42" s="4179"/>
      <c r="V42" s="4179"/>
      <c r="W42" s="4179"/>
      <c r="X42" s="4179"/>
      <c r="Y42" s="4179"/>
      <c r="Z42" s="4179"/>
      <c r="AA42" s="4179"/>
      <c r="AB42" s="4179"/>
      <c r="AC42" s="4187"/>
      <c r="AD42" s="4163"/>
      <c r="AE42" s="2542"/>
      <c r="AF42" s="4178"/>
      <c r="AG42" s="4179"/>
      <c r="AH42" s="4179"/>
      <c r="AI42" s="4179"/>
      <c r="AJ42" s="4179"/>
      <c r="AK42" s="4179"/>
      <c r="AL42" s="4179"/>
      <c r="AM42" s="4179"/>
      <c r="AN42" s="4184"/>
      <c r="AO42" s="17"/>
      <c r="AP42" s="17"/>
      <c r="AQ42" s="17"/>
      <c r="AR42" s="17"/>
      <c r="AS42" s="17"/>
      <c r="AT42" s="17"/>
      <c r="AU42" s="17"/>
      <c r="AV42" s="17"/>
      <c r="AW42" s="17"/>
      <c r="AX42" s="17"/>
      <c r="AY42" s="17"/>
      <c r="AZ42" s="17"/>
      <c r="BA42" s="17"/>
      <c r="BB42" s="17"/>
      <c r="BC42" s="41"/>
      <c r="BD42" s="41"/>
      <c r="BE42" s="41"/>
      <c r="BF42" s="41"/>
      <c r="BG42" s="41"/>
      <c r="BH42" s="41"/>
      <c r="BI42" s="41"/>
      <c r="BJ42" s="41"/>
      <c r="BK42" s="41"/>
      <c r="BL42" s="41"/>
      <c r="BM42" s="41"/>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row>
    <row r="43" spans="1:99" ht="12.6" customHeight="1">
      <c r="A43" s="4164"/>
      <c r="B43" s="4165"/>
      <c r="C43" s="4166"/>
      <c r="D43" s="4165"/>
      <c r="E43" s="3990"/>
      <c r="F43" s="3990"/>
      <c r="G43" s="3990"/>
      <c r="H43" s="3990"/>
      <c r="I43" s="3990"/>
      <c r="J43" s="3990"/>
      <c r="K43" s="3990"/>
      <c r="L43" s="4167"/>
      <c r="M43" s="4168"/>
      <c r="N43" s="4169"/>
      <c r="O43" s="4170"/>
      <c r="P43" s="4170"/>
      <c r="Q43" s="4180"/>
      <c r="R43" s="4181"/>
      <c r="S43" s="4181"/>
      <c r="T43" s="4181"/>
      <c r="U43" s="4181"/>
      <c r="V43" s="4181"/>
      <c r="W43" s="4181"/>
      <c r="X43" s="4181"/>
      <c r="Y43" s="4181"/>
      <c r="Z43" s="4181"/>
      <c r="AA43" s="4181"/>
      <c r="AB43" s="4181"/>
      <c r="AC43" s="4188"/>
      <c r="AD43" s="4163"/>
      <c r="AE43" s="2542"/>
      <c r="AF43" s="4180"/>
      <c r="AG43" s="4181"/>
      <c r="AH43" s="4181"/>
      <c r="AI43" s="4181"/>
      <c r="AJ43" s="4181"/>
      <c r="AK43" s="4181"/>
      <c r="AL43" s="4181"/>
      <c r="AM43" s="4181"/>
      <c r="AN43" s="4185"/>
      <c r="AO43" s="17"/>
      <c r="AP43" s="17"/>
      <c r="AQ43" s="17"/>
      <c r="AR43" s="17"/>
      <c r="AS43" s="17"/>
      <c r="AT43" s="17"/>
      <c r="AU43" s="17"/>
      <c r="AV43" s="17"/>
      <c r="AW43" s="17"/>
      <c r="AX43" s="17"/>
      <c r="AY43" s="17"/>
      <c r="AZ43" s="17"/>
      <c r="BA43" s="17"/>
      <c r="BB43" s="17"/>
      <c r="BC43" s="41"/>
      <c r="BD43" s="41"/>
      <c r="BE43" s="41"/>
      <c r="BF43" s="41"/>
      <c r="BG43" s="41"/>
      <c r="BH43" s="41"/>
      <c r="BI43" s="41"/>
      <c r="BJ43" s="41"/>
      <c r="BK43" s="41"/>
      <c r="BL43" s="41"/>
      <c r="BM43" s="41"/>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row>
    <row r="44" spans="1:99" ht="12.6" customHeight="1">
      <c r="A44" s="4164"/>
      <c r="B44" s="4165"/>
      <c r="C44" s="4166"/>
      <c r="D44" s="4165"/>
      <c r="E44" s="3990"/>
      <c r="F44" s="3990"/>
      <c r="G44" s="3990"/>
      <c r="H44" s="3990"/>
      <c r="I44" s="3990"/>
      <c r="J44" s="3990"/>
      <c r="K44" s="3990"/>
      <c r="L44" s="4167"/>
      <c r="M44" s="4168"/>
      <c r="N44" s="4169"/>
      <c r="O44" s="4170"/>
      <c r="P44" s="4170"/>
      <c r="Q44" s="4182"/>
      <c r="R44" s="4183"/>
      <c r="S44" s="4183"/>
      <c r="T44" s="4183"/>
      <c r="U44" s="4183"/>
      <c r="V44" s="4183"/>
      <c r="W44" s="4183"/>
      <c r="X44" s="4183"/>
      <c r="Y44" s="4183"/>
      <c r="Z44" s="4183"/>
      <c r="AA44" s="4183"/>
      <c r="AB44" s="4183"/>
      <c r="AC44" s="4189"/>
      <c r="AD44" s="4163"/>
      <c r="AE44" s="2542"/>
      <c r="AF44" s="4182"/>
      <c r="AG44" s="4183"/>
      <c r="AH44" s="4183"/>
      <c r="AI44" s="4183"/>
      <c r="AJ44" s="4183"/>
      <c r="AK44" s="4183"/>
      <c r="AL44" s="4183"/>
      <c r="AM44" s="4183"/>
      <c r="AN44" s="4186"/>
      <c r="AO44" s="17"/>
      <c r="AP44" s="17"/>
      <c r="AQ44" s="17"/>
      <c r="AR44" s="17"/>
      <c r="AS44" s="17"/>
      <c r="AT44" s="17"/>
      <c r="AU44" s="17"/>
      <c r="AV44" s="17"/>
      <c r="AW44" s="17"/>
      <c r="AX44" s="17"/>
      <c r="AY44" s="17"/>
      <c r="AZ44" s="17"/>
      <c r="BA44" s="17"/>
      <c r="BB44" s="17"/>
      <c r="BC44" s="41"/>
      <c r="BD44" s="41"/>
      <c r="BE44" s="41"/>
      <c r="BF44" s="41"/>
      <c r="BG44" s="41"/>
      <c r="BH44" s="41"/>
      <c r="BI44" s="41"/>
      <c r="BJ44" s="41"/>
      <c r="BK44" s="41"/>
      <c r="BL44" s="41"/>
      <c r="BM44" s="41"/>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row>
    <row r="45" spans="1:99" ht="12.6" customHeight="1">
      <c r="A45" s="4164"/>
      <c r="B45" s="4165"/>
      <c r="C45" s="4166"/>
      <c r="D45" s="4165"/>
      <c r="E45" s="3990"/>
      <c r="F45" s="3990"/>
      <c r="G45" s="3990"/>
      <c r="H45" s="3990"/>
      <c r="I45" s="3990"/>
      <c r="J45" s="3990"/>
      <c r="K45" s="3990"/>
      <c r="L45" s="4167"/>
      <c r="M45" s="4168"/>
      <c r="N45" s="4169"/>
      <c r="O45" s="4170"/>
      <c r="P45" s="4170"/>
      <c r="Q45" s="4178"/>
      <c r="R45" s="4179"/>
      <c r="S45" s="4179"/>
      <c r="T45" s="4179"/>
      <c r="U45" s="4179"/>
      <c r="V45" s="4179"/>
      <c r="W45" s="4179"/>
      <c r="X45" s="4179"/>
      <c r="Y45" s="4179"/>
      <c r="Z45" s="4179"/>
      <c r="AA45" s="4179"/>
      <c r="AB45" s="4179"/>
      <c r="AC45" s="4187"/>
      <c r="AD45" s="4163"/>
      <c r="AE45" s="2542"/>
      <c r="AF45" s="4178"/>
      <c r="AG45" s="4179"/>
      <c r="AH45" s="4179"/>
      <c r="AI45" s="4179"/>
      <c r="AJ45" s="4179"/>
      <c r="AK45" s="4179"/>
      <c r="AL45" s="4179"/>
      <c r="AM45" s="4179"/>
      <c r="AN45" s="4184"/>
      <c r="AO45" s="17"/>
      <c r="AP45" s="17"/>
      <c r="AQ45" s="17"/>
      <c r="AR45" s="17"/>
      <c r="AS45" s="17"/>
      <c r="AT45" s="17"/>
      <c r="AU45" s="17"/>
      <c r="AV45" s="17"/>
      <c r="AW45" s="17"/>
      <c r="AX45" s="17"/>
      <c r="AY45" s="17"/>
      <c r="AZ45" s="17"/>
      <c r="BA45" s="17"/>
      <c r="BB45" s="17"/>
      <c r="BC45" s="41"/>
      <c r="BD45" s="41"/>
      <c r="BE45" s="41"/>
      <c r="BF45" s="41"/>
      <c r="BG45" s="41"/>
      <c r="BH45" s="41"/>
      <c r="BI45" s="41"/>
      <c r="BJ45" s="41"/>
      <c r="BK45" s="41"/>
      <c r="BL45" s="41"/>
      <c r="BM45" s="41"/>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row>
    <row r="46" spans="1:99" ht="12.6" customHeight="1">
      <c r="A46" s="4164"/>
      <c r="B46" s="4165"/>
      <c r="C46" s="4166"/>
      <c r="D46" s="4165"/>
      <c r="E46" s="3990"/>
      <c r="F46" s="3990"/>
      <c r="G46" s="3990"/>
      <c r="H46" s="3990"/>
      <c r="I46" s="3990"/>
      <c r="J46" s="3990"/>
      <c r="K46" s="3990"/>
      <c r="L46" s="4167"/>
      <c r="M46" s="4168"/>
      <c r="N46" s="4169"/>
      <c r="O46" s="4170"/>
      <c r="P46" s="4170"/>
      <c r="Q46" s="4180"/>
      <c r="R46" s="4181"/>
      <c r="S46" s="4181"/>
      <c r="T46" s="4181"/>
      <c r="U46" s="4181"/>
      <c r="V46" s="4181"/>
      <c r="W46" s="4181"/>
      <c r="X46" s="4181"/>
      <c r="Y46" s="4181"/>
      <c r="Z46" s="4181"/>
      <c r="AA46" s="4181"/>
      <c r="AB46" s="4181"/>
      <c r="AC46" s="4188"/>
      <c r="AD46" s="4163"/>
      <c r="AE46" s="2542"/>
      <c r="AF46" s="4180"/>
      <c r="AG46" s="4181"/>
      <c r="AH46" s="4181"/>
      <c r="AI46" s="4181"/>
      <c r="AJ46" s="4181"/>
      <c r="AK46" s="4181"/>
      <c r="AL46" s="4181"/>
      <c r="AM46" s="4181"/>
      <c r="AN46" s="4185"/>
      <c r="AO46" s="17"/>
      <c r="AP46" s="17"/>
      <c r="AQ46" s="17"/>
      <c r="AR46" s="17"/>
      <c r="AS46" s="17"/>
      <c r="AT46" s="17"/>
      <c r="AU46" s="17"/>
      <c r="AV46" s="17"/>
      <c r="AW46" s="17"/>
      <c r="AX46" s="17"/>
      <c r="AY46" s="17"/>
      <c r="AZ46" s="17"/>
      <c r="BA46" s="17"/>
      <c r="BB46" s="17"/>
      <c r="BC46" s="41"/>
      <c r="BD46" s="41"/>
      <c r="BE46" s="41"/>
      <c r="BF46" s="41"/>
      <c r="BG46" s="280"/>
      <c r="BH46" s="280"/>
      <c r="BI46" s="268"/>
      <c r="BJ46" s="268"/>
      <c r="BK46" s="280"/>
      <c r="BL46" s="280"/>
      <c r="BM46" s="268"/>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row>
    <row r="47" spans="1:99" ht="12.6" customHeight="1">
      <c r="A47" s="4164"/>
      <c r="B47" s="4165"/>
      <c r="C47" s="4166"/>
      <c r="D47" s="4165"/>
      <c r="E47" s="3990"/>
      <c r="F47" s="3990"/>
      <c r="G47" s="3990"/>
      <c r="H47" s="3990"/>
      <c r="I47" s="3990"/>
      <c r="J47" s="3990"/>
      <c r="K47" s="3990"/>
      <c r="L47" s="4167"/>
      <c r="M47" s="4168"/>
      <c r="N47" s="4169"/>
      <c r="O47" s="4170"/>
      <c r="P47" s="4170"/>
      <c r="Q47" s="4182"/>
      <c r="R47" s="4183"/>
      <c r="S47" s="4183"/>
      <c r="T47" s="4183"/>
      <c r="U47" s="4183"/>
      <c r="V47" s="4183"/>
      <c r="W47" s="4183"/>
      <c r="X47" s="4183"/>
      <c r="Y47" s="4183"/>
      <c r="Z47" s="4183"/>
      <c r="AA47" s="4183"/>
      <c r="AB47" s="4183"/>
      <c r="AC47" s="4189"/>
      <c r="AD47" s="4163"/>
      <c r="AE47" s="2542"/>
      <c r="AF47" s="4182"/>
      <c r="AG47" s="4183"/>
      <c r="AH47" s="4183"/>
      <c r="AI47" s="4183"/>
      <c r="AJ47" s="4183"/>
      <c r="AK47" s="4183"/>
      <c r="AL47" s="4183"/>
      <c r="AM47" s="4183"/>
      <c r="AN47" s="4186"/>
      <c r="AO47" s="17"/>
      <c r="AP47" s="17"/>
      <c r="AQ47" s="17"/>
      <c r="AR47" s="17"/>
      <c r="AS47" s="17"/>
      <c r="AT47" s="17"/>
      <c r="AU47" s="17"/>
      <c r="AV47" s="17"/>
      <c r="AW47" s="17"/>
      <c r="AX47" s="17"/>
      <c r="AY47" s="17"/>
      <c r="AZ47" s="17"/>
      <c r="BA47" s="17"/>
      <c r="BB47" s="17"/>
      <c r="BC47" s="280"/>
      <c r="BD47" s="280"/>
      <c r="BE47" s="41"/>
      <c r="BF47" s="41"/>
      <c r="BG47" s="280"/>
      <c r="BH47" s="280"/>
      <c r="BI47" s="41"/>
      <c r="BJ47" s="41"/>
      <c r="BK47" s="41"/>
      <c r="BL47" s="41"/>
      <c r="BM47" s="279"/>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row>
    <row r="48" spans="1:99" ht="12.6" customHeight="1">
      <c r="A48" s="4164"/>
      <c r="B48" s="4165"/>
      <c r="C48" s="4166"/>
      <c r="D48" s="4165"/>
      <c r="E48" s="3990"/>
      <c r="F48" s="3990"/>
      <c r="G48" s="3990"/>
      <c r="H48" s="3990"/>
      <c r="I48" s="3990"/>
      <c r="J48" s="3990"/>
      <c r="K48" s="3990"/>
      <c r="L48" s="4167"/>
      <c r="M48" s="4168"/>
      <c r="N48" s="4169"/>
      <c r="O48" s="4170"/>
      <c r="P48" s="4170"/>
      <c r="Q48" s="4178"/>
      <c r="R48" s="4179"/>
      <c r="S48" s="4179"/>
      <c r="T48" s="4179"/>
      <c r="U48" s="4179"/>
      <c r="V48" s="4179"/>
      <c r="W48" s="4179"/>
      <c r="X48" s="4179"/>
      <c r="Y48" s="4179"/>
      <c r="Z48" s="4179"/>
      <c r="AA48" s="4179"/>
      <c r="AB48" s="4179"/>
      <c r="AC48" s="4187"/>
      <c r="AD48" s="4163"/>
      <c r="AE48" s="2542"/>
      <c r="AF48" s="4178"/>
      <c r="AG48" s="4179"/>
      <c r="AH48" s="4179"/>
      <c r="AI48" s="4179"/>
      <c r="AJ48" s="4179"/>
      <c r="AK48" s="4179"/>
      <c r="AL48" s="4179"/>
      <c r="AM48" s="4179"/>
      <c r="AN48" s="4184"/>
      <c r="AO48" s="17"/>
      <c r="AP48" s="17"/>
      <c r="AQ48" s="17"/>
      <c r="AR48" s="17"/>
      <c r="AS48" s="17"/>
      <c r="AT48" s="17"/>
      <c r="AU48" s="17"/>
      <c r="AV48" s="17"/>
      <c r="AW48" s="17"/>
      <c r="AX48" s="17"/>
      <c r="AY48" s="17"/>
      <c r="AZ48" s="17"/>
      <c r="BA48" s="17"/>
      <c r="BB48" s="17"/>
      <c r="BC48" s="280"/>
      <c r="BD48" s="280"/>
      <c r="BE48" s="41"/>
      <c r="BF48" s="41"/>
      <c r="BG48" s="280"/>
      <c r="BH48" s="280"/>
      <c r="BI48" s="41"/>
      <c r="BJ48" s="41"/>
      <c r="BK48" s="41"/>
      <c r="BL48" s="41"/>
      <c r="BM48" s="280"/>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row>
    <row r="49" spans="1:99" ht="12.6" customHeight="1">
      <c r="A49" s="4164"/>
      <c r="B49" s="4165"/>
      <c r="C49" s="4166"/>
      <c r="D49" s="4165"/>
      <c r="E49" s="3990"/>
      <c r="F49" s="3990"/>
      <c r="G49" s="3990"/>
      <c r="H49" s="3990"/>
      <c r="I49" s="3990"/>
      <c r="J49" s="3990"/>
      <c r="K49" s="3990"/>
      <c r="L49" s="4167"/>
      <c r="M49" s="4168"/>
      <c r="N49" s="4169"/>
      <c r="O49" s="4170"/>
      <c r="P49" s="4170"/>
      <c r="Q49" s="4180"/>
      <c r="R49" s="4181"/>
      <c r="S49" s="4181"/>
      <c r="T49" s="4181"/>
      <c r="U49" s="4181"/>
      <c r="V49" s="4181"/>
      <c r="W49" s="4181"/>
      <c r="X49" s="4181"/>
      <c r="Y49" s="4181"/>
      <c r="Z49" s="4181"/>
      <c r="AA49" s="4181"/>
      <c r="AB49" s="4181"/>
      <c r="AC49" s="4188"/>
      <c r="AD49" s="4163"/>
      <c r="AE49" s="2542"/>
      <c r="AF49" s="4180"/>
      <c r="AG49" s="4181"/>
      <c r="AH49" s="4181"/>
      <c r="AI49" s="4181"/>
      <c r="AJ49" s="4181"/>
      <c r="AK49" s="4181"/>
      <c r="AL49" s="4181"/>
      <c r="AM49" s="4181"/>
      <c r="AN49" s="4185"/>
      <c r="AO49" s="17"/>
      <c r="AP49" s="17"/>
      <c r="AQ49" s="17"/>
      <c r="AR49" s="17"/>
      <c r="AS49" s="17"/>
      <c r="AT49" s="17"/>
      <c r="AU49" s="17"/>
      <c r="AV49" s="17"/>
      <c r="AW49" s="17"/>
      <c r="AX49" s="17"/>
      <c r="AY49" s="17"/>
      <c r="AZ49" s="17"/>
      <c r="BA49" s="17"/>
      <c r="BB49" s="17"/>
      <c r="BC49" s="280"/>
      <c r="BD49" s="280"/>
      <c r="BE49" s="280"/>
      <c r="BF49" s="280"/>
      <c r="BG49" s="280"/>
      <c r="BH49" s="280"/>
      <c r="BI49" s="280"/>
      <c r="BJ49" s="280"/>
      <c r="BK49" s="280"/>
      <c r="BL49" s="280"/>
      <c r="BM49" s="280"/>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row>
    <row r="50" spans="1:99" ht="12.6" customHeight="1">
      <c r="A50" s="4164"/>
      <c r="B50" s="4165"/>
      <c r="C50" s="4166"/>
      <c r="D50" s="4165"/>
      <c r="E50" s="3990"/>
      <c r="F50" s="3990"/>
      <c r="G50" s="3990"/>
      <c r="H50" s="3990"/>
      <c r="I50" s="3990"/>
      <c r="J50" s="3990"/>
      <c r="K50" s="3990"/>
      <c r="L50" s="4167"/>
      <c r="M50" s="4168"/>
      <c r="N50" s="4169"/>
      <c r="O50" s="4170"/>
      <c r="P50" s="4170"/>
      <c r="Q50" s="4182"/>
      <c r="R50" s="4183"/>
      <c r="S50" s="4183"/>
      <c r="T50" s="4183"/>
      <c r="U50" s="4183"/>
      <c r="V50" s="4183"/>
      <c r="W50" s="4183"/>
      <c r="X50" s="4183"/>
      <c r="Y50" s="4183"/>
      <c r="Z50" s="4183"/>
      <c r="AA50" s="4183"/>
      <c r="AB50" s="4183"/>
      <c r="AC50" s="4189"/>
      <c r="AD50" s="4163"/>
      <c r="AE50" s="2542"/>
      <c r="AF50" s="4182"/>
      <c r="AG50" s="4183"/>
      <c r="AH50" s="4183"/>
      <c r="AI50" s="4183"/>
      <c r="AJ50" s="4183"/>
      <c r="AK50" s="4183"/>
      <c r="AL50" s="4183"/>
      <c r="AM50" s="4183"/>
      <c r="AN50" s="4186"/>
      <c r="AO50" s="17"/>
      <c r="AP50" s="17"/>
      <c r="AQ50" s="17"/>
      <c r="AR50" s="17"/>
      <c r="AS50" s="17"/>
      <c r="AT50" s="17"/>
      <c r="AU50" s="17"/>
      <c r="AV50" s="17"/>
      <c r="AW50" s="17"/>
      <c r="AX50" s="17"/>
      <c r="AY50" s="17"/>
      <c r="AZ50" s="17"/>
      <c r="BA50" s="17"/>
      <c r="BB50" s="17"/>
      <c r="BC50" s="280"/>
      <c r="BD50" s="280"/>
      <c r="BE50" s="41"/>
      <c r="BF50" s="41"/>
      <c r="BG50" s="280"/>
      <c r="BH50" s="280"/>
      <c r="BI50" s="41"/>
      <c r="BJ50" s="41"/>
      <c r="BK50" s="41"/>
      <c r="BL50" s="41"/>
      <c r="BM50" s="280"/>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row>
    <row r="51" spans="1:99" ht="12.6" customHeight="1">
      <c r="A51" s="4164"/>
      <c r="B51" s="4165"/>
      <c r="C51" s="4166"/>
      <c r="D51" s="4165"/>
      <c r="E51" s="3990"/>
      <c r="F51" s="3990"/>
      <c r="G51" s="3990"/>
      <c r="H51" s="3990"/>
      <c r="I51" s="3990"/>
      <c r="J51" s="3990"/>
      <c r="K51" s="3990"/>
      <c r="L51" s="4167"/>
      <c r="M51" s="4168"/>
      <c r="N51" s="4169"/>
      <c r="O51" s="4170"/>
      <c r="P51" s="4170"/>
      <c r="Q51" s="4178"/>
      <c r="R51" s="4179"/>
      <c r="S51" s="4179"/>
      <c r="T51" s="4179"/>
      <c r="U51" s="4179"/>
      <c r="V51" s="4179"/>
      <c r="W51" s="4179"/>
      <c r="X51" s="4179"/>
      <c r="Y51" s="4179"/>
      <c r="Z51" s="4179"/>
      <c r="AA51" s="4179"/>
      <c r="AB51" s="4179"/>
      <c r="AC51" s="4187"/>
      <c r="AD51" s="4163"/>
      <c r="AE51" s="2542"/>
      <c r="AF51" s="4178"/>
      <c r="AG51" s="4179"/>
      <c r="AH51" s="4179"/>
      <c r="AI51" s="4179"/>
      <c r="AJ51" s="4179"/>
      <c r="AK51" s="4179"/>
      <c r="AL51" s="4179"/>
      <c r="AM51" s="4179"/>
      <c r="AN51" s="4184"/>
      <c r="AO51" s="17"/>
      <c r="AP51" s="17"/>
      <c r="AQ51" s="17"/>
      <c r="AR51" s="17"/>
      <c r="AS51" s="17"/>
      <c r="AT51" s="17"/>
      <c r="AU51" s="17"/>
      <c r="AV51" s="17"/>
      <c r="AW51" s="17"/>
      <c r="AX51" s="17"/>
      <c r="AY51" s="17"/>
      <c r="AZ51" s="17"/>
      <c r="BA51" s="17"/>
      <c r="BB51" s="17"/>
      <c r="BC51" s="280"/>
      <c r="BD51" s="280"/>
      <c r="BE51" s="41"/>
      <c r="BF51" s="41"/>
      <c r="BG51" s="280"/>
      <c r="BH51" s="280"/>
      <c r="BI51" s="41"/>
      <c r="BJ51" s="41"/>
      <c r="BK51" s="41"/>
      <c r="BL51" s="41"/>
      <c r="BM51" s="280"/>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row>
    <row r="52" spans="1:99" ht="12.6" customHeight="1">
      <c r="A52" s="4164"/>
      <c r="B52" s="4165"/>
      <c r="C52" s="4166"/>
      <c r="D52" s="4165"/>
      <c r="E52" s="3990"/>
      <c r="F52" s="3990"/>
      <c r="G52" s="3990"/>
      <c r="H52" s="3990"/>
      <c r="I52" s="3990"/>
      <c r="J52" s="3990"/>
      <c r="K52" s="3990"/>
      <c r="L52" s="4167"/>
      <c r="M52" s="4168"/>
      <c r="N52" s="4169"/>
      <c r="O52" s="4170"/>
      <c r="P52" s="4170"/>
      <c r="Q52" s="4180"/>
      <c r="R52" s="4181"/>
      <c r="S52" s="4181"/>
      <c r="T52" s="4181"/>
      <c r="U52" s="4181"/>
      <c r="V52" s="4181"/>
      <c r="W52" s="4181"/>
      <c r="X52" s="4181"/>
      <c r="Y52" s="4181"/>
      <c r="Z52" s="4181"/>
      <c r="AA52" s="4181"/>
      <c r="AB52" s="4181"/>
      <c r="AC52" s="4188"/>
      <c r="AD52" s="4163"/>
      <c r="AE52" s="2542"/>
      <c r="AF52" s="4180"/>
      <c r="AG52" s="4181"/>
      <c r="AH52" s="4181"/>
      <c r="AI52" s="4181"/>
      <c r="AJ52" s="4181"/>
      <c r="AK52" s="4181"/>
      <c r="AL52" s="4181"/>
      <c r="AM52" s="4181"/>
      <c r="AN52" s="4185"/>
      <c r="AO52" s="17"/>
      <c r="AP52" s="17"/>
      <c r="AQ52" s="17"/>
      <c r="AR52" s="17"/>
      <c r="AS52" s="17"/>
      <c r="AT52" s="17"/>
      <c r="AU52" s="17"/>
      <c r="AV52" s="17"/>
      <c r="AW52" s="17"/>
      <c r="AX52" s="17"/>
      <c r="AY52" s="17"/>
      <c r="AZ52" s="17"/>
      <c r="BA52" s="17"/>
      <c r="BB52" s="17"/>
      <c r="BC52" s="280"/>
      <c r="BD52" s="280"/>
      <c r="BE52" s="41"/>
      <c r="BF52" s="41"/>
      <c r="BG52" s="280"/>
      <c r="BH52" s="280"/>
      <c r="BI52" s="41"/>
      <c r="BJ52" s="41"/>
      <c r="BK52" s="41"/>
      <c r="BL52" s="41"/>
      <c r="BM52" s="280"/>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row>
    <row r="53" spans="1:99" ht="12.6" customHeight="1">
      <c r="A53" s="4164"/>
      <c r="B53" s="4165"/>
      <c r="C53" s="4166"/>
      <c r="D53" s="4165"/>
      <c r="E53" s="3990"/>
      <c r="F53" s="3990"/>
      <c r="G53" s="3990"/>
      <c r="H53" s="3990"/>
      <c r="I53" s="3990"/>
      <c r="J53" s="3990"/>
      <c r="K53" s="3990"/>
      <c r="L53" s="4167"/>
      <c r="M53" s="4168"/>
      <c r="N53" s="4169"/>
      <c r="O53" s="4170"/>
      <c r="P53" s="4170"/>
      <c r="Q53" s="4182"/>
      <c r="R53" s="4183"/>
      <c r="S53" s="4183"/>
      <c r="T53" s="4183"/>
      <c r="U53" s="4183"/>
      <c r="V53" s="4183"/>
      <c r="W53" s="4183"/>
      <c r="X53" s="4183"/>
      <c r="Y53" s="4183"/>
      <c r="Z53" s="4183"/>
      <c r="AA53" s="4183"/>
      <c r="AB53" s="4183"/>
      <c r="AC53" s="4189"/>
      <c r="AD53" s="4163"/>
      <c r="AE53" s="2542"/>
      <c r="AF53" s="4182"/>
      <c r="AG53" s="4183"/>
      <c r="AH53" s="4183"/>
      <c r="AI53" s="4183"/>
      <c r="AJ53" s="4183"/>
      <c r="AK53" s="4183"/>
      <c r="AL53" s="4183"/>
      <c r="AM53" s="4183"/>
      <c r="AN53" s="4186"/>
      <c r="AO53" s="17"/>
      <c r="AP53" s="17"/>
      <c r="AQ53" s="17"/>
      <c r="AR53" s="17"/>
      <c r="AS53" s="17"/>
      <c r="AT53" s="17"/>
      <c r="AU53" s="17"/>
      <c r="AV53" s="17"/>
      <c r="AW53" s="17"/>
      <c r="AX53" s="17"/>
      <c r="AY53" s="17"/>
      <c r="AZ53" s="17"/>
      <c r="BA53" s="17"/>
      <c r="BB53" s="17"/>
      <c r="BC53" s="280"/>
      <c r="BD53" s="280"/>
      <c r="BE53" s="41"/>
      <c r="BF53" s="41"/>
      <c r="BG53" s="280"/>
      <c r="BH53" s="280"/>
      <c r="BI53" s="41"/>
      <c r="BJ53" s="41"/>
      <c r="BK53" s="41"/>
      <c r="BL53" s="41"/>
      <c r="BM53" s="280"/>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row>
    <row r="54" spans="1:99" ht="12.6" customHeight="1">
      <c r="A54" s="4164"/>
      <c r="B54" s="4165"/>
      <c r="C54" s="4166"/>
      <c r="D54" s="4165"/>
      <c r="E54" s="3990"/>
      <c r="F54" s="3990"/>
      <c r="G54" s="3990"/>
      <c r="H54" s="3990"/>
      <c r="I54" s="3990"/>
      <c r="J54" s="3990"/>
      <c r="K54" s="3990"/>
      <c r="L54" s="4167"/>
      <c r="M54" s="4168"/>
      <c r="N54" s="4169"/>
      <c r="O54" s="4170"/>
      <c r="P54" s="4170"/>
      <c r="Q54" s="4178"/>
      <c r="R54" s="4179"/>
      <c r="S54" s="4179"/>
      <c r="T54" s="4179"/>
      <c r="U54" s="4179"/>
      <c r="V54" s="4179"/>
      <c r="W54" s="4179"/>
      <c r="X54" s="4179"/>
      <c r="Y54" s="4179"/>
      <c r="Z54" s="4179"/>
      <c r="AA54" s="4179"/>
      <c r="AB54" s="4179"/>
      <c r="AC54" s="4187"/>
      <c r="AD54" s="4163"/>
      <c r="AE54" s="2542"/>
      <c r="AF54" s="4178"/>
      <c r="AG54" s="4179"/>
      <c r="AH54" s="4179"/>
      <c r="AI54" s="4179"/>
      <c r="AJ54" s="4179"/>
      <c r="AK54" s="4179"/>
      <c r="AL54" s="4179"/>
      <c r="AM54" s="4179"/>
      <c r="AN54" s="4184"/>
      <c r="AO54" s="17"/>
      <c r="AP54" s="17"/>
      <c r="AQ54" s="17"/>
      <c r="AR54" s="17"/>
      <c r="AS54" s="17"/>
      <c r="AT54" s="17"/>
      <c r="AU54" s="17"/>
      <c r="AV54" s="17"/>
      <c r="AW54" s="17"/>
      <c r="AX54" s="17"/>
      <c r="AY54" s="17"/>
      <c r="AZ54" s="17"/>
      <c r="BA54" s="17"/>
      <c r="BB54" s="17"/>
      <c r="BC54" s="280"/>
      <c r="BD54" s="280"/>
      <c r="BE54" s="41"/>
      <c r="BF54" s="41"/>
      <c r="BG54" s="280"/>
      <c r="BH54" s="280"/>
      <c r="BI54" s="41"/>
      <c r="BJ54" s="41"/>
      <c r="BK54" s="41"/>
      <c r="BL54" s="41"/>
      <c r="BM54" s="280"/>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row>
    <row r="55" spans="1:99" ht="12.6" customHeight="1">
      <c r="A55" s="4164"/>
      <c r="B55" s="4165"/>
      <c r="C55" s="4166"/>
      <c r="D55" s="4165"/>
      <c r="E55" s="3990"/>
      <c r="F55" s="3990"/>
      <c r="G55" s="3990"/>
      <c r="H55" s="3990"/>
      <c r="I55" s="3990"/>
      <c r="J55" s="3990"/>
      <c r="K55" s="3990"/>
      <c r="L55" s="4167"/>
      <c r="M55" s="4168"/>
      <c r="N55" s="4169"/>
      <c r="O55" s="4170"/>
      <c r="P55" s="4170"/>
      <c r="Q55" s="4180"/>
      <c r="R55" s="4181"/>
      <c r="S55" s="4181"/>
      <c r="T55" s="4181"/>
      <c r="U55" s="4181"/>
      <c r="V55" s="4181"/>
      <c r="W55" s="4181"/>
      <c r="X55" s="4181"/>
      <c r="Y55" s="4181"/>
      <c r="Z55" s="4181"/>
      <c r="AA55" s="4181"/>
      <c r="AB55" s="4181"/>
      <c r="AC55" s="4188"/>
      <c r="AD55" s="4163"/>
      <c r="AE55" s="2542"/>
      <c r="AF55" s="4180"/>
      <c r="AG55" s="4181"/>
      <c r="AH55" s="4181"/>
      <c r="AI55" s="4181"/>
      <c r="AJ55" s="4181"/>
      <c r="AK55" s="4181"/>
      <c r="AL55" s="4181"/>
      <c r="AM55" s="4181"/>
      <c r="AN55" s="4185"/>
      <c r="AO55" s="17"/>
      <c r="AP55" s="17"/>
      <c r="AQ55" s="17"/>
      <c r="AR55" s="17"/>
      <c r="AS55" s="17"/>
      <c r="AT55" s="17"/>
      <c r="AU55" s="17"/>
      <c r="AV55" s="17"/>
      <c r="AW55" s="17"/>
      <c r="AX55" s="17"/>
      <c r="AY55" s="17"/>
      <c r="AZ55" s="17"/>
      <c r="BA55" s="17"/>
      <c r="BB55" s="17"/>
      <c r="BC55" s="280"/>
      <c r="BD55" s="280"/>
      <c r="BE55" s="41"/>
      <c r="BF55" s="41"/>
      <c r="BG55" s="280"/>
      <c r="BH55" s="280"/>
      <c r="BI55" s="41"/>
      <c r="BJ55" s="41"/>
      <c r="BK55" s="41"/>
      <c r="BL55" s="41"/>
      <c r="BM55" s="280"/>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row>
    <row r="56" spans="1:99" ht="12.6" customHeight="1">
      <c r="A56" s="4164"/>
      <c r="B56" s="4165"/>
      <c r="C56" s="4166"/>
      <c r="D56" s="4165"/>
      <c r="E56" s="3990"/>
      <c r="F56" s="3990"/>
      <c r="G56" s="3990"/>
      <c r="H56" s="3990"/>
      <c r="I56" s="3990"/>
      <c r="J56" s="3990"/>
      <c r="K56" s="3990"/>
      <c r="L56" s="4167"/>
      <c r="M56" s="4168"/>
      <c r="N56" s="4169"/>
      <c r="O56" s="4170"/>
      <c r="P56" s="4170"/>
      <c r="Q56" s="4182"/>
      <c r="R56" s="4183"/>
      <c r="S56" s="4183"/>
      <c r="T56" s="4183"/>
      <c r="U56" s="4183"/>
      <c r="V56" s="4183"/>
      <c r="W56" s="4183"/>
      <c r="X56" s="4183"/>
      <c r="Y56" s="4183"/>
      <c r="Z56" s="4183"/>
      <c r="AA56" s="4183"/>
      <c r="AB56" s="4183"/>
      <c r="AC56" s="4189"/>
      <c r="AD56" s="4163"/>
      <c r="AE56" s="2542"/>
      <c r="AF56" s="4182"/>
      <c r="AG56" s="4183"/>
      <c r="AH56" s="4183"/>
      <c r="AI56" s="4183"/>
      <c r="AJ56" s="4183"/>
      <c r="AK56" s="4183"/>
      <c r="AL56" s="4183"/>
      <c r="AM56" s="4183"/>
      <c r="AN56" s="4186"/>
      <c r="AO56" s="17"/>
      <c r="AP56" s="17"/>
      <c r="AQ56" s="17"/>
      <c r="AR56" s="17"/>
      <c r="AS56" s="17"/>
      <c r="AT56" s="17"/>
      <c r="AU56" s="17"/>
      <c r="AV56" s="17"/>
      <c r="AW56" s="17"/>
      <c r="AX56" s="17"/>
      <c r="AY56" s="17"/>
      <c r="AZ56" s="17"/>
      <c r="BA56" s="17"/>
      <c r="BB56" s="17"/>
      <c r="BC56" s="280"/>
      <c r="BD56" s="280"/>
      <c r="BE56" s="41"/>
      <c r="BF56" s="41"/>
      <c r="BG56" s="280"/>
      <c r="BH56" s="280"/>
      <c r="BI56" s="41"/>
      <c r="BJ56" s="41"/>
      <c r="BK56" s="41"/>
      <c r="BL56" s="41"/>
      <c r="BM56" s="280"/>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row>
    <row r="57" spans="1:99" ht="12.6" customHeight="1">
      <c r="A57" s="4164"/>
      <c r="B57" s="4165"/>
      <c r="C57" s="4166"/>
      <c r="D57" s="4165"/>
      <c r="E57" s="3990"/>
      <c r="F57" s="3990"/>
      <c r="G57" s="3990"/>
      <c r="H57" s="3990"/>
      <c r="I57" s="3990"/>
      <c r="J57" s="3990"/>
      <c r="K57" s="3990"/>
      <c r="L57" s="4167"/>
      <c r="M57" s="4168"/>
      <c r="N57" s="4169"/>
      <c r="O57" s="4170"/>
      <c r="P57" s="4170"/>
      <c r="Q57" s="4178"/>
      <c r="R57" s="4179"/>
      <c r="S57" s="4179"/>
      <c r="T57" s="4179"/>
      <c r="U57" s="4179"/>
      <c r="V57" s="4179"/>
      <c r="W57" s="4179"/>
      <c r="X57" s="4179"/>
      <c r="Y57" s="4179"/>
      <c r="Z57" s="4179"/>
      <c r="AA57" s="4179"/>
      <c r="AB57" s="4179"/>
      <c r="AC57" s="4187"/>
      <c r="AD57" s="4163"/>
      <c r="AE57" s="2542"/>
      <c r="AF57" s="4178"/>
      <c r="AG57" s="4179"/>
      <c r="AH57" s="4179"/>
      <c r="AI57" s="4179"/>
      <c r="AJ57" s="4179"/>
      <c r="AK57" s="4179"/>
      <c r="AL57" s="4179"/>
      <c r="AM57" s="4179"/>
      <c r="AN57" s="4184"/>
      <c r="AO57" s="17"/>
      <c r="AP57" s="17"/>
      <c r="AQ57" s="17"/>
      <c r="AR57" s="17"/>
      <c r="AS57" s="17"/>
      <c r="AT57" s="17"/>
      <c r="AU57" s="17"/>
      <c r="AV57" s="17"/>
      <c r="AW57" s="17"/>
      <c r="AX57" s="17"/>
      <c r="AY57" s="17"/>
      <c r="AZ57" s="17"/>
      <c r="BA57" s="17"/>
      <c r="BB57" s="17"/>
      <c r="BC57" s="280"/>
      <c r="BD57" s="280"/>
      <c r="BE57" s="41"/>
      <c r="BF57" s="41"/>
      <c r="BG57" s="280"/>
      <c r="BH57" s="280"/>
      <c r="BI57" s="41"/>
      <c r="BJ57" s="41"/>
      <c r="BK57" s="41"/>
      <c r="BL57" s="41"/>
      <c r="BM57" s="280"/>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row>
    <row r="58" spans="1:99" ht="12.6" customHeight="1">
      <c r="A58" s="4164"/>
      <c r="B58" s="4165"/>
      <c r="C58" s="4166"/>
      <c r="D58" s="4165"/>
      <c r="E58" s="3990"/>
      <c r="F58" s="3990"/>
      <c r="G58" s="3990"/>
      <c r="H58" s="3990"/>
      <c r="I58" s="3990"/>
      <c r="J58" s="3990"/>
      <c r="K58" s="3990"/>
      <c r="L58" s="4167"/>
      <c r="M58" s="4168"/>
      <c r="N58" s="4169"/>
      <c r="O58" s="4170"/>
      <c r="P58" s="4170"/>
      <c r="Q58" s="4180"/>
      <c r="R58" s="4181"/>
      <c r="S58" s="4181"/>
      <c r="T58" s="4181"/>
      <c r="U58" s="4181"/>
      <c r="V58" s="4181"/>
      <c r="W58" s="4181"/>
      <c r="X58" s="4181"/>
      <c r="Y58" s="4181"/>
      <c r="Z58" s="4181"/>
      <c r="AA58" s="4181"/>
      <c r="AB58" s="4181"/>
      <c r="AC58" s="4188"/>
      <c r="AD58" s="4163"/>
      <c r="AE58" s="2542"/>
      <c r="AF58" s="4180"/>
      <c r="AG58" s="4181"/>
      <c r="AH58" s="4181"/>
      <c r="AI58" s="4181"/>
      <c r="AJ58" s="4181"/>
      <c r="AK58" s="4181"/>
      <c r="AL58" s="4181"/>
      <c r="AM58" s="4181"/>
      <c r="AN58" s="4185"/>
      <c r="AO58" s="17"/>
      <c r="AP58" s="17"/>
      <c r="AQ58" s="17"/>
      <c r="AR58" s="17"/>
      <c r="AS58" s="17"/>
      <c r="AT58" s="17"/>
      <c r="AU58" s="17"/>
      <c r="AV58" s="17"/>
      <c r="AW58" s="17"/>
      <c r="AX58" s="17"/>
      <c r="AY58" s="17"/>
      <c r="AZ58" s="17"/>
      <c r="BA58" s="17"/>
      <c r="BB58" s="17"/>
      <c r="BC58" s="280"/>
      <c r="BD58" s="280"/>
      <c r="BE58" s="41"/>
      <c r="BF58" s="41"/>
      <c r="BG58" s="280"/>
      <c r="BH58" s="280"/>
      <c r="BI58" s="41"/>
      <c r="BJ58" s="41"/>
      <c r="BK58" s="41"/>
      <c r="BL58" s="41"/>
      <c r="BM58" s="280"/>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row>
    <row r="59" spans="1:99" ht="12.6" customHeight="1">
      <c r="A59" s="4164"/>
      <c r="B59" s="4165"/>
      <c r="C59" s="4166"/>
      <c r="D59" s="4165"/>
      <c r="E59" s="3990"/>
      <c r="F59" s="3990"/>
      <c r="G59" s="3990"/>
      <c r="H59" s="3990"/>
      <c r="I59" s="3990"/>
      <c r="J59" s="3990"/>
      <c r="K59" s="3990"/>
      <c r="L59" s="4167"/>
      <c r="M59" s="4168"/>
      <c r="N59" s="4169"/>
      <c r="O59" s="4170"/>
      <c r="P59" s="4170"/>
      <c r="Q59" s="4182"/>
      <c r="R59" s="4183"/>
      <c r="S59" s="4183"/>
      <c r="T59" s="4183"/>
      <c r="U59" s="4183"/>
      <c r="V59" s="4183"/>
      <c r="W59" s="4183"/>
      <c r="X59" s="4183"/>
      <c r="Y59" s="4183"/>
      <c r="Z59" s="4183"/>
      <c r="AA59" s="4183"/>
      <c r="AB59" s="4183"/>
      <c r="AC59" s="4189"/>
      <c r="AD59" s="4163"/>
      <c r="AE59" s="2542"/>
      <c r="AF59" s="4182"/>
      <c r="AG59" s="4183"/>
      <c r="AH59" s="4183"/>
      <c r="AI59" s="4183"/>
      <c r="AJ59" s="4183"/>
      <c r="AK59" s="4183"/>
      <c r="AL59" s="4183"/>
      <c r="AM59" s="4183"/>
      <c r="AN59" s="4186"/>
      <c r="AO59" s="17"/>
      <c r="AP59" s="17"/>
      <c r="AQ59" s="17"/>
      <c r="AR59" s="17"/>
      <c r="AS59" s="17"/>
      <c r="AT59" s="17"/>
      <c r="AU59" s="17"/>
      <c r="AV59" s="17"/>
      <c r="AW59" s="17"/>
      <c r="AX59" s="17"/>
      <c r="AY59" s="17"/>
      <c r="AZ59" s="17"/>
      <c r="BA59" s="17"/>
      <c r="BB59" s="17"/>
      <c r="BC59" s="280"/>
      <c r="BD59" s="280"/>
      <c r="BE59" s="41"/>
      <c r="BF59" s="41"/>
      <c r="BG59" s="280"/>
      <c r="BH59" s="280"/>
      <c r="BI59" s="41"/>
      <c r="BJ59" s="41"/>
      <c r="BK59" s="41"/>
      <c r="BL59" s="41"/>
      <c r="BM59" s="280"/>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row>
    <row r="60" spans="1:99" ht="12.6" customHeight="1">
      <c r="A60" s="4164"/>
      <c r="B60" s="4165"/>
      <c r="C60" s="4166"/>
      <c r="D60" s="4165"/>
      <c r="E60" s="3990"/>
      <c r="F60" s="3990"/>
      <c r="G60" s="3990"/>
      <c r="H60" s="3990"/>
      <c r="I60" s="3990"/>
      <c r="J60" s="3990"/>
      <c r="K60" s="3990"/>
      <c r="L60" s="4167"/>
      <c r="M60" s="4168"/>
      <c r="N60" s="4169"/>
      <c r="O60" s="4170"/>
      <c r="P60" s="4170"/>
      <c r="Q60" s="4178"/>
      <c r="R60" s="4179"/>
      <c r="S60" s="4179"/>
      <c r="T60" s="4179"/>
      <c r="U60" s="4179"/>
      <c r="V60" s="4179"/>
      <c r="W60" s="4179"/>
      <c r="X60" s="4179"/>
      <c r="Y60" s="4179"/>
      <c r="Z60" s="4179"/>
      <c r="AA60" s="4179"/>
      <c r="AB60" s="4179"/>
      <c r="AC60" s="4187"/>
      <c r="AD60" s="4163"/>
      <c r="AE60" s="2542"/>
      <c r="AF60" s="4178"/>
      <c r="AG60" s="4179"/>
      <c r="AH60" s="4179"/>
      <c r="AI60" s="4179"/>
      <c r="AJ60" s="4179"/>
      <c r="AK60" s="4179"/>
      <c r="AL60" s="4179"/>
      <c r="AM60" s="4179"/>
      <c r="AN60" s="4184"/>
      <c r="AO60" s="17"/>
      <c r="AP60" s="17"/>
      <c r="AQ60" s="17"/>
      <c r="AR60" s="17"/>
      <c r="AS60" s="17"/>
      <c r="AT60" s="17"/>
      <c r="AU60" s="17"/>
      <c r="AV60" s="17"/>
      <c r="AW60" s="17"/>
      <c r="AX60" s="17"/>
      <c r="AY60" s="17"/>
      <c r="AZ60" s="17"/>
      <c r="BA60" s="17"/>
      <c r="BB60" s="17"/>
      <c r="BC60" s="280"/>
      <c r="BD60" s="280"/>
      <c r="BE60" s="41"/>
      <c r="BF60" s="41"/>
      <c r="BG60" s="280"/>
      <c r="BH60" s="280"/>
      <c r="BI60" s="41"/>
      <c r="BJ60" s="41"/>
      <c r="BK60" s="41"/>
      <c r="BL60" s="41"/>
      <c r="BM60" s="280"/>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row>
    <row r="61" spans="1:99" ht="12.6" customHeight="1">
      <c r="A61" s="4164"/>
      <c r="B61" s="4165"/>
      <c r="C61" s="4166"/>
      <c r="D61" s="4165"/>
      <c r="E61" s="3990"/>
      <c r="F61" s="3990"/>
      <c r="G61" s="3990"/>
      <c r="H61" s="3990"/>
      <c r="I61" s="3990"/>
      <c r="J61" s="3990"/>
      <c r="K61" s="3990"/>
      <c r="L61" s="4167"/>
      <c r="M61" s="4168"/>
      <c r="N61" s="4169"/>
      <c r="O61" s="4170"/>
      <c r="P61" s="4170"/>
      <c r="Q61" s="4180"/>
      <c r="R61" s="4181"/>
      <c r="S61" s="4181"/>
      <c r="T61" s="4181"/>
      <c r="U61" s="4181"/>
      <c r="V61" s="4181"/>
      <c r="W61" s="4181"/>
      <c r="X61" s="4181"/>
      <c r="Y61" s="4181"/>
      <c r="Z61" s="4181"/>
      <c r="AA61" s="4181"/>
      <c r="AB61" s="4181"/>
      <c r="AC61" s="4188"/>
      <c r="AD61" s="4163"/>
      <c r="AE61" s="2542"/>
      <c r="AF61" s="4180"/>
      <c r="AG61" s="4181"/>
      <c r="AH61" s="4181"/>
      <c r="AI61" s="4181"/>
      <c r="AJ61" s="4181"/>
      <c r="AK61" s="4181"/>
      <c r="AL61" s="4181"/>
      <c r="AM61" s="4181"/>
      <c r="AN61" s="4185"/>
      <c r="AO61" s="17"/>
      <c r="AP61" s="17"/>
      <c r="AQ61" s="17"/>
      <c r="AR61" s="17"/>
      <c r="AS61" s="17"/>
      <c r="AT61" s="17"/>
      <c r="AU61" s="17"/>
      <c r="AV61" s="17"/>
      <c r="AW61" s="17"/>
      <c r="AX61" s="17"/>
      <c r="AY61" s="17"/>
      <c r="AZ61" s="17"/>
      <c r="BA61" s="17"/>
      <c r="BB61" s="17"/>
      <c r="BC61" s="280"/>
      <c r="BD61" s="280"/>
      <c r="BE61" s="41"/>
      <c r="BF61" s="41"/>
      <c r="BG61" s="280"/>
      <c r="BH61" s="280"/>
      <c r="BI61" s="41"/>
      <c r="BJ61" s="41"/>
      <c r="BK61" s="41"/>
      <c r="BL61" s="41"/>
      <c r="BM61" s="280"/>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row>
    <row r="62" spans="1:99" ht="12.6" customHeight="1">
      <c r="A62" s="4164"/>
      <c r="B62" s="4165"/>
      <c r="C62" s="4166"/>
      <c r="D62" s="4165"/>
      <c r="E62" s="3990"/>
      <c r="F62" s="3990"/>
      <c r="G62" s="3990"/>
      <c r="H62" s="3990"/>
      <c r="I62" s="3990"/>
      <c r="J62" s="3990"/>
      <c r="K62" s="3990"/>
      <c r="L62" s="4167"/>
      <c r="M62" s="4168"/>
      <c r="N62" s="4169"/>
      <c r="O62" s="4170"/>
      <c r="P62" s="4170"/>
      <c r="Q62" s="4182"/>
      <c r="R62" s="4183"/>
      <c r="S62" s="4183"/>
      <c r="T62" s="4183"/>
      <c r="U62" s="4183"/>
      <c r="V62" s="4183"/>
      <c r="W62" s="4183"/>
      <c r="X62" s="4183"/>
      <c r="Y62" s="4183"/>
      <c r="Z62" s="4183"/>
      <c r="AA62" s="4183"/>
      <c r="AB62" s="4183"/>
      <c r="AC62" s="4189"/>
      <c r="AD62" s="4163"/>
      <c r="AE62" s="2542"/>
      <c r="AF62" s="4182"/>
      <c r="AG62" s="4183"/>
      <c r="AH62" s="4183"/>
      <c r="AI62" s="4183"/>
      <c r="AJ62" s="4183"/>
      <c r="AK62" s="4183"/>
      <c r="AL62" s="4183"/>
      <c r="AM62" s="4183"/>
      <c r="AN62" s="4186"/>
      <c r="AO62" s="17"/>
      <c r="AP62" s="17"/>
      <c r="AQ62" s="17"/>
      <c r="AR62" s="17"/>
      <c r="AS62" s="17"/>
      <c r="AT62" s="17"/>
      <c r="AU62" s="17"/>
      <c r="AV62" s="17"/>
      <c r="AW62" s="17"/>
      <c r="AX62" s="17"/>
      <c r="AY62" s="17"/>
      <c r="AZ62" s="17"/>
      <c r="BA62" s="17"/>
      <c r="BB62" s="17"/>
      <c r="BC62" s="280"/>
      <c r="BD62" s="280"/>
      <c r="BE62" s="41"/>
      <c r="BF62" s="41"/>
      <c r="BG62" s="280"/>
      <c r="BH62" s="280"/>
      <c r="BI62" s="41"/>
      <c r="BJ62" s="41"/>
      <c r="BK62" s="41"/>
      <c r="BL62" s="41"/>
      <c r="BM62" s="280"/>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row>
    <row r="63" spans="1:99" ht="12.6" customHeight="1">
      <c r="A63" s="4164"/>
      <c r="B63" s="4165"/>
      <c r="C63" s="4166"/>
      <c r="D63" s="4165"/>
      <c r="E63" s="3990"/>
      <c r="F63" s="3990"/>
      <c r="G63" s="3990"/>
      <c r="H63" s="3990"/>
      <c r="I63" s="3990"/>
      <c r="J63" s="3990"/>
      <c r="K63" s="3990"/>
      <c r="L63" s="4167"/>
      <c r="M63" s="4168"/>
      <c r="N63" s="4169"/>
      <c r="O63" s="4170"/>
      <c r="P63" s="4170"/>
      <c r="Q63" s="4178"/>
      <c r="R63" s="4179"/>
      <c r="S63" s="4179"/>
      <c r="T63" s="4179"/>
      <c r="U63" s="4179"/>
      <c r="V63" s="4179"/>
      <c r="W63" s="4179"/>
      <c r="X63" s="4179"/>
      <c r="Y63" s="4179"/>
      <c r="Z63" s="4179"/>
      <c r="AA63" s="4179"/>
      <c r="AB63" s="4179"/>
      <c r="AC63" s="4187"/>
      <c r="AD63" s="4163"/>
      <c r="AE63" s="2542"/>
      <c r="AF63" s="4178"/>
      <c r="AG63" s="4179"/>
      <c r="AH63" s="4179"/>
      <c r="AI63" s="4179"/>
      <c r="AJ63" s="4179"/>
      <c r="AK63" s="4179"/>
      <c r="AL63" s="4179"/>
      <c r="AM63" s="4179"/>
      <c r="AN63" s="4184"/>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row>
    <row r="64" spans="1:99" ht="12.6" customHeight="1">
      <c r="A64" s="4164"/>
      <c r="B64" s="4165"/>
      <c r="C64" s="4166"/>
      <c r="D64" s="4165"/>
      <c r="E64" s="3990"/>
      <c r="F64" s="3990"/>
      <c r="G64" s="3990"/>
      <c r="H64" s="3990"/>
      <c r="I64" s="3990"/>
      <c r="J64" s="3990"/>
      <c r="K64" s="3990"/>
      <c r="L64" s="4167"/>
      <c r="M64" s="4168"/>
      <c r="N64" s="4169"/>
      <c r="O64" s="4170"/>
      <c r="P64" s="4170"/>
      <c r="Q64" s="4180"/>
      <c r="R64" s="4181"/>
      <c r="S64" s="4181"/>
      <c r="T64" s="4181"/>
      <c r="U64" s="4181"/>
      <c r="V64" s="4181"/>
      <c r="W64" s="4181"/>
      <c r="X64" s="4181"/>
      <c r="Y64" s="4181"/>
      <c r="Z64" s="4181"/>
      <c r="AA64" s="4181"/>
      <c r="AB64" s="4181"/>
      <c r="AC64" s="4188"/>
      <c r="AD64" s="4163"/>
      <c r="AE64" s="2542"/>
      <c r="AF64" s="4180"/>
      <c r="AG64" s="4181"/>
      <c r="AH64" s="4181"/>
      <c r="AI64" s="4181"/>
      <c r="AJ64" s="4181"/>
      <c r="AK64" s="4181"/>
      <c r="AL64" s="4181"/>
      <c r="AM64" s="4181"/>
      <c r="AN64" s="4185"/>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row>
    <row r="65" spans="1:99" ht="12.6" customHeight="1">
      <c r="A65" s="4164"/>
      <c r="B65" s="4165"/>
      <c r="C65" s="4166"/>
      <c r="D65" s="4165"/>
      <c r="E65" s="3990"/>
      <c r="F65" s="3990"/>
      <c r="G65" s="3990"/>
      <c r="H65" s="3990"/>
      <c r="I65" s="3990"/>
      <c r="J65" s="3990"/>
      <c r="K65" s="3990"/>
      <c r="L65" s="4167"/>
      <c r="M65" s="4168"/>
      <c r="N65" s="4169"/>
      <c r="O65" s="4170"/>
      <c r="P65" s="4170"/>
      <c r="Q65" s="4182"/>
      <c r="R65" s="4183"/>
      <c r="S65" s="4183"/>
      <c r="T65" s="4183"/>
      <c r="U65" s="4183"/>
      <c r="V65" s="4183"/>
      <c r="W65" s="4183"/>
      <c r="X65" s="4183"/>
      <c r="Y65" s="4183"/>
      <c r="Z65" s="4183"/>
      <c r="AA65" s="4183"/>
      <c r="AB65" s="4183"/>
      <c r="AC65" s="4189"/>
      <c r="AD65" s="4163"/>
      <c r="AE65" s="2542"/>
      <c r="AF65" s="4182"/>
      <c r="AG65" s="4183"/>
      <c r="AH65" s="4183"/>
      <c r="AI65" s="4183"/>
      <c r="AJ65" s="4183"/>
      <c r="AK65" s="4183"/>
      <c r="AL65" s="4183"/>
      <c r="AM65" s="4183"/>
      <c r="AN65" s="4186"/>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row>
    <row r="66" spans="1:99" ht="12.6" customHeight="1">
      <c r="A66" s="4164"/>
      <c r="B66" s="4165"/>
      <c r="C66" s="4166"/>
      <c r="D66" s="4165"/>
      <c r="E66" s="3990"/>
      <c r="F66" s="3990"/>
      <c r="G66" s="3990"/>
      <c r="H66" s="3990"/>
      <c r="I66" s="3990"/>
      <c r="J66" s="3990"/>
      <c r="K66" s="3990"/>
      <c r="L66" s="4167"/>
      <c r="M66" s="4168"/>
      <c r="N66" s="4169"/>
      <c r="O66" s="4170"/>
      <c r="P66" s="4170"/>
      <c r="Q66" s="4178"/>
      <c r="R66" s="4179"/>
      <c r="S66" s="4179"/>
      <c r="T66" s="4179"/>
      <c r="U66" s="4179"/>
      <c r="V66" s="4179"/>
      <c r="W66" s="4179"/>
      <c r="X66" s="4179"/>
      <c r="Y66" s="4179"/>
      <c r="Z66" s="4179"/>
      <c r="AA66" s="4179"/>
      <c r="AB66" s="4179"/>
      <c r="AC66" s="4187"/>
      <c r="AD66" s="4163"/>
      <c r="AE66" s="2542"/>
      <c r="AF66" s="4178"/>
      <c r="AG66" s="4179"/>
      <c r="AH66" s="4179"/>
      <c r="AI66" s="4179"/>
      <c r="AJ66" s="4179"/>
      <c r="AK66" s="4179"/>
      <c r="AL66" s="4179"/>
      <c r="AM66" s="4179"/>
      <c r="AN66" s="4184"/>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row>
    <row r="67" spans="1:99" ht="12.6" customHeight="1">
      <c r="A67" s="4164"/>
      <c r="B67" s="4165"/>
      <c r="C67" s="4166"/>
      <c r="D67" s="4165"/>
      <c r="E67" s="3990"/>
      <c r="F67" s="3990"/>
      <c r="G67" s="3990"/>
      <c r="H67" s="3990"/>
      <c r="I67" s="3990"/>
      <c r="J67" s="3990"/>
      <c r="K67" s="3990"/>
      <c r="L67" s="4167"/>
      <c r="M67" s="4168"/>
      <c r="N67" s="4169"/>
      <c r="O67" s="4170"/>
      <c r="P67" s="4170"/>
      <c r="Q67" s="4180"/>
      <c r="R67" s="4181"/>
      <c r="S67" s="4181"/>
      <c r="T67" s="4181"/>
      <c r="U67" s="4181"/>
      <c r="V67" s="4181"/>
      <c r="W67" s="4181"/>
      <c r="X67" s="4181"/>
      <c r="Y67" s="4181"/>
      <c r="Z67" s="4181"/>
      <c r="AA67" s="4181"/>
      <c r="AB67" s="4181"/>
      <c r="AC67" s="4188"/>
      <c r="AD67" s="4163"/>
      <c r="AE67" s="2542"/>
      <c r="AF67" s="4180"/>
      <c r="AG67" s="4181"/>
      <c r="AH67" s="4181"/>
      <c r="AI67" s="4181"/>
      <c r="AJ67" s="4181"/>
      <c r="AK67" s="4181"/>
      <c r="AL67" s="4181"/>
      <c r="AM67" s="4181"/>
      <c r="AN67" s="4185"/>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row>
    <row r="68" spans="1:99" ht="12.6" customHeight="1" thickBot="1">
      <c r="A68" s="4201"/>
      <c r="B68" s="4202"/>
      <c r="C68" s="4203"/>
      <c r="D68" s="4202"/>
      <c r="E68" s="4204"/>
      <c r="F68" s="4204"/>
      <c r="G68" s="4204"/>
      <c r="H68" s="4204"/>
      <c r="I68" s="4204"/>
      <c r="J68" s="4204"/>
      <c r="K68" s="4204"/>
      <c r="L68" s="4205"/>
      <c r="M68" s="4206"/>
      <c r="N68" s="4207"/>
      <c r="O68" s="4208"/>
      <c r="P68" s="4208"/>
      <c r="Q68" s="4209"/>
      <c r="R68" s="4210"/>
      <c r="S68" s="4210"/>
      <c r="T68" s="4210"/>
      <c r="U68" s="4210"/>
      <c r="V68" s="4210"/>
      <c r="W68" s="4210"/>
      <c r="X68" s="4210"/>
      <c r="Y68" s="4210"/>
      <c r="Z68" s="4210"/>
      <c r="AA68" s="4210"/>
      <c r="AB68" s="4210"/>
      <c r="AC68" s="4211"/>
      <c r="AD68" s="4213"/>
      <c r="AE68" s="4214"/>
      <c r="AF68" s="4209"/>
      <c r="AG68" s="4210"/>
      <c r="AH68" s="4210"/>
      <c r="AI68" s="4210"/>
      <c r="AJ68" s="4210"/>
      <c r="AK68" s="4210"/>
      <c r="AL68" s="4210"/>
      <c r="AM68" s="4210"/>
      <c r="AN68" s="4212"/>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row>
    <row r="69" spans="1:99" ht="12.6" customHeight="1">
      <c r="A69" s="270"/>
      <c r="B69" s="270"/>
      <c r="C69" s="270"/>
      <c r="D69" s="270"/>
      <c r="E69" s="270"/>
      <c r="F69" s="270"/>
      <c r="G69" s="270"/>
      <c r="H69" s="270"/>
      <c r="I69" s="270"/>
      <c r="J69" s="270"/>
      <c r="K69" s="270"/>
      <c r="L69" s="270"/>
      <c r="M69" s="270"/>
      <c r="N69" s="270"/>
      <c r="O69" s="270"/>
      <c r="P69" s="270"/>
      <c r="Q69" s="210"/>
      <c r="R69" s="210"/>
      <c r="S69" s="210"/>
      <c r="T69" s="210"/>
      <c r="U69" s="210"/>
      <c r="V69" s="210"/>
      <c r="W69" s="210"/>
      <c r="X69" s="210"/>
      <c r="Y69" s="210"/>
      <c r="Z69" s="210"/>
      <c r="AA69" s="210"/>
      <c r="AB69" s="210"/>
      <c r="AC69" s="210"/>
      <c r="AD69" s="270"/>
      <c r="AE69" s="270"/>
      <c r="AF69" s="210"/>
      <c r="AG69" s="210"/>
      <c r="AH69" s="210"/>
      <c r="AI69" s="210"/>
      <c r="AJ69" s="210"/>
      <c r="AK69" s="210"/>
      <c r="AL69" s="210"/>
      <c r="AM69" s="210"/>
      <c r="AN69" s="210"/>
      <c r="AO69" s="17"/>
      <c r="AP69" s="267"/>
      <c r="AQ69" s="267"/>
      <c r="AR69" s="267"/>
      <c r="AS69" s="267"/>
      <c r="AT69" s="267"/>
      <c r="AU69" s="267"/>
      <c r="AV69" s="267"/>
      <c r="AW69" s="267"/>
      <c r="AX69" s="267"/>
      <c r="AY69" s="267"/>
      <c r="AZ69" s="267"/>
      <c r="BA69" s="267"/>
      <c r="BB69" s="267"/>
      <c r="BC69" s="267"/>
      <c r="BD69" s="267"/>
      <c r="BE69" s="267"/>
      <c r="BF69" s="267"/>
      <c r="BG69" s="267"/>
      <c r="BH69" s="267"/>
      <c r="BI69" s="267"/>
      <c r="BJ69" s="267"/>
      <c r="BK69" s="267"/>
      <c r="BL69" s="267"/>
      <c r="BM69" s="267"/>
      <c r="BN69" s="267"/>
      <c r="BO69" s="267"/>
      <c r="BP69" s="267"/>
      <c r="BQ69" s="267"/>
      <c r="BR69" s="267"/>
      <c r="BS69" s="267"/>
      <c r="BT69" s="267"/>
      <c r="BU69" s="267"/>
      <c r="BV69" s="267"/>
      <c r="BW69" s="267"/>
      <c r="BX69" s="267"/>
      <c r="BY69" s="267"/>
      <c r="BZ69" s="267"/>
      <c r="CA69" s="267"/>
      <c r="CB69" s="267"/>
      <c r="CC69" s="267"/>
      <c r="CD69" s="17"/>
      <c r="CE69" s="17"/>
      <c r="CF69" s="17"/>
      <c r="CG69" s="17"/>
      <c r="CH69" s="17"/>
      <c r="CI69" s="17"/>
      <c r="CJ69" s="17"/>
      <c r="CK69" s="17"/>
      <c r="CL69" s="17"/>
      <c r="CM69" s="17"/>
      <c r="CN69" s="17"/>
      <c r="CO69" s="17"/>
      <c r="CP69" s="17"/>
      <c r="CQ69" s="17"/>
      <c r="CR69" s="17"/>
      <c r="CS69" s="17"/>
      <c r="CT69" s="17"/>
      <c r="CU69" s="17"/>
    </row>
    <row r="70" spans="1:99" ht="12.6" customHeight="1">
      <c r="A70" s="269" t="s">
        <v>1119</v>
      </c>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row>
    <row r="71" spans="1:99" ht="12.6" customHeight="1">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row>
    <row r="72" spans="1:99" ht="12.6" customHeight="1">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row>
    <row r="73" spans="1:99" ht="12.6" customHeight="1">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17"/>
    </row>
    <row r="74" spans="1:99" ht="12.6" customHeight="1">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row>
    <row r="75" spans="1:99" ht="12.6" customHeight="1">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row>
    <row r="76" spans="1:99" ht="12.6" customHeight="1">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row>
    <row r="77" spans="1:99" ht="12.6" customHeight="1">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row>
    <row r="78" spans="1:99" ht="12.6" customHeight="1">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row>
    <row r="79" spans="1:99" ht="12.6" customHeight="1">
      <c r="C79" s="4132"/>
      <c r="D79" s="4133"/>
      <c r="E79" s="4133"/>
      <c r="F79" s="4133"/>
      <c r="G79" s="4133"/>
      <c r="H79" s="4133"/>
      <c r="I79" s="4133"/>
      <c r="J79" s="4133"/>
      <c r="K79" s="4133"/>
      <c r="L79" s="4133"/>
      <c r="M79" s="4133"/>
      <c r="N79" s="4133"/>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row>
    <row r="80" spans="1:99" ht="12.6" customHeight="1">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row>
  </sheetData>
  <mergeCells count="189">
    <mergeCell ref="AD42:AE44"/>
    <mergeCell ref="AD45:AE47"/>
    <mergeCell ref="AB51:AC53"/>
    <mergeCell ref="AF51:AL53"/>
    <mergeCell ref="AM51:AN53"/>
    <mergeCell ref="Q54:AA56"/>
    <mergeCell ref="AD51:AE53"/>
    <mergeCell ref="AD48:AE50"/>
    <mergeCell ref="AM30:AN32"/>
    <mergeCell ref="Q33:AA35"/>
    <mergeCell ref="AB33:AC35"/>
    <mergeCell ref="AF33:AL35"/>
    <mergeCell ref="AM33:AN35"/>
    <mergeCell ref="Q36:AA38"/>
    <mergeCell ref="AB36:AC38"/>
    <mergeCell ref="AF36:AL38"/>
    <mergeCell ref="AM36:AN38"/>
    <mergeCell ref="AM39:AN41"/>
    <mergeCell ref="Q42:AA44"/>
    <mergeCell ref="AB42:AC44"/>
    <mergeCell ref="AF42:AL44"/>
    <mergeCell ref="AM42:AN44"/>
    <mergeCell ref="Q45:AA47"/>
    <mergeCell ref="AB45:AC47"/>
    <mergeCell ref="AF45:AL47"/>
    <mergeCell ref="AM45:AN47"/>
    <mergeCell ref="AD66:AE68"/>
    <mergeCell ref="AD54:AE56"/>
    <mergeCell ref="AD57:AE59"/>
    <mergeCell ref="AD60:AE62"/>
    <mergeCell ref="AB54:AC56"/>
    <mergeCell ref="AF54:AL56"/>
    <mergeCell ref="AM54:AN56"/>
    <mergeCell ref="M54:N56"/>
    <mergeCell ref="O54:P56"/>
    <mergeCell ref="Q66:AA68"/>
    <mergeCell ref="AB66:AC68"/>
    <mergeCell ref="AF66:AL68"/>
    <mergeCell ref="AM66:AN68"/>
    <mergeCell ref="AD63:AE65"/>
    <mergeCell ref="A60:B62"/>
    <mergeCell ref="C60:D62"/>
    <mergeCell ref="E60:L62"/>
    <mergeCell ref="M60:N62"/>
    <mergeCell ref="O60:P62"/>
    <mergeCell ref="Q57:AA59"/>
    <mergeCell ref="AB57:AC59"/>
    <mergeCell ref="AF57:AL59"/>
    <mergeCell ref="AM57:AN59"/>
    <mergeCell ref="Q60:AA62"/>
    <mergeCell ref="AB60:AC62"/>
    <mergeCell ref="AF60:AL62"/>
    <mergeCell ref="AM60:AN62"/>
    <mergeCell ref="Q63:AA65"/>
    <mergeCell ref="AB63:AC65"/>
    <mergeCell ref="AF63:AL65"/>
    <mergeCell ref="AM63:AN65"/>
    <mergeCell ref="A45:B47"/>
    <mergeCell ref="C45:D47"/>
    <mergeCell ref="E45:L47"/>
    <mergeCell ref="M45:N47"/>
    <mergeCell ref="O45:P47"/>
    <mergeCell ref="O51:P53"/>
    <mergeCell ref="A66:B68"/>
    <mergeCell ref="C66:D68"/>
    <mergeCell ref="E66:L68"/>
    <mergeCell ref="M66:N68"/>
    <mergeCell ref="O66:P68"/>
    <mergeCell ref="A63:B65"/>
    <mergeCell ref="C63:D65"/>
    <mergeCell ref="E63:L65"/>
    <mergeCell ref="M63:N65"/>
    <mergeCell ref="O63:P65"/>
    <mergeCell ref="A57:B59"/>
    <mergeCell ref="C57:D59"/>
    <mergeCell ref="E57:L59"/>
    <mergeCell ref="M57:N59"/>
    <mergeCell ref="O57:P59"/>
    <mergeCell ref="A54:B56"/>
    <mergeCell ref="C54:D56"/>
    <mergeCell ref="E54:L56"/>
    <mergeCell ref="AD24:AE26"/>
    <mergeCell ref="AF24:AL26"/>
    <mergeCell ref="AD36:AE38"/>
    <mergeCell ref="AD39:AE41"/>
    <mergeCell ref="AD30:AE32"/>
    <mergeCell ref="AD33:AE35"/>
    <mergeCell ref="O39:P41"/>
    <mergeCell ref="A36:B38"/>
    <mergeCell ref="C36:D38"/>
    <mergeCell ref="E36:L38"/>
    <mergeCell ref="M36:N38"/>
    <mergeCell ref="O36:P38"/>
    <mergeCell ref="Q27:AA29"/>
    <mergeCell ref="AB27:AC29"/>
    <mergeCell ref="Q30:AA32"/>
    <mergeCell ref="AB30:AC32"/>
    <mergeCell ref="AF30:AL32"/>
    <mergeCell ref="Q39:AA41"/>
    <mergeCell ref="AB39:AC41"/>
    <mergeCell ref="AF39:AL41"/>
    <mergeCell ref="Q21:AC23"/>
    <mergeCell ref="A24:B26"/>
    <mergeCell ref="C24:D26"/>
    <mergeCell ref="E24:L26"/>
    <mergeCell ref="AB24:AC26"/>
    <mergeCell ref="Q24:AA26"/>
    <mergeCell ref="A22:B23"/>
    <mergeCell ref="C22:D23"/>
    <mergeCell ref="E22:L23"/>
    <mergeCell ref="M24:N26"/>
    <mergeCell ref="O24:P26"/>
    <mergeCell ref="C20:L21"/>
    <mergeCell ref="A20:B21"/>
    <mergeCell ref="M18:AC20"/>
    <mergeCell ref="M21:N23"/>
    <mergeCell ref="O21:P23"/>
    <mergeCell ref="AM27:AN29"/>
    <mergeCell ref="O42:P44"/>
    <mergeCell ref="A51:B53"/>
    <mergeCell ref="C51:D53"/>
    <mergeCell ref="E51:L53"/>
    <mergeCell ref="M51:N53"/>
    <mergeCell ref="A48:B50"/>
    <mergeCell ref="C48:D50"/>
    <mergeCell ref="E48:L50"/>
    <mergeCell ref="M48:N50"/>
    <mergeCell ref="O48:P50"/>
    <mergeCell ref="A39:B41"/>
    <mergeCell ref="C39:D41"/>
    <mergeCell ref="E39:L41"/>
    <mergeCell ref="M39:N41"/>
    <mergeCell ref="A42:B44"/>
    <mergeCell ref="C42:D44"/>
    <mergeCell ref="E42:L44"/>
    <mergeCell ref="M42:N44"/>
    <mergeCell ref="Q48:AA50"/>
    <mergeCell ref="AB48:AC50"/>
    <mergeCell ref="AF48:AL50"/>
    <mergeCell ref="AM48:AN50"/>
    <mergeCell ref="Q51:AA53"/>
    <mergeCell ref="AL6:AN7"/>
    <mergeCell ref="W6:AC7"/>
    <mergeCell ref="A6:H7"/>
    <mergeCell ref="AD27:AE29"/>
    <mergeCell ref="A33:B35"/>
    <mergeCell ref="C33:D35"/>
    <mergeCell ref="E33:L35"/>
    <mergeCell ref="M33:N35"/>
    <mergeCell ref="O33:P35"/>
    <mergeCell ref="A30:B32"/>
    <mergeCell ref="C30:D32"/>
    <mergeCell ref="E30:L32"/>
    <mergeCell ref="M30:N32"/>
    <mergeCell ref="O30:P32"/>
    <mergeCell ref="A27:B29"/>
    <mergeCell ref="C27:D29"/>
    <mergeCell ref="E27:L29"/>
    <mergeCell ref="M27:N29"/>
    <mergeCell ref="O27:P29"/>
    <mergeCell ref="AD6:AK7"/>
    <mergeCell ref="A14:H15"/>
    <mergeCell ref="AB14:AN15"/>
    <mergeCell ref="I12:AN13"/>
    <mergeCell ref="AF27:AL29"/>
    <mergeCell ref="I14:AA15"/>
    <mergeCell ref="C79:N79"/>
    <mergeCell ref="AE3:AG5"/>
    <mergeCell ref="AH3:AN5"/>
    <mergeCell ref="A12:H13"/>
    <mergeCell ref="A16:H17"/>
    <mergeCell ref="I16:AN17"/>
    <mergeCell ref="I10:AN11"/>
    <mergeCell ref="I8:AN9"/>
    <mergeCell ref="Q6:R7"/>
    <mergeCell ref="S6:T7"/>
    <mergeCell ref="U6:V7"/>
    <mergeCell ref="A8:H9"/>
    <mergeCell ref="A10:H11"/>
    <mergeCell ref="I6:J7"/>
    <mergeCell ref="K6:L7"/>
    <mergeCell ref="M6:N7"/>
    <mergeCell ref="O6:P7"/>
    <mergeCell ref="AM24:AN26"/>
    <mergeCell ref="AD21:AE23"/>
    <mergeCell ref="AF21:AN23"/>
    <mergeCell ref="A18:L19"/>
    <mergeCell ref="AD18:AN20"/>
    <mergeCell ref="A3:AD5"/>
  </mergeCells>
  <phoneticPr fontId="71"/>
  <dataValidations count="2">
    <dataValidation imeMode="halfAlpha" allowBlank="1" showInputMessage="1" showErrorMessage="1" sqref="K6:L7 O6:P7 S6:T7 A24:N68 Q24:AA68 AF24:AL68 AE3:AG5"/>
    <dataValidation imeMode="hiragana" allowBlank="1" showInputMessage="1" showErrorMessage="1" sqref="O24:P68 AD6:AK7"/>
  </dataValidations>
  <pageMargins left="0.78740157480314965" right="0.78740157480314965" top="0.39370078740157483" bottom="0.39370078740157483" header="0.39370078740157483" footer="0.39370078740157483"/>
  <pageSetup paperSize="9" scale="93"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
  <sheetViews>
    <sheetView workbookViewId="0"/>
  </sheetViews>
  <sheetFormatPr defaultRowHeight="13.5"/>
  <sheetData/>
  <phoneticPr fontId="7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S146"/>
  <sheetViews>
    <sheetView topLeftCell="A31" workbookViewId="0">
      <selection activeCell="S42" sqref="S42"/>
    </sheetView>
  </sheetViews>
  <sheetFormatPr defaultColWidth="2.125" defaultRowHeight="12.6" customHeight="1"/>
  <cols>
    <col min="1" max="40" width="2.375" style="1" customWidth="1"/>
    <col min="41" max="46" width="2.125" style="396"/>
    <col min="47" max="47" width="1.625" style="387" customWidth="1"/>
    <col min="48" max="55" width="2.125" style="387"/>
    <col min="56" max="70" width="2.125" style="396"/>
    <col min="71" max="74" width="2.125" style="387"/>
    <col min="75" max="80" width="2.125" style="174"/>
    <col min="81" max="81" width="2.625" style="174" bestFit="1" customWidth="1"/>
    <col min="82" max="16384" width="2.125" style="1"/>
  </cols>
  <sheetData>
    <row r="1" spans="1:97" ht="12.6" customHeight="1">
      <c r="A1" s="1" t="s">
        <v>156</v>
      </c>
      <c r="AO1" s="396" t="s">
        <v>2555</v>
      </c>
    </row>
    <row r="2" spans="1:97" ht="12.6" customHeight="1">
      <c r="B2" s="28"/>
      <c r="C2" s="2054" t="s">
        <v>34</v>
      </c>
      <c r="D2" s="2054"/>
      <c r="E2" s="2054"/>
      <c r="F2" s="2054"/>
      <c r="G2" s="2054"/>
      <c r="H2" s="2054"/>
      <c r="I2" s="2054"/>
      <c r="J2" s="2054"/>
      <c r="K2" s="2054"/>
      <c r="L2" s="2054"/>
      <c r="M2" s="2054"/>
      <c r="N2" s="2050" t="s">
        <v>3079</v>
      </c>
      <c r="O2" s="2051"/>
      <c r="P2" s="2051"/>
      <c r="Q2" s="2051"/>
      <c r="R2" s="2051"/>
      <c r="S2" s="2051"/>
      <c r="T2" s="2051"/>
      <c r="U2" s="2051"/>
      <c r="V2" s="2055" t="s">
        <v>35</v>
      </c>
      <c r="W2" s="2055"/>
      <c r="X2" s="2055"/>
      <c r="Y2" s="2055"/>
      <c r="Z2" s="2055"/>
      <c r="AA2" s="2055"/>
      <c r="AB2" s="2055"/>
      <c r="AC2" s="2055"/>
      <c r="AD2" s="2056" t="s">
        <v>3056</v>
      </c>
      <c r="AE2" s="2056"/>
      <c r="AF2" s="2056"/>
      <c r="AG2" s="2056"/>
      <c r="AH2" s="2056"/>
      <c r="AI2" s="2056"/>
      <c r="AJ2" s="2056"/>
      <c r="AK2" s="28"/>
      <c r="AL2" s="28"/>
      <c r="AM2" s="28"/>
      <c r="AN2" s="28"/>
      <c r="AO2" s="412" t="s">
        <v>1508</v>
      </c>
      <c r="AP2" s="412"/>
      <c r="CD2" s="174"/>
      <c r="CE2" s="174"/>
      <c r="CF2" s="174"/>
      <c r="CG2" s="174"/>
      <c r="CH2" s="174"/>
      <c r="CI2" s="174"/>
      <c r="CJ2" s="174"/>
      <c r="CK2" s="174"/>
      <c r="CL2" s="174"/>
      <c r="CM2" s="174"/>
      <c r="CN2" s="174"/>
      <c r="CO2" s="174"/>
      <c r="CP2" s="174"/>
      <c r="CQ2" s="174"/>
      <c r="CR2" s="174"/>
      <c r="CS2" s="174"/>
    </row>
    <row r="3" spans="1:97" ht="12.6" customHeight="1">
      <c r="A3" s="28"/>
      <c r="B3" s="28"/>
      <c r="C3" s="2054"/>
      <c r="D3" s="2054"/>
      <c r="E3" s="2054"/>
      <c r="F3" s="2054"/>
      <c r="G3" s="2054"/>
      <c r="H3" s="2054"/>
      <c r="I3" s="2054"/>
      <c r="J3" s="2054"/>
      <c r="K3" s="2054"/>
      <c r="L3" s="2054"/>
      <c r="M3" s="2054"/>
      <c r="N3" s="2051"/>
      <c r="O3" s="2051"/>
      <c r="P3" s="2051"/>
      <c r="Q3" s="2051"/>
      <c r="R3" s="2051"/>
      <c r="S3" s="2051"/>
      <c r="T3" s="2051"/>
      <c r="U3" s="2051"/>
      <c r="V3" s="2055"/>
      <c r="W3" s="2055"/>
      <c r="X3" s="2055"/>
      <c r="Y3" s="2055"/>
      <c r="Z3" s="2055"/>
      <c r="AA3" s="2055"/>
      <c r="AB3" s="2055"/>
      <c r="AC3" s="2055"/>
      <c r="AD3" s="2056"/>
      <c r="AE3" s="2056"/>
      <c r="AF3" s="2056"/>
      <c r="AG3" s="2056"/>
      <c r="AH3" s="2056"/>
      <c r="AI3" s="2056"/>
      <c r="AJ3" s="2056"/>
      <c r="AK3" s="28"/>
      <c r="AL3" s="28"/>
      <c r="AM3" s="28"/>
      <c r="AN3" s="28"/>
      <c r="AO3" s="412" t="s">
        <v>1509</v>
      </c>
      <c r="AP3" s="412"/>
      <c r="CD3" s="174"/>
      <c r="CE3" s="174"/>
      <c r="CF3" s="174"/>
      <c r="CG3" s="174"/>
      <c r="CH3" s="174"/>
      <c r="CI3" s="174"/>
      <c r="CJ3" s="174"/>
      <c r="CK3" s="174"/>
      <c r="CL3" s="174"/>
      <c r="CM3" s="174"/>
      <c r="CN3" s="174"/>
      <c r="CO3" s="174"/>
      <c r="CP3" s="174"/>
      <c r="CQ3" s="174"/>
      <c r="CR3" s="174"/>
      <c r="CS3" s="174"/>
    </row>
    <row r="4" spans="1:97" ht="12.6" customHeight="1">
      <c r="A4" s="28"/>
      <c r="B4" s="28"/>
      <c r="C4" s="2054"/>
      <c r="D4" s="2054"/>
      <c r="E4" s="2054"/>
      <c r="F4" s="2054"/>
      <c r="G4" s="2054"/>
      <c r="H4" s="2054"/>
      <c r="I4" s="2054"/>
      <c r="J4" s="2054"/>
      <c r="K4" s="2054"/>
      <c r="L4" s="2054"/>
      <c r="M4" s="2054"/>
      <c r="N4" s="2052"/>
      <c r="O4" s="2052"/>
      <c r="P4" s="2052"/>
      <c r="Q4" s="2052"/>
      <c r="R4" s="2052"/>
      <c r="S4" s="2052"/>
      <c r="T4" s="2052"/>
      <c r="U4" s="2052"/>
      <c r="V4" s="2055"/>
      <c r="W4" s="2055"/>
      <c r="X4" s="2055"/>
      <c r="Y4" s="2055"/>
      <c r="Z4" s="2055"/>
      <c r="AA4" s="2055"/>
      <c r="AB4" s="2055"/>
      <c r="AC4" s="2055"/>
      <c r="AD4" s="2056"/>
      <c r="AE4" s="2056"/>
      <c r="AF4" s="2056"/>
      <c r="AG4" s="2056"/>
      <c r="AH4" s="2056"/>
      <c r="AI4" s="2056"/>
      <c r="AJ4" s="2056"/>
      <c r="AK4" s="28"/>
      <c r="AL4" s="28"/>
      <c r="AM4" s="28"/>
      <c r="AN4" s="28"/>
      <c r="AO4" s="412" t="s">
        <v>1510</v>
      </c>
      <c r="AP4" s="412"/>
      <c r="AQ4" s="412"/>
      <c r="AR4" s="412"/>
      <c r="AS4" s="412"/>
      <c r="AT4" s="412"/>
      <c r="AU4" s="412"/>
      <c r="AV4" s="412"/>
      <c r="AW4" s="412"/>
      <c r="AX4" s="412"/>
      <c r="AY4" s="412"/>
      <c r="AZ4" s="412"/>
      <c r="BA4" s="412"/>
      <c r="BB4" s="412"/>
      <c r="BC4" s="412"/>
      <c r="BD4" s="412"/>
      <c r="BE4" s="412"/>
      <c r="BF4" s="412"/>
      <c r="BG4" s="412"/>
      <c r="BH4" s="412"/>
      <c r="BI4" s="399"/>
      <c r="BJ4" s="399"/>
      <c r="BK4" s="399"/>
      <c r="BL4" s="399"/>
      <c r="BM4" s="399"/>
      <c r="BN4" s="399"/>
      <c r="BO4" s="399"/>
      <c r="BP4" s="399"/>
      <c r="BQ4" s="399"/>
      <c r="BR4" s="399"/>
      <c r="BS4" s="399"/>
      <c r="BT4" s="399"/>
      <c r="BU4" s="399"/>
      <c r="BV4" s="399"/>
      <c r="BW4" s="395"/>
      <c r="BX4" s="395"/>
      <c r="BY4" s="395"/>
      <c r="BZ4" s="395"/>
      <c r="CA4" s="395"/>
      <c r="CB4" s="395"/>
      <c r="CD4" s="174"/>
      <c r="CE4" s="174"/>
      <c r="CF4" s="174"/>
      <c r="CG4" s="174"/>
      <c r="CH4" s="174"/>
      <c r="CI4" s="174"/>
      <c r="CJ4" s="174"/>
      <c r="CK4" s="174"/>
      <c r="CL4" s="174"/>
      <c r="CM4" s="174"/>
      <c r="CN4" s="174"/>
      <c r="CO4" s="174"/>
      <c r="CP4" s="174"/>
      <c r="CQ4" s="174"/>
      <c r="CR4" s="174"/>
      <c r="CS4" s="174"/>
    </row>
    <row r="5" spans="1:97" ht="12.6" customHeight="1">
      <c r="A5" s="28"/>
      <c r="B5" s="28"/>
      <c r="C5" s="2054"/>
      <c r="D5" s="2054"/>
      <c r="E5" s="2054"/>
      <c r="F5" s="2054"/>
      <c r="G5" s="2054"/>
      <c r="H5" s="2054"/>
      <c r="I5" s="2054"/>
      <c r="J5" s="2054"/>
      <c r="K5" s="2054"/>
      <c r="L5" s="2054"/>
      <c r="M5" s="2054"/>
      <c r="N5" s="2053"/>
      <c r="O5" s="2053"/>
      <c r="P5" s="2053"/>
      <c r="Q5" s="2053"/>
      <c r="R5" s="2053"/>
      <c r="S5" s="2053"/>
      <c r="T5" s="2053"/>
      <c r="U5" s="2053"/>
      <c r="V5" s="2055"/>
      <c r="W5" s="2055"/>
      <c r="X5" s="2055"/>
      <c r="Y5" s="2055"/>
      <c r="Z5" s="2055"/>
      <c r="AA5" s="2055"/>
      <c r="AB5" s="2055"/>
      <c r="AC5" s="2055"/>
      <c r="AD5" s="2056"/>
      <c r="AE5" s="2056"/>
      <c r="AF5" s="2056"/>
      <c r="AG5" s="2056"/>
      <c r="AH5" s="2056"/>
      <c r="AI5" s="2056"/>
      <c r="AJ5" s="2056"/>
      <c r="AK5" s="28"/>
      <c r="AL5" s="28"/>
      <c r="AM5" s="28"/>
      <c r="AN5" s="28"/>
      <c r="AO5" s="412" t="s">
        <v>1511</v>
      </c>
      <c r="AP5" s="412"/>
      <c r="AQ5" s="412"/>
      <c r="AR5" s="412"/>
      <c r="AS5" s="412"/>
      <c r="AT5" s="412"/>
      <c r="AU5" s="412"/>
      <c r="AV5" s="412"/>
      <c r="AW5" s="412"/>
      <c r="AX5" s="412"/>
      <c r="AY5" s="412"/>
      <c r="AZ5" s="412"/>
      <c r="BA5" s="412"/>
      <c r="BB5" s="412"/>
      <c r="BC5" s="412"/>
      <c r="BD5" s="412"/>
      <c r="BE5" s="412"/>
      <c r="BF5" s="412"/>
      <c r="BG5" s="412"/>
      <c r="BH5" s="412"/>
      <c r="BI5" s="399"/>
      <c r="BJ5" s="399"/>
      <c r="BK5" s="399"/>
      <c r="BL5" s="399"/>
      <c r="BM5" s="399"/>
      <c r="BN5" s="399"/>
      <c r="BO5" s="399"/>
      <c r="BP5" s="399"/>
      <c r="BQ5" s="399"/>
      <c r="BR5" s="399"/>
      <c r="BS5" s="399"/>
      <c r="BT5" s="399"/>
      <c r="BU5" s="399"/>
      <c r="BV5" s="399"/>
      <c r="BW5" s="395"/>
      <c r="BX5" s="395"/>
      <c r="BY5" s="395"/>
      <c r="BZ5" s="395"/>
      <c r="CA5" s="395"/>
      <c r="CB5" s="395"/>
      <c r="CD5" s="174"/>
      <c r="CE5" s="174"/>
      <c r="CF5" s="174"/>
      <c r="CG5" s="174"/>
      <c r="CH5" s="174"/>
      <c r="CI5" s="174"/>
      <c r="CJ5" s="174"/>
      <c r="CK5" s="174"/>
      <c r="CL5" s="174"/>
      <c r="CM5" s="174"/>
      <c r="CN5" s="174"/>
      <c r="CO5" s="174"/>
      <c r="CP5" s="174"/>
      <c r="CQ5" s="174"/>
      <c r="CR5" s="174"/>
      <c r="CS5" s="174"/>
    </row>
    <row r="6" spans="1:97" ht="12.6" customHeight="1">
      <c r="A6" s="2057" t="s">
        <v>0</v>
      </c>
      <c r="B6" s="2024"/>
      <c r="C6" s="2024"/>
      <c r="D6" s="2024"/>
      <c r="E6" s="2024"/>
      <c r="F6" s="2024"/>
      <c r="G6" s="2032">
        <f>一括入力シート!B6</f>
        <v>0</v>
      </c>
      <c r="H6" s="2032"/>
      <c r="I6" s="2032"/>
      <c r="J6" s="2032"/>
      <c r="K6" s="2032"/>
      <c r="L6" s="2032"/>
      <c r="M6" s="2032"/>
      <c r="N6" s="2032"/>
      <c r="O6" s="2032"/>
      <c r="P6" s="2032"/>
      <c r="Q6" s="2032"/>
      <c r="R6" s="2032"/>
      <c r="S6" s="2032"/>
      <c r="T6" s="2032"/>
      <c r="U6" s="2032"/>
      <c r="V6" s="2032"/>
      <c r="W6" s="2032"/>
      <c r="X6" s="2032"/>
      <c r="Y6" s="2032"/>
      <c r="Z6" s="2032"/>
      <c r="AA6" s="2032"/>
      <c r="AB6" s="2032"/>
      <c r="AC6" s="2032"/>
      <c r="AD6" s="2032"/>
      <c r="AE6" s="2032"/>
      <c r="AF6" s="2032"/>
      <c r="AG6" s="2032"/>
      <c r="AH6" s="2024" t="s">
        <v>1702</v>
      </c>
      <c r="AI6" s="2024"/>
      <c r="AJ6" s="2024"/>
      <c r="AK6" s="2024"/>
      <c r="AL6" s="2024"/>
      <c r="AM6" s="2024"/>
      <c r="AN6" s="2025"/>
      <c r="AO6" s="412" t="s">
        <v>1514</v>
      </c>
      <c r="AP6" s="412"/>
      <c r="AQ6" s="412"/>
      <c r="AR6" s="412"/>
      <c r="AS6" s="412"/>
      <c r="AT6" s="412"/>
      <c r="AU6" s="412"/>
      <c r="AV6" s="412"/>
      <c r="AW6" s="412"/>
      <c r="AX6" s="412"/>
      <c r="AY6" s="412"/>
      <c r="AZ6" s="412"/>
      <c r="BA6" s="412"/>
      <c r="BB6" s="412"/>
      <c r="BC6" s="412"/>
      <c r="BD6" s="412"/>
      <c r="BE6" s="412"/>
      <c r="BF6" s="412"/>
      <c r="BG6" s="412"/>
      <c r="BH6" s="412"/>
      <c r="BI6" s="399"/>
      <c r="BJ6" s="399"/>
      <c r="BK6" s="399"/>
      <c r="BL6" s="399"/>
      <c r="BM6" s="399"/>
      <c r="BN6" s="399"/>
      <c r="BO6" s="399"/>
      <c r="BP6" s="399"/>
      <c r="BQ6" s="399"/>
      <c r="BR6" s="399"/>
      <c r="BS6" s="399"/>
      <c r="BT6" s="399"/>
      <c r="BU6" s="399"/>
      <c r="BV6" s="399"/>
      <c r="BW6" s="395"/>
      <c r="BX6" s="395"/>
      <c r="BY6" s="395"/>
      <c r="BZ6" s="395"/>
      <c r="CA6" s="395"/>
      <c r="CB6" s="395"/>
      <c r="CD6" s="174"/>
      <c r="CE6" s="174"/>
      <c r="CF6" s="174"/>
      <c r="CG6" s="174"/>
      <c r="CH6" s="174"/>
      <c r="CI6" s="174"/>
      <c r="CJ6" s="174"/>
      <c r="CK6" s="174"/>
      <c r="CL6" s="174"/>
      <c r="CM6" s="174"/>
      <c r="CN6" s="174"/>
      <c r="CO6" s="174"/>
      <c r="CP6" s="174"/>
      <c r="CQ6" s="174"/>
      <c r="CR6" s="174"/>
      <c r="CS6" s="174"/>
    </row>
    <row r="7" spans="1:97" ht="12.6" customHeight="1">
      <c r="A7" s="2058"/>
      <c r="B7" s="2026"/>
      <c r="C7" s="2026"/>
      <c r="D7" s="2026"/>
      <c r="E7" s="2026"/>
      <c r="F7" s="2026"/>
      <c r="G7" s="2033"/>
      <c r="H7" s="2033"/>
      <c r="I7" s="2033"/>
      <c r="J7" s="2033"/>
      <c r="K7" s="2033"/>
      <c r="L7" s="2033"/>
      <c r="M7" s="2033"/>
      <c r="N7" s="2033"/>
      <c r="O7" s="2033"/>
      <c r="P7" s="2033"/>
      <c r="Q7" s="2033"/>
      <c r="R7" s="2033"/>
      <c r="S7" s="2033"/>
      <c r="T7" s="2033"/>
      <c r="U7" s="2033"/>
      <c r="V7" s="2033"/>
      <c r="W7" s="2033"/>
      <c r="X7" s="2033"/>
      <c r="Y7" s="2033"/>
      <c r="Z7" s="2033"/>
      <c r="AA7" s="2033"/>
      <c r="AB7" s="2033"/>
      <c r="AC7" s="2033"/>
      <c r="AD7" s="2033"/>
      <c r="AE7" s="2033"/>
      <c r="AF7" s="2033"/>
      <c r="AG7" s="2033"/>
      <c r="AH7" s="2026"/>
      <c r="AI7" s="2026"/>
      <c r="AJ7" s="2026"/>
      <c r="AK7" s="2026"/>
      <c r="AL7" s="2026"/>
      <c r="AM7" s="2026"/>
      <c r="AN7" s="2027"/>
      <c r="AO7" s="412" t="s">
        <v>1513</v>
      </c>
      <c r="AP7" s="412"/>
      <c r="AQ7" s="412"/>
      <c r="AR7" s="412"/>
      <c r="AS7" s="412"/>
      <c r="AT7" s="412"/>
      <c r="AU7" s="412"/>
      <c r="AV7" s="412"/>
      <c r="AW7" s="412"/>
      <c r="AX7" s="412"/>
      <c r="AY7" s="412"/>
      <c r="AZ7" s="412"/>
      <c r="BA7" s="412"/>
      <c r="BB7" s="412"/>
      <c r="BC7" s="412"/>
      <c r="BD7" s="412"/>
      <c r="BE7" s="412"/>
      <c r="BF7" s="412"/>
      <c r="BG7" s="412"/>
      <c r="BH7" s="412"/>
      <c r="BI7" s="399"/>
      <c r="BJ7" s="399"/>
      <c r="BK7" s="399"/>
      <c r="BL7" s="399"/>
      <c r="BM7" s="399"/>
      <c r="BN7" s="399"/>
      <c r="BO7" s="399"/>
      <c r="BP7" s="399"/>
      <c r="BQ7" s="399"/>
      <c r="BR7" s="399"/>
      <c r="BS7" s="399"/>
      <c r="BT7" s="399"/>
      <c r="BU7" s="399"/>
      <c r="BV7" s="399"/>
      <c r="BW7" s="395"/>
      <c r="BX7" s="395"/>
      <c r="BY7" s="395"/>
      <c r="BZ7" s="395"/>
      <c r="CA7" s="395"/>
      <c r="CB7" s="395"/>
      <c r="CD7" s="174"/>
      <c r="CE7" s="174"/>
      <c r="CF7" s="174"/>
      <c r="CG7" s="174"/>
      <c r="CH7" s="174"/>
      <c r="CI7" s="174"/>
      <c r="CJ7" s="174"/>
      <c r="CK7" s="174"/>
      <c r="CL7" s="174"/>
      <c r="CM7" s="174"/>
      <c r="CN7" s="174"/>
      <c r="CO7" s="174"/>
      <c r="CP7" s="174"/>
      <c r="CQ7" s="174"/>
      <c r="CR7" s="174"/>
      <c r="CS7" s="174"/>
    </row>
    <row r="8" spans="1:97" ht="12.6" customHeight="1">
      <c r="A8" s="889"/>
      <c r="B8" s="17"/>
      <c r="C8" s="17"/>
      <c r="D8" s="17"/>
      <c r="E8" s="17"/>
      <c r="F8" s="17"/>
      <c r="G8" s="2033"/>
      <c r="H8" s="2033"/>
      <c r="I8" s="2033"/>
      <c r="J8" s="2033"/>
      <c r="K8" s="2033"/>
      <c r="L8" s="2033"/>
      <c r="M8" s="2033"/>
      <c r="N8" s="2033"/>
      <c r="O8" s="2033"/>
      <c r="P8" s="2033"/>
      <c r="Q8" s="2033"/>
      <c r="R8" s="2033"/>
      <c r="S8" s="2033"/>
      <c r="T8" s="2033"/>
      <c r="U8" s="2033"/>
      <c r="V8" s="2033"/>
      <c r="W8" s="2033"/>
      <c r="X8" s="2033"/>
      <c r="Y8" s="2033"/>
      <c r="Z8" s="2033"/>
      <c r="AA8" s="2033"/>
      <c r="AB8" s="2033"/>
      <c r="AC8" s="2033"/>
      <c r="AD8" s="2033"/>
      <c r="AE8" s="2033"/>
      <c r="AF8" s="2033"/>
      <c r="AG8" s="2033"/>
      <c r="AH8" s="2028" t="str">
        <f>CONCATENATE(一括入力シート!B11,一括入力シート!C11," - ",一括入力シート!D11)</f>
        <v xml:space="preserve"> - </v>
      </c>
      <c r="AI8" s="2028"/>
      <c r="AJ8" s="2028"/>
      <c r="AK8" s="2028"/>
      <c r="AL8" s="2028"/>
      <c r="AM8" s="2028"/>
      <c r="AN8" s="2029"/>
      <c r="AO8" s="412" t="s">
        <v>1512</v>
      </c>
      <c r="AP8" s="412"/>
      <c r="AQ8" s="412"/>
      <c r="AR8" s="412"/>
      <c r="AS8" s="412"/>
      <c r="AT8" s="412"/>
      <c r="AU8" s="412"/>
      <c r="AV8" s="412"/>
      <c r="AW8" s="412"/>
      <c r="AX8" s="412"/>
      <c r="AY8" s="412"/>
      <c r="AZ8" s="412"/>
      <c r="BA8" s="412"/>
      <c r="BB8" s="412"/>
      <c r="BC8" s="412"/>
      <c r="BD8" s="412"/>
      <c r="BE8" s="412"/>
      <c r="BF8" s="412"/>
      <c r="BG8" s="412"/>
      <c r="BH8" s="412"/>
      <c r="BI8" s="397"/>
      <c r="BJ8" s="397"/>
      <c r="BK8" s="397"/>
      <c r="BL8" s="397"/>
      <c r="BM8" s="397"/>
      <c r="BN8" s="397"/>
      <c r="BO8" s="397"/>
      <c r="BP8" s="397"/>
      <c r="BQ8" s="397"/>
      <c r="BR8" s="397"/>
      <c r="BS8" s="399"/>
      <c r="BT8" s="399"/>
      <c r="BU8" s="399"/>
      <c r="BV8" s="399"/>
      <c r="BW8" s="395"/>
      <c r="BX8" s="395"/>
      <c r="BY8" s="395"/>
      <c r="BZ8" s="395"/>
      <c r="CA8" s="395"/>
      <c r="CB8" s="395"/>
      <c r="CD8" s="174"/>
      <c r="CE8" s="174"/>
      <c r="CF8" s="174"/>
      <c r="CG8" s="174"/>
      <c r="CH8" s="174"/>
      <c r="CI8" s="174"/>
      <c r="CJ8" s="174"/>
      <c r="CK8" s="174"/>
      <c r="CL8" s="174"/>
      <c r="CM8" s="174"/>
      <c r="CN8" s="174"/>
      <c r="CO8" s="174"/>
      <c r="CP8" s="174"/>
      <c r="CQ8" s="174"/>
      <c r="CR8" s="174"/>
      <c r="CS8" s="174"/>
    </row>
    <row r="9" spans="1:97" ht="12.6" customHeight="1">
      <c r="A9" s="24"/>
      <c r="B9" s="19"/>
      <c r="C9" s="19"/>
      <c r="D9" s="19"/>
      <c r="E9" s="19"/>
      <c r="F9" s="19"/>
      <c r="G9" s="2034"/>
      <c r="H9" s="2034"/>
      <c r="I9" s="2034"/>
      <c r="J9" s="2034"/>
      <c r="K9" s="2034"/>
      <c r="L9" s="2034"/>
      <c r="M9" s="2034"/>
      <c r="N9" s="2034"/>
      <c r="O9" s="2034"/>
      <c r="P9" s="2034"/>
      <c r="Q9" s="2034"/>
      <c r="R9" s="2034"/>
      <c r="S9" s="2034"/>
      <c r="T9" s="2034"/>
      <c r="U9" s="2034"/>
      <c r="V9" s="2034"/>
      <c r="W9" s="2034"/>
      <c r="X9" s="2034"/>
      <c r="Y9" s="2034"/>
      <c r="Z9" s="2034"/>
      <c r="AA9" s="2034"/>
      <c r="AB9" s="2034"/>
      <c r="AC9" s="2034"/>
      <c r="AD9" s="2034"/>
      <c r="AE9" s="2034"/>
      <c r="AF9" s="2034"/>
      <c r="AG9" s="2034"/>
      <c r="AH9" s="2030"/>
      <c r="AI9" s="2030"/>
      <c r="AJ9" s="2030"/>
      <c r="AK9" s="2030"/>
      <c r="AL9" s="2030"/>
      <c r="AM9" s="2030"/>
      <c r="AN9" s="2031"/>
      <c r="AO9" s="412" t="s">
        <v>1515</v>
      </c>
      <c r="AP9" s="412"/>
      <c r="AQ9" s="412"/>
      <c r="AR9" s="412"/>
      <c r="AS9" s="412"/>
      <c r="AT9" s="412"/>
      <c r="AU9" s="412"/>
      <c r="AV9" s="412"/>
      <c r="AW9" s="412"/>
      <c r="AX9" s="412"/>
      <c r="AY9" s="412"/>
      <c r="AZ9" s="412"/>
      <c r="BA9" s="412"/>
      <c r="BB9" s="412"/>
      <c r="BC9" s="412"/>
      <c r="BD9" s="412"/>
      <c r="BE9" s="412"/>
      <c r="BF9" s="412"/>
      <c r="BG9" s="412"/>
      <c r="BH9" s="412"/>
      <c r="BI9" s="399"/>
      <c r="BJ9" s="399"/>
      <c r="BK9" s="399"/>
      <c r="BL9" s="399"/>
      <c r="BM9" s="399"/>
      <c r="BN9" s="399"/>
      <c r="BO9" s="399"/>
      <c r="BP9" s="399"/>
      <c r="BQ9" s="399"/>
      <c r="BR9" s="399"/>
      <c r="BS9" s="399"/>
      <c r="BT9" s="399"/>
      <c r="BU9" s="399"/>
      <c r="BV9" s="399"/>
      <c r="BW9" s="395"/>
      <c r="BX9" s="395"/>
      <c r="BY9" s="395"/>
      <c r="BZ9" s="395"/>
      <c r="CA9" s="395"/>
      <c r="CB9" s="395"/>
      <c r="CD9" s="174"/>
      <c r="CE9" s="174"/>
      <c r="CF9" s="174"/>
      <c r="CG9" s="174"/>
      <c r="CH9" s="174"/>
      <c r="CI9" s="174"/>
      <c r="CJ9" s="174"/>
      <c r="CK9" s="174"/>
      <c r="CL9" s="174"/>
      <c r="CM9" s="174"/>
      <c r="CN9" s="174"/>
      <c r="CO9" s="174"/>
      <c r="CP9" s="174"/>
      <c r="CQ9" s="174"/>
      <c r="CR9" s="174"/>
      <c r="CS9" s="174"/>
    </row>
    <row r="10" spans="1:97" s="174" customFormat="1" ht="12.6" customHeight="1">
      <c r="A10" s="2104" t="s">
        <v>40</v>
      </c>
      <c r="B10" s="2105"/>
      <c r="C10" s="2105"/>
      <c r="D10" s="2105"/>
      <c r="E10" s="2105"/>
      <c r="F10" s="2105"/>
      <c r="G10" s="2105"/>
      <c r="H10" s="2105"/>
      <c r="I10" s="2105"/>
      <c r="J10" s="2105"/>
      <c r="K10" s="2105"/>
      <c r="L10" s="2105"/>
      <c r="M10" s="2105"/>
      <c r="N10" s="2105"/>
      <c r="O10" s="2105"/>
      <c r="P10" s="2105"/>
      <c r="Q10" s="2105"/>
      <c r="R10" s="2106"/>
      <c r="S10" s="403"/>
      <c r="T10" s="404"/>
      <c r="U10" s="405"/>
      <c r="V10" s="406" t="s">
        <v>39</v>
      </c>
      <c r="W10" s="405"/>
      <c r="X10" s="404"/>
      <c r="Y10" s="405"/>
      <c r="Z10" s="404"/>
      <c r="AA10" s="405"/>
      <c r="AB10" s="406" t="s">
        <v>38</v>
      </c>
      <c r="AC10" s="405"/>
      <c r="AD10" s="404"/>
      <c r="AE10" s="405"/>
      <c r="AF10" s="404"/>
      <c r="AG10" s="405"/>
      <c r="AH10" s="404" t="s">
        <v>37</v>
      </c>
      <c r="AI10" s="405"/>
      <c r="AJ10" s="404"/>
      <c r="AK10" s="405"/>
      <c r="AL10" s="404"/>
      <c r="AM10" s="403"/>
      <c r="AN10" s="407" t="s">
        <v>29</v>
      </c>
      <c r="AO10" s="412" t="s">
        <v>1516</v>
      </c>
      <c r="AP10" s="412"/>
      <c r="AQ10" s="412"/>
      <c r="AR10" s="412"/>
      <c r="AS10" s="412"/>
      <c r="AT10" s="412"/>
      <c r="AU10" s="412"/>
      <c r="AV10" s="412"/>
      <c r="AW10" s="412"/>
      <c r="AX10" s="412"/>
      <c r="AY10" s="412"/>
      <c r="AZ10" s="412"/>
      <c r="BA10" s="412"/>
      <c r="BB10" s="412"/>
      <c r="BC10" s="412"/>
      <c r="BD10" s="412"/>
      <c r="BE10" s="412"/>
      <c r="BF10" s="412"/>
      <c r="BG10" s="412"/>
      <c r="BH10" s="412"/>
      <c r="BI10" s="399"/>
      <c r="BJ10" s="399"/>
      <c r="BK10" s="399"/>
      <c r="BL10" s="399"/>
      <c r="BM10" s="399"/>
      <c r="BN10" s="399"/>
      <c r="BO10" s="399"/>
      <c r="BP10" s="399"/>
      <c r="BQ10" s="399"/>
      <c r="BR10" s="399"/>
      <c r="BS10" s="399"/>
      <c r="BT10" s="399"/>
      <c r="BU10" s="399"/>
      <c r="BV10" s="399"/>
      <c r="BW10" s="395"/>
      <c r="BX10" s="395"/>
      <c r="BY10" s="395"/>
      <c r="BZ10" s="395"/>
      <c r="CA10" s="395"/>
      <c r="CB10" s="395"/>
    </row>
    <row r="11" spans="1:97" s="174" customFormat="1" ht="12.6" customHeight="1">
      <c r="A11" s="2107"/>
      <c r="B11" s="2108"/>
      <c r="C11" s="2108"/>
      <c r="D11" s="2108"/>
      <c r="E11" s="2108"/>
      <c r="F11" s="2108"/>
      <c r="G11" s="2108"/>
      <c r="H11" s="2108"/>
      <c r="I11" s="2108"/>
      <c r="J11" s="2108"/>
      <c r="K11" s="2108"/>
      <c r="L11" s="2108"/>
      <c r="M11" s="2108"/>
      <c r="N11" s="2108"/>
      <c r="O11" s="2108"/>
      <c r="P11" s="2108"/>
      <c r="Q11" s="2108"/>
      <c r="R11" s="2109"/>
      <c r="S11" s="2113" t="str">
        <f>IF(LEN(一括入力シート!B69)=10,"\",IF(一括入力シート!S69=0,"",RIGHT(一括入力シート!S69,1)))</f>
        <v/>
      </c>
      <c r="T11" s="2090"/>
      <c r="U11" s="2089" t="str">
        <f>IF(LEN(一括入力シート!B69)=9,"\",IF(一括入力シート!T69=0,"",RIGHT(一括入力シート!T69,1)))</f>
        <v/>
      </c>
      <c r="V11" s="2090"/>
      <c r="W11" s="2089" t="str">
        <f>IF(LEN(一括入力シート!B69)=8,"\",IF(一括入力シート!U69=0,"",RIGHT(一括入力シート!U69,1)))</f>
        <v/>
      </c>
      <c r="X11" s="2090"/>
      <c r="Y11" s="2089" t="str">
        <f>IF(LEN(一括入力シート!B69)=7,"\",IF(一括入力シート!V69=0,"",RIGHT(一括入力シート!V69,1)))</f>
        <v/>
      </c>
      <c r="Z11" s="2090"/>
      <c r="AA11" s="2089" t="str">
        <f>IF(LEN(一括入力シート!B69)=6,"\",IF(一括入力シート!W69=0,"",RIGHT(一括入力シート!W69,1)))</f>
        <v/>
      </c>
      <c r="AB11" s="2090"/>
      <c r="AC11" s="2089" t="str">
        <f>IF(LEN(一括入力シート!B69)=5,"\",IF(一括入力シート!X69=0,"",RIGHT(一括入力シート!X69,1)))</f>
        <v/>
      </c>
      <c r="AD11" s="2090"/>
      <c r="AE11" s="2089" t="str">
        <f>IF(LEN(一括入力シート!B69)=4,"\",IF(一括入力シート!Y69=0,"",RIGHT(一括入力シート!Y69,1)))</f>
        <v/>
      </c>
      <c r="AF11" s="2090"/>
      <c r="AG11" s="2089" t="str">
        <f>IF(LEN(一括入力シート!B69)=3,"\",IF(一括入力シート!Z69=0,"",RIGHT(一括入力シート!Z69,1)))</f>
        <v/>
      </c>
      <c r="AH11" s="2090"/>
      <c r="AI11" s="2089" t="str">
        <f>IF(LEN(一括入力シート!B69)=2,"\",IF(一括入力シート!AA69=0,"",RIGHT(一括入力シート!AA69,1)))</f>
        <v/>
      </c>
      <c r="AJ11" s="2090"/>
      <c r="AK11" s="2089" t="str">
        <f>IF(LEN(一括入力シート!B69)=1,"\",IF(一括入力シート!AB69=0,"",RIGHT(一括入力シート!AB69,1)))</f>
        <v/>
      </c>
      <c r="AL11" s="2090"/>
      <c r="AM11" s="2089" t="str">
        <f>IF(一括入力シート!AC69=0,"",RIGHT(一括入力シート!AC69,1))</f>
        <v/>
      </c>
      <c r="AN11" s="2093"/>
      <c r="AO11" s="397"/>
      <c r="AP11" s="397"/>
      <c r="AQ11" s="397"/>
      <c r="AR11" s="397"/>
      <c r="AS11" s="397"/>
      <c r="AT11" s="399"/>
      <c r="AU11" s="399"/>
      <c r="AV11" s="399"/>
      <c r="AW11" s="399"/>
      <c r="AX11" s="399"/>
      <c r="AY11" s="399"/>
      <c r="AZ11" s="399"/>
      <c r="BA11" s="399"/>
      <c r="BB11" s="399"/>
      <c r="BC11" s="399"/>
      <c r="BD11" s="397"/>
      <c r="BE11" s="397"/>
      <c r="BF11" s="399"/>
      <c r="BG11" s="399"/>
      <c r="BH11" s="399"/>
      <c r="BI11" s="399"/>
      <c r="BJ11" s="399"/>
      <c r="BK11" s="399"/>
      <c r="BL11" s="399"/>
      <c r="BM11" s="399"/>
      <c r="BN11" s="399"/>
      <c r="BO11" s="399"/>
      <c r="BP11" s="399"/>
      <c r="BQ11" s="399"/>
      <c r="BR11" s="399"/>
      <c r="BS11" s="399"/>
      <c r="BT11" s="399"/>
      <c r="BU11" s="399"/>
      <c r="BV11" s="399"/>
      <c r="BW11" s="1145"/>
      <c r="BX11" s="1145"/>
      <c r="BY11" s="1145"/>
      <c r="BZ11" s="1145"/>
      <c r="CA11" s="1145"/>
      <c r="CB11" s="1145"/>
    </row>
    <row r="12" spans="1:97" s="174" customFormat="1" ht="12.6" customHeight="1">
      <c r="A12" s="2107"/>
      <c r="B12" s="2108"/>
      <c r="C12" s="2108"/>
      <c r="D12" s="2108"/>
      <c r="E12" s="2108"/>
      <c r="F12" s="2108"/>
      <c r="G12" s="2108"/>
      <c r="H12" s="2108"/>
      <c r="I12" s="2108"/>
      <c r="J12" s="2108"/>
      <c r="K12" s="2108"/>
      <c r="L12" s="2108"/>
      <c r="M12" s="2108"/>
      <c r="N12" s="2108"/>
      <c r="O12" s="2108"/>
      <c r="P12" s="2108"/>
      <c r="Q12" s="2108"/>
      <c r="R12" s="2109"/>
      <c r="S12" s="2113"/>
      <c r="T12" s="2090"/>
      <c r="U12" s="2089"/>
      <c r="V12" s="2090"/>
      <c r="W12" s="2089"/>
      <c r="X12" s="2090"/>
      <c r="Y12" s="2089"/>
      <c r="Z12" s="2090"/>
      <c r="AA12" s="2089"/>
      <c r="AB12" s="2090"/>
      <c r="AC12" s="2089"/>
      <c r="AD12" s="2090"/>
      <c r="AE12" s="2089"/>
      <c r="AF12" s="2090"/>
      <c r="AG12" s="2089"/>
      <c r="AH12" s="2090"/>
      <c r="AI12" s="2089"/>
      <c r="AJ12" s="2090"/>
      <c r="AK12" s="2089"/>
      <c r="AL12" s="2090"/>
      <c r="AM12" s="2089"/>
      <c r="AN12" s="2093"/>
      <c r="AO12" s="397"/>
      <c r="AP12" s="397"/>
      <c r="AQ12" s="397"/>
      <c r="AR12" s="397"/>
      <c r="AS12" s="397"/>
      <c r="AT12" s="399"/>
      <c r="AU12" s="399"/>
      <c r="AV12" s="399"/>
      <c r="AW12" s="399"/>
      <c r="AX12" s="399"/>
      <c r="AY12" s="399"/>
      <c r="AZ12" s="399"/>
      <c r="BA12" s="399"/>
      <c r="BB12" s="399"/>
      <c r="BC12" s="399"/>
      <c r="BD12" s="397"/>
      <c r="BE12" s="397"/>
      <c r="BF12" s="399"/>
      <c r="BG12" s="399"/>
      <c r="BH12" s="399"/>
      <c r="BI12" s="399"/>
      <c r="BJ12" s="399"/>
      <c r="BK12" s="399"/>
      <c r="BL12" s="399"/>
      <c r="BM12" s="399"/>
      <c r="BN12" s="399"/>
      <c r="BO12" s="399"/>
      <c r="BP12" s="399"/>
      <c r="BQ12" s="399"/>
      <c r="BR12" s="399"/>
      <c r="BS12" s="399"/>
      <c r="BT12" s="399"/>
      <c r="BU12" s="399"/>
      <c r="BV12" s="399"/>
      <c r="BW12" s="1145"/>
      <c r="BX12" s="1145"/>
      <c r="BY12" s="1145"/>
      <c r="BZ12" s="1145"/>
      <c r="CA12" s="1145"/>
      <c r="CB12" s="1145"/>
    </row>
    <row r="13" spans="1:97" s="174" customFormat="1" ht="12.6" customHeight="1">
      <c r="A13" s="2110"/>
      <c r="B13" s="2111"/>
      <c r="C13" s="2111"/>
      <c r="D13" s="2111"/>
      <c r="E13" s="2111"/>
      <c r="F13" s="2111"/>
      <c r="G13" s="2111"/>
      <c r="H13" s="2111"/>
      <c r="I13" s="2111"/>
      <c r="J13" s="2111"/>
      <c r="K13" s="2111"/>
      <c r="L13" s="2111"/>
      <c r="M13" s="2111"/>
      <c r="N13" s="2111"/>
      <c r="O13" s="2111"/>
      <c r="P13" s="2111"/>
      <c r="Q13" s="2111"/>
      <c r="R13" s="2112"/>
      <c r="S13" s="2114"/>
      <c r="T13" s="2092"/>
      <c r="U13" s="2091"/>
      <c r="V13" s="2092"/>
      <c r="W13" s="2091"/>
      <c r="X13" s="2092"/>
      <c r="Y13" s="2091"/>
      <c r="Z13" s="2092"/>
      <c r="AA13" s="2091"/>
      <c r="AB13" s="2092"/>
      <c r="AC13" s="2091"/>
      <c r="AD13" s="2092"/>
      <c r="AE13" s="2091"/>
      <c r="AF13" s="2092"/>
      <c r="AG13" s="2091"/>
      <c r="AH13" s="2092"/>
      <c r="AI13" s="2091"/>
      <c r="AJ13" s="2092"/>
      <c r="AK13" s="2091"/>
      <c r="AL13" s="2092"/>
      <c r="AM13" s="2091"/>
      <c r="AN13" s="2094"/>
      <c r="AO13" s="397"/>
      <c r="AP13" s="397"/>
      <c r="AQ13" s="397"/>
      <c r="AR13" s="397"/>
      <c r="AS13" s="397"/>
      <c r="AT13" s="399"/>
      <c r="AU13" s="399"/>
      <c r="AV13" s="399"/>
      <c r="AW13" s="399"/>
      <c r="AX13" s="399"/>
      <c r="AY13" s="399"/>
      <c r="AZ13" s="399"/>
      <c r="BA13" s="399"/>
      <c r="BB13" s="399"/>
      <c r="BC13" s="399"/>
      <c r="BD13" s="397"/>
      <c r="BE13" s="397"/>
      <c r="BF13" s="399"/>
      <c r="BG13" s="399"/>
      <c r="BH13" s="399"/>
      <c r="BI13" s="399"/>
      <c r="BJ13" s="399"/>
      <c r="BK13" s="399"/>
      <c r="BL13" s="399"/>
      <c r="BM13" s="399"/>
      <c r="BN13" s="399"/>
      <c r="BO13" s="399"/>
      <c r="BP13" s="399"/>
      <c r="BQ13" s="399"/>
      <c r="BR13" s="399"/>
      <c r="BS13" s="399"/>
      <c r="BT13" s="399"/>
      <c r="BU13" s="399"/>
      <c r="BV13" s="399"/>
      <c r="BW13" s="1145"/>
      <c r="BX13" s="1145"/>
      <c r="BY13" s="1145"/>
      <c r="BZ13" s="1145"/>
      <c r="CA13" s="1145"/>
      <c r="CB13" s="1145"/>
    </row>
    <row r="14" spans="1:97" ht="12.6" customHeight="1">
      <c r="A14" s="2059" t="s">
        <v>41</v>
      </c>
      <c r="B14" s="2060"/>
      <c r="C14" s="2060"/>
      <c r="D14" s="2060"/>
      <c r="E14" s="2060"/>
      <c r="F14" s="2060"/>
      <c r="G14" s="2060"/>
      <c r="H14" s="2060"/>
      <c r="I14" s="2060"/>
      <c r="J14" s="2060"/>
      <c r="K14" s="2060"/>
      <c r="L14" s="2060"/>
      <c r="M14" s="2060"/>
      <c r="N14" s="2060"/>
      <c r="O14" s="2060"/>
      <c r="P14" s="2060"/>
      <c r="Q14" s="2060"/>
      <c r="R14" s="2061"/>
      <c r="S14" s="2067">
        <f>一括入力シート!B54</f>
        <v>0</v>
      </c>
      <c r="T14" s="2068"/>
      <c r="U14" s="2068"/>
      <c r="V14" s="2068"/>
      <c r="W14" s="2068"/>
      <c r="X14" s="2068"/>
      <c r="Y14" s="2068"/>
      <c r="Z14" s="2068"/>
      <c r="AA14" s="2068"/>
      <c r="AB14" s="2068"/>
      <c r="AC14" s="2068"/>
      <c r="AD14" s="2068"/>
      <c r="AE14" s="2068"/>
      <c r="AF14" s="2068"/>
      <c r="AG14" s="2068"/>
      <c r="AH14" s="2068"/>
      <c r="AI14" s="2068"/>
      <c r="AJ14" s="2068"/>
      <c r="AK14" s="2068"/>
      <c r="AL14" s="2068"/>
      <c r="AM14" s="2068"/>
      <c r="AN14" s="2069"/>
      <c r="AO14" s="397"/>
      <c r="AP14" s="397"/>
      <c r="AQ14" s="397"/>
      <c r="AR14" s="397"/>
      <c r="AS14" s="397"/>
      <c r="AT14" s="399"/>
      <c r="AU14" s="399"/>
      <c r="AV14" s="399"/>
      <c r="AW14" s="399"/>
      <c r="AX14" s="399"/>
      <c r="AY14" s="399"/>
      <c r="AZ14" s="399"/>
      <c r="BA14" s="399"/>
      <c r="BB14" s="399"/>
      <c r="BC14" s="399"/>
      <c r="BD14" s="400"/>
      <c r="BE14" s="400"/>
      <c r="BF14" s="399"/>
      <c r="BG14" s="399"/>
      <c r="BH14" s="399"/>
      <c r="BI14" s="399"/>
      <c r="BJ14" s="399"/>
      <c r="BK14" s="399"/>
      <c r="BL14" s="399"/>
      <c r="BM14" s="399"/>
      <c r="BN14" s="399"/>
      <c r="BO14" s="399"/>
      <c r="BP14" s="399"/>
      <c r="BQ14" s="399"/>
      <c r="BR14" s="399"/>
      <c r="BS14" s="399"/>
      <c r="BT14" s="399"/>
      <c r="BU14" s="399"/>
      <c r="BV14" s="399"/>
      <c r="BW14" s="1145"/>
      <c r="BX14" s="1145"/>
      <c r="BY14" s="1145"/>
      <c r="BZ14" s="1145"/>
      <c r="CA14" s="1145"/>
      <c r="CB14" s="1145"/>
      <c r="CD14" s="174"/>
      <c r="CE14" s="174"/>
      <c r="CF14" s="174"/>
      <c r="CG14" s="174"/>
      <c r="CH14" s="174"/>
      <c r="CI14" s="174"/>
      <c r="CJ14" s="174"/>
      <c r="CK14" s="174"/>
      <c r="CL14" s="174"/>
      <c r="CM14" s="174"/>
      <c r="CN14" s="174"/>
      <c r="CO14" s="174"/>
    </row>
    <row r="15" spans="1:97" ht="12.6" customHeight="1">
      <c r="A15" s="2062"/>
      <c r="B15" s="1984"/>
      <c r="C15" s="1984"/>
      <c r="D15" s="1984"/>
      <c r="E15" s="1984"/>
      <c r="F15" s="1984"/>
      <c r="G15" s="1984"/>
      <c r="H15" s="1984"/>
      <c r="I15" s="1984"/>
      <c r="J15" s="1984"/>
      <c r="K15" s="1984"/>
      <c r="L15" s="1984"/>
      <c r="M15" s="1984"/>
      <c r="N15" s="1984"/>
      <c r="O15" s="1984"/>
      <c r="P15" s="1984"/>
      <c r="Q15" s="1984"/>
      <c r="R15" s="2063"/>
      <c r="S15" s="1988"/>
      <c r="T15" s="1989"/>
      <c r="U15" s="1989"/>
      <c r="V15" s="1989"/>
      <c r="W15" s="1989"/>
      <c r="X15" s="1989"/>
      <c r="Y15" s="1989"/>
      <c r="Z15" s="1989"/>
      <c r="AA15" s="1989"/>
      <c r="AB15" s="1989"/>
      <c r="AC15" s="1989"/>
      <c r="AD15" s="1989"/>
      <c r="AE15" s="1989"/>
      <c r="AF15" s="1989"/>
      <c r="AG15" s="1989"/>
      <c r="AH15" s="1989"/>
      <c r="AI15" s="1989"/>
      <c r="AJ15" s="1989"/>
      <c r="AK15" s="1989"/>
      <c r="AL15" s="1989"/>
      <c r="AM15" s="1989"/>
      <c r="AN15" s="1990"/>
      <c r="AO15" s="397"/>
      <c r="AP15" s="397"/>
      <c r="AQ15" s="397"/>
      <c r="AR15" s="397"/>
      <c r="AS15" s="397"/>
      <c r="AT15" s="399"/>
      <c r="AU15" s="399"/>
      <c r="AV15" s="399"/>
      <c r="AW15" s="399"/>
      <c r="AX15" s="399"/>
      <c r="AY15" s="399"/>
      <c r="AZ15" s="399"/>
      <c r="BA15" s="399"/>
      <c r="BB15" s="399"/>
      <c r="BC15" s="399"/>
      <c r="BD15" s="400"/>
      <c r="BE15" s="400"/>
      <c r="BF15" s="399"/>
      <c r="BG15" s="399"/>
      <c r="BH15" s="399"/>
      <c r="BI15" s="399"/>
      <c r="BJ15" s="399"/>
      <c r="BK15" s="399"/>
      <c r="BL15" s="399"/>
      <c r="BM15" s="399"/>
      <c r="BN15" s="399"/>
      <c r="BO15" s="399"/>
      <c r="BP15" s="399"/>
      <c r="BQ15" s="399"/>
      <c r="BR15" s="399"/>
      <c r="BS15" s="399"/>
      <c r="BT15" s="399"/>
      <c r="BU15" s="399"/>
      <c r="BV15" s="399"/>
      <c r="BW15" s="395"/>
      <c r="BX15" s="395"/>
      <c r="BY15" s="395"/>
      <c r="BZ15" s="395"/>
      <c r="CA15" s="395"/>
      <c r="CB15" s="395"/>
    </row>
    <row r="16" spans="1:97" ht="12.6" customHeight="1">
      <c r="A16" s="2064"/>
      <c r="B16" s="2065"/>
      <c r="C16" s="2065"/>
      <c r="D16" s="2065"/>
      <c r="E16" s="2065"/>
      <c r="F16" s="2065"/>
      <c r="G16" s="2065"/>
      <c r="H16" s="2065"/>
      <c r="I16" s="2065"/>
      <c r="J16" s="2065"/>
      <c r="K16" s="2065"/>
      <c r="L16" s="2065"/>
      <c r="M16" s="2065"/>
      <c r="N16" s="2065"/>
      <c r="O16" s="2065"/>
      <c r="P16" s="2065"/>
      <c r="Q16" s="2065"/>
      <c r="R16" s="2066"/>
      <c r="S16" s="2070"/>
      <c r="T16" s="2071"/>
      <c r="U16" s="2071"/>
      <c r="V16" s="2071"/>
      <c r="W16" s="2071"/>
      <c r="X16" s="2071"/>
      <c r="Y16" s="2071"/>
      <c r="Z16" s="2071"/>
      <c r="AA16" s="2071"/>
      <c r="AB16" s="2071"/>
      <c r="AC16" s="2071"/>
      <c r="AD16" s="2071"/>
      <c r="AE16" s="2071"/>
      <c r="AF16" s="2071"/>
      <c r="AG16" s="2071"/>
      <c r="AH16" s="2071"/>
      <c r="AI16" s="2071"/>
      <c r="AJ16" s="2071"/>
      <c r="AK16" s="2071"/>
      <c r="AL16" s="2071"/>
      <c r="AM16" s="2071"/>
      <c r="AN16" s="2072"/>
      <c r="AO16" s="397"/>
      <c r="AP16" s="397"/>
      <c r="AQ16" s="397"/>
      <c r="AR16" s="397"/>
      <c r="AS16" s="397"/>
      <c r="AT16" s="399"/>
      <c r="AU16" s="399"/>
      <c r="AV16" s="399"/>
      <c r="AW16" s="399"/>
      <c r="AX16" s="399"/>
      <c r="AY16" s="399"/>
      <c r="AZ16" s="399"/>
      <c r="BA16" s="399"/>
      <c r="BB16" s="399"/>
      <c r="BC16" s="399"/>
      <c r="BD16" s="397"/>
      <c r="BE16" s="397"/>
      <c r="BF16" s="399"/>
      <c r="BG16" s="399"/>
      <c r="BH16" s="399"/>
      <c r="BI16" s="399"/>
      <c r="BJ16" s="399"/>
      <c r="BK16" s="399"/>
      <c r="BL16" s="399"/>
      <c r="BM16" s="399"/>
      <c r="BN16" s="399"/>
      <c r="BO16" s="399"/>
      <c r="BP16" s="399"/>
      <c r="BQ16" s="399"/>
      <c r="BR16" s="399"/>
      <c r="BS16" s="399"/>
      <c r="BT16" s="399"/>
      <c r="BU16" s="399"/>
      <c r="BV16" s="399"/>
      <c r="BW16" s="395"/>
      <c r="BX16" s="395"/>
      <c r="BY16" s="395"/>
      <c r="BZ16" s="395"/>
      <c r="CA16" s="395"/>
      <c r="CB16" s="395"/>
    </row>
    <row r="17" spans="1:93" s="174" customFormat="1" ht="14.1" customHeight="1">
      <c r="A17" s="2062" t="s">
        <v>2534</v>
      </c>
      <c r="B17" s="1984"/>
      <c r="C17" s="1984"/>
      <c r="D17" s="1984"/>
      <c r="E17" s="1984"/>
      <c r="F17" s="1984"/>
      <c r="G17" s="1984"/>
      <c r="H17" s="1984"/>
      <c r="I17" s="1984"/>
      <c r="J17" s="1984"/>
      <c r="K17" s="1984"/>
      <c r="L17" s="1984"/>
      <c r="M17" s="1984"/>
      <c r="N17" s="1984"/>
      <c r="O17" s="1984"/>
      <c r="P17" s="1984"/>
      <c r="Q17" s="1984"/>
      <c r="R17" s="2063"/>
      <c r="S17" s="38" t="s">
        <v>72</v>
      </c>
      <c r="T17" s="31" t="s">
        <v>3057</v>
      </c>
      <c r="U17" s="31"/>
      <c r="V17" s="31"/>
      <c r="W17" s="31"/>
      <c r="X17" s="31"/>
      <c r="Y17" s="1581"/>
      <c r="Z17" s="1581"/>
      <c r="AA17" s="1581"/>
      <c r="AB17" s="1581"/>
      <c r="AC17" s="1581"/>
      <c r="AD17" s="1581"/>
      <c r="AE17" s="1581"/>
      <c r="AF17" s="1581"/>
      <c r="AG17" s="1581"/>
      <c r="AH17" s="1581"/>
      <c r="AI17" s="1581"/>
      <c r="AJ17" s="1581"/>
      <c r="AK17" s="1581"/>
      <c r="AL17" s="1581"/>
      <c r="AM17" s="1568"/>
      <c r="AN17" s="1569"/>
      <c r="AO17" s="397"/>
      <c r="AP17" s="397"/>
      <c r="AQ17" s="397"/>
      <c r="AR17" s="397"/>
      <c r="AS17" s="397"/>
      <c r="AT17" s="399"/>
      <c r="AU17" s="399"/>
      <c r="AV17" s="399"/>
      <c r="AW17" s="399"/>
      <c r="AX17" s="399"/>
      <c r="AY17" s="399"/>
      <c r="AZ17" s="399"/>
      <c r="BA17" s="399"/>
      <c r="BB17" s="399"/>
      <c r="BC17" s="399"/>
      <c r="BD17" s="397"/>
      <c r="BE17" s="397"/>
      <c r="BF17" s="399"/>
      <c r="BG17" s="399"/>
      <c r="BH17" s="399"/>
      <c r="BI17" s="399"/>
      <c r="BJ17" s="399"/>
      <c r="BK17" s="399"/>
      <c r="BL17" s="399"/>
      <c r="BM17" s="399"/>
      <c r="BN17" s="399"/>
      <c r="BO17" s="399"/>
      <c r="BP17" s="399"/>
      <c r="BQ17" s="399"/>
      <c r="BR17" s="399"/>
      <c r="BS17" s="399"/>
      <c r="BT17" s="399"/>
      <c r="BU17" s="399"/>
      <c r="BV17" s="399"/>
      <c r="BW17" s="395"/>
      <c r="BX17" s="395"/>
      <c r="BY17" s="395"/>
      <c r="BZ17" s="395"/>
      <c r="CA17" s="395"/>
      <c r="CB17" s="395"/>
      <c r="CD17" s="1"/>
      <c r="CE17" s="1"/>
      <c r="CF17" s="1"/>
      <c r="CG17" s="1"/>
      <c r="CH17" s="1"/>
      <c r="CI17" s="1"/>
      <c r="CJ17" s="1"/>
      <c r="CK17" s="1"/>
      <c r="CL17" s="1"/>
      <c r="CM17" s="1"/>
      <c r="CN17" s="1"/>
      <c r="CO17" s="1"/>
    </row>
    <row r="18" spans="1:93" s="174" customFormat="1" ht="14.1" customHeight="1">
      <c r="A18" s="2062"/>
      <c r="B18" s="1984"/>
      <c r="C18" s="1984"/>
      <c r="D18" s="1984"/>
      <c r="E18" s="1984"/>
      <c r="F18" s="1984"/>
      <c r="G18" s="1984"/>
      <c r="H18" s="1984"/>
      <c r="I18" s="1984"/>
      <c r="J18" s="1984"/>
      <c r="K18" s="1984"/>
      <c r="L18" s="1984"/>
      <c r="M18" s="1984"/>
      <c r="N18" s="1984"/>
      <c r="O18" s="1984"/>
      <c r="P18" s="1984"/>
      <c r="Q18" s="1984"/>
      <c r="R18" s="2063"/>
      <c r="S18" s="38" t="s">
        <v>72</v>
      </c>
      <c r="T18" s="31" t="s">
        <v>2532</v>
      </c>
      <c r="U18" s="31"/>
      <c r="V18" s="31"/>
      <c r="W18" s="31"/>
      <c r="X18" s="31"/>
      <c r="Y18" s="1581"/>
      <c r="Z18" s="1581"/>
      <c r="AA18" s="1581"/>
      <c r="AB18" s="1581"/>
      <c r="AC18" s="1581"/>
      <c r="AD18" s="1581"/>
      <c r="AE18" s="1581"/>
      <c r="AF18" s="31"/>
      <c r="AG18" s="31"/>
      <c r="AH18" s="31"/>
      <c r="AI18" s="31"/>
      <c r="AJ18" s="31"/>
      <c r="AK18" s="39"/>
      <c r="AL18" s="39"/>
      <c r="AM18" s="39"/>
      <c r="AN18" s="1128"/>
      <c r="AO18" s="412" t="s">
        <v>1691</v>
      </c>
      <c r="AP18" s="412"/>
      <c r="AQ18" s="412"/>
      <c r="AR18" s="412"/>
      <c r="AS18" s="412"/>
      <c r="AT18" s="412"/>
      <c r="AU18" s="412"/>
      <c r="AV18" s="412"/>
      <c r="AW18" s="412"/>
      <c r="AX18" s="412"/>
      <c r="AY18" s="412"/>
      <c r="AZ18" s="412"/>
      <c r="BA18" s="412"/>
      <c r="BB18" s="412"/>
      <c r="BC18" s="412"/>
      <c r="BD18" s="412"/>
      <c r="BE18" s="412"/>
      <c r="BF18" s="412"/>
      <c r="BG18" s="412"/>
      <c r="BH18" s="412"/>
      <c r="BI18" s="399"/>
      <c r="BJ18" s="399"/>
      <c r="BK18" s="399"/>
      <c r="BL18" s="399"/>
      <c r="BM18" s="399"/>
      <c r="BN18" s="399"/>
      <c r="BO18" s="399"/>
      <c r="BP18" s="399"/>
      <c r="BQ18" s="399"/>
      <c r="BR18" s="399"/>
      <c r="BS18" s="399"/>
      <c r="BT18" s="399"/>
      <c r="BU18" s="399"/>
      <c r="BV18" s="399"/>
      <c r="BW18" s="1145"/>
      <c r="BX18" s="1145"/>
      <c r="BY18" s="1145"/>
      <c r="BZ18" s="1145"/>
      <c r="CA18" s="1145"/>
      <c r="CB18" s="1145"/>
    </row>
    <row r="19" spans="1:93" s="174" customFormat="1" ht="14.1" customHeight="1">
      <c r="A19" s="2095" t="s">
        <v>2554</v>
      </c>
      <c r="B19" s="2096"/>
      <c r="C19" s="2096"/>
      <c r="D19" s="2096"/>
      <c r="E19" s="2096"/>
      <c r="F19" s="2096"/>
      <c r="G19" s="2096"/>
      <c r="H19" s="2096"/>
      <c r="I19" s="2096"/>
      <c r="J19" s="2096"/>
      <c r="K19" s="2096"/>
      <c r="L19" s="2096"/>
      <c r="M19" s="2096"/>
      <c r="N19" s="2096"/>
      <c r="O19" s="2096"/>
      <c r="P19" s="2096"/>
      <c r="Q19" s="2096"/>
      <c r="R19" s="2097"/>
      <c r="S19" s="38"/>
      <c r="T19" s="31"/>
      <c r="U19" s="31"/>
      <c r="V19" s="1135"/>
      <c r="W19" s="1135"/>
      <c r="X19" s="1135"/>
      <c r="Y19" s="1135"/>
      <c r="Z19" s="31" t="s">
        <v>48</v>
      </c>
      <c r="AA19" s="31"/>
      <c r="AB19" s="31"/>
      <c r="AC19" s="31"/>
      <c r="AD19" s="31"/>
      <c r="AE19" s="1991"/>
      <c r="AF19" s="1991"/>
      <c r="AG19" s="1991"/>
      <c r="AH19" s="1991"/>
      <c r="AI19" s="1991"/>
      <c r="AJ19" s="1991"/>
      <c r="AK19" s="1991"/>
      <c r="AL19" s="1991"/>
      <c r="AM19" s="1992" t="s">
        <v>42</v>
      </c>
      <c r="AN19" s="1993"/>
      <c r="AO19" s="412" t="s">
        <v>1692</v>
      </c>
      <c r="AP19" s="412"/>
      <c r="AQ19" s="412"/>
      <c r="AR19" s="412"/>
      <c r="AS19" s="412"/>
      <c r="AT19" s="412"/>
      <c r="AU19" s="412"/>
      <c r="AV19" s="412"/>
      <c r="AW19" s="412"/>
      <c r="AX19" s="412"/>
      <c r="AY19" s="412"/>
      <c r="AZ19" s="412"/>
      <c r="BA19" s="412"/>
      <c r="BB19" s="412"/>
      <c r="BC19" s="412"/>
      <c r="BD19" s="412"/>
      <c r="BE19" s="412"/>
      <c r="BF19" s="412"/>
      <c r="BG19" s="412"/>
      <c r="BH19" s="412"/>
      <c r="BI19" s="399"/>
      <c r="BJ19" s="399"/>
      <c r="BK19" s="399"/>
      <c r="BL19" s="399"/>
      <c r="BM19" s="399"/>
      <c r="BN19" s="399"/>
      <c r="BO19" s="399"/>
      <c r="BP19" s="399"/>
      <c r="BQ19" s="399"/>
      <c r="BR19" s="399"/>
      <c r="BS19" s="399"/>
      <c r="BT19" s="399"/>
      <c r="BU19" s="399"/>
      <c r="BV19" s="399"/>
      <c r="BW19" s="1145"/>
      <c r="BX19" s="1145"/>
      <c r="BY19" s="1145"/>
      <c r="BZ19" s="1145"/>
      <c r="CA19" s="1145"/>
      <c r="CB19" s="1145"/>
    </row>
    <row r="20" spans="1:93" s="174" customFormat="1" ht="14.1" customHeight="1">
      <c r="A20" s="2095"/>
      <c r="B20" s="2096"/>
      <c r="C20" s="2096"/>
      <c r="D20" s="2096"/>
      <c r="E20" s="2096"/>
      <c r="F20" s="2096"/>
      <c r="G20" s="2096"/>
      <c r="H20" s="2096"/>
      <c r="I20" s="2096"/>
      <c r="J20" s="2096"/>
      <c r="K20" s="2096"/>
      <c r="L20" s="2096"/>
      <c r="M20" s="2096"/>
      <c r="N20" s="2096"/>
      <c r="O20" s="2096"/>
      <c r="P20" s="2096"/>
      <c r="Q20" s="2096"/>
      <c r="R20" s="2097"/>
      <c r="S20" s="38" t="s">
        <v>72</v>
      </c>
      <c r="T20" s="31" t="s">
        <v>2533</v>
      </c>
      <c r="U20" s="31"/>
      <c r="V20" s="31"/>
      <c r="W20" s="31"/>
      <c r="X20" s="31"/>
      <c r="Y20" s="1581"/>
      <c r="Z20" s="1581"/>
      <c r="AA20" s="1581"/>
      <c r="AB20" s="1581"/>
      <c r="AC20" s="1581"/>
      <c r="AD20" s="1581"/>
      <c r="AE20" s="1581"/>
      <c r="AF20" s="1581"/>
      <c r="AG20" s="1581"/>
      <c r="AH20" s="1581"/>
      <c r="AI20" s="1581"/>
      <c r="AJ20" s="1581"/>
      <c r="AK20" s="1581"/>
      <c r="AL20" s="1581"/>
      <c r="AM20" s="1568"/>
      <c r="AN20" s="1569"/>
      <c r="AO20" s="396"/>
      <c r="AP20" s="412"/>
      <c r="AQ20" s="412"/>
      <c r="AR20" s="412"/>
      <c r="AS20" s="412"/>
      <c r="AT20" s="412"/>
      <c r="AU20" s="412"/>
      <c r="AV20" s="412"/>
      <c r="AW20" s="412"/>
      <c r="AX20" s="412"/>
      <c r="AY20" s="412"/>
      <c r="AZ20" s="412"/>
      <c r="BA20" s="412"/>
      <c r="BB20" s="412"/>
      <c r="BC20" s="412"/>
      <c r="BD20" s="412"/>
      <c r="BE20" s="412"/>
      <c r="BF20" s="412"/>
      <c r="BG20" s="412"/>
      <c r="BH20" s="412"/>
      <c r="BI20" s="399"/>
      <c r="BJ20" s="399"/>
      <c r="BK20" s="399"/>
      <c r="BL20" s="399"/>
      <c r="BM20" s="399"/>
      <c r="BN20" s="399"/>
      <c r="BO20" s="399"/>
      <c r="BP20" s="399"/>
      <c r="BQ20" s="399"/>
      <c r="BR20" s="399"/>
      <c r="BS20" s="399"/>
      <c r="BT20" s="399"/>
      <c r="BU20" s="399"/>
      <c r="BV20" s="399"/>
      <c r="BW20" s="1145"/>
      <c r="BX20" s="1145"/>
      <c r="BY20" s="1145"/>
      <c r="BZ20" s="1145"/>
      <c r="CA20" s="1145"/>
      <c r="CB20" s="1145"/>
    </row>
    <row r="21" spans="1:93" s="174" customFormat="1" ht="14.1" customHeight="1">
      <c r="A21" s="2098"/>
      <c r="B21" s="2099"/>
      <c r="C21" s="2099"/>
      <c r="D21" s="2099"/>
      <c r="E21" s="2099"/>
      <c r="F21" s="2099"/>
      <c r="G21" s="2099"/>
      <c r="H21" s="2099"/>
      <c r="I21" s="2099"/>
      <c r="J21" s="2099"/>
      <c r="K21" s="2099"/>
      <c r="L21" s="2099"/>
      <c r="M21" s="2099"/>
      <c r="N21" s="2099"/>
      <c r="O21" s="2099"/>
      <c r="P21" s="2099"/>
      <c r="Q21" s="2099"/>
      <c r="R21" s="2100"/>
      <c r="S21" s="35"/>
      <c r="T21" s="1127"/>
      <c r="U21" s="1127"/>
      <c r="V21" s="1136"/>
      <c r="W21" s="1136"/>
      <c r="X21" s="1136"/>
      <c r="Y21" s="1136"/>
      <c r="Z21" s="1127" t="s">
        <v>48</v>
      </c>
      <c r="AA21" s="1127"/>
      <c r="AB21" s="1127"/>
      <c r="AC21" s="1127"/>
      <c r="AD21" s="1127"/>
      <c r="AE21" s="2101"/>
      <c r="AF21" s="2101"/>
      <c r="AG21" s="2101"/>
      <c r="AH21" s="2101"/>
      <c r="AI21" s="2101"/>
      <c r="AJ21" s="2101"/>
      <c r="AK21" s="2101"/>
      <c r="AL21" s="2101"/>
      <c r="AM21" s="2102" t="s">
        <v>42</v>
      </c>
      <c r="AN21" s="2103"/>
      <c r="AO21" s="396"/>
      <c r="AP21" s="39"/>
      <c r="AQ21" s="39"/>
      <c r="AR21" s="39"/>
      <c r="AS21" s="1992"/>
      <c r="AT21" s="1992"/>
      <c r="AU21" s="412"/>
      <c r="AV21" s="412"/>
      <c r="AW21" s="412"/>
      <c r="AX21" s="412"/>
      <c r="AY21" s="412"/>
      <c r="AZ21" s="412"/>
      <c r="BA21" s="412"/>
      <c r="BB21" s="412"/>
      <c r="BC21" s="412"/>
      <c r="BD21" s="412"/>
      <c r="BE21" s="412"/>
      <c r="BF21" s="412"/>
      <c r="BG21" s="412"/>
      <c r="BH21" s="399"/>
      <c r="BI21" s="399"/>
      <c r="BJ21" s="399"/>
      <c r="BK21" s="399"/>
      <c r="BL21" s="399"/>
      <c r="BM21" s="399"/>
      <c r="BN21" s="399"/>
      <c r="BO21" s="399"/>
      <c r="BP21" s="399"/>
      <c r="BQ21" s="399"/>
      <c r="BR21" s="399"/>
      <c r="BS21" s="399"/>
      <c r="BT21" s="399"/>
      <c r="BU21" s="399"/>
      <c r="BV21" s="1145"/>
      <c r="BW21" s="1145"/>
      <c r="BX21" s="1145"/>
      <c r="BY21" s="1145"/>
      <c r="BZ21" s="1145"/>
      <c r="CA21" s="1145"/>
    </row>
    <row r="22" spans="1:93" ht="12.6" customHeight="1">
      <c r="A22" s="1982" t="s">
        <v>43</v>
      </c>
      <c r="B22" s="1983"/>
      <c r="C22" s="1984" t="str">
        <f>IF(一括入力シート!B56="","□","■")</f>
        <v>□</v>
      </c>
      <c r="D22" s="1984"/>
      <c r="E22" s="1986" t="s">
        <v>12</v>
      </c>
      <c r="F22" s="1986"/>
      <c r="G22" s="1986"/>
      <c r="H22" s="1986"/>
      <c r="I22" s="1986"/>
      <c r="J22" s="1986"/>
      <c r="K22" s="1986" t="s">
        <v>45</v>
      </c>
      <c r="L22" s="1986"/>
      <c r="M22" s="1986"/>
      <c r="N22" s="1986"/>
      <c r="O22" s="1986"/>
      <c r="P22" s="1986"/>
      <c r="Q22" s="1986"/>
      <c r="R22" s="1987"/>
      <c r="S22" s="1988" t="str">
        <f>IF(C22="■",一括入力シート!B56,IF(一括入力シート!B59="","",一括入力シート!B59))</f>
        <v/>
      </c>
      <c r="T22" s="1989"/>
      <c r="U22" s="1989"/>
      <c r="V22" s="1989"/>
      <c r="W22" s="1989"/>
      <c r="X22" s="1989"/>
      <c r="Y22" s="1989"/>
      <c r="Z22" s="1989"/>
      <c r="AA22" s="1989"/>
      <c r="AB22" s="1989"/>
      <c r="AC22" s="1989"/>
      <c r="AD22" s="1989"/>
      <c r="AE22" s="1989"/>
      <c r="AF22" s="1989"/>
      <c r="AG22" s="1989"/>
      <c r="AH22" s="1989"/>
      <c r="AI22" s="1989"/>
      <c r="AJ22" s="1989"/>
      <c r="AK22" s="1989"/>
      <c r="AL22" s="1989"/>
      <c r="AM22" s="1989"/>
      <c r="AN22" s="1990"/>
      <c r="AO22" s="39"/>
      <c r="AP22" s="39"/>
      <c r="AQ22" s="39"/>
      <c r="AR22" s="39"/>
      <c r="AS22" s="1142"/>
      <c r="AT22" s="1142"/>
      <c r="AU22" s="412"/>
      <c r="AV22" s="412"/>
      <c r="AW22" s="412"/>
      <c r="AX22" s="412"/>
      <c r="AY22" s="412"/>
      <c r="AZ22" s="412"/>
      <c r="BA22" s="412"/>
      <c r="BB22" s="412"/>
      <c r="BC22" s="412"/>
      <c r="BD22" s="412"/>
      <c r="BE22" s="412"/>
      <c r="BF22" s="412"/>
      <c r="BG22" s="412"/>
      <c r="BH22" s="399"/>
      <c r="BI22" s="399"/>
      <c r="BJ22" s="399"/>
      <c r="BK22" s="399"/>
      <c r="BL22" s="399"/>
      <c r="BM22" s="399"/>
      <c r="BN22" s="399"/>
      <c r="BO22" s="399"/>
      <c r="BP22" s="399"/>
      <c r="BQ22" s="399"/>
      <c r="BR22" s="399"/>
      <c r="BS22" s="399"/>
      <c r="BT22" s="399"/>
      <c r="BU22" s="399"/>
      <c r="BV22" s="1145"/>
      <c r="BW22" s="1145"/>
      <c r="BX22" s="1145"/>
      <c r="BY22" s="1145"/>
      <c r="BZ22" s="1145"/>
      <c r="CA22" s="1145"/>
      <c r="CD22" s="174"/>
      <c r="CE22" s="174"/>
      <c r="CF22" s="174"/>
      <c r="CG22" s="174"/>
      <c r="CH22" s="174"/>
      <c r="CI22" s="174"/>
      <c r="CJ22" s="174"/>
      <c r="CK22" s="174"/>
      <c r="CL22" s="174"/>
      <c r="CM22" s="174"/>
      <c r="CN22" s="174"/>
      <c r="CO22" s="174"/>
    </row>
    <row r="23" spans="1:93" ht="12.6" customHeight="1">
      <c r="A23" s="1982"/>
      <c r="B23" s="1983"/>
      <c r="C23" s="1984"/>
      <c r="D23" s="1984"/>
      <c r="E23" s="1986"/>
      <c r="F23" s="1986"/>
      <c r="G23" s="1986"/>
      <c r="H23" s="1986"/>
      <c r="I23" s="1986"/>
      <c r="J23" s="1986"/>
      <c r="K23" s="1986"/>
      <c r="L23" s="1986"/>
      <c r="M23" s="1986"/>
      <c r="N23" s="1986"/>
      <c r="O23" s="1986"/>
      <c r="P23" s="1986"/>
      <c r="Q23" s="1986"/>
      <c r="R23" s="1987"/>
      <c r="S23" s="1988"/>
      <c r="T23" s="1989"/>
      <c r="U23" s="1989"/>
      <c r="V23" s="1989"/>
      <c r="W23" s="1989"/>
      <c r="X23" s="1989"/>
      <c r="Y23" s="1989"/>
      <c r="Z23" s="1989"/>
      <c r="AA23" s="1989"/>
      <c r="AB23" s="1989"/>
      <c r="AC23" s="1989"/>
      <c r="AD23" s="1989"/>
      <c r="AE23" s="1989"/>
      <c r="AF23" s="1989"/>
      <c r="AG23" s="1989"/>
      <c r="AH23" s="1989"/>
      <c r="AI23" s="1989"/>
      <c r="AJ23" s="1989"/>
      <c r="AK23" s="1989"/>
      <c r="AL23" s="1989"/>
      <c r="AM23" s="1989"/>
      <c r="AN23" s="1990"/>
    </row>
    <row r="24" spans="1:93" ht="12.6" customHeight="1">
      <c r="A24" s="889"/>
      <c r="B24" s="17"/>
      <c r="C24" s="1984" t="str">
        <f>IF(一括入力シート!B59="","□","■")</f>
        <v>□</v>
      </c>
      <c r="D24" s="1984"/>
      <c r="E24" s="1986" t="s">
        <v>44</v>
      </c>
      <c r="F24" s="1986"/>
      <c r="G24" s="1986"/>
      <c r="H24" s="1986"/>
      <c r="I24" s="1986"/>
      <c r="J24" s="1986"/>
      <c r="K24" s="1986"/>
      <c r="L24" s="1986"/>
      <c r="M24" s="1986"/>
      <c r="N24" s="1986"/>
      <c r="O24" s="1986"/>
      <c r="P24" s="1986"/>
      <c r="Q24" s="1986"/>
      <c r="R24" s="1987"/>
      <c r="S24" s="1988"/>
      <c r="T24" s="1989"/>
      <c r="U24" s="1989"/>
      <c r="V24" s="1989"/>
      <c r="W24" s="1989"/>
      <c r="X24" s="1989"/>
      <c r="Y24" s="1989"/>
      <c r="Z24" s="1989"/>
      <c r="AA24" s="1989"/>
      <c r="AB24" s="1989"/>
      <c r="AC24" s="1989"/>
      <c r="AD24" s="1989"/>
      <c r="AE24" s="1989"/>
      <c r="AF24" s="1989"/>
      <c r="AG24" s="1989"/>
      <c r="AH24" s="1989"/>
      <c r="AI24" s="1989"/>
      <c r="AJ24" s="1989"/>
      <c r="AK24" s="1989"/>
      <c r="AL24" s="1989"/>
      <c r="AM24" s="1989"/>
      <c r="AN24" s="1990"/>
      <c r="AO24" s="412"/>
      <c r="AP24" s="412"/>
      <c r="AQ24" s="412"/>
      <c r="AR24" s="412"/>
      <c r="AS24" s="412"/>
      <c r="AT24" s="412"/>
      <c r="AU24" s="412"/>
      <c r="AV24" s="412"/>
      <c r="AW24" s="412"/>
      <c r="AX24" s="412"/>
      <c r="AY24" s="412"/>
      <c r="AZ24" s="412"/>
      <c r="BA24" s="412"/>
      <c r="BB24" s="412"/>
      <c r="BC24" s="412"/>
      <c r="BD24" s="412"/>
      <c r="BE24" s="412"/>
      <c r="BF24" s="412"/>
      <c r="BG24" s="412"/>
      <c r="BH24" s="412"/>
      <c r="BI24" s="399"/>
      <c r="BJ24" s="399"/>
      <c r="BK24" s="399"/>
      <c r="BL24" s="399"/>
      <c r="BM24" s="399"/>
      <c r="BN24" s="399"/>
      <c r="BO24" s="399"/>
      <c r="BP24" s="399"/>
      <c r="BQ24" s="399"/>
      <c r="BR24" s="399"/>
      <c r="BS24" s="399"/>
      <c r="BT24" s="399"/>
      <c r="BU24" s="399"/>
      <c r="BV24" s="399"/>
      <c r="BW24" s="395"/>
      <c r="BX24" s="395"/>
      <c r="BY24" s="395"/>
      <c r="BZ24" s="395"/>
      <c r="CA24" s="395"/>
      <c r="CB24" s="395"/>
    </row>
    <row r="25" spans="1:93" ht="12.6" customHeight="1">
      <c r="A25" s="1574"/>
      <c r="B25" s="17"/>
      <c r="C25" s="1984"/>
      <c r="D25" s="1984"/>
      <c r="E25" s="1986"/>
      <c r="F25" s="1986"/>
      <c r="G25" s="1986"/>
      <c r="H25" s="1986"/>
      <c r="I25" s="1986"/>
      <c r="J25" s="1986"/>
      <c r="K25" s="1986"/>
      <c r="L25" s="1986"/>
      <c r="M25" s="1986"/>
      <c r="N25" s="1986"/>
      <c r="O25" s="1986"/>
      <c r="P25" s="1986"/>
      <c r="Q25" s="1986"/>
      <c r="R25" s="1987"/>
      <c r="S25" s="1988"/>
      <c r="T25" s="1989"/>
      <c r="U25" s="1989"/>
      <c r="V25" s="1989"/>
      <c r="W25" s="1989"/>
      <c r="X25" s="1989"/>
      <c r="Y25" s="1989"/>
      <c r="Z25" s="1989"/>
      <c r="AA25" s="1989"/>
      <c r="AB25" s="1989"/>
      <c r="AC25" s="1989"/>
      <c r="AD25" s="1989"/>
      <c r="AE25" s="1989"/>
      <c r="AF25" s="1989"/>
      <c r="AG25" s="1989"/>
      <c r="AH25" s="1989"/>
      <c r="AI25" s="1989"/>
      <c r="AJ25" s="1989"/>
      <c r="AK25" s="1989"/>
      <c r="AL25" s="1989"/>
      <c r="AM25" s="1989"/>
      <c r="AN25" s="1990"/>
      <c r="AO25" s="412" t="s">
        <v>1690</v>
      </c>
      <c r="AP25" s="412"/>
      <c r="AQ25" s="412"/>
      <c r="AR25" s="412"/>
      <c r="AS25" s="412"/>
      <c r="AT25" s="412"/>
      <c r="AU25" s="412"/>
      <c r="AV25" s="412"/>
      <c r="AW25" s="412"/>
      <c r="AX25" s="412"/>
      <c r="AY25" s="412"/>
      <c r="AZ25" s="412"/>
      <c r="BA25" s="412"/>
      <c r="BB25" s="412"/>
      <c r="BC25" s="412"/>
      <c r="BD25" s="412"/>
      <c r="BE25" s="412"/>
      <c r="BF25" s="412"/>
      <c r="BG25" s="412"/>
      <c r="BH25" s="412"/>
      <c r="BI25" s="399"/>
      <c r="BJ25" s="399"/>
      <c r="BK25" s="399"/>
      <c r="BL25" s="399"/>
      <c r="BM25" s="399"/>
      <c r="BN25" s="399"/>
      <c r="BO25" s="399"/>
      <c r="BP25" s="399"/>
      <c r="BQ25" s="399"/>
      <c r="BR25" s="399"/>
      <c r="BS25" s="399"/>
      <c r="BT25" s="399"/>
      <c r="BU25" s="399"/>
      <c r="BV25" s="399"/>
      <c r="BW25" s="1145"/>
      <c r="BX25" s="395"/>
      <c r="BY25" s="395"/>
      <c r="BZ25" s="395"/>
      <c r="CA25" s="395"/>
      <c r="CB25" s="395"/>
    </row>
    <row r="26" spans="1:93" s="174" customFormat="1" ht="12.6" customHeight="1">
      <c r="A26" s="32" t="s">
        <v>46</v>
      </c>
      <c r="C26" s="33"/>
      <c r="D26" s="33"/>
      <c r="E26" s="33"/>
      <c r="F26" s="33"/>
      <c r="G26" s="33"/>
      <c r="H26" s="33"/>
      <c r="I26" s="33"/>
      <c r="J26" s="33"/>
      <c r="K26" s="33"/>
      <c r="L26" s="33"/>
      <c r="M26" s="33"/>
      <c r="N26" s="33"/>
      <c r="O26" s="33"/>
      <c r="P26" s="33"/>
      <c r="Q26" s="33"/>
      <c r="R26" s="33"/>
      <c r="S26" s="1143" t="s">
        <v>47</v>
      </c>
      <c r="T26" s="1144"/>
      <c r="U26" s="1144"/>
      <c r="V26" s="1144"/>
      <c r="W26" s="1144"/>
      <c r="X26" s="1144"/>
      <c r="Y26" s="1144"/>
      <c r="Z26" s="1144"/>
      <c r="AA26" s="1144"/>
      <c r="AB26" s="1144"/>
      <c r="AC26" s="1144"/>
      <c r="AD26" s="34"/>
      <c r="AE26" s="1991"/>
      <c r="AF26" s="1991"/>
      <c r="AG26" s="1991"/>
      <c r="AH26" s="1991"/>
      <c r="AI26" s="1991"/>
      <c r="AJ26" s="1991"/>
      <c r="AK26" s="1991"/>
      <c r="AL26" s="1991"/>
      <c r="AM26" s="1992" t="s">
        <v>42</v>
      </c>
      <c r="AN26" s="1993"/>
      <c r="AO26" s="397" t="s">
        <v>1689</v>
      </c>
      <c r="AP26" s="412"/>
      <c r="AQ26" s="412"/>
      <c r="AR26" s="412"/>
      <c r="AS26" s="412"/>
      <c r="AT26" s="412"/>
      <c r="AU26" s="412"/>
      <c r="AV26" s="412"/>
      <c r="AW26" s="412"/>
      <c r="AX26" s="412"/>
      <c r="AY26" s="412"/>
      <c r="AZ26" s="412"/>
      <c r="BA26" s="412"/>
      <c r="BB26" s="412"/>
      <c r="BC26" s="412"/>
      <c r="BD26" s="412"/>
      <c r="BE26" s="412"/>
      <c r="BF26" s="412"/>
      <c r="BG26" s="412"/>
      <c r="BH26" s="412"/>
      <c r="BI26" s="397"/>
      <c r="BJ26" s="397"/>
      <c r="BK26" s="397"/>
      <c r="BL26" s="397"/>
      <c r="BM26" s="397"/>
      <c r="BN26" s="397"/>
      <c r="BO26" s="397"/>
      <c r="BP26" s="397"/>
      <c r="BQ26" s="397"/>
      <c r="BR26" s="397"/>
      <c r="BS26" s="399"/>
      <c r="BT26" s="399"/>
      <c r="BU26" s="399"/>
      <c r="BV26" s="399"/>
      <c r="BW26" s="1145"/>
      <c r="BX26" s="395"/>
      <c r="BY26" s="395"/>
      <c r="BZ26" s="395"/>
      <c r="CA26" s="395"/>
      <c r="CB26" s="395"/>
      <c r="CD26" s="1"/>
      <c r="CE26" s="1"/>
      <c r="CF26" s="1"/>
      <c r="CG26" s="1"/>
      <c r="CH26" s="1"/>
      <c r="CI26" s="1"/>
      <c r="CJ26" s="1"/>
      <c r="CK26" s="1"/>
      <c r="CL26" s="1"/>
      <c r="CM26" s="1"/>
      <c r="CN26" s="1"/>
      <c r="CO26" s="1"/>
    </row>
    <row r="27" spans="1:93" s="174" customFormat="1" ht="12.6" customHeight="1">
      <c r="A27" s="32" t="s">
        <v>3070</v>
      </c>
      <c r="C27" s="33"/>
      <c r="D27" s="33"/>
      <c r="E27" s="33"/>
      <c r="F27" s="33"/>
      <c r="G27" s="33"/>
      <c r="H27" s="33"/>
      <c r="I27" s="33"/>
      <c r="J27" s="33"/>
      <c r="K27" s="33"/>
      <c r="L27" s="33"/>
      <c r="M27" s="33"/>
      <c r="N27" s="33"/>
      <c r="O27" s="33"/>
      <c r="P27" s="33"/>
      <c r="Q27" s="33"/>
      <c r="R27" s="33"/>
      <c r="S27" s="1143"/>
      <c r="T27" s="1144"/>
      <c r="U27" s="1144"/>
      <c r="V27" s="1144"/>
      <c r="W27" s="1144"/>
      <c r="X27" s="1144"/>
      <c r="Y27" s="1144"/>
      <c r="Z27" s="1144"/>
      <c r="AA27" s="1144"/>
      <c r="AB27" s="1144"/>
      <c r="AC27" s="1144"/>
      <c r="AD27" s="2115"/>
      <c r="AE27" s="2115"/>
      <c r="AF27" s="2115"/>
      <c r="AG27" s="2115"/>
      <c r="AH27" s="2115"/>
      <c r="AI27" s="2115"/>
      <c r="AJ27" s="2115"/>
      <c r="AK27" s="2115"/>
      <c r="AL27" s="2115"/>
      <c r="AM27" s="1992"/>
      <c r="AN27" s="1993"/>
      <c r="AO27" s="412" t="s">
        <v>1688</v>
      </c>
      <c r="AP27" s="412"/>
      <c r="AQ27" s="412"/>
      <c r="AR27" s="412"/>
      <c r="AS27" s="412"/>
      <c r="AT27" s="412"/>
      <c r="AU27" s="412"/>
      <c r="AV27" s="412"/>
      <c r="AW27" s="412"/>
      <c r="AX27" s="412"/>
      <c r="AY27" s="412"/>
      <c r="AZ27" s="412"/>
      <c r="BA27" s="412"/>
      <c r="BB27" s="412"/>
      <c r="BC27" s="412"/>
      <c r="BD27" s="412"/>
      <c r="BE27" s="412"/>
      <c r="BF27" s="412"/>
      <c r="BG27" s="412"/>
      <c r="BH27" s="412"/>
      <c r="BI27" s="397"/>
      <c r="BJ27" s="397"/>
      <c r="BK27" s="397"/>
      <c r="BL27" s="397"/>
      <c r="BM27" s="397"/>
      <c r="BN27" s="397"/>
      <c r="BO27" s="397"/>
      <c r="BP27" s="397"/>
      <c r="BQ27" s="397"/>
      <c r="BR27" s="397"/>
      <c r="BS27" s="399"/>
      <c r="BT27" s="399"/>
      <c r="BU27" s="399"/>
      <c r="BV27" s="399"/>
      <c r="BW27" s="1145"/>
      <c r="BX27" s="1145"/>
      <c r="BY27" s="1145"/>
      <c r="BZ27" s="1145"/>
      <c r="CA27" s="1145"/>
      <c r="CB27" s="1145"/>
    </row>
    <row r="28" spans="1:93" s="174" customFormat="1" ht="12.6" customHeight="1">
      <c r="A28" s="32" t="s">
        <v>3071</v>
      </c>
      <c r="C28" s="33"/>
      <c r="D28" s="33"/>
      <c r="E28" s="33"/>
      <c r="F28" s="33"/>
      <c r="G28" s="33"/>
      <c r="H28" s="33"/>
      <c r="I28" s="33"/>
      <c r="J28" s="33"/>
      <c r="K28" s="33"/>
      <c r="L28" s="33"/>
      <c r="M28" s="33"/>
      <c r="N28" s="33"/>
      <c r="O28" s="33"/>
      <c r="P28" s="33"/>
      <c r="Q28" s="33"/>
      <c r="R28" s="33"/>
      <c r="S28" s="1143"/>
      <c r="T28" s="31"/>
      <c r="U28" s="31"/>
      <c r="V28" s="31"/>
      <c r="W28" s="31"/>
      <c r="X28" s="31"/>
      <c r="Y28" s="31"/>
      <c r="Z28" s="931"/>
      <c r="AA28" s="931"/>
      <c r="AB28" s="931"/>
      <c r="AC28" s="931"/>
      <c r="AD28" s="931"/>
      <c r="AE28" s="31"/>
      <c r="AF28" s="31"/>
      <c r="AG28" s="31"/>
      <c r="AH28" s="2116"/>
      <c r="AI28" s="2116"/>
      <c r="AJ28" s="2116"/>
      <c r="AK28" s="2116"/>
      <c r="AL28" s="2116"/>
      <c r="AM28" s="1992"/>
      <c r="AN28" s="1993"/>
      <c r="AO28" s="396" t="s">
        <v>2371</v>
      </c>
      <c r="AP28" s="412"/>
      <c r="AQ28" s="412"/>
      <c r="AR28" s="412"/>
      <c r="AS28" s="412"/>
      <c r="AT28" s="412"/>
      <c r="AU28" s="412"/>
      <c r="AV28" s="412"/>
      <c r="AW28" s="412"/>
      <c r="AX28" s="412"/>
      <c r="AY28" s="412"/>
      <c r="AZ28" s="412"/>
      <c r="BA28" s="412"/>
      <c r="BB28" s="412"/>
      <c r="BC28" s="412"/>
      <c r="BD28" s="412"/>
      <c r="BE28" s="412"/>
      <c r="BF28" s="412"/>
      <c r="BG28" s="412"/>
      <c r="BH28" s="412"/>
      <c r="BI28" s="397"/>
      <c r="BJ28" s="397"/>
      <c r="BK28" s="397"/>
      <c r="BL28" s="397"/>
      <c r="BM28" s="397"/>
      <c r="BN28" s="397"/>
      <c r="BO28" s="397"/>
      <c r="BP28" s="397"/>
      <c r="BQ28" s="397"/>
      <c r="BR28" s="397"/>
      <c r="BS28" s="399"/>
      <c r="BT28" s="399"/>
      <c r="BU28" s="399"/>
      <c r="BV28" s="399"/>
      <c r="BW28" s="1145"/>
      <c r="BX28" s="1145"/>
      <c r="BY28" s="1145"/>
      <c r="BZ28" s="1145"/>
      <c r="CA28" s="1145"/>
      <c r="CB28" s="1145"/>
    </row>
    <row r="29" spans="1:93" s="174" customFormat="1" ht="12.6" customHeight="1">
      <c r="A29" s="2073" t="s">
        <v>2534</v>
      </c>
      <c r="B29" s="2074"/>
      <c r="C29" s="2074"/>
      <c r="D29" s="2074"/>
      <c r="E29" s="2074"/>
      <c r="F29" s="2074"/>
      <c r="G29" s="2074"/>
      <c r="H29" s="2074"/>
      <c r="I29" s="2074"/>
      <c r="J29" s="2074"/>
      <c r="K29" s="2074"/>
      <c r="L29" s="2074"/>
      <c r="M29" s="2074"/>
      <c r="N29" s="2074"/>
      <c r="O29" s="2074"/>
      <c r="P29" s="2074"/>
      <c r="Q29" s="2074"/>
      <c r="R29" s="2075"/>
      <c r="S29" s="1129" t="s">
        <v>72</v>
      </c>
      <c r="T29" s="1134" t="s">
        <v>2531</v>
      </c>
      <c r="U29" s="1134"/>
      <c r="V29" s="1134"/>
      <c r="W29" s="1134"/>
      <c r="X29" s="1134"/>
      <c r="Y29" s="1130"/>
      <c r="Z29" s="1130"/>
      <c r="AA29" s="1130"/>
      <c r="AB29" s="1130"/>
      <c r="AC29" s="1130"/>
      <c r="AD29" s="1130"/>
      <c r="AE29" s="1130"/>
      <c r="AF29" s="1130"/>
      <c r="AG29" s="1130"/>
      <c r="AH29" s="1130"/>
      <c r="AI29" s="1130"/>
      <c r="AJ29" s="1130"/>
      <c r="AK29" s="1130"/>
      <c r="AL29" s="1130"/>
      <c r="AM29" s="1131"/>
      <c r="AN29" s="1132"/>
      <c r="AO29" s="396" t="s">
        <v>2355</v>
      </c>
      <c r="AP29" s="412"/>
      <c r="AQ29" s="412"/>
      <c r="AR29" s="412"/>
      <c r="AS29" s="412" t="s">
        <v>2536</v>
      </c>
      <c r="AT29" s="412"/>
      <c r="AU29" s="412"/>
      <c r="AV29" s="412"/>
      <c r="AW29" s="412"/>
      <c r="AX29" s="412"/>
      <c r="AY29" s="412"/>
      <c r="AZ29" s="412"/>
      <c r="BA29" s="412"/>
      <c r="BB29" s="412"/>
      <c r="BC29" s="412"/>
      <c r="BD29" s="412"/>
      <c r="BE29" s="412"/>
      <c r="BF29" s="412"/>
      <c r="BG29" s="412"/>
      <c r="BH29" s="412"/>
      <c r="BI29" s="399"/>
      <c r="BJ29" s="399"/>
      <c r="BK29" s="399"/>
      <c r="BL29" s="399"/>
      <c r="BM29" s="399"/>
      <c r="BN29" s="399"/>
      <c r="BO29" s="399"/>
      <c r="BP29" s="399"/>
      <c r="BQ29" s="399"/>
      <c r="BR29" s="399"/>
      <c r="BS29" s="399"/>
      <c r="BT29" s="399"/>
      <c r="BU29" s="399"/>
      <c r="BV29" s="399"/>
      <c r="BW29" s="1145"/>
      <c r="BX29" s="1145"/>
      <c r="BY29" s="1145"/>
      <c r="BZ29" s="1145"/>
      <c r="CA29" s="1145"/>
      <c r="CB29" s="1145"/>
    </row>
    <row r="30" spans="1:93" s="174" customFormat="1" ht="12.6" customHeight="1">
      <c r="A30" s="2062"/>
      <c r="B30" s="1984"/>
      <c r="C30" s="1984"/>
      <c r="D30" s="1984"/>
      <c r="E30" s="1984"/>
      <c r="F30" s="1984"/>
      <c r="G30" s="1984"/>
      <c r="H30" s="1984"/>
      <c r="I30" s="1984"/>
      <c r="J30" s="1984"/>
      <c r="K30" s="1984"/>
      <c r="L30" s="1984"/>
      <c r="M30" s="1984"/>
      <c r="N30" s="1984"/>
      <c r="O30" s="1984"/>
      <c r="P30" s="1984"/>
      <c r="Q30" s="1984"/>
      <c r="R30" s="2063"/>
      <c r="S30" s="38" t="s">
        <v>72</v>
      </c>
      <c r="T30" s="31" t="s">
        <v>2532</v>
      </c>
      <c r="U30" s="31"/>
      <c r="V30" s="31"/>
      <c r="W30" s="31"/>
      <c r="X30" s="31"/>
      <c r="Y30" s="1581"/>
      <c r="Z30" s="1581"/>
      <c r="AA30" s="1581"/>
      <c r="AB30" s="1581"/>
      <c r="AC30" s="1581"/>
      <c r="AD30" s="1581"/>
      <c r="AE30" s="1581"/>
      <c r="AF30" s="31"/>
      <c r="AG30" s="31"/>
      <c r="AH30" s="31"/>
      <c r="AI30" s="31"/>
      <c r="AJ30" s="31"/>
      <c r="AK30" s="39"/>
      <c r="AL30" s="39"/>
      <c r="AM30" s="39"/>
      <c r="AN30" s="1128"/>
      <c r="AO30" s="412" t="s">
        <v>1691</v>
      </c>
      <c r="AP30" s="412"/>
      <c r="AQ30" s="412"/>
      <c r="AR30" s="412"/>
      <c r="AS30" s="412"/>
      <c r="AT30" s="412"/>
      <c r="AU30" s="412"/>
      <c r="AV30" s="412"/>
      <c r="AW30" s="412"/>
      <c r="AX30" s="412"/>
      <c r="AY30" s="412"/>
      <c r="AZ30" s="412"/>
      <c r="BA30" s="412"/>
      <c r="BB30" s="412"/>
      <c r="BC30" s="412"/>
      <c r="BD30" s="412"/>
      <c r="BE30" s="412"/>
      <c r="BF30" s="412"/>
      <c r="BG30" s="412"/>
      <c r="BH30" s="412"/>
      <c r="BI30" s="399"/>
      <c r="BJ30" s="399"/>
      <c r="BK30" s="399"/>
      <c r="BL30" s="399"/>
      <c r="BM30" s="399"/>
      <c r="BN30" s="399"/>
      <c r="BO30" s="399"/>
      <c r="BP30" s="399"/>
      <c r="BQ30" s="399"/>
      <c r="BR30" s="399"/>
      <c r="BS30" s="399"/>
      <c r="BT30" s="399"/>
      <c r="BU30" s="399"/>
      <c r="BV30" s="399"/>
      <c r="BW30" s="1145"/>
      <c r="BX30" s="1145"/>
      <c r="BY30" s="1145"/>
      <c r="BZ30" s="1145"/>
      <c r="CA30" s="1145"/>
      <c r="CB30" s="1145"/>
    </row>
    <row r="31" spans="1:93" s="174" customFormat="1" ht="14.1" customHeight="1">
      <c r="A31" s="2076" t="s">
        <v>2535</v>
      </c>
      <c r="B31" s="2077"/>
      <c r="C31" s="2077"/>
      <c r="D31" s="2077"/>
      <c r="E31" s="2077"/>
      <c r="F31" s="2077"/>
      <c r="G31" s="2077"/>
      <c r="H31" s="2077"/>
      <c r="I31" s="2077"/>
      <c r="J31" s="2077"/>
      <c r="K31" s="2077"/>
      <c r="L31" s="2077"/>
      <c r="M31" s="2077"/>
      <c r="N31" s="2077"/>
      <c r="O31" s="2077"/>
      <c r="P31" s="2077"/>
      <c r="Q31" s="2077"/>
      <c r="R31" s="2078"/>
      <c r="S31" s="38"/>
      <c r="T31" s="31"/>
      <c r="U31" s="31"/>
      <c r="V31" s="1135"/>
      <c r="W31" s="1135"/>
      <c r="X31" s="1135"/>
      <c r="Y31" s="1135"/>
      <c r="Z31" s="31" t="s">
        <v>48</v>
      </c>
      <c r="AA31" s="31"/>
      <c r="AB31" s="31"/>
      <c r="AC31" s="31"/>
      <c r="AD31" s="31"/>
      <c r="AE31" s="1991"/>
      <c r="AF31" s="1991"/>
      <c r="AG31" s="1991"/>
      <c r="AH31" s="1991"/>
      <c r="AI31" s="1991"/>
      <c r="AJ31" s="1991"/>
      <c r="AK31" s="1991"/>
      <c r="AL31" s="1991"/>
      <c r="AM31" s="1992" t="s">
        <v>42</v>
      </c>
      <c r="AN31" s="1993"/>
      <c r="AO31" s="412" t="s">
        <v>1692</v>
      </c>
      <c r="AP31" s="412"/>
      <c r="AQ31" s="412"/>
      <c r="AR31" s="412"/>
      <c r="AS31" s="412"/>
      <c r="AT31" s="412"/>
      <c r="AU31" s="412"/>
      <c r="AV31" s="412"/>
      <c r="AW31" s="412"/>
      <c r="AX31" s="412"/>
      <c r="AY31" s="412"/>
      <c r="AZ31" s="412"/>
      <c r="BA31" s="412"/>
      <c r="BB31" s="412"/>
      <c r="BC31" s="412"/>
      <c r="BD31" s="412"/>
      <c r="BE31" s="412"/>
      <c r="BF31" s="412"/>
      <c r="BG31" s="412"/>
      <c r="BH31" s="412"/>
      <c r="BI31" s="399"/>
      <c r="BJ31" s="399"/>
      <c r="BK31" s="399"/>
      <c r="BL31" s="399"/>
      <c r="BM31" s="399"/>
      <c r="BN31" s="399"/>
      <c r="BO31" s="399"/>
      <c r="BP31" s="399"/>
      <c r="BQ31" s="399"/>
      <c r="BR31" s="399"/>
      <c r="BS31" s="399"/>
      <c r="BT31" s="399"/>
      <c r="BU31" s="399"/>
      <c r="BV31" s="399"/>
      <c r="BW31" s="1145"/>
      <c r="BX31" s="1145"/>
      <c r="BY31" s="1145"/>
      <c r="BZ31" s="1145"/>
      <c r="CA31" s="1145"/>
      <c r="CB31" s="1145"/>
    </row>
    <row r="32" spans="1:93" s="174" customFormat="1" ht="14.1" customHeight="1">
      <c r="A32" s="2076"/>
      <c r="B32" s="2077"/>
      <c r="C32" s="2077"/>
      <c r="D32" s="2077"/>
      <c r="E32" s="2077"/>
      <c r="F32" s="2077"/>
      <c r="G32" s="2077"/>
      <c r="H32" s="2077"/>
      <c r="I32" s="2077"/>
      <c r="J32" s="2077"/>
      <c r="K32" s="2077"/>
      <c r="L32" s="2077"/>
      <c r="M32" s="2077"/>
      <c r="N32" s="2077"/>
      <c r="O32" s="2077"/>
      <c r="P32" s="2077"/>
      <c r="Q32" s="2077"/>
      <c r="R32" s="2078"/>
      <c r="S32" s="38" t="s">
        <v>72</v>
      </c>
      <c r="T32" s="31" t="s">
        <v>2533</v>
      </c>
      <c r="U32" s="31"/>
      <c r="V32" s="31"/>
      <c r="W32" s="31"/>
      <c r="X32" s="31"/>
      <c r="Y32" s="1581"/>
      <c r="Z32" s="1581"/>
      <c r="AA32" s="1581"/>
      <c r="AB32" s="1581"/>
      <c r="AC32" s="1581"/>
      <c r="AD32" s="1581"/>
      <c r="AE32" s="1581"/>
      <c r="AF32" s="1581"/>
      <c r="AG32" s="1581"/>
      <c r="AH32" s="1581"/>
      <c r="AI32" s="1581"/>
      <c r="AJ32" s="1581"/>
      <c r="AK32" s="1581"/>
      <c r="AL32" s="1581"/>
      <c r="AM32" s="1568"/>
      <c r="AN32" s="1569"/>
      <c r="AO32" s="396"/>
      <c r="AP32" s="412"/>
      <c r="AQ32" s="412"/>
      <c r="AR32" s="412"/>
      <c r="AS32" s="412"/>
      <c r="AT32" s="412"/>
      <c r="AU32" s="412"/>
      <c r="AV32" s="412"/>
      <c r="AW32" s="412"/>
      <c r="AX32" s="412"/>
      <c r="AY32" s="412"/>
      <c r="AZ32" s="412"/>
      <c r="BA32" s="412"/>
      <c r="BB32" s="412"/>
      <c r="BC32" s="412"/>
      <c r="BD32" s="412"/>
      <c r="BE32" s="412"/>
      <c r="BF32" s="412"/>
      <c r="BG32" s="412"/>
      <c r="BH32" s="412"/>
      <c r="BI32" s="399"/>
      <c r="BJ32" s="399"/>
      <c r="BK32" s="399"/>
      <c r="BL32" s="399"/>
      <c r="BM32" s="399"/>
      <c r="BN32" s="399"/>
      <c r="BO32" s="399"/>
      <c r="BP32" s="399"/>
      <c r="BQ32" s="399"/>
      <c r="BR32" s="399"/>
      <c r="BS32" s="399"/>
      <c r="BT32" s="399"/>
      <c r="BU32" s="399"/>
      <c r="BV32" s="399"/>
      <c r="BW32" s="1145"/>
      <c r="BX32" s="1145"/>
      <c r="BY32" s="1145"/>
      <c r="BZ32" s="1145"/>
      <c r="CA32" s="1145"/>
      <c r="CB32" s="1145"/>
    </row>
    <row r="33" spans="1:80" s="174" customFormat="1" ht="14.1" customHeight="1">
      <c r="A33" s="2079"/>
      <c r="B33" s="2080"/>
      <c r="C33" s="2080"/>
      <c r="D33" s="2080"/>
      <c r="E33" s="2080"/>
      <c r="F33" s="2080"/>
      <c r="G33" s="2080"/>
      <c r="H33" s="2080"/>
      <c r="I33" s="2080"/>
      <c r="J33" s="2080"/>
      <c r="K33" s="2080"/>
      <c r="L33" s="2080"/>
      <c r="M33" s="2080"/>
      <c r="N33" s="2080"/>
      <c r="O33" s="2080"/>
      <c r="P33" s="2080"/>
      <c r="Q33" s="2080"/>
      <c r="R33" s="2081"/>
      <c r="S33" s="1589"/>
      <c r="T33" s="1133"/>
      <c r="U33" s="1133"/>
      <c r="V33" s="1590"/>
      <c r="W33" s="1590"/>
      <c r="X33" s="1590"/>
      <c r="Y33" s="1590"/>
      <c r="Z33" s="1133" t="s">
        <v>48</v>
      </c>
      <c r="AA33" s="1133"/>
      <c r="AB33" s="1133"/>
      <c r="AC33" s="1133"/>
      <c r="AD33" s="1133"/>
      <c r="AE33" s="2117"/>
      <c r="AF33" s="2117"/>
      <c r="AG33" s="2117"/>
      <c r="AH33" s="2117"/>
      <c r="AI33" s="2117"/>
      <c r="AJ33" s="2117"/>
      <c r="AK33" s="2117"/>
      <c r="AL33" s="2117"/>
      <c r="AM33" s="2118" t="s">
        <v>42</v>
      </c>
      <c r="AN33" s="2119"/>
      <c r="AO33" s="396"/>
      <c r="AP33" s="39"/>
      <c r="AQ33" s="39"/>
      <c r="AR33" s="39"/>
      <c r="AS33" s="1992"/>
      <c r="AT33" s="1992"/>
      <c r="AU33" s="412"/>
      <c r="AV33" s="412"/>
      <c r="AW33" s="412"/>
      <c r="AX33" s="412"/>
      <c r="AY33" s="412"/>
      <c r="AZ33" s="412"/>
      <c r="BA33" s="412"/>
      <c r="BB33" s="412"/>
      <c r="BC33" s="412"/>
      <c r="BD33" s="412"/>
      <c r="BE33" s="412"/>
      <c r="BF33" s="412"/>
      <c r="BG33" s="412"/>
      <c r="BH33" s="399"/>
      <c r="BI33" s="399"/>
      <c r="BJ33" s="399"/>
      <c r="BK33" s="399"/>
      <c r="BL33" s="399"/>
      <c r="BM33" s="399"/>
      <c r="BN33" s="399"/>
      <c r="BO33" s="399"/>
      <c r="BP33" s="399"/>
      <c r="BQ33" s="399"/>
      <c r="BR33" s="399"/>
      <c r="BS33" s="399"/>
      <c r="BT33" s="399"/>
      <c r="BU33" s="399"/>
      <c r="BV33" s="1145"/>
      <c r="BW33" s="1145"/>
      <c r="BX33" s="1145"/>
      <c r="BY33" s="1145"/>
      <c r="BZ33" s="1145"/>
      <c r="CA33" s="1145"/>
      <c r="CB33" s="1145"/>
    </row>
    <row r="34" spans="1:80" s="174" customFormat="1" ht="14.1" customHeight="1">
      <c r="A34" s="1592" t="s">
        <v>3065</v>
      </c>
      <c r="B34" s="1570"/>
      <c r="C34" s="1570"/>
      <c r="D34" s="1570"/>
      <c r="E34" s="1570"/>
      <c r="F34" s="1570"/>
      <c r="G34" s="1570"/>
      <c r="H34" s="1570"/>
      <c r="I34" s="1570"/>
      <c r="J34" s="1570"/>
      <c r="K34" s="1570"/>
      <c r="L34" s="1570"/>
      <c r="M34" s="1570"/>
      <c r="N34" s="1570"/>
      <c r="O34" s="1570"/>
      <c r="P34" s="1570"/>
      <c r="Q34" s="1570"/>
      <c r="R34" s="1571"/>
      <c r="S34" s="38"/>
      <c r="T34" s="31"/>
      <c r="U34" s="31"/>
      <c r="V34" s="1135"/>
      <c r="W34" s="1135"/>
      <c r="X34" s="1135"/>
      <c r="Y34" s="1135"/>
      <c r="Z34" s="31"/>
      <c r="AA34" s="31"/>
      <c r="AB34" s="31"/>
      <c r="AC34" s="31"/>
      <c r="AD34" s="31"/>
      <c r="AE34" s="1567"/>
      <c r="AF34" s="1567"/>
      <c r="AG34" s="1567"/>
      <c r="AH34" s="1567"/>
      <c r="AI34" s="1567"/>
      <c r="AJ34" s="1567"/>
      <c r="AK34" s="1567"/>
      <c r="AL34" s="1567"/>
      <c r="AM34" s="1568"/>
      <c r="AN34" s="1569"/>
      <c r="AO34" s="39"/>
      <c r="AP34" s="39"/>
      <c r="AQ34" s="39"/>
      <c r="AR34" s="39"/>
      <c r="AS34" s="1142"/>
      <c r="AT34" s="1142"/>
      <c r="AU34" s="412"/>
      <c r="AV34" s="412"/>
      <c r="AW34" s="412"/>
      <c r="AX34" s="412"/>
      <c r="AY34" s="412"/>
      <c r="AZ34" s="412"/>
      <c r="BA34" s="412"/>
      <c r="BB34" s="412"/>
      <c r="BC34" s="412"/>
      <c r="BD34" s="412"/>
      <c r="BE34" s="412"/>
      <c r="BF34" s="412"/>
      <c r="BG34" s="412"/>
      <c r="BH34" s="399"/>
      <c r="BI34" s="399"/>
      <c r="BJ34" s="399"/>
      <c r="BK34" s="399"/>
      <c r="BL34" s="399"/>
      <c r="BM34" s="399"/>
      <c r="BN34" s="399"/>
      <c r="BO34" s="399"/>
      <c r="BP34" s="399"/>
      <c r="BQ34" s="399"/>
      <c r="BR34" s="399"/>
      <c r="BS34" s="399"/>
      <c r="BT34" s="399"/>
      <c r="BU34" s="399"/>
      <c r="BV34" s="1145"/>
      <c r="BW34" s="1145"/>
      <c r="BX34" s="1145"/>
      <c r="BY34" s="1145"/>
      <c r="BZ34" s="1145"/>
      <c r="CA34" s="1145"/>
      <c r="CB34" s="1145"/>
    </row>
    <row r="35" spans="1:80" s="174" customFormat="1" ht="12" customHeight="1">
      <c r="A35" s="1982" t="s">
        <v>43</v>
      </c>
      <c r="B35" s="1983"/>
      <c r="C35" s="1984" t="str">
        <f>IF(一括入力シート!B62="","□","■")</f>
        <v>□</v>
      </c>
      <c r="D35" s="1984"/>
      <c r="E35" s="1985" t="s">
        <v>3075</v>
      </c>
      <c r="F35" s="1985"/>
      <c r="G35" s="1985"/>
      <c r="H35" s="1985"/>
      <c r="I35" s="1985"/>
      <c r="J35" s="1985"/>
      <c r="K35" s="1986" t="s">
        <v>45</v>
      </c>
      <c r="L35" s="1986"/>
      <c r="M35" s="1986"/>
      <c r="N35" s="1986"/>
      <c r="O35" s="1986"/>
      <c r="P35" s="1986"/>
      <c r="Q35" s="1986"/>
      <c r="R35" s="1987"/>
      <c r="S35" s="1988" t="str">
        <f>IF(C35="■",一括入力シート!B62,IF(一括入力シート!B65="","",一括入力シート!B65))</f>
        <v/>
      </c>
      <c r="T35" s="1989"/>
      <c r="U35" s="1989"/>
      <c r="V35" s="1989"/>
      <c r="W35" s="1989"/>
      <c r="X35" s="1989"/>
      <c r="Y35" s="1989"/>
      <c r="Z35" s="1989"/>
      <c r="AA35" s="1989"/>
      <c r="AB35" s="1989"/>
      <c r="AC35" s="1989"/>
      <c r="AD35" s="1989"/>
      <c r="AE35" s="1989"/>
      <c r="AF35" s="1989"/>
      <c r="AG35" s="1989"/>
      <c r="AH35" s="1989"/>
      <c r="AI35" s="1989"/>
      <c r="AJ35" s="1989"/>
      <c r="AK35" s="1989"/>
      <c r="AL35" s="1989"/>
      <c r="AM35" s="1989"/>
      <c r="AN35" s="1990"/>
      <c r="AO35" s="396"/>
      <c r="AP35" s="412"/>
      <c r="AQ35" s="412"/>
      <c r="AR35" s="412"/>
      <c r="AS35" s="412"/>
      <c r="AT35" s="412"/>
      <c r="AU35" s="412"/>
      <c r="AV35" s="412"/>
      <c r="AW35" s="412"/>
      <c r="AX35" s="412"/>
      <c r="AY35" s="412"/>
      <c r="AZ35" s="412"/>
      <c r="BA35" s="412"/>
      <c r="BB35" s="412"/>
      <c r="BC35" s="412"/>
      <c r="BD35" s="412"/>
      <c r="BE35" s="412"/>
      <c r="BF35" s="412"/>
      <c r="BG35" s="412"/>
      <c r="BH35" s="412"/>
      <c r="BI35" s="399"/>
      <c r="BJ35" s="399"/>
      <c r="BK35" s="399"/>
      <c r="BL35" s="399"/>
      <c r="BM35" s="399"/>
      <c r="BN35" s="399"/>
      <c r="BO35" s="399"/>
      <c r="BP35" s="399"/>
      <c r="BQ35" s="399"/>
      <c r="BR35" s="399"/>
      <c r="BS35" s="399"/>
      <c r="BT35" s="399"/>
      <c r="BU35" s="399"/>
      <c r="BV35" s="399"/>
      <c r="BW35" s="1145"/>
      <c r="BX35" s="1145"/>
      <c r="BY35" s="1145"/>
      <c r="BZ35" s="1145"/>
      <c r="CA35" s="1145"/>
    </row>
    <row r="36" spans="1:80" s="174" customFormat="1" ht="12" customHeight="1">
      <c r="A36" s="1982"/>
      <c r="B36" s="1983"/>
      <c r="C36" s="1984"/>
      <c r="D36" s="1984"/>
      <c r="E36" s="1985"/>
      <c r="F36" s="1985"/>
      <c r="G36" s="1985"/>
      <c r="H36" s="1985"/>
      <c r="I36" s="1985"/>
      <c r="J36" s="1985"/>
      <c r="K36" s="1986"/>
      <c r="L36" s="1986"/>
      <c r="M36" s="1986"/>
      <c r="N36" s="1986"/>
      <c r="O36" s="1986"/>
      <c r="P36" s="1986"/>
      <c r="Q36" s="1986"/>
      <c r="R36" s="1987"/>
      <c r="S36" s="1988"/>
      <c r="T36" s="1989"/>
      <c r="U36" s="1989"/>
      <c r="V36" s="1989"/>
      <c r="W36" s="1989"/>
      <c r="X36" s="1989"/>
      <c r="Y36" s="1989"/>
      <c r="Z36" s="1989"/>
      <c r="AA36" s="1989"/>
      <c r="AB36" s="1989"/>
      <c r="AC36" s="1989"/>
      <c r="AD36" s="1989"/>
      <c r="AE36" s="1989"/>
      <c r="AF36" s="1989"/>
      <c r="AG36" s="1989"/>
      <c r="AH36" s="1989"/>
      <c r="AI36" s="1989"/>
      <c r="AJ36" s="1989"/>
      <c r="AK36" s="1989"/>
      <c r="AL36" s="1989"/>
      <c r="AM36" s="1989"/>
      <c r="AN36" s="1990"/>
      <c r="AO36" s="39"/>
      <c r="AP36" s="39"/>
      <c r="AQ36" s="39"/>
      <c r="AR36" s="39"/>
      <c r="AS36" s="1142"/>
      <c r="AT36" s="1142"/>
      <c r="AU36" s="412"/>
      <c r="AV36" s="412"/>
      <c r="AW36" s="412"/>
      <c r="AX36" s="412"/>
      <c r="AY36" s="412"/>
      <c r="AZ36" s="412"/>
      <c r="BA36" s="412"/>
      <c r="BB36" s="412"/>
      <c r="BC36" s="412"/>
      <c r="BD36" s="412"/>
      <c r="BE36" s="412"/>
      <c r="BF36" s="412"/>
      <c r="BG36" s="412"/>
      <c r="BH36" s="399"/>
      <c r="BI36" s="399"/>
      <c r="BJ36" s="399"/>
      <c r="BK36" s="399"/>
      <c r="BL36" s="399"/>
      <c r="BM36" s="399"/>
      <c r="BN36" s="399"/>
      <c r="BO36" s="399"/>
      <c r="BP36" s="399"/>
      <c r="BQ36" s="399"/>
      <c r="BR36" s="399"/>
      <c r="BS36" s="399"/>
      <c r="BT36" s="399"/>
      <c r="BU36" s="399"/>
      <c r="BV36" s="1145"/>
      <c r="BW36" s="1145"/>
      <c r="BX36" s="1145"/>
      <c r="BY36" s="1145"/>
      <c r="BZ36" s="1145"/>
      <c r="CA36" s="1145"/>
    </row>
    <row r="37" spans="1:80" s="174" customFormat="1" ht="12" customHeight="1">
      <c r="A37" s="1574"/>
      <c r="B37" s="1575"/>
      <c r="C37" s="1984" t="str">
        <f>IF(一括入力シート!B65="","□","■")</f>
        <v>□</v>
      </c>
      <c r="D37" s="1984"/>
      <c r="E37" s="1986" t="s">
        <v>3066</v>
      </c>
      <c r="F37" s="1986"/>
      <c r="G37" s="1986"/>
      <c r="H37" s="1986"/>
      <c r="I37" s="1986"/>
      <c r="J37" s="1986"/>
      <c r="K37" s="1986"/>
      <c r="L37" s="1986"/>
      <c r="M37" s="1986"/>
      <c r="N37" s="1986"/>
      <c r="O37" s="1986"/>
      <c r="P37" s="1986"/>
      <c r="Q37" s="1986"/>
      <c r="R37" s="1987"/>
      <c r="S37" s="1988"/>
      <c r="T37" s="1989"/>
      <c r="U37" s="1989"/>
      <c r="V37" s="1989"/>
      <c r="W37" s="1989"/>
      <c r="X37" s="1989"/>
      <c r="Y37" s="1989"/>
      <c r="Z37" s="1989"/>
      <c r="AA37" s="1989"/>
      <c r="AB37" s="1989"/>
      <c r="AC37" s="1989"/>
      <c r="AD37" s="1989"/>
      <c r="AE37" s="1989"/>
      <c r="AF37" s="1989"/>
      <c r="AG37" s="1989"/>
      <c r="AH37" s="1989"/>
      <c r="AI37" s="1989"/>
      <c r="AJ37" s="1989"/>
      <c r="AK37" s="1989"/>
      <c r="AL37" s="1989"/>
      <c r="AM37" s="1989"/>
      <c r="AN37" s="1990"/>
      <c r="AO37" s="39"/>
      <c r="AP37" s="39"/>
      <c r="AQ37" s="39"/>
      <c r="AR37" s="39"/>
      <c r="AS37" s="1568"/>
      <c r="AT37" s="1568"/>
      <c r="AU37" s="412"/>
      <c r="AV37" s="412"/>
      <c r="AW37" s="412"/>
      <c r="AX37" s="412"/>
      <c r="AY37" s="412"/>
      <c r="AZ37" s="412"/>
      <c r="BA37" s="412"/>
      <c r="BB37" s="412"/>
      <c r="BC37" s="412"/>
      <c r="BD37" s="412"/>
      <c r="BE37" s="412"/>
      <c r="BF37" s="412"/>
      <c r="BG37" s="412"/>
      <c r="BH37" s="399"/>
      <c r="BI37" s="399"/>
      <c r="BJ37" s="399"/>
      <c r="BK37" s="399"/>
      <c r="BL37" s="399"/>
      <c r="BM37" s="399"/>
      <c r="BN37" s="399"/>
      <c r="BO37" s="399"/>
      <c r="BP37" s="399"/>
      <c r="BQ37" s="399"/>
      <c r="BR37" s="399"/>
      <c r="BS37" s="399"/>
      <c r="BT37" s="399"/>
      <c r="BU37" s="399"/>
      <c r="BV37" s="1586"/>
      <c r="BW37" s="1586"/>
      <c r="BX37" s="1586"/>
      <c r="BY37" s="1586"/>
      <c r="BZ37" s="1586"/>
      <c r="CA37" s="1586"/>
    </row>
    <row r="38" spans="1:80" s="174" customFormat="1" ht="12" customHeight="1">
      <c r="A38" s="1574"/>
      <c r="B38" s="1575"/>
      <c r="C38" s="1984"/>
      <c r="D38" s="1984"/>
      <c r="E38" s="1986"/>
      <c r="F38" s="1986"/>
      <c r="G38" s="1986"/>
      <c r="H38" s="1986"/>
      <c r="I38" s="1986"/>
      <c r="J38" s="1986"/>
      <c r="K38" s="1986"/>
      <c r="L38" s="1986"/>
      <c r="M38" s="1986"/>
      <c r="N38" s="1986"/>
      <c r="O38" s="1986"/>
      <c r="P38" s="1986"/>
      <c r="Q38" s="1986"/>
      <c r="R38" s="1987"/>
      <c r="S38" s="1988"/>
      <c r="T38" s="1989"/>
      <c r="U38" s="1989"/>
      <c r="V38" s="1989"/>
      <c r="W38" s="1989"/>
      <c r="X38" s="1989"/>
      <c r="Y38" s="1989"/>
      <c r="Z38" s="1989"/>
      <c r="AA38" s="1989"/>
      <c r="AB38" s="1989"/>
      <c r="AC38" s="1989"/>
      <c r="AD38" s="1989"/>
      <c r="AE38" s="1989"/>
      <c r="AF38" s="1989"/>
      <c r="AG38" s="1989"/>
      <c r="AH38" s="1989"/>
      <c r="AI38" s="1989"/>
      <c r="AJ38" s="1989"/>
      <c r="AK38" s="1989"/>
      <c r="AL38" s="1989"/>
      <c r="AM38" s="1989"/>
      <c r="AN38" s="1990"/>
      <c r="AO38" s="39"/>
      <c r="AP38" s="39"/>
      <c r="AQ38" s="39"/>
      <c r="AR38" s="39"/>
      <c r="AS38" s="1568"/>
      <c r="AT38" s="1568"/>
      <c r="AU38" s="412"/>
      <c r="AV38" s="412"/>
      <c r="AW38" s="412"/>
      <c r="AX38" s="412"/>
      <c r="AY38" s="412"/>
      <c r="AZ38" s="412"/>
      <c r="BA38" s="412"/>
      <c r="BB38" s="412"/>
      <c r="BC38" s="412"/>
      <c r="BD38" s="412"/>
      <c r="BE38" s="412"/>
      <c r="BF38" s="412"/>
      <c r="BG38" s="412"/>
      <c r="BH38" s="399"/>
      <c r="BI38" s="399"/>
      <c r="BJ38" s="399"/>
      <c r="BK38" s="399"/>
      <c r="BL38" s="399"/>
      <c r="BM38" s="399"/>
      <c r="BN38" s="399"/>
      <c r="BO38" s="399"/>
      <c r="BP38" s="399"/>
      <c r="BQ38" s="399"/>
      <c r="BR38" s="399"/>
      <c r="BS38" s="399"/>
      <c r="BT38" s="399"/>
      <c r="BU38" s="399"/>
      <c r="BV38" s="1586"/>
      <c r="BW38" s="1586"/>
      <c r="BX38" s="1586"/>
      <c r="BY38" s="1586"/>
      <c r="BZ38" s="1586"/>
      <c r="CA38" s="1586"/>
    </row>
    <row r="39" spans="1:80" s="174" customFormat="1" ht="13.5" customHeight="1">
      <c r="A39" s="32" t="s">
        <v>3073</v>
      </c>
      <c r="B39" s="1570"/>
      <c r="C39" s="1570"/>
      <c r="D39" s="1570"/>
      <c r="E39" s="1570"/>
      <c r="F39" s="1570"/>
      <c r="G39" s="1570"/>
      <c r="H39" s="1570"/>
      <c r="I39" s="1570"/>
      <c r="J39" s="1570"/>
      <c r="K39" s="1570"/>
      <c r="L39" s="1570"/>
      <c r="M39" s="1570"/>
      <c r="N39" s="1570"/>
      <c r="O39" s="1570"/>
      <c r="P39" s="1570"/>
      <c r="Q39" s="1570"/>
      <c r="R39" s="1570"/>
      <c r="S39" s="38" t="s">
        <v>72</v>
      </c>
      <c r="T39" s="31" t="s">
        <v>3067</v>
      </c>
      <c r="U39" s="31"/>
      <c r="V39" s="31"/>
      <c r="W39" s="1135"/>
      <c r="X39" s="1135"/>
      <c r="Y39" s="1135"/>
      <c r="Z39" s="31"/>
      <c r="AA39" s="31"/>
      <c r="AB39" s="31"/>
      <c r="AC39" s="31"/>
      <c r="AD39" s="31"/>
      <c r="AE39" s="1567"/>
      <c r="AF39" s="1567"/>
      <c r="AG39" s="1567"/>
      <c r="AH39" s="1567"/>
      <c r="AI39" s="1567"/>
      <c r="AJ39" s="1567"/>
      <c r="AK39" s="1567"/>
      <c r="AL39" s="1567"/>
      <c r="AM39" s="1568"/>
      <c r="AN39" s="1569"/>
      <c r="AO39" s="396"/>
      <c r="AP39" s="412"/>
      <c r="AQ39" s="412"/>
      <c r="AR39" s="412"/>
      <c r="AS39" s="412"/>
      <c r="AT39" s="412"/>
      <c r="AU39" s="412"/>
      <c r="AV39" s="412"/>
      <c r="AW39" s="412"/>
      <c r="AX39" s="412"/>
      <c r="AY39" s="412"/>
      <c r="AZ39" s="412"/>
      <c r="BA39" s="412"/>
      <c r="BB39" s="412"/>
      <c r="BC39" s="412"/>
      <c r="BD39" s="412"/>
      <c r="BE39" s="412"/>
      <c r="BF39" s="412"/>
      <c r="BG39" s="412"/>
      <c r="BH39" s="412"/>
      <c r="BI39" s="399"/>
      <c r="BJ39" s="399"/>
      <c r="BK39" s="399"/>
      <c r="BL39" s="399"/>
      <c r="BM39" s="399"/>
      <c r="BN39" s="399"/>
      <c r="BO39" s="399"/>
      <c r="BP39" s="399"/>
      <c r="BQ39" s="399"/>
      <c r="BR39" s="399"/>
      <c r="BS39" s="399"/>
      <c r="BT39" s="399"/>
      <c r="BU39" s="399"/>
      <c r="BV39" s="399"/>
      <c r="BW39" s="1145"/>
      <c r="BX39" s="1145"/>
      <c r="BY39" s="1145"/>
      <c r="BZ39" s="1145"/>
      <c r="CA39" s="1145"/>
      <c r="CB39" s="1145"/>
    </row>
    <row r="40" spans="1:80" s="174" customFormat="1" ht="13.5" customHeight="1">
      <c r="A40" s="32" t="s">
        <v>3074</v>
      </c>
      <c r="B40" s="1570"/>
      <c r="C40" s="1570"/>
      <c r="D40" s="1570"/>
      <c r="E40" s="1570"/>
      <c r="F40" s="1570"/>
      <c r="G40" s="1570"/>
      <c r="H40" s="1570"/>
      <c r="I40" s="1570"/>
      <c r="J40" s="1570"/>
      <c r="K40" s="1570"/>
      <c r="L40" s="1570"/>
      <c r="M40" s="1570"/>
      <c r="N40" s="1570"/>
      <c r="O40" s="1570"/>
      <c r="P40" s="1570"/>
      <c r="Q40" s="1570"/>
      <c r="R40" s="1570"/>
      <c r="S40" s="1593"/>
      <c r="T40" s="31"/>
      <c r="U40" s="31"/>
      <c r="V40" s="31"/>
      <c r="W40" s="1135"/>
      <c r="X40" s="1135"/>
      <c r="Y40" s="1135"/>
      <c r="Z40" s="31" t="s">
        <v>48</v>
      </c>
      <c r="AA40" s="31"/>
      <c r="AB40" s="31"/>
      <c r="AC40" s="31"/>
      <c r="AD40" s="31"/>
      <c r="AE40" s="1991"/>
      <c r="AF40" s="1991"/>
      <c r="AG40" s="1991"/>
      <c r="AH40" s="1991"/>
      <c r="AI40" s="1991"/>
      <c r="AJ40" s="1991"/>
      <c r="AK40" s="1991"/>
      <c r="AL40" s="1991"/>
      <c r="AM40" s="1992" t="s">
        <v>42</v>
      </c>
      <c r="AN40" s="1993"/>
      <c r="AO40" s="396"/>
      <c r="AP40" s="412"/>
      <c r="AQ40" s="412"/>
      <c r="AR40" s="412"/>
      <c r="AS40" s="412"/>
      <c r="AT40" s="412"/>
      <c r="AU40" s="412"/>
      <c r="AV40" s="412"/>
      <c r="AW40" s="412"/>
      <c r="AX40" s="412"/>
      <c r="AY40" s="412"/>
      <c r="AZ40" s="412"/>
      <c r="BA40" s="412"/>
      <c r="BB40" s="412"/>
      <c r="BC40" s="412"/>
      <c r="BD40" s="412"/>
      <c r="BE40" s="412"/>
      <c r="BF40" s="412"/>
      <c r="BG40" s="412"/>
      <c r="BH40" s="412"/>
      <c r="BI40" s="399"/>
      <c r="BJ40" s="399"/>
      <c r="BK40" s="399"/>
      <c r="BL40" s="399"/>
      <c r="BM40" s="399"/>
      <c r="BN40" s="399"/>
      <c r="BO40" s="399"/>
      <c r="BP40" s="399"/>
      <c r="BQ40" s="399"/>
      <c r="BR40" s="399"/>
      <c r="BS40" s="399"/>
      <c r="BT40" s="399"/>
      <c r="BU40" s="399"/>
      <c r="BV40" s="399"/>
      <c r="BW40" s="1145"/>
      <c r="BX40" s="1145"/>
      <c r="BY40" s="1145"/>
      <c r="BZ40" s="1145"/>
      <c r="CA40" s="1145"/>
    </row>
    <row r="41" spans="1:80" s="174" customFormat="1" ht="13.5" customHeight="1">
      <c r="A41" s="32"/>
      <c r="B41" s="1570"/>
      <c r="C41" s="1570"/>
      <c r="D41" s="1570"/>
      <c r="E41" s="1570"/>
      <c r="F41" s="1570"/>
      <c r="G41" s="1570"/>
      <c r="H41" s="1570"/>
      <c r="I41" s="1570"/>
      <c r="J41" s="1570"/>
      <c r="K41" s="1570"/>
      <c r="L41" s="1570"/>
      <c r="M41" s="1570"/>
      <c r="N41" s="1570"/>
      <c r="O41" s="1570"/>
      <c r="P41" s="1570"/>
      <c r="Q41" s="1570"/>
      <c r="R41" s="1570"/>
      <c r="S41" s="1594" t="s">
        <v>3196</v>
      </c>
      <c r="T41" s="31"/>
      <c r="U41" s="31"/>
      <c r="V41" s="31"/>
      <c r="W41" s="1135"/>
      <c r="X41" s="1135"/>
      <c r="Y41" s="1135"/>
      <c r="Z41" s="31"/>
      <c r="AA41" s="31"/>
      <c r="AB41" s="31"/>
      <c r="AC41" s="31"/>
      <c r="AD41" s="31"/>
      <c r="AE41" s="1567"/>
      <c r="AF41" s="1567"/>
      <c r="AG41" s="1567"/>
      <c r="AH41" s="1567"/>
      <c r="AI41" s="1567"/>
      <c r="AJ41" s="1567"/>
      <c r="AK41" s="1567"/>
      <c r="AL41" s="1567"/>
      <c r="AM41" s="1568"/>
      <c r="AN41" s="1569"/>
      <c r="AO41" s="396"/>
      <c r="AP41" s="412"/>
      <c r="AQ41" s="412"/>
      <c r="AR41" s="412"/>
      <c r="AS41" s="412"/>
      <c r="AT41" s="412"/>
      <c r="AU41" s="412"/>
      <c r="AV41" s="412"/>
      <c r="AW41" s="412"/>
      <c r="AX41" s="412"/>
      <c r="AY41" s="412"/>
      <c r="AZ41" s="412"/>
      <c r="BA41" s="412"/>
      <c r="BB41" s="412"/>
      <c r="BC41" s="412"/>
      <c r="BD41" s="412"/>
      <c r="BE41" s="412"/>
      <c r="BF41" s="412"/>
      <c r="BG41" s="412"/>
      <c r="BH41" s="412"/>
      <c r="BI41" s="399"/>
      <c r="BJ41" s="399"/>
      <c r="BK41" s="399"/>
      <c r="BL41" s="399"/>
      <c r="BM41" s="399"/>
      <c r="BN41" s="399"/>
      <c r="BO41" s="399"/>
      <c r="BP41" s="399"/>
      <c r="BQ41" s="399"/>
      <c r="BR41" s="399"/>
      <c r="BS41" s="399"/>
      <c r="BT41" s="399"/>
      <c r="BU41" s="399"/>
      <c r="BV41" s="399"/>
      <c r="BW41" s="1586"/>
      <c r="BX41" s="1586"/>
      <c r="BY41" s="1586"/>
      <c r="BZ41" s="1586"/>
      <c r="CA41" s="1586"/>
    </row>
    <row r="42" spans="1:80" s="174" customFormat="1" ht="12.6" customHeight="1">
      <c r="A42" s="1591"/>
      <c r="B42" s="1572"/>
      <c r="C42" s="1570"/>
      <c r="D42" s="1570"/>
      <c r="E42" s="1570"/>
      <c r="F42" s="1570"/>
      <c r="G42" s="1570"/>
      <c r="H42" s="1570"/>
      <c r="I42" s="1570"/>
      <c r="J42" s="1570"/>
      <c r="K42" s="1570"/>
      <c r="L42" s="1570"/>
      <c r="M42" s="1570"/>
      <c r="N42" s="1570"/>
      <c r="O42" s="1570"/>
      <c r="P42" s="1570"/>
      <c r="Q42" s="1570"/>
      <c r="R42" s="1570"/>
      <c r="S42" s="652" t="s">
        <v>3068</v>
      </c>
      <c r="T42" s="31"/>
      <c r="U42" s="31"/>
      <c r="V42" s="1135"/>
      <c r="W42" s="1135"/>
      <c r="X42" s="1135"/>
      <c r="Y42" s="1135"/>
      <c r="Z42" s="31"/>
      <c r="AA42" s="31"/>
      <c r="AB42" s="31"/>
      <c r="AC42" s="31"/>
      <c r="AD42" s="31"/>
      <c r="AE42" s="1567"/>
      <c r="AF42" s="1567"/>
      <c r="AG42" s="1567"/>
      <c r="AH42" s="1567"/>
      <c r="AI42" s="1567"/>
      <c r="AJ42" s="1567"/>
      <c r="AK42" s="1567"/>
      <c r="AL42" s="1567"/>
      <c r="AM42" s="1568"/>
      <c r="AN42" s="1569"/>
      <c r="AO42" s="396"/>
      <c r="AP42" s="412"/>
      <c r="AQ42" s="412"/>
      <c r="AR42" s="412"/>
      <c r="AS42" s="412"/>
      <c r="AT42" s="412"/>
      <c r="AU42" s="412"/>
      <c r="AV42" s="412"/>
      <c r="AW42" s="412"/>
      <c r="AX42" s="412"/>
      <c r="AY42" s="412"/>
      <c r="AZ42" s="412"/>
      <c r="BA42" s="412"/>
      <c r="BB42" s="412"/>
      <c r="BC42" s="412"/>
      <c r="BD42" s="412"/>
      <c r="BE42" s="412"/>
      <c r="BF42" s="412"/>
      <c r="BG42" s="412"/>
      <c r="BH42" s="412"/>
      <c r="BI42" s="399"/>
      <c r="BJ42" s="399"/>
      <c r="BK42" s="399"/>
      <c r="BL42" s="399"/>
      <c r="BM42" s="399"/>
      <c r="BN42" s="399"/>
      <c r="BO42" s="399"/>
      <c r="BP42" s="399"/>
      <c r="BQ42" s="399"/>
      <c r="BR42" s="399"/>
      <c r="BS42" s="399"/>
      <c r="BT42" s="399"/>
      <c r="BU42" s="399"/>
      <c r="BV42" s="399"/>
      <c r="BW42" s="1586"/>
      <c r="BX42" s="1586"/>
      <c r="BY42" s="1586"/>
      <c r="BZ42" s="1586"/>
      <c r="CA42" s="1586"/>
    </row>
    <row r="43" spans="1:80" s="174" customFormat="1" ht="12.6" customHeight="1">
      <c r="A43" s="2125" t="s">
        <v>1434</v>
      </c>
      <c r="B43" s="2126"/>
      <c r="C43" s="2126"/>
      <c r="D43" s="2126"/>
      <c r="E43" s="2126"/>
      <c r="F43" s="2126"/>
      <c r="G43" s="2126"/>
      <c r="H43" s="2126"/>
      <c r="I43" s="2126"/>
      <c r="J43" s="2126"/>
      <c r="K43" s="2126"/>
      <c r="L43" s="2126"/>
      <c r="M43" s="2126"/>
      <c r="N43" s="2126"/>
      <c r="O43" s="2126"/>
      <c r="P43" s="2126"/>
      <c r="Q43" s="2126"/>
      <c r="R43" s="2126"/>
      <c r="S43" s="2126"/>
      <c r="T43" s="2126"/>
      <c r="U43" s="2126"/>
      <c r="V43" s="2126"/>
      <c r="W43" s="2126"/>
      <c r="X43" s="2126"/>
      <c r="Y43" s="2126"/>
      <c r="Z43" s="2126"/>
      <c r="AA43" s="2126"/>
      <c r="AB43" s="2126"/>
      <c r="AC43" s="2126"/>
      <c r="AD43" s="2126"/>
      <c r="AE43" s="2126"/>
      <c r="AF43" s="2126"/>
      <c r="AG43" s="2126"/>
      <c r="AH43" s="2126"/>
      <c r="AI43" s="2126"/>
      <c r="AJ43" s="2126"/>
      <c r="AK43" s="2126"/>
      <c r="AL43" s="2126"/>
      <c r="AM43" s="2126"/>
      <c r="AN43" s="2127"/>
      <c r="AO43" s="397"/>
      <c r="AP43" s="397"/>
      <c r="AQ43" s="397"/>
      <c r="AR43" s="397"/>
      <c r="AS43" s="397"/>
      <c r="AT43" s="399"/>
      <c r="AU43" s="399"/>
      <c r="AV43" s="399"/>
      <c r="AW43" s="399"/>
      <c r="AX43" s="399"/>
      <c r="AY43" s="399"/>
      <c r="AZ43" s="399"/>
      <c r="BA43" s="399"/>
      <c r="BB43" s="399"/>
      <c r="BC43" s="399"/>
      <c r="BD43" s="399"/>
      <c r="BE43" s="399"/>
      <c r="BF43" s="399"/>
      <c r="BG43" s="399"/>
      <c r="BH43" s="399"/>
      <c r="BI43" s="399"/>
      <c r="BJ43" s="399"/>
      <c r="BK43" s="399"/>
      <c r="BL43" s="399"/>
      <c r="BM43" s="399"/>
      <c r="BN43" s="399"/>
      <c r="BO43" s="399"/>
      <c r="BP43" s="399"/>
      <c r="BQ43" s="399"/>
      <c r="BR43" s="399"/>
      <c r="BS43" s="399"/>
      <c r="BT43" s="399"/>
      <c r="BU43" s="399"/>
      <c r="BV43" s="399"/>
      <c r="BW43" s="1145"/>
      <c r="BX43" s="1145"/>
      <c r="BY43" s="1145"/>
      <c r="BZ43" s="1145"/>
      <c r="CA43" s="1145"/>
      <c r="CB43" s="1145"/>
    </row>
    <row r="44" spans="1:80" s="174" customFormat="1" ht="12.6" customHeight="1">
      <c r="A44" s="2128" t="s">
        <v>2816</v>
      </c>
      <c r="B44" s="2129"/>
      <c r="C44" s="2129"/>
      <c r="D44" s="2129"/>
      <c r="E44" s="2129"/>
      <c r="F44" s="2129"/>
      <c r="G44" s="2129"/>
      <c r="H44" s="2129"/>
      <c r="I44" s="2129"/>
      <c r="J44" s="2129"/>
      <c r="K44" s="2129"/>
      <c r="L44" s="2129"/>
      <c r="M44" s="2129"/>
      <c r="N44" s="2129"/>
      <c r="O44" s="2129"/>
      <c r="P44" s="2129"/>
      <c r="Q44" s="2129"/>
      <c r="R44" s="2129"/>
      <c r="S44" s="2129"/>
      <c r="T44" s="2129"/>
      <c r="U44" s="2129"/>
      <c r="V44" s="2129"/>
      <c r="W44" s="2129"/>
      <c r="X44" s="2129"/>
      <c r="Y44" s="2129"/>
      <c r="Z44" s="2129"/>
      <c r="AA44" s="2129"/>
      <c r="AB44" s="2129"/>
      <c r="AC44" s="2129"/>
      <c r="AD44" s="2129"/>
      <c r="AE44" s="2129"/>
      <c r="AF44" s="2129"/>
      <c r="AG44" s="2129"/>
      <c r="AH44" s="2129"/>
      <c r="AI44" s="2129"/>
      <c r="AJ44" s="2129"/>
      <c r="AK44" s="2129"/>
      <c r="AL44" s="2129"/>
      <c r="AM44" s="2129"/>
      <c r="AN44" s="2130"/>
      <c r="AO44" s="397" t="s">
        <v>1693</v>
      </c>
      <c r="AP44" s="397"/>
      <c r="AQ44" s="397"/>
      <c r="AR44" s="397"/>
      <c r="AS44" s="397"/>
      <c r="AT44" s="399"/>
      <c r="AU44" s="399"/>
      <c r="AV44" s="399"/>
      <c r="AW44" s="399"/>
      <c r="AX44" s="399"/>
      <c r="AY44" s="399"/>
      <c r="AZ44" s="399"/>
      <c r="BA44" s="399"/>
      <c r="BB44" s="399"/>
      <c r="BC44" s="399"/>
      <c r="BD44" s="399"/>
      <c r="BE44" s="399"/>
      <c r="BF44" s="399"/>
      <c r="BG44" s="399"/>
      <c r="BH44" s="399"/>
      <c r="BI44" s="399"/>
      <c r="BJ44" s="399"/>
      <c r="BK44" s="399"/>
      <c r="BL44" s="399"/>
      <c r="BM44" s="399"/>
      <c r="BN44" s="399"/>
      <c r="BO44" s="399"/>
      <c r="BP44" s="399"/>
      <c r="BQ44" s="399"/>
      <c r="BR44" s="399"/>
      <c r="BS44" s="399"/>
      <c r="BT44" s="399"/>
      <c r="BU44" s="399"/>
      <c r="BV44" s="399"/>
      <c r="BW44" s="1145"/>
      <c r="BX44" s="1145"/>
      <c r="BY44" s="1145"/>
      <c r="BZ44" s="1145"/>
      <c r="CA44" s="1145"/>
      <c r="CB44" s="1145"/>
    </row>
    <row r="45" spans="1:80" s="174" customFormat="1" ht="12.6" customHeight="1">
      <c r="A45" s="2131" t="s">
        <v>2817</v>
      </c>
      <c r="B45" s="2132"/>
      <c r="C45" s="2132"/>
      <c r="D45" s="2132"/>
      <c r="E45" s="2132"/>
      <c r="F45" s="2132"/>
      <c r="G45" s="2132"/>
      <c r="H45" s="2132"/>
      <c r="I45" s="1149" t="s">
        <v>2067</v>
      </c>
      <c r="J45" s="1139"/>
      <c r="K45" s="1146" t="s">
        <v>72</v>
      </c>
      <c r="L45" s="1146" t="s">
        <v>49</v>
      </c>
      <c r="M45" s="1139"/>
      <c r="N45" s="1139"/>
      <c r="O45" s="1139"/>
      <c r="P45" s="1139"/>
      <c r="Q45" s="1139"/>
      <c r="R45" s="1139"/>
      <c r="S45" s="1139"/>
      <c r="T45" s="1139"/>
      <c r="U45" s="1139"/>
      <c r="V45" s="1149"/>
      <c r="X45" s="1149" t="s">
        <v>2067</v>
      </c>
      <c r="Y45" s="1139"/>
      <c r="Z45" s="1146" t="s">
        <v>72</v>
      </c>
      <c r="AA45" s="1146" t="s">
        <v>49</v>
      </c>
      <c r="AB45" s="1139"/>
      <c r="AC45" s="2133" t="s">
        <v>52</v>
      </c>
      <c r="AD45" s="2134"/>
      <c r="AE45" s="2134"/>
      <c r="AF45" s="2134"/>
      <c r="AG45" s="2134"/>
      <c r="AH45" s="2134"/>
      <c r="AI45" s="2134"/>
      <c r="AJ45" s="2134"/>
      <c r="AK45" s="2134"/>
      <c r="AL45" s="2134"/>
      <c r="AM45" s="931"/>
      <c r="AN45" s="4"/>
      <c r="AO45" s="397"/>
      <c r="AP45" s="397"/>
      <c r="AQ45" s="397"/>
      <c r="AR45" s="397"/>
      <c r="AS45" s="397"/>
      <c r="AT45" s="399"/>
      <c r="AU45" s="399"/>
      <c r="AV45" s="399"/>
      <c r="AW45" s="399"/>
      <c r="AX45" s="399"/>
      <c r="AY45" s="399"/>
      <c r="AZ45" s="399"/>
      <c r="BA45" s="399"/>
      <c r="BB45" s="399"/>
      <c r="BC45" s="399"/>
      <c r="BD45" s="399"/>
      <c r="BE45" s="399"/>
      <c r="BF45" s="399"/>
      <c r="BG45" s="399"/>
      <c r="BH45" s="399"/>
      <c r="BI45" s="399"/>
      <c r="BJ45" s="399"/>
      <c r="BK45" s="399"/>
      <c r="BL45" s="399"/>
      <c r="BM45" s="399"/>
      <c r="BN45" s="399"/>
      <c r="BO45" s="399"/>
      <c r="BP45" s="399"/>
      <c r="BQ45" s="399"/>
      <c r="BR45" s="399"/>
      <c r="BS45" s="399"/>
      <c r="BT45" s="399"/>
      <c r="BU45" s="399"/>
      <c r="BV45" s="399"/>
      <c r="BW45" s="1145"/>
      <c r="BX45" s="1145"/>
      <c r="BY45" s="1145"/>
      <c r="BZ45" s="1145"/>
      <c r="CA45" s="1145"/>
      <c r="CB45" s="1145"/>
    </row>
    <row r="46" spans="1:80" s="174" customFormat="1" ht="12.6" customHeight="1">
      <c r="A46" s="2131"/>
      <c r="B46" s="2132"/>
      <c r="C46" s="2132"/>
      <c r="D46" s="2132"/>
      <c r="E46" s="2132"/>
      <c r="F46" s="2132"/>
      <c r="G46" s="2132"/>
      <c r="H46" s="2132"/>
      <c r="I46" s="1139"/>
      <c r="J46" s="1139"/>
      <c r="K46" s="1146" t="s">
        <v>72</v>
      </c>
      <c r="L46" s="1146" t="s">
        <v>50</v>
      </c>
      <c r="M46" s="1139"/>
      <c r="N46" s="1141" t="s">
        <v>1435</v>
      </c>
      <c r="O46" s="1140"/>
      <c r="P46" s="1140"/>
      <c r="Q46" s="1140"/>
      <c r="R46" s="1140"/>
      <c r="S46" s="1140"/>
      <c r="T46" s="1140"/>
      <c r="U46" s="1140"/>
      <c r="V46" s="1140"/>
      <c r="Y46" s="1139"/>
      <c r="Z46" s="1146" t="s">
        <v>72</v>
      </c>
      <c r="AA46" s="1146" t="s">
        <v>50</v>
      </c>
      <c r="AB46" s="1139"/>
      <c r="AC46" s="2134"/>
      <c r="AD46" s="2134"/>
      <c r="AE46" s="2134"/>
      <c r="AF46" s="2134"/>
      <c r="AG46" s="2134"/>
      <c r="AH46" s="2134"/>
      <c r="AI46" s="2134"/>
      <c r="AJ46" s="2134"/>
      <c r="AK46" s="2134"/>
      <c r="AL46" s="2134"/>
      <c r="AM46" s="931"/>
      <c r="AN46" s="4"/>
      <c r="AO46" s="397"/>
      <c r="AP46" s="397"/>
      <c r="AQ46" s="397"/>
      <c r="AR46" s="397"/>
      <c r="AS46" s="397"/>
      <c r="AT46" s="399"/>
      <c r="AU46" s="399"/>
      <c r="AV46" s="399"/>
      <c r="AW46" s="399"/>
      <c r="AX46" s="399"/>
      <c r="AY46" s="399"/>
      <c r="AZ46" s="399"/>
      <c r="BA46" s="399"/>
      <c r="BB46" s="399"/>
      <c r="BC46" s="399"/>
      <c r="BD46" s="399"/>
      <c r="BE46" s="399"/>
      <c r="BF46" s="399"/>
      <c r="BG46" s="399"/>
      <c r="BH46" s="399"/>
      <c r="BI46" s="399"/>
      <c r="BJ46" s="399"/>
      <c r="BK46" s="399"/>
      <c r="BL46" s="399"/>
      <c r="BM46" s="399"/>
      <c r="BN46" s="399"/>
      <c r="BO46" s="399"/>
      <c r="BP46" s="399"/>
      <c r="BQ46" s="399"/>
      <c r="BR46" s="399"/>
      <c r="BS46" s="399"/>
      <c r="BT46" s="399"/>
      <c r="BU46" s="399"/>
      <c r="BV46" s="399"/>
      <c r="BW46" s="1145"/>
      <c r="BX46" s="1145"/>
      <c r="BY46" s="1145"/>
      <c r="BZ46" s="1145"/>
      <c r="CA46" s="1145"/>
      <c r="CB46" s="1145"/>
    </row>
    <row r="47" spans="1:80" s="174" customFormat="1" ht="12.6" customHeight="1">
      <c r="A47" s="2131"/>
      <c r="B47" s="2132"/>
      <c r="C47" s="2132"/>
      <c r="D47" s="2132"/>
      <c r="E47" s="2132"/>
      <c r="F47" s="2132"/>
      <c r="G47" s="2132"/>
      <c r="H47" s="2132"/>
      <c r="I47" s="1146"/>
      <c r="J47" s="1146"/>
      <c r="K47" s="1146" t="s">
        <v>72</v>
      </c>
      <c r="L47" s="1146" t="s">
        <v>51</v>
      </c>
      <c r="M47" s="1149"/>
      <c r="N47" s="1149"/>
      <c r="O47" s="1149"/>
      <c r="P47" s="1149"/>
      <c r="Q47" s="1149"/>
      <c r="R47" s="1149"/>
      <c r="S47" s="1149"/>
      <c r="T47" s="1149"/>
      <c r="U47" s="931"/>
      <c r="V47" s="931"/>
      <c r="Y47" s="1146"/>
      <c r="Z47" s="1146" t="s">
        <v>72</v>
      </c>
      <c r="AA47" s="1146" t="s">
        <v>51</v>
      </c>
      <c r="AB47" s="1149"/>
      <c r="AC47" s="2134"/>
      <c r="AD47" s="2134"/>
      <c r="AE47" s="2134"/>
      <c r="AF47" s="2134"/>
      <c r="AG47" s="2134"/>
      <c r="AH47" s="2134"/>
      <c r="AI47" s="2134"/>
      <c r="AJ47" s="2134"/>
      <c r="AK47" s="2134"/>
      <c r="AL47" s="2134"/>
      <c r="AM47" s="931"/>
      <c r="AN47" s="4"/>
      <c r="AO47" s="397"/>
      <c r="AP47" s="397"/>
      <c r="AQ47" s="397"/>
      <c r="AR47" s="397"/>
      <c r="AS47" s="397"/>
      <c r="AT47" s="399"/>
      <c r="AU47" s="399"/>
      <c r="AV47" s="399"/>
      <c r="AW47" s="399"/>
      <c r="AX47" s="399"/>
      <c r="AY47" s="399"/>
      <c r="AZ47" s="399"/>
      <c r="BA47" s="399"/>
      <c r="BB47" s="399"/>
      <c r="BC47" s="399"/>
      <c r="BD47" s="400"/>
      <c r="BE47" s="400"/>
      <c r="BF47" s="400"/>
      <c r="BG47" s="400"/>
      <c r="BH47" s="400"/>
      <c r="BI47" s="400"/>
      <c r="BJ47" s="400"/>
      <c r="BK47" s="400"/>
      <c r="BL47" s="400"/>
      <c r="BM47" s="400"/>
      <c r="BN47" s="400"/>
      <c r="BO47" s="400"/>
      <c r="BP47" s="400"/>
      <c r="BQ47" s="400"/>
      <c r="BR47" s="400"/>
      <c r="BS47" s="399"/>
      <c r="BT47" s="399"/>
      <c r="BU47" s="399"/>
      <c r="BV47" s="399"/>
      <c r="BW47" s="1145"/>
      <c r="BX47" s="1145"/>
      <c r="BY47" s="1145"/>
      <c r="BZ47" s="1145"/>
      <c r="CA47" s="1145"/>
      <c r="CB47" s="1145"/>
    </row>
    <row r="48" spans="1:80" s="174" customFormat="1" ht="12.6" customHeight="1">
      <c r="A48" s="2128" t="s">
        <v>1436</v>
      </c>
      <c r="B48" s="2129"/>
      <c r="C48" s="2129"/>
      <c r="D48" s="2129"/>
      <c r="E48" s="2129"/>
      <c r="F48" s="2129"/>
      <c r="G48" s="2129"/>
      <c r="H48" s="2129"/>
      <c r="I48" s="2129"/>
      <c r="J48" s="2129"/>
      <c r="K48" s="2129"/>
      <c r="L48" s="2129"/>
      <c r="M48" s="2129"/>
      <c r="N48" s="2129"/>
      <c r="O48" s="2129"/>
      <c r="P48" s="2129"/>
      <c r="Q48" s="2129"/>
      <c r="R48" s="2129"/>
      <c r="S48" s="2129"/>
      <c r="T48" s="2129"/>
      <c r="U48" s="2129"/>
      <c r="V48" s="2129"/>
      <c r="W48" s="2129"/>
      <c r="X48" s="2129"/>
      <c r="Y48" s="2129"/>
      <c r="Z48" s="2129"/>
      <c r="AA48" s="2129"/>
      <c r="AB48" s="2129"/>
      <c r="AC48" s="2129"/>
      <c r="AD48" s="2129"/>
      <c r="AE48" s="2129"/>
      <c r="AF48" s="2129"/>
      <c r="AG48" s="2129"/>
      <c r="AH48" s="2129"/>
      <c r="AI48" s="2129"/>
      <c r="AJ48" s="2129"/>
      <c r="AK48" s="2129"/>
      <c r="AL48" s="2129"/>
      <c r="AM48" s="2129"/>
      <c r="AN48" s="2130"/>
      <c r="AO48" s="397"/>
      <c r="AP48" s="397"/>
      <c r="AQ48" s="397"/>
      <c r="AR48" s="397"/>
      <c r="AS48" s="397"/>
      <c r="AT48" s="399"/>
      <c r="AU48" s="399"/>
      <c r="AV48" s="399"/>
      <c r="AW48" s="399"/>
      <c r="AX48" s="399"/>
      <c r="AY48" s="399"/>
      <c r="AZ48" s="399"/>
      <c r="BA48" s="399"/>
      <c r="BB48" s="399"/>
      <c r="BC48" s="399"/>
      <c r="BD48" s="400"/>
      <c r="BE48" s="400"/>
      <c r="BF48" s="400"/>
      <c r="BG48" s="400"/>
      <c r="BH48" s="400"/>
      <c r="BI48" s="400"/>
      <c r="BJ48" s="400"/>
      <c r="BK48" s="400"/>
      <c r="BL48" s="400"/>
      <c r="BM48" s="400"/>
      <c r="BN48" s="400"/>
      <c r="BO48" s="400"/>
      <c r="BP48" s="400"/>
      <c r="BQ48" s="400"/>
      <c r="BR48" s="400"/>
      <c r="BS48" s="399"/>
      <c r="BT48" s="399"/>
      <c r="BU48" s="399"/>
      <c r="BV48" s="399"/>
      <c r="BW48" s="1145"/>
      <c r="BX48" s="1145"/>
      <c r="BY48" s="1145"/>
      <c r="BZ48" s="1145"/>
      <c r="CA48" s="1145"/>
      <c r="CB48" s="1145"/>
    </row>
    <row r="49" spans="1:93" s="174" customFormat="1" ht="12.6" customHeight="1">
      <c r="A49" s="2128" t="s">
        <v>2356</v>
      </c>
      <c r="B49" s="2129"/>
      <c r="C49" s="2129"/>
      <c r="D49" s="2129"/>
      <c r="E49" s="2129"/>
      <c r="F49" s="2129"/>
      <c r="G49" s="2129"/>
      <c r="H49" s="2129"/>
      <c r="I49" s="2129"/>
      <c r="J49" s="2129"/>
      <c r="K49" s="2129"/>
      <c r="L49" s="2129"/>
      <c r="M49" s="2129"/>
      <c r="N49" s="2129"/>
      <c r="O49" s="2129"/>
      <c r="P49" s="2129"/>
      <c r="Q49" s="2129"/>
      <c r="R49" s="2129"/>
      <c r="S49" s="2129"/>
      <c r="T49" s="2129"/>
      <c r="U49" s="2129"/>
      <c r="V49" s="2129"/>
      <c r="W49" s="2129"/>
      <c r="X49" s="2129"/>
      <c r="Y49" s="2129"/>
      <c r="Z49" s="2129"/>
      <c r="AA49" s="2129"/>
      <c r="AB49" s="2129"/>
      <c r="AC49" s="2129"/>
      <c r="AD49" s="2129"/>
      <c r="AE49" s="2129"/>
      <c r="AF49" s="2129"/>
      <c r="AG49" s="2129"/>
      <c r="AH49" s="2129"/>
      <c r="AI49" s="2129"/>
      <c r="AJ49" s="2129"/>
      <c r="AK49" s="2129"/>
      <c r="AL49" s="2129"/>
      <c r="AM49" s="2129"/>
      <c r="AN49" s="2130"/>
      <c r="AO49" s="397"/>
      <c r="AP49" s="397"/>
      <c r="AQ49" s="397"/>
      <c r="AR49" s="396"/>
      <c r="AS49" s="396"/>
      <c r="AT49" s="396"/>
      <c r="AU49" s="387"/>
      <c r="AV49" s="387"/>
      <c r="AW49" s="387"/>
      <c r="AX49" s="387"/>
      <c r="AY49" s="387"/>
      <c r="AZ49" s="387"/>
      <c r="BA49" s="387"/>
      <c r="BB49" s="387"/>
      <c r="BC49" s="387"/>
      <c r="BD49" s="396"/>
      <c r="BE49" s="396"/>
      <c r="BF49" s="396"/>
      <c r="BG49" s="396"/>
      <c r="BH49" s="396"/>
      <c r="BI49" s="396"/>
      <c r="BJ49" s="396"/>
      <c r="BK49" s="396"/>
      <c r="BL49" s="396"/>
      <c r="BM49" s="396"/>
      <c r="BN49" s="396"/>
      <c r="BO49" s="396"/>
      <c r="BP49" s="396"/>
      <c r="BQ49" s="396"/>
      <c r="BR49" s="396"/>
      <c r="BS49" s="387"/>
      <c r="BT49" s="387"/>
      <c r="BU49" s="387"/>
      <c r="BV49" s="399"/>
      <c r="BW49" s="1145"/>
      <c r="BX49" s="1145"/>
      <c r="BY49" s="1145"/>
      <c r="BZ49" s="1145"/>
      <c r="CA49" s="1145"/>
      <c r="CB49" s="1145"/>
    </row>
    <row r="50" spans="1:93" s="174" customFormat="1" ht="12.6" customHeight="1">
      <c r="A50" s="2128" t="s">
        <v>2357</v>
      </c>
      <c r="B50" s="2129"/>
      <c r="C50" s="2129"/>
      <c r="D50" s="2129"/>
      <c r="E50" s="2129"/>
      <c r="F50" s="2129"/>
      <c r="G50" s="2129"/>
      <c r="H50" s="2129"/>
      <c r="I50" s="2129"/>
      <c r="J50" s="2129"/>
      <c r="K50" s="2129"/>
      <c r="L50" s="2129"/>
      <c r="M50" s="2129"/>
      <c r="N50" s="2129"/>
      <c r="O50" s="2129"/>
      <c r="P50" s="2129"/>
      <c r="Q50" s="2129"/>
      <c r="R50" s="2129"/>
      <c r="S50" s="2129"/>
      <c r="T50" s="2129"/>
      <c r="U50" s="2129"/>
      <c r="V50" s="2129"/>
      <c r="W50" s="2129"/>
      <c r="X50" s="2129"/>
      <c r="Y50" s="2129"/>
      <c r="Z50" s="2129"/>
      <c r="AA50" s="2129"/>
      <c r="AB50" s="2129"/>
      <c r="AC50" s="2129"/>
      <c r="AD50" s="2129"/>
      <c r="AE50" s="2129"/>
      <c r="AF50" s="2129"/>
      <c r="AG50" s="2129"/>
      <c r="AH50" s="2129"/>
      <c r="AI50" s="2129"/>
      <c r="AJ50" s="2129"/>
      <c r="AK50" s="2129"/>
      <c r="AL50" s="2129"/>
      <c r="AM50" s="2129"/>
      <c r="AN50" s="2130"/>
      <c r="AO50" s="397"/>
      <c r="AP50" s="397"/>
      <c r="AQ50" s="397"/>
      <c r="AR50" s="396"/>
      <c r="AS50" s="396"/>
      <c r="AT50" s="396"/>
      <c r="AU50" s="387"/>
      <c r="AV50" s="387"/>
      <c r="AW50" s="387"/>
      <c r="AX50" s="387"/>
      <c r="AY50" s="387"/>
      <c r="AZ50" s="387"/>
      <c r="BA50" s="387"/>
      <c r="BB50" s="387"/>
      <c r="BC50" s="387"/>
      <c r="BD50" s="396"/>
      <c r="BE50" s="396"/>
      <c r="BF50" s="396"/>
      <c r="BG50" s="396"/>
      <c r="BH50" s="396"/>
      <c r="BI50" s="396"/>
      <c r="BJ50" s="396"/>
      <c r="BK50" s="396"/>
      <c r="BL50" s="396"/>
      <c r="BM50" s="396"/>
      <c r="BN50" s="396"/>
      <c r="BO50" s="396"/>
      <c r="BP50" s="396"/>
      <c r="BQ50" s="396"/>
      <c r="BR50" s="396"/>
      <c r="BS50" s="387"/>
      <c r="BT50" s="387"/>
      <c r="BU50" s="387"/>
      <c r="BV50" s="399"/>
      <c r="BW50" s="1145"/>
      <c r="BX50" s="1145"/>
      <c r="BY50" s="1145"/>
      <c r="BZ50" s="1145"/>
      <c r="CA50" s="1145"/>
      <c r="CB50" s="1145"/>
    </row>
    <row r="51" spans="1:93" s="174" customFormat="1" ht="12.6" customHeight="1">
      <c r="A51" s="2135" t="s">
        <v>3059</v>
      </c>
      <c r="B51" s="2136"/>
      <c r="C51" s="2136"/>
      <c r="D51" s="2136"/>
      <c r="E51" s="2136"/>
      <c r="F51" s="2136"/>
      <c r="G51" s="2136"/>
      <c r="H51" s="2136"/>
      <c r="I51" s="2136"/>
      <c r="K51" s="1149"/>
      <c r="L51" s="1139"/>
      <c r="M51" s="1146"/>
      <c r="N51" s="1146"/>
      <c r="O51" s="1149" t="s">
        <v>2359</v>
      </c>
      <c r="P51" s="1149"/>
      <c r="Q51" s="1149"/>
      <c r="R51" s="1149"/>
      <c r="S51" s="1149"/>
      <c r="T51" s="1149"/>
      <c r="U51" s="1149"/>
      <c r="V51" s="1149"/>
      <c r="W51" s="1149"/>
      <c r="X51" s="1149"/>
      <c r="Y51" s="931"/>
      <c r="Z51" s="1146" t="s">
        <v>72</v>
      </c>
      <c r="AA51" s="931" t="s">
        <v>2360</v>
      </c>
      <c r="AB51" s="1146"/>
      <c r="AC51" s="1149"/>
      <c r="AD51" s="1146" t="s">
        <v>72</v>
      </c>
      <c r="AE51" s="1149" t="s">
        <v>2361</v>
      </c>
      <c r="AF51" s="1149"/>
      <c r="AG51" s="1146" t="s">
        <v>72</v>
      </c>
      <c r="AH51" s="1149" t="s">
        <v>2362</v>
      </c>
      <c r="AI51" s="1149"/>
      <c r="AJ51" s="1149" t="s">
        <v>2363</v>
      </c>
      <c r="AK51" s="1149"/>
      <c r="AL51" s="1149"/>
      <c r="AM51" s="1149"/>
      <c r="AN51" s="4"/>
      <c r="AO51" s="397" t="s">
        <v>2372</v>
      </c>
      <c r="AP51" s="397"/>
      <c r="AQ51" s="397"/>
      <c r="AR51" s="396"/>
      <c r="AS51" s="396"/>
      <c r="AT51" s="396"/>
      <c r="AU51" s="387"/>
      <c r="AV51" s="387"/>
      <c r="AW51" s="387"/>
      <c r="AX51" s="387"/>
      <c r="AY51" s="387"/>
      <c r="AZ51" s="387"/>
      <c r="BA51" s="387"/>
      <c r="BB51" s="387"/>
      <c r="BC51" s="387"/>
      <c r="BD51" s="396"/>
      <c r="BE51" s="396"/>
      <c r="BF51" s="396"/>
      <c r="BG51" s="396"/>
      <c r="BH51" s="396"/>
      <c r="BI51" s="396"/>
      <c r="BJ51" s="396"/>
      <c r="BK51" s="396"/>
      <c r="BL51" s="396"/>
      <c r="BM51" s="396"/>
      <c r="BN51" s="396"/>
      <c r="BO51" s="396"/>
      <c r="BP51" s="396"/>
      <c r="BQ51" s="396"/>
      <c r="BR51" s="396"/>
      <c r="BS51" s="387"/>
      <c r="BT51" s="387"/>
      <c r="BU51" s="387"/>
      <c r="BV51" s="399"/>
      <c r="BW51" s="1145"/>
      <c r="BX51" s="1145"/>
      <c r="BY51" s="1145"/>
      <c r="BZ51" s="1145"/>
      <c r="CA51" s="1145"/>
      <c r="CB51" s="1145"/>
    </row>
    <row r="52" spans="1:93" s="174" customFormat="1" ht="12.6" customHeight="1">
      <c r="A52" s="2135"/>
      <c r="B52" s="2136"/>
      <c r="C52" s="2136"/>
      <c r="D52" s="2136"/>
      <c r="E52" s="2136"/>
      <c r="F52" s="2136"/>
      <c r="G52" s="2136"/>
      <c r="H52" s="2136"/>
      <c r="I52" s="2136"/>
      <c r="J52" s="1149"/>
      <c r="K52" s="1149" t="s">
        <v>2067</v>
      </c>
      <c r="L52" s="931"/>
      <c r="M52" s="931"/>
      <c r="N52" s="931"/>
      <c r="O52" s="1149" t="s">
        <v>2364</v>
      </c>
      <c r="P52" s="1149"/>
      <c r="Q52" s="1149"/>
      <c r="R52" s="1149"/>
      <c r="S52" s="1149"/>
      <c r="T52" s="1149"/>
      <c r="U52" s="1149"/>
      <c r="V52" s="1149"/>
      <c r="W52" s="1149"/>
      <c r="X52" s="1149"/>
      <c r="Y52" s="1146"/>
      <c r="Z52" s="1146"/>
      <c r="AA52" s="1146"/>
      <c r="AB52" s="1146"/>
      <c r="AC52" s="1149"/>
      <c r="AD52" s="1149"/>
      <c r="AE52" s="1149"/>
      <c r="AF52" s="1149"/>
      <c r="AG52" s="1149"/>
      <c r="AH52" s="1149"/>
      <c r="AI52" s="1149"/>
      <c r="AJ52" s="1149"/>
      <c r="AK52" s="1149"/>
      <c r="AL52" s="1149"/>
      <c r="AM52" s="1149"/>
      <c r="AN52" s="4"/>
      <c r="AO52" s="397"/>
      <c r="AP52" s="397"/>
      <c r="AQ52" s="397"/>
      <c r="AR52" s="396"/>
      <c r="AS52" s="396"/>
      <c r="AT52" s="396"/>
      <c r="AU52" s="387"/>
      <c r="AV52" s="387"/>
      <c r="AW52" s="387"/>
      <c r="AX52" s="387"/>
      <c r="AY52" s="387"/>
      <c r="AZ52" s="387"/>
      <c r="BA52" s="387"/>
      <c r="BB52" s="387"/>
      <c r="BC52" s="387"/>
      <c r="BD52" s="396"/>
      <c r="BE52" s="396"/>
      <c r="BF52" s="396"/>
      <c r="BG52" s="396"/>
      <c r="BH52" s="396"/>
      <c r="BI52" s="396"/>
      <c r="BJ52" s="396"/>
      <c r="BK52" s="396"/>
      <c r="BL52" s="396"/>
      <c r="BM52" s="396"/>
      <c r="BN52" s="396"/>
      <c r="BO52" s="396"/>
      <c r="BP52" s="396"/>
      <c r="BQ52" s="396"/>
      <c r="BR52" s="396"/>
      <c r="BS52" s="387"/>
      <c r="BT52" s="387"/>
      <c r="BU52" s="387"/>
      <c r="BV52" s="399"/>
      <c r="BW52" s="1145"/>
      <c r="BX52" s="1145"/>
      <c r="BY52" s="1145"/>
      <c r="BZ52" s="1145"/>
      <c r="CA52" s="1145"/>
      <c r="CB52" s="1145"/>
    </row>
    <row r="53" spans="1:93" s="174" customFormat="1" ht="12.6" customHeight="1">
      <c r="A53" s="2135"/>
      <c r="B53" s="2136"/>
      <c r="C53" s="2136"/>
      <c r="D53" s="2136"/>
      <c r="E53" s="2136"/>
      <c r="F53" s="2136"/>
      <c r="G53" s="2136"/>
      <c r="H53" s="2136"/>
      <c r="I53" s="2136"/>
      <c r="J53" s="1139"/>
      <c r="K53" s="1146" t="s">
        <v>72</v>
      </c>
      <c r="L53" s="2129" t="s">
        <v>2358</v>
      </c>
      <c r="M53" s="2134"/>
      <c r="N53" s="2134"/>
      <c r="O53" s="1141" t="s">
        <v>2378</v>
      </c>
      <c r="P53" s="1139"/>
      <c r="Q53" s="1139"/>
      <c r="R53" s="1139"/>
      <c r="S53" s="1139"/>
      <c r="T53" s="1139"/>
      <c r="U53" s="1139"/>
      <c r="V53" s="1139"/>
      <c r="W53" s="1139"/>
      <c r="X53" s="1139"/>
      <c r="Y53" s="1139"/>
      <c r="Z53" s="1139"/>
      <c r="AA53" s="1139"/>
      <c r="AB53" s="1139"/>
      <c r="AC53" s="1139"/>
      <c r="AD53" s="1139"/>
      <c r="AE53" s="1139"/>
      <c r="AF53" s="1139"/>
      <c r="AG53" s="1139"/>
      <c r="AH53" s="1139"/>
      <c r="AI53" s="1139"/>
      <c r="AJ53" s="1139"/>
      <c r="AK53" s="1139"/>
      <c r="AL53" s="1139"/>
      <c r="AM53" s="1139"/>
      <c r="AN53" s="4"/>
      <c r="AO53" s="397"/>
      <c r="AP53" s="397"/>
      <c r="AQ53" s="397"/>
      <c r="AR53" s="396"/>
      <c r="AS53" s="396"/>
      <c r="AT53" s="396"/>
      <c r="AU53" s="387"/>
      <c r="AV53" s="387"/>
      <c r="AW53" s="387"/>
      <c r="AX53" s="387"/>
      <c r="AY53" s="387"/>
      <c r="AZ53" s="387"/>
      <c r="BA53" s="387"/>
      <c r="BB53" s="387"/>
      <c r="BC53" s="387"/>
      <c r="BD53" s="396"/>
      <c r="BE53" s="396"/>
      <c r="BF53" s="396"/>
      <c r="BG53" s="396"/>
      <c r="BH53" s="396"/>
      <c r="BI53" s="396"/>
      <c r="BJ53" s="396"/>
      <c r="BK53" s="396"/>
      <c r="BL53" s="396"/>
      <c r="BM53" s="396"/>
      <c r="BN53" s="396"/>
      <c r="BO53" s="396"/>
      <c r="BP53" s="396"/>
      <c r="BQ53" s="396"/>
      <c r="BR53" s="396"/>
      <c r="BS53" s="387"/>
      <c r="BT53" s="387"/>
      <c r="BU53" s="387"/>
      <c r="BV53" s="399"/>
      <c r="BW53" s="1145"/>
      <c r="BX53" s="1145"/>
      <c r="BY53" s="1145"/>
      <c r="BZ53" s="1145"/>
      <c r="CA53" s="1145"/>
      <c r="CB53" s="1145"/>
    </row>
    <row r="54" spans="1:93" s="174" customFormat="1" ht="12.6" customHeight="1">
      <c r="A54" s="2135"/>
      <c r="B54" s="2136"/>
      <c r="C54" s="2136"/>
      <c r="D54" s="2136"/>
      <c r="E54" s="2136"/>
      <c r="F54" s="2136"/>
      <c r="G54" s="2136"/>
      <c r="H54" s="2136"/>
      <c r="I54" s="2136"/>
      <c r="J54" s="1139"/>
      <c r="K54" s="1139"/>
      <c r="L54" s="1139"/>
      <c r="M54" s="1139"/>
      <c r="N54" s="1139"/>
      <c r="O54" s="1141" t="s">
        <v>2365</v>
      </c>
      <c r="P54" s="1139"/>
      <c r="Q54" s="1139"/>
      <c r="R54" s="1139"/>
      <c r="S54" s="1139"/>
      <c r="T54" s="1139"/>
      <c r="U54" s="1139"/>
      <c r="V54" s="1139"/>
      <c r="W54" s="1139"/>
      <c r="X54" s="1139"/>
      <c r="Y54" s="1139"/>
      <c r="Z54" s="1139"/>
      <c r="AA54" s="1146" t="s">
        <v>72</v>
      </c>
      <c r="AB54" s="931" t="s">
        <v>2360</v>
      </c>
      <c r="AC54" s="1146"/>
      <c r="AD54" s="1149"/>
      <c r="AE54" s="1146" t="s">
        <v>72</v>
      </c>
      <c r="AF54" s="1149" t="s">
        <v>2361</v>
      </c>
      <c r="AG54" s="1149"/>
      <c r="AH54" s="1146" t="s">
        <v>72</v>
      </c>
      <c r="AI54" s="1149" t="s">
        <v>2362</v>
      </c>
      <c r="AJ54" s="1149"/>
      <c r="AK54" s="1149" t="s">
        <v>2363</v>
      </c>
      <c r="AL54" s="1149"/>
      <c r="AM54" s="1139"/>
      <c r="AN54" s="4"/>
      <c r="AO54" s="397"/>
      <c r="AP54" s="397"/>
      <c r="AQ54" s="397"/>
      <c r="AR54" s="397"/>
      <c r="AS54" s="397"/>
      <c r="AT54" s="399"/>
      <c r="AU54" s="399"/>
      <c r="AV54" s="399"/>
      <c r="AW54" s="399"/>
      <c r="AX54" s="399"/>
      <c r="AY54" s="399"/>
      <c r="AZ54" s="399"/>
      <c r="BA54" s="399"/>
      <c r="BB54" s="399"/>
      <c r="BC54" s="399"/>
      <c r="BD54" s="397"/>
      <c r="BE54" s="397"/>
      <c r="BF54" s="399"/>
      <c r="BG54" s="399"/>
      <c r="BH54" s="399"/>
      <c r="BI54" s="399"/>
      <c r="BJ54" s="399"/>
      <c r="BK54" s="399"/>
      <c r="BL54" s="399"/>
      <c r="BM54" s="399"/>
      <c r="BN54" s="399"/>
      <c r="BO54" s="399"/>
      <c r="BP54" s="399"/>
      <c r="BQ54" s="399"/>
      <c r="BR54" s="399"/>
      <c r="BS54" s="399"/>
      <c r="BT54" s="399"/>
      <c r="BU54" s="399"/>
      <c r="BV54" s="399"/>
      <c r="BW54" s="1145"/>
      <c r="BX54" s="1145"/>
      <c r="BY54" s="1145"/>
      <c r="BZ54" s="1145"/>
      <c r="CA54" s="1145"/>
      <c r="CB54" s="1145"/>
    </row>
    <row r="55" spans="1:93" s="174" customFormat="1" ht="10.5" customHeight="1">
      <c r="A55" s="2135"/>
      <c r="B55" s="2136"/>
      <c r="C55" s="2136"/>
      <c r="D55" s="2136"/>
      <c r="E55" s="2136"/>
      <c r="F55" s="2136"/>
      <c r="G55" s="2136"/>
      <c r="H55" s="2136"/>
      <c r="I55" s="2136"/>
      <c r="J55" s="1139"/>
      <c r="K55" s="1139"/>
      <c r="L55" s="1139"/>
      <c r="M55" s="1139"/>
      <c r="N55" s="1139"/>
      <c r="O55" s="1141" t="s">
        <v>2366</v>
      </c>
      <c r="P55" s="1139"/>
      <c r="Q55" s="1139"/>
      <c r="R55" s="1139"/>
      <c r="S55" s="1139"/>
      <c r="T55" s="1139"/>
      <c r="U55" s="1139"/>
      <c r="V55" s="1139"/>
      <c r="W55" s="1139"/>
      <c r="X55" s="1139"/>
      <c r="Y55" s="1139"/>
      <c r="Z55" s="1139"/>
      <c r="AA55" s="1139"/>
      <c r="AB55" s="1139"/>
      <c r="AC55" s="1139"/>
      <c r="AD55" s="1139"/>
      <c r="AE55" s="1139"/>
      <c r="AF55" s="1139"/>
      <c r="AG55" s="1139"/>
      <c r="AH55" s="1139"/>
      <c r="AI55" s="1139"/>
      <c r="AJ55" s="1139"/>
      <c r="AK55" s="1139"/>
      <c r="AL55" s="1139"/>
      <c r="AM55" s="1139"/>
      <c r="AN55" s="4"/>
      <c r="AO55" s="397"/>
      <c r="AP55" s="397"/>
      <c r="AQ55" s="397"/>
      <c r="AR55" s="397"/>
      <c r="AS55" s="397"/>
      <c r="AT55" s="399"/>
      <c r="AU55" s="399"/>
      <c r="AV55" s="399"/>
      <c r="AW55" s="399"/>
      <c r="AX55" s="399"/>
      <c r="AY55" s="399"/>
      <c r="AZ55" s="399"/>
      <c r="BA55" s="399"/>
      <c r="BB55" s="399"/>
      <c r="BC55" s="399"/>
      <c r="BD55" s="397"/>
      <c r="BE55" s="397"/>
      <c r="BF55" s="399"/>
      <c r="BG55" s="399"/>
      <c r="BH55" s="399"/>
      <c r="BI55" s="399"/>
      <c r="BJ55" s="399"/>
      <c r="BK55" s="399"/>
      <c r="BL55" s="399"/>
      <c r="BM55" s="399"/>
      <c r="BN55" s="399"/>
      <c r="BO55" s="399"/>
      <c r="BP55" s="399"/>
      <c r="BQ55" s="399"/>
      <c r="BR55" s="399"/>
      <c r="BS55" s="399"/>
      <c r="BT55" s="399"/>
      <c r="BU55" s="399"/>
      <c r="BV55" s="399"/>
      <c r="BW55" s="1145"/>
      <c r="BX55" s="1145"/>
      <c r="BY55" s="1145"/>
      <c r="BZ55" s="1145"/>
      <c r="CA55" s="1145"/>
      <c r="CB55" s="1145"/>
    </row>
    <row r="56" spans="1:93" s="174" customFormat="1" ht="10.5" customHeight="1">
      <c r="A56" s="1137"/>
      <c r="B56" s="1139"/>
      <c r="C56" s="1139"/>
      <c r="D56" s="1139"/>
      <c r="E56" s="1139"/>
      <c r="F56" s="1139"/>
      <c r="G56" s="1139"/>
      <c r="H56" s="1139"/>
      <c r="I56" s="1139"/>
      <c r="J56" s="1139"/>
      <c r="K56" s="1146" t="s">
        <v>72</v>
      </c>
      <c r="L56" s="1141" t="s">
        <v>2367</v>
      </c>
      <c r="M56" s="1138"/>
      <c r="N56" s="1138"/>
      <c r="O56" s="1139"/>
      <c r="P56" s="1139"/>
      <c r="Q56" s="1139"/>
      <c r="R56" s="1139"/>
      <c r="S56" s="1139"/>
      <c r="T56" s="1139"/>
      <c r="U56" s="1139"/>
      <c r="V56" s="1139"/>
      <c r="W56" s="1139"/>
      <c r="X56" s="1139"/>
      <c r="Y56" s="1139"/>
      <c r="Z56" s="1139"/>
      <c r="AA56" s="1139"/>
      <c r="AB56" s="1139"/>
      <c r="AC56" s="1139"/>
      <c r="AD56" s="1139"/>
      <c r="AE56" s="1139"/>
      <c r="AF56" s="1139"/>
      <c r="AG56" s="1139"/>
      <c r="AH56" s="1139"/>
      <c r="AI56" s="1139"/>
      <c r="AJ56" s="1139"/>
      <c r="AK56" s="1139"/>
      <c r="AL56" s="1139"/>
      <c r="AM56" s="1139"/>
      <c r="AN56" s="1147"/>
      <c r="AO56" s="397"/>
      <c r="AP56" s="397"/>
      <c r="AQ56" s="397"/>
      <c r="AR56" s="397"/>
      <c r="AS56" s="397"/>
      <c r="AT56" s="399"/>
      <c r="AU56" s="399"/>
      <c r="AV56" s="399"/>
      <c r="AW56" s="399"/>
      <c r="AX56" s="399"/>
      <c r="AY56" s="399"/>
      <c r="AZ56" s="399"/>
      <c r="BA56" s="399"/>
      <c r="BB56" s="399"/>
      <c r="BC56" s="399"/>
      <c r="BD56" s="397"/>
      <c r="BE56" s="397"/>
      <c r="BF56" s="399"/>
      <c r="BG56" s="399"/>
      <c r="BH56" s="399"/>
      <c r="BI56" s="399"/>
      <c r="BJ56" s="399"/>
      <c r="BK56" s="399"/>
      <c r="BL56" s="399"/>
      <c r="BM56" s="399"/>
      <c r="BN56" s="399"/>
      <c r="BO56" s="399"/>
      <c r="BP56" s="399"/>
      <c r="BQ56" s="399"/>
      <c r="BR56" s="399"/>
      <c r="BS56" s="399"/>
      <c r="BT56" s="399"/>
      <c r="BU56" s="399"/>
      <c r="BV56" s="399"/>
      <c r="BW56" s="1145"/>
      <c r="BX56" s="1145"/>
      <c r="BY56" s="1145"/>
      <c r="BZ56" s="1145"/>
      <c r="CA56" s="1145"/>
      <c r="CB56" s="1145"/>
    </row>
    <row r="57" spans="1:93" s="174" customFormat="1" ht="10.5" customHeight="1">
      <c r="A57" s="2120" t="s">
        <v>2368</v>
      </c>
      <c r="B57" s="2121"/>
      <c r="C57" s="2121"/>
      <c r="D57" s="2121"/>
      <c r="E57" s="2121"/>
      <c r="F57" s="2121"/>
      <c r="G57" s="2121"/>
      <c r="H57" s="2121"/>
      <c r="I57" s="2121"/>
      <c r="J57" s="2121"/>
      <c r="K57" s="2121"/>
      <c r="L57" s="2121"/>
      <c r="M57" s="2121"/>
      <c r="N57" s="2121"/>
      <c r="O57" s="2121"/>
      <c r="P57" s="2121"/>
      <c r="Q57" s="2121"/>
      <c r="R57" s="2121"/>
      <c r="S57" s="2121"/>
      <c r="T57" s="2121"/>
      <c r="U57" s="2121"/>
      <c r="V57" s="2121"/>
      <c r="W57" s="2121"/>
      <c r="X57" s="2121"/>
      <c r="Y57" s="2121"/>
      <c r="Z57" s="2121"/>
      <c r="AA57" s="1139"/>
      <c r="AB57" s="1139"/>
      <c r="AC57" s="1139"/>
      <c r="AD57" s="1139"/>
      <c r="AE57" s="1139"/>
      <c r="AF57" s="1139"/>
      <c r="AG57" s="1139"/>
      <c r="AH57" s="1139"/>
      <c r="AI57" s="1139"/>
      <c r="AJ57" s="1139"/>
      <c r="AK57" s="1139"/>
      <c r="AL57" s="1139"/>
      <c r="AM57" s="1139"/>
      <c r="AN57" s="1147"/>
      <c r="AO57" s="397"/>
      <c r="AP57" s="397"/>
      <c r="AQ57" s="397"/>
      <c r="AR57" s="397"/>
      <c r="AS57" s="397"/>
      <c r="AT57" s="399"/>
      <c r="AU57" s="399"/>
      <c r="AV57" s="399"/>
      <c r="AW57" s="399"/>
      <c r="AX57" s="399"/>
      <c r="AY57" s="399"/>
      <c r="AZ57" s="399"/>
      <c r="BA57" s="399"/>
      <c r="BB57" s="399"/>
      <c r="BC57" s="399"/>
      <c r="BD57" s="400"/>
      <c r="BE57" s="400"/>
      <c r="BF57" s="399"/>
      <c r="BG57" s="399"/>
      <c r="BH57" s="399"/>
      <c r="BI57" s="399"/>
      <c r="BJ57" s="399"/>
      <c r="BK57" s="399"/>
      <c r="BL57" s="399"/>
      <c r="BM57" s="399"/>
      <c r="BN57" s="399"/>
      <c r="BO57" s="399"/>
      <c r="BP57" s="399"/>
      <c r="BQ57" s="399"/>
      <c r="BR57" s="399"/>
      <c r="BS57" s="399"/>
      <c r="BT57" s="399"/>
      <c r="BU57" s="399"/>
      <c r="BV57" s="399"/>
      <c r="BW57" s="395"/>
      <c r="BX57" s="1145"/>
      <c r="BY57" s="1145"/>
      <c r="BZ57" s="1145"/>
      <c r="CA57" s="1145"/>
      <c r="CB57" s="1145"/>
    </row>
    <row r="58" spans="1:93" ht="12.6" customHeight="1">
      <c r="A58" s="2"/>
      <c r="B58" s="931"/>
      <c r="C58" s="931"/>
      <c r="D58" s="931"/>
      <c r="E58" s="931"/>
      <c r="F58" s="931"/>
      <c r="G58" s="931"/>
      <c r="H58" s="931"/>
      <c r="I58" s="931"/>
      <c r="J58" s="931"/>
      <c r="K58" s="931"/>
      <c r="L58" s="931"/>
      <c r="M58" s="931"/>
      <c r="N58" s="931"/>
      <c r="O58" s="931"/>
      <c r="P58" s="931"/>
      <c r="Q58" s="931"/>
      <c r="R58" s="931"/>
      <c r="S58" s="931"/>
      <c r="T58" s="931"/>
      <c r="U58" s="931"/>
      <c r="V58" s="931"/>
      <c r="W58" s="931"/>
      <c r="X58" s="931"/>
      <c r="Y58" s="931"/>
      <c r="Z58" s="931"/>
      <c r="AA58" s="2122" t="s">
        <v>2261</v>
      </c>
      <c r="AB58" s="2122"/>
      <c r="AC58" s="2123"/>
      <c r="AD58" s="2122"/>
      <c r="AE58" s="2122" t="s">
        <v>85</v>
      </c>
      <c r="AF58" s="2122"/>
      <c r="AG58" s="2123"/>
      <c r="AH58" s="2122"/>
      <c r="AI58" s="2122" t="s">
        <v>84</v>
      </c>
      <c r="AJ58" s="2122"/>
      <c r="AK58" s="2123"/>
      <c r="AL58" s="2122"/>
      <c r="AM58" s="2122" t="s">
        <v>83</v>
      </c>
      <c r="AN58" s="2124"/>
      <c r="AO58" s="397"/>
      <c r="AP58" s="397"/>
      <c r="AQ58" s="397"/>
      <c r="AR58" s="397"/>
      <c r="AS58" s="397"/>
      <c r="AT58" s="399"/>
      <c r="AU58" s="399"/>
      <c r="AV58" s="399"/>
      <c r="AW58" s="399"/>
      <c r="AX58" s="399"/>
      <c r="AY58" s="399"/>
      <c r="AZ58" s="399"/>
      <c r="BA58" s="399"/>
      <c r="BB58" s="399"/>
      <c r="BC58" s="399"/>
      <c r="BD58" s="400"/>
      <c r="BE58" s="400"/>
      <c r="BF58" s="399"/>
      <c r="BG58" s="399"/>
      <c r="BH58" s="399"/>
      <c r="BI58" s="399"/>
      <c r="BJ58" s="399"/>
      <c r="BK58" s="399"/>
      <c r="BL58" s="399"/>
      <c r="BM58" s="399"/>
      <c r="BN58" s="399"/>
      <c r="BO58" s="399"/>
      <c r="BP58" s="399"/>
      <c r="BQ58" s="399"/>
      <c r="BR58" s="399"/>
      <c r="BS58" s="399"/>
      <c r="BT58" s="399"/>
      <c r="BU58" s="399"/>
      <c r="BV58" s="399"/>
      <c r="BW58" s="395"/>
      <c r="BX58" s="1145"/>
      <c r="BY58" s="1145"/>
      <c r="BZ58" s="1145"/>
      <c r="CA58" s="1145"/>
      <c r="CB58" s="1145"/>
      <c r="CD58" s="174"/>
      <c r="CE58" s="174"/>
      <c r="CF58" s="174"/>
      <c r="CG58" s="174"/>
      <c r="CH58" s="174"/>
      <c r="CI58" s="174"/>
      <c r="CJ58" s="174"/>
      <c r="CK58" s="174"/>
      <c r="CL58" s="174"/>
      <c r="CM58" s="174"/>
      <c r="CN58" s="174"/>
      <c r="CO58" s="174"/>
    </row>
    <row r="59" spans="1:93" ht="12.6" customHeigh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2122"/>
      <c r="AB59" s="2122"/>
      <c r="AC59" s="2122"/>
      <c r="AD59" s="2122"/>
      <c r="AE59" s="2122"/>
      <c r="AF59" s="2122"/>
      <c r="AG59" s="2122"/>
      <c r="AH59" s="2122"/>
      <c r="AI59" s="2122"/>
      <c r="AJ59" s="2122"/>
      <c r="AK59" s="2122"/>
      <c r="AL59" s="2122"/>
      <c r="AM59" s="2122"/>
      <c r="AN59" s="2124"/>
      <c r="AO59" s="397"/>
      <c r="AP59" s="397"/>
      <c r="AQ59" s="397"/>
      <c r="AR59" s="397"/>
      <c r="AS59" s="397"/>
      <c r="AT59" s="399"/>
      <c r="AU59" s="399"/>
      <c r="AV59" s="399"/>
      <c r="AW59" s="399"/>
      <c r="AX59" s="399"/>
      <c r="AY59" s="399"/>
      <c r="AZ59" s="399"/>
      <c r="BA59" s="399"/>
      <c r="BB59" s="399"/>
      <c r="BC59" s="399"/>
      <c r="BD59" s="400"/>
      <c r="BE59" s="400"/>
      <c r="BF59" s="399"/>
      <c r="BG59" s="399"/>
      <c r="BH59" s="399"/>
      <c r="BI59" s="399"/>
      <c r="BJ59" s="399"/>
      <c r="BK59" s="399"/>
      <c r="BL59" s="399"/>
      <c r="BM59" s="399"/>
      <c r="BN59" s="399"/>
      <c r="BO59" s="399"/>
      <c r="BP59" s="399"/>
      <c r="BQ59" s="399"/>
      <c r="BR59" s="399"/>
      <c r="BS59" s="399"/>
      <c r="BT59" s="399"/>
      <c r="BU59" s="399"/>
      <c r="BV59" s="399"/>
      <c r="BW59" s="887"/>
      <c r="BX59" s="395"/>
      <c r="BY59" s="395"/>
      <c r="BZ59" s="395"/>
      <c r="CA59" s="395"/>
      <c r="CB59" s="395"/>
    </row>
    <row r="60" spans="1:93" ht="12.6" customHeight="1">
      <c r="A60" s="1999" t="s">
        <v>1437</v>
      </c>
      <c r="B60" s="2000"/>
      <c r="C60" s="2000"/>
      <c r="D60" s="2000"/>
      <c r="E60" s="2000"/>
      <c r="F60" s="2000"/>
      <c r="G60" s="2000"/>
      <c r="H60" s="2000"/>
      <c r="I60" s="2000"/>
      <c r="J60" s="2000"/>
      <c r="K60" s="2000"/>
      <c r="L60" s="2000"/>
      <c r="M60" s="2000"/>
      <c r="N60" s="2000"/>
      <c r="O60" s="2000"/>
      <c r="P60" s="2000"/>
      <c r="Q60" s="2000"/>
      <c r="R60" s="2000"/>
      <c r="S60" s="2000"/>
      <c r="T60" s="2000"/>
      <c r="U60" s="2000"/>
      <c r="V60" s="2000"/>
      <c r="W60" s="2000"/>
      <c r="X60" s="2000"/>
      <c r="Y60" s="2000"/>
      <c r="Z60" s="2000"/>
      <c r="AA60" s="2000"/>
      <c r="AB60" s="2000"/>
      <c r="AC60" s="2000"/>
      <c r="AD60" s="2000"/>
      <c r="AE60" s="2000"/>
      <c r="AF60" s="2000"/>
      <c r="AG60" s="2000"/>
      <c r="AH60" s="2000"/>
      <c r="AI60" s="2000"/>
      <c r="AJ60" s="2000"/>
      <c r="AK60" s="2000"/>
      <c r="AL60" s="2000"/>
      <c r="AM60" s="2000"/>
      <c r="AN60" s="2001"/>
      <c r="AO60" s="397"/>
      <c r="AP60" s="397"/>
      <c r="AQ60" s="397"/>
      <c r="AR60" s="397"/>
      <c r="AS60" s="397"/>
      <c r="AT60" s="399"/>
      <c r="AU60" s="399"/>
      <c r="AV60" s="399"/>
      <c r="AW60" s="399"/>
      <c r="AX60" s="399"/>
      <c r="AY60" s="399"/>
      <c r="AZ60" s="399"/>
      <c r="BA60" s="399"/>
      <c r="BB60" s="399"/>
      <c r="BC60" s="399"/>
      <c r="BD60" s="397"/>
      <c r="BE60" s="397"/>
      <c r="BF60" s="399"/>
      <c r="BG60" s="399"/>
      <c r="BH60" s="399"/>
      <c r="BI60" s="399"/>
      <c r="BJ60" s="399"/>
      <c r="BK60" s="399"/>
      <c r="BL60" s="399"/>
      <c r="BM60" s="399"/>
      <c r="BN60" s="399"/>
      <c r="BO60" s="399"/>
      <c r="BP60" s="399"/>
      <c r="BQ60" s="399"/>
      <c r="BR60" s="399"/>
      <c r="BS60" s="399"/>
      <c r="BT60" s="399"/>
      <c r="BU60" s="399"/>
      <c r="BV60" s="399"/>
      <c r="BW60" s="395"/>
      <c r="BX60" s="395"/>
      <c r="BY60" s="395"/>
      <c r="BZ60" s="395"/>
      <c r="CA60" s="395"/>
      <c r="CB60" s="395"/>
    </row>
    <row r="61" spans="1:93" ht="12.6" customHeight="1">
      <c r="A61" s="1999"/>
      <c r="B61" s="2000"/>
      <c r="C61" s="2000"/>
      <c r="D61" s="2000"/>
      <c r="E61" s="2000"/>
      <c r="F61" s="2000"/>
      <c r="G61" s="2000"/>
      <c r="H61" s="2000"/>
      <c r="I61" s="2000"/>
      <c r="J61" s="2000"/>
      <c r="K61" s="2000"/>
      <c r="L61" s="2000"/>
      <c r="M61" s="2000"/>
      <c r="N61" s="2000"/>
      <c r="O61" s="2000"/>
      <c r="P61" s="2000"/>
      <c r="Q61" s="2000"/>
      <c r="R61" s="2000"/>
      <c r="S61" s="2000"/>
      <c r="T61" s="2000"/>
      <c r="U61" s="2000"/>
      <c r="V61" s="2000"/>
      <c r="W61" s="2000"/>
      <c r="X61" s="2000"/>
      <c r="Y61" s="2000"/>
      <c r="Z61" s="2000"/>
      <c r="AA61" s="2000"/>
      <c r="AB61" s="2000"/>
      <c r="AC61" s="2000"/>
      <c r="AD61" s="2000"/>
      <c r="AE61" s="2000"/>
      <c r="AF61" s="2000"/>
      <c r="AG61" s="2000"/>
      <c r="AH61" s="2000"/>
      <c r="AI61" s="2000"/>
      <c r="AJ61" s="2000"/>
      <c r="AK61" s="2000"/>
      <c r="AL61" s="2000"/>
      <c r="AM61" s="2000"/>
      <c r="AN61" s="2001"/>
      <c r="AO61" s="397"/>
      <c r="AP61" s="397"/>
      <c r="AQ61" s="397"/>
      <c r="AR61" s="397"/>
      <c r="AS61" s="397"/>
      <c r="AT61" s="399"/>
      <c r="AU61" s="399"/>
      <c r="AV61" s="399"/>
      <c r="AW61" s="399"/>
      <c r="AX61" s="399"/>
      <c r="AY61" s="399"/>
      <c r="AZ61" s="399"/>
      <c r="BA61" s="399"/>
      <c r="BB61" s="399"/>
      <c r="BC61" s="399"/>
      <c r="BD61" s="397"/>
      <c r="BE61" s="397"/>
      <c r="BF61" s="399"/>
      <c r="BG61" s="399"/>
      <c r="BH61" s="399"/>
      <c r="BI61" s="399"/>
      <c r="BJ61" s="399"/>
      <c r="BK61" s="399"/>
      <c r="BL61" s="399"/>
      <c r="BM61" s="399"/>
      <c r="BN61" s="399"/>
      <c r="BO61" s="399"/>
      <c r="BP61" s="399"/>
      <c r="BQ61" s="399"/>
      <c r="BR61" s="399"/>
      <c r="BS61" s="399"/>
      <c r="BT61" s="399"/>
      <c r="BU61" s="399"/>
      <c r="BV61" s="399"/>
      <c r="BW61" s="395"/>
      <c r="BX61" s="395"/>
      <c r="BY61" s="395"/>
      <c r="BZ61" s="395"/>
      <c r="CA61" s="395"/>
      <c r="CB61" s="395"/>
    </row>
    <row r="62" spans="1:93" ht="12.6" customHeight="1">
      <c r="A62" s="1997" t="s">
        <v>2</v>
      </c>
      <c r="B62" s="1998"/>
      <c r="C62" s="1998"/>
      <c r="D62" s="1998"/>
      <c r="E62" s="1994" t="s">
        <v>54</v>
      </c>
      <c r="F62" s="1994"/>
      <c r="G62" s="1994"/>
      <c r="H62" s="1994"/>
      <c r="I62" s="1994"/>
      <c r="J62" s="1994"/>
      <c r="K62" s="1994"/>
      <c r="L62" s="1995">
        <f>一括入力シート!B44</f>
        <v>0</v>
      </c>
      <c r="M62" s="1995"/>
      <c r="N62" s="1995"/>
      <c r="O62" s="1995"/>
      <c r="P62" s="1995"/>
      <c r="Q62" s="1995"/>
      <c r="R62" s="1995"/>
      <c r="S62" s="1995"/>
      <c r="T62" s="1995"/>
      <c r="U62" s="1995"/>
      <c r="V62" s="1995"/>
      <c r="W62" s="1995"/>
      <c r="X62" s="1995"/>
      <c r="Y62" s="1995"/>
      <c r="Z62" s="1995"/>
      <c r="AA62" s="1995"/>
      <c r="AB62" s="1995"/>
      <c r="AC62" s="1995"/>
      <c r="AD62" s="1995"/>
      <c r="AE62" s="1995"/>
      <c r="AF62" s="1995"/>
      <c r="AG62" s="1995"/>
      <c r="AH62" s="1995"/>
      <c r="AI62" s="1995"/>
      <c r="AJ62" s="1995"/>
      <c r="AK62" s="1995"/>
      <c r="AL62" s="1995"/>
      <c r="AM62" s="1995"/>
      <c r="AN62" s="1996"/>
      <c r="AO62" s="397"/>
      <c r="AP62" s="397"/>
      <c r="AQ62" s="397"/>
      <c r="AR62" s="397"/>
      <c r="AS62" s="397"/>
      <c r="AT62" s="399"/>
      <c r="AU62" s="399"/>
      <c r="AV62" s="399"/>
      <c r="AW62" s="399"/>
      <c r="AX62" s="399"/>
      <c r="AY62" s="399"/>
      <c r="AZ62" s="399"/>
      <c r="BA62" s="399"/>
      <c r="BB62" s="399"/>
      <c r="BC62" s="399"/>
      <c r="BD62" s="397"/>
      <c r="BE62" s="397"/>
      <c r="BF62" s="399"/>
      <c r="BG62" s="399"/>
      <c r="BH62" s="399"/>
      <c r="BI62" s="399"/>
      <c r="BJ62" s="399"/>
      <c r="BK62" s="399"/>
      <c r="BL62" s="399"/>
      <c r="BM62" s="399"/>
      <c r="BN62" s="399"/>
      <c r="BO62" s="399"/>
      <c r="BP62" s="399"/>
      <c r="BQ62" s="399"/>
      <c r="BR62" s="399"/>
      <c r="BS62" s="399"/>
      <c r="BT62" s="399"/>
      <c r="BU62" s="399"/>
      <c r="BV62" s="399"/>
      <c r="BW62" s="395"/>
      <c r="BX62" s="395"/>
      <c r="BY62" s="395"/>
      <c r="BZ62" s="395"/>
      <c r="CA62" s="395"/>
      <c r="CB62" s="395"/>
    </row>
    <row r="63" spans="1:93" ht="12.6" customHeight="1">
      <c r="A63" s="1997"/>
      <c r="B63" s="1998"/>
      <c r="C63" s="1998"/>
      <c r="D63" s="1998"/>
      <c r="E63" s="1994"/>
      <c r="F63" s="1994"/>
      <c r="G63" s="1994"/>
      <c r="H63" s="1994"/>
      <c r="I63" s="1994"/>
      <c r="J63" s="1994"/>
      <c r="K63" s="1994"/>
      <c r="L63" s="1995"/>
      <c r="M63" s="1995"/>
      <c r="N63" s="1995"/>
      <c r="O63" s="1995"/>
      <c r="P63" s="1995"/>
      <c r="Q63" s="1995"/>
      <c r="R63" s="1995"/>
      <c r="S63" s="1995"/>
      <c r="T63" s="1995"/>
      <c r="U63" s="1995"/>
      <c r="V63" s="1995"/>
      <c r="W63" s="1995"/>
      <c r="X63" s="1995"/>
      <c r="Y63" s="1995"/>
      <c r="Z63" s="1995"/>
      <c r="AA63" s="1995"/>
      <c r="AB63" s="1995"/>
      <c r="AC63" s="1995"/>
      <c r="AD63" s="1995"/>
      <c r="AE63" s="1995"/>
      <c r="AF63" s="1995"/>
      <c r="AG63" s="1995"/>
      <c r="AH63" s="1995"/>
      <c r="AI63" s="1995"/>
      <c r="AJ63" s="1995"/>
      <c r="AK63" s="1995"/>
      <c r="AL63" s="1995"/>
      <c r="AM63" s="1995"/>
      <c r="AN63" s="1996"/>
      <c r="AO63" s="397"/>
      <c r="AP63" s="397"/>
      <c r="AQ63" s="397"/>
      <c r="AR63" s="397"/>
      <c r="AS63" s="397"/>
      <c r="AT63" s="399"/>
      <c r="AU63" s="399"/>
      <c r="AV63" s="399"/>
      <c r="AW63" s="399"/>
      <c r="AX63" s="399"/>
      <c r="AY63" s="399"/>
      <c r="AZ63" s="399"/>
      <c r="BA63" s="399"/>
      <c r="BB63" s="399"/>
      <c r="BC63" s="399"/>
      <c r="BD63" s="400"/>
      <c r="BE63" s="400"/>
      <c r="BF63" s="399"/>
      <c r="BG63" s="399"/>
      <c r="BH63" s="399"/>
      <c r="BI63" s="399"/>
      <c r="BJ63" s="399"/>
      <c r="BK63" s="399"/>
      <c r="BL63" s="399"/>
      <c r="BM63" s="399"/>
      <c r="BN63" s="399"/>
      <c r="BO63" s="399"/>
      <c r="BP63" s="399"/>
      <c r="BQ63" s="399"/>
      <c r="BR63" s="399"/>
      <c r="BS63" s="399"/>
      <c r="BT63" s="399"/>
      <c r="BU63" s="399"/>
      <c r="BV63" s="399"/>
      <c r="BW63" s="395"/>
      <c r="BX63" s="395"/>
      <c r="BY63" s="395"/>
      <c r="BZ63" s="395"/>
      <c r="CA63" s="395"/>
      <c r="CB63" s="395"/>
    </row>
    <row r="64" spans="1:93" ht="12.6" customHeight="1">
      <c r="A64" s="40"/>
      <c r="B64" s="41"/>
      <c r="C64" s="41"/>
      <c r="D64" s="41"/>
      <c r="E64" s="1994" t="s">
        <v>53</v>
      </c>
      <c r="F64" s="1994"/>
      <c r="G64" s="1994"/>
      <c r="H64" s="1994"/>
      <c r="I64" s="1994"/>
      <c r="J64" s="1994"/>
      <c r="K64" s="1994"/>
      <c r="L64" s="1995">
        <f>一括入力シート!B45</f>
        <v>0</v>
      </c>
      <c r="M64" s="1995"/>
      <c r="N64" s="1995"/>
      <c r="O64" s="1995"/>
      <c r="P64" s="1995"/>
      <c r="Q64" s="1995"/>
      <c r="R64" s="1995"/>
      <c r="S64" s="1995"/>
      <c r="T64" s="1995"/>
      <c r="U64" s="1995"/>
      <c r="V64" s="1995"/>
      <c r="W64" s="1995"/>
      <c r="X64" s="1995"/>
      <c r="Y64" s="1995"/>
      <c r="Z64" s="1995"/>
      <c r="AA64" s="1995"/>
      <c r="AB64" s="1995"/>
      <c r="AC64" s="1995"/>
      <c r="AD64" s="1995"/>
      <c r="AE64" s="1995"/>
      <c r="AF64" s="1995"/>
      <c r="AG64" s="1995"/>
      <c r="AH64" s="1995"/>
      <c r="AI64" s="1995"/>
      <c r="AJ64" s="1995"/>
      <c r="AK64" s="1995"/>
      <c r="AL64" s="1995"/>
      <c r="AM64" s="1995"/>
      <c r="AN64" s="1996"/>
      <c r="AO64" s="397"/>
      <c r="AP64" s="397"/>
      <c r="AQ64" s="397"/>
      <c r="AR64" s="397"/>
      <c r="AS64" s="397"/>
      <c r="AT64" s="399"/>
      <c r="AU64" s="399"/>
      <c r="AV64" s="399"/>
      <c r="AW64" s="399"/>
      <c r="AX64" s="399"/>
      <c r="AY64" s="399"/>
      <c r="AZ64" s="399"/>
      <c r="BA64" s="399"/>
      <c r="BB64" s="399"/>
      <c r="BC64" s="399"/>
      <c r="BD64" s="400"/>
      <c r="BE64" s="400"/>
      <c r="BF64" s="399"/>
      <c r="BG64" s="399"/>
      <c r="BH64" s="399"/>
      <c r="BI64" s="399"/>
      <c r="BJ64" s="399"/>
      <c r="BK64" s="399"/>
      <c r="BL64" s="399"/>
      <c r="BM64" s="399"/>
      <c r="BN64" s="399"/>
      <c r="BO64" s="399"/>
      <c r="BP64" s="399"/>
      <c r="BQ64" s="399"/>
      <c r="BR64" s="399"/>
      <c r="BS64" s="399"/>
      <c r="BT64" s="399"/>
      <c r="BU64" s="399"/>
      <c r="BV64" s="399"/>
      <c r="BW64" s="395"/>
      <c r="BX64" s="395"/>
      <c r="BY64" s="395"/>
      <c r="BZ64" s="395"/>
      <c r="CA64" s="395"/>
      <c r="CB64" s="395"/>
    </row>
    <row r="65" spans="1:93" ht="12.6" customHeight="1">
      <c r="A65" s="40"/>
      <c r="B65" s="41"/>
      <c r="C65" s="41"/>
      <c r="D65" s="41"/>
      <c r="E65" s="1994"/>
      <c r="F65" s="1994"/>
      <c r="G65" s="1994"/>
      <c r="H65" s="1994"/>
      <c r="I65" s="1994"/>
      <c r="J65" s="1994"/>
      <c r="K65" s="1994"/>
      <c r="L65" s="1995"/>
      <c r="M65" s="1995"/>
      <c r="N65" s="1995"/>
      <c r="O65" s="1995"/>
      <c r="P65" s="1995"/>
      <c r="Q65" s="1995"/>
      <c r="R65" s="1995"/>
      <c r="S65" s="1995"/>
      <c r="T65" s="1995"/>
      <c r="U65" s="1995"/>
      <c r="V65" s="1995"/>
      <c r="W65" s="1995"/>
      <c r="X65" s="1995"/>
      <c r="Y65" s="1995"/>
      <c r="Z65" s="1995"/>
      <c r="AA65" s="1995"/>
      <c r="AB65" s="1995"/>
      <c r="AC65" s="1995"/>
      <c r="AD65" s="1995"/>
      <c r="AE65" s="1995"/>
      <c r="AF65" s="1995"/>
      <c r="AG65" s="1995"/>
      <c r="AH65" s="1995"/>
      <c r="AI65" s="1995"/>
      <c r="AJ65" s="1995"/>
      <c r="AK65" s="1995"/>
      <c r="AL65" s="1995"/>
      <c r="AM65" s="1995"/>
      <c r="AN65" s="1996"/>
      <c r="AO65" s="397"/>
      <c r="AP65" s="397"/>
      <c r="AQ65" s="397"/>
      <c r="AR65" s="397"/>
      <c r="AS65" s="397"/>
      <c r="AT65" s="399"/>
      <c r="AU65" s="399"/>
      <c r="AV65" s="399"/>
      <c r="AW65" s="399"/>
      <c r="AX65" s="399"/>
      <c r="AY65" s="399"/>
      <c r="AZ65" s="399"/>
      <c r="BA65" s="399"/>
      <c r="BB65" s="399"/>
      <c r="BC65" s="399"/>
      <c r="BD65" s="397"/>
      <c r="BE65" s="397"/>
      <c r="BF65" s="399"/>
      <c r="BG65" s="399"/>
      <c r="BH65" s="399"/>
      <c r="BI65" s="399"/>
      <c r="BJ65" s="399"/>
      <c r="BK65" s="399"/>
      <c r="BL65" s="399"/>
      <c r="BM65" s="399"/>
      <c r="BN65" s="399"/>
      <c r="BO65" s="399"/>
      <c r="BP65" s="399"/>
      <c r="BQ65" s="399"/>
      <c r="BR65" s="399"/>
      <c r="BS65" s="399"/>
      <c r="BT65" s="399"/>
      <c r="BU65" s="399"/>
      <c r="BV65" s="399"/>
      <c r="BW65" s="395"/>
      <c r="BX65" s="395"/>
      <c r="BY65" s="395"/>
      <c r="BZ65" s="395"/>
      <c r="CA65" s="395"/>
      <c r="CB65" s="395"/>
    </row>
    <row r="66" spans="1:93" ht="12.6" customHeight="1">
      <c r="A66" s="40"/>
      <c r="B66" s="41"/>
      <c r="C66" s="41"/>
      <c r="D66" s="41"/>
      <c r="E66" s="1994"/>
      <c r="F66" s="1994"/>
      <c r="G66" s="1994"/>
      <c r="H66" s="1994"/>
      <c r="I66" s="1994"/>
      <c r="J66" s="1994"/>
      <c r="K66" s="1994"/>
      <c r="L66" s="1995"/>
      <c r="M66" s="1995"/>
      <c r="N66" s="1995"/>
      <c r="O66" s="1995"/>
      <c r="P66" s="1995"/>
      <c r="Q66" s="1995"/>
      <c r="R66" s="1995"/>
      <c r="S66" s="1995"/>
      <c r="T66" s="1995"/>
      <c r="U66" s="1995"/>
      <c r="V66" s="1995"/>
      <c r="W66" s="1995"/>
      <c r="X66" s="1995"/>
      <c r="Y66" s="1995"/>
      <c r="Z66" s="1995"/>
      <c r="AA66" s="1995"/>
      <c r="AB66" s="1995"/>
      <c r="AC66" s="1995"/>
      <c r="AD66" s="1995"/>
      <c r="AE66" s="1995"/>
      <c r="AF66" s="1995"/>
      <c r="AG66" s="1995"/>
      <c r="AH66" s="1995"/>
      <c r="AI66" s="1995"/>
      <c r="AJ66" s="1995"/>
      <c r="AK66" s="1995"/>
      <c r="AL66" s="1995"/>
      <c r="AM66" s="1995"/>
      <c r="AN66" s="1996"/>
      <c r="AO66" s="397"/>
      <c r="AP66" s="397"/>
      <c r="AQ66" s="397"/>
      <c r="AR66" s="397"/>
      <c r="AS66" s="397"/>
      <c r="AT66" s="399"/>
      <c r="AU66" s="399"/>
      <c r="AV66" s="399"/>
      <c r="AW66" s="399"/>
      <c r="AX66" s="399"/>
      <c r="AY66" s="399"/>
      <c r="AZ66" s="399"/>
      <c r="BA66" s="399"/>
      <c r="BB66" s="399"/>
      <c r="BC66" s="399"/>
      <c r="BD66" s="397"/>
      <c r="BE66" s="397"/>
      <c r="BF66" s="399"/>
      <c r="BG66" s="399"/>
      <c r="BH66" s="399"/>
      <c r="BI66" s="399"/>
      <c r="BJ66" s="399"/>
      <c r="BK66" s="399"/>
      <c r="BL66" s="399"/>
      <c r="BM66" s="399"/>
      <c r="BN66" s="399"/>
      <c r="BO66" s="399"/>
      <c r="BP66" s="399"/>
      <c r="BQ66" s="399"/>
      <c r="BR66" s="399"/>
      <c r="BS66" s="399"/>
      <c r="BT66" s="399"/>
      <c r="BU66" s="399"/>
      <c r="BV66" s="399"/>
      <c r="BW66" s="907"/>
      <c r="BX66" s="395"/>
      <c r="BY66" s="395"/>
      <c r="BZ66" s="395"/>
      <c r="CA66" s="395"/>
      <c r="CB66" s="395"/>
    </row>
    <row r="67" spans="1:93" s="174" customFormat="1" ht="12.6" customHeight="1">
      <c r="A67" s="40"/>
      <c r="B67" s="41"/>
      <c r="C67" s="41"/>
      <c r="D67" s="41"/>
      <c r="E67" s="1994" t="s">
        <v>3058</v>
      </c>
      <c r="F67" s="1994"/>
      <c r="G67" s="1994"/>
      <c r="H67" s="1994"/>
      <c r="I67" s="1994"/>
      <c r="J67" s="1994"/>
      <c r="K67" s="1994"/>
      <c r="L67" s="1995" t="str">
        <f>一括入力シート!B46&amp;IF(一括入力シート!B46="","",CONCATENATE("　　　　　"))</f>
        <v/>
      </c>
      <c r="M67" s="1995"/>
      <c r="N67" s="1995"/>
      <c r="O67" s="1995"/>
      <c r="P67" s="1995"/>
      <c r="Q67" s="1995"/>
      <c r="R67" s="1995"/>
      <c r="S67" s="1995"/>
      <c r="T67" s="1995"/>
      <c r="U67" s="1995"/>
      <c r="V67" s="1995"/>
      <c r="W67" s="1995"/>
      <c r="X67" s="1995"/>
      <c r="Y67" s="1995"/>
      <c r="Z67" s="1995"/>
      <c r="AA67" s="1995"/>
      <c r="AB67" s="1995"/>
      <c r="AC67" s="1995"/>
      <c r="AD67" s="1995"/>
      <c r="AE67" s="1995"/>
      <c r="AF67" s="1995"/>
      <c r="AG67" s="1995"/>
      <c r="AH67" s="1995"/>
      <c r="AI67" s="1995"/>
      <c r="AJ67" s="1995"/>
      <c r="AK67" s="1995"/>
      <c r="AL67" s="1995"/>
      <c r="AM67" s="1995"/>
      <c r="AN67" s="1996"/>
      <c r="AO67" s="435"/>
      <c r="AP67" s="397"/>
      <c r="AQ67" s="397"/>
      <c r="AR67" s="397"/>
      <c r="AS67" s="397"/>
      <c r="AT67" s="399"/>
      <c r="AU67" s="399"/>
      <c r="AV67" s="399"/>
      <c r="AW67" s="399"/>
      <c r="AX67" s="399"/>
      <c r="AY67" s="399"/>
      <c r="AZ67" s="399"/>
      <c r="BA67" s="399"/>
      <c r="BB67" s="399"/>
      <c r="BC67" s="399"/>
      <c r="BD67" s="397"/>
      <c r="BE67" s="397"/>
      <c r="BF67" s="399"/>
      <c r="BG67" s="399"/>
      <c r="BH67" s="399"/>
      <c r="BI67" s="399"/>
      <c r="BJ67" s="399"/>
      <c r="BK67" s="399"/>
      <c r="BL67" s="399"/>
      <c r="BM67" s="399"/>
      <c r="BN67" s="399"/>
      <c r="BO67" s="399"/>
      <c r="BP67" s="399"/>
      <c r="BQ67" s="399"/>
      <c r="BR67" s="399"/>
      <c r="BS67" s="399"/>
      <c r="BT67" s="399"/>
      <c r="BU67" s="399"/>
      <c r="BV67" s="399"/>
      <c r="BW67" s="907"/>
      <c r="BX67" s="395"/>
      <c r="BY67" s="395"/>
      <c r="BZ67" s="395"/>
      <c r="CA67" s="395"/>
      <c r="CB67" s="395"/>
      <c r="CD67" s="1"/>
      <c r="CE67" s="1"/>
      <c r="CF67" s="1"/>
      <c r="CG67" s="1"/>
      <c r="CH67" s="1"/>
      <c r="CI67" s="1"/>
      <c r="CJ67" s="1"/>
      <c r="CK67" s="1"/>
      <c r="CL67" s="1"/>
      <c r="CM67" s="1"/>
      <c r="CN67" s="1"/>
      <c r="CO67" s="1"/>
    </row>
    <row r="68" spans="1:93" s="174" customFormat="1" ht="12.6" customHeight="1">
      <c r="A68" s="36"/>
      <c r="B68" s="931"/>
      <c r="C68" s="931"/>
      <c r="D68" s="1582"/>
      <c r="E68" s="1994"/>
      <c r="F68" s="1994"/>
      <c r="G68" s="1994"/>
      <c r="H68" s="1994"/>
      <c r="I68" s="1994"/>
      <c r="J68" s="1994"/>
      <c r="K68" s="1994"/>
      <c r="L68" s="1995"/>
      <c r="M68" s="1995"/>
      <c r="N68" s="1995"/>
      <c r="O68" s="1995"/>
      <c r="P68" s="1995"/>
      <c r="Q68" s="1995"/>
      <c r="R68" s="1995"/>
      <c r="S68" s="1995"/>
      <c r="T68" s="1995"/>
      <c r="U68" s="1995"/>
      <c r="V68" s="1995"/>
      <c r="W68" s="1995"/>
      <c r="X68" s="1995"/>
      <c r="Y68" s="1995"/>
      <c r="Z68" s="1995"/>
      <c r="AA68" s="1995"/>
      <c r="AB68" s="1995"/>
      <c r="AC68" s="1995"/>
      <c r="AD68" s="1995"/>
      <c r="AE68" s="1995"/>
      <c r="AF68" s="1995"/>
      <c r="AG68" s="1995"/>
      <c r="AH68" s="1995"/>
      <c r="AI68" s="1995"/>
      <c r="AJ68" s="1995"/>
      <c r="AK68" s="1995"/>
      <c r="AL68" s="1995"/>
      <c r="AM68" s="1995"/>
      <c r="AN68" s="1996"/>
      <c r="AO68" s="397"/>
      <c r="AP68" s="397"/>
      <c r="AQ68" s="397"/>
      <c r="AR68" s="397"/>
      <c r="AS68" s="397"/>
      <c r="AT68" s="399"/>
      <c r="AU68" s="399"/>
      <c r="AV68" s="399"/>
      <c r="AW68" s="399"/>
      <c r="AX68" s="399"/>
      <c r="AY68" s="399"/>
      <c r="AZ68" s="399"/>
      <c r="BA68" s="399"/>
      <c r="BB68" s="399"/>
      <c r="BC68" s="399"/>
      <c r="BD68" s="397"/>
      <c r="BE68" s="397"/>
      <c r="BF68" s="399"/>
      <c r="BG68" s="399"/>
      <c r="BH68" s="399"/>
      <c r="BI68" s="399"/>
      <c r="BJ68" s="399"/>
      <c r="BK68" s="399"/>
      <c r="BL68" s="399"/>
      <c r="BM68" s="399"/>
      <c r="BN68" s="399"/>
      <c r="BO68" s="399"/>
      <c r="BP68" s="399"/>
      <c r="BQ68" s="399"/>
      <c r="BR68" s="399"/>
      <c r="BS68" s="399"/>
      <c r="BT68" s="399"/>
      <c r="BU68" s="399"/>
      <c r="BV68" s="399"/>
      <c r="BW68" s="1145"/>
      <c r="BX68" s="907"/>
      <c r="BY68" s="907"/>
      <c r="BZ68" s="907"/>
      <c r="CA68" s="907"/>
      <c r="CB68" s="907"/>
    </row>
    <row r="69" spans="1:93" s="174" customFormat="1" ht="12.6" customHeight="1">
      <c r="A69" s="36"/>
      <c r="B69" s="931"/>
      <c r="C69" s="931"/>
      <c r="D69" s="1582"/>
      <c r="E69" s="1994"/>
      <c r="F69" s="1994"/>
      <c r="G69" s="1994"/>
      <c r="H69" s="1994"/>
      <c r="I69" s="1994"/>
      <c r="J69" s="1994"/>
      <c r="K69" s="1994"/>
      <c r="L69" s="1995"/>
      <c r="M69" s="1995"/>
      <c r="N69" s="1995"/>
      <c r="O69" s="1995"/>
      <c r="P69" s="1995"/>
      <c r="Q69" s="1995"/>
      <c r="R69" s="1995"/>
      <c r="S69" s="1995"/>
      <c r="T69" s="1995"/>
      <c r="U69" s="1995"/>
      <c r="V69" s="1995"/>
      <c r="W69" s="1995"/>
      <c r="X69" s="1995"/>
      <c r="Y69" s="1995"/>
      <c r="Z69" s="1995"/>
      <c r="AA69" s="1995"/>
      <c r="AB69" s="1995"/>
      <c r="AC69" s="1995"/>
      <c r="AD69" s="1995"/>
      <c r="AE69" s="1995"/>
      <c r="AF69" s="1995"/>
      <c r="AG69" s="1995"/>
      <c r="AH69" s="1995"/>
      <c r="AI69" s="1995"/>
      <c r="AJ69" s="1995"/>
      <c r="AK69" s="1995"/>
      <c r="AL69" s="1995"/>
      <c r="AM69" s="1995"/>
      <c r="AN69" s="1996"/>
      <c r="AO69" s="435"/>
      <c r="AP69" s="397"/>
      <c r="AQ69" s="397"/>
      <c r="AR69" s="397"/>
      <c r="AS69" s="397"/>
      <c r="AT69" s="399"/>
      <c r="AU69" s="399"/>
      <c r="AV69" s="399"/>
      <c r="AW69" s="399"/>
      <c r="AX69" s="399"/>
      <c r="AY69" s="399"/>
      <c r="AZ69" s="399"/>
      <c r="BA69" s="399"/>
      <c r="BB69" s="399"/>
      <c r="BC69" s="399"/>
      <c r="BD69" s="397"/>
      <c r="BE69" s="397"/>
      <c r="BF69" s="399"/>
      <c r="BG69" s="399"/>
      <c r="BH69" s="399"/>
      <c r="BI69" s="399"/>
      <c r="BJ69" s="399"/>
      <c r="BK69" s="399"/>
      <c r="BL69" s="399"/>
      <c r="BM69" s="399"/>
      <c r="BN69" s="399"/>
      <c r="BO69" s="399"/>
      <c r="BP69" s="399"/>
      <c r="BQ69" s="399"/>
      <c r="BR69" s="399"/>
      <c r="BS69" s="399"/>
      <c r="BT69" s="399"/>
      <c r="BU69" s="399"/>
      <c r="BV69" s="399"/>
      <c r="BW69" s="1145"/>
      <c r="BX69" s="907"/>
      <c r="BY69" s="907"/>
      <c r="BZ69" s="907"/>
      <c r="CA69" s="907"/>
      <c r="CB69" s="907"/>
    </row>
    <row r="70" spans="1:93" s="174" customFormat="1" ht="12.6" customHeight="1">
      <c r="A70" s="37"/>
      <c r="B70" s="6"/>
      <c r="C70" s="6"/>
      <c r="D70" s="1583"/>
      <c r="E70" s="2082" t="s">
        <v>2379</v>
      </c>
      <c r="F70" s="2082"/>
      <c r="G70" s="2082"/>
      <c r="H70" s="2082"/>
      <c r="I70" s="2082"/>
      <c r="J70" s="2082"/>
      <c r="K70" s="2082"/>
      <c r="L70" s="2083" t="str">
        <f>CONCATENATE(一括入力シート!B49," - ",一括入力シート!C49," - ",一括入力シート!D49)</f>
        <v xml:space="preserve">078 -  - </v>
      </c>
      <c r="M70" s="2083"/>
      <c r="N70" s="2083"/>
      <c r="O70" s="2083"/>
      <c r="P70" s="2083"/>
      <c r="Q70" s="2083"/>
      <c r="R70" s="2083"/>
      <c r="S70" s="2083"/>
      <c r="T70" s="2083"/>
      <c r="U70" s="2083"/>
      <c r="V70" s="2083"/>
      <c r="W70" s="2083"/>
      <c r="X70" s="2083"/>
      <c r="Y70" s="2083"/>
      <c r="Z70" s="2083"/>
      <c r="AA70" s="2083"/>
      <c r="AB70" s="2083"/>
      <c r="AC70" s="2083"/>
      <c r="AD70" s="2083"/>
      <c r="AE70" s="2083"/>
      <c r="AF70" s="2083"/>
      <c r="AG70" s="2083"/>
      <c r="AH70" s="2083"/>
      <c r="AI70" s="2083"/>
      <c r="AJ70" s="2083"/>
      <c r="AK70" s="2083"/>
      <c r="AL70" s="2083"/>
      <c r="AM70" s="2083"/>
      <c r="AN70" s="2084"/>
      <c r="AO70" s="397"/>
      <c r="AP70" s="397"/>
      <c r="AQ70" s="397"/>
      <c r="AR70" s="397"/>
      <c r="AS70" s="397"/>
      <c r="AT70" s="399"/>
      <c r="AU70" s="399"/>
      <c r="AV70" s="399"/>
      <c r="AW70" s="399"/>
      <c r="AX70" s="399"/>
      <c r="AY70" s="399"/>
      <c r="AZ70" s="399"/>
      <c r="BA70" s="399"/>
      <c r="BB70" s="399"/>
      <c r="BC70" s="399"/>
      <c r="BD70" s="397"/>
      <c r="BE70" s="397"/>
      <c r="BF70" s="399"/>
      <c r="BG70" s="399"/>
      <c r="BH70" s="399"/>
      <c r="BI70" s="399"/>
      <c r="BJ70" s="399"/>
      <c r="BK70" s="399"/>
      <c r="BL70" s="399"/>
      <c r="BM70" s="399"/>
      <c r="BN70" s="399"/>
      <c r="BO70" s="399"/>
      <c r="BP70" s="399"/>
      <c r="BQ70" s="399"/>
      <c r="BR70" s="399"/>
      <c r="BS70" s="399"/>
      <c r="BT70" s="399"/>
      <c r="BU70" s="399"/>
      <c r="BV70" s="399"/>
      <c r="BW70" s="1145"/>
      <c r="BX70" s="1145"/>
      <c r="BY70" s="1145"/>
      <c r="BZ70" s="1145"/>
      <c r="CA70" s="1145"/>
      <c r="CB70" s="1145"/>
    </row>
    <row r="71" spans="1:93" s="888" customFormat="1" ht="12.6" customHeight="1">
      <c r="A71" s="888" t="s">
        <v>3</v>
      </c>
      <c r="D71" s="1595" t="s">
        <v>3069</v>
      </c>
      <c r="E71" s="1148"/>
      <c r="F71" s="1148"/>
      <c r="G71" s="1148"/>
      <c r="H71" s="1148"/>
      <c r="I71" s="1148"/>
      <c r="J71" s="1148"/>
      <c r="K71" s="1148"/>
      <c r="L71" s="1148"/>
      <c r="M71" s="1148"/>
      <c r="N71" s="1148"/>
      <c r="O71" s="1148"/>
      <c r="P71" s="1148"/>
      <c r="Q71" s="1148"/>
      <c r="R71" s="1148"/>
      <c r="S71" s="1148"/>
      <c r="T71" s="1148"/>
      <c r="U71" s="1148"/>
      <c r="V71" s="1148"/>
      <c r="W71" s="1148"/>
      <c r="X71" s="1148"/>
      <c r="Y71" s="1148"/>
      <c r="Z71" s="1148"/>
      <c r="AA71" s="1148"/>
      <c r="AB71" s="1148"/>
      <c r="AC71" s="1148"/>
      <c r="AD71" s="1148"/>
      <c r="AE71" s="1148"/>
      <c r="AF71" s="1148"/>
      <c r="AG71" s="1148"/>
      <c r="AH71" s="1148"/>
      <c r="AI71" s="1148"/>
      <c r="AJ71" s="1148"/>
      <c r="AK71" s="1148"/>
      <c r="AL71" s="1148"/>
      <c r="AM71" s="1148"/>
      <c r="AN71" s="1148"/>
      <c r="AO71" s="381"/>
      <c r="AP71" s="381"/>
      <c r="AQ71" s="381"/>
      <c r="AR71" s="381"/>
      <c r="AS71" s="381"/>
      <c r="AT71" s="381"/>
      <c r="AU71" s="381"/>
      <c r="AV71" s="381"/>
      <c r="AW71" s="381"/>
      <c r="AX71" s="381"/>
      <c r="AY71" s="381"/>
      <c r="AZ71" s="381"/>
      <c r="BA71" s="381"/>
      <c r="BB71" s="381"/>
      <c r="BC71" s="381"/>
      <c r="BD71" s="381"/>
      <c r="BE71" s="381"/>
      <c r="BF71" s="381"/>
      <c r="BG71" s="381"/>
      <c r="BH71" s="381"/>
      <c r="BI71" s="381"/>
      <c r="BJ71" s="381"/>
      <c r="BK71" s="381"/>
      <c r="BL71" s="381"/>
      <c r="BM71" s="381"/>
      <c r="BN71" s="381"/>
      <c r="BO71" s="381"/>
      <c r="BP71" s="381"/>
      <c r="BQ71" s="381"/>
      <c r="BR71" s="381"/>
      <c r="BS71" s="381"/>
      <c r="BT71" s="381"/>
      <c r="BU71" s="381"/>
      <c r="BV71" s="381"/>
      <c r="BX71" s="1145"/>
      <c r="BY71" s="1145"/>
      <c r="BZ71" s="1145"/>
      <c r="CA71" s="1145"/>
      <c r="CB71" s="1145"/>
      <c r="CC71" s="174"/>
      <c r="CD71" s="174"/>
      <c r="CE71" s="174"/>
      <c r="CF71" s="174"/>
      <c r="CG71" s="174"/>
      <c r="CH71" s="174"/>
      <c r="CI71" s="174"/>
      <c r="CJ71" s="174"/>
      <c r="CK71" s="174"/>
      <c r="CL71" s="174"/>
      <c r="CM71" s="174"/>
      <c r="CN71" s="174"/>
      <c r="CO71" s="174"/>
    </row>
    <row r="72" spans="1:93" s="888" customFormat="1" ht="12.6" customHeight="1">
      <c r="D72" s="1144" t="s">
        <v>2537</v>
      </c>
      <c r="E72" s="1148"/>
      <c r="F72" s="1148"/>
      <c r="G72" s="1148"/>
      <c r="H72" s="1148"/>
      <c r="I72" s="1148"/>
      <c r="J72" s="1148"/>
      <c r="K72" s="1148"/>
      <c r="L72" s="1148"/>
      <c r="M72" s="1148"/>
      <c r="N72" s="1148"/>
      <c r="O72" s="1148"/>
      <c r="P72" s="1148"/>
      <c r="Q72" s="1148"/>
      <c r="R72" s="1148"/>
      <c r="S72" s="1148"/>
      <c r="T72" s="1148"/>
      <c r="U72" s="1148"/>
      <c r="V72" s="1148"/>
      <c r="W72" s="1148"/>
      <c r="X72" s="1148"/>
      <c r="Y72" s="1148"/>
      <c r="Z72" s="1148"/>
      <c r="AA72" s="1148"/>
      <c r="AB72" s="1148"/>
      <c r="AC72" s="1148"/>
      <c r="AD72" s="1148"/>
      <c r="AE72" s="1148"/>
      <c r="AF72" s="1148"/>
      <c r="AG72" s="1148"/>
      <c r="AH72" s="1148"/>
      <c r="AI72" s="1148"/>
      <c r="AJ72" s="1148"/>
      <c r="AK72" s="1148"/>
      <c r="AL72" s="1148"/>
      <c r="AM72" s="1148"/>
      <c r="AN72" s="1148"/>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81"/>
      <c r="BQ72" s="381"/>
      <c r="BR72" s="381"/>
      <c r="BS72" s="381"/>
      <c r="BT72" s="381"/>
      <c r="BU72" s="381"/>
      <c r="BV72" s="381"/>
    </row>
    <row r="73" spans="1:93" s="888" customFormat="1" ht="12.6" customHeight="1">
      <c r="A73" s="2018"/>
      <c r="B73" s="2019"/>
      <c r="C73" s="2019"/>
      <c r="D73" s="2019"/>
      <c r="E73" s="2020"/>
      <c r="F73" s="2018" t="s">
        <v>57</v>
      </c>
      <c r="G73" s="2019"/>
      <c r="H73" s="2019"/>
      <c r="I73" s="2019"/>
      <c r="J73" s="2019"/>
      <c r="K73" s="2019"/>
      <c r="L73" s="2019"/>
      <c r="M73" s="2019"/>
      <c r="N73" s="2019"/>
      <c r="O73" s="2020"/>
      <c r="P73" s="2018" t="s">
        <v>56</v>
      </c>
      <c r="Q73" s="2019"/>
      <c r="R73" s="2019"/>
      <c r="S73" s="2019"/>
      <c r="T73" s="2019"/>
      <c r="U73" s="2019"/>
      <c r="V73" s="2019"/>
      <c r="W73" s="2019"/>
      <c r="X73" s="2019"/>
      <c r="Y73" s="2019"/>
      <c r="Z73" s="2019"/>
      <c r="AA73" s="2019"/>
      <c r="AB73" s="2019"/>
      <c r="AC73" s="2019"/>
      <c r="AD73" s="2020"/>
      <c r="AE73" s="2018" t="s">
        <v>58</v>
      </c>
      <c r="AF73" s="2019"/>
      <c r="AG73" s="2019"/>
      <c r="AH73" s="2019"/>
      <c r="AI73" s="2019"/>
      <c r="AJ73" s="2019"/>
      <c r="AK73" s="2019"/>
      <c r="AL73" s="2019"/>
      <c r="AM73" s="2019"/>
      <c r="AN73" s="2020"/>
      <c r="AO73" s="381"/>
      <c r="AP73" s="381"/>
      <c r="AQ73" s="381"/>
      <c r="AR73" s="381"/>
      <c r="AS73" s="381"/>
      <c r="AT73" s="381"/>
      <c r="AU73" s="381"/>
      <c r="AV73" s="381"/>
      <c r="AW73" s="381"/>
      <c r="AX73" s="381"/>
      <c r="AY73" s="381"/>
      <c r="AZ73" s="381"/>
      <c r="BA73" s="381"/>
      <c r="BB73" s="381"/>
      <c r="BC73" s="381"/>
      <c r="BD73" s="381"/>
      <c r="BE73" s="381"/>
      <c r="BF73" s="381"/>
      <c r="BG73" s="381"/>
      <c r="BH73" s="381"/>
      <c r="BI73" s="381"/>
      <c r="BJ73" s="381"/>
      <c r="BK73" s="381"/>
      <c r="BL73" s="381"/>
      <c r="BM73" s="381"/>
      <c r="BN73" s="381"/>
      <c r="BO73" s="381"/>
      <c r="BP73" s="381"/>
      <c r="BQ73" s="381"/>
      <c r="BR73" s="381"/>
      <c r="BS73" s="381"/>
      <c r="BT73" s="381"/>
      <c r="BU73" s="381"/>
      <c r="BV73" s="381"/>
    </row>
    <row r="74" spans="1:93" s="888" customFormat="1" ht="12.6" customHeight="1">
      <c r="A74" s="2021"/>
      <c r="B74" s="2022"/>
      <c r="C74" s="2022"/>
      <c r="D74" s="2022"/>
      <c r="E74" s="2023"/>
      <c r="F74" s="2021"/>
      <c r="G74" s="2022"/>
      <c r="H74" s="2022"/>
      <c r="I74" s="2022"/>
      <c r="J74" s="2022"/>
      <c r="K74" s="2022"/>
      <c r="L74" s="2022"/>
      <c r="M74" s="2022"/>
      <c r="N74" s="2022"/>
      <c r="O74" s="2023"/>
      <c r="P74" s="2021"/>
      <c r="Q74" s="2022"/>
      <c r="R74" s="2022"/>
      <c r="S74" s="2022"/>
      <c r="T74" s="2022"/>
      <c r="U74" s="2022"/>
      <c r="V74" s="2022"/>
      <c r="W74" s="2022"/>
      <c r="X74" s="2022"/>
      <c r="Y74" s="2022"/>
      <c r="Z74" s="2022"/>
      <c r="AA74" s="2022"/>
      <c r="AB74" s="2022"/>
      <c r="AC74" s="2022"/>
      <c r="AD74" s="2023"/>
      <c r="AE74" s="2021"/>
      <c r="AF74" s="2022"/>
      <c r="AG74" s="2022"/>
      <c r="AH74" s="2022"/>
      <c r="AI74" s="2022"/>
      <c r="AJ74" s="2022"/>
      <c r="AK74" s="2022"/>
      <c r="AL74" s="2022"/>
      <c r="AM74" s="2022"/>
      <c r="AN74" s="2023"/>
      <c r="AO74" s="381"/>
      <c r="AP74" s="381"/>
      <c r="AQ74" s="381"/>
      <c r="AR74" s="381"/>
      <c r="BH74" s="381"/>
      <c r="BI74" s="381"/>
      <c r="BJ74" s="381"/>
      <c r="BK74" s="381"/>
      <c r="BL74" s="381"/>
      <c r="BM74" s="381"/>
      <c r="BN74" s="381"/>
      <c r="BO74" s="381"/>
      <c r="BP74" s="381"/>
      <c r="BQ74" s="381"/>
      <c r="BR74" s="381"/>
      <c r="BS74" s="381"/>
      <c r="BT74" s="381"/>
      <c r="BU74" s="381"/>
      <c r="BV74" s="381"/>
    </row>
    <row r="75" spans="1:93" s="888" customFormat="1" ht="12.6" customHeight="1">
      <c r="A75" s="2007" t="s">
        <v>12</v>
      </c>
      <c r="B75" s="2008"/>
      <c r="C75" s="2008"/>
      <c r="D75" s="2008"/>
      <c r="E75" s="2009"/>
      <c r="F75" s="2015" t="s">
        <v>2809</v>
      </c>
      <c r="G75" s="2016"/>
      <c r="H75" s="2016"/>
      <c r="I75" s="2016"/>
      <c r="J75" s="2016"/>
      <c r="K75" s="2016"/>
      <c r="L75" s="2016"/>
      <c r="M75" s="2016"/>
      <c r="N75" s="2016"/>
      <c r="O75" s="2017"/>
      <c r="P75" s="2015" t="s">
        <v>59</v>
      </c>
      <c r="Q75" s="2016"/>
      <c r="R75" s="2016"/>
      <c r="S75" s="2016"/>
      <c r="T75" s="2016"/>
      <c r="U75" s="2016"/>
      <c r="V75" s="2016"/>
      <c r="W75" s="2016"/>
      <c r="X75" s="2016"/>
      <c r="Y75" s="2016"/>
      <c r="Z75" s="2016"/>
      <c r="AA75" s="2016"/>
      <c r="AB75" s="2016"/>
      <c r="AC75" s="2016"/>
      <c r="AD75" s="2017"/>
      <c r="AE75" s="2015" t="s">
        <v>3083</v>
      </c>
      <c r="AF75" s="2016"/>
      <c r="AG75" s="2016"/>
      <c r="AH75" s="2016"/>
      <c r="AI75" s="2016"/>
      <c r="AJ75" s="2016"/>
      <c r="AK75" s="2016"/>
      <c r="AL75" s="2016"/>
      <c r="AM75" s="2016"/>
      <c r="AN75" s="2017"/>
      <c r="AO75" s="381"/>
      <c r="AP75" s="381"/>
      <c r="AQ75" s="381"/>
      <c r="AR75" s="381"/>
      <c r="BH75" s="381"/>
      <c r="BI75" s="381"/>
      <c r="BJ75" s="381"/>
      <c r="BK75" s="381"/>
      <c r="BL75" s="381"/>
      <c r="BM75" s="381"/>
      <c r="BN75" s="381"/>
      <c r="BO75" s="381"/>
      <c r="BP75" s="381"/>
      <c r="BQ75" s="381"/>
      <c r="BR75" s="381"/>
      <c r="BS75" s="381"/>
      <c r="BT75" s="381"/>
      <c r="BU75" s="381"/>
      <c r="BV75" s="381"/>
    </row>
    <row r="76" spans="1:93" s="888" customFormat="1" ht="12.6" customHeight="1">
      <c r="A76" s="2007"/>
      <c r="B76" s="2008"/>
      <c r="C76" s="2008"/>
      <c r="D76" s="2008"/>
      <c r="E76" s="2009"/>
      <c r="F76" s="2015"/>
      <c r="G76" s="2016"/>
      <c r="H76" s="2016"/>
      <c r="I76" s="2016"/>
      <c r="J76" s="2016"/>
      <c r="K76" s="2016"/>
      <c r="L76" s="2016"/>
      <c r="M76" s="2016"/>
      <c r="N76" s="2016"/>
      <c r="O76" s="2017"/>
      <c r="P76" s="2015"/>
      <c r="Q76" s="2016"/>
      <c r="R76" s="2016"/>
      <c r="S76" s="2016"/>
      <c r="T76" s="2016"/>
      <c r="U76" s="2016"/>
      <c r="V76" s="2016"/>
      <c r="W76" s="2016"/>
      <c r="X76" s="2016"/>
      <c r="Y76" s="2016"/>
      <c r="Z76" s="2016"/>
      <c r="AA76" s="2016"/>
      <c r="AB76" s="2016"/>
      <c r="AC76" s="2016"/>
      <c r="AD76" s="2017"/>
      <c r="AE76" s="2015"/>
      <c r="AF76" s="2016"/>
      <c r="AG76" s="2016"/>
      <c r="AH76" s="2016"/>
      <c r="AI76" s="2016"/>
      <c r="AJ76" s="2016"/>
      <c r="AK76" s="2016"/>
      <c r="AL76" s="2016"/>
      <c r="AM76" s="2016"/>
      <c r="AN76" s="2017"/>
      <c r="AO76" s="381"/>
      <c r="AP76" s="381"/>
      <c r="AQ76" s="381"/>
      <c r="AR76" s="381"/>
      <c r="BH76" s="381"/>
      <c r="BI76" s="381"/>
      <c r="BJ76" s="381"/>
      <c r="BK76" s="381"/>
      <c r="BL76" s="381"/>
      <c r="BM76" s="381"/>
      <c r="BN76" s="381"/>
      <c r="BO76" s="381"/>
      <c r="BP76" s="381"/>
      <c r="BQ76" s="381"/>
      <c r="BR76" s="381"/>
      <c r="BS76" s="381"/>
      <c r="BT76" s="381"/>
      <c r="BU76" s="381"/>
      <c r="BV76" s="381"/>
    </row>
    <row r="77" spans="1:93" s="888" customFormat="1" ht="12.6" customHeight="1">
      <c r="A77" s="2007"/>
      <c r="B77" s="2008"/>
      <c r="C77" s="2008"/>
      <c r="D77" s="2008"/>
      <c r="E77" s="2009"/>
      <c r="F77" s="2015"/>
      <c r="G77" s="2016"/>
      <c r="H77" s="2016"/>
      <c r="I77" s="2016"/>
      <c r="J77" s="2016"/>
      <c r="K77" s="2016"/>
      <c r="L77" s="2016"/>
      <c r="M77" s="2016"/>
      <c r="N77" s="2016"/>
      <c r="O77" s="2017"/>
      <c r="P77" s="1165" t="s">
        <v>60</v>
      </c>
      <c r="Q77" s="1166"/>
      <c r="R77" s="1166"/>
      <c r="S77" s="1166"/>
      <c r="T77" s="1166"/>
      <c r="U77" s="1166"/>
      <c r="V77" s="1166"/>
      <c r="W77" s="1166"/>
      <c r="X77" s="1166"/>
      <c r="Y77" s="1166"/>
      <c r="Z77" s="1166"/>
      <c r="AA77" s="1166"/>
      <c r="AB77" s="1166"/>
      <c r="AC77" s="1166"/>
      <c r="AD77" s="1167"/>
      <c r="AE77" s="2015"/>
      <c r="AF77" s="2016"/>
      <c r="AG77" s="2016"/>
      <c r="AH77" s="2016"/>
      <c r="AI77" s="2016"/>
      <c r="AJ77" s="2016"/>
      <c r="AK77" s="2016"/>
      <c r="AL77" s="2016"/>
      <c r="AM77" s="2016"/>
      <c r="AN77" s="2017"/>
      <c r="AO77" s="381"/>
      <c r="AP77" s="381"/>
      <c r="AQ77" s="381"/>
      <c r="AR77" s="381"/>
      <c r="BH77" s="381"/>
      <c r="BI77" s="381"/>
      <c r="BJ77" s="381"/>
      <c r="BK77" s="381"/>
      <c r="BL77" s="381"/>
      <c r="BM77" s="381"/>
      <c r="BN77" s="381"/>
      <c r="BO77" s="381"/>
      <c r="BP77" s="381"/>
      <c r="BQ77" s="381"/>
      <c r="BR77" s="381"/>
      <c r="BS77" s="381"/>
      <c r="BT77" s="381"/>
      <c r="BU77" s="381"/>
      <c r="BV77" s="381"/>
    </row>
    <row r="78" spans="1:93" s="888" customFormat="1" ht="12.6" customHeight="1">
      <c r="A78" s="2007"/>
      <c r="B78" s="2008"/>
      <c r="C78" s="2008"/>
      <c r="D78" s="2008"/>
      <c r="E78" s="2009"/>
      <c r="F78" s="2015"/>
      <c r="G78" s="2016"/>
      <c r="H78" s="2016"/>
      <c r="I78" s="2016"/>
      <c r="J78" s="2016"/>
      <c r="K78" s="2016"/>
      <c r="L78" s="2016"/>
      <c r="M78" s="2016"/>
      <c r="N78" s="2016"/>
      <c r="O78" s="2017"/>
      <c r="P78" s="2048" t="s">
        <v>61</v>
      </c>
      <c r="Q78" s="2049"/>
      <c r="R78" s="2016" t="s">
        <v>2810</v>
      </c>
      <c r="S78" s="2016"/>
      <c r="T78" s="2016"/>
      <c r="U78" s="2016"/>
      <c r="V78" s="2016"/>
      <c r="W78" s="2016"/>
      <c r="X78" s="2016"/>
      <c r="Y78" s="2016"/>
      <c r="Z78" s="2016"/>
      <c r="AA78" s="2016"/>
      <c r="AB78" s="2016"/>
      <c r="AC78" s="2016"/>
      <c r="AD78" s="2017"/>
      <c r="AE78" s="2015"/>
      <c r="AF78" s="2016"/>
      <c r="AG78" s="2016"/>
      <c r="AH78" s="2016"/>
      <c r="AI78" s="2016"/>
      <c r="AJ78" s="2016"/>
      <c r="AK78" s="2016"/>
      <c r="AL78" s="2016"/>
      <c r="AM78" s="2016"/>
      <c r="AN78" s="2017"/>
      <c r="AO78" s="381"/>
      <c r="AP78" s="381"/>
      <c r="AQ78" s="381"/>
      <c r="AR78" s="381"/>
      <c r="BH78" s="381"/>
      <c r="BI78" s="381"/>
      <c r="BJ78" s="381"/>
      <c r="BK78" s="381"/>
      <c r="BL78" s="381"/>
      <c r="BM78" s="381"/>
      <c r="BN78" s="381"/>
      <c r="BO78" s="381"/>
      <c r="BP78" s="381"/>
      <c r="BQ78" s="381"/>
      <c r="BR78" s="381"/>
      <c r="BS78" s="381"/>
      <c r="BT78" s="381"/>
      <c r="BU78" s="381"/>
      <c r="BV78" s="381"/>
    </row>
    <row r="79" spans="1:93" s="888" customFormat="1" ht="12.6" customHeight="1">
      <c r="A79" s="2007"/>
      <c r="B79" s="2008"/>
      <c r="C79" s="2008"/>
      <c r="D79" s="2008"/>
      <c r="E79" s="2009"/>
      <c r="F79" s="2015"/>
      <c r="G79" s="2016"/>
      <c r="H79" s="2016"/>
      <c r="I79" s="2016"/>
      <c r="J79" s="2016"/>
      <c r="K79" s="2016"/>
      <c r="L79" s="2016"/>
      <c r="M79" s="2016"/>
      <c r="N79" s="2016"/>
      <c r="O79" s="2017"/>
      <c r="P79" s="2048"/>
      <c r="Q79" s="2049"/>
      <c r="R79" s="2016"/>
      <c r="S79" s="2016"/>
      <c r="T79" s="2016"/>
      <c r="U79" s="2016"/>
      <c r="V79" s="2016"/>
      <c r="W79" s="2016"/>
      <c r="X79" s="2016"/>
      <c r="Y79" s="2016"/>
      <c r="Z79" s="2016"/>
      <c r="AA79" s="2016"/>
      <c r="AB79" s="2016"/>
      <c r="AC79" s="2016"/>
      <c r="AD79" s="2017"/>
      <c r="AE79" s="2015"/>
      <c r="AF79" s="2016"/>
      <c r="AG79" s="2016"/>
      <c r="AH79" s="2016"/>
      <c r="AI79" s="2016"/>
      <c r="AJ79" s="2016"/>
      <c r="AK79" s="2016"/>
      <c r="AL79" s="2016"/>
      <c r="AM79" s="2016"/>
      <c r="AN79" s="2017"/>
      <c r="AO79" s="381"/>
      <c r="AP79" s="381"/>
      <c r="AQ79" s="381"/>
      <c r="AR79" s="381"/>
      <c r="BH79" s="381"/>
      <c r="BI79" s="381"/>
      <c r="BJ79" s="381"/>
      <c r="BK79" s="381"/>
      <c r="BL79" s="381"/>
      <c r="BM79" s="381"/>
      <c r="BN79" s="381"/>
      <c r="BO79" s="381"/>
      <c r="BP79" s="381"/>
      <c r="BQ79" s="381"/>
      <c r="BR79" s="381"/>
      <c r="BS79" s="381"/>
      <c r="BT79" s="381"/>
      <c r="BU79" s="381"/>
      <c r="BV79" s="381"/>
    </row>
    <row r="80" spans="1:93" s="888" customFormat="1" ht="12.6" customHeight="1">
      <c r="A80" s="2007"/>
      <c r="B80" s="2008"/>
      <c r="C80" s="2008"/>
      <c r="D80" s="2008"/>
      <c r="E80" s="2009"/>
      <c r="F80" s="2015"/>
      <c r="G80" s="2016"/>
      <c r="H80" s="2016"/>
      <c r="I80" s="2016"/>
      <c r="J80" s="2016"/>
      <c r="K80" s="2016"/>
      <c r="L80" s="2016"/>
      <c r="M80" s="2016"/>
      <c r="N80" s="2016"/>
      <c r="O80" s="2017"/>
      <c r="P80" s="1168"/>
      <c r="Q80" s="265"/>
      <c r="R80" s="2016"/>
      <c r="S80" s="2016"/>
      <c r="T80" s="2016"/>
      <c r="U80" s="2016"/>
      <c r="V80" s="2016"/>
      <c r="W80" s="2016"/>
      <c r="X80" s="2016"/>
      <c r="Y80" s="2016"/>
      <c r="Z80" s="2016"/>
      <c r="AA80" s="2016"/>
      <c r="AB80" s="2016"/>
      <c r="AC80" s="2016"/>
      <c r="AD80" s="2017"/>
      <c r="AE80" s="2015"/>
      <c r="AF80" s="2016"/>
      <c r="AG80" s="2016"/>
      <c r="AH80" s="2016"/>
      <c r="AI80" s="2016"/>
      <c r="AJ80" s="2016"/>
      <c r="AK80" s="2016"/>
      <c r="AL80" s="2016"/>
      <c r="AM80" s="2016"/>
      <c r="AN80" s="2017"/>
      <c r="AO80" s="381"/>
      <c r="AP80" s="381"/>
      <c r="AQ80" s="381"/>
      <c r="AR80" s="381"/>
      <c r="BH80" s="381"/>
      <c r="BI80" s="381"/>
      <c r="BJ80" s="381"/>
      <c r="BK80" s="381"/>
      <c r="BL80" s="381"/>
      <c r="BM80" s="381"/>
      <c r="BN80" s="381"/>
      <c r="BO80" s="381"/>
      <c r="BP80" s="381"/>
      <c r="BQ80" s="381"/>
      <c r="BR80" s="381"/>
      <c r="BS80" s="381"/>
      <c r="BT80" s="381"/>
      <c r="BU80" s="381"/>
      <c r="BV80" s="381"/>
    </row>
    <row r="81" spans="1:74" s="888" customFormat="1" ht="12.6" customHeight="1">
      <c r="A81" s="2007"/>
      <c r="B81" s="2008"/>
      <c r="C81" s="2008"/>
      <c r="D81" s="2008"/>
      <c r="E81" s="2009"/>
      <c r="F81" s="2015"/>
      <c r="G81" s="2016"/>
      <c r="H81" s="2016"/>
      <c r="I81" s="2016"/>
      <c r="J81" s="2016"/>
      <c r="K81" s="2016"/>
      <c r="L81" s="2016"/>
      <c r="M81" s="2016"/>
      <c r="N81" s="2016"/>
      <c r="O81" s="2017"/>
      <c r="P81" s="1168"/>
      <c r="Q81" s="265"/>
      <c r="R81" s="2016"/>
      <c r="S81" s="2016"/>
      <c r="T81" s="2016"/>
      <c r="U81" s="2016"/>
      <c r="V81" s="2016"/>
      <c r="W81" s="2016"/>
      <c r="X81" s="2016"/>
      <c r="Y81" s="2016"/>
      <c r="Z81" s="2016"/>
      <c r="AA81" s="2016"/>
      <c r="AB81" s="2016"/>
      <c r="AC81" s="2016"/>
      <c r="AD81" s="2017"/>
      <c r="AE81" s="2015"/>
      <c r="AF81" s="2016"/>
      <c r="AG81" s="2016"/>
      <c r="AH81" s="2016"/>
      <c r="AI81" s="2016"/>
      <c r="AJ81" s="2016"/>
      <c r="AK81" s="2016"/>
      <c r="AL81" s="2016"/>
      <c r="AM81" s="2016"/>
      <c r="AN81" s="2017"/>
      <c r="AO81" s="381"/>
      <c r="AP81" s="381"/>
      <c r="AQ81" s="381"/>
      <c r="AR81" s="381"/>
      <c r="BH81" s="381"/>
      <c r="BI81" s="381"/>
      <c r="BJ81" s="381"/>
      <c r="BK81" s="381"/>
      <c r="BL81" s="381"/>
      <c r="BM81" s="381"/>
      <c r="BN81" s="381"/>
      <c r="BO81" s="381"/>
      <c r="BP81" s="381"/>
      <c r="BQ81" s="381"/>
      <c r="BR81" s="381"/>
      <c r="BS81" s="381"/>
      <c r="BT81" s="381"/>
      <c r="BU81" s="381"/>
      <c r="BV81" s="381"/>
    </row>
    <row r="82" spans="1:74" s="888" customFormat="1" ht="12.6" customHeight="1">
      <c r="A82" s="2007"/>
      <c r="B82" s="2008"/>
      <c r="C82" s="2008"/>
      <c r="D82" s="2008"/>
      <c r="E82" s="2009"/>
      <c r="F82" s="2015"/>
      <c r="G82" s="2016"/>
      <c r="H82" s="2016"/>
      <c r="I82" s="2016"/>
      <c r="J82" s="2016"/>
      <c r="K82" s="2016"/>
      <c r="L82" s="2016"/>
      <c r="M82" s="2016"/>
      <c r="N82" s="2016"/>
      <c r="O82" s="2017"/>
      <c r="P82" s="1168"/>
      <c r="Q82" s="265"/>
      <c r="R82" s="2016"/>
      <c r="S82" s="2016"/>
      <c r="T82" s="2016"/>
      <c r="U82" s="2016"/>
      <c r="V82" s="2016"/>
      <c r="W82" s="2016"/>
      <c r="X82" s="2016"/>
      <c r="Y82" s="2016"/>
      <c r="Z82" s="2016"/>
      <c r="AA82" s="2016"/>
      <c r="AB82" s="2016"/>
      <c r="AC82" s="2016"/>
      <c r="AD82" s="2017"/>
      <c r="AE82" s="2015"/>
      <c r="AF82" s="2016"/>
      <c r="AG82" s="2016"/>
      <c r="AH82" s="2016"/>
      <c r="AI82" s="2016"/>
      <c r="AJ82" s="2016"/>
      <c r="AK82" s="2016"/>
      <c r="AL82" s="2016"/>
      <c r="AM82" s="2016"/>
      <c r="AN82" s="2017"/>
      <c r="AO82" s="381"/>
      <c r="AP82" s="381"/>
      <c r="AQ82" s="381"/>
      <c r="AR82" s="381"/>
      <c r="BH82" s="381"/>
      <c r="BI82" s="381"/>
      <c r="BJ82" s="381"/>
      <c r="BK82" s="381"/>
      <c r="BL82" s="381"/>
      <c r="BM82" s="381"/>
      <c r="BN82" s="381"/>
      <c r="BO82" s="381"/>
      <c r="BP82" s="381"/>
      <c r="BQ82" s="381"/>
      <c r="BR82" s="381"/>
      <c r="BS82" s="381"/>
      <c r="BT82" s="381"/>
      <c r="BU82" s="381"/>
      <c r="BV82" s="381"/>
    </row>
    <row r="83" spans="1:74" s="888" customFormat="1" ht="12.6" customHeight="1">
      <c r="A83" s="2007"/>
      <c r="B83" s="2008"/>
      <c r="C83" s="2008"/>
      <c r="D83" s="2008"/>
      <c r="E83" s="2009"/>
      <c r="F83" s="2015"/>
      <c r="G83" s="2016"/>
      <c r="H83" s="2016"/>
      <c r="I83" s="2016"/>
      <c r="J83" s="2016"/>
      <c r="K83" s="2016"/>
      <c r="L83" s="2016"/>
      <c r="M83" s="2016"/>
      <c r="N83" s="2016"/>
      <c r="O83" s="2017"/>
      <c r="P83" s="1168"/>
      <c r="Q83" s="265"/>
      <c r="R83" s="2016"/>
      <c r="S83" s="2016"/>
      <c r="T83" s="2016"/>
      <c r="U83" s="2016"/>
      <c r="V83" s="2016"/>
      <c r="W83" s="2016"/>
      <c r="X83" s="2016"/>
      <c r="Y83" s="2016"/>
      <c r="Z83" s="2016"/>
      <c r="AA83" s="2016"/>
      <c r="AB83" s="2016"/>
      <c r="AC83" s="2016"/>
      <c r="AD83" s="2017"/>
      <c r="AE83" s="2015"/>
      <c r="AF83" s="2016"/>
      <c r="AG83" s="2016"/>
      <c r="AH83" s="2016"/>
      <c r="AI83" s="2016"/>
      <c r="AJ83" s="2016"/>
      <c r="AK83" s="2016"/>
      <c r="AL83" s="2016"/>
      <c r="AM83" s="2016"/>
      <c r="AN83" s="2017"/>
      <c r="AO83" s="381"/>
      <c r="AP83" s="381"/>
      <c r="AQ83" s="381"/>
      <c r="AR83" s="381"/>
      <c r="BH83" s="381"/>
      <c r="BI83" s="381"/>
      <c r="BJ83" s="381"/>
      <c r="BK83" s="381"/>
      <c r="BL83" s="381"/>
      <c r="BM83" s="381"/>
      <c r="BN83" s="381"/>
      <c r="BO83" s="381"/>
      <c r="BP83" s="381"/>
      <c r="BQ83" s="381"/>
      <c r="BR83" s="381"/>
      <c r="BS83" s="381"/>
      <c r="BT83" s="381"/>
      <c r="BU83" s="381"/>
      <c r="BV83" s="381"/>
    </row>
    <row r="84" spans="1:74" s="888" customFormat="1" ht="12.6" customHeight="1">
      <c r="A84" s="2007"/>
      <c r="B84" s="2008"/>
      <c r="C84" s="2008"/>
      <c r="D84" s="2008"/>
      <c r="E84" s="2009"/>
      <c r="F84" s="2015"/>
      <c r="G84" s="2016"/>
      <c r="H84" s="2016"/>
      <c r="I84" s="2016"/>
      <c r="J84" s="2016"/>
      <c r="K84" s="2016"/>
      <c r="L84" s="2016"/>
      <c r="M84" s="2016"/>
      <c r="N84" s="2016"/>
      <c r="O84" s="2017"/>
      <c r="P84" s="1168"/>
      <c r="Q84" s="265"/>
      <c r="R84" s="2016"/>
      <c r="S84" s="2016"/>
      <c r="T84" s="2016"/>
      <c r="U84" s="2016"/>
      <c r="V84" s="2016"/>
      <c r="W84" s="2016"/>
      <c r="X84" s="2016"/>
      <c r="Y84" s="2016"/>
      <c r="Z84" s="2016"/>
      <c r="AA84" s="2016"/>
      <c r="AB84" s="2016"/>
      <c r="AC84" s="2016"/>
      <c r="AD84" s="2017"/>
      <c r="AE84" s="2015"/>
      <c r="AF84" s="2016"/>
      <c r="AG84" s="2016"/>
      <c r="AH84" s="2016"/>
      <c r="AI84" s="2016"/>
      <c r="AJ84" s="2016"/>
      <c r="AK84" s="2016"/>
      <c r="AL84" s="2016"/>
      <c r="AM84" s="2016"/>
      <c r="AN84" s="2017"/>
      <c r="AO84" s="381"/>
      <c r="AP84" s="381"/>
      <c r="AQ84" s="381"/>
      <c r="AR84" s="381"/>
      <c r="BH84" s="381"/>
      <c r="BI84" s="381"/>
      <c r="BJ84" s="381"/>
      <c r="BK84" s="381"/>
      <c r="BL84" s="381"/>
      <c r="BM84" s="381"/>
      <c r="BN84" s="381"/>
      <c r="BO84" s="381"/>
      <c r="BP84" s="381"/>
      <c r="BQ84" s="381"/>
      <c r="BR84" s="381"/>
      <c r="BS84" s="381"/>
      <c r="BT84" s="381"/>
      <c r="BU84" s="381"/>
      <c r="BV84" s="381"/>
    </row>
    <row r="85" spans="1:74" s="888" customFormat="1" ht="12.6" customHeight="1">
      <c r="A85" s="2007"/>
      <c r="B85" s="2008"/>
      <c r="C85" s="2008"/>
      <c r="D85" s="2008"/>
      <c r="E85" s="2009"/>
      <c r="F85" s="2015"/>
      <c r="G85" s="2016"/>
      <c r="H85" s="2016"/>
      <c r="I85" s="2016"/>
      <c r="J85" s="2016"/>
      <c r="K85" s="2016"/>
      <c r="L85" s="2016"/>
      <c r="M85" s="2016"/>
      <c r="N85" s="2016"/>
      <c r="O85" s="2017"/>
      <c r="P85" s="1168"/>
      <c r="Q85" s="265"/>
      <c r="R85" s="2016"/>
      <c r="S85" s="2016"/>
      <c r="T85" s="2016"/>
      <c r="U85" s="2016"/>
      <c r="V85" s="2016"/>
      <c r="W85" s="2016"/>
      <c r="X85" s="2016"/>
      <c r="Y85" s="2016"/>
      <c r="Z85" s="2016"/>
      <c r="AA85" s="2016"/>
      <c r="AB85" s="2016"/>
      <c r="AC85" s="2016"/>
      <c r="AD85" s="2017"/>
      <c r="AE85" s="2015"/>
      <c r="AF85" s="2016"/>
      <c r="AG85" s="2016"/>
      <c r="AH85" s="2016"/>
      <c r="AI85" s="2016"/>
      <c r="AJ85" s="2016"/>
      <c r="AK85" s="2016"/>
      <c r="AL85" s="2016"/>
      <c r="AM85" s="2016"/>
      <c r="AN85" s="2017"/>
      <c r="AO85" s="381"/>
      <c r="AP85" s="381"/>
      <c r="AQ85" s="381"/>
      <c r="AR85" s="381"/>
      <c r="BH85" s="381"/>
      <c r="BI85" s="381"/>
      <c r="BJ85" s="381"/>
      <c r="BK85" s="381"/>
      <c r="BL85" s="381"/>
      <c r="BM85" s="381"/>
      <c r="BN85" s="381"/>
      <c r="BO85" s="381"/>
      <c r="BP85" s="381"/>
      <c r="BQ85" s="381"/>
      <c r="BR85" s="381"/>
      <c r="BS85" s="381"/>
      <c r="BT85" s="381"/>
      <c r="BU85" s="381"/>
      <c r="BV85" s="381"/>
    </row>
    <row r="86" spans="1:74" s="888" customFormat="1" ht="12.6" customHeight="1">
      <c r="A86" s="2007"/>
      <c r="B86" s="2008"/>
      <c r="C86" s="2008"/>
      <c r="D86" s="2008"/>
      <c r="E86" s="2009"/>
      <c r="F86" s="2015"/>
      <c r="G86" s="2016"/>
      <c r="H86" s="2016"/>
      <c r="I86" s="2016"/>
      <c r="J86" s="2016"/>
      <c r="K86" s="2016"/>
      <c r="L86" s="2016"/>
      <c r="M86" s="2016"/>
      <c r="N86" s="2016"/>
      <c r="O86" s="2017"/>
      <c r="P86" s="1168"/>
      <c r="Q86" s="265"/>
      <c r="R86" s="2016"/>
      <c r="S86" s="2016"/>
      <c r="T86" s="2016"/>
      <c r="U86" s="2016"/>
      <c r="V86" s="2016"/>
      <c r="W86" s="2016"/>
      <c r="X86" s="2016"/>
      <c r="Y86" s="2016"/>
      <c r="Z86" s="2016"/>
      <c r="AA86" s="2016"/>
      <c r="AB86" s="2016"/>
      <c r="AC86" s="2016"/>
      <c r="AD86" s="2017"/>
      <c r="AE86" s="2015"/>
      <c r="AF86" s="2016"/>
      <c r="AG86" s="2016"/>
      <c r="AH86" s="2016"/>
      <c r="AI86" s="2016"/>
      <c r="AJ86" s="2016"/>
      <c r="AK86" s="2016"/>
      <c r="AL86" s="2016"/>
      <c r="AM86" s="2016"/>
      <c r="AN86" s="2017"/>
      <c r="AO86" s="381"/>
      <c r="AP86" s="381"/>
      <c r="AQ86" s="381"/>
      <c r="AR86" s="381"/>
      <c r="BH86" s="381"/>
      <c r="BI86" s="381"/>
      <c r="BJ86" s="381"/>
      <c r="BK86" s="381"/>
      <c r="BL86" s="381"/>
      <c r="BM86" s="381"/>
      <c r="BN86" s="381"/>
      <c r="BO86" s="381"/>
      <c r="BP86" s="381"/>
      <c r="BQ86" s="381"/>
      <c r="BR86" s="381"/>
      <c r="BS86" s="381"/>
      <c r="BT86" s="381"/>
      <c r="BU86" s="381"/>
      <c r="BV86" s="381"/>
    </row>
    <row r="87" spans="1:74" s="888" customFormat="1" ht="12.6" customHeight="1">
      <c r="A87" s="2007"/>
      <c r="B87" s="2008"/>
      <c r="C87" s="2008"/>
      <c r="D87" s="2008"/>
      <c r="E87" s="2009"/>
      <c r="F87" s="2015"/>
      <c r="G87" s="2016"/>
      <c r="H87" s="2016"/>
      <c r="I87" s="2016"/>
      <c r="J87" s="2016"/>
      <c r="K87" s="2016"/>
      <c r="L87" s="2016"/>
      <c r="M87" s="2016"/>
      <c r="N87" s="2016"/>
      <c r="O87" s="2017"/>
      <c r="P87" s="1168"/>
      <c r="Q87" s="265"/>
      <c r="R87" s="2016"/>
      <c r="S87" s="2016"/>
      <c r="T87" s="2016"/>
      <c r="U87" s="2016"/>
      <c r="V87" s="2016"/>
      <c r="W87" s="2016"/>
      <c r="X87" s="2016"/>
      <c r="Y87" s="2016"/>
      <c r="Z87" s="2016"/>
      <c r="AA87" s="2016"/>
      <c r="AB87" s="2016"/>
      <c r="AC87" s="2016"/>
      <c r="AD87" s="2017"/>
      <c r="AE87" s="2015"/>
      <c r="AF87" s="2016"/>
      <c r="AG87" s="2016"/>
      <c r="AH87" s="2016"/>
      <c r="AI87" s="2016"/>
      <c r="AJ87" s="2016"/>
      <c r="AK87" s="2016"/>
      <c r="AL87" s="2016"/>
      <c r="AM87" s="2016"/>
      <c r="AN87" s="2017"/>
      <c r="AO87" s="381"/>
      <c r="AP87" s="381"/>
      <c r="AQ87" s="381"/>
      <c r="AR87" s="381"/>
      <c r="BH87" s="381"/>
      <c r="BI87" s="381"/>
      <c r="BJ87" s="381"/>
      <c r="BK87" s="381"/>
      <c r="BL87" s="381"/>
      <c r="BM87" s="381"/>
      <c r="BN87" s="381"/>
      <c r="BO87" s="381"/>
      <c r="BP87" s="381"/>
      <c r="BQ87" s="381"/>
      <c r="BR87" s="381"/>
      <c r="BS87" s="381"/>
      <c r="BT87" s="381"/>
      <c r="BU87" s="381"/>
      <c r="BV87" s="381"/>
    </row>
    <row r="88" spans="1:74" s="888" customFormat="1" ht="12.6" customHeight="1">
      <c r="A88" s="2007"/>
      <c r="B88" s="2008"/>
      <c r="C88" s="2008"/>
      <c r="D88" s="2008"/>
      <c r="E88" s="2009"/>
      <c r="F88" s="2015"/>
      <c r="G88" s="2016"/>
      <c r="H88" s="2016"/>
      <c r="I88" s="2016"/>
      <c r="J88" s="2016"/>
      <c r="K88" s="2016"/>
      <c r="L88" s="2016"/>
      <c r="M88" s="2016"/>
      <c r="N88" s="2016"/>
      <c r="O88" s="2017"/>
      <c r="P88" s="2048" t="s">
        <v>62</v>
      </c>
      <c r="Q88" s="2049"/>
      <c r="R88" s="2016" t="s">
        <v>63</v>
      </c>
      <c r="S88" s="2087"/>
      <c r="T88" s="2087"/>
      <c r="U88" s="2087"/>
      <c r="V88" s="2087"/>
      <c r="W88" s="2087"/>
      <c r="X88" s="2087"/>
      <c r="Y88" s="2087"/>
      <c r="Z88" s="2087"/>
      <c r="AA88" s="2087"/>
      <c r="AB88" s="2087"/>
      <c r="AC88" s="2087"/>
      <c r="AD88" s="2088"/>
      <c r="AE88" s="2015"/>
      <c r="AF88" s="2016"/>
      <c r="AG88" s="2016"/>
      <c r="AH88" s="2016"/>
      <c r="AI88" s="2016"/>
      <c r="AJ88" s="2016"/>
      <c r="AK88" s="2016"/>
      <c r="AL88" s="2016"/>
      <c r="AM88" s="2016"/>
      <c r="AN88" s="2017"/>
      <c r="AO88" s="381"/>
      <c r="AP88" s="381"/>
      <c r="AQ88" s="381"/>
      <c r="AR88" s="381"/>
      <c r="BH88" s="381"/>
      <c r="BI88" s="381"/>
      <c r="BJ88" s="381"/>
      <c r="BK88" s="381"/>
      <c r="BL88" s="381"/>
      <c r="BM88" s="381"/>
      <c r="BN88" s="381"/>
      <c r="BO88" s="381"/>
      <c r="BP88" s="381"/>
      <c r="BQ88" s="381"/>
      <c r="BR88" s="381"/>
      <c r="BS88" s="381"/>
      <c r="BT88" s="381"/>
      <c r="BU88" s="381"/>
      <c r="BV88" s="381"/>
    </row>
    <row r="89" spans="1:74" s="888" customFormat="1" ht="12.6" customHeight="1">
      <c r="A89" s="2007"/>
      <c r="B89" s="2008"/>
      <c r="C89" s="2008"/>
      <c r="D89" s="2008"/>
      <c r="E89" s="2009"/>
      <c r="F89" s="2015"/>
      <c r="G89" s="2016"/>
      <c r="H89" s="2016"/>
      <c r="I89" s="2016"/>
      <c r="J89" s="2016"/>
      <c r="K89" s="2016"/>
      <c r="L89" s="2016"/>
      <c r="M89" s="2016"/>
      <c r="N89" s="2016"/>
      <c r="O89" s="2017"/>
      <c r="P89" s="2048"/>
      <c r="Q89" s="2049"/>
      <c r="R89" s="2087"/>
      <c r="S89" s="2087"/>
      <c r="T89" s="2087"/>
      <c r="U89" s="2087"/>
      <c r="V89" s="2087"/>
      <c r="W89" s="2087"/>
      <c r="X89" s="2087"/>
      <c r="Y89" s="2087"/>
      <c r="Z89" s="2087"/>
      <c r="AA89" s="2087"/>
      <c r="AB89" s="2087"/>
      <c r="AC89" s="2087"/>
      <c r="AD89" s="2088"/>
      <c r="AE89" s="2015"/>
      <c r="AF89" s="2016"/>
      <c r="AG89" s="2016"/>
      <c r="AH89" s="2016"/>
      <c r="AI89" s="2016"/>
      <c r="AJ89" s="2016"/>
      <c r="AK89" s="2016"/>
      <c r="AL89" s="2016"/>
      <c r="AM89" s="2016"/>
      <c r="AN89" s="2017"/>
      <c r="AO89" s="381"/>
      <c r="AP89" s="381"/>
      <c r="AQ89" s="381"/>
      <c r="AR89" s="381"/>
      <c r="BH89" s="381"/>
      <c r="BI89" s="381"/>
      <c r="BJ89" s="381"/>
      <c r="BK89" s="381"/>
      <c r="BL89" s="381"/>
      <c r="BM89" s="381"/>
      <c r="BN89" s="381"/>
      <c r="BO89" s="381"/>
      <c r="BP89" s="381"/>
      <c r="BQ89" s="381"/>
      <c r="BR89" s="381"/>
      <c r="BS89" s="381"/>
      <c r="BT89" s="381"/>
      <c r="BU89" s="381"/>
      <c r="BV89" s="381"/>
    </row>
    <row r="90" spans="1:74" s="888" customFormat="1" ht="12.6" customHeight="1">
      <c r="A90" s="2007"/>
      <c r="B90" s="2008"/>
      <c r="C90" s="2008"/>
      <c r="D90" s="2008"/>
      <c r="E90" s="2009"/>
      <c r="F90" s="2015"/>
      <c r="G90" s="2016"/>
      <c r="H90" s="2016"/>
      <c r="I90" s="2016"/>
      <c r="J90" s="2016"/>
      <c r="K90" s="2016"/>
      <c r="L90" s="2016"/>
      <c r="M90" s="2016"/>
      <c r="N90" s="2016"/>
      <c r="O90" s="2017"/>
      <c r="P90" s="1168"/>
      <c r="Q90" s="265"/>
      <c r="R90" s="2087"/>
      <c r="S90" s="2087"/>
      <c r="T90" s="2087"/>
      <c r="U90" s="2087"/>
      <c r="V90" s="2087"/>
      <c r="W90" s="2087"/>
      <c r="X90" s="2087"/>
      <c r="Y90" s="2087"/>
      <c r="Z90" s="2087"/>
      <c r="AA90" s="2087"/>
      <c r="AB90" s="2087"/>
      <c r="AC90" s="2087"/>
      <c r="AD90" s="2088"/>
      <c r="AE90" s="2015"/>
      <c r="AF90" s="2016"/>
      <c r="AG90" s="2016"/>
      <c r="AH90" s="2016"/>
      <c r="AI90" s="2016"/>
      <c r="AJ90" s="2016"/>
      <c r="AK90" s="2016"/>
      <c r="AL90" s="2016"/>
      <c r="AM90" s="2016"/>
      <c r="AN90" s="2017"/>
      <c r="AO90" s="381"/>
      <c r="AP90" s="381"/>
      <c r="AQ90" s="381"/>
      <c r="AR90" s="381"/>
      <c r="AS90" s="381"/>
      <c r="AT90" s="381"/>
      <c r="AU90" s="381"/>
      <c r="AV90" s="381"/>
      <c r="AW90" s="381"/>
      <c r="AX90" s="381"/>
      <c r="AY90" s="381"/>
      <c r="AZ90" s="381"/>
      <c r="BA90" s="381"/>
      <c r="BB90" s="381"/>
      <c r="BC90" s="381"/>
      <c r="BD90" s="381"/>
      <c r="BE90" s="381"/>
      <c r="BF90" s="381"/>
      <c r="BG90" s="381"/>
      <c r="BH90" s="381"/>
      <c r="BI90" s="381"/>
      <c r="BJ90" s="381"/>
      <c r="BK90" s="381"/>
      <c r="BL90" s="381"/>
      <c r="BM90" s="381"/>
      <c r="BN90" s="381"/>
      <c r="BO90" s="381"/>
      <c r="BP90" s="381"/>
      <c r="BQ90" s="381"/>
      <c r="BR90" s="381"/>
      <c r="BS90" s="381"/>
      <c r="BT90" s="381"/>
      <c r="BU90" s="381"/>
      <c r="BV90" s="381"/>
    </row>
    <row r="91" spans="1:74" s="888" customFormat="1" ht="12.6" customHeight="1">
      <c r="A91" s="2007"/>
      <c r="B91" s="2008"/>
      <c r="C91" s="2008"/>
      <c r="D91" s="2008"/>
      <c r="E91" s="2009"/>
      <c r="F91" s="2015"/>
      <c r="G91" s="2016"/>
      <c r="H91" s="2016"/>
      <c r="I91" s="2016"/>
      <c r="J91" s="2016"/>
      <c r="K91" s="2016"/>
      <c r="L91" s="2016"/>
      <c r="M91" s="2016"/>
      <c r="N91" s="2016"/>
      <c r="O91" s="2017"/>
      <c r="P91" s="2048" t="s">
        <v>64</v>
      </c>
      <c r="Q91" s="2049"/>
      <c r="R91" s="2016" t="s">
        <v>65</v>
      </c>
      <c r="S91" s="2087"/>
      <c r="T91" s="2087"/>
      <c r="U91" s="2087"/>
      <c r="V91" s="2087"/>
      <c r="W91" s="2087"/>
      <c r="X91" s="2087"/>
      <c r="Y91" s="2087"/>
      <c r="Z91" s="2087"/>
      <c r="AA91" s="2087"/>
      <c r="AB91" s="2087"/>
      <c r="AC91" s="2087"/>
      <c r="AD91" s="2088"/>
      <c r="AE91" s="2015"/>
      <c r="AF91" s="2016"/>
      <c r="AG91" s="2016"/>
      <c r="AH91" s="2016"/>
      <c r="AI91" s="2016"/>
      <c r="AJ91" s="2016"/>
      <c r="AK91" s="2016"/>
      <c r="AL91" s="2016"/>
      <c r="AM91" s="2016"/>
      <c r="AN91" s="2017"/>
      <c r="AO91" s="381"/>
      <c r="AP91" s="381"/>
      <c r="AQ91" s="381"/>
      <c r="AR91" s="381"/>
      <c r="AS91" s="381"/>
      <c r="AT91" s="381"/>
      <c r="AU91" s="381"/>
      <c r="AV91" s="381"/>
      <c r="AW91" s="381"/>
      <c r="AX91" s="381"/>
      <c r="AY91" s="381"/>
      <c r="AZ91" s="381"/>
      <c r="BA91" s="381"/>
      <c r="BB91" s="381"/>
      <c r="BC91" s="381"/>
      <c r="BD91" s="381"/>
      <c r="BE91" s="381"/>
      <c r="BF91" s="381"/>
      <c r="BG91" s="381"/>
      <c r="BH91" s="381"/>
      <c r="BI91" s="381"/>
      <c r="BJ91" s="381"/>
      <c r="BK91" s="381"/>
      <c r="BL91" s="381"/>
      <c r="BM91" s="381"/>
      <c r="BN91" s="381"/>
      <c r="BO91" s="381"/>
      <c r="BP91" s="381"/>
      <c r="BQ91" s="381"/>
      <c r="BR91" s="381"/>
      <c r="BS91" s="381"/>
      <c r="BT91" s="381"/>
      <c r="BU91" s="381"/>
      <c r="BV91" s="381"/>
    </row>
    <row r="92" spans="1:74" s="888" customFormat="1" ht="12.6" customHeight="1">
      <c r="A92" s="2007"/>
      <c r="B92" s="2008"/>
      <c r="C92" s="2008"/>
      <c r="D92" s="2008"/>
      <c r="E92" s="2009"/>
      <c r="F92" s="2015"/>
      <c r="G92" s="2016"/>
      <c r="H92" s="2016"/>
      <c r="I92" s="2016"/>
      <c r="J92" s="2016"/>
      <c r="K92" s="2016"/>
      <c r="L92" s="2016"/>
      <c r="M92" s="2016"/>
      <c r="N92" s="2016"/>
      <c r="O92" s="2017"/>
      <c r="P92" s="264"/>
      <c r="Q92" s="264"/>
      <c r="R92" s="2087"/>
      <c r="S92" s="2087"/>
      <c r="T92" s="2087"/>
      <c r="U92" s="2087"/>
      <c r="V92" s="2087"/>
      <c r="W92" s="2087"/>
      <c r="X92" s="2087"/>
      <c r="Y92" s="2087"/>
      <c r="Z92" s="2087"/>
      <c r="AA92" s="2087"/>
      <c r="AB92" s="2087"/>
      <c r="AC92" s="2087"/>
      <c r="AD92" s="2088"/>
      <c r="AE92" s="2015"/>
      <c r="AF92" s="2016"/>
      <c r="AG92" s="2016"/>
      <c r="AH92" s="2016"/>
      <c r="AI92" s="2016"/>
      <c r="AJ92" s="2016"/>
      <c r="AK92" s="2016"/>
      <c r="AL92" s="2016"/>
      <c r="AM92" s="2016"/>
      <c r="AN92" s="2017"/>
      <c r="AO92" s="381"/>
      <c r="AP92" s="381"/>
      <c r="AQ92" s="381"/>
      <c r="AR92" s="381"/>
      <c r="AS92" s="381"/>
      <c r="AT92" s="381"/>
      <c r="AU92" s="381"/>
      <c r="AV92" s="381"/>
      <c r="AW92" s="381"/>
      <c r="AX92" s="381"/>
      <c r="AY92" s="381"/>
      <c r="AZ92" s="381"/>
      <c r="BA92" s="381"/>
      <c r="BB92" s="381"/>
      <c r="BC92" s="381"/>
      <c r="BD92" s="381"/>
      <c r="BE92" s="381"/>
      <c r="BF92" s="381"/>
      <c r="BG92" s="381"/>
      <c r="BH92" s="381"/>
      <c r="BI92" s="381"/>
      <c r="BJ92" s="381"/>
      <c r="BK92" s="381"/>
      <c r="BL92" s="381"/>
      <c r="BM92" s="381"/>
      <c r="BN92" s="381"/>
      <c r="BO92" s="381"/>
      <c r="BP92" s="381"/>
      <c r="BQ92" s="381"/>
      <c r="BR92" s="381"/>
      <c r="BS92" s="381"/>
      <c r="BT92" s="381"/>
      <c r="BU92" s="381"/>
      <c r="BV92" s="381"/>
    </row>
    <row r="93" spans="1:74" s="888" customFormat="1" ht="12.6" customHeight="1">
      <c r="A93" s="2007"/>
      <c r="B93" s="2008"/>
      <c r="C93" s="2008"/>
      <c r="D93" s="2008"/>
      <c r="E93" s="2009"/>
      <c r="F93" s="2015"/>
      <c r="G93" s="2016"/>
      <c r="H93" s="2016"/>
      <c r="I93" s="2016"/>
      <c r="J93" s="2016"/>
      <c r="K93" s="2016"/>
      <c r="L93" s="2016"/>
      <c r="M93" s="2016"/>
      <c r="N93" s="2016"/>
      <c r="O93" s="2017"/>
      <c r="P93" s="264"/>
      <c r="Q93" s="264"/>
      <c r="R93" s="2087"/>
      <c r="S93" s="2087"/>
      <c r="T93" s="2087"/>
      <c r="U93" s="2087"/>
      <c r="V93" s="2087"/>
      <c r="W93" s="2087"/>
      <c r="X93" s="2087"/>
      <c r="Y93" s="2087"/>
      <c r="Z93" s="2087"/>
      <c r="AA93" s="2087"/>
      <c r="AB93" s="2087"/>
      <c r="AC93" s="2087"/>
      <c r="AD93" s="2088"/>
      <c r="AE93" s="2015"/>
      <c r="AF93" s="2016"/>
      <c r="AG93" s="2016"/>
      <c r="AH93" s="2016"/>
      <c r="AI93" s="2016"/>
      <c r="AJ93" s="2016"/>
      <c r="AK93" s="2016"/>
      <c r="AL93" s="2016"/>
      <c r="AM93" s="2016"/>
      <c r="AN93" s="2017"/>
      <c r="AO93" s="381"/>
      <c r="AP93" s="381"/>
      <c r="AQ93" s="381"/>
      <c r="AR93" s="381"/>
      <c r="AS93" s="381"/>
      <c r="AT93" s="381"/>
      <c r="AU93" s="381"/>
      <c r="AV93" s="381"/>
      <c r="AW93" s="381"/>
      <c r="AX93" s="381"/>
      <c r="AY93" s="381"/>
      <c r="AZ93" s="381"/>
      <c r="BA93" s="381"/>
      <c r="BB93" s="381"/>
      <c r="BC93" s="381"/>
      <c r="BD93" s="381"/>
      <c r="BE93" s="381"/>
      <c r="BF93" s="381"/>
      <c r="BG93" s="381"/>
      <c r="BH93" s="381"/>
      <c r="BI93" s="381"/>
      <c r="BJ93" s="381"/>
      <c r="BK93" s="381"/>
      <c r="BL93" s="381"/>
      <c r="BM93" s="381"/>
      <c r="BN93" s="381"/>
      <c r="BO93" s="381"/>
      <c r="BP93" s="381"/>
      <c r="BQ93" s="381"/>
      <c r="BR93" s="381"/>
      <c r="BS93" s="381"/>
      <c r="BT93" s="381"/>
      <c r="BU93" s="381"/>
      <c r="BV93" s="381"/>
    </row>
    <row r="94" spans="1:74" s="888" customFormat="1" ht="12.6" customHeight="1">
      <c r="A94" s="2004" t="s">
        <v>44</v>
      </c>
      <c r="B94" s="2005"/>
      <c r="C94" s="2005"/>
      <c r="D94" s="2005"/>
      <c r="E94" s="2006"/>
      <c r="F94" s="1973" t="s">
        <v>3060</v>
      </c>
      <c r="G94" s="2013"/>
      <c r="H94" s="2013"/>
      <c r="I94" s="2013"/>
      <c r="J94" s="2013"/>
      <c r="K94" s="2013"/>
      <c r="L94" s="2013"/>
      <c r="M94" s="2013"/>
      <c r="N94" s="2013"/>
      <c r="O94" s="2014"/>
      <c r="P94" s="1973" t="s">
        <v>2812</v>
      </c>
      <c r="Q94" s="2013"/>
      <c r="R94" s="2013"/>
      <c r="S94" s="2013"/>
      <c r="T94" s="2013"/>
      <c r="U94" s="2013"/>
      <c r="V94" s="2013"/>
      <c r="W94" s="2013"/>
      <c r="X94" s="2013"/>
      <c r="Y94" s="2013"/>
      <c r="Z94" s="2013"/>
      <c r="AA94" s="2013"/>
      <c r="AB94" s="2013"/>
      <c r="AC94" s="2013"/>
      <c r="AD94" s="2014"/>
      <c r="AE94" s="2015"/>
      <c r="AF94" s="2016"/>
      <c r="AG94" s="2016"/>
      <c r="AH94" s="2016"/>
      <c r="AI94" s="2016"/>
      <c r="AJ94" s="2016"/>
      <c r="AK94" s="2016"/>
      <c r="AL94" s="2016"/>
      <c r="AM94" s="2016"/>
      <c r="AN94" s="2017"/>
      <c r="AO94" s="381"/>
      <c r="AP94" s="381"/>
      <c r="AQ94" s="381"/>
      <c r="AR94" s="381"/>
      <c r="AS94" s="381"/>
      <c r="AT94" s="381"/>
      <c r="AU94" s="381"/>
      <c r="AV94" s="381"/>
      <c r="AW94" s="381"/>
      <c r="AX94" s="381"/>
      <c r="AY94" s="381"/>
      <c r="AZ94" s="381"/>
      <c r="BA94" s="381"/>
      <c r="BB94" s="381"/>
      <c r="BC94" s="381"/>
      <c r="BD94" s="381"/>
      <c r="BE94" s="381"/>
      <c r="BF94" s="381"/>
      <c r="BG94" s="381"/>
      <c r="BH94" s="381"/>
      <c r="BI94" s="381"/>
      <c r="BJ94" s="381"/>
      <c r="BK94" s="381"/>
      <c r="BL94" s="381"/>
      <c r="BM94" s="381"/>
      <c r="BN94" s="381"/>
      <c r="BO94" s="381"/>
      <c r="BP94" s="381"/>
      <c r="BQ94" s="381"/>
      <c r="BR94" s="381"/>
      <c r="BS94" s="381"/>
      <c r="BT94" s="381"/>
      <c r="BU94" s="381"/>
      <c r="BV94" s="381"/>
    </row>
    <row r="95" spans="1:74" s="888" customFormat="1" ht="12.6" customHeight="1">
      <c r="A95" s="2007"/>
      <c r="B95" s="2008"/>
      <c r="C95" s="2008"/>
      <c r="D95" s="2008"/>
      <c r="E95" s="2009"/>
      <c r="F95" s="2015"/>
      <c r="G95" s="2016"/>
      <c r="H95" s="2016"/>
      <c r="I95" s="2016"/>
      <c r="J95" s="2016"/>
      <c r="K95" s="2016"/>
      <c r="L95" s="2016"/>
      <c r="M95" s="2016"/>
      <c r="N95" s="2016"/>
      <c r="O95" s="2017"/>
      <c r="P95" s="2015"/>
      <c r="Q95" s="2016"/>
      <c r="R95" s="2016"/>
      <c r="S95" s="2016"/>
      <c r="T95" s="2016"/>
      <c r="U95" s="2016"/>
      <c r="V95" s="2016"/>
      <c r="W95" s="2016"/>
      <c r="X95" s="2016"/>
      <c r="Y95" s="2016"/>
      <c r="Z95" s="2016"/>
      <c r="AA95" s="2016"/>
      <c r="AB95" s="2016"/>
      <c r="AC95" s="2016"/>
      <c r="AD95" s="2017"/>
      <c r="AE95" s="2015"/>
      <c r="AF95" s="2016"/>
      <c r="AG95" s="2016"/>
      <c r="AH95" s="2016"/>
      <c r="AI95" s="2016"/>
      <c r="AJ95" s="2016"/>
      <c r="AK95" s="2016"/>
      <c r="AL95" s="2016"/>
      <c r="AM95" s="2016"/>
      <c r="AN95" s="2017"/>
      <c r="AO95" s="381"/>
      <c r="AP95" s="381"/>
      <c r="AQ95" s="381"/>
      <c r="AR95" s="381"/>
      <c r="AS95" s="381"/>
      <c r="AT95" s="381"/>
      <c r="AU95" s="381"/>
      <c r="AV95" s="381"/>
      <c r="AW95" s="381"/>
      <c r="AX95" s="381"/>
      <c r="AY95" s="381"/>
      <c r="AZ95" s="381"/>
      <c r="BA95" s="381"/>
      <c r="BB95" s="381"/>
      <c r="BC95" s="381"/>
      <c r="BD95" s="381"/>
      <c r="BE95" s="381"/>
      <c r="BF95" s="381"/>
      <c r="BG95" s="381"/>
      <c r="BH95" s="381"/>
      <c r="BI95" s="381"/>
      <c r="BJ95" s="381"/>
      <c r="BK95" s="381"/>
      <c r="BL95" s="381"/>
      <c r="BM95" s="381"/>
      <c r="BN95" s="381"/>
      <c r="BO95" s="381"/>
      <c r="BP95" s="381"/>
      <c r="BQ95" s="381"/>
      <c r="BR95" s="381"/>
      <c r="BS95" s="381"/>
      <c r="BT95" s="381"/>
      <c r="BU95" s="381"/>
      <c r="BV95" s="381"/>
    </row>
    <row r="96" spans="1:74" s="888" customFormat="1" ht="12.6" customHeight="1">
      <c r="A96" s="2007"/>
      <c r="B96" s="2008"/>
      <c r="C96" s="2008"/>
      <c r="D96" s="2008"/>
      <c r="E96" s="2009"/>
      <c r="F96" s="2015"/>
      <c r="G96" s="2016"/>
      <c r="H96" s="2016"/>
      <c r="I96" s="2016"/>
      <c r="J96" s="2016"/>
      <c r="K96" s="2016"/>
      <c r="L96" s="2016"/>
      <c r="M96" s="2016"/>
      <c r="N96" s="2016"/>
      <c r="O96" s="2017"/>
      <c r="P96" s="2015"/>
      <c r="Q96" s="2016"/>
      <c r="R96" s="2016"/>
      <c r="S96" s="2016"/>
      <c r="T96" s="2016"/>
      <c r="U96" s="2016"/>
      <c r="V96" s="2016"/>
      <c r="W96" s="2016"/>
      <c r="X96" s="2016"/>
      <c r="Y96" s="2016"/>
      <c r="Z96" s="2016"/>
      <c r="AA96" s="2016"/>
      <c r="AB96" s="2016"/>
      <c r="AC96" s="2016"/>
      <c r="AD96" s="2017"/>
      <c r="AE96" s="2015"/>
      <c r="AF96" s="2016"/>
      <c r="AG96" s="2016"/>
      <c r="AH96" s="2016"/>
      <c r="AI96" s="2016"/>
      <c r="AJ96" s="2016"/>
      <c r="AK96" s="2016"/>
      <c r="AL96" s="2016"/>
      <c r="AM96" s="2016"/>
      <c r="AN96" s="2017"/>
      <c r="AO96" s="381"/>
      <c r="AP96" s="381"/>
      <c r="AQ96" s="381"/>
      <c r="AR96" s="381"/>
      <c r="AS96" s="381"/>
      <c r="AT96" s="381"/>
      <c r="AU96" s="381"/>
      <c r="AV96" s="381"/>
      <c r="AW96" s="381"/>
      <c r="AX96" s="381"/>
      <c r="AY96" s="381"/>
      <c r="AZ96" s="381"/>
      <c r="BA96" s="381"/>
      <c r="BB96" s="381"/>
      <c r="BC96" s="381"/>
      <c r="BD96" s="381"/>
      <c r="BE96" s="381"/>
      <c r="BF96" s="381"/>
      <c r="BG96" s="381"/>
      <c r="BH96" s="381"/>
      <c r="BI96" s="381"/>
      <c r="BJ96" s="381"/>
      <c r="BK96" s="381"/>
      <c r="BL96" s="381"/>
      <c r="BM96" s="381"/>
      <c r="BN96" s="381"/>
      <c r="BO96" s="381"/>
      <c r="BP96" s="381"/>
      <c r="BQ96" s="381"/>
      <c r="BR96" s="381"/>
      <c r="BS96" s="381"/>
      <c r="BT96" s="381"/>
      <c r="BU96" s="381"/>
      <c r="BV96" s="381"/>
    </row>
    <row r="97" spans="1:74" s="888" customFormat="1" ht="12.6" customHeight="1">
      <c r="A97" s="2007"/>
      <c r="B97" s="2008"/>
      <c r="C97" s="2008"/>
      <c r="D97" s="2008"/>
      <c r="E97" s="2009"/>
      <c r="F97" s="2015"/>
      <c r="G97" s="2016"/>
      <c r="H97" s="2016"/>
      <c r="I97" s="2016"/>
      <c r="J97" s="2016"/>
      <c r="K97" s="2016"/>
      <c r="L97" s="2016"/>
      <c r="M97" s="2016"/>
      <c r="N97" s="2016"/>
      <c r="O97" s="2017"/>
      <c r="P97" s="2015"/>
      <c r="Q97" s="2016"/>
      <c r="R97" s="2016"/>
      <c r="S97" s="2016"/>
      <c r="T97" s="2016"/>
      <c r="U97" s="2016"/>
      <c r="V97" s="2016"/>
      <c r="W97" s="2016"/>
      <c r="X97" s="2016"/>
      <c r="Y97" s="2016"/>
      <c r="Z97" s="2016"/>
      <c r="AA97" s="2016"/>
      <c r="AB97" s="2016"/>
      <c r="AC97" s="2016"/>
      <c r="AD97" s="2017"/>
      <c r="AE97" s="2015"/>
      <c r="AF97" s="2016"/>
      <c r="AG97" s="2016"/>
      <c r="AH97" s="2016"/>
      <c r="AI97" s="2016"/>
      <c r="AJ97" s="2016"/>
      <c r="AK97" s="2016"/>
      <c r="AL97" s="2016"/>
      <c r="AM97" s="2016"/>
      <c r="AN97" s="2017"/>
      <c r="AO97" s="381"/>
      <c r="AP97" s="381"/>
      <c r="AQ97" s="381"/>
      <c r="AR97" s="381"/>
      <c r="AS97" s="381"/>
      <c r="AT97" s="381"/>
      <c r="AU97" s="381"/>
      <c r="AV97" s="381"/>
      <c r="AW97" s="381"/>
      <c r="AX97" s="381"/>
      <c r="AY97" s="381"/>
      <c r="AZ97" s="381"/>
      <c r="BA97" s="381"/>
      <c r="BB97" s="381"/>
      <c r="BC97" s="381"/>
      <c r="BD97" s="381"/>
      <c r="BE97" s="381"/>
      <c r="BF97" s="381"/>
      <c r="BG97" s="381"/>
      <c r="BH97" s="381"/>
      <c r="BI97" s="381"/>
      <c r="BJ97" s="381"/>
      <c r="BK97" s="381"/>
      <c r="BL97" s="381"/>
      <c r="BM97" s="381"/>
      <c r="BN97" s="381"/>
      <c r="BO97" s="381"/>
      <c r="BP97" s="381"/>
      <c r="BQ97" s="381"/>
      <c r="BR97" s="381"/>
      <c r="BS97" s="381"/>
      <c r="BT97" s="381"/>
      <c r="BU97" s="381"/>
      <c r="BV97" s="381"/>
    </row>
    <row r="98" spans="1:74" s="888" customFormat="1" ht="12.6" customHeight="1">
      <c r="A98" s="2007"/>
      <c r="B98" s="2008"/>
      <c r="C98" s="2008"/>
      <c r="D98" s="2008"/>
      <c r="E98" s="2009"/>
      <c r="F98" s="2015"/>
      <c r="G98" s="2016"/>
      <c r="H98" s="2016"/>
      <c r="I98" s="2016"/>
      <c r="J98" s="2016"/>
      <c r="K98" s="2016"/>
      <c r="L98" s="2016"/>
      <c r="M98" s="2016"/>
      <c r="N98" s="2016"/>
      <c r="O98" s="2017"/>
      <c r="P98" s="2015"/>
      <c r="Q98" s="2016"/>
      <c r="R98" s="2016"/>
      <c r="S98" s="2016"/>
      <c r="T98" s="2016"/>
      <c r="U98" s="2016"/>
      <c r="V98" s="2016"/>
      <c r="W98" s="2016"/>
      <c r="X98" s="2016"/>
      <c r="Y98" s="2016"/>
      <c r="Z98" s="2016"/>
      <c r="AA98" s="2016"/>
      <c r="AB98" s="2016"/>
      <c r="AC98" s="2016"/>
      <c r="AD98" s="2017"/>
      <c r="AE98" s="2015"/>
      <c r="AF98" s="2016"/>
      <c r="AG98" s="2016"/>
      <c r="AH98" s="2016"/>
      <c r="AI98" s="2016"/>
      <c r="AJ98" s="2016"/>
      <c r="AK98" s="2016"/>
      <c r="AL98" s="2016"/>
      <c r="AM98" s="2016"/>
      <c r="AN98" s="2017"/>
      <c r="AO98" s="381"/>
      <c r="AP98" s="381"/>
      <c r="AQ98" s="381"/>
      <c r="AR98" s="381"/>
      <c r="AS98" s="381"/>
      <c r="AT98" s="381"/>
      <c r="AU98" s="381"/>
      <c r="AV98" s="381"/>
      <c r="AW98" s="381"/>
      <c r="AX98" s="381"/>
      <c r="AY98" s="381"/>
      <c r="AZ98" s="381"/>
      <c r="BA98" s="381"/>
      <c r="BB98" s="381"/>
      <c r="BC98" s="381"/>
      <c r="BD98" s="381"/>
      <c r="BE98" s="381"/>
      <c r="BF98" s="381"/>
      <c r="BG98" s="381"/>
      <c r="BH98" s="381"/>
      <c r="BI98" s="381"/>
      <c r="BJ98" s="381"/>
      <c r="BK98" s="381"/>
      <c r="BL98" s="381"/>
      <c r="BM98" s="381"/>
      <c r="BN98" s="381"/>
      <c r="BO98" s="381"/>
      <c r="BP98" s="381"/>
      <c r="BQ98" s="381"/>
      <c r="BR98" s="381"/>
      <c r="BS98" s="381"/>
      <c r="BT98" s="381"/>
      <c r="BU98" s="381"/>
      <c r="BV98" s="381"/>
    </row>
    <row r="99" spans="1:74" s="888" customFormat="1" ht="12.6" customHeight="1">
      <c r="A99" s="2007"/>
      <c r="B99" s="2008"/>
      <c r="C99" s="2008"/>
      <c r="D99" s="2008"/>
      <c r="E99" s="2009"/>
      <c r="F99" s="2015"/>
      <c r="G99" s="2016"/>
      <c r="H99" s="2016"/>
      <c r="I99" s="2016"/>
      <c r="J99" s="2016"/>
      <c r="K99" s="2016"/>
      <c r="L99" s="2016"/>
      <c r="M99" s="2016"/>
      <c r="N99" s="2016"/>
      <c r="O99" s="2017"/>
      <c r="P99" s="2015"/>
      <c r="Q99" s="2016"/>
      <c r="R99" s="2016"/>
      <c r="S99" s="2016"/>
      <c r="T99" s="2016"/>
      <c r="U99" s="2016"/>
      <c r="V99" s="2016"/>
      <c r="W99" s="2016"/>
      <c r="X99" s="2016"/>
      <c r="Y99" s="2016"/>
      <c r="Z99" s="2016"/>
      <c r="AA99" s="2016"/>
      <c r="AB99" s="2016"/>
      <c r="AC99" s="2016"/>
      <c r="AD99" s="2017"/>
      <c r="AE99" s="2015"/>
      <c r="AF99" s="2016"/>
      <c r="AG99" s="2016"/>
      <c r="AH99" s="2016"/>
      <c r="AI99" s="2016"/>
      <c r="AJ99" s="2016"/>
      <c r="AK99" s="2016"/>
      <c r="AL99" s="2016"/>
      <c r="AM99" s="2016"/>
      <c r="AN99" s="2017"/>
      <c r="AO99" s="381"/>
      <c r="AP99" s="381"/>
      <c r="AQ99" s="381"/>
      <c r="AR99" s="381"/>
      <c r="AS99" s="381"/>
      <c r="AT99" s="381"/>
      <c r="AU99" s="381"/>
      <c r="AV99" s="381"/>
      <c r="AW99" s="381"/>
      <c r="AX99" s="381"/>
      <c r="AY99" s="381"/>
      <c r="AZ99" s="381"/>
      <c r="BA99" s="381"/>
      <c r="BB99" s="381"/>
      <c r="BC99" s="381"/>
      <c r="BD99" s="381"/>
      <c r="BE99" s="381"/>
      <c r="BF99" s="381"/>
      <c r="BG99" s="381"/>
      <c r="BH99" s="381"/>
      <c r="BI99" s="381"/>
      <c r="BJ99" s="381"/>
      <c r="BK99" s="381"/>
      <c r="BL99" s="381"/>
      <c r="BM99" s="381"/>
      <c r="BN99" s="381"/>
      <c r="BO99" s="381"/>
      <c r="BP99" s="381"/>
      <c r="BQ99" s="381"/>
      <c r="BR99" s="381"/>
      <c r="BS99" s="381"/>
      <c r="BT99" s="381"/>
      <c r="BU99" s="381"/>
      <c r="BV99" s="381"/>
    </row>
    <row r="100" spans="1:74" s="888" customFormat="1" ht="12.6" customHeight="1">
      <c r="A100" s="2007"/>
      <c r="B100" s="2008"/>
      <c r="C100" s="2008"/>
      <c r="D100" s="2008"/>
      <c r="E100" s="2009"/>
      <c r="F100" s="2015"/>
      <c r="G100" s="2016"/>
      <c r="H100" s="2016"/>
      <c r="I100" s="2016"/>
      <c r="J100" s="2016"/>
      <c r="K100" s="2016"/>
      <c r="L100" s="2016"/>
      <c r="M100" s="2016"/>
      <c r="N100" s="2016"/>
      <c r="O100" s="2017"/>
      <c r="P100" s="2015"/>
      <c r="Q100" s="2016"/>
      <c r="R100" s="2016"/>
      <c r="S100" s="2016"/>
      <c r="T100" s="2016"/>
      <c r="U100" s="2016"/>
      <c r="V100" s="2016"/>
      <c r="W100" s="2016"/>
      <c r="X100" s="2016"/>
      <c r="Y100" s="2016"/>
      <c r="Z100" s="2016"/>
      <c r="AA100" s="2016"/>
      <c r="AB100" s="2016"/>
      <c r="AC100" s="2016"/>
      <c r="AD100" s="2017"/>
      <c r="AE100" s="2015"/>
      <c r="AF100" s="2016"/>
      <c r="AG100" s="2016"/>
      <c r="AH100" s="2016"/>
      <c r="AI100" s="2016"/>
      <c r="AJ100" s="2016"/>
      <c r="AK100" s="2016"/>
      <c r="AL100" s="2016"/>
      <c r="AM100" s="2016"/>
      <c r="AN100" s="2017"/>
      <c r="AO100" s="381"/>
      <c r="AP100" s="381"/>
      <c r="AQ100" s="381"/>
      <c r="AR100" s="381"/>
      <c r="AS100" s="381"/>
      <c r="AT100" s="381"/>
      <c r="AU100" s="381"/>
      <c r="AV100" s="381"/>
      <c r="AW100" s="381"/>
      <c r="AX100" s="381"/>
      <c r="AY100" s="381"/>
      <c r="AZ100" s="381"/>
      <c r="BA100" s="381"/>
      <c r="BB100" s="381"/>
      <c r="BC100" s="381"/>
      <c r="BD100" s="381"/>
      <c r="BE100" s="381"/>
      <c r="BF100" s="381"/>
      <c r="BG100" s="381"/>
      <c r="BH100" s="381"/>
      <c r="BI100" s="381"/>
      <c r="BJ100" s="381"/>
      <c r="BK100" s="381"/>
      <c r="BL100" s="381"/>
      <c r="BM100" s="381"/>
      <c r="BN100" s="381"/>
      <c r="BO100" s="381"/>
      <c r="BP100" s="381"/>
      <c r="BQ100" s="381"/>
      <c r="BR100" s="381"/>
      <c r="BS100" s="381"/>
      <c r="BT100" s="381"/>
      <c r="BU100" s="381"/>
      <c r="BV100" s="381"/>
    </row>
    <row r="101" spans="1:74" s="888" customFormat="1" ht="12.6" customHeight="1">
      <c r="A101" s="2007"/>
      <c r="B101" s="2008"/>
      <c r="C101" s="2008"/>
      <c r="D101" s="2008"/>
      <c r="E101" s="2009"/>
      <c r="F101" s="2015"/>
      <c r="G101" s="2016"/>
      <c r="H101" s="2016"/>
      <c r="I101" s="2016"/>
      <c r="J101" s="2016"/>
      <c r="K101" s="2016"/>
      <c r="L101" s="2016"/>
      <c r="M101" s="2016"/>
      <c r="N101" s="2016"/>
      <c r="O101" s="2017"/>
      <c r="P101" s="2015"/>
      <c r="Q101" s="2016"/>
      <c r="R101" s="2016"/>
      <c r="S101" s="2016"/>
      <c r="T101" s="2016"/>
      <c r="U101" s="2016"/>
      <c r="V101" s="2016"/>
      <c r="W101" s="2016"/>
      <c r="X101" s="2016"/>
      <c r="Y101" s="2016"/>
      <c r="Z101" s="2016"/>
      <c r="AA101" s="2016"/>
      <c r="AB101" s="2016"/>
      <c r="AC101" s="2016"/>
      <c r="AD101" s="2017"/>
      <c r="AE101" s="2015"/>
      <c r="AF101" s="2016"/>
      <c r="AG101" s="2016"/>
      <c r="AH101" s="2016"/>
      <c r="AI101" s="2016"/>
      <c r="AJ101" s="2016"/>
      <c r="AK101" s="2016"/>
      <c r="AL101" s="2016"/>
      <c r="AM101" s="2016"/>
      <c r="AN101" s="2017"/>
      <c r="AO101" s="381"/>
      <c r="AP101" s="381"/>
      <c r="AQ101" s="381"/>
      <c r="AR101" s="381"/>
      <c r="AS101" s="381"/>
      <c r="AT101" s="381"/>
      <c r="AU101" s="381"/>
      <c r="AV101" s="381"/>
      <c r="AW101" s="381"/>
      <c r="AX101" s="381"/>
      <c r="AY101" s="381"/>
      <c r="AZ101" s="381"/>
      <c r="BA101" s="381"/>
      <c r="BB101" s="381"/>
      <c r="BC101" s="381"/>
      <c r="BD101" s="381"/>
      <c r="BE101" s="381"/>
      <c r="BF101" s="381"/>
      <c r="BG101" s="381"/>
      <c r="BH101" s="381"/>
      <c r="BI101" s="381"/>
      <c r="BJ101" s="381"/>
      <c r="BK101" s="381"/>
      <c r="BL101" s="381"/>
      <c r="BM101" s="381"/>
      <c r="BN101" s="381"/>
      <c r="BO101" s="381"/>
      <c r="BP101" s="381"/>
      <c r="BQ101" s="381"/>
      <c r="BR101" s="381"/>
      <c r="BS101" s="381"/>
      <c r="BT101" s="381"/>
      <c r="BU101" s="381"/>
      <c r="BV101" s="381"/>
    </row>
    <row r="102" spans="1:74" s="888" customFormat="1" ht="12.6" customHeight="1">
      <c r="A102" s="2007"/>
      <c r="B102" s="2008"/>
      <c r="C102" s="2008"/>
      <c r="D102" s="2008"/>
      <c r="E102" s="2009"/>
      <c r="F102" s="2015"/>
      <c r="G102" s="2016"/>
      <c r="H102" s="2016"/>
      <c r="I102" s="2016"/>
      <c r="J102" s="2016"/>
      <c r="K102" s="2016"/>
      <c r="L102" s="2016"/>
      <c r="M102" s="2016"/>
      <c r="N102" s="2016"/>
      <c r="O102" s="2017"/>
      <c r="P102" s="1976" t="s">
        <v>66</v>
      </c>
      <c r="Q102" s="2002"/>
      <c r="R102" s="2002"/>
      <c r="S102" s="2002"/>
      <c r="T102" s="2002"/>
      <c r="U102" s="2002"/>
      <c r="V102" s="2002"/>
      <c r="W102" s="2002"/>
      <c r="X102" s="2002"/>
      <c r="Y102" s="2002"/>
      <c r="Z102" s="2002"/>
      <c r="AA102" s="2002"/>
      <c r="AB102" s="2002"/>
      <c r="AC102" s="2002"/>
      <c r="AD102" s="2003"/>
      <c r="AE102" s="2015"/>
      <c r="AF102" s="2016"/>
      <c r="AG102" s="2016"/>
      <c r="AH102" s="2016"/>
      <c r="AI102" s="2016"/>
      <c r="AJ102" s="2016"/>
      <c r="AK102" s="2016"/>
      <c r="AL102" s="2016"/>
      <c r="AM102" s="2016"/>
      <c r="AN102" s="2017"/>
      <c r="AO102" s="381"/>
      <c r="AP102" s="381"/>
      <c r="AQ102" s="381"/>
      <c r="AR102" s="381"/>
      <c r="AS102" s="381"/>
      <c r="AT102" s="381"/>
      <c r="AU102" s="381"/>
      <c r="AV102" s="381"/>
      <c r="AW102" s="381"/>
      <c r="AX102" s="381"/>
      <c r="AY102" s="381"/>
      <c r="AZ102" s="381"/>
      <c r="BA102" s="381"/>
      <c r="BB102" s="381"/>
      <c r="BC102" s="381"/>
      <c r="BD102" s="381"/>
      <c r="BE102" s="381"/>
      <c r="BF102" s="381"/>
      <c r="BG102" s="381"/>
      <c r="BH102" s="381"/>
      <c r="BI102" s="381"/>
      <c r="BJ102" s="381"/>
      <c r="BK102" s="381"/>
      <c r="BL102" s="381"/>
      <c r="BM102" s="381"/>
      <c r="BN102" s="381"/>
      <c r="BO102" s="381"/>
      <c r="BP102" s="381"/>
      <c r="BQ102" s="381"/>
      <c r="BR102" s="381"/>
      <c r="BS102" s="381"/>
      <c r="BT102" s="381"/>
      <c r="BU102" s="381"/>
      <c r="BV102" s="381"/>
    </row>
    <row r="103" spans="1:74" s="888" customFormat="1" ht="12.6" customHeight="1">
      <c r="A103" s="2007"/>
      <c r="B103" s="2008"/>
      <c r="C103" s="2008"/>
      <c r="D103" s="2008"/>
      <c r="E103" s="2009"/>
      <c r="F103" s="2015"/>
      <c r="G103" s="2016"/>
      <c r="H103" s="2016"/>
      <c r="I103" s="2016"/>
      <c r="J103" s="2016"/>
      <c r="K103" s="2016"/>
      <c r="L103" s="2016"/>
      <c r="M103" s="2016"/>
      <c r="N103" s="2016"/>
      <c r="O103" s="2017"/>
      <c r="P103" s="2048" t="s">
        <v>61</v>
      </c>
      <c r="Q103" s="2049"/>
      <c r="R103" s="2016" t="s">
        <v>67</v>
      </c>
      <c r="S103" s="2016"/>
      <c r="T103" s="2016"/>
      <c r="U103" s="2016"/>
      <c r="V103" s="2016"/>
      <c r="W103" s="2016"/>
      <c r="X103" s="2016"/>
      <c r="Y103" s="2016"/>
      <c r="Z103" s="2016"/>
      <c r="AA103" s="2016"/>
      <c r="AB103" s="2016"/>
      <c r="AC103" s="2016"/>
      <c r="AD103" s="2017"/>
      <c r="AE103" s="2015"/>
      <c r="AF103" s="2016"/>
      <c r="AG103" s="2016"/>
      <c r="AH103" s="2016"/>
      <c r="AI103" s="2016"/>
      <c r="AJ103" s="2016"/>
      <c r="AK103" s="2016"/>
      <c r="AL103" s="2016"/>
      <c r="AM103" s="2016"/>
      <c r="AN103" s="2017"/>
      <c r="AO103" s="381"/>
      <c r="AP103" s="381"/>
      <c r="AQ103" s="381"/>
      <c r="AR103" s="381"/>
      <c r="AS103" s="381"/>
      <c r="AT103" s="381"/>
      <c r="AU103" s="381"/>
      <c r="AV103" s="381"/>
      <c r="AW103" s="381"/>
      <c r="AX103" s="381"/>
      <c r="AY103" s="381"/>
      <c r="AZ103" s="381"/>
      <c r="BA103" s="381"/>
      <c r="BB103" s="381"/>
      <c r="BC103" s="381"/>
      <c r="BD103" s="381"/>
      <c r="BE103" s="381"/>
      <c r="BF103" s="381"/>
      <c r="BG103" s="381"/>
      <c r="BH103" s="381"/>
      <c r="BI103" s="381"/>
      <c r="BJ103" s="381"/>
      <c r="BK103" s="381"/>
      <c r="BL103" s="381"/>
      <c r="BM103" s="381"/>
      <c r="BN103" s="381"/>
      <c r="BO103" s="381"/>
      <c r="BP103" s="381"/>
      <c r="BQ103" s="381"/>
      <c r="BR103" s="381"/>
      <c r="BS103" s="381"/>
      <c r="BT103" s="381"/>
      <c r="BU103" s="381"/>
      <c r="BV103" s="381"/>
    </row>
    <row r="104" spans="1:74" s="888" customFormat="1" ht="12.6" customHeight="1">
      <c r="A104" s="2007"/>
      <c r="B104" s="2008"/>
      <c r="C104" s="2008"/>
      <c r="D104" s="2008"/>
      <c r="E104" s="2009"/>
      <c r="F104" s="2015"/>
      <c r="G104" s="2016"/>
      <c r="H104" s="2016"/>
      <c r="I104" s="2016"/>
      <c r="J104" s="2016"/>
      <c r="K104" s="2016"/>
      <c r="L104" s="2016"/>
      <c r="M104" s="2016"/>
      <c r="N104" s="2016"/>
      <c r="O104" s="2017"/>
      <c r="P104" s="2048"/>
      <c r="Q104" s="2049"/>
      <c r="R104" s="2016"/>
      <c r="S104" s="2016"/>
      <c r="T104" s="2016"/>
      <c r="U104" s="2016"/>
      <c r="V104" s="2016"/>
      <c r="W104" s="2016"/>
      <c r="X104" s="2016"/>
      <c r="Y104" s="2016"/>
      <c r="Z104" s="2016"/>
      <c r="AA104" s="2016"/>
      <c r="AB104" s="2016"/>
      <c r="AC104" s="2016"/>
      <c r="AD104" s="2017"/>
      <c r="AE104" s="2015"/>
      <c r="AF104" s="2016"/>
      <c r="AG104" s="2016"/>
      <c r="AH104" s="2016"/>
      <c r="AI104" s="2016"/>
      <c r="AJ104" s="2016"/>
      <c r="AK104" s="2016"/>
      <c r="AL104" s="2016"/>
      <c r="AM104" s="2016"/>
      <c r="AN104" s="2017"/>
      <c r="AO104" s="381"/>
      <c r="AP104" s="381"/>
      <c r="AQ104" s="381"/>
      <c r="AR104" s="381"/>
      <c r="AS104" s="381"/>
      <c r="AT104" s="381"/>
      <c r="AU104" s="381"/>
      <c r="AV104" s="381"/>
      <c r="AW104" s="381"/>
      <c r="AX104" s="381"/>
      <c r="AY104" s="381"/>
      <c r="AZ104" s="381"/>
      <c r="BA104" s="381"/>
      <c r="BB104" s="381"/>
      <c r="BC104" s="381"/>
      <c r="BD104" s="381"/>
      <c r="BE104" s="381"/>
      <c r="BF104" s="381"/>
      <c r="BG104" s="381"/>
      <c r="BH104" s="381"/>
      <c r="BI104" s="381"/>
      <c r="BJ104" s="381"/>
      <c r="BK104" s="381"/>
      <c r="BL104" s="381"/>
      <c r="BM104" s="381"/>
      <c r="BN104" s="381"/>
      <c r="BO104" s="381"/>
      <c r="BP104" s="381"/>
      <c r="BQ104" s="381"/>
      <c r="BR104" s="381"/>
      <c r="BS104" s="381"/>
      <c r="BT104" s="381"/>
      <c r="BU104" s="381"/>
      <c r="BV104" s="381"/>
    </row>
    <row r="105" spans="1:74" s="888" customFormat="1" ht="12.6" customHeight="1">
      <c r="A105" s="2007"/>
      <c r="B105" s="2008"/>
      <c r="C105" s="2008"/>
      <c r="D105" s="2008"/>
      <c r="E105" s="2009"/>
      <c r="F105" s="2015"/>
      <c r="G105" s="2016"/>
      <c r="H105" s="2016"/>
      <c r="I105" s="2016"/>
      <c r="J105" s="2016"/>
      <c r="K105" s="2016"/>
      <c r="L105" s="2016"/>
      <c r="M105" s="2016"/>
      <c r="N105" s="2016"/>
      <c r="O105" s="2017"/>
      <c r="P105" s="1168"/>
      <c r="Q105" s="265"/>
      <c r="R105" s="2016"/>
      <c r="S105" s="2016"/>
      <c r="T105" s="2016"/>
      <c r="U105" s="2016"/>
      <c r="V105" s="2016"/>
      <c r="W105" s="2016"/>
      <c r="X105" s="2016"/>
      <c r="Y105" s="2016"/>
      <c r="Z105" s="2016"/>
      <c r="AA105" s="2016"/>
      <c r="AB105" s="2016"/>
      <c r="AC105" s="2016"/>
      <c r="AD105" s="2017"/>
      <c r="AE105" s="2015"/>
      <c r="AF105" s="2016"/>
      <c r="AG105" s="2016"/>
      <c r="AH105" s="2016"/>
      <c r="AI105" s="2016"/>
      <c r="AJ105" s="2016"/>
      <c r="AK105" s="2016"/>
      <c r="AL105" s="2016"/>
      <c r="AM105" s="2016"/>
      <c r="AN105" s="2017"/>
      <c r="AO105" s="381"/>
      <c r="AP105" s="381"/>
      <c r="AQ105" s="381"/>
      <c r="AR105" s="381"/>
      <c r="AS105" s="381"/>
      <c r="AT105" s="381"/>
      <c r="AU105" s="381"/>
      <c r="AV105" s="381"/>
      <c r="AW105" s="381"/>
      <c r="AX105" s="381"/>
      <c r="AY105" s="381"/>
      <c r="AZ105" s="381"/>
      <c r="BA105" s="381"/>
      <c r="BB105" s="381"/>
      <c r="BC105" s="381"/>
      <c r="BD105" s="381"/>
      <c r="BE105" s="381"/>
      <c r="BF105" s="381"/>
      <c r="BG105" s="381"/>
      <c r="BH105" s="381"/>
      <c r="BI105" s="381"/>
      <c r="BJ105" s="381"/>
      <c r="BK105" s="381"/>
      <c r="BL105" s="381"/>
      <c r="BM105" s="381"/>
      <c r="BN105" s="381"/>
      <c r="BO105" s="381"/>
      <c r="BP105" s="381"/>
      <c r="BQ105" s="381"/>
      <c r="BR105" s="381"/>
      <c r="BS105" s="381"/>
      <c r="BT105" s="381"/>
      <c r="BU105" s="381"/>
      <c r="BV105" s="381"/>
    </row>
    <row r="106" spans="1:74" s="888" customFormat="1" ht="12.6" customHeight="1">
      <c r="A106" s="2007"/>
      <c r="B106" s="2008"/>
      <c r="C106" s="2008"/>
      <c r="D106" s="2008"/>
      <c r="E106" s="2009"/>
      <c r="F106" s="2015"/>
      <c r="G106" s="2016"/>
      <c r="H106" s="2016"/>
      <c r="I106" s="2016"/>
      <c r="J106" s="2016"/>
      <c r="K106" s="2016"/>
      <c r="L106" s="2016"/>
      <c r="M106" s="2016"/>
      <c r="N106" s="2016"/>
      <c r="O106" s="2017"/>
      <c r="P106" s="1168"/>
      <c r="Q106" s="265"/>
      <c r="R106" s="2016"/>
      <c r="S106" s="2016"/>
      <c r="T106" s="2016"/>
      <c r="U106" s="2016"/>
      <c r="V106" s="2016"/>
      <c r="W106" s="2016"/>
      <c r="X106" s="2016"/>
      <c r="Y106" s="2016"/>
      <c r="Z106" s="2016"/>
      <c r="AA106" s="2016"/>
      <c r="AB106" s="2016"/>
      <c r="AC106" s="2016"/>
      <c r="AD106" s="2017"/>
      <c r="AE106" s="2015"/>
      <c r="AF106" s="2016"/>
      <c r="AG106" s="2016"/>
      <c r="AH106" s="2016"/>
      <c r="AI106" s="2016"/>
      <c r="AJ106" s="2016"/>
      <c r="AK106" s="2016"/>
      <c r="AL106" s="2016"/>
      <c r="AM106" s="2016"/>
      <c r="AN106" s="2017"/>
      <c r="AO106" s="381"/>
      <c r="AP106" s="381"/>
      <c r="AQ106" s="381"/>
      <c r="AR106" s="381"/>
      <c r="AS106" s="381"/>
      <c r="AT106" s="381"/>
      <c r="AU106" s="381"/>
      <c r="AV106" s="381"/>
      <c r="AW106" s="381"/>
      <c r="AX106" s="381"/>
      <c r="AY106" s="381"/>
      <c r="AZ106" s="381"/>
      <c r="BA106" s="381"/>
      <c r="BB106" s="381"/>
      <c r="BC106" s="381"/>
      <c r="BD106" s="381"/>
      <c r="BE106" s="381"/>
      <c r="BF106" s="381"/>
      <c r="BG106" s="381"/>
      <c r="BH106" s="381"/>
      <c r="BI106" s="381"/>
      <c r="BJ106" s="381"/>
      <c r="BK106" s="381"/>
      <c r="BL106" s="381"/>
      <c r="BM106" s="381"/>
      <c r="BN106" s="381"/>
      <c r="BO106" s="381"/>
      <c r="BP106" s="381"/>
      <c r="BQ106" s="381"/>
      <c r="BR106" s="381"/>
      <c r="BS106" s="381"/>
      <c r="BT106" s="381"/>
      <c r="BU106" s="381"/>
      <c r="BV106" s="381"/>
    </row>
    <row r="107" spans="1:74" s="888" customFormat="1" ht="12.6" customHeight="1">
      <c r="A107" s="2007"/>
      <c r="B107" s="2008"/>
      <c r="C107" s="2008"/>
      <c r="D107" s="2008"/>
      <c r="E107" s="2009"/>
      <c r="F107" s="2015"/>
      <c r="G107" s="2016"/>
      <c r="H107" s="2016"/>
      <c r="I107" s="2016"/>
      <c r="J107" s="2016"/>
      <c r="K107" s="2016"/>
      <c r="L107" s="2016"/>
      <c r="M107" s="2016"/>
      <c r="N107" s="2016"/>
      <c r="O107" s="2017"/>
      <c r="P107" s="1168"/>
      <c r="Q107" s="265"/>
      <c r="R107" s="2016"/>
      <c r="S107" s="2016"/>
      <c r="T107" s="2016"/>
      <c r="U107" s="2016"/>
      <c r="V107" s="2016"/>
      <c r="W107" s="2016"/>
      <c r="X107" s="2016"/>
      <c r="Y107" s="2016"/>
      <c r="Z107" s="2016"/>
      <c r="AA107" s="2016"/>
      <c r="AB107" s="2016"/>
      <c r="AC107" s="2016"/>
      <c r="AD107" s="2017"/>
      <c r="AE107" s="2015"/>
      <c r="AF107" s="2016"/>
      <c r="AG107" s="2016"/>
      <c r="AH107" s="2016"/>
      <c r="AI107" s="2016"/>
      <c r="AJ107" s="2016"/>
      <c r="AK107" s="2016"/>
      <c r="AL107" s="2016"/>
      <c r="AM107" s="2016"/>
      <c r="AN107" s="2017"/>
      <c r="AO107" s="381"/>
      <c r="AP107" s="381"/>
      <c r="AQ107" s="381"/>
      <c r="AR107" s="381"/>
      <c r="AS107" s="381"/>
      <c r="AT107" s="381"/>
      <c r="AU107" s="381"/>
      <c r="AV107" s="381"/>
      <c r="AW107" s="381"/>
      <c r="AX107" s="381"/>
      <c r="AY107" s="381"/>
      <c r="AZ107" s="381"/>
      <c r="BA107" s="381"/>
      <c r="BB107" s="381"/>
      <c r="BC107" s="381"/>
      <c r="BD107" s="381"/>
      <c r="BE107" s="381"/>
      <c r="BF107" s="381"/>
      <c r="BG107" s="381"/>
      <c r="BH107" s="381"/>
      <c r="BI107" s="381"/>
      <c r="BJ107" s="381"/>
      <c r="BK107" s="381"/>
      <c r="BL107" s="381"/>
      <c r="BM107" s="381"/>
      <c r="BN107" s="381"/>
      <c r="BO107" s="381"/>
      <c r="BP107" s="381"/>
      <c r="BQ107" s="381"/>
      <c r="BR107" s="381"/>
      <c r="BS107" s="381"/>
      <c r="BT107" s="381"/>
      <c r="BU107" s="381"/>
      <c r="BV107" s="381"/>
    </row>
    <row r="108" spans="1:74" s="888" customFormat="1" ht="12.6" customHeight="1">
      <c r="A108" s="2007"/>
      <c r="B108" s="2008"/>
      <c r="C108" s="2008"/>
      <c r="D108" s="2008"/>
      <c r="E108" s="2009"/>
      <c r="F108" s="2015"/>
      <c r="G108" s="2016"/>
      <c r="H108" s="2016"/>
      <c r="I108" s="2016"/>
      <c r="J108" s="2016"/>
      <c r="K108" s="2016"/>
      <c r="L108" s="2016"/>
      <c r="M108" s="2016"/>
      <c r="N108" s="2016"/>
      <c r="O108" s="2017"/>
      <c r="P108" s="1168"/>
      <c r="Q108" s="265"/>
      <c r="R108" s="2016"/>
      <c r="S108" s="2016"/>
      <c r="T108" s="2016"/>
      <c r="U108" s="2016"/>
      <c r="V108" s="2016"/>
      <c r="W108" s="2016"/>
      <c r="X108" s="2016"/>
      <c r="Y108" s="2016"/>
      <c r="Z108" s="2016"/>
      <c r="AA108" s="2016"/>
      <c r="AB108" s="2016"/>
      <c r="AC108" s="2016"/>
      <c r="AD108" s="2017"/>
      <c r="AE108" s="2015"/>
      <c r="AF108" s="2016"/>
      <c r="AG108" s="2016"/>
      <c r="AH108" s="2016"/>
      <c r="AI108" s="2016"/>
      <c r="AJ108" s="2016"/>
      <c r="AK108" s="2016"/>
      <c r="AL108" s="2016"/>
      <c r="AM108" s="2016"/>
      <c r="AN108" s="2017"/>
      <c r="AO108" s="381"/>
      <c r="AP108" s="381"/>
      <c r="AQ108" s="381"/>
      <c r="AR108" s="381"/>
      <c r="AS108" s="381"/>
      <c r="AT108" s="381"/>
      <c r="AU108" s="381"/>
      <c r="AV108" s="381"/>
      <c r="AW108" s="381"/>
      <c r="AX108" s="381"/>
      <c r="AY108" s="381"/>
      <c r="AZ108" s="381"/>
      <c r="BA108" s="381"/>
      <c r="BB108" s="381"/>
      <c r="BC108" s="381"/>
      <c r="BD108" s="381"/>
      <c r="BE108" s="381"/>
      <c r="BF108" s="381"/>
      <c r="BG108" s="381"/>
      <c r="BH108" s="381"/>
      <c r="BI108" s="381"/>
      <c r="BJ108" s="381"/>
      <c r="BK108" s="381"/>
      <c r="BL108" s="381"/>
      <c r="BM108" s="381"/>
      <c r="BN108" s="381"/>
      <c r="BO108" s="381"/>
      <c r="BP108" s="381"/>
      <c r="BQ108" s="381"/>
      <c r="BR108" s="381"/>
      <c r="BS108" s="381"/>
      <c r="BT108" s="381"/>
      <c r="BU108" s="381"/>
      <c r="BV108" s="381"/>
    </row>
    <row r="109" spans="1:74" s="888" customFormat="1" ht="12.6" customHeight="1">
      <c r="A109" s="2007"/>
      <c r="B109" s="2008"/>
      <c r="C109" s="2008"/>
      <c r="D109" s="2008"/>
      <c r="E109" s="2009"/>
      <c r="F109" s="2015"/>
      <c r="G109" s="2016"/>
      <c r="H109" s="2016"/>
      <c r="I109" s="2016"/>
      <c r="J109" s="2016"/>
      <c r="K109" s="2016"/>
      <c r="L109" s="2016"/>
      <c r="M109" s="2016"/>
      <c r="N109" s="2016"/>
      <c r="O109" s="2017"/>
      <c r="P109" s="1168"/>
      <c r="Q109" s="265"/>
      <c r="R109" s="2016"/>
      <c r="S109" s="2016"/>
      <c r="T109" s="2016"/>
      <c r="U109" s="2016"/>
      <c r="V109" s="2016"/>
      <c r="W109" s="2016"/>
      <c r="X109" s="2016"/>
      <c r="Y109" s="2016"/>
      <c r="Z109" s="2016"/>
      <c r="AA109" s="2016"/>
      <c r="AB109" s="2016"/>
      <c r="AC109" s="2016"/>
      <c r="AD109" s="2017"/>
      <c r="AE109" s="2015"/>
      <c r="AF109" s="2016"/>
      <c r="AG109" s="2016"/>
      <c r="AH109" s="2016"/>
      <c r="AI109" s="2016"/>
      <c r="AJ109" s="2016"/>
      <c r="AK109" s="2016"/>
      <c r="AL109" s="2016"/>
      <c r="AM109" s="2016"/>
      <c r="AN109" s="2017"/>
      <c r="AO109" s="381"/>
      <c r="AP109" s="381"/>
      <c r="AQ109" s="381"/>
      <c r="AR109" s="381"/>
      <c r="AS109" s="381"/>
      <c r="AT109" s="381"/>
      <c r="AU109" s="381"/>
      <c r="AV109" s="381"/>
      <c r="AW109" s="381"/>
      <c r="AX109" s="381"/>
      <c r="AY109" s="381"/>
      <c r="AZ109" s="381"/>
      <c r="BA109" s="381"/>
      <c r="BB109" s="381"/>
      <c r="BC109" s="381"/>
      <c r="BD109" s="381"/>
      <c r="BE109" s="381"/>
      <c r="BF109" s="381"/>
      <c r="BG109" s="381"/>
      <c r="BH109" s="381"/>
      <c r="BI109" s="381"/>
      <c r="BJ109" s="381"/>
      <c r="BK109" s="381"/>
      <c r="BL109" s="381"/>
      <c r="BM109" s="381"/>
      <c r="BN109" s="381"/>
      <c r="BO109" s="381"/>
      <c r="BP109" s="381"/>
      <c r="BQ109" s="381"/>
      <c r="BR109" s="381"/>
      <c r="BS109" s="381"/>
      <c r="BT109" s="381"/>
      <c r="BU109" s="381"/>
      <c r="BV109" s="381"/>
    </row>
    <row r="110" spans="1:74" s="888" customFormat="1" ht="12.6" customHeight="1">
      <c r="A110" s="2007"/>
      <c r="B110" s="2008"/>
      <c r="C110" s="2008"/>
      <c r="D110" s="2008"/>
      <c r="E110" s="2009"/>
      <c r="F110" s="2015"/>
      <c r="G110" s="2016"/>
      <c r="H110" s="2016"/>
      <c r="I110" s="2016"/>
      <c r="J110" s="2016"/>
      <c r="K110" s="2016"/>
      <c r="L110" s="2016"/>
      <c r="M110" s="2016"/>
      <c r="N110" s="2016"/>
      <c r="O110" s="2017"/>
      <c r="P110" s="2048" t="s">
        <v>62</v>
      </c>
      <c r="Q110" s="2049"/>
      <c r="R110" s="2016" t="s">
        <v>2813</v>
      </c>
      <c r="S110" s="2016"/>
      <c r="T110" s="2016"/>
      <c r="U110" s="2016"/>
      <c r="V110" s="2016"/>
      <c r="W110" s="2016"/>
      <c r="X110" s="2016"/>
      <c r="Y110" s="2016"/>
      <c r="Z110" s="2016"/>
      <c r="AA110" s="2016"/>
      <c r="AB110" s="2016"/>
      <c r="AC110" s="2016"/>
      <c r="AD110" s="2017"/>
      <c r="AE110" s="2015"/>
      <c r="AF110" s="2016"/>
      <c r="AG110" s="2016"/>
      <c r="AH110" s="2016"/>
      <c r="AI110" s="2016"/>
      <c r="AJ110" s="2016"/>
      <c r="AK110" s="2016"/>
      <c r="AL110" s="2016"/>
      <c r="AM110" s="2016"/>
      <c r="AN110" s="2017"/>
      <c r="AO110" s="381"/>
      <c r="AP110" s="381"/>
      <c r="AQ110" s="381"/>
      <c r="AR110" s="381"/>
      <c r="AS110" s="381"/>
      <c r="AT110" s="381"/>
      <c r="AU110" s="381"/>
      <c r="AV110" s="381"/>
      <c r="AW110" s="381"/>
      <c r="AX110" s="381"/>
      <c r="AY110" s="381"/>
      <c r="AZ110" s="381"/>
      <c r="BA110" s="381"/>
      <c r="BB110" s="381"/>
      <c r="BC110" s="381"/>
      <c r="BD110" s="381"/>
      <c r="BE110" s="381"/>
      <c r="BF110" s="381"/>
      <c r="BG110" s="381"/>
      <c r="BH110" s="381"/>
      <c r="BI110" s="381"/>
      <c r="BJ110" s="381"/>
      <c r="BK110" s="381"/>
      <c r="BL110" s="381"/>
      <c r="BM110" s="381"/>
      <c r="BN110" s="381"/>
      <c r="BO110" s="381"/>
      <c r="BP110" s="381"/>
      <c r="BQ110" s="381"/>
      <c r="BR110" s="381"/>
      <c r="BS110" s="381"/>
      <c r="BT110" s="381"/>
      <c r="BU110" s="381"/>
      <c r="BV110" s="381"/>
    </row>
    <row r="111" spans="1:74" s="888" customFormat="1" ht="12.6" customHeight="1">
      <c r="A111" s="2007"/>
      <c r="B111" s="2008"/>
      <c r="C111" s="2008"/>
      <c r="D111" s="2008"/>
      <c r="E111" s="2009"/>
      <c r="F111" s="2015"/>
      <c r="G111" s="2016"/>
      <c r="H111" s="2016"/>
      <c r="I111" s="2016"/>
      <c r="J111" s="2016"/>
      <c r="K111" s="2016"/>
      <c r="L111" s="2016"/>
      <c r="M111" s="2016"/>
      <c r="N111" s="2016"/>
      <c r="O111" s="2017"/>
      <c r="P111" s="2048"/>
      <c r="Q111" s="2049"/>
      <c r="R111" s="2016"/>
      <c r="S111" s="2016"/>
      <c r="T111" s="2016"/>
      <c r="U111" s="2016"/>
      <c r="V111" s="2016"/>
      <c r="W111" s="2016"/>
      <c r="X111" s="2016"/>
      <c r="Y111" s="2016"/>
      <c r="Z111" s="2016"/>
      <c r="AA111" s="2016"/>
      <c r="AB111" s="2016"/>
      <c r="AC111" s="2016"/>
      <c r="AD111" s="2017"/>
      <c r="AE111" s="2015"/>
      <c r="AF111" s="2016"/>
      <c r="AG111" s="2016"/>
      <c r="AH111" s="2016"/>
      <c r="AI111" s="2016"/>
      <c r="AJ111" s="2016"/>
      <c r="AK111" s="2016"/>
      <c r="AL111" s="2016"/>
      <c r="AM111" s="2016"/>
      <c r="AN111" s="2017"/>
      <c r="AO111" s="381"/>
      <c r="AP111" s="381"/>
      <c r="AQ111" s="381"/>
      <c r="AR111" s="381"/>
      <c r="AS111" s="381"/>
      <c r="AT111" s="381"/>
      <c r="AU111" s="381"/>
      <c r="AV111" s="381"/>
      <c r="AW111" s="381"/>
      <c r="AX111" s="381"/>
      <c r="AY111" s="381"/>
      <c r="AZ111" s="381"/>
      <c r="BA111" s="381"/>
      <c r="BB111" s="381"/>
      <c r="BC111" s="381"/>
      <c r="BD111" s="381"/>
      <c r="BE111" s="381"/>
      <c r="BF111" s="381"/>
      <c r="BG111" s="381"/>
      <c r="BH111" s="381"/>
      <c r="BI111" s="381"/>
      <c r="BJ111" s="381"/>
      <c r="BK111" s="381"/>
      <c r="BL111" s="381"/>
      <c r="BM111" s="381"/>
      <c r="BN111" s="381"/>
      <c r="BO111" s="381"/>
      <c r="BP111" s="381"/>
      <c r="BQ111" s="381"/>
      <c r="BR111" s="381"/>
      <c r="BS111" s="381"/>
      <c r="BT111" s="381"/>
      <c r="BU111" s="381"/>
      <c r="BV111" s="381"/>
    </row>
    <row r="112" spans="1:74" s="888" customFormat="1" ht="12.6" customHeight="1">
      <c r="A112" s="2007"/>
      <c r="B112" s="2008"/>
      <c r="C112" s="2008"/>
      <c r="D112" s="2008"/>
      <c r="E112" s="2009"/>
      <c r="F112" s="2015"/>
      <c r="G112" s="2016"/>
      <c r="H112" s="2016"/>
      <c r="I112" s="2016"/>
      <c r="J112" s="2016"/>
      <c r="K112" s="2016"/>
      <c r="L112" s="2016"/>
      <c r="M112" s="2016"/>
      <c r="N112" s="2016"/>
      <c r="O112" s="2017"/>
      <c r="P112" s="1168"/>
      <c r="Q112" s="265"/>
      <c r="R112" s="2016"/>
      <c r="S112" s="2016"/>
      <c r="T112" s="2016"/>
      <c r="U112" s="2016"/>
      <c r="V112" s="2016"/>
      <c r="W112" s="2016"/>
      <c r="X112" s="2016"/>
      <c r="Y112" s="2016"/>
      <c r="Z112" s="2016"/>
      <c r="AA112" s="2016"/>
      <c r="AB112" s="2016"/>
      <c r="AC112" s="2016"/>
      <c r="AD112" s="2017"/>
      <c r="AE112" s="2015"/>
      <c r="AF112" s="2016"/>
      <c r="AG112" s="2016"/>
      <c r="AH112" s="2016"/>
      <c r="AI112" s="2016"/>
      <c r="AJ112" s="2016"/>
      <c r="AK112" s="2016"/>
      <c r="AL112" s="2016"/>
      <c r="AM112" s="2016"/>
      <c r="AN112" s="2017"/>
      <c r="AO112" s="381"/>
      <c r="AP112" s="381"/>
      <c r="AQ112" s="381"/>
      <c r="AR112" s="381"/>
      <c r="AS112" s="381"/>
      <c r="AT112" s="381"/>
      <c r="AU112" s="381"/>
      <c r="AV112" s="381"/>
      <c r="AW112" s="381"/>
      <c r="AX112" s="381"/>
      <c r="AY112" s="381"/>
      <c r="AZ112" s="381"/>
      <c r="BA112" s="381"/>
      <c r="BB112" s="381"/>
      <c r="BC112" s="381"/>
      <c r="BD112" s="381"/>
      <c r="BE112" s="381"/>
      <c r="BF112" s="381"/>
      <c r="BG112" s="381"/>
      <c r="BH112" s="381"/>
      <c r="BI112" s="381"/>
      <c r="BJ112" s="381"/>
      <c r="BK112" s="381"/>
      <c r="BL112" s="381"/>
      <c r="BM112" s="381"/>
      <c r="BN112" s="381"/>
      <c r="BO112" s="381"/>
      <c r="BP112" s="381"/>
      <c r="BQ112" s="381"/>
      <c r="BR112" s="381"/>
      <c r="BS112" s="381"/>
      <c r="BT112" s="381"/>
      <c r="BU112" s="381"/>
      <c r="BV112" s="381"/>
    </row>
    <row r="113" spans="1:74" s="888" customFormat="1" ht="12.6" customHeight="1">
      <c r="A113" s="2007"/>
      <c r="B113" s="2008"/>
      <c r="C113" s="2008"/>
      <c r="D113" s="2008"/>
      <c r="E113" s="2009"/>
      <c r="F113" s="2015"/>
      <c r="G113" s="2016"/>
      <c r="H113" s="2016"/>
      <c r="I113" s="2016"/>
      <c r="J113" s="2016"/>
      <c r="K113" s="2016"/>
      <c r="L113" s="2016"/>
      <c r="M113" s="2016"/>
      <c r="N113" s="2016"/>
      <c r="O113" s="2017"/>
      <c r="P113" s="1168"/>
      <c r="Q113" s="265"/>
      <c r="R113" s="2016"/>
      <c r="S113" s="2016"/>
      <c r="T113" s="2016"/>
      <c r="U113" s="2016"/>
      <c r="V113" s="2016"/>
      <c r="W113" s="2016"/>
      <c r="X113" s="2016"/>
      <c r="Y113" s="2016"/>
      <c r="Z113" s="2016"/>
      <c r="AA113" s="2016"/>
      <c r="AB113" s="2016"/>
      <c r="AC113" s="2016"/>
      <c r="AD113" s="2017"/>
      <c r="AE113" s="2015"/>
      <c r="AF113" s="2016"/>
      <c r="AG113" s="2016"/>
      <c r="AH113" s="2016"/>
      <c r="AI113" s="2016"/>
      <c r="AJ113" s="2016"/>
      <c r="AK113" s="2016"/>
      <c r="AL113" s="2016"/>
      <c r="AM113" s="2016"/>
      <c r="AN113" s="2017"/>
      <c r="AO113" s="381"/>
      <c r="AP113" s="381"/>
      <c r="AQ113" s="381"/>
      <c r="AR113" s="381"/>
      <c r="AS113" s="381"/>
      <c r="AT113" s="381"/>
      <c r="AU113" s="381"/>
      <c r="AV113" s="381"/>
      <c r="AW113" s="381"/>
      <c r="AX113" s="381"/>
      <c r="AY113" s="381"/>
      <c r="AZ113" s="381"/>
      <c r="BA113" s="381"/>
      <c r="BB113" s="381"/>
      <c r="BC113" s="381"/>
      <c r="BD113" s="381"/>
      <c r="BE113" s="381"/>
      <c r="BF113" s="381"/>
      <c r="BG113" s="381"/>
      <c r="BH113" s="381"/>
      <c r="BI113" s="381"/>
      <c r="BJ113" s="381"/>
      <c r="BK113" s="381"/>
      <c r="BL113" s="381"/>
      <c r="BM113" s="381"/>
      <c r="BN113" s="381"/>
      <c r="BO113" s="381"/>
      <c r="BP113" s="381"/>
      <c r="BQ113" s="381"/>
      <c r="BR113" s="381"/>
      <c r="BS113" s="381"/>
      <c r="BT113" s="381"/>
      <c r="BU113" s="381"/>
      <c r="BV113" s="381"/>
    </row>
    <row r="114" spans="1:74" s="888" customFormat="1" ht="12.6" customHeight="1">
      <c r="A114" s="2007"/>
      <c r="B114" s="2008"/>
      <c r="C114" s="2008"/>
      <c r="D114" s="2008"/>
      <c r="E114" s="2009"/>
      <c r="F114" s="2015"/>
      <c r="G114" s="2016"/>
      <c r="H114" s="2016"/>
      <c r="I114" s="2016"/>
      <c r="J114" s="2016"/>
      <c r="K114" s="2016"/>
      <c r="L114" s="2016"/>
      <c r="M114" s="2016"/>
      <c r="N114" s="2016"/>
      <c r="O114" s="2017"/>
      <c r="P114" s="1168"/>
      <c r="Q114" s="265"/>
      <c r="R114" s="2016"/>
      <c r="S114" s="2016"/>
      <c r="T114" s="2016"/>
      <c r="U114" s="2016"/>
      <c r="V114" s="2016"/>
      <c r="W114" s="2016"/>
      <c r="X114" s="2016"/>
      <c r="Y114" s="2016"/>
      <c r="Z114" s="2016"/>
      <c r="AA114" s="2016"/>
      <c r="AB114" s="2016"/>
      <c r="AC114" s="2016"/>
      <c r="AD114" s="2017"/>
      <c r="AE114" s="2015"/>
      <c r="AF114" s="2016"/>
      <c r="AG114" s="2016"/>
      <c r="AH114" s="2016"/>
      <c r="AI114" s="2016"/>
      <c r="AJ114" s="2016"/>
      <c r="AK114" s="2016"/>
      <c r="AL114" s="2016"/>
      <c r="AM114" s="2016"/>
      <c r="AN114" s="2017"/>
      <c r="AO114" s="381"/>
      <c r="AP114" s="381"/>
      <c r="AQ114" s="381"/>
      <c r="AR114" s="381"/>
      <c r="AS114" s="381"/>
      <c r="AT114" s="381"/>
      <c r="AU114" s="381"/>
      <c r="AV114" s="381"/>
      <c r="AW114" s="381"/>
      <c r="AX114" s="381"/>
      <c r="AY114" s="381"/>
      <c r="AZ114" s="381"/>
      <c r="BA114" s="381"/>
      <c r="BB114" s="381"/>
      <c r="BC114" s="381"/>
      <c r="BD114" s="381"/>
      <c r="BE114" s="381"/>
      <c r="BF114" s="381"/>
      <c r="BG114" s="381"/>
      <c r="BH114" s="381"/>
      <c r="BI114" s="381"/>
      <c r="BJ114" s="381"/>
      <c r="BK114" s="381"/>
      <c r="BL114" s="381"/>
      <c r="BM114" s="381"/>
      <c r="BN114" s="381"/>
      <c r="BO114" s="381"/>
      <c r="BP114" s="381"/>
      <c r="BQ114" s="381"/>
      <c r="BR114" s="381"/>
      <c r="BS114" s="381"/>
      <c r="BT114" s="381"/>
      <c r="BU114" s="381"/>
      <c r="BV114" s="381"/>
    </row>
    <row r="115" spans="1:74" s="888" customFormat="1" ht="12.6" customHeight="1">
      <c r="A115" s="2007"/>
      <c r="B115" s="2008"/>
      <c r="C115" s="2008"/>
      <c r="D115" s="2008"/>
      <c r="E115" s="2009"/>
      <c r="F115" s="2015"/>
      <c r="G115" s="2016"/>
      <c r="H115" s="2016"/>
      <c r="I115" s="2016"/>
      <c r="J115" s="2016"/>
      <c r="K115" s="2016"/>
      <c r="L115" s="2016"/>
      <c r="M115" s="2016"/>
      <c r="N115" s="2016"/>
      <c r="O115" s="2017"/>
      <c r="P115" s="1168"/>
      <c r="Q115" s="265"/>
      <c r="R115" s="2016"/>
      <c r="S115" s="2016"/>
      <c r="T115" s="2016"/>
      <c r="U115" s="2016"/>
      <c r="V115" s="2016"/>
      <c r="W115" s="2016"/>
      <c r="X115" s="2016"/>
      <c r="Y115" s="2016"/>
      <c r="Z115" s="2016"/>
      <c r="AA115" s="2016"/>
      <c r="AB115" s="2016"/>
      <c r="AC115" s="2016"/>
      <c r="AD115" s="2017"/>
      <c r="AE115" s="2015"/>
      <c r="AF115" s="2016"/>
      <c r="AG115" s="2016"/>
      <c r="AH115" s="2016"/>
      <c r="AI115" s="2016"/>
      <c r="AJ115" s="2016"/>
      <c r="AK115" s="2016"/>
      <c r="AL115" s="2016"/>
      <c r="AM115" s="2016"/>
      <c r="AN115" s="2017"/>
      <c r="AO115" s="381"/>
      <c r="AP115" s="381"/>
      <c r="AQ115" s="381"/>
      <c r="AR115" s="381"/>
      <c r="AS115" s="381"/>
      <c r="AT115" s="381"/>
      <c r="AU115" s="381"/>
      <c r="AV115" s="381"/>
      <c r="AW115" s="381"/>
      <c r="AX115" s="381"/>
      <c r="AY115" s="381"/>
      <c r="AZ115" s="381"/>
      <c r="BA115" s="381"/>
      <c r="BB115" s="381"/>
      <c r="BC115" s="381"/>
      <c r="BD115" s="381"/>
      <c r="BE115" s="381"/>
      <c r="BF115" s="381"/>
      <c r="BG115" s="381"/>
      <c r="BH115" s="381"/>
      <c r="BI115" s="381"/>
      <c r="BJ115" s="381"/>
      <c r="BK115" s="381"/>
      <c r="BL115" s="381"/>
      <c r="BM115" s="381"/>
      <c r="BN115" s="381"/>
      <c r="BO115" s="381"/>
      <c r="BP115" s="381"/>
      <c r="BQ115" s="381"/>
      <c r="BR115" s="381"/>
      <c r="BS115" s="381"/>
      <c r="BT115" s="381"/>
      <c r="BU115" s="381"/>
      <c r="BV115" s="381"/>
    </row>
    <row r="116" spans="1:74" s="888" customFormat="1" ht="12.6" customHeight="1">
      <c r="A116" s="2007"/>
      <c r="B116" s="2008"/>
      <c r="C116" s="2008"/>
      <c r="D116" s="2008"/>
      <c r="E116" s="2009"/>
      <c r="F116" s="2015"/>
      <c r="G116" s="2016"/>
      <c r="H116" s="2016"/>
      <c r="I116" s="2016"/>
      <c r="J116" s="2016"/>
      <c r="K116" s="2016"/>
      <c r="L116" s="2016"/>
      <c r="M116" s="2016"/>
      <c r="N116" s="2016"/>
      <c r="O116" s="2017"/>
      <c r="P116" s="2048" t="s">
        <v>64</v>
      </c>
      <c r="Q116" s="2049"/>
      <c r="R116" s="2016" t="s">
        <v>68</v>
      </c>
      <c r="S116" s="2016"/>
      <c r="T116" s="2016"/>
      <c r="U116" s="2016"/>
      <c r="V116" s="2016"/>
      <c r="W116" s="2016"/>
      <c r="X116" s="2016"/>
      <c r="Y116" s="2016"/>
      <c r="Z116" s="2016"/>
      <c r="AA116" s="2016"/>
      <c r="AB116" s="2016"/>
      <c r="AC116" s="2016"/>
      <c r="AD116" s="2017"/>
      <c r="AE116" s="2015"/>
      <c r="AF116" s="2016"/>
      <c r="AG116" s="2016"/>
      <c r="AH116" s="2016"/>
      <c r="AI116" s="2016"/>
      <c r="AJ116" s="2016"/>
      <c r="AK116" s="2016"/>
      <c r="AL116" s="2016"/>
      <c r="AM116" s="2016"/>
      <c r="AN116" s="2017"/>
      <c r="AO116" s="381"/>
      <c r="AP116" s="381"/>
      <c r="AQ116" s="381"/>
      <c r="AR116" s="381"/>
      <c r="AS116" s="381"/>
      <c r="AT116" s="381"/>
      <c r="AU116" s="381"/>
      <c r="AV116" s="381"/>
      <c r="AW116" s="381"/>
      <c r="AX116" s="381"/>
      <c r="AY116" s="381"/>
      <c r="AZ116" s="381"/>
      <c r="BA116" s="381"/>
      <c r="BB116" s="381"/>
      <c r="BC116" s="381"/>
      <c r="BD116" s="381"/>
      <c r="BE116" s="381"/>
      <c r="BF116" s="381"/>
      <c r="BG116" s="381"/>
      <c r="BH116" s="381"/>
      <c r="BI116" s="381"/>
      <c r="BJ116" s="381"/>
      <c r="BK116" s="381"/>
      <c r="BL116" s="381"/>
      <c r="BM116" s="381"/>
      <c r="BN116" s="381"/>
      <c r="BO116" s="381"/>
      <c r="BP116" s="381"/>
      <c r="BQ116" s="381"/>
      <c r="BR116" s="381"/>
      <c r="BS116" s="381"/>
      <c r="BT116" s="381"/>
      <c r="BU116" s="381"/>
      <c r="BV116" s="381"/>
    </row>
    <row r="117" spans="1:74" s="888" customFormat="1" ht="12.6" customHeight="1">
      <c r="A117" s="2007"/>
      <c r="B117" s="2008"/>
      <c r="C117" s="2008"/>
      <c r="D117" s="2008"/>
      <c r="E117" s="2009"/>
      <c r="F117" s="2015"/>
      <c r="G117" s="2016"/>
      <c r="H117" s="2016"/>
      <c r="I117" s="2016"/>
      <c r="J117" s="2016"/>
      <c r="K117" s="2016"/>
      <c r="L117" s="2016"/>
      <c r="M117" s="2016"/>
      <c r="N117" s="2016"/>
      <c r="O117" s="2017"/>
      <c r="P117" s="1168"/>
      <c r="Q117" s="265"/>
      <c r="R117" s="2016"/>
      <c r="S117" s="2016"/>
      <c r="T117" s="2016"/>
      <c r="U117" s="2016"/>
      <c r="V117" s="2016"/>
      <c r="W117" s="2016"/>
      <c r="X117" s="2016"/>
      <c r="Y117" s="2016"/>
      <c r="Z117" s="2016"/>
      <c r="AA117" s="2016"/>
      <c r="AB117" s="2016"/>
      <c r="AC117" s="2016"/>
      <c r="AD117" s="2017"/>
      <c r="AE117" s="2015"/>
      <c r="AF117" s="2016"/>
      <c r="AG117" s="2016"/>
      <c r="AH117" s="2016"/>
      <c r="AI117" s="2016"/>
      <c r="AJ117" s="2016"/>
      <c r="AK117" s="2016"/>
      <c r="AL117" s="2016"/>
      <c r="AM117" s="2016"/>
      <c r="AN117" s="2017"/>
      <c r="AO117" s="381"/>
      <c r="AP117" s="381"/>
      <c r="AQ117" s="381"/>
      <c r="AR117" s="381"/>
      <c r="AS117" s="381"/>
      <c r="AT117" s="381"/>
      <c r="AU117" s="381"/>
      <c r="AV117" s="381"/>
      <c r="AW117" s="381"/>
      <c r="AX117" s="381"/>
      <c r="AY117" s="381"/>
      <c r="AZ117" s="381"/>
      <c r="BA117" s="381"/>
      <c r="BB117" s="381"/>
      <c r="BC117" s="381"/>
      <c r="BD117" s="381"/>
      <c r="BE117" s="381"/>
      <c r="BF117" s="381"/>
      <c r="BG117" s="381"/>
      <c r="BH117" s="381"/>
      <c r="BI117" s="381"/>
      <c r="BJ117" s="381"/>
      <c r="BK117" s="381"/>
      <c r="BL117" s="381"/>
      <c r="BM117" s="381"/>
      <c r="BN117" s="381"/>
      <c r="BO117" s="381"/>
      <c r="BP117" s="381"/>
      <c r="BQ117" s="381"/>
      <c r="BR117" s="381"/>
      <c r="BS117" s="381"/>
      <c r="BT117" s="381"/>
      <c r="BU117" s="381"/>
      <c r="BV117" s="381"/>
    </row>
    <row r="118" spans="1:74" s="888" customFormat="1" ht="12.6" customHeight="1">
      <c r="A118" s="2010"/>
      <c r="B118" s="2011"/>
      <c r="C118" s="2011"/>
      <c r="D118" s="2011"/>
      <c r="E118" s="2012"/>
      <c r="F118" s="2010"/>
      <c r="G118" s="2011"/>
      <c r="H118" s="2011"/>
      <c r="I118" s="2011"/>
      <c r="J118" s="2011"/>
      <c r="K118" s="2011"/>
      <c r="L118" s="2011"/>
      <c r="M118" s="2011"/>
      <c r="N118" s="2011"/>
      <c r="O118" s="2012"/>
      <c r="P118" s="1169"/>
      <c r="Q118" s="1170"/>
      <c r="R118" s="2085"/>
      <c r="S118" s="2085"/>
      <c r="T118" s="2085"/>
      <c r="U118" s="2085"/>
      <c r="V118" s="2085"/>
      <c r="W118" s="2085"/>
      <c r="X118" s="2085"/>
      <c r="Y118" s="2085"/>
      <c r="Z118" s="2085"/>
      <c r="AA118" s="2085"/>
      <c r="AB118" s="2085"/>
      <c r="AC118" s="2085"/>
      <c r="AD118" s="2086"/>
      <c r="AE118" s="1169"/>
      <c r="AF118" s="1170"/>
      <c r="AG118" s="1170"/>
      <c r="AH118" s="1170"/>
      <c r="AI118" s="1170"/>
      <c r="AJ118" s="1170"/>
      <c r="AK118" s="1170"/>
      <c r="AL118" s="1170"/>
      <c r="AM118" s="1170"/>
      <c r="AN118" s="1171"/>
      <c r="AO118" s="381"/>
      <c r="AP118" s="381"/>
      <c r="AQ118" s="381"/>
      <c r="AR118" s="381"/>
      <c r="AS118" s="381"/>
      <c r="AT118" s="381"/>
      <c r="AU118" s="381"/>
      <c r="AV118" s="381"/>
      <c r="AW118" s="381"/>
      <c r="AX118" s="381"/>
      <c r="AY118" s="381"/>
      <c r="AZ118" s="381"/>
      <c r="BA118" s="381"/>
      <c r="BB118" s="381"/>
      <c r="BC118" s="381"/>
      <c r="BD118" s="381"/>
      <c r="BE118" s="381"/>
      <c r="BF118" s="381"/>
      <c r="BG118" s="381"/>
      <c r="BH118" s="381"/>
      <c r="BI118" s="381"/>
      <c r="BJ118" s="381"/>
      <c r="BK118" s="381"/>
      <c r="BL118" s="381"/>
      <c r="BM118" s="381"/>
      <c r="BN118" s="381"/>
      <c r="BO118" s="381"/>
      <c r="BP118" s="381"/>
      <c r="BQ118" s="381"/>
      <c r="BR118" s="381"/>
      <c r="BS118" s="381"/>
      <c r="BT118" s="381"/>
      <c r="BU118" s="381"/>
      <c r="BV118" s="381"/>
    </row>
    <row r="119" spans="1:74" s="888" customFormat="1" ht="12.6" customHeight="1">
      <c r="A119" s="2035" t="s">
        <v>2369</v>
      </c>
      <c r="B119" s="2036"/>
      <c r="C119" s="2036"/>
      <c r="D119" s="2036"/>
      <c r="E119" s="2037"/>
      <c r="F119" s="2044" t="s">
        <v>2370</v>
      </c>
      <c r="G119" s="2045"/>
      <c r="H119" s="2045"/>
      <c r="I119" s="2045"/>
      <c r="J119" s="2045"/>
      <c r="K119" s="2045"/>
      <c r="L119" s="2045"/>
      <c r="M119" s="2045"/>
      <c r="N119" s="2045"/>
      <c r="O119" s="2045"/>
      <c r="P119" s="2044" t="s">
        <v>2814</v>
      </c>
      <c r="Q119" s="2045"/>
      <c r="R119" s="2045"/>
      <c r="S119" s="2045"/>
      <c r="T119" s="2045"/>
      <c r="U119" s="2045"/>
      <c r="V119" s="2045"/>
      <c r="W119" s="2045"/>
      <c r="X119" s="2045"/>
      <c r="Y119" s="2045"/>
      <c r="Z119" s="2045"/>
      <c r="AA119" s="2045"/>
      <c r="AB119" s="2045"/>
      <c r="AC119" s="2045"/>
      <c r="AD119" s="2045"/>
      <c r="AE119" s="2044" t="s">
        <v>2815</v>
      </c>
      <c r="AF119" s="2045"/>
      <c r="AG119" s="2045"/>
      <c r="AH119" s="2045"/>
      <c r="AI119" s="2045"/>
      <c r="AJ119" s="2045"/>
      <c r="AK119" s="2045"/>
      <c r="AL119" s="2045"/>
      <c r="AM119" s="2045"/>
      <c r="AN119" s="2045"/>
      <c r="AO119" s="381"/>
      <c r="AP119" s="381"/>
      <c r="AQ119" s="381"/>
      <c r="AR119" s="381"/>
      <c r="AS119" s="381"/>
      <c r="AT119" s="381"/>
      <c r="AU119" s="381"/>
      <c r="AV119" s="381"/>
      <c r="AW119" s="381"/>
      <c r="AX119" s="381"/>
      <c r="AY119" s="381"/>
      <c r="AZ119" s="381"/>
      <c r="BA119" s="381"/>
      <c r="BB119" s="381"/>
      <c r="BC119" s="381"/>
      <c r="BD119" s="381"/>
      <c r="BE119" s="381"/>
      <c r="BF119" s="381"/>
      <c r="BG119" s="381"/>
      <c r="BH119" s="381"/>
      <c r="BI119" s="381"/>
      <c r="BJ119" s="381"/>
      <c r="BK119" s="381"/>
      <c r="BL119" s="381"/>
      <c r="BM119" s="381"/>
      <c r="BN119" s="381"/>
      <c r="BO119" s="381"/>
      <c r="BP119" s="381"/>
      <c r="BQ119" s="381"/>
      <c r="BR119" s="381"/>
      <c r="BS119" s="381"/>
      <c r="BT119" s="381"/>
      <c r="BU119" s="381"/>
      <c r="BV119" s="381"/>
    </row>
    <row r="120" spans="1:74" s="888" customFormat="1" ht="12.6" customHeight="1">
      <c r="A120" s="2038"/>
      <c r="B120" s="2039"/>
      <c r="C120" s="2039"/>
      <c r="D120" s="2039"/>
      <c r="E120" s="2040"/>
      <c r="F120" s="2046"/>
      <c r="G120" s="2046"/>
      <c r="H120" s="2046"/>
      <c r="I120" s="2046"/>
      <c r="J120" s="2046"/>
      <c r="K120" s="2046"/>
      <c r="L120" s="2046"/>
      <c r="M120" s="2046"/>
      <c r="N120" s="2046"/>
      <c r="O120" s="2046"/>
      <c r="P120" s="2046"/>
      <c r="Q120" s="2046"/>
      <c r="R120" s="2046"/>
      <c r="S120" s="2046"/>
      <c r="T120" s="2046"/>
      <c r="U120" s="2046"/>
      <c r="V120" s="2046"/>
      <c r="W120" s="2046"/>
      <c r="X120" s="2046"/>
      <c r="Y120" s="2046"/>
      <c r="Z120" s="2046"/>
      <c r="AA120" s="2046"/>
      <c r="AB120" s="2046"/>
      <c r="AC120" s="2046"/>
      <c r="AD120" s="2046"/>
      <c r="AE120" s="2046"/>
      <c r="AF120" s="2046"/>
      <c r="AG120" s="2046"/>
      <c r="AH120" s="2046"/>
      <c r="AI120" s="2046"/>
      <c r="AJ120" s="2046"/>
      <c r="AK120" s="2046"/>
      <c r="AL120" s="2046"/>
      <c r="AM120" s="2046"/>
      <c r="AN120" s="2046"/>
      <c r="AO120" s="381"/>
      <c r="AP120" s="381"/>
      <c r="AQ120" s="381"/>
      <c r="AR120" s="381"/>
      <c r="AS120" s="381"/>
      <c r="AT120" s="381"/>
      <c r="AU120" s="381"/>
      <c r="AV120" s="381"/>
      <c r="AW120" s="381"/>
      <c r="AX120" s="381"/>
      <c r="AY120" s="381"/>
      <c r="AZ120" s="381"/>
      <c r="BA120" s="381"/>
      <c r="BB120" s="381"/>
      <c r="BC120" s="381"/>
      <c r="BD120" s="381"/>
      <c r="BE120" s="381"/>
      <c r="BF120" s="381"/>
      <c r="BG120" s="381"/>
      <c r="BH120" s="381"/>
      <c r="BI120" s="381"/>
      <c r="BJ120" s="381"/>
      <c r="BK120" s="381"/>
      <c r="BL120" s="381"/>
      <c r="BM120" s="381"/>
      <c r="BN120" s="381"/>
      <c r="BO120" s="381"/>
      <c r="BP120" s="381"/>
      <c r="BQ120" s="381"/>
      <c r="BR120" s="381"/>
      <c r="BS120" s="381"/>
      <c r="BT120" s="381"/>
      <c r="BU120" s="381"/>
      <c r="BV120" s="381"/>
    </row>
    <row r="121" spans="1:74" s="888" customFormat="1" ht="12.6" customHeight="1">
      <c r="A121" s="2038"/>
      <c r="B121" s="2039"/>
      <c r="C121" s="2039"/>
      <c r="D121" s="2039"/>
      <c r="E121" s="2040"/>
      <c r="F121" s="2046"/>
      <c r="G121" s="2046"/>
      <c r="H121" s="2046"/>
      <c r="I121" s="2046"/>
      <c r="J121" s="2046"/>
      <c r="K121" s="2046"/>
      <c r="L121" s="2046"/>
      <c r="M121" s="2046"/>
      <c r="N121" s="2046"/>
      <c r="O121" s="2046"/>
      <c r="P121" s="2046"/>
      <c r="Q121" s="2046"/>
      <c r="R121" s="2046"/>
      <c r="S121" s="2046"/>
      <c r="T121" s="2046"/>
      <c r="U121" s="2046"/>
      <c r="V121" s="2046"/>
      <c r="W121" s="2046"/>
      <c r="X121" s="2046"/>
      <c r="Y121" s="2046"/>
      <c r="Z121" s="2046"/>
      <c r="AA121" s="2046"/>
      <c r="AB121" s="2046"/>
      <c r="AC121" s="2046"/>
      <c r="AD121" s="2046"/>
      <c r="AE121" s="2046"/>
      <c r="AF121" s="2046"/>
      <c r="AG121" s="2046"/>
      <c r="AH121" s="2046"/>
      <c r="AI121" s="2046"/>
      <c r="AJ121" s="2046"/>
      <c r="AK121" s="2046"/>
      <c r="AL121" s="2046"/>
      <c r="AM121" s="2046"/>
      <c r="AN121" s="2046"/>
      <c r="AO121" s="381"/>
      <c r="AP121" s="381"/>
      <c r="AQ121" s="381"/>
      <c r="AR121" s="381"/>
      <c r="AS121" s="381"/>
      <c r="AT121" s="381"/>
      <c r="AU121" s="381"/>
      <c r="AV121" s="381"/>
      <c r="AW121" s="381"/>
      <c r="AX121" s="381"/>
      <c r="AY121" s="381"/>
      <c r="AZ121" s="381"/>
      <c r="BA121" s="381"/>
      <c r="BB121" s="381"/>
      <c r="BC121" s="381"/>
      <c r="BD121" s="381"/>
      <c r="BE121" s="381"/>
      <c r="BF121" s="381"/>
      <c r="BG121" s="381"/>
      <c r="BH121" s="381"/>
      <c r="BI121" s="381"/>
      <c r="BJ121" s="381"/>
      <c r="BK121" s="381"/>
      <c r="BL121" s="381"/>
      <c r="BM121" s="381"/>
      <c r="BN121" s="381"/>
      <c r="BO121" s="381"/>
      <c r="BP121" s="381"/>
      <c r="BQ121" s="381"/>
      <c r="BR121" s="381"/>
      <c r="BS121" s="381"/>
      <c r="BT121" s="381"/>
      <c r="BU121" s="381"/>
      <c r="BV121" s="381"/>
    </row>
    <row r="122" spans="1:74" s="888" customFormat="1" ht="12.6" customHeight="1">
      <c r="A122" s="2038"/>
      <c r="B122" s="2039"/>
      <c r="C122" s="2039"/>
      <c r="D122" s="2039"/>
      <c r="E122" s="2040"/>
      <c r="F122" s="2046"/>
      <c r="G122" s="2046"/>
      <c r="H122" s="2046"/>
      <c r="I122" s="2046"/>
      <c r="J122" s="2046"/>
      <c r="K122" s="2046"/>
      <c r="L122" s="2046"/>
      <c r="M122" s="2046"/>
      <c r="N122" s="2046"/>
      <c r="O122" s="2046"/>
      <c r="P122" s="2046"/>
      <c r="Q122" s="2046"/>
      <c r="R122" s="2046"/>
      <c r="S122" s="2046"/>
      <c r="T122" s="2046"/>
      <c r="U122" s="2046"/>
      <c r="V122" s="2046"/>
      <c r="W122" s="2046"/>
      <c r="X122" s="2046"/>
      <c r="Y122" s="2046"/>
      <c r="Z122" s="2046"/>
      <c r="AA122" s="2046"/>
      <c r="AB122" s="2046"/>
      <c r="AC122" s="2046"/>
      <c r="AD122" s="2046"/>
      <c r="AE122" s="2046"/>
      <c r="AF122" s="2046"/>
      <c r="AG122" s="2046"/>
      <c r="AH122" s="2046"/>
      <c r="AI122" s="2046"/>
      <c r="AJ122" s="2046"/>
      <c r="AK122" s="2046"/>
      <c r="AL122" s="2046"/>
      <c r="AM122" s="2046"/>
      <c r="AN122" s="2046"/>
      <c r="AO122" s="381"/>
      <c r="AP122" s="381"/>
      <c r="AQ122" s="381"/>
      <c r="AR122" s="381"/>
      <c r="AS122" s="381"/>
      <c r="AT122" s="381"/>
      <c r="AU122" s="381"/>
      <c r="AV122" s="381"/>
      <c r="AW122" s="381"/>
      <c r="AX122" s="381"/>
      <c r="AY122" s="381"/>
      <c r="AZ122" s="381"/>
      <c r="BA122" s="381"/>
      <c r="BB122" s="381"/>
      <c r="BC122" s="381"/>
      <c r="BD122" s="381"/>
      <c r="BE122" s="381"/>
      <c r="BF122" s="381"/>
      <c r="BG122" s="381"/>
      <c r="BH122" s="381"/>
      <c r="BI122" s="381"/>
      <c r="BJ122" s="381"/>
      <c r="BK122" s="381"/>
      <c r="BL122" s="381"/>
      <c r="BM122" s="381"/>
      <c r="BN122" s="381"/>
      <c r="BO122" s="381"/>
      <c r="BP122" s="381"/>
      <c r="BQ122" s="381"/>
      <c r="BR122" s="381"/>
      <c r="BS122" s="381"/>
      <c r="BT122" s="381"/>
      <c r="BU122" s="381"/>
      <c r="BV122" s="381"/>
    </row>
    <row r="123" spans="1:74" s="888" customFormat="1" ht="12.6" customHeight="1">
      <c r="A123" s="2038"/>
      <c r="B123" s="2039"/>
      <c r="C123" s="2039"/>
      <c r="D123" s="2039"/>
      <c r="E123" s="2040"/>
      <c r="F123" s="2046"/>
      <c r="G123" s="2046"/>
      <c r="H123" s="2046"/>
      <c r="I123" s="2046"/>
      <c r="J123" s="2046"/>
      <c r="K123" s="2046"/>
      <c r="L123" s="2046"/>
      <c r="M123" s="2046"/>
      <c r="N123" s="2046"/>
      <c r="O123" s="2046"/>
      <c r="P123" s="2046"/>
      <c r="Q123" s="2046"/>
      <c r="R123" s="2046"/>
      <c r="S123" s="2046"/>
      <c r="T123" s="2046"/>
      <c r="U123" s="2046"/>
      <c r="V123" s="2046"/>
      <c r="W123" s="2046"/>
      <c r="X123" s="2046"/>
      <c r="Y123" s="2046"/>
      <c r="Z123" s="2046"/>
      <c r="AA123" s="2046"/>
      <c r="AB123" s="2046"/>
      <c r="AC123" s="2046"/>
      <c r="AD123" s="2046"/>
      <c r="AE123" s="2046"/>
      <c r="AF123" s="2046"/>
      <c r="AG123" s="2046"/>
      <c r="AH123" s="2046"/>
      <c r="AI123" s="2046"/>
      <c r="AJ123" s="2046"/>
      <c r="AK123" s="2046"/>
      <c r="AL123" s="2046"/>
      <c r="AM123" s="2046"/>
      <c r="AN123" s="2046"/>
      <c r="AO123" s="381"/>
      <c r="AP123" s="381"/>
      <c r="AQ123" s="381"/>
      <c r="AR123" s="381"/>
      <c r="AS123" s="381"/>
      <c r="AT123" s="381"/>
      <c r="AU123" s="381"/>
      <c r="AV123" s="381"/>
      <c r="AW123" s="381"/>
      <c r="AX123" s="381"/>
      <c r="AY123" s="381"/>
      <c r="AZ123" s="381"/>
      <c r="BA123" s="381"/>
      <c r="BB123" s="381"/>
      <c r="BC123" s="381"/>
      <c r="BD123" s="381"/>
      <c r="BE123" s="381"/>
      <c r="BF123" s="381"/>
      <c r="BG123" s="381"/>
      <c r="BH123" s="381"/>
      <c r="BI123" s="381"/>
      <c r="BJ123" s="381"/>
      <c r="BK123" s="381"/>
      <c r="BL123" s="381"/>
      <c r="BM123" s="381"/>
      <c r="BN123" s="381"/>
      <c r="BO123" s="381"/>
      <c r="BP123" s="381"/>
      <c r="BQ123" s="381"/>
      <c r="BR123" s="381"/>
      <c r="BS123" s="381"/>
      <c r="BT123" s="381"/>
      <c r="BU123" s="381"/>
      <c r="BV123" s="381"/>
    </row>
    <row r="124" spans="1:74" s="888" customFormat="1" ht="12.6" customHeight="1">
      <c r="A124" s="2038"/>
      <c r="B124" s="2039"/>
      <c r="C124" s="2039"/>
      <c r="D124" s="2039"/>
      <c r="E124" s="2040"/>
      <c r="F124" s="2046"/>
      <c r="G124" s="2046"/>
      <c r="H124" s="2046"/>
      <c r="I124" s="2046"/>
      <c r="J124" s="2046"/>
      <c r="K124" s="2046"/>
      <c r="L124" s="2046"/>
      <c r="M124" s="2046"/>
      <c r="N124" s="2046"/>
      <c r="O124" s="2046"/>
      <c r="P124" s="2046"/>
      <c r="Q124" s="2046"/>
      <c r="R124" s="2046"/>
      <c r="S124" s="2046"/>
      <c r="T124" s="2046"/>
      <c r="U124" s="2046"/>
      <c r="V124" s="2046"/>
      <c r="W124" s="2046"/>
      <c r="X124" s="2046"/>
      <c r="Y124" s="2046"/>
      <c r="Z124" s="2046"/>
      <c r="AA124" s="2046"/>
      <c r="AB124" s="2046"/>
      <c r="AC124" s="2046"/>
      <c r="AD124" s="2046"/>
      <c r="AE124" s="2046"/>
      <c r="AF124" s="2046"/>
      <c r="AG124" s="2046"/>
      <c r="AH124" s="2046"/>
      <c r="AI124" s="2046"/>
      <c r="AJ124" s="2046"/>
      <c r="AK124" s="2046"/>
      <c r="AL124" s="2046"/>
      <c r="AM124" s="2046"/>
      <c r="AN124" s="2046"/>
      <c r="AO124" s="381"/>
      <c r="AP124" s="381"/>
      <c r="AQ124" s="381"/>
      <c r="AR124" s="381"/>
      <c r="AS124" s="381"/>
      <c r="AT124" s="381"/>
      <c r="AU124" s="381"/>
      <c r="AV124" s="381"/>
      <c r="AW124" s="381"/>
      <c r="AX124" s="381"/>
      <c r="AY124" s="381"/>
      <c r="AZ124" s="381"/>
      <c r="BA124" s="381"/>
      <c r="BB124" s="381"/>
      <c r="BC124" s="381"/>
      <c r="BD124" s="381"/>
      <c r="BE124" s="381"/>
      <c r="BF124" s="381"/>
      <c r="BG124" s="381"/>
      <c r="BH124" s="381"/>
      <c r="BI124" s="381"/>
      <c r="BJ124" s="381"/>
      <c r="BK124" s="381"/>
      <c r="BL124" s="381"/>
      <c r="BM124" s="381"/>
      <c r="BN124" s="381"/>
      <c r="BO124" s="381"/>
      <c r="BP124" s="381"/>
      <c r="BQ124" s="381"/>
      <c r="BR124" s="381"/>
      <c r="BS124" s="381"/>
      <c r="BT124" s="381"/>
      <c r="BU124" s="381"/>
      <c r="BV124" s="381"/>
    </row>
    <row r="125" spans="1:74" s="888" customFormat="1" ht="12.6" customHeight="1">
      <c r="A125" s="2038"/>
      <c r="B125" s="2039"/>
      <c r="C125" s="2039"/>
      <c r="D125" s="2039"/>
      <c r="E125" s="2040"/>
      <c r="F125" s="2046"/>
      <c r="G125" s="2046"/>
      <c r="H125" s="2046"/>
      <c r="I125" s="2046"/>
      <c r="J125" s="2046"/>
      <c r="K125" s="2046"/>
      <c r="L125" s="2046"/>
      <c r="M125" s="2046"/>
      <c r="N125" s="2046"/>
      <c r="O125" s="2046"/>
      <c r="P125" s="2046"/>
      <c r="Q125" s="2046"/>
      <c r="R125" s="2046"/>
      <c r="S125" s="2046"/>
      <c r="T125" s="2046"/>
      <c r="U125" s="2046"/>
      <c r="V125" s="2046"/>
      <c r="W125" s="2046"/>
      <c r="X125" s="2046"/>
      <c r="Y125" s="2046"/>
      <c r="Z125" s="2046"/>
      <c r="AA125" s="2046"/>
      <c r="AB125" s="2046"/>
      <c r="AC125" s="2046"/>
      <c r="AD125" s="2046"/>
      <c r="AE125" s="2046"/>
      <c r="AF125" s="2046"/>
      <c r="AG125" s="2046"/>
      <c r="AH125" s="2046"/>
      <c r="AI125" s="2046"/>
      <c r="AJ125" s="2046"/>
      <c r="AK125" s="2046"/>
      <c r="AL125" s="2046"/>
      <c r="AM125" s="2046"/>
      <c r="AN125" s="2046"/>
      <c r="AO125" s="381"/>
      <c r="AP125" s="381"/>
      <c r="AQ125" s="381"/>
      <c r="AR125" s="381"/>
      <c r="AS125" s="381"/>
      <c r="AT125" s="381"/>
      <c r="AU125" s="381"/>
      <c r="AV125" s="381"/>
      <c r="AW125" s="381"/>
      <c r="AX125" s="381"/>
      <c r="AY125" s="381"/>
      <c r="AZ125" s="381"/>
      <c r="BA125" s="381"/>
      <c r="BB125" s="381"/>
      <c r="BC125" s="381"/>
      <c r="BD125" s="381"/>
      <c r="BE125" s="381"/>
      <c r="BF125" s="381"/>
      <c r="BG125" s="381"/>
      <c r="BH125" s="381"/>
      <c r="BI125" s="381"/>
      <c r="BJ125" s="381"/>
      <c r="BK125" s="381"/>
      <c r="BL125" s="381"/>
      <c r="BM125" s="381"/>
      <c r="BN125" s="381"/>
      <c r="BO125" s="381"/>
      <c r="BP125" s="381"/>
      <c r="BQ125" s="381"/>
      <c r="BR125" s="381"/>
      <c r="BS125" s="381"/>
      <c r="BT125" s="381"/>
      <c r="BU125" s="381"/>
      <c r="BV125" s="381"/>
    </row>
    <row r="126" spans="1:74" s="888" customFormat="1" ht="12.6" customHeight="1">
      <c r="A126" s="2038"/>
      <c r="B126" s="2039"/>
      <c r="C126" s="2039"/>
      <c r="D126" s="2039"/>
      <c r="E126" s="2040"/>
      <c r="F126" s="2046"/>
      <c r="G126" s="2046"/>
      <c r="H126" s="2046"/>
      <c r="I126" s="2046"/>
      <c r="J126" s="2046"/>
      <c r="K126" s="2046"/>
      <c r="L126" s="2046"/>
      <c r="M126" s="2046"/>
      <c r="N126" s="2046"/>
      <c r="O126" s="2046"/>
      <c r="P126" s="2046"/>
      <c r="Q126" s="2046"/>
      <c r="R126" s="2046"/>
      <c r="S126" s="2046"/>
      <c r="T126" s="2046"/>
      <c r="U126" s="2046"/>
      <c r="V126" s="2046"/>
      <c r="W126" s="2046"/>
      <c r="X126" s="2046"/>
      <c r="Y126" s="2046"/>
      <c r="Z126" s="2046"/>
      <c r="AA126" s="2046"/>
      <c r="AB126" s="2046"/>
      <c r="AC126" s="2046"/>
      <c r="AD126" s="2046"/>
      <c r="AE126" s="2046"/>
      <c r="AF126" s="2046"/>
      <c r="AG126" s="2046"/>
      <c r="AH126" s="2046"/>
      <c r="AI126" s="2046"/>
      <c r="AJ126" s="2046"/>
      <c r="AK126" s="2046"/>
      <c r="AL126" s="2046"/>
      <c r="AM126" s="2046"/>
      <c r="AN126" s="2046"/>
      <c r="AO126" s="381"/>
      <c r="AP126" s="381"/>
      <c r="AQ126" s="381"/>
      <c r="AR126" s="381"/>
      <c r="AS126" s="381"/>
      <c r="AT126" s="381"/>
      <c r="AU126" s="381"/>
      <c r="AV126" s="381"/>
      <c r="AW126" s="381"/>
      <c r="AX126" s="381"/>
      <c r="AY126" s="381"/>
      <c r="AZ126" s="381"/>
      <c r="BA126" s="381"/>
      <c r="BB126" s="381"/>
      <c r="BC126" s="381"/>
      <c r="BD126" s="381"/>
      <c r="BE126" s="381"/>
      <c r="BF126" s="381"/>
      <c r="BG126" s="381"/>
      <c r="BH126" s="381"/>
      <c r="BI126" s="381"/>
      <c r="BJ126" s="381"/>
      <c r="BK126" s="381"/>
      <c r="BL126" s="381"/>
      <c r="BM126" s="381"/>
      <c r="BN126" s="381"/>
      <c r="BO126" s="381"/>
      <c r="BP126" s="381"/>
      <c r="BQ126" s="381"/>
      <c r="BR126" s="381"/>
      <c r="BS126" s="381"/>
      <c r="BT126" s="381"/>
      <c r="BU126" s="381"/>
      <c r="BV126" s="381"/>
    </row>
    <row r="127" spans="1:74" s="888" customFormat="1" ht="12.6" customHeight="1">
      <c r="A127" s="2038"/>
      <c r="B127" s="2039"/>
      <c r="C127" s="2039"/>
      <c r="D127" s="2039"/>
      <c r="E127" s="2040"/>
      <c r="F127" s="2046"/>
      <c r="G127" s="2046"/>
      <c r="H127" s="2046"/>
      <c r="I127" s="2046"/>
      <c r="J127" s="2046"/>
      <c r="K127" s="2046"/>
      <c r="L127" s="2046"/>
      <c r="M127" s="2046"/>
      <c r="N127" s="2046"/>
      <c r="O127" s="2046"/>
      <c r="P127" s="2046"/>
      <c r="Q127" s="2046"/>
      <c r="R127" s="2046"/>
      <c r="S127" s="2046"/>
      <c r="T127" s="2046"/>
      <c r="U127" s="2046"/>
      <c r="V127" s="2046"/>
      <c r="W127" s="2046"/>
      <c r="X127" s="2046"/>
      <c r="Y127" s="2046"/>
      <c r="Z127" s="2046"/>
      <c r="AA127" s="2046"/>
      <c r="AB127" s="2046"/>
      <c r="AC127" s="2046"/>
      <c r="AD127" s="2046"/>
      <c r="AE127" s="2046"/>
      <c r="AF127" s="2046"/>
      <c r="AG127" s="2046"/>
      <c r="AH127" s="2046"/>
      <c r="AI127" s="2046"/>
      <c r="AJ127" s="2046"/>
      <c r="AK127" s="2046"/>
      <c r="AL127" s="2046"/>
      <c r="AM127" s="2046"/>
      <c r="AN127" s="2046"/>
      <c r="AO127" s="381"/>
      <c r="AP127" s="381"/>
      <c r="AQ127" s="381"/>
      <c r="AR127" s="381"/>
      <c r="AS127" s="381"/>
      <c r="AT127" s="381"/>
      <c r="AU127" s="381"/>
      <c r="AV127" s="381"/>
      <c r="AW127" s="381"/>
      <c r="AX127" s="381"/>
      <c r="AY127" s="381"/>
      <c r="AZ127" s="381"/>
      <c r="BA127" s="381"/>
      <c r="BB127" s="381"/>
      <c r="BC127" s="381"/>
      <c r="BD127" s="381"/>
      <c r="BE127" s="381"/>
      <c r="BF127" s="381"/>
      <c r="BG127" s="381"/>
      <c r="BH127" s="381"/>
      <c r="BI127" s="381"/>
      <c r="BJ127" s="381"/>
      <c r="BK127" s="381"/>
      <c r="BL127" s="381"/>
      <c r="BM127" s="381"/>
      <c r="BN127" s="381"/>
      <c r="BO127" s="381"/>
      <c r="BP127" s="381"/>
      <c r="BQ127" s="381"/>
      <c r="BR127" s="381"/>
      <c r="BS127" s="381"/>
      <c r="BT127" s="381"/>
      <c r="BU127" s="381"/>
      <c r="BV127" s="381"/>
    </row>
    <row r="128" spans="1:74" s="888" customFormat="1" ht="12.6" customHeight="1">
      <c r="A128" s="2038"/>
      <c r="B128" s="2039"/>
      <c r="C128" s="2039"/>
      <c r="D128" s="2039"/>
      <c r="E128" s="2040"/>
      <c r="F128" s="2046"/>
      <c r="G128" s="2046"/>
      <c r="H128" s="2046"/>
      <c r="I128" s="2046"/>
      <c r="J128" s="2046"/>
      <c r="K128" s="2046"/>
      <c r="L128" s="2046"/>
      <c r="M128" s="2046"/>
      <c r="N128" s="2046"/>
      <c r="O128" s="2046"/>
      <c r="P128" s="2046"/>
      <c r="Q128" s="2046"/>
      <c r="R128" s="2046"/>
      <c r="S128" s="2046"/>
      <c r="T128" s="2046"/>
      <c r="U128" s="2046"/>
      <c r="V128" s="2046"/>
      <c r="W128" s="2046"/>
      <c r="X128" s="2046"/>
      <c r="Y128" s="2046"/>
      <c r="Z128" s="2046"/>
      <c r="AA128" s="2046"/>
      <c r="AB128" s="2046"/>
      <c r="AC128" s="2046"/>
      <c r="AD128" s="2046"/>
      <c r="AE128" s="2046"/>
      <c r="AF128" s="2046"/>
      <c r="AG128" s="2046"/>
      <c r="AH128" s="2046"/>
      <c r="AI128" s="2046"/>
      <c r="AJ128" s="2046"/>
      <c r="AK128" s="2046"/>
      <c r="AL128" s="2046"/>
      <c r="AM128" s="2046"/>
      <c r="AN128" s="2046"/>
      <c r="AO128" s="381"/>
      <c r="AP128" s="381"/>
      <c r="AQ128" s="381"/>
      <c r="AR128" s="381"/>
      <c r="AS128" s="381"/>
      <c r="AT128" s="381"/>
      <c r="AU128" s="381"/>
      <c r="AV128" s="381"/>
      <c r="AW128" s="381"/>
      <c r="AX128" s="381"/>
      <c r="AY128" s="381"/>
      <c r="AZ128" s="381"/>
      <c r="BA128" s="381"/>
      <c r="BB128" s="381"/>
      <c r="BC128" s="381"/>
      <c r="BD128" s="381"/>
      <c r="BE128" s="381"/>
      <c r="BF128" s="381"/>
      <c r="BG128" s="381"/>
      <c r="BH128" s="381"/>
      <c r="BI128" s="381"/>
      <c r="BJ128" s="381"/>
      <c r="BK128" s="381"/>
      <c r="BL128" s="381"/>
      <c r="BM128" s="381"/>
      <c r="BN128" s="381"/>
      <c r="BO128" s="381"/>
      <c r="BP128" s="381"/>
      <c r="BQ128" s="381"/>
      <c r="BR128" s="381"/>
      <c r="BS128" s="381"/>
      <c r="BT128" s="381"/>
      <c r="BU128" s="381"/>
      <c r="BV128" s="381"/>
    </row>
    <row r="129" spans="1:93" s="888" customFormat="1" ht="12.6" customHeight="1">
      <c r="A129" s="2038"/>
      <c r="B129" s="2039"/>
      <c r="C129" s="2039"/>
      <c r="D129" s="2039"/>
      <c r="E129" s="2040"/>
      <c r="F129" s="2046"/>
      <c r="G129" s="2046"/>
      <c r="H129" s="2046"/>
      <c r="I129" s="2046"/>
      <c r="J129" s="2046"/>
      <c r="K129" s="2046"/>
      <c r="L129" s="2046"/>
      <c r="M129" s="2046"/>
      <c r="N129" s="2046"/>
      <c r="O129" s="2046"/>
      <c r="P129" s="2046"/>
      <c r="Q129" s="2046"/>
      <c r="R129" s="2046"/>
      <c r="S129" s="2046"/>
      <c r="T129" s="2046"/>
      <c r="U129" s="2046"/>
      <c r="V129" s="2046"/>
      <c r="W129" s="2046"/>
      <c r="X129" s="2046"/>
      <c r="Y129" s="2046"/>
      <c r="Z129" s="2046"/>
      <c r="AA129" s="2046"/>
      <c r="AB129" s="2046"/>
      <c r="AC129" s="2046"/>
      <c r="AD129" s="2046"/>
      <c r="AE129" s="2046"/>
      <c r="AF129" s="2046"/>
      <c r="AG129" s="2046"/>
      <c r="AH129" s="2046"/>
      <c r="AI129" s="2046"/>
      <c r="AJ129" s="2046"/>
      <c r="AK129" s="2046"/>
      <c r="AL129" s="2046"/>
      <c r="AM129" s="2046"/>
      <c r="AN129" s="2046"/>
      <c r="AO129" s="381"/>
      <c r="AP129" s="381"/>
      <c r="AQ129" s="381"/>
      <c r="AR129" s="381"/>
      <c r="AS129" s="381"/>
      <c r="AT129" s="381"/>
      <c r="AU129" s="381"/>
      <c r="AV129" s="381"/>
      <c r="AW129" s="381"/>
      <c r="AX129" s="381"/>
      <c r="AY129" s="381"/>
      <c r="AZ129" s="381"/>
      <c r="BA129" s="381"/>
      <c r="BB129" s="381"/>
      <c r="BC129" s="381"/>
      <c r="BD129" s="381"/>
      <c r="BE129" s="381"/>
      <c r="BF129" s="381"/>
      <c r="BG129" s="381"/>
      <c r="BH129" s="381"/>
      <c r="BI129" s="381"/>
      <c r="BJ129" s="381"/>
      <c r="BK129" s="381"/>
      <c r="BL129" s="381"/>
      <c r="BM129" s="381"/>
      <c r="BN129" s="381"/>
      <c r="BO129" s="381"/>
      <c r="BP129" s="381"/>
      <c r="BQ129" s="381"/>
      <c r="BR129" s="381"/>
      <c r="BS129" s="381"/>
      <c r="BT129" s="381"/>
      <c r="BU129" s="381"/>
      <c r="BV129" s="381"/>
    </row>
    <row r="130" spans="1:93" s="888" customFormat="1" ht="12.6" customHeight="1">
      <c r="A130" s="2038"/>
      <c r="B130" s="2039"/>
      <c r="C130" s="2039"/>
      <c r="D130" s="2039"/>
      <c r="E130" s="2040"/>
      <c r="F130" s="2046"/>
      <c r="G130" s="2046"/>
      <c r="H130" s="2046"/>
      <c r="I130" s="2046"/>
      <c r="J130" s="2046"/>
      <c r="K130" s="2046"/>
      <c r="L130" s="2046"/>
      <c r="M130" s="2046"/>
      <c r="N130" s="2046"/>
      <c r="O130" s="2046"/>
      <c r="P130" s="2046"/>
      <c r="Q130" s="2046"/>
      <c r="R130" s="2046"/>
      <c r="S130" s="2046"/>
      <c r="T130" s="2046"/>
      <c r="U130" s="2046"/>
      <c r="V130" s="2046"/>
      <c r="W130" s="2046"/>
      <c r="X130" s="2046"/>
      <c r="Y130" s="2046"/>
      <c r="Z130" s="2046"/>
      <c r="AA130" s="2046"/>
      <c r="AB130" s="2046"/>
      <c r="AC130" s="2046"/>
      <c r="AD130" s="2046"/>
      <c r="AE130" s="2046"/>
      <c r="AF130" s="2046"/>
      <c r="AG130" s="2046"/>
      <c r="AH130" s="2046"/>
      <c r="AI130" s="2046"/>
      <c r="AJ130" s="2046"/>
      <c r="AK130" s="2046"/>
      <c r="AL130" s="2046"/>
      <c r="AM130" s="2046"/>
      <c r="AN130" s="2046"/>
      <c r="AO130" s="381"/>
      <c r="AP130" s="381"/>
      <c r="AQ130" s="381"/>
      <c r="AR130" s="381"/>
      <c r="AS130" s="381"/>
      <c r="AT130" s="381"/>
      <c r="AU130" s="381"/>
      <c r="AV130" s="381"/>
      <c r="AW130" s="381"/>
      <c r="AX130" s="381"/>
      <c r="AY130" s="381"/>
      <c r="AZ130" s="381"/>
      <c r="BA130" s="381"/>
      <c r="BB130" s="381"/>
      <c r="BC130" s="381"/>
      <c r="BD130" s="381"/>
      <c r="BE130" s="381"/>
      <c r="BF130" s="381"/>
      <c r="BG130" s="381"/>
      <c r="BH130" s="381"/>
      <c r="BI130" s="381"/>
      <c r="BJ130" s="381"/>
      <c r="BK130" s="381"/>
      <c r="BL130" s="381"/>
      <c r="BM130" s="381"/>
      <c r="BN130" s="381"/>
      <c r="BO130" s="381"/>
      <c r="BP130" s="381"/>
      <c r="BQ130" s="381"/>
      <c r="BR130" s="381"/>
      <c r="BS130" s="381"/>
      <c r="BT130" s="381"/>
      <c r="BU130" s="381"/>
      <c r="BV130" s="381"/>
    </row>
    <row r="131" spans="1:93" s="888" customFormat="1" ht="12.6" customHeight="1">
      <c r="A131" s="2041"/>
      <c r="B131" s="2042"/>
      <c r="C131" s="2042"/>
      <c r="D131" s="2042"/>
      <c r="E131" s="2043"/>
      <c r="F131" s="2047"/>
      <c r="G131" s="2047"/>
      <c r="H131" s="2047"/>
      <c r="I131" s="2047"/>
      <c r="J131" s="2047"/>
      <c r="K131" s="2047"/>
      <c r="L131" s="2047"/>
      <c r="M131" s="2047"/>
      <c r="N131" s="2047"/>
      <c r="O131" s="2047"/>
      <c r="P131" s="2047"/>
      <c r="Q131" s="2047"/>
      <c r="R131" s="2047"/>
      <c r="S131" s="2047"/>
      <c r="T131" s="2047"/>
      <c r="U131" s="2047"/>
      <c r="V131" s="2047"/>
      <c r="W131" s="2047"/>
      <c r="X131" s="2047"/>
      <c r="Y131" s="2047"/>
      <c r="Z131" s="2047"/>
      <c r="AA131" s="2047"/>
      <c r="AB131" s="2047"/>
      <c r="AC131" s="2047"/>
      <c r="AD131" s="2047"/>
      <c r="AE131" s="2047"/>
      <c r="AF131" s="2047"/>
      <c r="AG131" s="2047"/>
      <c r="AH131" s="2047"/>
      <c r="AI131" s="2047"/>
      <c r="AJ131" s="2047"/>
      <c r="AK131" s="2047"/>
      <c r="AL131" s="2047"/>
      <c r="AM131" s="2047"/>
      <c r="AN131" s="2047"/>
      <c r="AO131" s="381"/>
      <c r="AP131" s="381"/>
      <c r="AQ131" s="381"/>
      <c r="AR131" s="381"/>
      <c r="AS131" s="381"/>
      <c r="AT131" s="381"/>
      <c r="AU131" s="381"/>
      <c r="AV131" s="381"/>
      <c r="AW131" s="381"/>
      <c r="AX131" s="381"/>
      <c r="AY131" s="381"/>
      <c r="AZ131" s="381"/>
      <c r="BA131" s="381"/>
      <c r="BB131" s="381"/>
      <c r="BC131" s="381"/>
      <c r="BD131" s="381"/>
      <c r="BE131" s="381"/>
      <c r="BF131" s="381"/>
      <c r="BG131" s="381"/>
      <c r="BH131" s="381"/>
      <c r="BI131" s="381"/>
      <c r="BJ131" s="381"/>
      <c r="BK131" s="381"/>
      <c r="BL131" s="381"/>
      <c r="BM131" s="381"/>
      <c r="BN131" s="381"/>
      <c r="BO131" s="381"/>
      <c r="BP131" s="381"/>
      <c r="BQ131" s="381"/>
      <c r="BR131" s="381"/>
      <c r="BS131" s="381"/>
      <c r="BT131" s="381"/>
      <c r="BU131" s="381"/>
      <c r="BV131" s="381"/>
    </row>
    <row r="132" spans="1:93" s="888" customFormat="1" ht="12.6" customHeight="1">
      <c r="A132" s="1563"/>
      <c r="B132" s="1563"/>
      <c r="C132" s="1563"/>
      <c r="D132" s="1563"/>
      <c r="E132" s="1563"/>
      <c r="F132" s="1587"/>
      <c r="G132" s="1587"/>
      <c r="H132" s="1587"/>
      <c r="I132" s="1587"/>
      <c r="J132" s="1587"/>
      <c r="K132" s="1587"/>
      <c r="L132" s="1587"/>
      <c r="M132" s="1587"/>
      <c r="N132" s="1587"/>
      <c r="O132" s="1587"/>
      <c r="P132" s="1587"/>
      <c r="Q132" s="1587"/>
      <c r="R132" s="1587"/>
      <c r="S132" s="1587"/>
      <c r="T132" s="1587"/>
      <c r="U132" s="1587"/>
      <c r="V132" s="1587"/>
      <c r="W132" s="1587"/>
      <c r="X132" s="1587"/>
      <c r="Y132" s="1587"/>
      <c r="Z132" s="1587"/>
      <c r="AA132" s="1587"/>
      <c r="AB132" s="1587"/>
      <c r="AC132" s="1587"/>
      <c r="AD132" s="1587"/>
      <c r="AE132" s="1587"/>
      <c r="AF132" s="1587"/>
      <c r="AG132" s="1587"/>
      <c r="AH132" s="1587"/>
      <c r="AI132" s="1587"/>
      <c r="AJ132" s="1587"/>
      <c r="AK132" s="1587"/>
      <c r="AL132" s="1587"/>
      <c r="AM132" s="1587"/>
      <c r="AN132" s="1587"/>
      <c r="AO132" s="381"/>
      <c r="AP132" s="381"/>
      <c r="AQ132" s="381"/>
      <c r="AR132" s="381"/>
      <c r="AS132" s="381"/>
      <c r="AT132" s="381"/>
      <c r="AU132" s="381"/>
      <c r="AV132" s="381"/>
      <c r="AW132" s="381"/>
      <c r="AX132" s="381"/>
      <c r="AY132" s="381"/>
      <c r="AZ132" s="381"/>
      <c r="BA132" s="381"/>
      <c r="BB132" s="381"/>
      <c r="BC132" s="381"/>
      <c r="BD132" s="381"/>
      <c r="BE132" s="381"/>
      <c r="BF132" s="381"/>
      <c r="BG132" s="381"/>
      <c r="BH132" s="381"/>
      <c r="BI132" s="381"/>
      <c r="BJ132" s="381"/>
      <c r="BK132" s="381"/>
      <c r="BL132" s="381"/>
      <c r="BM132" s="381"/>
      <c r="BN132" s="381"/>
      <c r="BO132" s="381"/>
      <c r="BP132" s="381"/>
      <c r="BQ132" s="381"/>
      <c r="BR132" s="381"/>
      <c r="BS132" s="381"/>
      <c r="BT132" s="381"/>
      <c r="BU132" s="381"/>
      <c r="BV132" s="381"/>
    </row>
    <row r="133" spans="1:93" s="888" customFormat="1" ht="12.6" customHeight="1">
      <c r="A133" s="1563" t="s">
        <v>3062</v>
      </c>
      <c r="B133" s="1563"/>
      <c r="C133" s="1563"/>
      <c r="D133" s="1563"/>
      <c r="E133" s="1563"/>
      <c r="F133" s="1587"/>
      <c r="G133" s="1587"/>
      <c r="H133" s="1587"/>
      <c r="I133" s="1587"/>
      <c r="J133" s="1587"/>
      <c r="K133" s="1587"/>
      <c r="L133" s="1587"/>
      <c r="M133" s="1587"/>
      <c r="N133" s="1587"/>
      <c r="O133" s="1587"/>
      <c r="P133" s="1587"/>
      <c r="Q133" s="1587"/>
      <c r="R133" s="1587"/>
      <c r="S133" s="1587"/>
      <c r="T133" s="1587"/>
      <c r="U133" s="1587"/>
      <c r="V133" s="1587"/>
      <c r="W133" s="1587"/>
      <c r="X133" s="1587"/>
      <c r="Y133" s="1587"/>
      <c r="Z133" s="1587"/>
      <c r="AA133" s="1587"/>
      <c r="AB133" s="1587"/>
      <c r="AC133" s="1587"/>
      <c r="AD133" s="1587"/>
      <c r="AE133" s="1587"/>
      <c r="AF133" s="1587"/>
      <c r="AG133" s="1587"/>
      <c r="AH133" s="1587"/>
      <c r="AI133" s="1587"/>
      <c r="AJ133" s="1587"/>
      <c r="AK133" s="1587"/>
      <c r="AL133" s="1587"/>
      <c r="AM133" s="1587"/>
      <c r="AN133" s="1587"/>
      <c r="AO133" s="381"/>
      <c r="AP133" s="381"/>
      <c r="AQ133" s="381"/>
      <c r="AR133" s="381"/>
      <c r="AS133" s="381"/>
      <c r="AT133" s="381"/>
      <c r="AU133" s="381"/>
      <c r="AV133" s="381"/>
      <c r="AW133" s="381"/>
      <c r="AX133" s="381"/>
      <c r="AY133" s="381"/>
      <c r="AZ133" s="381"/>
      <c r="BA133" s="381"/>
      <c r="BB133" s="381"/>
      <c r="BC133" s="381"/>
      <c r="BD133" s="381"/>
      <c r="BE133" s="381"/>
      <c r="BF133" s="381"/>
      <c r="BG133" s="381"/>
      <c r="BH133" s="381"/>
      <c r="BI133" s="381"/>
      <c r="BJ133" s="381"/>
      <c r="BK133" s="381"/>
      <c r="BL133" s="381"/>
      <c r="BM133" s="381"/>
      <c r="BN133" s="381"/>
      <c r="BO133" s="381"/>
      <c r="BP133" s="381"/>
      <c r="BQ133" s="381"/>
      <c r="BR133" s="381"/>
      <c r="BS133" s="381"/>
      <c r="BT133" s="381"/>
      <c r="BU133" s="381"/>
      <c r="BV133" s="381"/>
    </row>
    <row r="134" spans="1:93" s="888" customFormat="1" ht="12.6" customHeight="1">
      <c r="A134" s="1588" t="s">
        <v>3063</v>
      </c>
      <c r="B134" s="1563"/>
      <c r="C134" s="1563"/>
      <c r="D134" s="1563"/>
      <c r="E134" s="1563"/>
      <c r="F134" s="1587"/>
      <c r="G134" s="1587"/>
      <c r="H134" s="1587"/>
      <c r="I134" s="1587"/>
      <c r="J134" s="1587"/>
      <c r="K134" s="1587"/>
      <c r="L134" s="1587"/>
      <c r="M134" s="1587"/>
      <c r="N134" s="1587"/>
      <c r="O134" s="1587"/>
      <c r="P134" s="1587"/>
      <c r="Q134" s="1587"/>
      <c r="R134" s="1587"/>
      <c r="S134" s="1587"/>
      <c r="T134" s="1587"/>
      <c r="U134" s="1587"/>
      <c r="V134" s="1587"/>
      <c r="W134" s="1587"/>
      <c r="X134" s="1587"/>
      <c r="Y134" s="1587"/>
      <c r="Z134" s="1587"/>
      <c r="AA134" s="1587"/>
      <c r="AB134" s="1587"/>
      <c r="AC134" s="1587"/>
      <c r="AD134" s="1587"/>
      <c r="AE134" s="1587"/>
      <c r="AF134" s="1587"/>
      <c r="AG134" s="1587"/>
      <c r="AH134" s="1587"/>
      <c r="AI134" s="1587"/>
      <c r="AJ134" s="1587"/>
      <c r="AK134" s="1587"/>
      <c r="AL134" s="1587"/>
      <c r="AM134" s="1587"/>
      <c r="AN134" s="1587"/>
      <c r="AO134" s="381"/>
      <c r="AP134" s="381"/>
      <c r="AQ134" s="381"/>
      <c r="AR134" s="381"/>
      <c r="AS134" s="381"/>
      <c r="AT134" s="381"/>
      <c r="AU134" s="381"/>
      <c r="AV134" s="381"/>
      <c r="AW134" s="381"/>
      <c r="AX134" s="381"/>
      <c r="AY134" s="381"/>
      <c r="AZ134" s="381"/>
      <c r="BA134" s="381"/>
      <c r="BB134" s="381"/>
      <c r="BC134" s="381"/>
      <c r="BD134" s="381"/>
      <c r="BE134" s="381"/>
      <c r="BF134" s="381"/>
      <c r="BG134" s="381"/>
      <c r="BH134" s="381"/>
      <c r="BI134" s="381"/>
      <c r="BJ134" s="381"/>
      <c r="BK134" s="381"/>
      <c r="BL134" s="381"/>
      <c r="BM134" s="381"/>
      <c r="BN134" s="381"/>
      <c r="BO134" s="381"/>
      <c r="BP134" s="381"/>
      <c r="BQ134" s="381"/>
      <c r="BR134" s="381"/>
      <c r="BS134" s="381"/>
      <c r="BT134" s="381"/>
      <c r="BU134" s="381"/>
      <c r="BV134" s="381"/>
    </row>
    <row r="135" spans="1:93" s="888" customFormat="1" ht="12.6" customHeight="1">
      <c r="A135" s="1973" t="s">
        <v>3064</v>
      </c>
      <c r="B135" s="1974"/>
      <c r="C135" s="1974"/>
      <c r="D135" s="1974"/>
      <c r="E135" s="1974"/>
      <c r="F135" s="1974"/>
      <c r="G135" s="1974"/>
      <c r="H135" s="1974"/>
      <c r="I135" s="1974"/>
      <c r="J135" s="1974"/>
      <c r="K135" s="1974"/>
      <c r="L135" s="1974"/>
      <c r="M135" s="1974"/>
      <c r="N135" s="1974"/>
      <c r="O135" s="1974"/>
      <c r="P135" s="1974"/>
      <c r="Q135" s="1974"/>
      <c r="R135" s="1974"/>
      <c r="S135" s="1974"/>
      <c r="T135" s="1974"/>
      <c r="U135" s="1974"/>
      <c r="V135" s="1974"/>
      <c r="W135" s="1974"/>
      <c r="X135" s="1974"/>
      <c r="Y135" s="1974"/>
      <c r="Z135" s="1974"/>
      <c r="AA135" s="1974"/>
      <c r="AB135" s="1974"/>
      <c r="AC135" s="1974"/>
      <c r="AD135" s="1974"/>
      <c r="AE135" s="1974"/>
      <c r="AF135" s="1974"/>
      <c r="AG135" s="1974"/>
      <c r="AH135" s="1974"/>
      <c r="AI135" s="1974"/>
      <c r="AJ135" s="1974"/>
      <c r="AK135" s="1974"/>
      <c r="AL135" s="1974"/>
      <c r="AM135" s="1974"/>
      <c r="AN135" s="1975"/>
      <c r="AO135" s="381"/>
      <c r="AP135" s="381"/>
      <c r="AQ135" s="381"/>
      <c r="AR135" s="381"/>
      <c r="AS135" s="381"/>
      <c r="AT135" s="381"/>
      <c r="AU135" s="381"/>
      <c r="AV135" s="381"/>
      <c r="AW135" s="381"/>
      <c r="AX135" s="381"/>
      <c r="AY135" s="381"/>
      <c r="AZ135" s="381"/>
      <c r="BA135" s="381"/>
      <c r="BB135" s="381"/>
      <c r="BC135" s="381"/>
      <c r="BD135" s="381"/>
      <c r="BE135" s="381"/>
      <c r="BF135" s="381"/>
      <c r="BG135" s="381"/>
      <c r="BH135" s="381"/>
      <c r="BI135" s="381"/>
      <c r="BJ135" s="381"/>
      <c r="BK135" s="381"/>
      <c r="BL135" s="381"/>
      <c r="BM135" s="381"/>
      <c r="BN135" s="381"/>
      <c r="BO135" s="381"/>
      <c r="BP135" s="381"/>
      <c r="BQ135" s="381"/>
      <c r="BR135" s="381"/>
      <c r="BS135" s="381"/>
      <c r="BT135" s="381"/>
      <c r="BU135" s="381"/>
      <c r="BV135" s="381"/>
    </row>
    <row r="136" spans="1:93" s="888" customFormat="1" ht="12.6" customHeight="1">
      <c r="A136" s="1976"/>
      <c r="B136" s="1977"/>
      <c r="C136" s="1977"/>
      <c r="D136" s="1977"/>
      <c r="E136" s="1977"/>
      <c r="F136" s="1977"/>
      <c r="G136" s="1977"/>
      <c r="H136" s="1977"/>
      <c r="I136" s="1977"/>
      <c r="J136" s="1977"/>
      <c r="K136" s="1977"/>
      <c r="L136" s="1977"/>
      <c r="M136" s="1977"/>
      <c r="N136" s="1977"/>
      <c r="O136" s="1977"/>
      <c r="P136" s="1977"/>
      <c r="Q136" s="1977"/>
      <c r="R136" s="1977"/>
      <c r="S136" s="1977"/>
      <c r="T136" s="1977"/>
      <c r="U136" s="1977"/>
      <c r="V136" s="1977"/>
      <c r="W136" s="1977"/>
      <c r="X136" s="1977"/>
      <c r="Y136" s="1977"/>
      <c r="Z136" s="1977"/>
      <c r="AA136" s="1977"/>
      <c r="AB136" s="1977"/>
      <c r="AC136" s="1977"/>
      <c r="AD136" s="1977"/>
      <c r="AE136" s="1977"/>
      <c r="AF136" s="1977"/>
      <c r="AG136" s="1977"/>
      <c r="AH136" s="1977"/>
      <c r="AI136" s="1977"/>
      <c r="AJ136" s="1977"/>
      <c r="AK136" s="1977"/>
      <c r="AL136" s="1977"/>
      <c r="AM136" s="1977"/>
      <c r="AN136" s="1978"/>
      <c r="AO136" s="381"/>
      <c r="AP136" s="381"/>
      <c r="AQ136" s="381"/>
      <c r="AR136" s="381"/>
      <c r="AS136" s="381"/>
      <c r="AT136" s="381"/>
      <c r="AU136" s="381"/>
      <c r="AV136" s="381"/>
      <c r="AW136" s="381"/>
      <c r="AX136" s="381"/>
      <c r="AY136" s="381"/>
      <c r="AZ136" s="381"/>
      <c r="BA136" s="381"/>
      <c r="BB136" s="381"/>
      <c r="BC136" s="381"/>
      <c r="BD136" s="381"/>
      <c r="BE136" s="381"/>
      <c r="BF136" s="381"/>
      <c r="BG136" s="381"/>
      <c r="BH136" s="381"/>
      <c r="BI136" s="381"/>
      <c r="BJ136" s="381"/>
      <c r="BK136" s="381"/>
      <c r="BL136" s="381"/>
      <c r="BM136" s="381"/>
      <c r="BN136" s="381"/>
      <c r="BO136" s="381"/>
      <c r="BP136" s="381"/>
      <c r="BQ136" s="381"/>
      <c r="BR136" s="381"/>
      <c r="BS136" s="381"/>
      <c r="BT136" s="381"/>
      <c r="BU136" s="381"/>
      <c r="BV136" s="381"/>
    </row>
    <row r="137" spans="1:93" s="888" customFormat="1" ht="12.6" customHeight="1">
      <c r="A137" s="1976"/>
      <c r="B137" s="1977"/>
      <c r="C137" s="1977"/>
      <c r="D137" s="1977"/>
      <c r="E137" s="1977"/>
      <c r="F137" s="1977"/>
      <c r="G137" s="1977"/>
      <c r="H137" s="1977"/>
      <c r="I137" s="1977"/>
      <c r="J137" s="1977"/>
      <c r="K137" s="1977"/>
      <c r="L137" s="1977"/>
      <c r="M137" s="1977"/>
      <c r="N137" s="1977"/>
      <c r="O137" s="1977"/>
      <c r="P137" s="1977"/>
      <c r="Q137" s="1977"/>
      <c r="R137" s="1977"/>
      <c r="S137" s="1977"/>
      <c r="T137" s="1977"/>
      <c r="U137" s="1977"/>
      <c r="V137" s="1977"/>
      <c r="W137" s="1977"/>
      <c r="X137" s="1977"/>
      <c r="Y137" s="1977"/>
      <c r="Z137" s="1977"/>
      <c r="AA137" s="1977"/>
      <c r="AB137" s="1977"/>
      <c r="AC137" s="1977"/>
      <c r="AD137" s="1977"/>
      <c r="AE137" s="1977"/>
      <c r="AF137" s="1977"/>
      <c r="AG137" s="1977"/>
      <c r="AH137" s="1977"/>
      <c r="AI137" s="1977"/>
      <c r="AJ137" s="1977"/>
      <c r="AK137" s="1977"/>
      <c r="AL137" s="1977"/>
      <c r="AM137" s="1977"/>
      <c r="AN137" s="1978"/>
      <c r="AO137" s="381"/>
      <c r="AP137" s="381"/>
      <c r="AQ137" s="381"/>
      <c r="AR137" s="381"/>
      <c r="AS137" s="381"/>
      <c r="AT137" s="381"/>
      <c r="AU137" s="381"/>
      <c r="AV137" s="381"/>
      <c r="AW137" s="381"/>
      <c r="AX137" s="381"/>
      <c r="AY137" s="381"/>
      <c r="AZ137" s="381"/>
      <c r="BA137" s="381"/>
      <c r="BB137" s="381"/>
      <c r="BC137" s="381"/>
      <c r="BD137" s="381"/>
      <c r="BE137" s="381"/>
      <c r="BF137" s="381"/>
      <c r="BG137" s="381"/>
      <c r="BH137" s="381"/>
      <c r="BI137" s="381"/>
      <c r="BJ137" s="381"/>
      <c r="BK137" s="381"/>
      <c r="BL137" s="381"/>
      <c r="BM137" s="381"/>
      <c r="BN137" s="381"/>
      <c r="BO137" s="381"/>
      <c r="BP137" s="381"/>
      <c r="BQ137" s="381"/>
      <c r="BR137" s="381"/>
      <c r="BS137" s="381"/>
      <c r="BT137" s="381"/>
      <c r="BU137" s="381"/>
      <c r="BV137" s="381"/>
    </row>
    <row r="138" spans="1:93" s="888" customFormat="1" ht="12.6" customHeight="1">
      <c r="A138" s="1976"/>
      <c r="B138" s="1977"/>
      <c r="C138" s="1977"/>
      <c r="D138" s="1977"/>
      <c r="E138" s="1977"/>
      <c r="F138" s="1977"/>
      <c r="G138" s="1977"/>
      <c r="H138" s="1977"/>
      <c r="I138" s="1977"/>
      <c r="J138" s="1977"/>
      <c r="K138" s="1977"/>
      <c r="L138" s="1977"/>
      <c r="M138" s="1977"/>
      <c r="N138" s="1977"/>
      <c r="O138" s="1977"/>
      <c r="P138" s="1977"/>
      <c r="Q138" s="1977"/>
      <c r="R138" s="1977"/>
      <c r="S138" s="1977"/>
      <c r="T138" s="1977"/>
      <c r="U138" s="1977"/>
      <c r="V138" s="1977"/>
      <c r="W138" s="1977"/>
      <c r="X138" s="1977"/>
      <c r="Y138" s="1977"/>
      <c r="Z138" s="1977"/>
      <c r="AA138" s="1977"/>
      <c r="AB138" s="1977"/>
      <c r="AC138" s="1977"/>
      <c r="AD138" s="1977"/>
      <c r="AE138" s="1977"/>
      <c r="AF138" s="1977"/>
      <c r="AG138" s="1977"/>
      <c r="AH138" s="1977"/>
      <c r="AI138" s="1977"/>
      <c r="AJ138" s="1977"/>
      <c r="AK138" s="1977"/>
      <c r="AL138" s="1977"/>
      <c r="AM138" s="1977"/>
      <c r="AN138" s="1978"/>
      <c r="AO138" s="381"/>
      <c r="AP138" s="381"/>
      <c r="AQ138" s="381"/>
      <c r="AR138" s="381"/>
      <c r="AS138" s="381"/>
      <c r="AT138" s="381"/>
      <c r="AU138" s="381"/>
      <c r="AV138" s="381"/>
      <c r="AW138" s="381"/>
      <c r="AX138" s="381"/>
      <c r="AY138" s="381"/>
      <c r="AZ138" s="381"/>
      <c r="BA138" s="381"/>
      <c r="BB138" s="381"/>
      <c r="BC138" s="381"/>
      <c r="BD138" s="381"/>
      <c r="BE138" s="381"/>
      <c r="BF138" s="381"/>
      <c r="BG138" s="381"/>
      <c r="BH138" s="381"/>
      <c r="BI138" s="381"/>
      <c r="BJ138" s="381"/>
      <c r="BK138" s="381"/>
      <c r="BL138" s="381"/>
      <c r="BM138" s="381"/>
      <c r="BN138" s="381"/>
      <c r="BO138" s="381"/>
      <c r="BP138" s="381"/>
      <c r="BQ138" s="381"/>
      <c r="BR138" s="381"/>
      <c r="BS138" s="381"/>
      <c r="BT138" s="381"/>
      <c r="BU138" s="381"/>
      <c r="BV138" s="381"/>
    </row>
    <row r="139" spans="1:93" s="888" customFormat="1" ht="12.6" customHeight="1">
      <c r="A139" s="1976"/>
      <c r="B139" s="1977"/>
      <c r="C139" s="1977"/>
      <c r="D139" s="1977"/>
      <c r="E139" s="1977"/>
      <c r="F139" s="1977"/>
      <c r="G139" s="1977"/>
      <c r="H139" s="1977"/>
      <c r="I139" s="1977"/>
      <c r="J139" s="1977"/>
      <c r="K139" s="1977"/>
      <c r="L139" s="1977"/>
      <c r="M139" s="1977"/>
      <c r="N139" s="1977"/>
      <c r="O139" s="1977"/>
      <c r="P139" s="1977"/>
      <c r="Q139" s="1977"/>
      <c r="R139" s="1977"/>
      <c r="S139" s="1977"/>
      <c r="T139" s="1977"/>
      <c r="U139" s="1977"/>
      <c r="V139" s="1977"/>
      <c r="W139" s="1977"/>
      <c r="X139" s="1977"/>
      <c r="Y139" s="1977"/>
      <c r="Z139" s="1977"/>
      <c r="AA139" s="1977"/>
      <c r="AB139" s="1977"/>
      <c r="AC139" s="1977"/>
      <c r="AD139" s="1977"/>
      <c r="AE139" s="1977"/>
      <c r="AF139" s="1977"/>
      <c r="AG139" s="1977"/>
      <c r="AH139" s="1977"/>
      <c r="AI139" s="1977"/>
      <c r="AJ139" s="1977"/>
      <c r="AK139" s="1977"/>
      <c r="AL139" s="1977"/>
      <c r="AM139" s="1977"/>
      <c r="AN139" s="1978"/>
      <c r="AO139" s="381"/>
      <c r="AP139" s="381"/>
      <c r="AQ139" s="381"/>
      <c r="AR139" s="381"/>
      <c r="AS139" s="381"/>
      <c r="AT139" s="381"/>
      <c r="AU139" s="381"/>
      <c r="AV139" s="381"/>
      <c r="AW139" s="381"/>
      <c r="AX139" s="381"/>
      <c r="AY139" s="381"/>
      <c r="AZ139" s="381"/>
      <c r="BA139" s="381"/>
      <c r="BB139" s="381"/>
      <c r="BC139" s="381"/>
      <c r="BD139" s="381"/>
      <c r="BE139" s="381"/>
      <c r="BF139" s="381"/>
      <c r="BG139" s="381"/>
      <c r="BH139" s="381"/>
      <c r="BI139" s="381"/>
      <c r="BJ139" s="381"/>
      <c r="BK139" s="381"/>
      <c r="BL139" s="381"/>
      <c r="BM139" s="381"/>
      <c r="BN139" s="381"/>
      <c r="BO139" s="381"/>
      <c r="BP139" s="381"/>
      <c r="BQ139" s="381"/>
      <c r="BR139" s="381"/>
      <c r="BS139" s="381"/>
      <c r="BT139" s="381"/>
      <c r="BU139" s="381"/>
      <c r="BV139" s="381"/>
    </row>
    <row r="140" spans="1:93" s="888" customFormat="1" ht="12.6" customHeight="1">
      <c r="A140" s="1976"/>
      <c r="B140" s="1977"/>
      <c r="C140" s="1977"/>
      <c r="D140" s="1977"/>
      <c r="E140" s="1977"/>
      <c r="F140" s="1977"/>
      <c r="G140" s="1977"/>
      <c r="H140" s="1977"/>
      <c r="I140" s="1977"/>
      <c r="J140" s="1977"/>
      <c r="K140" s="1977"/>
      <c r="L140" s="1977"/>
      <c r="M140" s="1977"/>
      <c r="N140" s="1977"/>
      <c r="O140" s="1977"/>
      <c r="P140" s="1977"/>
      <c r="Q140" s="1977"/>
      <c r="R140" s="1977"/>
      <c r="S140" s="1977"/>
      <c r="T140" s="1977"/>
      <c r="U140" s="1977"/>
      <c r="V140" s="1977"/>
      <c r="W140" s="1977"/>
      <c r="X140" s="1977"/>
      <c r="Y140" s="1977"/>
      <c r="Z140" s="1977"/>
      <c r="AA140" s="1977"/>
      <c r="AB140" s="1977"/>
      <c r="AC140" s="1977"/>
      <c r="AD140" s="1977"/>
      <c r="AE140" s="1977"/>
      <c r="AF140" s="1977"/>
      <c r="AG140" s="1977"/>
      <c r="AH140" s="1977"/>
      <c r="AI140" s="1977"/>
      <c r="AJ140" s="1977"/>
      <c r="AK140" s="1977"/>
      <c r="AL140" s="1977"/>
      <c r="AM140" s="1977"/>
      <c r="AN140" s="1978"/>
      <c r="AO140" s="381"/>
      <c r="AP140" s="381"/>
      <c r="AQ140" s="381"/>
      <c r="AR140" s="381"/>
      <c r="AS140" s="381"/>
      <c r="AT140" s="381"/>
      <c r="AU140" s="381"/>
      <c r="AV140" s="381"/>
      <c r="AW140" s="381"/>
      <c r="AX140" s="381"/>
      <c r="AY140" s="381"/>
      <c r="AZ140" s="381"/>
      <c r="BA140" s="381"/>
      <c r="BB140" s="381"/>
      <c r="BC140" s="381"/>
      <c r="BD140" s="381"/>
      <c r="BE140" s="381"/>
      <c r="BF140" s="381"/>
      <c r="BG140" s="381"/>
      <c r="BH140" s="381"/>
      <c r="BI140" s="381"/>
      <c r="BJ140" s="381"/>
      <c r="BK140" s="381"/>
      <c r="BL140" s="381"/>
      <c r="BM140" s="381"/>
      <c r="BN140" s="381"/>
      <c r="BO140" s="381"/>
      <c r="BP140" s="381"/>
      <c r="BQ140" s="381"/>
      <c r="BR140" s="381"/>
      <c r="BS140" s="381"/>
      <c r="BT140" s="381"/>
      <c r="BU140" s="381"/>
      <c r="BV140" s="381"/>
    </row>
    <row r="141" spans="1:93" s="888" customFormat="1" ht="12.6" customHeight="1">
      <c r="A141" s="1976"/>
      <c r="B141" s="1977"/>
      <c r="C141" s="1977"/>
      <c r="D141" s="1977"/>
      <c r="E141" s="1977"/>
      <c r="F141" s="1977"/>
      <c r="G141" s="1977"/>
      <c r="H141" s="1977"/>
      <c r="I141" s="1977"/>
      <c r="J141" s="1977"/>
      <c r="K141" s="1977"/>
      <c r="L141" s="1977"/>
      <c r="M141" s="1977"/>
      <c r="N141" s="1977"/>
      <c r="O141" s="1977"/>
      <c r="P141" s="1977"/>
      <c r="Q141" s="1977"/>
      <c r="R141" s="1977"/>
      <c r="S141" s="1977"/>
      <c r="T141" s="1977"/>
      <c r="U141" s="1977"/>
      <c r="V141" s="1977"/>
      <c r="W141" s="1977"/>
      <c r="X141" s="1977"/>
      <c r="Y141" s="1977"/>
      <c r="Z141" s="1977"/>
      <c r="AA141" s="1977"/>
      <c r="AB141" s="1977"/>
      <c r="AC141" s="1977"/>
      <c r="AD141" s="1977"/>
      <c r="AE141" s="1977"/>
      <c r="AF141" s="1977"/>
      <c r="AG141" s="1977"/>
      <c r="AH141" s="1977"/>
      <c r="AI141" s="1977"/>
      <c r="AJ141" s="1977"/>
      <c r="AK141" s="1977"/>
      <c r="AL141" s="1977"/>
      <c r="AM141" s="1977"/>
      <c r="AN141" s="1978"/>
      <c r="AO141" s="381"/>
      <c r="AP141" s="381"/>
      <c r="AQ141" s="381"/>
      <c r="AR141" s="381"/>
      <c r="AS141" s="381"/>
      <c r="AT141" s="381"/>
      <c r="AU141" s="381"/>
      <c r="AV141" s="381"/>
      <c r="AW141" s="381"/>
      <c r="AX141" s="381"/>
      <c r="AY141" s="381"/>
      <c r="AZ141" s="381"/>
      <c r="BA141" s="381"/>
      <c r="BB141" s="381"/>
      <c r="BC141" s="381"/>
      <c r="BD141" s="381"/>
      <c r="BE141" s="381"/>
      <c r="BF141" s="381"/>
      <c r="BG141" s="381"/>
      <c r="BH141" s="381"/>
      <c r="BI141" s="381"/>
      <c r="BJ141" s="381"/>
      <c r="BK141" s="381"/>
      <c r="BL141" s="381"/>
      <c r="BM141" s="381"/>
      <c r="BN141" s="381"/>
      <c r="BO141" s="381"/>
      <c r="BP141" s="381"/>
      <c r="BQ141" s="381"/>
      <c r="BR141" s="381"/>
      <c r="BS141" s="381"/>
      <c r="BT141" s="381"/>
      <c r="BU141" s="381"/>
      <c r="BV141" s="381"/>
    </row>
    <row r="142" spans="1:93" s="888" customFormat="1" ht="12.6" customHeight="1">
      <c r="A142" s="1976"/>
      <c r="B142" s="1977"/>
      <c r="C142" s="1977"/>
      <c r="D142" s="1977"/>
      <c r="E142" s="1977"/>
      <c r="F142" s="1977"/>
      <c r="G142" s="1977"/>
      <c r="H142" s="1977"/>
      <c r="I142" s="1977"/>
      <c r="J142" s="1977"/>
      <c r="K142" s="1977"/>
      <c r="L142" s="1977"/>
      <c r="M142" s="1977"/>
      <c r="N142" s="1977"/>
      <c r="O142" s="1977"/>
      <c r="P142" s="1977"/>
      <c r="Q142" s="1977"/>
      <c r="R142" s="1977"/>
      <c r="S142" s="1977"/>
      <c r="T142" s="1977"/>
      <c r="U142" s="1977"/>
      <c r="V142" s="1977"/>
      <c r="W142" s="1977"/>
      <c r="X142" s="1977"/>
      <c r="Y142" s="1977"/>
      <c r="Z142" s="1977"/>
      <c r="AA142" s="1977"/>
      <c r="AB142" s="1977"/>
      <c r="AC142" s="1977"/>
      <c r="AD142" s="1977"/>
      <c r="AE142" s="1977"/>
      <c r="AF142" s="1977"/>
      <c r="AG142" s="1977"/>
      <c r="AH142" s="1977"/>
      <c r="AI142" s="1977"/>
      <c r="AJ142" s="1977"/>
      <c r="AK142" s="1977"/>
      <c r="AL142" s="1977"/>
      <c r="AM142" s="1977"/>
      <c r="AN142" s="1978"/>
      <c r="AO142" s="396"/>
      <c r="AP142" s="396"/>
      <c r="AQ142" s="396"/>
      <c r="AR142" s="396"/>
      <c r="AS142" s="396"/>
      <c r="AT142" s="396"/>
      <c r="AU142" s="387"/>
      <c r="AV142" s="387"/>
      <c r="AW142" s="387"/>
      <c r="AX142" s="387"/>
      <c r="AY142" s="387"/>
      <c r="AZ142" s="387"/>
      <c r="BA142" s="387"/>
      <c r="BB142" s="387"/>
      <c r="BC142" s="387"/>
      <c r="BD142" s="396"/>
      <c r="BE142" s="396"/>
      <c r="BF142" s="396"/>
      <c r="BG142" s="396"/>
      <c r="BH142" s="396"/>
      <c r="BI142" s="396"/>
      <c r="BJ142" s="396"/>
      <c r="BK142" s="396"/>
      <c r="BL142" s="396"/>
      <c r="BM142" s="396"/>
      <c r="BN142" s="396"/>
      <c r="BO142" s="396"/>
      <c r="BP142" s="396"/>
      <c r="BQ142" s="396"/>
      <c r="BR142" s="396"/>
      <c r="BS142" s="387"/>
      <c r="BT142" s="387"/>
      <c r="BU142" s="387"/>
      <c r="BV142" s="387"/>
      <c r="BW142" s="174"/>
    </row>
    <row r="143" spans="1:93" ht="12.6" customHeight="1">
      <c r="A143" s="1976"/>
      <c r="B143" s="1977"/>
      <c r="C143" s="1977"/>
      <c r="D143" s="1977"/>
      <c r="E143" s="1977"/>
      <c r="F143" s="1977"/>
      <c r="G143" s="1977"/>
      <c r="H143" s="1977"/>
      <c r="I143" s="1977"/>
      <c r="J143" s="1977"/>
      <c r="K143" s="1977"/>
      <c r="L143" s="1977"/>
      <c r="M143" s="1977"/>
      <c r="N143" s="1977"/>
      <c r="O143" s="1977"/>
      <c r="P143" s="1977"/>
      <c r="Q143" s="1977"/>
      <c r="R143" s="1977"/>
      <c r="S143" s="1977"/>
      <c r="T143" s="1977"/>
      <c r="U143" s="1977"/>
      <c r="V143" s="1977"/>
      <c r="W143" s="1977"/>
      <c r="X143" s="1977"/>
      <c r="Y143" s="1977"/>
      <c r="Z143" s="1977"/>
      <c r="AA143" s="1977"/>
      <c r="AB143" s="1977"/>
      <c r="AC143" s="1977"/>
      <c r="AD143" s="1977"/>
      <c r="AE143" s="1977"/>
      <c r="AF143" s="1977"/>
      <c r="AG143" s="1977"/>
      <c r="AH143" s="1977"/>
      <c r="AI143" s="1977"/>
      <c r="AJ143" s="1977"/>
      <c r="AK143" s="1977"/>
      <c r="AL143" s="1977"/>
      <c r="AM143" s="1977"/>
      <c r="AN143" s="1978"/>
      <c r="BX143" s="888"/>
      <c r="BY143" s="888"/>
      <c r="BZ143" s="888"/>
      <c r="CA143" s="888"/>
      <c r="CB143" s="888"/>
      <c r="CC143" s="888"/>
      <c r="CD143" s="888"/>
      <c r="CE143" s="888"/>
      <c r="CF143" s="888"/>
      <c r="CG143" s="888"/>
      <c r="CH143" s="888"/>
      <c r="CI143" s="888"/>
      <c r="CJ143" s="888"/>
      <c r="CK143" s="888"/>
      <c r="CL143" s="888"/>
      <c r="CM143" s="888"/>
      <c r="CN143" s="888"/>
      <c r="CO143" s="888"/>
    </row>
    <row r="144" spans="1:93" ht="12.6" customHeight="1">
      <c r="A144" s="1976"/>
      <c r="B144" s="1977"/>
      <c r="C144" s="1977"/>
      <c r="D144" s="1977"/>
      <c r="E144" s="1977"/>
      <c r="F144" s="1977"/>
      <c r="G144" s="1977"/>
      <c r="H144" s="1977"/>
      <c r="I144" s="1977"/>
      <c r="J144" s="1977"/>
      <c r="K144" s="1977"/>
      <c r="L144" s="1977"/>
      <c r="M144" s="1977"/>
      <c r="N144" s="1977"/>
      <c r="O144" s="1977"/>
      <c r="P144" s="1977"/>
      <c r="Q144" s="1977"/>
      <c r="R144" s="1977"/>
      <c r="S144" s="1977"/>
      <c r="T144" s="1977"/>
      <c r="U144" s="1977"/>
      <c r="V144" s="1977"/>
      <c r="W144" s="1977"/>
      <c r="X144" s="1977"/>
      <c r="Y144" s="1977"/>
      <c r="Z144" s="1977"/>
      <c r="AA144" s="1977"/>
      <c r="AB144" s="1977"/>
      <c r="AC144" s="1977"/>
      <c r="AD144" s="1977"/>
      <c r="AE144" s="1977"/>
      <c r="AF144" s="1977"/>
      <c r="AG144" s="1977"/>
      <c r="AH144" s="1977"/>
      <c r="AI144" s="1977"/>
      <c r="AJ144" s="1977"/>
      <c r="AK144" s="1977"/>
      <c r="AL144" s="1977"/>
      <c r="AM144" s="1977"/>
      <c r="AN144" s="1978"/>
    </row>
    <row r="145" spans="1:40" ht="12.6" customHeight="1">
      <c r="A145" s="1979"/>
      <c r="B145" s="1980"/>
      <c r="C145" s="1980"/>
      <c r="D145" s="1980"/>
      <c r="E145" s="1980"/>
      <c r="F145" s="1980"/>
      <c r="G145" s="1980"/>
      <c r="H145" s="1980"/>
      <c r="I145" s="1980"/>
      <c r="J145" s="1980"/>
      <c r="K145" s="1980"/>
      <c r="L145" s="1980"/>
      <c r="M145" s="1980"/>
      <c r="N145" s="1980"/>
      <c r="O145" s="1980"/>
      <c r="P145" s="1980"/>
      <c r="Q145" s="1980"/>
      <c r="R145" s="1980"/>
      <c r="S145" s="1980"/>
      <c r="T145" s="1980"/>
      <c r="U145" s="1980"/>
      <c r="V145" s="1980"/>
      <c r="W145" s="1980"/>
      <c r="X145" s="1980"/>
      <c r="Y145" s="1980"/>
      <c r="Z145" s="1980"/>
      <c r="AA145" s="1980"/>
      <c r="AB145" s="1980"/>
      <c r="AC145" s="1980"/>
      <c r="AD145" s="1980"/>
      <c r="AE145" s="1980"/>
      <c r="AF145" s="1980"/>
      <c r="AG145" s="1980"/>
      <c r="AH145" s="1980"/>
      <c r="AI145" s="1980"/>
      <c r="AJ145" s="1980"/>
      <c r="AK145" s="1980"/>
      <c r="AL145" s="1980"/>
      <c r="AM145" s="1980"/>
      <c r="AN145" s="1981"/>
    </row>
    <row r="146" spans="1:40" ht="12.6" customHeight="1">
      <c r="A146" s="17" t="s">
        <v>3061</v>
      </c>
      <c r="B146" s="43"/>
      <c r="C146" s="43"/>
      <c r="D146" s="365"/>
      <c r="E146" s="43"/>
      <c r="F146" s="43"/>
      <c r="G146" s="17"/>
      <c r="H146" s="17"/>
      <c r="I146" s="17"/>
      <c r="J146" s="17"/>
      <c r="K146" s="17"/>
      <c r="L146" s="17"/>
      <c r="M146" s="17"/>
      <c r="N146" s="17"/>
      <c r="O146" s="17"/>
      <c r="P146" s="43"/>
      <c r="Q146" s="43"/>
      <c r="R146" s="43"/>
      <c r="S146" s="43"/>
      <c r="T146" s="43"/>
      <c r="U146" s="43"/>
      <c r="V146" s="43"/>
      <c r="W146" s="43"/>
      <c r="X146" s="43"/>
      <c r="Y146" s="43"/>
      <c r="Z146" s="43"/>
      <c r="AA146" s="43"/>
      <c r="AB146" s="43"/>
      <c r="AC146" s="43"/>
      <c r="AD146" s="43"/>
      <c r="AE146" s="17"/>
      <c r="AF146" s="17"/>
      <c r="AG146" s="17"/>
      <c r="AH146" s="17"/>
      <c r="AI146" s="17"/>
      <c r="AJ146" s="17"/>
      <c r="AK146" s="17"/>
      <c r="AL146" s="17"/>
      <c r="AM146" s="17"/>
      <c r="AN146" s="17"/>
    </row>
  </sheetData>
  <mergeCells count="114">
    <mergeCell ref="AD27:AL27"/>
    <mergeCell ref="AM27:AN27"/>
    <mergeCell ref="AH28:AL28"/>
    <mergeCell ref="AM28:AN28"/>
    <mergeCell ref="AS33:AT33"/>
    <mergeCell ref="AE33:AL33"/>
    <mergeCell ref="AM33:AN33"/>
    <mergeCell ref="A57:Z57"/>
    <mergeCell ref="AA58:AB59"/>
    <mergeCell ref="AC58:AD59"/>
    <mergeCell ref="AE58:AF59"/>
    <mergeCell ref="AG58:AH59"/>
    <mergeCell ref="AI58:AJ59"/>
    <mergeCell ref="AK58:AL59"/>
    <mergeCell ref="AM58:AN59"/>
    <mergeCell ref="A43:AN43"/>
    <mergeCell ref="A44:AN44"/>
    <mergeCell ref="A45:H47"/>
    <mergeCell ref="AC45:AL47"/>
    <mergeCell ref="A48:AN48"/>
    <mergeCell ref="A49:AN49"/>
    <mergeCell ref="A50:AN50"/>
    <mergeCell ref="A51:I55"/>
    <mergeCell ref="L53:N53"/>
    <mergeCell ref="AI11:AJ13"/>
    <mergeCell ref="AK11:AL13"/>
    <mergeCell ref="AM11:AN13"/>
    <mergeCell ref="A17:R18"/>
    <mergeCell ref="A19:R21"/>
    <mergeCell ref="AE19:AL19"/>
    <mergeCell ref="AM19:AN19"/>
    <mergeCell ref="AS21:AT21"/>
    <mergeCell ref="AE21:AL21"/>
    <mergeCell ref="AM21:AN21"/>
    <mergeCell ref="A10:R13"/>
    <mergeCell ref="S11:T13"/>
    <mergeCell ref="U11:V13"/>
    <mergeCell ref="W11:X13"/>
    <mergeCell ref="Y11:Z13"/>
    <mergeCell ref="AA11:AB13"/>
    <mergeCell ref="AC11:AD13"/>
    <mergeCell ref="AE11:AF13"/>
    <mergeCell ref="AG11:AH13"/>
    <mergeCell ref="A29:R30"/>
    <mergeCell ref="A31:R33"/>
    <mergeCell ref="AE31:AL31"/>
    <mergeCell ref="AM31:AN31"/>
    <mergeCell ref="E70:K70"/>
    <mergeCell ref="L70:AN70"/>
    <mergeCell ref="P73:AD74"/>
    <mergeCell ref="AE73:AN74"/>
    <mergeCell ref="A75:E93"/>
    <mergeCell ref="F75:O93"/>
    <mergeCell ref="P75:AD76"/>
    <mergeCell ref="AE75:AN117"/>
    <mergeCell ref="R103:AD109"/>
    <mergeCell ref="P78:Q79"/>
    <mergeCell ref="R78:AD87"/>
    <mergeCell ref="P88:Q89"/>
    <mergeCell ref="P91:Q91"/>
    <mergeCell ref="P94:AD101"/>
    <mergeCell ref="P103:Q104"/>
    <mergeCell ref="P110:Q111"/>
    <mergeCell ref="R110:AD115"/>
    <mergeCell ref="R116:AD118"/>
    <mergeCell ref="R88:AD90"/>
    <mergeCell ref="R91:AD93"/>
    <mergeCell ref="AH6:AN7"/>
    <mergeCell ref="AH8:AN9"/>
    <mergeCell ref="G6:AG9"/>
    <mergeCell ref="A119:E131"/>
    <mergeCell ref="F119:O131"/>
    <mergeCell ref="P119:AD131"/>
    <mergeCell ref="AE119:AN131"/>
    <mergeCell ref="P116:Q116"/>
    <mergeCell ref="N2:U5"/>
    <mergeCell ref="AE26:AL26"/>
    <mergeCell ref="AM26:AN26"/>
    <mergeCell ref="S22:AN25"/>
    <mergeCell ref="C2:M5"/>
    <mergeCell ref="V2:AC5"/>
    <mergeCell ref="AD2:AJ5"/>
    <mergeCell ref="A6:F7"/>
    <mergeCell ref="A22:B23"/>
    <mergeCell ref="C22:D23"/>
    <mergeCell ref="A14:R16"/>
    <mergeCell ref="S14:AN16"/>
    <mergeCell ref="E22:J23"/>
    <mergeCell ref="K22:R25"/>
    <mergeCell ref="C24:D25"/>
    <mergeCell ref="E24:J25"/>
    <mergeCell ref="A135:AN145"/>
    <mergeCell ref="A35:B36"/>
    <mergeCell ref="C35:D36"/>
    <mergeCell ref="E35:J36"/>
    <mergeCell ref="K35:R38"/>
    <mergeCell ref="C37:D38"/>
    <mergeCell ref="E37:J38"/>
    <mergeCell ref="S35:AN38"/>
    <mergeCell ref="AE40:AL40"/>
    <mergeCell ref="AM40:AN40"/>
    <mergeCell ref="E67:K69"/>
    <mergeCell ref="E64:K66"/>
    <mergeCell ref="L64:AN66"/>
    <mergeCell ref="A62:D63"/>
    <mergeCell ref="E62:K63"/>
    <mergeCell ref="A60:AN61"/>
    <mergeCell ref="L67:AN69"/>
    <mergeCell ref="L62:AN63"/>
    <mergeCell ref="P102:AD102"/>
    <mergeCell ref="A94:E118"/>
    <mergeCell ref="F94:O118"/>
    <mergeCell ref="A73:E74"/>
    <mergeCell ref="F73:O74"/>
  </mergeCells>
  <phoneticPr fontId="12"/>
  <dataValidations count="1">
    <dataValidation type="list" allowBlank="1" showInputMessage="1" showErrorMessage="1" sqref="S17:S21 T28 K56 K45:K47 Y47 Z45:Z47 K53 Y52:Z52 Z51 I47:J47 M51 AD51 AG51 AA54 AE54 AH54 S29:S34 S39">
      <formula1>"□,■"</formula1>
    </dataValidation>
  </dataValidations>
  <printOptions horizontalCentered="1"/>
  <pageMargins left="0.59055118110236227" right="0.59055118110236227" top="0.39370078740157483" bottom="0.39370078740157483" header="0.39370078740157483" footer="0.39370078740157483"/>
  <pageSetup paperSize="9" scale="94" fitToHeight="2" orientation="portrait" horizontalDpi="300" verticalDpi="300" r:id="rId1"/>
  <rowBreaks count="1" manualBreakCount="1">
    <brk id="72" max="39"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DT92"/>
  <sheetViews>
    <sheetView zoomScale="70" zoomScaleNormal="70" workbookViewId="0"/>
  </sheetViews>
  <sheetFormatPr defaultColWidth="2.125" defaultRowHeight="12.6" customHeight="1"/>
  <cols>
    <col min="1" max="1" width="2.125" style="216" customWidth="1"/>
    <col min="2" max="4" width="2.125" style="216"/>
    <col min="5" max="5" width="2.125" style="216" customWidth="1"/>
    <col min="6" max="6" width="2.125" style="216"/>
    <col min="7" max="8" width="2.125" style="216" customWidth="1"/>
    <col min="9" max="9" width="2.125" style="216"/>
    <col min="10" max="12" width="2.125" style="216" customWidth="1"/>
    <col min="13" max="27" width="2.125" style="216"/>
    <col min="28" max="31" width="2.125" style="258"/>
    <col min="32" max="34" width="2.125" style="174"/>
    <col min="35" max="75" width="2.125" style="216"/>
    <col min="76" max="76" width="2.125" style="216" customWidth="1"/>
    <col min="77" max="78" width="2.125" style="216"/>
    <col min="79" max="79" width="2.125" style="216" customWidth="1"/>
    <col min="80" max="16384" width="2.125" style="216"/>
  </cols>
  <sheetData>
    <row r="1" spans="1:61" ht="12.6" customHeight="1">
      <c r="A1" s="215"/>
      <c r="B1" s="215"/>
      <c r="C1" s="215"/>
      <c r="D1" s="215"/>
      <c r="E1" s="215"/>
      <c r="F1" s="215"/>
      <c r="G1" s="215"/>
      <c r="H1" s="215"/>
      <c r="I1" s="215"/>
      <c r="J1" s="215"/>
      <c r="K1" s="215"/>
      <c r="L1" s="215"/>
      <c r="M1" s="215"/>
      <c r="N1" s="215"/>
      <c r="O1" s="215"/>
      <c r="P1" s="4325" t="s">
        <v>1129</v>
      </c>
      <c r="Q1" s="4325"/>
      <c r="R1" s="4325"/>
      <c r="S1" s="4325"/>
      <c r="T1" s="4325"/>
      <c r="U1" s="4325"/>
      <c r="V1" s="4325"/>
      <c r="W1" s="4325"/>
      <c r="X1" s="4325"/>
      <c r="Y1" s="4325"/>
      <c r="Z1" s="4325"/>
      <c r="AA1" s="4325"/>
      <c r="AB1" s="4325"/>
      <c r="AC1" s="4325"/>
      <c r="AD1" s="4325"/>
      <c r="AE1" s="4325"/>
      <c r="AF1" s="4325"/>
      <c r="AG1" s="4325"/>
      <c r="AH1" s="4325"/>
      <c r="AI1" s="4325"/>
      <c r="AJ1" s="4325"/>
      <c r="AK1" s="4325"/>
      <c r="AL1" s="4325"/>
      <c r="AM1" s="4325"/>
      <c r="AN1" s="4325"/>
      <c r="AO1" s="4325"/>
      <c r="AP1" s="4325"/>
      <c r="AQ1" s="4325"/>
      <c r="AR1" s="4325"/>
      <c r="AS1" s="4325"/>
      <c r="AT1" s="4326"/>
      <c r="AU1" s="4327" t="s">
        <v>149</v>
      </c>
      <c r="AV1" s="4328"/>
      <c r="AW1" s="4328"/>
      <c r="AX1" s="4328"/>
      <c r="AY1" s="4329"/>
      <c r="AZ1" s="4327" t="s">
        <v>150</v>
      </c>
      <c r="BA1" s="4328"/>
      <c r="BB1" s="4328"/>
      <c r="BC1" s="4328"/>
      <c r="BD1" s="4329"/>
      <c r="BE1" s="4333" t="s">
        <v>435</v>
      </c>
      <c r="BF1" s="4334"/>
      <c r="BG1" s="4334"/>
      <c r="BH1" s="4334"/>
      <c r="BI1" s="4335"/>
    </row>
    <row r="2" spans="1:61" ht="12.6" customHeight="1">
      <c r="A2" s="215"/>
      <c r="B2" s="215"/>
      <c r="C2" s="215"/>
      <c r="D2" s="215"/>
      <c r="E2" s="215"/>
      <c r="F2" s="215"/>
      <c r="G2" s="215"/>
      <c r="H2" s="215"/>
      <c r="I2" s="215"/>
      <c r="J2" s="215"/>
      <c r="K2" s="215"/>
      <c r="L2" s="215"/>
      <c r="M2" s="215"/>
      <c r="N2" s="215"/>
      <c r="O2" s="215"/>
      <c r="P2" s="4325"/>
      <c r="Q2" s="4325"/>
      <c r="R2" s="4325"/>
      <c r="S2" s="4325"/>
      <c r="T2" s="4325"/>
      <c r="U2" s="4325"/>
      <c r="V2" s="4325"/>
      <c r="W2" s="4325"/>
      <c r="X2" s="4325"/>
      <c r="Y2" s="4325"/>
      <c r="Z2" s="4325"/>
      <c r="AA2" s="4325"/>
      <c r="AB2" s="4325"/>
      <c r="AC2" s="4325"/>
      <c r="AD2" s="4325"/>
      <c r="AE2" s="4325"/>
      <c r="AF2" s="4325"/>
      <c r="AG2" s="4325"/>
      <c r="AH2" s="4325"/>
      <c r="AI2" s="4325"/>
      <c r="AJ2" s="4325"/>
      <c r="AK2" s="4325"/>
      <c r="AL2" s="4325"/>
      <c r="AM2" s="4325"/>
      <c r="AN2" s="4325"/>
      <c r="AO2" s="4325"/>
      <c r="AP2" s="4325"/>
      <c r="AQ2" s="4325"/>
      <c r="AR2" s="4325"/>
      <c r="AS2" s="4325"/>
      <c r="AT2" s="4326"/>
      <c r="AU2" s="4330"/>
      <c r="AV2" s="4331"/>
      <c r="AW2" s="4331"/>
      <c r="AX2" s="4331"/>
      <c r="AY2" s="4332"/>
      <c r="AZ2" s="4330"/>
      <c r="BA2" s="4331"/>
      <c r="BB2" s="4331"/>
      <c r="BC2" s="4331"/>
      <c r="BD2" s="4332"/>
      <c r="BE2" s="4336"/>
      <c r="BF2" s="3684"/>
      <c r="BG2" s="3684"/>
      <c r="BH2" s="3684"/>
      <c r="BI2" s="4337"/>
    </row>
    <row r="3" spans="1:61" ht="12.6" customHeight="1">
      <c r="A3" s="215"/>
      <c r="B3" s="215"/>
      <c r="C3" s="215"/>
      <c r="D3" s="215"/>
      <c r="E3" s="215"/>
      <c r="F3" s="215"/>
      <c r="G3" s="215"/>
      <c r="H3" s="215"/>
      <c r="I3" s="215"/>
      <c r="J3" s="215"/>
      <c r="K3" s="215"/>
      <c r="L3" s="215"/>
      <c r="M3" s="215"/>
      <c r="N3" s="215"/>
      <c r="O3" s="215"/>
      <c r="P3" s="4325"/>
      <c r="Q3" s="4325"/>
      <c r="R3" s="4325"/>
      <c r="S3" s="4325"/>
      <c r="T3" s="4325"/>
      <c r="U3" s="4325"/>
      <c r="V3" s="4325"/>
      <c r="W3" s="4325"/>
      <c r="X3" s="4325"/>
      <c r="Y3" s="4325"/>
      <c r="Z3" s="4325"/>
      <c r="AA3" s="4325"/>
      <c r="AB3" s="4325"/>
      <c r="AC3" s="4325"/>
      <c r="AD3" s="4325"/>
      <c r="AE3" s="4325"/>
      <c r="AF3" s="4325"/>
      <c r="AG3" s="4325"/>
      <c r="AH3" s="4325"/>
      <c r="AI3" s="4325"/>
      <c r="AJ3" s="4325"/>
      <c r="AK3" s="4325"/>
      <c r="AL3" s="4325"/>
      <c r="AM3" s="4325"/>
      <c r="AN3" s="4325"/>
      <c r="AO3" s="4325"/>
      <c r="AP3" s="4325"/>
      <c r="AQ3" s="4325"/>
      <c r="AR3" s="4325"/>
      <c r="AS3" s="4325"/>
      <c r="AT3" s="4326"/>
      <c r="AU3" s="4338"/>
      <c r="AV3" s="2948"/>
      <c r="AW3" s="2948"/>
      <c r="AX3" s="2948"/>
      <c r="AY3" s="4339"/>
      <c r="AZ3" s="4338"/>
      <c r="BA3" s="2948"/>
      <c r="BB3" s="2948"/>
      <c r="BC3" s="2948"/>
      <c r="BD3" s="4339"/>
      <c r="BE3" s="4340"/>
      <c r="BF3" s="3029"/>
      <c r="BG3" s="3029"/>
      <c r="BH3" s="3029"/>
      <c r="BI3" s="4341"/>
    </row>
    <row r="4" spans="1:61" ht="12.6" customHeight="1">
      <c r="A4" s="215"/>
      <c r="B4" s="215"/>
      <c r="C4" s="215"/>
      <c r="D4" s="215"/>
      <c r="E4" s="215"/>
      <c r="F4" s="215"/>
      <c r="G4" s="215"/>
      <c r="H4" s="215"/>
      <c r="I4" s="215"/>
      <c r="J4" s="215"/>
      <c r="K4" s="215"/>
      <c r="L4" s="215"/>
      <c r="M4" s="215"/>
      <c r="N4" s="215"/>
      <c r="O4" s="215"/>
      <c r="P4" s="4325"/>
      <c r="Q4" s="4325"/>
      <c r="R4" s="4325"/>
      <c r="S4" s="4325"/>
      <c r="T4" s="4325"/>
      <c r="U4" s="4325"/>
      <c r="V4" s="4325"/>
      <c r="W4" s="4325"/>
      <c r="X4" s="4325"/>
      <c r="Y4" s="4325"/>
      <c r="Z4" s="4325"/>
      <c r="AA4" s="4325"/>
      <c r="AB4" s="4325"/>
      <c r="AC4" s="4325"/>
      <c r="AD4" s="4325"/>
      <c r="AE4" s="4325"/>
      <c r="AF4" s="4325"/>
      <c r="AG4" s="4325"/>
      <c r="AH4" s="4325"/>
      <c r="AI4" s="4325"/>
      <c r="AJ4" s="4325"/>
      <c r="AK4" s="4325"/>
      <c r="AL4" s="4325"/>
      <c r="AM4" s="4325"/>
      <c r="AN4" s="4325"/>
      <c r="AO4" s="4325"/>
      <c r="AP4" s="4325"/>
      <c r="AQ4" s="4325"/>
      <c r="AR4" s="4325"/>
      <c r="AS4" s="4325"/>
      <c r="AT4" s="4326"/>
      <c r="AU4" s="4338"/>
      <c r="AV4" s="2948"/>
      <c r="AW4" s="2948"/>
      <c r="AX4" s="2948"/>
      <c r="AY4" s="4339"/>
      <c r="AZ4" s="4338"/>
      <c r="BA4" s="2948"/>
      <c r="BB4" s="2948"/>
      <c r="BC4" s="2948"/>
      <c r="BD4" s="4339"/>
      <c r="BE4" s="4340"/>
      <c r="BF4" s="3029"/>
      <c r="BG4" s="3029"/>
      <c r="BH4" s="3029"/>
      <c r="BI4" s="4341"/>
    </row>
    <row r="5" spans="1:61" ht="12.6" customHeight="1">
      <c r="A5" s="215"/>
      <c r="B5" s="215"/>
      <c r="C5" s="215"/>
      <c r="D5" s="215"/>
      <c r="E5" s="215"/>
      <c r="F5" s="215"/>
      <c r="G5" s="215"/>
      <c r="H5" s="215"/>
      <c r="I5" s="215"/>
      <c r="J5" s="215"/>
      <c r="K5" s="215"/>
      <c r="L5" s="215"/>
      <c r="M5" s="215"/>
      <c r="N5" s="215"/>
      <c r="O5" s="215"/>
      <c r="P5" s="215"/>
      <c r="Q5" s="215"/>
      <c r="R5" s="215"/>
      <c r="S5" s="215"/>
      <c r="T5" s="208"/>
      <c r="U5" s="208"/>
      <c r="V5" s="208"/>
      <c r="W5" s="208"/>
      <c r="X5" s="208"/>
      <c r="Y5" s="258"/>
      <c r="Z5" s="258"/>
      <c r="AA5" s="258"/>
      <c r="AF5" s="277"/>
      <c r="AG5" s="277"/>
      <c r="AH5" s="277"/>
      <c r="AI5" s="258"/>
      <c r="AJ5" s="258"/>
      <c r="AU5" s="4338"/>
      <c r="AV5" s="2948"/>
      <c r="AW5" s="2948"/>
      <c r="AX5" s="2948"/>
      <c r="AY5" s="4339"/>
      <c r="AZ5" s="4338"/>
      <c r="BA5" s="2948"/>
      <c r="BB5" s="2948"/>
      <c r="BC5" s="2948"/>
      <c r="BD5" s="4339"/>
      <c r="BE5" s="4340"/>
      <c r="BF5" s="3029"/>
      <c r="BG5" s="3029"/>
      <c r="BH5" s="3029"/>
      <c r="BI5" s="4341"/>
    </row>
    <row r="6" spans="1:61" ht="12.6" customHeight="1">
      <c r="A6" s="215"/>
      <c r="B6" s="215"/>
      <c r="C6" s="215"/>
      <c r="D6" s="215"/>
      <c r="E6" s="215"/>
      <c r="F6" s="215"/>
      <c r="G6" s="215"/>
      <c r="H6" s="215"/>
      <c r="I6" s="215"/>
      <c r="J6" s="215"/>
      <c r="K6" s="215"/>
      <c r="L6" s="215"/>
      <c r="M6" s="215"/>
      <c r="N6" s="215"/>
      <c r="O6" s="215"/>
      <c r="P6" s="215"/>
      <c r="Q6" s="215"/>
      <c r="R6" s="215"/>
      <c r="S6" s="215"/>
      <c r="T6" s="208"/>
      <c r="U6" s="208"/>
      <c r="V6" s="208"/>
      <c r="W6" s="208"/>
      <c r="X6" s="208"/>
      <c r="Y6" s="208"/>
      <c r="Z6" s="208"/>
      <c r="AA6" s="208"/>
      <c r="AB6" s="208"/>
      <c r="AC6" s="208"/>
      <c r="AD6" s="208"/>
      <c r="AF6" s="277"/>
      <c r="AG6" s="277"/>
      <c r="AH6" s="277"/>
      <c r="AI6" s="258"/>
      <c r="AJ6" s="258"/>
      <c r="AU6" s="4338"/>
      <c r="AV6" s="2948"/>
      <c r="AW6" s="2948"/>
      <c r="AX6" s="2948"/>
      <c r="AY6" s="4339"/>
      <c r="AZ6" s="4338"/>
      <c r="BA6" s="2948"/>
      <c r="BB6" s="2948"/>
      <c r="BC6" s="2948"/>
      <c r="BD6" s="4339"/>
      <c r="BE6" s="4340"/>
      <c r="BF6" s="3029"/>
      <c r="BG6" s="3029"/>
      <c r="BH6" s="3029"/>
      <c r="BI6" s="4341"/>
    </row>
    <row r="7" spans="1:61" ht="12.6" customHeight="1">
      <c r="T7" s="258"/>
      <c r="U7" s="258"/>
      <c r="V7" s="258"/>
      <c r="W7" s="258"/>
      <c r="X7" s="258"/>
      <c r="Y7" s="208"/>
      <c r="Z7" s="208"/>
      <c r="AA7" s="208"/>
      <c r="AB7" s="208"/>
      <c r="AC7" s="208"/>
      <c r="AD7" s="208"/>
      <c r="AF7" s="277"/>
      <c r="AG7" s="277"/>
      <c r="AH7" s="277"/>
      <c r="AI7" s="258"/>
      <c r="AJ7" s="258"/>
      <c r="AU7" s="4338"/>
      <c r="AV7" s="2948"/>
      <c r="AW7" s="2948"/>
      <c r="AX7" s="2948"/>
      <c r="AY7" s="4339"/>
      <c r="AZ7" s="4338"/>
      <c r="BA7" s="2948"/>
      <c r="BB7" s="2948"/>
      <c r="BC7" s="2948"/>
      <c r="BD7" s="4339"/>
      <c r="BE7" s="4340"/>
      <c r="BF7" s="3029"/>
      <c r="BG7" s="3029"/>
      <c r="BH7" s="3029"/>
      <c r="BI7" s="4341"/>
    </row>
    <row r="8" spans="1:61" ht="12.6" customHeight="1">
      <c r="T8" s="258"/>
      <c r="U8" s="258"/>
      <c r="V8" s="258"/>
      <c r="W8" s="258"/>
      <c r="X8" s="258"/>
      <c r="Y8" s="208"/>
      <c r="Z8" s="208"/>
      <c r="AA8" s="208"/>
      <c r="AB8" s="208"/>
      <c r="AC8" s="208"/>
      <c r="AD8" s="208"/>
      <c r="AF8" s="277"/>
      <c r="AG8" s="277"/>
      <c r="AH8" s="277"/>
      <c r="AI8" s="258"/>
      <c r="AJ8" s="258"/>
      <c r="AU8" s="4330"/>
      <c r="AV8" s="4331"/>
      <c r="AW8" s="4331"/>
      <c r="AX8" s="4331"/>
      <c r="AY8" s="4332"/>
      <c r="AZ8" s="4330"/>
      <c r="BA8" s="4331"/>
      <c r="BB8" s="4331"/>
      <c r="BC8" s="4331"/>
      <c r="BD8" s="4332"/>
      <c r="BE8" s="4336"/>
      <c r="BF8" s="3684"/>
      <c r="BG8" s="3684"/>
      <c r="BH8" s="3684"/>
      <c r="BI8" s="4337"/>
    </row>
    <row r="9" spans="1:61" ht="12.6" customHeight="1">
      <c r="A9" s="283"/>
      <c r="B9" s="283"/>
      <c r="C9" s="283"/>
      <c r="D9" s="283"/>
      <c r="E9" s="283"/>
      <c r="F9" s="283"/>
      <c r="G9" s="283"/>
      <c r="H9" s="283"/>
      <c r="I9" s="283"/>
      <c r="J9" s="283"/>
      <c r="K9" s="283"/>
      <c r="L9" s="283"/>
      <c r="M9" s="283"/>
      <c r="N9" s="283"/>
      <c r="O9" s="283"/>
      <c r="P9" s="283"/>
      <c r="Q9" s="283"/>
      <c r="R9" s="283"/>
      <c r="S9" s="283"/>
      <c r="T9" s="283"/>
      <c r="U9" s="283"/>
      <c r="V9" s="283"/>
      <c r="W9" s="283"/>
      <c r="X9" s="283"/>
      <c r="Y9" s="278"/>
      <c r="Z9" s="278"/>
      <c r="AA9" s="278"/>
      <c r="AB9" s="278"/>
      <c r="AC9" s="278"/>
      <c r="AD9" s="278"/>
      <c r="AF9" s="277"/>
      <c r="AG9" s="277"/>
      <c r="AH9" s="277"/>
      <c r="AI9" s="258"/>
      <c r="AJ9" s="258"/>
      <c r="AU9" s="4327" t="s">
        <v>149</v>
      </c>
      <c r="AV9" s="4328"/>
      <c r="AW9" s="4328"/>
      <c r="AX9" s="4328"/>
      <c r="AY9" s="4329"/>
      <c r="AZ9" s="4327" t="s">
        <v>150</v>
      </c>
      <c r="BA9" s="4328"/>
      <c r="BB9" s="4328"/>
      <c r="BC9" s="4328"/>
      <c r="BD9" s="4329"/>
      <c r="BE9" s="4333" t="s">
        <v>435</v>
      </c>
      <c r="BF9" s="4334"/>
      <c r="BG9" s="4334"/>
      <c r="BH9" s="4334"/>
      <c r="BI9" s="4335"/>
    </row>
    <row r="10" spans="1:61" ht="12.6" customHeight="1">
      <c r="A10" s="283"/>
      <c r="B10" s="283"/>
      <c r="C10" s="283"/>
      <c r="D10" s="283"/>
      <c r="E10" s="283"/>
      <c r="F10" s="283"/>
      <c r="G10" s="283"/>
      <c r="H10" s="283"/>
      <c r="I10" s="283"/>
      <c r="J10" s="283"/>
      <c r="K10" s="283"/>
      <c r="L10" s="283"/>
      <c r="M10" s="283"/>
      <c r="N10" s="283"/>
      <c r="O10" s="283"/>
      <c r="P10" s="283"/>
      <c r="Q10" s="283"/>
      <c r="R10" s="283"/>
      <c r="S10" s="283"/>
      <c r="T10" s="283"/>
      <c r="U10" s="283"/>
      <c r="V10" s="283"/>
      <c r="W10" s="283"/>
      <c r="X10" s="283"/>
      <c r="Y10" s="278"/>
      <c r="Z10" s="278"/>
      <c r="AA10" s="278"/>
      <c r="AB10" s="278"/>
      <c r="AC10" s="278"/>
      <c r="AD10" s="278"/>
      <c r="AF10" s="277"/>
      <c r="AG10" s="277"/>
      <c r="AH10" s="277"/>
      <c r="AI10" s="258"/>
      <c r="AJ10" s="258"/>
      <c r="AU10" s="4330"/>
      <c r="AV10" s="4331"/>
      <c r="AW10" s="4331"/>
      <c r="AX10" s="4331"/>
      <c r="AY10" s="4332"/>
      <c r="AZ10" s="4330"/>
      <c r="BA10" s="4331"/>
      <c r="BB10" s="4331"/>
      <c r="BC10" s="4331"/>
      <c r="BD10" s="4332"/>
      <c r="BE10" s="4336"/>
      <c r="BF10" s="3684"/>
      <c r="BG10" s="3684"/>
      <c r="BH10" s="3684"/>
      <c r="BI10" s="4337"/>
    </row>
    <row r="11" spans="1:61" ht="12.6" customHeight="1">
      <c r="A11" s="283"/>
      <c r="B11" s="283"/>
      <c r="C11" s="283"/>
      <c r="D11" s="283"/>
      <c r="E11" s="283"/>
      <c r="F11" s="283"/>
      <c r="G11" s="283"/>
      <c r="H11" s="283"/>
      <c r="I11" s="283"/>
      <c r="J11" s="283"/>
      <c r="K11" s="283"/>
      <c r="L11" s="283"/>
      <c r="M11" s="283"/>
      <c r="N11" s="283"/>
      <c r="O11" s="283"/>
      <c r="P11" s="283"/>
      <c r="Q11" s="283"/>
      <c r="R11" s="283"/>
      <c r="S11" s="283"/>
      <c r="T11" s="283"/>
      <c r="U11" s="283"/>
      <c r="V11" s="283"/>
      <c r="W11" s="283"/>
      <c r="X11" s="283"/>
      <c r="Y11" s="278"/>
      <c r="Z11" s="278"/>
      <c r="AA11" s="278"/>
      <c r="AB11" s="278"/>
      <c r="AC11" s="278"/>
      <c r="AD11" s="278"/>
      <c r="AF11" s="277"/>
      <c r="AG11" s="277"/>
      <c r="AH11" s="277"/>
      <c r="AI11" s="258"/>
      <c r="AJ11" s="258"/>
      <c r="AU11" s="4340"/>
      <c r="AV11" s="3029"/>
      <c r="AW11" s="3029"/>
      <c r="AX11" s="3029"/>
      <c r="AY11" s="4341"/>
      <c r="AZ11" s="4340"/>
      <c r="BA11" s="3029"/>
      <c r="BB11" s="3029"/>
      <c r="BC11" s="3029"/>
      <c r="BD11" s="4341"/>
      <c r="BE11" s="4340"/>
      <c r="BF11" s="3029"/>
      <c r="BG11" s="3029"/>
      <c r="BH11" s="3029"/>
      <c r="BI11" s="4341"/>
    </row>
    <row r="12" spans="1:61" ht="12.6" customHeight="1">
      <c r="A12" s="283"/>
      <c r="B12" s="283"/>
      <c r="C12" s="283"/>
      <c r="D12" s="283"/>
      <c r="E12" s="283"/>
      <c r="F12" s="283"/>
      <c r="G12" s="283"/>
      <c r="H12" s="283"/>
      <c r="I12" s="283"/>
      <c r="J12" s="283"/>
      <c r="K12" s="283"/>
      <c r="L12" s="283"/>
      <c r="M12" s="283"/>
      <c r="N12" s="283"/>
      <c r="O12" s="283"/>
      <c r="P12" s="283"/>
      <c r="Q12" s="283"/>
      <c r="R12" s="283"/>
      <c r="S12" s="283"/>
      <c r="T12" s="283"/>
      <c r="U12" s="283"/>
      <c r="V12" s="283"/>
      <c r="W12" s="283"/>
      <c r="X12" s="283"/>
      <c r="Y12" s="278"/>
      <c r="Z12" s="278"/>
      <c r="AA12" s="278"/>
      <c r="AB12" s="278"/>
      <c r="AC12" s="278"/>
      <c r="AD12" s="278"/>
      <c r="AU12" s="4340"/>
      <c r="AV12" s="3029"/>
      <c r="AW12" s="3029"/>
      <c r="AX12" s="3029"/>
      <c r="AY12" s="4341"/>
      <c r="AZ12" s="4340"/>
      <c r="BA12" s="3029"/>
      <c r="BB12" s="3029"/>
      <c r="BC12" s="3029"/>
      <c r="BD12" s="4341"/>
      <c r="BE12" s="4340"/>
      <c r="BF12" s="3029"/>
      <c r="BG12" s="3029"/>
      <c r="BH12" s="3029"/>
      <c r="BI12" s="4341"/>
    </row>
    <row r="13" spans="1:61" ht="12.6" customHeight="1">
      <c r="A13" s="4323" t="s">
        <v>1427</v>
      </c>
      <c r="B13" s="4323"/>
      <c r="C13" s="4323"/>
      <c r="D13" s="4323"/>
      <c r="E13" s="4323"/>
      <c r="F13" s="4323"/>
      <c r="G13" s="4323"/>
      <c r="H13" s="4323"/>
      <c r="I13" s="4323"/>
      <c r="J13" s="4323"/>
      <c r="K13" s="4323"/>
      <c r="L13" s="4323"/>
      <c r="M13" s="4323"/>
      <c r="N13" s="4323"/>
      <c r="O13" s="4323"/>
      <c r="P13" s="4323"/>
      <c r="Q13" s="4323"/>
      <c r="R13" s="4323"/>
      <c r="S13" s="4323"/>
      <c r="T13" s="4323"/>
      <c r="U13" s="4323"/>
      <c r="V13" s="4323"/>
      <c r="W13" s="4323"/>
      <c r="X13" s="4323"/>
      <c r="Y13" s="278"/>
      <c r="Z13" s="278"/>
      <c r="AA13" s="278"/>
      <c r="AB13" s="278"/>
      <c r="AC13" s="278"/>
      <c r="AD13" s="278"/>
      <c r="AU13" s="4340"/>
      <c r="AV13" s="3029"/>
      <c r="AW13" s="3029"/>
      <c r="AX13" s="3029"/>
      <c r="AY13" s="4341"/>
      <c r="AZ13" s="4340"/>
      <c r="BA13" s="3029"/>
      <c r="BB13" s="3029"/>
      <c r="BC13" s="3029"/>
      <c r="BD13" s="4341"/>
      <c r="BE13" s="4340"/>
      <c r="BF13" s="3029"/>
      <c r="BG13" s="3029"/>
      <c r="BH13" s="3029"/>
      <c r="BI13" s="4341"/>
    </row>
    <row r="14" spans="1:61" ht="12.6" customHeight="1">
      <c r="A14" s="4323"/>
      <c r="B14" s="4323"/>
      <c r="C14" s="4323"/>
      <c r="D14" s="4323"/>
      <c r="E14" s="4323"/>
      <c r="F14" s="4323"/>
      <c r="G14" s="4323"/>
      <c r="H14" s="4323"/>
      <c r="I14" s="4323"/>
      <c r="J14" s="4323"/>
      <c r="K14" s="4323"/>
      <c r="L14" s="4323"/>
      <c r="M14" s="4323"/>
      <c r="N14" s="4323"/>
      <c r="O14" s="4323"/>
      <c r="P14" s="4323"/>
      <c r="Q14" s="4323"/>
      <c r="R14" s="4323"/>
      <c r="S14" s="4323"/>
      <c r="T14" s="4323"/>
      <c r="U14" s="4323"/>
      <c r="V14" s="4323"/>
      <c r="W14" s="4323"/>
      <c r="X14" s="4323"/>
      <c r="Y14" s="278"/>
      <c r="Z14" s="278"/>
      <c r="AA14" s="278"/>
      <c r="AB14" s="278"/>
      <c r="AC14" s="278"/>
      <c r="AD14" s="278"/>
      <c r="AU14" s="4340"/>
      <c r="AV14" s="3029"/>
      <c r="AW14" s="3029"/>
      <c r="AX14" s="3029"/>
      <c r="AY14" s="4341"/>
      <c r="AZ14" s="4340"/>
      <c r="BA14" s="3029"/>
      <c r="BB14" s="3029"/>
      <c r="BC14" s="3029"/>
      <c r="BD14" s="4341"/>
      <c r="BE14" s="4340"/>
      <c r="BF14" s="3029"/>
      <c r="BG14" s="3029"/>
      <c r="BH14" s="3029"/>
      <c r="BI14" s="4341"/>
    </row>
    <row r="15" spans="1:61" ht="12.6" customHeight="1">
      <c r="A15" s="4323"/>
      <c r="B15" s="4323"/>
      <c r="C15" s="4323"/>
      <c r="D15" s="4323"/>
      <c r="E15" s="4323"/>
      <c r="F15" s="4323"/>
      <c r="G15" s="4323"/>
      <c r="H15" s="4323"/>
      <c r="I15" s="4323"/>
      <c r="J15" s="4323"/>
      <c r="K15" s="4323"/>
      <c r="L15" s="4323"/>
      <c r="M15" s="4323"/>
      <c r="N15" s="4323"/>
      <c r="O15" s="4323"/>
      <c r="P15" s="4323"/>
      <c r="Q15" s="4323"/>
      <c r="R15" s="4323"/>
      <c r="S15" s="4323"/>
      <c r="T15" s="4323"/>
      <c r="U15" s="4323"/>
      <c r="V15" s="4323"/>
      <c r="W15" s="4323"/>
      <c r="X15" s="4323"/>
      <c r="Y15" s="278"/>
      <c r="Z15" s="278"/>
      <c r="AA15" s="278"/>
      <c r="AB15" s="278"/>
      <c r="AC15" s="278"/>
      <c r="AD15" s="278"/>
      <c r="AU15" s="4340"/>
      <c r="AV15" s="3029"/>
      <c r="AW15" s="3029"/>
      <c r="AX15" s="3029"/>
      <c r="AY15" s="4341"/>
      <c r="AZ15" s="4340"/>
      <c r="BA15" s="3029"/>
      <c r="BB15" s="3029"/>
      <c r="BC15" s="3029"/>
      <c r="BD15" s="4341"/>
      <c r="BE15" s="4340"/>
      <c r="BF15" s="3029"/>
      <c r="BG15" s="3029"/>
      <c r="BH15" s="3029"/>
      <c r="BI15" s="4341"/>
    </row>
    <row r="16" spans="1:61" ht="12.6" customHeight="1">
      <c r="A16" s="4324"/>
      <c r="B16" s="4324"/>
      <c r="C16" s="4324"/>
      <c r="D16" s="4324"/>
      <c r="E16" s="4324"/>
      <c r="F16" s="4324"/>
      <c r="G16" s="4324"/>
      <c r="H16" s="4324"/>
      <c r="I16" s="4324"/>
      <c r="J16" s="4324"/>
      <c r="K16" s="4324"/>
      <c r="L16" s="4324"/>
      <c r="M16" s="4324"/>
      <c r="N16" s="4324"/>
      <c r="O16" s="4324"/>
      <c r="P16" s="4324"/>
      <c r="Q16" s="4324"/>
      <c r="R16" s="4324"/>
      <c r="S16" s="4324"/>
      <c r="T16" s="4324"/>
      <c r="U16" s="4324"/>
      <c r="V16" s="4324"/>
      <c r="W16" s="4324"/>
      <c r="X16" s="4324"/>
      <c r="Y16" s="278"/>
      <c r="Z16" s="278"/>
      <c r="AA16" s="278"/>
      <c r="AB16" s="278"/>
      <c r="AC16" s="278"/>
      <c r="AD16" s="278"/>
      <c r="AU16" s="4342"/>
      <c r="AV16" s="2991"/>
      <c r="AW16" s="2991"/>
      <c r="AX16" s="2991"/>
      <c r="AY16" s="4343"/>
      <c r="AZ16" s="4342"/>
      <c r="BA16" s="2991"/>
      <c r="BB16" s="2991"/>
      <c r="BC16" s="2991"/>
      <c r="BD16" s="4343"/>
      <c r="BE16" s="4342"/>
      <c r="BF16" s="2991"/>
      <c r="BG16" s="2991"/>
      <c r="BH16" s="2991"/>
      <c r="BI16" s="4343"/>
    </row>
    <row r="17" spans="1:64" ht="12.6" customHeight="1">
      <c r="A17" s="3025"/>
      <c r="B17" s="4344" t="s">
        <v>1120</v>
      </c>
      <c r="C17" s="4344"/>
      <c r="D17" s="4344"/>
      <c r="E17" s="4344"/>
      <c r="F17" s="4344"/>
      <c r="G17" s="4344"/>
      <c r="H17" s="4344"/>
      <c r="I17" s="4344"/>
      <c r="J17" s="4344"/>
      <c r="K17" s="4344"/>
      <c r="L17" s="4344"/>
      <c r="M17" s="4344"/>
      <c r="N17" s="4344"/>
      <c r="O17" s="4344"/>
      <c r="P17" s="4344"/>
      <c r="Q17" s="3027"/>
      <c r="R17" s="3025"/>
      <c r="S17" s="3026" t="s">
        <v>2279</v>
      </c>
      <c r="T17" s="3026"/>
      <c r="U17" s="3026"/>
      <c r="V17" s="3026"/>
      <c r="W17" s="4347"/>
      <c r="X17" s="4347"/>
      <c r="Y17" s="4347"/>
      <c r="Z17" s="4347"/>
      <c r="AA17" s="3026" t="s">
        <v>258</v>
      </c>
      <c r="AB17" s="3026"/>
      <c r="AC17" s="4347"/>
      <c r="AD17" s="4347"/>
      <c r="AE17" s="4347"/>
      <c r="AF17" s="4347"/>
      <c r="AG17" s="3026" t="s">
        <v>259</v>
      </c>
      <c r="AH17" s="3026"/>
      <c r="AI17" s="4347"/>
      <c r="AJ17" s="4347"/>
      <c r="AK17" s="4347"/>
      <c r="AL17" s="4347"/>
      <c r="AM17" s="3026" t="s">
        <v>1121</v>
      </c>
      <c r="AN17" s="3026"/>
      <c r="AO17" s="3026"/>
      <c r="AP17" s="3026"/>
      <c r="AQ17" s="3026"/>
      <c r="AR17" s="3026"/>
      <c r="AS17" s="3026"/>
      <c r="AT17" s="3026"/>
      <c r="AU17" s="3026"/>
      <c r="AV17" s="3026"/>
      <c r="AW17" s="3026"/>
      <c r="AX17" s="3026"/>
      <c r="AY17" s="3026"/>
      <c r="AZ17" s="3026"/>
      <c r="BA17" s="3026"/>
      <c r="BB17" s="3026"/>
      <c r="BC17" s="3026"/>
      <c r="BD17" s="3026"/>
      <c r="BE17" s="3026"/>
      <c r="BF17" s="3026"/>
      <c r="BG17" s="3026"/>
      <c r="BH17" s="3026"/>
      <c r="BI17" s="3027"/>
      <c r="BJ17" s="387" t="s">
        <v>1539</v>
      </c>
    </row>
    <row r="18" spans="1:64" ht="12.6" customHeight="1">
      <c r="A18" s="3028"/>
      <c r="B18" s="4345"/>
      <c r="C18" s="4345"/>
      <c r="D18" s="4345"/>
      <c r="E18" s="4345"/>
      <c r="F18" s="4345"/>
      <c r="G18" s="4345"/>
      <c r="H18" s="4345"/>
      <c r="I18" s="4345"/>
      <c r="J18" s="4345"/>
      <c r="K18" s="4345"/>
      <c r="L18" s="4345"/>
      <c r="M18" s="4345"/>
      <c r="N18" s="4345"/>
      <c r="O18" s="4345"/>
      <c r="P18" s="4345"/>
      <c r="Q18" s="3030"/>
      <c r="R18" s="3028"/>
      <c r="S18" s="3029"/>
      <c r="T18" s="3029"/>
      <c r="U18" s="3029"/>
      <c r="V18" s="3029"/>
      <c r="W18" s="2952"/>
      <c r="X18" s="2952"/>
      <c r="Y18" s="2952"/>
      <c r="Z18" s="2952"/>
      <c r="AA18" s="3029"/>
      <c r="AB18" s="3029"/>
      <c r="AC18" s="2952"/>
      <c r="AD18" s="2952"/>
      <c r="AE18" s="2952"/>
      <c r="AF18" s="2952"/>
      <c r="AG18" s="3029"/>
      <c r="AH18" s="3029"/>
      <c r="AI18" s="2952"/>
      <c r="AJ18" s="2952"/>
      <c r="AK18" s="2952"/>
      <c r="AL18" s="2952"/>
      <c r="AM18" s="3029"/>
      <c r="AN18" s="3029"/>
      <c r="AO18" s="3029"/>
      <c r="AP18" s="3029"/>
      <c r="AQ18" s="3029"/>
      <c r="AR18" s="3029"/>
      <c r="AS18" s="3029"/>
      <c r="AT18" s="3029"/>
      <c r="AU18" s="3029"/>
      <c r="AV18" s="3029"/>
      <c r="AW18" s="3029"/>
      <c r="AX18" s="3029"/>
      <c r="AY18" s="3029"/>
      <c r="AZ18" s="3029"/>
      <c r="BA18" s="3029"/>
      <c r="BB18" s="3029"/>
      <c r="BC18" s="3029"/>
      <c r="BD18" s="3029"/>
      <c r="BE18" s="3029"/>
      <c r="BF18" s="3029"/>
      <c r="BG18" s="3029"/>
      <c r="BH18" s="3029"/>
      <c r="BI18" s="3030"/>
    </row>
    <row r="19" spans="1:64" ht="12.6" customHeight="1">
      <c r="A19" s="3028"/>
      <c r="B19" s="4345"/>
      <c r="C19" s="4345"/>
      <c r="D19" s="4345"/>
      <c r="E19" s="4345"/>
      <c r="F19" s="4345"/>
      <c r="G19" s="4345"/>
      <c r="H19" s="4345"/>
      <c r="I19" s="4345"/>
      <c r="J19" s="4345"/>
      <c r="K19" s="4345"/>
      <c r="L19" s="4345"/>
      <c r="M19" s="4345"/>
      <c r="N19" s="4345"/>
      <c r="O19" s="4345"/>
      <c r="P19" s="4345"/>
      <c r="Q19" s="3030"/>
      <c r="R19" s="3028"/>
      <c r="S19" s="3029"/>
      <c r="T19" s="3029"/>
      <c r="U19" s="3029"/>
      <c r="V19" s="3029"/>
      <c r="W19" s="2952"/>
      <c r="X19" s="2952"/>
      <c r="Y19" s="2952"/>
      <c r="Z19" s="2952"/>
      <c r="AA19" s="3029"/>
      <c r="AB19" s="3029"/>
      <c r="AC19" s="2952"/>
      <c r="AD19" s="2952"/>
      <c r="AE19" s="2952"/>
      <c r="AF19" s="2952"/>
      <c r="AG19" s="3029"/>
      <c r="AH19" s="3029"/>
      <c r="AI19" s="2952"/>
      <c r="AJ19" s="2952"/>
      <c r="AK19" s="2952"/>
      <c r="AL19" s="2952"/>
      <c r="AM19" s="3029"/>
      <c r="AN19" s="3029"/>
      <c r="AO19" s="3029"/>
      <c r="AP19" s="3029"/>
      <c r="AQ19" s="3029"/>
      <c r="AR19" s="3029"/>
      <c r="AS19" s="3029"/>
      <c r="AT19" s="3029"/>
      <c r="AU19" s="3029"/>
      <c r="AV19" s="3029"/>
      <c r="AW19" s="3029"/>
      <c r="AX19" s="3029"/>
      <c r="AY19" s="3029"/>
      <c r="AZ19" s="3029"/>
      <c r="BA19" s="3029"/>
      <c r="BB19" s="3029"/>
      <c r="BC19" s="3029"/>
      <c r="BD19" s="3029"/>
      <c r="BE19" s="3029"/>
      <c r="BF19" s="3029"/>
      <c r="BG19" s="3029"/>
      <c r="BH19" s="3029"/>
      <c r="BI19" s="3030"/>
    </row>
    <row r="20" spans="1:64" ht="12.6" customHeight="1">
      <c r="A20" s="3031"/>
      <c r="B20" s="4346"/>
      <c r="C20" s="4346"/>
      <c r="D20" s="4346"/>
      <c r="E20" s="4346"/>
      <c r="F20" s="4346"/>
      <c r="G20" s="4346"/>
      <c r="H20" s="4346"/>
      <c r="I20" s="4346"/>
      <c r="J20" s="4346"/>
      <c r="K20" s="4346"/>
      <c r="L20" s="4346"/>
      <c r="M20" s="4346"/>
      <c r="N20" s="4346"/>
      <c r="O20" s="4346"/>
      <c r="P20" s="4346"/>
      <c r="Q20" s="2996"/>
      <c r="R20" s="3031"/>
      <c r="S20" s="2991"/>
      <c r="T20" s="2991"/>
      <c r="U20" s="2991"/>
      <c r="V20" s="2991"/>
      <c r="W20" s="3715"/>
      <c r="X20" s="3715"/>
      <c r="Y20" s="3715"/>
      <c r="Z20" s="3715"/>
      <c r="AA20" s="2991"/>
      <c r="AB20" s="2991"/>
      <c r="AC20" s="3715"/>
      <c r="AD20" s="3715"/>
      <c r="AE20" s="3715"/>
      <c r="AF20" s="3715"/>
      <c r="AG20" s="2991"/>
      <c r="AH20" s="2991"/>
      <c r="AI20" s="3715"/>
      <c r="AJ20" s="3715"/>
      <c r="AK20" s="3715"/>
      <c r="AL20" s="3715"/>
      <c r="AM20" s="2991"/>
      <c r="AN20" s="2991"/>
      <c r="AO20" s="2991"/>
      <c r="AP20" s="2991"/>
      <c r="AQ20" s="2991"/>
      <c r="AR20" s="2991"/>
      <c r="AS20" s="2991"/>
      <c r="AT20" s="2991"/>
      <c r="AU20" s="2991"/>
      <c r="AV20" s="2991"/>
      <c r="AW20" s="2991"/>
      <c r="AX20" s="2991"/>
      <c r="AY20" s="2991"/>
      <c r="AZ20" s="2991"/>
      <c r="BA20" s="2991"/>
      <c r="BB20" s="2991"/>
      <c r="BC20" s="2991"/>
      <c r="BD20" s="2991"/>
      <c r="BE20" s="2991"/>
      <c r="BF20" s="2991"/>
      <c r="BG20" s="2991"/>
      <c r="BH20" s="2991"/>
      <c r="BI20" s="2996"/>
    </row>
    <row r="21" spans="1:64" ht="12.6" customHeight="1">
      <c r="A21" s="4265"/>
      <c r="B21" s="3013" t="s">
        <v>20</v>
      </c>
      <c r="C21" s="3013"/>
      <c r="D21" s="3013"/>
      <c r="E21" s="3013"/>
      <c r="F21" s="3013"/>
      <c r="G21" s="3013"/>
      <c r="H21" s="3013"/>
      <c r="I21" s="3013"/>
      <c r="J21" s="2481" t="s">
        <v>1122</v>
      </c>
      <c r="K21" s="2481"/>
      <c r="L21" s="2481"/>
      <c r="M21" s="2481"/>
      <c r="N21" s="2481"/>
      <c r="O21" s="2481"/>
      <c r="P21" s="2481"/>
      <c r="Q21" s="4281"/>
      <c r="R21" s="320"/>
      <c r="S21" s="321"/>
      <c r="T21" s="321"/>
      <c r="U21" s="321"/>
      <c r="V21" s="321"/>
      <c r="W21" s="321"/>
      <c r="X21" s="321"/>
      <c r="Y21" s="321"/>
      <c r="Z21" s="321"/>
      <c r="AA21" s="321"/>
      <c r="AB21" s="321"/>
      <c r="AC21" s="321"/>
      <c r="AD21" s="321"/>
      <c r="AE21" s="321"/>
      <c r="AF21" s="321"/>
      <c r="AG21" s="321"/>
      <c r="AH21" s="321"/>
      <c r="AI21" s="321"/>
      <c r="AJ21" s="321"/>
      <c r="AK21" s="321"/>
      <c r="AL21" s="321"/>
      <c r="AM21" s="321"/>
      <c r="AN21" s="321"/>
      <c r="AO21" s="321"/>
      <c r="AP21" s="321"/>
      <c r="AQ21" s="321"/>
      <c r="AR21" s="321"/>
      <c r="AS21" s="321"/>
      <c r="AT21" s="321"/>
      <c r="AU21" s="321"/>
      <c r="AV21" s="321"/>
      <c r="AW21" s="321"/>
      <c r="AX21" s="321"/>
      <c r="AY21" s="321"/>
      <c r="AZ21" s="321"/>
      <c r="BA21" s="321"/>
      <c r="BB21" s="321"/>
      <c r="BC21" s="321"/>
      <c r="BD21" s="321"/>
      <c r="BE21" s="321"/>
      <c r="BF21" s="321"/>
      <c r="BG21" s="321"/>
      <c r="BH21" s="321"/>
      <c r="BI21" s="322"/>
    </row>
    <row r="22" spans="1:64" ht="12.6" customHeight="1">
      <c r="A22" s="4267"/>
      <c r="B22" s="2487"/>
      <c r="C22" s="2487"/>
      <c r="D22" s="2487"/>
      <c r="E22" s="2487"/>
      <c r="F22" s="2487"/>
      <c r="G22" s="2487"/>
      <c r="H22" s="2487"/>
      <c r="I22" s="2487"/>
      <c r="J22" s="2484"/>
      <c r="K22" s="2484"/>
      <c r="L22" s="2484"/>
      <c r="M22" s="2484"/>
      <c r="N22" s="2484"/>
      <c r="O22" s="2484"/>
      <c r="P22" s="2484"/>
      <c r="Q22" s="4282"/>
      <c r="R22" s="301"/>
      <c r="S22" s="2460">
        <f>一括入力シート!B44</f>
        <v>0</v>
      </c>
      <c r="T22" s="2460"/>
      <c r="U22" s="2460"/>
      <c r="V22" s="2460"/>
      <c r="W22" s="2460"/>
      <c r="X22" s="2460"/>
      <c r="Y22" s="2460"/>
      <c r="Z22" s="2460"/>
      <c r="AA22" s="2460"/>
      <c r="AB22" s="2460"/>
      <c r="AC22" s="2460"/>
      <c r="AD22" s="2460"/>
      <c r="AE22" s="2460"/>
      <c r="AF22" s="2460"/>
      <c r="AG22" s="2460"/>
      <c r="AH22" s="2460"/>
      <c r="AI22" s="2460"/>
      <c r="AJ22" s="2460"/>
      <c r="AK22" s="2460"/>
      <c r="AL22" s="2460"/>
      <c r="AM22" s="2460"/>
      <c r="AN22" s="2460"/>
      <c r="AO22" s="2460"/>
      <c r="AP22" s="2460"/>
      <c r="AQ22" s="2460"/>
      <c r="AR22" s="2460"/>
      <c r="AS22" s="2460"/>
      <c r="AT22" s="2460"/>
      <c r="AU22" s="2460"/>
      <c r="AV22" s="2460"/>
      <c r="AW22" s="2460"/>
      <c r="AX22" s="2460"/>
      <c r="AY22" s="2460"/>
      <c r="AZ22" s="2460"/>
      <c r="BA22" s="2460"/>
      <c r="BB22" s="2460"/>
      <c r="BC22" s="2460"/>
      <c r="BD22" s="2460"/>
      <c r="BE22" s="2460"/>
      <c r="BF22" s="2460"/>
      <c r="BG22" s="2460"/>
      <c r="BH22" s="2460"/>
      <c r="BI22" s="302"/>
    </row>
    <row r="23" spans="1:64" ht="12.6" customHeight="1">
      <c r="A23" s="4267"/>
      <c r="B23" s="2487"/>
      <c r="C23" s="2487"/>
      <c r="D23" s="2487"/>
      <c r="E23" s="2487"/>
      <c r="F23" s="2487"/>
      <c r="G23" s="2487"/>
      <c r="H23" s="2487"/>
      <c r="I23" s="2487"/>
      <c r="J23" s="2484"/>
      <c r="K23" s="2484"/>
      <c r="L23" s="2484"/>
      <c r="M23" s="2484"/>
      <c r="N23" s="2484"/>
      <c r="O23" s="2484"/>
      <c r="P23" s="2484"/>
      <c r="Q23" s="4282"/>
      <c r="R23" s="301"/>
      <c r="S23" s="2460"/>
      <c r="T23" s="2460"/>
      <c r="U23" s="2460"/>
      <c r="V23" s="2460"/>
      <c r="W23" s="2460"/>
      <c r="X23" s="2460"/>
      <c r="Y23" s="2460"/>
      <c r="Z23" s="2460"/>
      <c r="AA23" s="2460"/>
      <c r="AB23" s="2460"/>
      <c r="AC23" s="2460"/>
      <c r="AD23" s="2460"/>
      <c r="AE23" s="2460"/>
      <c r="AF23" s="2460"/>
      <c r="AG23" s="2460"/>
      <c r="AH23" s="2460"/>
      <c r="AI23" s="2460"/>
      <c r="AJ23" s="2460"/>
      <c r="AK23" s="2460"/>
      <c r="AL23" s="2460"/>
      <c r="AM23" s="2460"/>
      <c r="AN23" s="2460"/>
      <c r="AO23" s="2460"/>
      <c r="AP23" s="2460"/>
      <c r="AQ23" s="2460"/>
      <c r="AR23" s="2460"/>
      <c r="AS23" s="2460"/>
      <c r="AT23" s="2460"/>
      <c r="AU23" s="2460"/>
      <c r="AV23" s="2460"/>
      <c r="AW23" s="2460"/>
      <c r="AX23" s="2460"/>
      <c r="AY23" s="2460"/>
      <c r="AZ23" s="2460"/>
      <c r="BA23" s="2460"/>
      <c r="BB23" s="2460"/>
      <c r="BC23" s="2460"/>
      <c r="BD23" s="2460"/>
      <c r="BE23" s="2460"/>
      <c r="BF23" s="2460"/>
      <c r="BG23" s="2460"/>
      <c r="BH23" s="2460"/>
      <c r="BI23" s="302"/>
    </row>
    <row r="24" spans="1:64" ht="12.6" customHeight="1">
      <c r="A24" s="4267"/>
      <c r="B24" s="2487"/>
      <c r="C24" s="2487"/>
      <c r="D24" s="2487"/>
      <c r="E24" s="2487"/>
      <c r="F24" s="2487"/>
      <c r="G24" s="2487"/>
      <c r="H24" s="2487"/>
      <c r="I24" s="2487"/>
      <c r="J24" s="2484"/>
      <c r="K24" s="2484"/>
      <c r="L24" s="2484"/>
      <c r="M24" s="2484"/>
      <c r="N24" s="2484"/>
      <c r="O24" s="2484"/>
      <c r="P24" s="2484"/>
      <c r="Q24" s="4282"/>
      <c r="R24" s="301"/>
      <c r="S24" s="2460">
        <f>一括入力シート!B45</f>
        <v>0</v>
      </c>
      <c r="T24" s="2460"/>
      <c r="U24" s="2460"/>
      <c r="V24" s="2460"/>
      <c r="W24" s="2460"/>
      <c r="X24" s="2460"/>
      <c r="Y24" s="2460"/>
      <c r="Z24" s="2460"/>
      <c r="AA24" s="2460"/>
      <c r="AB24" s="2460"/>
      <c r="AC24" s="2460"/>
      <c r="AD24" s="2460"/>
      <c r="AE24" s="2460"/>
      <c r="AF24" s="2460"/>
      <c r="AG24" s="2460"/>
      <c r="AH24" s="2460"/>
      <c r="AI24" s="2460"/>
      <c r="AJ24" s="2460"/>
      <c r="AK24" s="2460"/>
      <c r="AL24" s="2460"/>
      <c r="AM24" s="2460"/>
      <c r="AN24" s="2460"/>
      <c r="AO24" s="2460"/>
      <c r="AP24" s="2460"/>
      <c r="AQ24" s="2460"/>
      <c r="AR24" s="2460"/>
      <c r="AS24" s="2460"/>
      <c r="AT24" s="2460"/>
      <c r="AU24" s="2460"/>
      <c r="AV24" s="2460"/>
      <c r="AW24" s="2460"/>
      <c r="AX24" s="2460"/>
      <c r="AY24" s="2460"/>
      <c r="AZ24" s="2460"/>
      <c r="BA24" s="2460"/>
      <c r="BB24" s="2460"/>
      <c r="BC24" s="2460"/>
      <c r="BD24" s="2460"/>
      <c r="BE24" s="2460"/>
      <c r="BF24" s="2460"/>
      <c r="BG24" s="2460"/>
      <c r="BH24" s="2460"/>
      <c r="BI24" s="302"/>
    </row>
    <row r="25" spans="1:64" ht="12.6" customHeight="1">
      <c r="A25" s="4267"/>
      <c r="B25" s="2487"/>
      <c r="C25" s="2487"/>
      <c r="D25" s="2487"/>
      <c r="E25" s="2487"/>
      <c r="F25" s="2487"/>
      <c r="G25" s="2487"/>
      <c r="H25" s="2487"/>
      <c r="I25" s="2487"/>
      <c r="J25" s="2484" t="s">
        <v>1123</v>
      </c>
      <c r="K25" s="2484"/>
      <c r="L25" s="2484"/>
      <c r="M25" s="2484"/>
      <c r="N25" s="2484"/>
      <c r="O25" s="2484"/>
      <c r="P25" s="2484"/>
      <c r="Q25" s="4282"/>
      <c r="R25" s="301"/>
      <c r="S25" s="2460"/>
      <c r="T25" s="2460"/>
      <c r="U25" s="2460"/>
      <c r="V25" s="2460"/>
      <c r="W25" s="2460"/>
      <c r="X25" s="2460"/>
      <c r="Y25" s="2460"/>
      <c r="Z25" s="2460"/>
      <c r="AA25" s="2460"/>
      <c r="AB25" s="2460"/>
      <c r="AC25" s="2460"/>
      <c r="AD25" s="2460"/>
      <c r="AE25" s="2460"/>
      <c r="AF25" s="2460"/>
      <c r="AG25" s="2460"/>
      <c r="AH25" s="2460"/>
      <c r="AI25" s="2460"/>
      <c r="AJ25" s="2460"/>
      <c r="AK25" s="2460"/>
      <c r="AL25" s="2460"/>
      <c r="AM25" s="2460"/>
      <c r="AN25" s="2460"/>
      <c r="AO25" s="2460"/>
      <c r="AP25" s="2460"/>
      <c r="AQ25" s="2460"/>
      <c r="AR25" s="2460"/>
      <c r="AS25" s="2460"/>
      <c r="AT25" s="2460"/>
      <c r="AU25" s="2460"/>
      <c r="AV25" s="2460"/>
      <c r="AW25" s="2460"/>
      <c r="AX25" s="2460"/>
      <c r="AY25" s="2460"/>
      <c r="AZ25" s="2460"/>
      <c r="BA25" s="2460"/>
      <c r="BB25" s="2460"/>
      <c r="BC25" s="2460"/>
      <c r="BD25" s="2460"/>
      <c r="BE25" s="2460"/>
      <c r="BF25" s="2460"/>
      <c r="BG25" s="2460"/>
      <c r="BH25" s="2460"/>
      <c r="BI25" s="302"/>
    </row>
    <row r="26" spans="1:64" ht="12.6" customHeight="1">
      <c r="A26" s="4267"/>
      <c r="B26" s="2487"/>
      <c r="C26" s="2487"/>
      <c r="D26" s="2487"/>
      <c r="E26" s="2487"/>
      <c r="F26" s="2487"/>
      <c r="G26" s="2487"/>
      <c r="H26" s="2487"/>
      <c r="I26" s="2487"/>
      <c r="J26" s="2484"/>
      <c r="K26" s="2484"/>
      <c r="L26" s="2484"/>
      <c r="M26" s="2484"/>
      <c r="N26" s="2484"/>
      <c r="O26" s="2484"/>
      <c r="P26" s="2484"/>
      <c r="Q26" s="4282"/>
      <c r="R26" s="301"/>
      <c r="S26" s="2460" t="str">
        <f>一括入力シート!B46&amp;"　　　　　"</f>
        <v>　　　　　</v>
      </c>
      <c r="T26" s="2460"/>
      <c r="U26" s="2460"/>
      <c r="V26" s="2460"/>
      <c r="W26" s="2460"/>
      <c r="X26" s="2460"/>
      <c r="Y26" s="2460"/>
      <c r="Z26" s="2460"/>
      <c r="AA26" s="2460"/>
      <c r="AB26" s="2460"/>
      <c r="AC26" s="2460"/>
      <c r="AD26" s="2460"/>
      <c r="AE26" s="2460"/>
      <c r="AF26" s="2460"/>
      <c r="AG26" s="2460"/>
      <c r="AH26" s="2460"/>
      <c r="AI26" s="2460"/>
      <c r="AJ26" s="2460"/>
      <c r="AK26" s="2460"/>
      <c r="AL26" s="2460"/>
      <c r="AM26" s="2460"/>
      <c r="AN26" s="2460"/>
      <c r="AO26" s="2460"/>
      <c r="AP26" s="2460"/>
      <c r="AQ26" s="2460"/>
      <c r="AR26" s="2460"/>
      <c r="AS26" s="2460"/>
      <c r="AT26" s="2460"/>
      <c r="AU26" s="2460"/>
      <c r="AV26" s="2460"/>
      <c r="AW26" s="2460"/>
      <c r="AX26" s="2460"/>
      <c r="AY26" s="2460"/>
      <c r="AZ26" s="2460"/>
      <c r="BA26" s="2460"/>
      <c r="BB26" s="2460"/>
      <c r="BC26" s="2460"/>
      <c r="BD26" s="2460"/>
      <c r="BE26" s="2460"/>
      <c r="BF26" s="2460"/>
      <c r="BG26" s="2460"/>
      <c r="BH26" s="2460"/>
      <c r="BI26" s="302"/>
    </row>
    <row r="27" spans="1:64" ht="12.6" customHeight="1">
      <c r="A27" s="4267"/>
      <c r="B27" s="2487"/>
      <c r="C27" s="2487"/>
      <c r="D27" s="2487"/>
      <c r="E27" s="2487"/>
      <c r="F27" s="2487"/>
      <c r="G27" s="2487"/>
      <c r="H27" s="2487"/>
      <c r="I27" s="2487"/>
      <c r="J27" s="2484"/>
      <c r="K27" s="2484"/>
      <c r="L27" s="2484"/>
      <c r="M27" s="2484"/>
      <c r="N27" s="2484"/>
      <c r="O27" s="2484"/>
      <c r="P27" s="2484"/>
      <c r="Q27" s="4283"/>
      <c r="R27" s="301"/>
      <c r="S27" s="2460"/>
      <c r="T27" s="2460"/>
      <c r="U27" s="2460"/>
      <c r="V27" s="2460"/>
      <c r="W27" s="2460"/>
      <c r="X27" s="2460"/>
      <c r="Y27" s="2460"/>
      <c r="Z27" s="2460"/>
      <c r="AA27" s="2460"/>
      <c r="AB27" s="2460"/>
      <c r="AC27" s="2460"/>
      <c r="AD27" s="2460"/>
      <c r="AE27" s="2460"/>
      <c r="AF27" s="2460"/>
      <c r="AG27" s="2460"/>
      <c r="AH27" s="2460"/>
      <c r="AI27" s="2460"/>
      <c r="AJ27" s="2460"/>
      <c r="AK27" s="2460"/>
      <c r="AL27" s="2460"/>
      <c r="AM27" s="2460"/>
      <c r="AN27" s="2460"/>
      <c r="AO27" s="2460"/>
      <c r="AP27" s="2460"/>
      <c r="AQ27" s="2460"/>
      <c r="AR27" s="2460"/>
      <c r="AS27" s="2460"/>
      <c r="AT27" s="2460"/>
      <c r="AU27" s="2460"/>
      <c r="AV27" s="2460"/>
      <c r="AW27" s="2460"/>
      <c r="AX27" s="2460"/>
      <c r="AY27" s="2460"/>
      <c r="AZ27" s="2460"/>
      <c r="BA27" s="2460"/>
      <c r="BB27" s="2460"/>
      <c r="BC27" s="2460"/>
      <c r="BD27" s="2460"/>
      <c r="BE27" s="2460"/>
      <c r="BF27" s="2460"/>
      <c r="BG27" s="2460"/>
      <c r="BH27" s="2460"/>
      <c r="BI27" s="302"/>
    </row>
    <row r="28" spans="1:64" s="174" customFormat="1" ht="12.6" customHeight="1">
      <c r="A28" s="913"/>
      <c r="B28" s="2531"/>
      <c r="C28" s="2531"/>
      <c r="D28" s="2531"/>
      <c r="E28" s="2531"/>
      <c r="F28" s="2531"/>
      <c r="G28" s="2531"/>
      <c r="H28" s="2531"/>
      <c r="I28" s="2531"/>
      <c r="J28" s="910"/>
      <c r="K28" s="910"/>
      <c r="L28" s="910"/>
      <c r="M28" s="910"/>
      <c r="N28" s="910"/>
      <c r="O28" s="910"/>
      <c r="P28" s="910"/>
      <c r="Q28" s="1172"/>
      <c r="R28" s="2"/>
      <c r="S28" s="931"/>
      <c r="T28" s="931"/>
      <c r="U28" s="931"/>
      <c r="V28" s="931"/>
      <c r="W28" s="931"/>
      <c r="X28" s="931"/>
      <c r="Y28" s="931"/>
      <c r="Z28" s="931"/>
      <c r="AA28" s="931"/>
      <c r="AB28" s="931"/>
      <c r="AC28" s="2525" t="s">
        <v>2384</v>
      </c>
      <c r="AD28" s="4298"/>
      <c r="AE28" s="4298"/>
      <c r="AF28" s="4298"/>
      <c r="AG28" s="4298"/>
      <c r="AH28" s="4298"/>
      <c r="AI28" s="4298"/>
      <c r="AJ28" s="2597">
        <f>一括入力シート!B54</f>
        <v>0</v>
      </c>
      <c r="AK28" s="4352"/>
      <c r="AL28" s="4352"/>
      <c r="AM28" s="4352"/>
      <c r="AN28" s="4352"/>
      <c r="AO28" s="4352"/>
      <c r="AP28" s="4352"/>
      <c r="AQ28" s="3433"/>
      <c r="AR28" s="3433"/>
      <c r="AS28" s="2525" t="s">
        <v>2381</v>
      </c>
      <c r="AT28" s="3107"/>
      <c r="AU28" s="3107"/>
      <c r="AV28" s="3107"/>
      <c r="AW28" s="2528" t="str">
        <f>CONCATENATE(一括入力シート!F54," - ",一括入力シート!G54," - ",一括入力シート!H54)</f>
        <v xml:space="preserve"> -  - </v>
      </c>
      <c r="AX28" s="2134"/>
      <c r="AY28" s="2134"/>
      <c r="AZ28" s="2134"/>
      <c r="BA28" s="2134"/>
      <c r="BB28" s="2134"/>
      <c r="BC28" s="2134"/>
      <c r="BD28" s="2134"/>
      <c r="BE28" s="2134"/>
      <c r="BF28" s="2134"/>
      <c r="BG28" s="2134"/>
      <c r="BH28" s="2134"/>
      <c r="BI28" s="2532"/>
      <c r="BJ28" s="435" t="s">
        <v>2440</v>
      </c>
      <c r="BK28" s="380"/>
      <c r="BL28" s="380"/>
    </row>
    <row r="29" spans="1:64" s="174" customFormat="1" ht="12.6" customHeight="1">
      <c r="A29" s="923"/>
      <c r="B29" s="4350"/>
      <c r="C29" s="4350"/>
      <c r="D29" s="4350"/>
      <c r="E29" s="4350"/>
      <c r="F29" s="4350"/>
      <c r="G29" s="4350"/>
      <c r="H29" s="4350"/>
      <c r="I29" s="4350"/>
      <c r="J29" s="910"/>
      <c r="K29" s="910"/>
      <c r="L29" s="910"/>
      <c r="M29" s="910"/>
      <c r="N29" s="910"/>
      <c r="O29" s="910"/>
      <c r="P29" s="910"/>
      <c r="Q29" s="911"/>
      <c r="R29" s="1005"/>
      <c r="S29" s="1006"/>
      <c r="T29" s="1006"/>
      <c r="U29" s="1006"/>
      <c r="V29" s="1006"/>
      <c r="W29" s="1006"/>
      <c r="X29" s="1006"/>
      <c r="Y29" s="1006"/>
      <c r="Z29" s="1006"/>
      <c r="AA29" s="1006"/>
      <c r="AB29" s="1006"/>
      <c r="AC29" s="4299"/>
      <c r="AD29" s="4299"/>
      <c r="AE29" s="4299"/>
      <c r="AF29" s="4299"/>
      <c r="AG29" s="4299"/>
      <c r="AH29" s="4299"/>
      <c r="AI29" s="4299"/>
      <c r="AJ29" s="4353"/>
      <c r="AK29" s="4353"/>
      <c r="AL29" s="4353"/>
      <c r="AM29" s="4353"/>
      <c r="AN29" s="4353"/>
      <c r="AO29" s="4353"/>
      <c r="AP29" s="4353"/>
      <c r="AQ29" s="4354"/>
      <c r="AR29" s="4354"/>
      <c r="AS29" s="4361"/>
      <c r="AT29" s="4361"/>
      <c r="AU29" s="4361"/>
      <c r="AV29" s="4361"/>
      <c r="AW29" s="4350"/>
      <c r="AX29" s="4350"/>
      <c r="AY29" s="4350"/>
      <c r="AZ29" s="4350"/>
      <c r="BA29" s="4350"/>
      <c r="BB29" s="4350"/>
      <c r="BC29" s="4350"/>
      <c r="BD29" s="4350"/>
      <c r="BE29" s="4350"/>
      <c r="BF29" s="4350"/>
      <c r="BG29" s="4350"/>
      <c r="BH29" s="4350"/>
      <c r="BI29" s="4351"/>
      <c r="BK29" s="380"/>
      <c r="BL29" s="380"/>
    </row>
    <row r="30" spans="1:64" ht="12.6" customHeight="1">
      <c r="A30" s="4267"/>
      <c r="B30" s="4310" t="s">
        <v>261</v>
      </c>
      <c r="C30" s="4310"/>
      <c r="D30" s="4310"/>
      <c r="E30" s="4310"/>
      <c r="F30" s="4310"/>
      <c r="G30" s="4310"/>
      <c r="H30" s="4310"/>
      <c r="I30" s="4310"/>
      <c r="J30" s="4310"/>
      <c r="K30" s="4310"/>
      <c r="L30" s="4310"/>
      <c r="M30" s="4310"/>
      <c r="N30" s="4310"/>
      <c r="O30" s="4310"/>
      <c r="P30" s="4310"/>
      <c r="Q30" s="4282"/>
      <c r="R30" s="4284">
        <f>一括入力シート!B6</f>
        <v>0</v>
      </c>
      <c r="S30" s="4285"/>
      <c r="T30" s="4285"/>
      <c r="U30" s="4285"/>
      <c r="V30" s="4285"/>
      <c r="W30" s="4285"/>
      <c r="X30" s="4285"/>
      <c r="Y30" s="4285"/>
      <c r="Z30" s="4285"/>
      <c r="AA30" s="4285"/>
      <c r="AB30" s="4285"/>
      <c r="AC30" s="4285"/>
      <c r="AD30" s="4285"/>
      <c r="AE30" s="4285"/>
      <c r="AF30" s="4285"/>
      <c r="AG30" s="4285"/>
      <c r="AH30" s="4285"/>
      <c r="AI30" s="4285"/>
      <c r="AJ30" s="4285"/>
      <c r="AK30" s="4285"/>
      <c r="AL30" s="4285"/>
      <c r="AM30" s="4285"/>
      <c r="AN30" s="4285"/>
      <c r="AO30" s="4285"/>
      <c r="AP30" s="4285"/>
      <c r="AQ30" s="4285"/>
      <c r="AR30" s="4285"/>
      <c r="AS30" s="4285"/>
      <c r="AT30" s="4285"/>
      <c r="AU30" s="4285"/>
      <c r="AV30" s="4285"/>
      <c r="AW30" s="4285"/>
      <c r="AX30" s="4285"/>
      <c r="AY30" s="4285"/>
      <c r="AZ30" s="4285"/>
      <c r="BA30" s="4285"/>
      <c r="BB30" s="4285"/>
      <c r="BC30" s="4285"/>
      <c r="BD30" s="4285"/>
      <c r="BE30" s="4285"/>
      <c r="BF30" s="4285"/>
      <c r="BG30" s="4285"/>
      <c r="BH30" s="4285"/>
      <c r="BI30" s="4286"/>
    </row>
    <row r="31" spans="1:64" ht="12.6" customHeight="1">
      <c r="A31" s="4267"/>
      <c r="B31" s="4310"/>
      <c r="C31" s="4310"/>
      <c r="D31" s="4310"/>
      <c r="E31" s="4310"/>
      <c r="F31" s="4310"/>
      <c r="G31" s="4310"/>
      <c r="H31" s="4310"/>
      <c r="I31" s="4310"/>
      <c r="J31" s="4310"/>
      <c r="K31" s="4310"/>
      <c r="L31" s="4310"/>
      <c r="M31" s="4310"/>
      <c r="N31" s="4310"/>
      <c r="O31" s="4310"/>
      <c r="P31" s="4310"/>
      <c r="Q31" s="4282"/>
      <c r="R31" s="4284"/>
      <c r="S31" s="4285"/>
      <c r="T31" s="4285"/>
      <c r="U31" s="4285"/>
      <c r="V31" s="4285"/>
      <c r="W31" s="4285"/>
      <c r="X31" s="4285"/>
      <c r="Y31" s="4285"/>
      <c r="Z31" s="4285"/>
      <c r="AA31" s="4285"/>
      <c r="AB31" s="4285"/>
      <c r="AC31" s="4285"/>
      <c r="AD31" s="4285"/>
      <c r="AE31" s="4285"/>
      <c r="AF31" s="4285"/>
      <c r="AG31" s="4285"/>
      <c r="AH31" s="4285"/>
      <c r="AI31" s="4285"/>
      <c r="AJ31" s="4285"/>
      <c r="AK31" s="4285"/>
      <c r="AL31" s="4285"/>
      <c r="AM31" s="4285"/>
      <c r="AN31" s="4285"/>
      <c r="AO31" s="4285"/>
      <c r="AP31" s="4285"/>
      <c r="AQ31" s="4285"/>
      <c r="AR31" s="4285"/>
      <c r="AS31" s="4285"/>
      <c r="AT31" s="4285"/>
      <c r="AU31" s="4285"/>
      <c r="AV31" s="4285"/>
      <c r="AW31" s="4285"/>
      <c r="AX31" s="4285"/>
      <c r="AY31" s="4285"/>
      <c r="AZ31" s="4285"/>
      <c r="BA31" s="4285"/>
      <c r="BB31" s="4285"/>
      <c r="BC31" s="4285"/>
      <c r="BD31" s="4285"/>
      <c r="BE31" s="4285"/>
      <c r="BF31" s="4285"/>
      <c r="BG31" s="4285"/>
      <c r="BH31" s="4285"/>
      <c r="BI31" s="4286"/>
    </row>
    <row r="32" spans="1:64" ht="12.6" customHeight="1">
      <c r="A32" s="4267"/>
      <c r="B32" s="4310"/>
      <c r="C32" s="4310"/>
      <c r="D32" s="4310"/>
      <c r="E32" s="4310"/>
      <c r="F32" s="4310"/>
      <c r="G32" s="4310"/>
      <c r="H32" s="4310"/>
      <c r="I32" s="4310"/>
      <c r="J32" s="4310"/>
      <c r="K32" s="4310"/>
      <c r="L32" s="4310"/>
      <c r="M32" s="4310"/>
      <c r="N32" s="4310"/>
      <c r="O32" s="4310"/>
      <c r="P32" s="4310"/>
      <c r="Q32" s="4282"/>
      <c r="R32" s="4284"/>
      <c r="S32" s="4285"/>
      <c r="T32" s="4285"/>
      <c r="U32" s="4285"/>
      <c r="V32" s="4285"/>
      <c r="W32" s="4285"/>
      <c r="X32" s="4285"/>
      <c r="Y32" s="4285"/>
      <c r="Z32" s="4285"/>
      <c r="AA32" s="4285"/>
      <c r="AB32" s="4285"/>
      <c r="AC32" s="4285"/>
      <c r="AD32" s="4285"/>
      <c r="AE32" s="4285"/>
      <c r="AF32" s="4285"/>
      <c r="AG32" s="4285"/>
      <c r="AH32" s="4285"/>
      <c r="AI32" s="4285"/>
      <c r="AJ32" s="4285"/>
      <c r="AK32" s="4285"/>
      <c r="AL32" s="4285"/>
      <c r="AM32" s="4285"/>
      <c r="AN32" s="4285"/>
      <c r="AO32" s="4285"/>
      <c r="AP32" s="4285"/>
      <c r="AQ32" s="4285"/>
      <c r="AR32" s="4285"/>
      <c r="AS32" s="4285"/>
      <c r="AT32" s="4285"/>
      <c r="AU32" s="4285"/>
      <c r="AV32" s="4285"/>
      <c r="AW32" s="4285"/>
      <c r="AX32" s="4285"/>
      <c r="AY32" s="4285"/>
      <c r="AZ32" s="4285"/>
      <c r="BA32" s="4285"/>
      <c r="BB32" s="4285"/>
      <c r="BC32" s="4285"/>
      <c r="BD32" s="4285"/>
      <c r="BE32" s="4285"/>
      <c r="BF32" s="4285"/>
      <c r="BG32" s="4285"/>
      <c r="BH32" s="4285"/>
      <c r="BI32" s="4286"/>
    </row>
    <row r="33" spans="1:124" ht="12.6" customHeight="1">
      <c r="A33" s="4267"/>
      <c r="B33" s="4310"/>
      <c r="C33" s="4310"/>
      <c r="D33" s="4310"/>
      <c r="E33" s="4310"/>
      <c r="F33" s="4310"/>
      <c r="G33" s="4310"/>
      <c r="H33" s="4310"/>
      <c r="I33" s="4310"/>
      <c r="J33" s="4310"/>
      <c r="K33" s="4310"/>
      <c r="L33" s="4310"/>
      <c r="M33" s="4310"/>
      <c r="N33" s="4310"/>
      <c r="O33" s="4310"/>
      <c r="P33" s="4310"/>
      <c r="Q33" s="4282"/>
      <c r="R33" s="4284"/>
      <c r="S33" s="4285"/>
      <c r="T33" s="4285"/>
      <c r="U33" s="4285"/>
      <c r="V33" s="4285"/>
      <c r="W33" s="4285"/>
      <c r="X33" s="4285"/>
      <c r="Y33" s="4285"/>
      <c r="Z33" s="4285"/>
      <c r="AA33" s="4285"/>
      <c r="AB33" s="4285"/>
      <c r="AC33" s="4285"/>
      <c r="AD33" s="4285"/>
      <c r="AE33" s="4285"/>
      <c r="AF33" s="4285"/>
      <c r="AG33" s="4285"/>
      <c r="AH33" s="4285"/>
      <c r="AI33" s="4285"/>
      <c r="AJ33" s="4285"/>
      <c r="AK33" s="4285"/>
      <c r="AL33" s="4285"/>
      <c r="AM33" s="4285"/>
      <c r="AN33" s="4285"/>
      <c r="AO33" s="4285"/>
      <c r="AP33" s="4285"/>
      <c r="AQ33" s="4285"/>
      <c r="AR33" s="4285"/>
      <c r="AS33" s="4285"/>
      <c r="AT33" s="4285"/>
      <c r="AU33" s="4285"/>
      <c r="AV33" s="4285"/>
      <c r="AW33" s="4285"/>
      <c r="AX33" s="4285"/>
      <c r="AY33" s="4285"/>
      <c r="AZ33" s="4285"/>
      <c r="BA33" s="4285"/>
      <c r="BB33" s="4285"/>
      <c r="BC33" s="4285"/>
      <c r="BD33" s="4285"/>
      <c r="BE33" s="4285"/>
      <c r="BF33" s="4285"/>
      <c r="BG33" s="4285"/>
      <c r="BH33" s="4285"/>
      <c r="BI33" s="4286"/>
    </row>
    <row r="34" spans="1:124" ht="12.6" customHeight="1">
      <c r="A34" s="4267"/>
      <c r="B34" s="4310"/>
      <c r="C34" s="4310"/>
      <c r="D34" s="4310"/>
      <c r="E34" s="4310"/>
      <c r="F34" s="4310"/>
      <c r="G34" s="4310"/>
      <c r="H34" s="4310"/>
      <c r="I34" s="4310"/>
      <c r="J34" s="4310"/>
      <c r="K34" s="4310"/>
      <c r="L34" s="4310"/>
      <c r="M34" s="4310"/>
      <c r="N34" s="4310"/>
      <c r="O34" s="4310"/>
      <c r="P34" s="4310"/>
      <c r="Q34" s="4282"/>
      <c r="R34" s="4284"/>
      <c r="S34" s="4285"/>
      <c r="T34" s="4285"/>
      <c r="U34" s="4285"/>
      <c r="V34" s="4285"/>
      <c r="W34" s="4285"/>
      <c r="X34" s="4285"/>
      <c r="Y34" s="4285"/>
      <c r="Z34" s="4285"/>
      <c r="AA34" s="4285"/>
      <c r="AB34" s="4285"/>
      <c r="AC34" s="4285"/>
      <c r="AD34" s="4285"/>
      <c r="AE34" s="4285"/>
      <c r="AF34" s="4285"/>
      <c r="AG34" s="4285"/>
      <c r="AH34" s="4285"/>
      <c r="AI34" s="4285"/>
      <c r="AJ34" s="4285"/>
      <c r="AK34" s="4285"/>
      <c r="AL34" s="4285"/>
      <c r="AM34" s="4285"/>
      <c r="AN34" s="4285"/>
      <c r="AO34" s="4285"/>
      <c r="AP34" s="4285"/>
      <c r="AQ34" s="4285"/>
      <c r="AR34" s="4285"/>
      <c r="AS34" s="4285"/>
      <c r="AT34" s="4285"/>
      <c r="AU34" s="4285"/>
      <c r="AV34" s="4285"/>
      <c r="AW34" s="4285"/>
      <c r="AX34" s="4285"/>
      <c r="AY34" s="4285"/>
      <c r="AZ34" s="4285"/>
      <c r="BA34" s="4285"/>
      <c r="BB34" s="4285"/>
      <c r="BC34" s="4285"/>
      <c r="BD34" s="4285"/>
      <c r="BE34" s="4285"/>
      <c r="BF34" s="4285"/>
      <c r="BG34" s="4285"/>
      <c r="BH34" s="4285"/>
      <c r="BI34" s="4286"/>
    </row>
    <row r="35" spans="1:124" ht="12.6" customHeight="1">
      <c r="A35" s="4267"/>
      <c r="B35" s="4310"/>
      <c r="C35" s="4310"/>
      <c r="D35" s="4310"/>
      <c r="E35" s="4310"/>
      <c r="F35" s="4310"/>
      <c r="G35" s="4310"/>
      <c r="H35" s="4310"/>
      <c r="I35" s="4310"/>
      <c r="J35" s="4310"/>
      <c r="K35" s="4310"/>
      <c r="L35" s="4310"/>
      <c r="M35" s="4310"/>
      <c r="N35" s="4310"/>
      <c r="O35" s="4310"/>
      <c r="P35" s="4310"/>
      <c r="Q35" s="4282"/>
      <c r="R35" s="4284"/>
      <c r="S35" s="4285"/>
      <c r="T35" s="4285"/>
      <c r="U35" s="4285"/>
      <c r="V35" s="4285"/>
      <c r="W35" s="4285"/>
      <c r="X35" s="4285"/>
      <c r="Y35" s="4285"/>
      <c r="Z35" s="4285"/>
      <c r="AA35" s="4285"/>
      <c r="AB35" s="4285"/>
      <c r="AC35" s="4285"/>
      <c r="AD35" s="4285"/>
      <c r="AE35" s="4285"/>
      <c r="AF35" s="4285"/>
      <c r="AG35" s="4285"/>
      <c r="AH35" s="4285"/>
      <c r="AI35" s="4285"/>
      <c r="AJ35" s="4285"/>
      <c r="AK35" s="4285"/>
      <c r="AL35" s="4285"/>
      <c r="AM35" s="4285"/>
      <c r="AN35" s="4285"/>
      <c r="AO35" s="4285"/>
      <c r="AP35" s="4285"/>
      <c r="AQ35" s="4285"/>
      <c r="AR35" s="4285"/>
      <c r="AS35" s="4285"/>
      <c r="AT35" s="4285"/>
      <c r="AU35" s="4285"/>
      <c r="AV35" s="4285"/>
      <c r="AW35" s="4285"/>
      <c r="AX35" s="4285"/>
      <c r="AY35" s="4285"/>
      <c r="AZ35" s="4285"/>
      <c r="BA35" s="4285"/>
      <c r="BB35" s="4285"/>
      <c r="BC35" s="4285"/>
      <c r="BD35" s="4285"/>
      <c r="BE35" s="4285"/>
      <c r="BF35" s="4285"/>
      <c r="BG35" s="4285"/>
      <c r="BH35" s="4285"/>
      <c r="BI35" s="4286"/>
    </row>
    <row r="36" spans="1:124" ht="12.6" customHeight="1">
      <c r="A36" s="4268"/>
      <c r="B36" s="4311"/>
      <c r="C36" s="4311"/>
      <c r="D36" s="4311"/>
      <c r="E36" s="4311"/>
      <c r="F36" s="4311"/>
      <c r="G36" s="4311"/>
      <c r="H36" s="4311"/>
      <c r="I36" s="4311"/>
      <c r="J36" s="4311"/>
      <c r="K36" s="4311"/>
      <c r="L36" s="4311"/>
      <c r="M36" s="4311"/>
      <c r="N36" s="4311"/>
      <c r="O36" s="4311"/>
      <c r="P36" s="4311"/>
      <c r="Q36" s="4312"/>
      <c r="R36" s="4287"/>
      <c r="S36" s="4288"/>
      <c r="T36" s="4288"/>
      <c r="U36" s="4288"/>
      <c r="V36" s="4288"/>
      <c r="W36" s="4288"/>
      <c r="X36" s="4288"/>
      <c r="Y36" s="4288"/>
      <c r="Z36" s="4288"/>
      <c r="AA36" s="4288"/>
      <c r="AB36" s="4288"/>
      <c r="AC36" s="4288"/>
      <c r="AD36" s="4288"/>
      <c r="AE36" s="4288"/>
      <c r="AF36" s="4288"/>
      <c r="AG36" s="4288"/>
      <c r="AH36" s="4288"/>
      <c r="AI36" s="4288"/>
      <c r="AJ36" s="4288"/>
      <c r="AK36" s="4288"/>
      <c r="AL36" s="4288"/>
      <c r="AM36" s="4288"/>
      <c r="AN36" s="4288"/>
      <c r="AO36" s="4288"/>
      <c r="AP36" s="4288"/>
      <c r="AQ36" s="4288"/>
      <c r="AR36" s="4288"/>
      <c r="AS36" s="4288"/>
      <c r="AT36" s="4288"/>
      <c r="AU36" s="4288"/>
      <c r="AV36" s="4288"/>
      <c r="AW36" s="4288"/>
      <c r="AX36" s="4288"/>
      <c r="AY36" s="4288"/>
      <c r="AZ36" s="4288"/>
      <c r="BA36" s="4288"/>
      <c r="BB36" s="4288"/>
      <c r="BC36" s="4288"/>
      <c r="BD36" s="4288"/>
      <c r="BE36" s="4288"/>
      <c r="BF36" s="4288"/>
      <c r="BG36" s="4288"/>
      <c r="BH36" s="4288"/>
      <c r="BI36" s="4289"/>
      <c r="BJ36" s="423" t="s">
        <v>1504</v>
      </c>
      <c r="BK36" s="208"/>
      <c r="BL36" s="208"/>
      <c r="BM36" s="208"/>
      <c r="BN36" s="208"/>
      <c r="BO36" s="208"/>
      <c r="BP36" s="208"/>
      <c r="BQ36" s="208"/>
      <c r="BR36" s="208"/>
      <c r="BS36" s="208"/>
      <c r="BT36" s="208"/>
      <c r="BU36" s="208"/>
      <c r="BV36" s="208"/>
      <c r="BW36" s="208"/>
      <c r="BX36" s="208"/>
      <c r="BY36" s="208"/>
      <c r="BZ36" s="209"/>
      <c r="CA36" s="207"/>
      <c r="CB36" s="208"/>
      <c r="CC36" s="208"/>
      <c r="CD36" s="208"/>
      <c r="CE36" s="208"/>
      <c r="CF36" s="208"/>
      <c r="CG36" s="208"/>
      <c r="CH36" s="208"/>
      <c r="CI36" s="208"/>
      <c r="CJ36" s="208"/>
      <c r="CK36" s="208"/>
      <c r="CL36" s="421"/>
      <c r="CM36" s="422"/>
      <c r="CN36" s="208"/>
      <c r="CO36" s="208"/>
      <c r="CP36" s="208"/>
      <c r="CQ36" s="208"/>
      <c r="CR36" s="208"/>
      <c r="CS36" s="208"/>
      <c r="CT36" s="208"/>
      <c r="CU36" s="208"/>
      <c r="CV36" s="208"/>
      <c r="CW36" s="208"/>
      <c r="CX36" s="421"/>
      <c r="CY36" s="422"/>
      <c r="CZ36" s="208"/>
      <c r="DA36" s="208"/>
      <c r="DB36" s="208"/>
      <c r="DC36" s="208"/>
      <c r="DD36" s="208"/>
      <c r="DE36" s="208"/>
      <c r="DF36" s="208"/>
      <c r="DG36" s="208"/>
      <c r="DH36" s="208"/>
      <c r="DI36" s="208"/>
      <c r="DJ36" s="421"/>
      <c r="DK36" s="422"/>
      <c r="DL36" s="208"/>
      <c r="DM36" s="208"/>
      <c r="DN36" s="208"/>
      <c r="DO36" s="208"/>
      <c r="DP36" s="208"/>
      <c r="DQ36" s="208"/>
      <c r="DR36" s="209"/>
      <c r="DS36" s="258"/>
      <c r="DT36" s="258"/>
    </row>
    <row r="37" spans="1:124" ht="12.6" customHeight="1">
      <c r="A37" s="4265"/>
      <c r="B37" s="4358" t="s">
        <v>262</v>
      </c>
      <c r="C37" s="4358"/>
      <c r="D37" s="4358"/>
      <c r="E37" s="4358"/>
      <c r="F37" s="4358"/>
      <c r="G37" s="4358"/>
      <c r="H37" s="4358"/>
      <c r="I37" s="4358"/>
      <c r="J37" s="4358"/>
      <c r="K37" s="4358"/>
      <c r="L37" s="4358"/>
      <c r="M37" s="4358"/>
      <c r="N37" s="4358"/>
      <c r="O37" s="4358"/>
      <c r="P37" s="4358"/>
      <c r="Q37" s="4281"/>
      <c r="R37" s="4362" t="s">
        <v>1124</v>
      </c>
      <c r="S37" s="4304"/>
      <c r="T37" s="4304"/>
      <c r="U37" s="4304"/>
      <c r="V37" s="4304"/>
      <c r="W37" s="4304"/>
      <c r="X37" s="4304"/>
      <c r="Y37" s="4304"/>
      <c r="Z37" s="4304"/>
      <c r="AA37" s="4304"/>
      <c r="AB37" s="4304"/>
      <c r="AC37" s="4304"/>
      <c r="AD37" s="4348" t="s">
        <v>1125</v>
      </c>
      <c r="AE37" s="3026"/>
      <c r="AF37" s="3026"/>
      <c r="AG37" s="3026"/>
      <c r="AH37" s="3026"/>
      <c r="AI37" s="3026"/>
      <c r="AJ37" s="3026"/>
      <c r="AK37" s="3026"/>
      <c r="AL37" s="3026"/>
      <c r="AM37" s="3026"/>
      <c r="AN37" s="3026"/>
      <c r="AO37" s="4349"/>
      <c r="AP37" s="4348" t="s">
        <v>1126</v>
      </c>
      <c r="AQ37" s="3026"/>
      <c r="AR37" s="3026"/>
      <c r="AS37" s="3026"/>
      <c r="AT37" s="3026"/>
      <c r="AU37" s="3026"/>
      <c r="AV37" s="3026"/>
      <c r="AW37" s="3026"/>
      <c r="AX37" s="3026"/>
      <c r="AY37" s="3026"/>
      <c r="AZ37" s="3026"/>
      <c r="BA37" s="3026"/>
      <c r="BB37" s="4304" t="s">
        <v>1127</v>
      </c>
      <c r="BC37" s="4304"/>
      <c r="BD37" s="4304"/>
      <c r="BE37" s="4304"/>
      <c r="BF37" s="4304"/>
      <c r="BG37" s="4304"/>
      <c r="BH37" s="4304"/>
      <c r="BI37" s="4305"/>
      <c r="BJ37" s="4265"/>
      <c r="BK37" s="4358" t="s">
        <v>262</v>
      </c>
      <c r="BL37" s="4358"/>
      <c r="BM37" s="4358"/>
      <c r="BN37" s="4358"/>
      <c r="BO37" s="4358"/>
      <c r="BP37" s="4358"/>
      <c r="BQ37" s="4358"/>
      <c r="BR37" s="4358"/>
      <c r="BS37" s="4358"/>
      <c r="BT37" s="4358"/>
      <c r="BU37" s="4358"/>
      <c r="BV37" s="4358"/>
      <c r="BW37" s="4358"/>
      <c r="BX37" s="4358"/>
      <c r="BY37" s="4358"/>
      <c r="BZ37" s="4281"/>
      <c r="CA37" s="4362" t="s">
        <v>1124</v>
      </c>
      <c r="CB37" s="4304"/>
      <c r="CC37" s="4304"/>
      <c r="CD37" s="4304"/>
      <c r="CE37" s="4304"/>
      <c r="CF37" s="4304"/>
      <c r="CG37" s="4304"/>
      <c r="CH37" s="4304"/>
      <c r="CI37" s="4304"/>
      <c r="CJ37" s="4304"/>
      <c r="CK37" s="4304"/>
      <c r="CL37" s="4304"/>
      <c r="CM37" s="4348" t="s">
        <v>1125</v>
      </c>
      <c r="CN37" s="3026"/>
      <c r="CO37" s="3026"/>
      <c r="CP37" s="3026"/>
      <c r="CQ37" s="3026"/>
      <c r="CR37" s="3026"/>
      <c r="CS37" s="3026"/>
      <c r="CT37" s="3026"/>
      <c r="CU37" s="3026"/>
      <c r="CV37" s="3026"/>
      <c r="CW37" s="3026"/>
      <c r="CX37" s="4349"/>
      <c r="CY37" s="4348" t="s">
        <v>1126</v>
      </c>
      <c r="CZ37" s="3026"/>
      <c r="DA37" s="3026"/>
      <c r="DB37" s="3026"/>
      <c r="DC37" s="3026"/>
      <c r="DD37" s="3026"/>
      <c r="DE37" s="3026"/>
      <c r="DF37" s="3026"/>
      <c r="DG37" s="3026"/>
      <c r="DH37" s="3026"/>
      <c r="DI37" s="3026"/>
      <c r="DJ37" s="3026"/>
      <c r="DK37" s="4304" t="s">
        <v>1127</v>
      </c>
      <c r="DL37" s="4304"/>
      <c r="DM37" s="4304"/>
      <c r="DN37" s="4304"/>
      <c r="DO37" s="4304"/>
      <c r="DP37" s="4304"/>
      <c r="DQ37" s="4304"/>
      <c r="DR37" s="4305"/>
    </row>
    <row r="38" spans="1:124" ht="12.6" customHeight="1">
      <c r="A38" s="4266"/>
      <c r="B38" s="4359"/>
      <c r="C38" s="4359"/>
      <c r="D38" s="4359"/>
      <c r="E38" s="4359"/>
      <c r="F38" s="4359"/>
      <c r="G38" s="4359"/>
      <c r="H38" s="4359"/>
      <c r="I38" s="4359"/>
      <c r="J38" s="4359"/>
      <c r="K38" s="4359"/>
      <c r="L38" s="4359"/>
      <c r="M38" s="4359"/>
      <c r="N38" s="4359"/>
      <c r="O38" s="4359"/>
      <c r="P38" s="4359"/>
      <c r="Q38" s="4360"/>
      <c r="R38" s="4363"/>
      <c r="S38" s="4306"/>
      <c r="T38" s="4306"/>
      <c r="U38" s="4306"/>
      <c r="V38" s="4306"/>
      <c r="W38" s="4306"/>
      <c r="X38" s="4306"/>
      <c r="Y38" s="4306"/>
      <c r="Z38" s="4306"/>
      <c r="AA38" s="4306"/>
      <c r="AB38" s="4306"/>
      <c r="AC38" s="4306"/>
      <c r="AD38" s="4340"/>
      <c r="AE38" s="3029"/>
      <c r="AF38" s="3029"/>
      <c r="AG38" s="3029"/>
      <c r="AH38" s="3029"/>
      <c r="AI38" s="3029"/>
      <c r="AJ38" s="3029"/>
      <c r="AK38" s="3029"/>
      <c r="AL38" s="3029"/>
      <c r="AM38" s="3029"/>
      <c r="AN38" s="3029"/>
      <c r="AO38" s="4341"/>
      <c r="AP38" s="4340"/>
      <c r="AQ38" s="3029"/>
      <c r="AR38" s="3029"/>
      <c r="AS38" s="3029"/>
      <c r="AT38" s="3029"/>
      <c r="AU38" s="3029"/>
      <c r="AV38" s="3029"/>
      <c r="AW38" s="3029"/>
      <c r="AX38" s="3029"/>
      <c r="AY38" s="3029"/>
      <c r="AZ38" s="3029"/>
      <c r="BA38" s="3029"/>
      <c r="BB38" s="4306"/>
      <c r="BC38" s="4306"/>
      <c r="BD38" s="4306"/>
      <c r="BE38" s="4306"/>
      <c r="BF38" s="4306"/>
      <c r="BG38" s="4306"/>
      <c r="BH38" s="4306"/>
      <c r="BI38" s="4307"/>
      <c r="BJ38" s="4266"/>
      <c r="BK38" s="4359"/>
      <c r="BL38" s="4359"/>
      <c r="BM38" s="4359"/>
      <c r="BN38" s="4359"/>
      <c r="BO38" s="4359"/>
      <c r="BP38" s="4359"/>
      <c r="BQ38" s="4359"/>
      <c r="BR38" s="4359"/>
      <c r="BS38" s="4359"/>
      <c r="BT38" s="4359"/>
      <c r="BU38" s="4359"/>
      <c r="BV38" s="4359"/>
      <c r="BW38" s="4359"/>
      <c r="BX38" s="4359"/>
      <c r="BY38" s="4359"/>
      <c r="BZ38" s="4360"/>
      <c r="CA38" s="4363"/>
      <c r="CB38" s="4306"/>
      <c r="CC38" s="4306"/>
      <c r="CD38" s="4306"/>
      <c r="CE38" s="4306"/>
      <c r="CF38" s="4306"/>
      <c r="CG38" s="4306"/>
      <c r="CH38" s="4306"/>
      <c r="CI38" s="4306"/>
      <c r="CJ38" s="4306"/>
      <c r="CK38" s="4306"/>
      <c r="CL38" s="4306"/>
      <c r="CM38" s="4340"/>
      <c r="CN38" s="3029"/>
      <c r="CO38" s="3029"/>
      <c r="CP38" s="3029"/>
      <c r="CQ38" s="3029"/>
      <c r="CR38" s="3029"/>
      <c r="CS38" s="3029"/>
      <c r="CT38" s="3029"/>
      <c r="CU38" s="3029"/>
      <c r="CV38" s="3029"/>
      <c r="CW38" s="3029"/>
      <c r="CX38" s="4341"/>
      <c r="CY38" s="4340"/>
      <c r="CZ38" s="3029"/>
      <c r="DA38" s="3029"/>
      <c r="DB38" s="3029"/>
      <c r="DC38" s="3029"/>
      <c r="DD38" s="3029"/>
      <c r="DE38" s="3029"/>
      <c r="DF38" s="3029"/>
      <c r="DG38" s="3029"/>
      <c r="DH38" s="3029"/>
      <c r="DI38" s="3029"/>
      <c r="DJ38" s="3029"/>
      <c r="DK38" s="4306"/>
      <c r="DL38" s="4306"/>
      <c r="DM38" s="4306"/>
      <c r="DN38" s="4306"/>
      <c r="DO38" s="4306"/>
      <c r="DP38" s="4306"/>
      <c r="DQ38" s="4306"/>
      <c r="DR38" s="4307"/>
    </row>
    <row r="39" spans="1:124" ht="12.6" customHeight="1">
      <c r="A39" s="4267"/>
      <c r="B39" s="4310"/>
      <c r="C39" s="4310"/>
      <c r="D39" s="4310"/>
      <c r="E39" s="4310"/>
      <c r="F39" s="4310"/>
      <c r="G39" s="4310"/>
      <c r="H39" s="4310"/>
      <c r="I39" s="4310"/>
      <c r="J39" s="4310"/>
      <c r="K39" s="4310"/>
      <c r="L39" s="4310"/>
      <c r="M39" s="4310"/>
      <c r="N39" s="4310"/>
      <c r="O39" s="4310"/>
      <c r="P39" s="4310"/>
      <c r="Q39" s="4282"/>
      <c r="R39" s="4364"/>
      <c r="S39" s="4308"/>
      <c r="T39" s="4308"/>
      <c r="U39" s="4308"/>
      <c r="V39" s="4308"/>
      <c r="W39" s="4308"/>
      <c r="X39" s="4308"/>
      <c r="Y39" s="4308"/>
      <c r="Z39" s="4308"/>
      <c r="AA39" s="4308"/>
      <c r="AB39" s="4308"/>
      <c r="AC39" s="4308"/>
      <c r="AD39" s="4336"/>
      <c r="AE39" s="3684"/>
      <c r="AF39" s="3684"/>
      <c r="AG39" s="3684"/>
      <c r="AH39" s="3684"/>
      <c r="AI39" s="3684"/>
      <c r="AJ39" s="3684"/>
      <c r="AK39" s="3684"/>
      <c r="AL39" s="3684"/>
      <c r="AM39" s="3684"/>
      <c r="AN39" s="3684"/>
      <c r="AO39" s="4337"/>
      <c r="AP39" s="4340"/>
      <c r="AQ39" s="3029"/>
      <c r="AR39" s="3029"/>
      <c r="AS39" s="3029"/>
      <c r="AT39" s="3029"/>
      <c r="AU39" s="3029"/>
      <c r="AV39" s="3029"/>
      <c r="AW39" s="3029"/>
      <c r="AX39" s="3029"/>
      <c r="AY39" s="3029"/>
      <c r="AZ39" s="3029"/>
      <c r="BA39" s="3029"/>
      <c r="BB39" s="4308"/>
      <c r="BC39" s="4308"/>
      <c r="BD39" s="4308"/>
      <c r="BE39" s="4308"/>
      <c r="BF39" s="4308"/>
      <c r="BG39" s="4308"/>
      <c r="BH39" s="4308"/>
      <c r="BI39" s="4309"/>
      <c r="BJ39" s="4267"/>
      <c r="BK39" s="4310"/>
      <c r="BL39" s="4310"/>
      <c r="BM39" s="4310"/>
      <c r="BN39" s="4310"/>
      <c r="BO39" s="4310"/>
      <c r="BP39" s="4310"/>
      <c r="BQ39" s="4310"/>
      <c r="BR39" s="4310"/>
      <c r="BS39" s="4310"/>
      <c r="BT39" s="4310"/>
      <c r="BU39" s="4310"/>
      <c r="BV39" s="4310"/>
      <c r="BW39" s="4310"/>
      <c r="BX39" s="4310"/>
      <c r="BY39" s="4310"/>
      <c r="BZ39" s="4282"/>
      <c r="CA39" s="4364"/>
      <c r="CB39" s="4308"/>
      <c r="CC39" s="4308"/>
      <c r="CD39" s="4308"/>
      <c r="CE39" s="4308"/>
      <c r="CF39" s="4308"/>
      <c r="CG39" s="4308"/>
      <c r="CH39" s="4308"/>
      <c r="CI39" s="4308"/>
      <c r="CJ39" s="4308"/>
      <c r="CK39" s="4308"/>
      <c r="CL39" s="4308"/>
      <c r="CM39" s="4336"/>
      <c r="CN39" s="3684"/>
      <c r="CO39" s="3684"/>
      <c r="CP39" s="3684"/>
      <c r="CQ39" s="3684"/>
      <c r="CR39" s="3684"/>
      <c r="CS39" s="3684"/>
      <c r="CT39" s="3684"/>
      <c r="CU39" s="3684"/>
      <c r="CV39" s="3684"/>
      <c r="CW39" s="3684"/>
      <c r="CX39" s="4337"/>
      <c r="CY39" s="4340"/>
      <c r="CZ39" s="3029"/>
      <c r="DA39" s="3029"/>
      <c r="DB39" s="3029"/>
      <c r="DC39" s="3029"/>
      <c r="DD39" s="3029"/>
      <c r="DE39" s="3029"/>
      <c r="DF39" s="3029"/>
      <c r="DG39" s="3029"/>
      <c r="DH39" s="3029"/>
      <c r="DI39" s="3029"/>
      <c r="DJ39" s="3029"/>
      <c r="DK39" s="4308"/>
      <c r="DL39" s="4308"/>
      <c r="DM39" s="4308"/>
      <c r="DN39" s="4308"/>
      <c r="DO39" s="4308"/>
      <c r="DP39" s="4308"/>
      <c r="DQ39" s="4308"/>
      <c r="DR39" s="4309"/>
    </row>
    <row r="40" spans="1:124" ht="12.6" customHeight="1">
      <c r="A40" s="4267"/>
      <c r="B40" s="4310" t="s">
        <v>1128</v>
      </c>
      <c r="C40" s="4310"/>
      <c r="D40" s="4310"/>
      <c r="E40" s="4310"/>
      <c r="F40" s="4310"/>
      <c r="G40" s="4310"/>
      <c r="H40" s="4310"/>
      <c r="I40" s="4310"/>
      <c r="J40" s="4310"/>
      <c r="K40" s="4310"/>
      <c r="L40" s="4310"/>
      <c r="M40" s="4310"/>
      <c r="N40" s="4310"/>
      <c r="O40" s="4310"/>
      <c r="P40" s="4310"/>
      <c r="Q40" s="4282"/>
      <c r="R40" s="4269"/>
      <c r="S40" s="4270"/>
      <c r="T40" s="4270"/>
      <c r="U40" s="4270"/>
      <c r="V40" s="4270"/>
      <c r="W40" s="4270"/>
      <c r="X40" s="4270"/>
      <c r="Y40" s="4270"/>
      <c r="Z40" s="4270"/>
      <c r="AA40" s="4270"/>
      <c r="AB40" s="4275" t="s">
        <v>1114</v>
      </c>
      <c r="AC40" s="4275"/>
      <c r="AD40" s="4278"/>
      <c r="AE40" s="4270"/>
      <c r="AF40" s="4270"/>
      <c r="AG40" s="4270"/>
      <c r="AH40" s="4270"/>
      <c r="AI40" s="4270"/>
      <c r="AJ40" s="4270"/>
      <c r="AK40" s="4270"/>
      <c r="AL40" s="4270"/>
      <c r="AM40" s="4270"/>
      <c r="AN40" s="4275" t="s">
        <v>1114</v>
      </c>
      <c r="AO40" s="4355"/>
      <c r="AP40" s="4270"/>
      <c r="AQ40" s="4270"/>
      <c r="AR40" s="4270"/>
      <c r="AS40" s="4270"/>
      <c r="AT40" s="4270"/>
      <c r="AU40" s="4270"/>
      <c r="AV40" s="4270"/>
      <c r="AW40" s="4270"/>
      <c r="AX40" s="4270"/>
      <c r="AY40" s="4270"/>
      <c r="AZ40" s="4275" t="s">
        <v>1114</v>
      </c>
      <c r="BA40" s="4355"/>
      <c r="BB40" s="4228"/>
      <c r="BC40" s="4228"/>
      <c r="BD40" s="4228"/>
      <c r="BE40" s="4228"/>
      <c r="BF40" s="4228"/>
      <c r="BG40" s="4228"/>
      <c r="BH40" s="4228"/>
      <c r="BI40" s="4229"/>
      <c r="BJ40" s="4267"/>
      <c r="BK40" s="4310" t="s">
        <v>1128</v>
      </c>
      <c r="BL40" s="4310"/>
      <c r="BM40" s="4310"/>
      <c r="BN40" s="4310"/>
      <c r="BO40" s="4310"/>
      <c r="BP40" s="4310"/>
      <c r="BQ40" s="4310"/>
      <c r="BR40" s="4310"/>
      <c r="BS40" s="4310"/>
      <c r="BT40" s="4310"/>
      <c r="BU40" s="4310"/>
      <c r="BV40" s="4310"/>
      <c r="BW40" s="4310"/>
      <c r="BX40" s="4310"/>
      <c r="BY40" s="4310"/>
      <c r="BZ40" s="4282"/>
      <c r="CA40" s="4269">
        <f>CI90</f>
        <v>25259040</v>
      </c>
      <c r="CB40" s="4270"/>
      <c r="CC40" s="4270"/>
      <c r="CD40" s="4270"/>
      <c r="CE40" s="4270"/>
      <c r="CF40" s="4270"/>
      <c r="CG40" s="4270"/>
      <c r="CH40" s="4270"/>
      <c r="CI40" s="4270"/>
      <c r="CJ40" s="4270"/>
      <c r="CK40" s="4313" t="s">
        <v>1548</v>
      </c>
      <c r="CL40" s="4313"/>
      <c r="CM40" s="4278">
        <f>CW90</f>
        <v>1405080</v>
      </c>
      <c r="CN40" s="4270"/>
      <c r="CO40" s="4270"/>
      <c r="CP40" s="4270"/>
      <c r="CQ40" s="4270"/>
      <c r="CR40" s="4270"/>
      <c r="CS40" s="4270"/>
      <c r="CT40" s="4270"/>
      <c r="CU40" s="4270"/>
      <c r="CV40" s="4270"/>
      <c r="CW40" s="4313" t="s">
        <v>1548</v>
      </c>
      <c r="CX40" s="4316"/>
      <c r="CY40" s="4270">
        <f>DH90</f>
        <v>26664120</v>
      </c>
      <c r="CZ40" s="4270"/>
      <c r="DA40" s="4270"/>
      <c r="DB40" s="4270"/>
      <c r="DC40" s="4270"/>
      <c r="DD40" s="4270"/>
      <c r="DE40" s="4270"/>
      <c r="DF40" s="4270"/>
      <c r="DG40" s="4270"/>
      <c r="DH40" s="4270"/>
      <c r="DI40" s="4313" t="s">
        <v>1548</v>
      </c>
      <c r="DJ40" s="4316"/>
      <c r="DK40" s="4228"/>
      <c r="DL40" s="4228"/>
      <c r="DM40" s="4228"/>
      <c r="DN40" s="4228"/>
      <c r="DO40" s="4228"/>
      <c r="DP40" s="4228"/>
      <c r="DQ40" s="4228"/>
      <c r="DR40" s="4229"/>
    </row>
    <row r="41" spans="1:124" ht="12.6" customHeight="1">
      <c r="A41" s="4267"/>
      <c r="B41" s="4310"/>
      <c r="C41" s="4310"/>
      <c r="D41" s="4310"/>
      <c r="E41" s="4310"/>
      <c r="F41" s="4310"/>
      <c r="G41" s="4310"/>
      <c r="H41" s="4310"/>
      <c r="I41" s="4310"/>
      <c r="J41" s="4310"/>
      <c r="K41" s="4310"/>
      <c r="L41" s="4310"/>
      <c r="M41" s="4310"/>
      <c r="N41" s="4310"/>
      <c r="O41" s="4310"/>
      <c r="P41" s="4310"/>
      <c r="Q41" s="4282"/>
      <c r="R41" s="4271"/>
      <c r="S41" s="4272"/>
      <c r="T41" s="4272"/>
      <c r="U41" s="4272"/>
      <c r="V41" s="4272"/>
      <c r="W41" s="4272"/>
      <c r="X41" s="4272"/>
      <c r="Y41" s="4272"/>
      <c r="Z41" s="4272"/>
      <c r="AA41" s="4272"/>
      <c r="AB41" s="4276"/>
      <c r="AC41" s="4276"/>
      <c r="AD41" s="4279"/>
      <c r="AE41" s="4272"/>
      <c r="AF41" s="4272"/>
      <c r="AG41" s="4272"/>
      <c r="AH41" s="4272"/>
      <c r="AI41" s="4272"/>
      <c r="AJ41" s="4272"/>
      <c r="AK41" s="4272"/>
      <c r="AL41" s="4272"/>
      <c r="AM41" s="4272"/>
      <c r="AN41" s="4276"/>
      <c r="AO41" s="4356"/>
      <c r="AP41" s="4272"/>
      <c r="AQ41" s="4272"/>
      <c r="AR41" s="4272"/>
      <c r="AS41" s="4272"/>
      <c r="AT41" s="4272"/>
      <c r="AU41" s="4272"/>
      <c r="AV41" s="4272"/>
      <c r="AW41" s="4272"/>
      <c r="AX41" s="4272"/>
      <c r="AY41" s="4272"/>
      <c r="AZ41" s="4276"/>
      <c r="BA41" s="4356"/>
      <c r="BB41" s="4228"/>
      <c r="BC41" s="4228"/>
      <c r="BD41" s="4228"/>
      <c r="BE41" s="4228"/>
      <c r="BF41" s="4228"/>
      <c r="BG41" s="4228"/>
      <c r="BH41" s="4228"/>
      <c r="BI41" s="4229"/>
      <c r="BJ41" s="4267"/>
      <c r="BK41" s="4310"/>
      <c r="BL41" s="4310"/>
      <c r="BM41" s="4310"/>
      <c r="BN41" s="4310"/>
      <c r="BO41" s="4310"/>
      <c r="BP41" s="4310"/>
      <c r="BQ41" s="4310"/>
      <c r="BR41" s="4310"/>
      <c r="BS41" s="4310"/>
      <c r="BT41" s="4310"/>
      <c r="BU41" s="4310"/>
      <c r="BV41" s="4310"/>
      <c r="BW41" s="4310"/>
      <c r="BX41" s="4310"/>
      <c r="BY41" s="4310"/>
      <c r="BZ41" s="4282"/>
      <c r="CA41" s="4271"/>
      <c r="CB41" s="4272"/>
      <c r="CC41" s="4272"/>
      <c r="CD41" s="4272"/>
      <c r="CE41" s="4272"/>
      <c r="CF41" s="4272"/>
      <c r="CG41" s="4272"/>
      <c r="CH41" s="4272"/>
      <c r="CI41" s="4272"/>
      <c r="CJ41" s="4272"/>
      <c r="CK41" s="4314"/>
      <c r="CL41" s="4314"/>
      <c r="CM41" s="4279"/>
      <c r="CN41" s="4272"/>
      <c r="CO41" s="4272"/>
      <c r="CP41" s="4272"/>
      <c r="CQ41" s="4272"/>
      <c r="CR41" s="4272"/>
      <c r="CS41" s="4272"/>
      <c r="CT41" s="4272"/>
      <c r="CU41" s="4272"/>
      <c r="CV41" s="4272"/>
      <c r="CW41" s="4314"/>
      <c r="CX41" s="4317"/>
      <c r="CY41" s="4272"/>
      <c r="CZ41" s="4272"/>
      <c r="DA41" s="4272"/>
      <c r="DB41" s="4272"/>
      <c r="DC41" s="4272"/>
      <c r="DD41" s="4272"/>
      <c r="DE41" s="4272"/>
      <c r="DF41" s="4272"/>
      <c r="DG41" s="4272"/>
      <c r="DH41" s="4272"/>
      <c r="DI41" s="4314"/>
      <c r="DJ41" s="4317"/>
      <c r="DK41" s="4228"/>
      <c r="DL41" s="4228"/>
      <c r="DM41" s="4228"/>
      <c r="DN41" s="4228"/>
      <c r="DO41" s="4228"/>
      <c r="DP41" s="4228"/>
      <c r="DQ41" s="4228"/>
      <c r="DR41" s="4229"/>
    </row>
    <row r="42" spans="1:124" ht="12.6" customHeight="1">
      <c r="A42" s="4267"/>
      <c r="B42" s="4310"/>
      <c r="C42" s="4310"/>
      <c r="D42" s="4310"/>
      <c r="E42" s="4310"/>
      <c r="F42" s="4310"/>
      <c r="G42" s="4310"/>
      <c r="H42" s="4310"/>
      <c r="I42" s="4310"/>
      <c r="J42" s="4310"/>
      <c r="K42" s="4310"/>
      <c r="L42" s="4310"/>
      <c r="M42" s="4310"/>
      <c r="N42" s="4310"/>
      <c r="O42" s="4310"/>
      <c r="P42" s="4310"/>
      <c r="Q42" s="4282"/>
      <c r="R42" s="4271"/>
      <c r="S42" s="4272"/>
      <c r="T42" s="4272"/>
      <c r="U42" s="4272"/>
      <c r="V42" s="4272"/>
      <c r="W42" s="4272"/>
      <c r="X42" s="4272"/>
      <c r="Y42" s="4272"/>
      <c r="Z42" s="4272"/>
      <c r="AA42" s="4272"/>
      <c r="AB42" s="4276"/>
      <c r="AC42" s="4276"/>
      <c r="AD42" s="4279"/>
      <c r="AE42" s="4272"/>
      <c r="AF42" s="4272"/>
      <c r="AG42" s="4272"/>
      <c r="AH42" s="4272"/>
      <c r="AI42" s="4272"/>
      <c r="AJ42" s="4272"/>
      <c r="AK42" s="4272"/>
      <c r="AL42" s="4272"/>
      <c r="AM42" s="4272"/>
      <c r="AN42" s="4276"/>
      <c r="AO42" s="4356"/>
      <c r="AP42" s="4272"/>
      <c r="AQ42" s="4272"/>
      <c r="AR42" s="4272"/>
      <c r="AS42" s="4272"/>
      <c r="AT42" s="4272"/>
      <c r="AU42" s="4272"/>
      <c r="AV42" s="4272"/>
      <c r="AW42" s="4272"/>
      <c r="AX42" s="4272"/>
      <c r="AY42" s="4272"/>
      <c r="AZ42" s="4276"/>
      <c r="BA42" s="4356"/>
      <c r="BB42" s="4228"/>
      <c r="BC42" s="4228"/>
      <c r="BD42" s="4228"/>
      <c r="BE42" s="4228"/>
      <c r="BF42" s="4228"/>
      <c r="BG42" s="4228"/>
      <c r="BH42" s="4228"/>
      <c r="BI42" s="4229"/>
      <c r="BJ42" s="4267"/>
      <c r="BK42" s="4310"/>
      <c r="BL42" s="4310"/>
      <c r="BM42" s="4310"/>
      <c r="BN42" s="4310"/>
      <c r="BO42" s="4310"/>
      <c r="BP42" s="4310"/>
      <c r="BQ42" s="4310"/>
      <c r="BR42" s="4310"/>
      <c r="BS42" s="4310"/>
      <c r="BT42" s="4310"/>
      <c r="BU42" s="4310"/>
      <c r="BV42" s="4310"/>
      <c r="BW42" s="4310"/>
      <c r="BX42" s="4310"/>
      <c r="BY42" s="4310"/>
      <c r="BZ42" s="4282"/>
      <c r="CA42" s="4271"/>
      <c r="CB42" s="4272"/>
      <c r="CC42" s="4272"/>
      <c r="CD42" s="4272"/>
      <c r="CE42" s="4272"/>
      <c r="CF42" s="4272"/>
      <c r="CG42" s="4272"/>
      <c r="CH42" s="4272"/>
      <c r="CI42" s="4272"/>
      <c r="CJ42" s="4272"/>
      <c r="CK42" s="4314"/>
      <c r="CL42" s="4314"/>
      <c r="CM42" s="4279"/>
      <c r="CN42" s="4272"/>
      <c r="CO42" s="4272"/>
      <c r="CP42" s="4272"/>
      <c r="CQ42" s="4272"/>
      <c r="CR42" s="4272"/>
      <c r="CS42" s="4272"/>
      <c r="CT42" s="4272"/>
      <c r="CU42" s="4272"/>
      <c r="CV42" s="4272"/>
      <c r="CW42" s="4314"/>
      <c r="CX42" s="4317"/>
      <c r="CY42" s="4272"/>
      <c r="CZ42" s="4272"/>
      <c r="DA42" s="4272"/>
      <c r="DB42" s="4272"/>
      <c r="DC42" s="4272"/>
      <c r="DD42" s="4272"/>
      <c r="DE42" s="4272"/>
      <c r="DF42" s="4272"/>
      <c r="DG42" s="4272"/>
      <c r="DH42" s="4272"/>
      <c r="DI42" s="4314"/>
      <c r="DJ42" s="4317"/>
      <c r="DK42" s="4228"/>
      <c r="DL42" s="4228"/>
      <c r="DM42" s="4228"/>
      <c r="DN42" s="4228"/>
      <c r="DO42" s="4228"/>
      <c r="DP42" s="4228"/>
      <c r="DQ42" s="4228"/>
      <c r="DR42" s="4229"/>
    </row>
    <row r="43" spans="1:124" ht="12.6" customHeight="1">
      <c r="A43" s="4267"/>
      <c r="B43" s="4310"/>
      <c r="C43" s="4310"/>
      <c r="D43" s="4310"/>
      <c r="E43" s="4310"/>
      <c r="F43" s="4310"/>
      <c r="G43" s="4310"/>
      <c r="H43" s="4310"/>
      <c r="I43" s="4310"/>
      <c r="J43" s="4310"/>
      <c r="K43" s="4310"/>
      <c r="L43" s="4310"/>
      <c r="M43" s="4310"/>
      <c r="N43" s="4310"/>
      <c r="O43" s="4310"/>
      <c r="P43" s="4310"/>
      <c r="Q43" s="4282"/>
      <c r="R43" s="4271"/>
      <c r="S43" s="4272"/>
      <c r="T43" s="4272"/>
      <c r="U43" s="4272"/>
      <c r="V43" s="4272"/>
      <c r="W43" s="4272"/>
      <c r="X43" s="4272"/>
      <c r="Y43" s="4272"/>
      <c r="Z43" s="4272"/>
      <c r="AA43" s="4272"/>
      <c r="AB43" s="4276"/>
      <c r="AC43" s="4276"/>
      <c r="AD43" s="4279"/>
      <c r="AE43" s="4272"/>
      <c r="AF43" s="4272"/>
      <c r="AG43" s="4272"/>
      <c r="AH43" s="4272"/>
      <c r="AI43" s="4272"/>
      <c r="AJ43" s="4272"/>
      <c r="AK43" s="4272"/>
      <c r="AL43" s="4272"/>
      <c r="AM43" s="4272"/>
      <c r="AN43" s="4276"/>
      <c r="AO43" s="4356"/>
      <c r="AP43" s="4272"/>
      <c r="AQ43" s="4272"/>
      <c r="AR43" s="4272"/>
      <c r="AS43" s="4272"/>
      <c r="AT43" s="4272"/>
      <c r="AU43" s="4272"/>
      <c r="AV43" s="4272"/>
      <c r="AW43" s="4272"/>
      <c r="AX43" s="4272"/>
      <c r="AY43" s="4272"/>
      <c r="AZ43" s="4276"/>
      <c r="BA43" s="4356"/>
      <c r="BB43" s="4228"/>
      <c r="BC43" s="4228"/>
      <c r="BD43" s="4228"/>
      <c r="BE43" s="4228"/>
      <c r="BF43" s="4228"/>
      <c r="BG43" s="4228"/>
      <c r="BH43" s="4228"/>
      <c r="BI43" s="4229"/>
      <c r="BJ43" s="4267"/>
      <c r="BK43" s="4310"/>
      <c r="BL43" s="4310"/>
      <c r="BM43" s="4310"/>
      <c r="BN43" s="4310"/>
      <c r="BO43" s="4310"/>
      <c r="BP43" s="4310"/>
      <c r="BQ43" s="4310"/>
      <c r="BR43" s="4310"/>
      <c r="BS43" s="4310"/>
      <c r="BT43" s="4310"/>
      <c r="BU43" s="4310"/>
      <c r="BV43" s="4310"/>
      <c r="BW43" s="4310"/>
      <c r="BX43" s="4310"/>
      <c r="BY43" s="4310"/>
      <c r="BZ43" s="4282"/>
      <c r="CA43" s="4271"/>
      <c r="CB43" s="4272"/>
      <c r="CC43" s="4272"/>
      <c r="CD43" s="4272"/>
      <c r="CE43" s="4272"/>
      <c r="CF43" s="4272"/>
      <c r="CG43" s="4272"/>
      <c r="CH43" s="4272"/>
      <c r="CI43" s="4272"/>
      <c r="CJ43" s="4272"/>
      <c r="CK43" s="4314"/>
      <c r="CL43" s="4314"/>
      <c r="CM43" s="4279"/>
      <c r="CN43" s="4272"/>
      <c r="CO43" s="4272"/>
      <c r="CP43" s="4272"/>
      <c r="CQ43" s="4272"/>
      <c r="CR43" s="4272"/>
      <c r="CS43" s="4272"/>
      <c r="CT43" s="4272"/>
      <c r="CU43" s="4272"/>
      <c r="CV43" s="4272"/>
      <c r="CW43" s="4314"/>
      <c r="CX43" s="4317"/>
      <c r="CY43" s="4272"/>
      <c r="CZ43" s="4272"/>
      <c r="DA43" s="4272"/>
      <c r="DB43" s="4272"/>
      <c r="DC43" s="4272"/>
      <c r="DD43" s="4272"/>
      <c r="DE43" s="4272"/>
      <c r="DF43" s="4272"/>
      <c r="DG43" s="4272"/>
      <c r="DH43" s="4272"/>
      <c r="DI43" s="4314"/>
      <c r="DJ43" s="4317"/>
      <c r="DK43" s="4228"/>
      <c r="DL43" s="4228"/>
      <c r="DM43" s="4228"/>
      <c r="DN43" s="4228"/>
      <c r="DO43" s="4228"/>
      <c r="DP43" s="4228"/>
      <c r="DQ43" s="4228"/>
      <c r="DR43" s="4229"/>
    </row>
    <row r="44" spans="1:124" ht="12.6" customHeight="1">
      <c r="A44" s="4267"/>
      <c r="B44" s="4310"/>
      <c r="C44" s="4310"/>
      <c r="D44" s="4310"/>
      <c r="E44" s="4310"/>
      <c r="F44" s="4310"/>
      <c r="G44" s="4310"/>
      <c r="H44" s="4310"/>
      <c r="I44" s="4310"/>
      <c r="J44" s="4310"/>
      <c r="K44" s="4310"/>
      <c r="L44" s="4310"/>
      <c r="M44" s="4310"/>
      <c r="N44" s="4310"/>
      <c r="O44" s="4310"/>
      <c r="P44" s="4310"/>
      <c r="Q44" s="4282"/>
      <c r="R44" s="4271"/>
      <c r="S44" s="4272"/>
      <c r="T44" s="4272"/>
      <c r="U44" s="4272"/>
      <c r="V44" s="4272"/>
      <c r="W44" s="4272"/>
      <c r="X44" s="4272"/>
      <c r="Y44" s="4272"/>
      <c r="Z44" s="4272"/>
      <c r="AA44" s="4272"/>
      <c r="AB44" s="4276"/>
      <c r="AC44" s="4276"/>
      <c r="AD44" s="4279"/>
      <c r="AE44" s="4272"/>
      <c r="AF44" s="4272"/>
      <c r="AG44" s="4272"/>
      <c r="AH44" s="4272"/>
      <c r="AI44" s="4272"/>
      <c r="AJ44" s="4272"/>
      <c r="AK44" s="4272"/>
      <c r="AL44" s="4272"/>
      <c r="AM44" s="4272"/>
      <c r="AN44" s="4276"/>
      <c r="AO44" s="4356"/>
      <c r="AP44" s="4272"/>
      <c r="AQ44" s="4272"/>
      <c r="AR44" s="4272"/>
      <c r="AS44" s="4272"/>
      <c r="AT44" s="4272"/>
      <c r="AU44" s="4272"/>
      <c r="AV44" s="4272"/>
      <c r="AW44" s="4272"/>
      <c r="AX44" s="4272"/>
      <c r="AY44" s="4272"/>
      <c r="AZ44" s="4276"/>
      <c r="BA44" s="4356"/>
      <c r="BB44" s="4228"/>
      <c r="BC44" s="4228"/>
      <c r="BD44" s="4228"/>
      <c r="BE44" s="4228"/>
      <c r="BF44" s="4228"/>
      <c r="BG44" s="4228"/>
      <c r="BH44" s="4228"/>
      <c r="BI44" s="4229"/>
      <c r="BJ44" s="4267"/>
      <c r="BK44" s="4310"/>
      <c r="BL44" s="4310"/>
      <c r="BM44" s="4310"/>
      <c r="BN44" s="4310"/>
      <c r="BO44" s="4310"/>
      <c r="BP44" s="4310"/>
      <c r="BQ44" s="4310"/>
      <c r="BR44" s="4310"/>
      <c r="BS44" s="4310"/>
      <c r="BT44" s="4310"/>
      <c r="BU44" s="4310"/>
      <c r="BV44" s="4310"/>
      <c r="BW44" s="4310"/>
      <c r="BX44" s="4310"/>
      <c r="BY44" s="4310"/>
      <c r="BZ44" s="4282"/>
      <c r="CA44" s="4271"/>
      <c r="CB44" s="4272"/>
      <c r="CC44" s="4272"/>
      <c r="CD44" s="4272"/>
      <c r="CE44" s="4272"/>
      <c r="CF44" s="4272"/>
      <c r="CG44" s="4272"/>
      <c r="CH44" s="4272"/>
      <c r="CI44" s="4272"/>
      <c r="CJ44" s="4272"/>
      <c r="CK44" s="4314"/>
      <c r="CL44" s="4314"/>
      <c r="CM44" s="4279"/>
      <c r="CN44" s="4272"/>
      <c r="CO44" s="4272"/>
      <c r="CP44" s="4272"/>
      <c r="CQ44" s="4272"/>
      <c r="CR44" s="4272"/>
      <c r="CS44" s="4272"/>
      <c r="CT44" s="4272"/>
      <c r="CU44" s="4272"/>
      <c r="CV44" s="4272"/>
      <c r="CW44" s="4314"/>
      <c r="CX44" s="4317"/>
      <c r="CY44" s="4272"/>
      <c r="CZ44" s="4272"/>
      <c r="DA44" s="4272"/>
      <c r="DB44" s="4272"/>
      <c r="DC44" s="4272"/>
      <c r="DD44" s="4272"/>
      <c r="DE44" s="4272"/>
      <c r="DF44" s="4272"/>
      <c r="DG44" s="4272"/>
      <c r="DH44" s="4272"/>
      <c r="DI44" s="4314"/>
      <c r="DJ44" s="4317"/>
      <c r="DK44" s="4228"/>
      <c r="DL44" s="4228"/>
      <c r="DM44" s="4228"/>
      <c r="DN44" s="4228"/>
      <c r="DO44" s="4228"/>
      <c r="DP44" s="4228"/>
      <c r="DQ44" s="4228"/>
      <c r="DR44" s="4229"/>
    </row>
    <row r="45" spans="1:124" ht="12.6" customHeight="1">
      <c r="A45" s="4267"/>
      <c r="B45" s="4310"/>
      <c r="C45" s="4310"/>
      <c r="D45" s="4310"/>
      <c r="E45" s="4310"/>
      <c r="F45" s="4310"/>
      <c r="G45" s="4310"/>
      <c r="H45" s="4310"/>
      <c r="I45" s="4310"/>
      <c r="J45" s="4310"/>
      <c r="K45" s="4310"/>
      <c r="L45" s="4310"/>
      <c r="M45" s="4310"/>
      <c r="N45" s="4310"/>
      <c r="O45" s="4310"/>
      <c r="P45" s="4310"/>
      <c r="Q45" s="4282"/>
      <c r="R45" s="4271"/>
      <c r="S45" s="4272"/>
      <c r="T45" s="4272"/>
      <c r="U45" s="4272"/>
      <c r="V45" s="4272"/>
      <c r="W45" s="4272"/>
      <c r="X45" s="4272"/>
      <c r="Y45" s="4272"/>
      <c r="Z45" s="4272"/>
      <c r="AA45" s="4272"/>
      <c r="AB45" s="4276"/>
      <c r="AC45" s="4276"/>
      <c r="AD45" s="4279"/>
      <c r="AE45" s="4272"/>
      <c r="AF45" s="4272"/>
      <c r="AG45" s="4272"/>
      <c r="AH45" s="4272"/>
      <c r="AI45" s="4272"/>
      <c r="AJ45" s="4272"/>
      <c r="AK45" s="4272"/>
      <c r="AL45" s="4272"/>
      <c r="AM45" s="4272"/>
      <c r="AN45" s="4276"/>
      <c r="AO45" s="4356"/>
      <c r="AP45" s="4272"/>
      <c r="AQ45" s="4272"/>
      <c r="AR45" s="4272"/>
      <c r="AS45" s="4272"/>
      <c r="AT45" s="4272"/>
      <c r="AU45" s="4272"/>
      <c r="AV45" s="4272"/>
      <c r="AW45" s="4272"/>
      <c r="AX45" s="4272"/>
      <c r="AY45" s="4272"/>
      <c r="AZ45" s="4276"/>
      <c r="BA45" s="4356"/>
      <c r="BB45" s="4228"/>
      <c r="BC45" s="4228"/>
      <c r="BD45" s="4228"/>
      <c r="BE45" s="4228"/>
      <c r="BF45" s="4228"/>
      <c r="BG45" s="4228"/>
      <c r="BH45" s="4228"/>
      <c r="BI45" s="4229"/>
      <c r="BJ45" s="4267"/>
      <c r="BK45" s="4310"/>
      <c r="BL45" s="4310"/>
      <c r="BM45" s="4310"/>
      <c r="BN45" s="4310"/>
      <c r="BO45" s="4310"/>
      <c r="BP45" s="4310"/>
      <c r="BQ45" s="4310"/>
      <c r="BR45" s="4310"/>
      <c r="BS45" s="4310"/>
      <c r="BT45" s="4310"/>
      <c r="BU45" s="4310"/>
      <c r="BV45" s="4310"/>
      <c r="BW45" s="4310"/>
      <c r="BX45" s="4310"/>
      <c r="BY45" s="4310"/>
      <c r="BZ45" s="4282"/>
      <c r="CA45" s="4271"/>
      <c r="CB45" s="4272"/>
      <c r="CC45" s="4272"/>
      <c r="CD45" s="4272"/>
      <c r="CE45" s="4272"/>
      <c r="CF45" s="4272"/>
      <c r="CG45" s="4272"/>
      <c r="CH45" s="4272"/>
      <c r="CI45" s="4272"/>
      <c r="CJ45" s="4272"/>
      <c r="CK45" s="4314"/>
      <c r="CL45" s="4314"/>
      <c r="CM45" s="4279"/>
      <c r="CN45" s="4272"/>
      <c r="CO45" s="4272"/>
      <c r="CP45" s="4272"/>
      <c r="CQ45" s="4272"/>
      <c r="CR45" s="4272"/>
      <c r="CS45" s="4272"/>
      <c r="CT45" s="4272"/>
      <c r="CU45" s="4272"/>
      <c r="CV45" s="4272"/>
      <c r="CW45" s="4314"/>
      <c r="CX45" s="4317"/>
      <c r="CY45" s="4272"/>
      <c r="CZ45" s="4272"/>
      <c r="DA45" s="4272"/>
      <c r="DB45" s="4272"/>
      <c r="DC45" s="4272"/>
      <c r="DD45" s="4272"/>
      <c r="DE45" s="4272"/>
      <c r="DF45" s="4272"/>
      <c r="DG45" s="4272"/>
      <c r="DH45" s="4272"/>
      <c r="DI45" s="4314"/>
      <c r="DJ45" s="4317"/>
      <c r="DK45" s="4228"/>
      <c r="DL45" s="4228"/>
      <c r="DM45" s="4228"/>
      <c r="DN45" s="4228"/>
      <c r="DO45" s="4228"/>
      <c r="DP45" s="4228"/>
      <c r="DQ45" s="4228"/>
      <c r="DR45" s="4229"/>
    </row>
    <row r="46" spans="1:124" ht="12.6" customHeight="1">
      <c r="A46" s="4268"/>
      <c r="B46" s="4311"/>
      <c r="C46" s="4311"/>
      <c r="D46" s="4311"/>
      <c r="E46" s="4311"/>
      <c r="F46" s="4311"/>
      <c r="G46" s="4311"/>
      <c r="H46" s="4311"/>
      <c r="I46" s="4311"/>
      <c r="J46" s="4311"/>
      <c r="K46" s="4311"/>
      <c r="L46" s="4311"/>
      <c r="M46" s="4311"/>
      <c r="N46" s="4311"/>
      <c r="O46" s="4311"/>
      <c r="P46" s="4311"/>
      <c r="Q46" s="4312"/>
      <c r="R46" s="4273"/>
      <c r="S46" s="4274"/>
      <c r="T46" s="4274"/>
      <c r="U46" s="4274"/>
      <c r="V46" s="4274"/>
      <c r="W46" s="4274"/>
      <c r="X46" s="4274"/>
      <c r="Y46" s="4274"/>
      <c r="Z46" s="4274"/>
      <c r="AA46" s="4274"/>
      <c r="AB46" s="4277"/>
      <c r="AC46" s="4277"/>
      <c r="AD46" s="4280"/>
      <c r="AE46" s="4274"/>
      <c r="AF46" s="4274"/>
      <c r="AG46" s="4274"/>
      <c r="AH46" s="4274"/>
      <c r="AI46" s="4274"/>
      <c r="AJ46" s="4274"/>
      <c r="AK46" s="4274"/>
      <c r="AL46" s="4274"/>
      <c r="AM46" s="4274"/>
      <c r="AN46" s="4277"/>
      <c r="AO46" s="4357"/>
      <c r="AP46" s="4274"/>
      <c r="AQ46" s="4274"/>
      <c r="AR46" s="4274"/>
      <c r="AS46" s="4274"/>
      <c r="AT46" s="4274"/>
      <c r="AU46" s="4274"/>
      <c r="AV46" s="4274"/>
      <c r="AW46" s="4274"/>
      <c r="AX46" s="4274"/>
      <c r="AY46" s="4274"/>
      <c r="AZ46" s="4277"/>
      <c r="BA46" s="4357"/>
      <c r="BB46" s="4233"/>
      <c r="BC46" s="4233"/>
      <c r="BD46" s="4233"/>
      <c r="BE46" s="4233"/>
      <c r="BF46" s="4233"/>
      <c r="BG46" s="4233"/>
      <c r="BH46" s="4233"/>
      <c r="BI46" s="4234"/>
      <c r="BJ46" s="4268"/>
      <c r="BK46" s="4311"/>
      <c r="BL46" s="4311"/>
      <c r="BM46" s="4311"/>
      <c r="BN46" s="4311"/>
      <c r="BO46" s="4311"/>
      <c r="BP46" s="4311"/>
      <c r="BQ46" s="4311"/>
      <c r="BR46" s="4311"/>
      <c r="BS46" s="4311"/>
      <c r="BT46" s="4311"/>
      <c r="BU46" s="4311"/>
      <c r="BV46" s="4311"/>
      <c r="BW46" s="4311"/>
      <c r="BX46" s="4311"/>
      <c r="BY46" s="4311"/>
      <c r="BZ46" s="4312"/>
      <c r="CA46" s="4273"/>
      <c r="CB46" s="4274"/>
      <c r="CC46" s="4274"/>
      <c r="CD46" s="4274"/>
      <c r="CE46" s="4274"/>
      <c r="CF46" s="4274"/>
      <c r="CG46" s="4274"/>
      <c r="CH46" s="4274"/>
      <c r="CI46" s="4274"/>
      <c r="CJ46" s="4274"/>
      <c r="CK46" s="4315"/>
      <c r="CL46" s="4315"/>
      <c r="CM46" s="4280"/>
      <c r="CN46" s="4274"/>
      <c r="CO46" s="4274"/>
      <c r="CP46" s="4274"/>
      <c r="CQ46" s="4274"/>
      <c r="CR46" s="4274"/>
      <c r="CS46" s="4274"/>
      <c r="CT46" s="4274"/>
      <c r="CU46" s="4274"/>
      <c r="CV46" s="4274"/>
      <c r="CW46" s="4315"/>
      <c r="CX46" s="4318"/>
      <c r="CY46" s="4274"/>
      <c r="CZ46" s="4274"/>
      <c r="DA46" s="4274"/>
      <c r="DB46" s="4274"/>
      <c r="DC46" s="4274"/>
      <c r="DD46" s="4274"/>
      <c r="DE46" s="4274"/>
      <c r="DF46" s="4274"/>
      <c r="DG46" s="4274"/>
      <c r="DH46" s="4274"/>
      <c r="DI46" s="4315"/>
      <c r="DJ46" s="4318"/>
      <c r="DK46" s="4233"/>
      <c r="DL46" s="4233"/>
      <c r="DM46" s="4233"/>
      <c r="DN46" s="4233"/>
      <c r="DO46" s="4233"/>
      <c r="DP46" s="4233"/>
      <c r="DQ46" s="4233"/>
      <c r="DR46" s="4234"/>
    </row>
    <row r="47" spans="1:124" ht="12.6" customHeight="1">
      <c r="A47" s="787"/>
      <c r="B47" s="793"/>
      <c r="C47" s="793"/>
      <c r="D47" s="793"/>
      <c r="E47" s="793"/>
      <c r="F47" s="793"/>
      <c r="G47" s="793"/>
      <c r="H47" s="793"/>
      <c r="I47" s="793"/>
      <c r="J47" s="793"/>
      <c r="K47" s="793"/>
      <c r="L47" s="793"/>
      <c r="M47" s="793"/>
      <c r="N47" s="793"/>
      <c r="O47" s="793"/>
      <c r="P47" s="793"/>
      <c r="Q47" s="787"/>
      <c r="R47" s="790"/>
      <c r="S47" s="790"/>
      <c r="T47" s="790"/>
      <c r="U47" s="790"/>
      <c r="V47" s="790"/>
      <c r="W47" s="790"/>
      <c r="X47" s="790"/>
      <c r="Y47" s="790"/>
      <c r="Z47" s="790"/>
      <c r="AA47" s="790"/>
      <c r="AB47" s="788"/>
      <c r="AC47" s="788"/>
      <c r="AD47" s="790"/>
      <c r="AE47" s="790"/>
      <c r="AF47" s="790"/>
      <c r="AG47" s="790"/>
      <c r="AH47" s="790"/>
      <c r="AI47" s="790"/>
      <c r="AJ47" s="790"/>
      <c r="AK47" s="790"/>
      <c r="AL47" s="790"/>
      <c r="AM47" s="790"/>
      <c r="AN47" s="788"/>
      <c r="AO47" s="788"/>
      <c r="AP47" s="790"/>
      <c r="AQ47" s="790"/>
      <c r="AR47" s="790"/>
      <c r="AS47" s="790"/>
      <c r="AT47" s="790"/>
      <c r="AU47" s="790"/>
      <c r="AV47" s="790"/>
      <c r="AW47" s="790"/>
      <c r="AX47" s="790"/>
      <c r="AY47" s="790"/>
      <c r="AZ47" s="788"/>
      <c r="BA47" s="788"/>
      <c r="BB47" s="783"/>
      <c r="BC47" s="783"/>
      <c r="BD47" s="783"/>
      <c r="BE47" s="783"/>
      <c r="BF47" s="783"/>
      <c r="BG47" s="783"/>
      <c r="BH47" s="783"/>
      <c r="BI47" s="783"/>
      <c r="BJ47" s="786"/>
      <c r="BK47" s="792"/>
      <c r="BL47" s="792"/>
      <c r="BM47" s="792"/>
      <c r="BN47" s="792"/>
      <c r="BO47" s="792"/>
      <c r="BP47" s="792"/>
      <c r="BQ47" s="792"/>
      <c r="BR47" s="792"/>
      <c r="BS47" s="792"/>
      <c r="BT47" s="792"/>
      <c r="BU47" s="792"/>
      <c r="BV47" s="792"/>
      <c r="BW47" s="792"/>
      <c r="BX47" s="792"/>
      <c r="BY47" s="792"/>
      <c r="BZ47" s="786"/>
      <c r="CA47" s="789"/>
      <c r="CB47" s="789"/>
      <c r="CC47" s="789"/>
      <c r="CD47" s="789"/>
      <c r="CE47" s="789"/>
      <c r="CF47" s="789"/>
      <c r="CG47" s="789"/>
      <c r="CH47" s="789"/>
      <c r="CI47" s="789"/>
      <c r="CJ47" s="789"/>
      <c r="CK47" s="791"/>
      <c r="CL47" s="791"/>
      <c r="CM47" s="789"/>
      <c r="CN47" s="789"/>
      <c r="CO47" s="789"/>
      <c r="CP47" s="789"/>
      <c r="CQ47" s="789"/>
      <c r="CR47" s="789"/>
      <c r="CS47" s="789"/>
      <c r="CT47" s="789"/>
      <c r="CU47" s="789"/>
      <c r="CV47" s="789"/>
      <c r="CW47" s="791"/>
      <c r="CX47" s="791"/>
      <c r="CY47" s="789"/>
      <c r="CZ47" s="789"/>
      <c r="DA47" s="789"/>
      <c r="DB47" s="789"/>
      <c r="DC47" s="789"/>
      <c r="DD47" s="789"/>
      <c r="DE47" s="789"/>
      <c r="DF47" s="789"/>
      <c r="DG47" s="789"/>
      <c r="DH47" s="789"/>
      <c r="DI47" s="791"/>
      <c r="DJ47" s="791"/>
      <c r="DK47" s="782"/>
      <c r="DL47" s="782"/>
      <c r="DM47" s="782"/>
      <c r="DN47" s="782"/>
      <c r="DO47" s="782"/>
      <c r="DP47" s="782"/>
      <c r="DQ47" s="782"/>
      <c r="DR47" s="782"/>
      <c r="DS47" s="258"/>
    </row>
    <row r="48" spans="1:124" ht="12.6" customHeight="1">
      <c r="A48" s="4252" t="s">
        <v>1103</v>
      </c>
      <c r="B48" s="4246"/>
      <c r="C48" s="4246"/>
      <c r="D48" s="4246"/>
      <c r="E48" s="4246"/>
      <c r="F48" s="4246"/>
      <c r="G48" s="4246"/>
      <c r="H48" s="4246"/>
      <c r="I48" s="4246"/>
      <c r="J48" s="4246"/>
      <c r="K48" s="4246"/>
      <c r="L48" s="4246"/>
      <c r="M48" s="4246" t="s">
        <v>1130</v>
      </c>
      <c r="N48" s="4246"/>
      <c r="O48" s="4246"/>
      <c r="P48" s="4246"/>
      <c r="Q48" s="4246"/>
      <c r="R48" s="4246"/>
      <c r="S48" s="4247"/>
      <c r="T48" s="4252" t="s">
        <v>1104</v>
      </c>
      <c r="U48" s="4246"/>
      <c r="V48" s="4246"/>
      <c r="W48" s="4246"/>
      <c r="X48" s="4246"/>
      <c r="Y48" s="4246"/>
      <c r="Z48" s="4246"/>
      <c r="AA48" s="4246"/>
      <c r="AB48" s="4246"/>
      <c r="AC48" s="4246"/>
      <c r="AD48" s="4246"/>
      <c r="AE48" s="4246"/>
      <c r="AF48" s="4246"/>
      <c r="AG48" s="4247"/>
      <c r="AH48" s="4252" t="s">
        <v>1133</v>
      </c>
      <c r="AI48" s="4246"/>
      <c r="AJ48" s="4246"/>
      <c r="AK48" s="4246"/>
      <c r="AL48" s="4246"/>
      <c r="AM48" s="4246"/>
      <c r="AN48" s="4246"/>
      <c r="AO48" s="4246"/>
      <c r="AP48" s="4246"/>
      <c r="AQ48" s="4246"/>
      <c r="AR48" s="4246"/>
      <c r="AS48" s="4246"/>
      <c r="AT48" s="4246"/>
      <c r="AU48" s="4247"/>
      <c r="AV48" s="4252" t="s">
        <v>1132</v>
      </c>
      <c r="AW48" s="4246"/>
      <c r="AX48" s="4246"/>
      <c r="AY48" s="4246"/>
      <c r="AZ48" s="4246"/>
      <c r="BA48" s="4246"/>
      <c r="BB48" s="4246"/>
      <c r="BC48" s="4246"/>
      <c r="BD48" s="4246"/>
      <c r="BE48" s="4246"/>
      <c r="BF48" s="4247"/>
      <c r="BG48" s="4252" t="s">
        <v>1131</v>
      </c>
      <c r="BH48" s="4246"/>
      <c r="BI48" s="4247"/>
      <c r="BJ48" s="4252" t="s">
        <v>1103</v>
      </c>
      <c r="BK48" s="4246"/>
      <c r="BL48" s="4246"/>
      <c r="BM48" s="4246"/>
      <c r="BN48" s="4246"/>
      <c r="BO48" s="4246"/>
      <c r="BP48" s="4246"/>
      <c r="BQ48" s="4246"/>
      <c r="BR48" s="4246"/>
      <c r="BS48" s="4246"/>
      <c r="BT48" s="4246"/>
      <c r="BU48" s="4246"/>
      <c r="BV48" s="4246" t="s">
        <v>1130</v>
      </c>
      <c r="BW48" s="4246"/>
      <c r="BX48" s="4246"/>
      <c r="BY48" s="4246"/>
      <c r="BZ48" s="4246"/>
      <c r="CA48" s="4246"/>
      <c r="CB48" s="4247"/>
      <c r="CC48" s="4252" t="s">
        <v>1104</v>
      </c>
      <c r="CD48" s="4246"/>
      <c r="CE48" s="4246"/>
      <c r="CF48" s="4246"/>
      <c r="CG48" s="4246"/>
      <c r="CH48" s="4246"/>
      <c r="CI48" s="4246"/>
      <c r="CJ48" s="4246"/>
      <c r="CK48" s="4246"/>
      <c r="CL48" s="4246"/>
      <c r="CM48" s="4246"/>
      <c r="CN48" s="4246"/>
      <c r="CO48" s="4246"/>
      <c r="CP48" s="4247"/>
      <c r="CQ48" s="4252" t="s">
        <v>1133</v>
      </c>
      <c r="CR48" s="4246"/>
      <c r="CS48" s="4246"/>
      <c r="CT48" s="4246"/>
      <c r="CU48" s="4246"/>
      <c r="CV48" s="4246"/>
      <c r="CW48" s="4246"/>
      <c r="CX48" s="4246"/>
      <c r="CY48" s="4246"/>
      <c r="CZ48" s="4246"/>
      <c r="DA48" s="4246"/>
      <c r="DB48" s="4246"/>
      <c r="DC48" s="4246"/>
      <c r="DD48" s="4247"/>
      <c r="DE48" s="4252" t="s">
        <v>1132</v>
      </c>
      <c r="DF48" s="4246"/>
      <c r="DG48" s="4246"/>
      <c r="DH48" s="4246"/>
      <c r="DI48" s="4246"/>
      <c r="DJ48" s="4246"/>
      <c r="DK48" s="4246"/>
      <c r="DL48" s="4246"/>
      <c r="DM48" s="4246"/>
      <c r="DN48" s="4246"/>
      <c r="DO48" s="4247"/>
      <c r="DP48" s="4252" t="s">
        <v>1131</v>
      </c>
      <c r="DQ48" s="4246"/>
      <c r="DR48" s="4247"/>
    </row>
    <row r="49" spans="1:122" ht="12.6" customHeight="1">
      <c r="A49" s="4296"/>
      <c r="B49" s="4297"/>
      <c r="C49" s="4248"/>
      <c r="D49" s="4248"/>
      <c r="E49" s="4248"/>
      <c r="F49" s="4248"/>
      <c r="G49" s="4248"/>
      <c r="H49" s="4248"/>
      <c r="I49" s="4248"/>
      <c r="J49" s="4248"/>
      <c r="K49" s="4248"/>
      <c r="L49" s="4248"/>
      <c r="M49" s="4248"/>
      <c r="N49" s="4248"/>
      <c r="O49" s="4248"/>
      <c r="P49" s="4248"/>
      <c r="Q49" s="4248"/>
      <c r="R49" s="4248"/>
      <c r="S49" s="4249"/>
      <c r="T49" s="4253"/>
      <c r="U49" s="4248"/>
      <c r="V49" s="4248"/>
      <c r="W49" s="4248"/>
      <c r="X49" s="4248"/>
      <c r="Y49" s="4248"/>
      <c r="Z49" s="4248"/>
      <c r="AA49" s="4248"/>
      <c r="AB49" s="4248"/>
      <c r="AC49" s="4248"/>
      <c r="AD49" s="4248"/>
      <c r="AE49" s="4248"/>
      <c r="AF49" s="4248"/>
      <c r="AG49" s="4249"/>
      <c r="AH49" s="4253"/>
      <c r="AI49" s="4248"/>
      <c r="AJ49" s="4248"/>
      <c r="AK49" s="4248"/>
      <c r="AL49" s="4248"/>
      <c r="AM49" s="4248"/>
      <c r="AN49" s="4248"/>
      <c r="AO49" s="4248"/>
      <c r="AP49" s="4248"/>
      <c r="AQ49" s="4248"/>
      <c r="AR49" s="4248"/>
      <c r="AS49" s="4248"/>
      <c r="AT49" s="4248"/>
      <c r="AU49" s="4249"/>
      <c r="AV49" s="4253"/>
      <c r="AW49" s="4248"/>
      <c r="AX49" s="4248"/>
      <c r="AY49" s="4248"/>
      <c r="AZ49" s="4248"/>
      <c r="BA49" s="4248"/>
      <c r="BB49" s="4248"/>
      <c r="BC49" s="4248"/>
      <c r="BD49" s="4248"/>
      <c r="BE49" s="4248"/>
      <c r="BF49" s="4249"/>
      <c r="BG49" s="4253"/>
      <c r="BH49" s="4248"/>
      <c r="BI49" s="4249"/>
      <c r="BJ49" s="4296"/>
      <c r="BK49" s="4297"/>
      <c r="BL49" s="4248"/>
      <c r="BM49" s="4248"/>
      <c r="BN49" s="4248"/>
      <c r="BO49" s="4248"/>
      <c r="BP49" s="4248"/>
      <c r="BQ49" s="4248"/>
      <c r="BR49" s="4248"/>
      <c r="BS49" s="4248"/>
      <c r="BT49" s="4248"/>
      <c r="BU49" s="4248"/>
      <c r="BV49" s="4248"/>
      <c r="BW49" s="4248"/>
      <c r="BX49" s="4248"/>
      <c r="BY49" s="4248"/>
      <c r="BZ49" s="4248"/>
      <c r="CA49" s="4248"/>
      <c r="CB49" s="4249"/>
      <c r="CC49" s="4253"/>
      <c r="CD49" s="4248"/>
      <c r="CE49" s="4248"/>
      <c r="CF49" s="4248"/>
      <c r="CG49" s="4248"/>
      <c r="CH49" s="4248"/>
      <c r="CI49" s="4248"/>
      <c r="CJ49" s="4248"/>
      <c r="CK49" s="4248"/>
      <c r="CL49" s="4248"/>
      <c r="CM49" s="4248"/>
      <c r="CN49" s="4248"/>
      <c r="CO49" s="4248"/>
      <c r="CP49" s="4249"/>
      <c r="CQ49" s="4253"/>
      <c r="CR49" s="4248"/>
      <c r="CS49" s="4248"/>
      <c r="CT49" s="4248"/>
      <c r="CU49" s="4248"/>
      <c r="CV49" s="4248"/>
      <c r="CW49" s="4248"/>
      <c r="CX49" s="4248"/>
      <c r="CY49" s="4248"/>
      <c r="CZ49" s="4248"/>
      <c r="DA49" s="4248"/>
      <c r="DB49" s="4248"/>
      <c r="DC49" s="4248"/>
      <c r="DD49" s="4249"/>
      <c r="DE49" s="4253"/>
      <c r="DF49" s="4248"/>
      <c r="DG49" s="4248"/>
      <c r="DH49" s="4248"/>
      <c r="DI49" s="4248"/>
      <c r="DJ49" s="4248"/>
      <c r="DK49" s="4248"/>
      <c r="DL49" s="4248"/>
      <c r="DM49" s="4248"/>
      <c r="DN49" s="4248"/>
      <c r="DO49" s="4249"/>
      <c r="DP49" s="4253"/>
      <c r="DQ49" s="4248"/>
      <c r="DR49" s="4249"/>
    </row>
    <row r="50" spans="1:122" ht="12.6" customHeight="1">
      <c r="A50" s="4239"/>
      <c r="B50" s="4240"/>
      <c r="C50" s="4248" t="s">
        <v>1106</v>
      </c>
      <c r="D50" s="4248"/>
      <c r="E50" s="4248"/>
      <c r="F50" s="4248"/>
      <c r="G50" s="4248"/>
      <c r="H50" s="4248"/>
      <c r="I50" s="4248"/>
      <c r="J50" s="4248"/>
      <c r="K50" s="4248"/>
      <c r="L50" s="4248"/>
      <c r="M50" s="4248"/>
      <c r="N50" s="4248"/>
      <c r="O50" s="4248"/>
      <c r="P50" s="4248"/>
      <c r="Q50" s="4248"/>
      <c r="R50" s="4248"/>
      <c r="S50" s="4249"/>
      <c r="T50" s="4253"/>
      <c r="U50" s="4248"/>
      <c r="V50" s="4248"/>
      <c r="W50" s="4248"/>
      <c r="X50" s="4248"/>
      <c r="Y50" s="4248"/>
      <c r="Z50" s="4248"/>
      <c r="AA50" s="4248"/>
      <c r="AB50" s="4248"/>
      <c r="AC50" s="4248"/>
      <c r="AD50" s="4248"/>
      <c r="AE50" s="4248"/>
      <c r="AF50" s="4248"/>
      <c r="AG50" s="4249"/>
      <c r="AH50" s="4253"/>
      <c r="AI50" s="4248"/>
      <c r="AJ50" s="4248"/>
      <c r="AK50" s="4248"/>
      <c r="AL50" s="4248"/>
      <c r="AM50" s="4248"/>
      <c r="AN50" s="4248"/>
      <c r="AO50" s="4248"/>
      <c r="AP50" s="4248"/>
      <c r="AQ50" s="4248"/>
      <c r="AR50" s="4248"/>
      <c r="AS50" s="4248"/>
      <c r="AT50" s="4248"/>
      <c r="AU50" s="4249"/>
      <c r="AV50" s="4253"/>
      <c r="AW50" s="4248"/>
      <c r="AX50" s="4248"/>
      <c r="AY50" s="4248"/>
      <c r="AZ50" s="4248"/>
      <c r="BA50" s="4248"/>
      <c r="BB50" s="4248"/>
      <c r="BC50" s="4248"/>
      <c r="BD50" s="4248"/>
      <c r="BE50" s="4248"/>
      <c r="BF50" s="4249"/>
      <c r="BG50" s="4253"/>
      <c r="BH50" s="4248"/>
      <c r="BI50" s="4249"/>
      <c r="BJ50" s="4239"/>
      <c r="BK50" s="4240"/>
      <c r="BL50" s="4248" t="s">
        <v>1106</v>
      </c>
      <c r="BM50" s="4248"/>
      <c r="BN50" s="4248"/>
      <c r="BO50" s="4248"/>
      <c r="BP50" s="4248"/>
      <c r="BQ50" s="4248"/>
      <c r="BR50" s="4248"/>
      <c r="BS50" s="4248"/>
      <c r="BT50" s="4248"/>
      <c r="BU50" s="4248"/>
      <c r="BV50" s="4248"/>
      <c r="BW50" s="4248"/>
      <c r="BX50" s="4248"/>
      <c r="BY50" s="4248"/>
      <c r="BZ50" s="4248"/>
      <c r="CA50" s="4248"/>
      <c r="CB50" s="4249"/>
      <c r="CC50" s="4253"/>
      <c r="CD50" s="4248"/>
      <c r="CE50" s="4248"/>
      <c r="CF50" s="4248"/>
      <c r="CG50" s="4248"/>
      <c r="CH50" s="4248"/>
      <c r="CI50" s="4248"/>
      <c r="CJ50" s="4248"/>
      <c r="CK50" s="4248"/>
      <c r="CL50" s="4248"/>
      <c r="CM50" s="4248"/>
      <c r="CN50" s="4248"/>
      <c r="CO50" s="4248"/>
      <c r="CP50" s="4249"/>
      <c r="CQ50" s="4253"/>
      <c r="CR50" s="4248"/>
      <c r="CS50" s="4248"/>
      <c r="CT50" s="4248"/>
      <c r="CU50" s="4248"/>
      <c r="CV50" s="4248"/>
      <c r="CW50" s="4248"/>
      <c r="CX50" s="4248"/>
      <c r="CY50" s="4248"/>
      <c r="CZ50" s="4248"/>
      <c r="DA50" s="4248"/>
      <c r="DB50" s="4248"/>
      <c r="DC50" s="4248"/>
      <c r="DD50" s="4249"/>
      <c r="DE50" s="4253"/>
      <c r="DF50" s="4248"/>
      <c r="DG50" s="4248"/>
      <c r="DH50" s="4248"/>
      <c r="DI50" s="4248"/>
      <c r="DJ50" s="4248"/>
      <c r="DK50" s="4248"/>
      <c r="DL50" s="4248"/>
      <c r="DM50" s="4248"/>
      <c r="DN50" s="4248"/>
      <c r="DO50" s="4249"/>
      <c r="DP50" s="4253"/>
      <c r="DQ50" s="4248"/>
      <c r="DR50" s="4249"/>
    </row>
    <row r="51" spans="1:122" ht="12.6" customHeight="1">
      <c r="A51" s="4239"/>
      <c r="B51" s="4240"/>
      <c r="C51" s="4297"/>
      <c r="D51" s="4297"/>
      <c r="E51" s="4248"/>
      <c r="F51" s="4248"/>
      <c r="G51" s="4248"/>
      <c r="H51" s="4248"/>
      <c r="I51" s="4248"/>
      <c r="J51" s="4248"/>
      <c r="K51" s="4248"/>
      <c r="L51" s="4248"/>
      <c r="M51" s="4248"/>
      <c r="N51" s="4248"/>
      <c r="O51" s="4248"/>
      <c r="P51" s="4248"/>
      <c r="Q51" s="4248"/>
      <c r="R51" s="4248"/>
      <c r="S51" s="4249"/>
      <c r="T51" s="4254" t="s">
        <v>1116</v>
      </c>
      <c r="U51" s="4245"/>
      <c r="V51" s="4245"/>
      <c r="W51" s="4245" t="s">
        <v>1117</v>
      </c>
      <c r="X51" s="4245"/>
      <c r="Y51" s="4245"/>
      <c r="Z51" s="4245" t="s">
        <v>1118</v>
      </c>
      <c r="AA51" s="4245"/>
      <c r="AB51" s="4245"/>
      <c r="AC51" s="4245"/>
      <c r="AD51" s="4245"/>
      <c r="AE51" s="4245"/>
      <c r="AF51" s="4245"/>
      <c r="AG51" s="4256"/>
      <c r="AH51" s="4254" t="s">
        <v>1116</v>
      </c>
      <c r="AI51" s="4245"/>
      <c r="AJ51" s="4245"/>
      <c r="AK51" s="4245" t="s">
        <v>1117</v>
      </c>
      <c r="AL51" s="4245"/>
      <c r="AM51" s="4245"/>
      <c r="AN51" s="4245" t="s">
        <v>1118</v>
      </c>
      <c r="AO51" s="4245"/>
      <c r="AP51" s="4245"/>
      <c r="AQ51" s="4245"/>
      <c r="AR51" s="4245"/>
      <c r="AS51" s="4245"/>
      <c r="AT51" s="4245"/>
      <c r="AU51" s="4256"/>
      <c r="AV51" s="4254" t="s">
        <v>1116</v>
      </c>
      <c r="AW51" s="4245"/>
      <c r="AX51" s="4245"/>
      <c r="AY51" s="4245" t="s">
        <v>1118</v>
      </c>
      <c r="AZ51" s="4245"/>
      <c r="BA51" s="4245"/>
      <c r="BB51" s="4245"/>
      <c r="BC51" s="4245"/>
      <c r="BD51" s="4245"/>
      <c r="BE51" s="4245"/>
      <c r="BF51" s="4256"/>
      <c r="BG51" s="4253"/>
      <c r="BH51" s="4248"/>
      <c r="BI51" s="4249"/>
      <c r="BJ51" s="4239"/>
      <c r="BK51" s="4240"/>
      <c r="BL51" s="4297"/>
      <c r="BM51" s="4297"/>
      <c r="BN51" s="4248"/>
      <c r="BO51" s="4248"/>
      <c r="BP51" s="4248"/>
      <c r="BQ51" s="4248"/>
      <c r="BR51" s="4248"/>
      <c r="BS51" s="4248"/>
      <c r="BT51" s="4248"/>
      <c r="BU51" s="4248"/>
      <c r="BV51" s="4248"/>
      <c r="BW51" s="4248"/>
      <c r="BX51" s="4248"/>
      <c r="BY51" s="4248"/>
      <c r="BZ51" s="4248"/>
      <c r="CA51" s="4248"/>
      <c r="CB51" s="4249"/>
      <c r="CC51" s="4254" t="s">
        <v>1116</v>
      </c>
      <c r="CD51" s="4245"/>
      <c r="CE51" s="4245"/>
      <c r="CF51" s="4245" t="s">
        <v>1117</v>
      </c>
      <c r="CG51" s="4245"/>
      <c r="CH51" s="4245"/>
      <c r="CI51" s="4245" t="s">
        <v>1118</v>
      </c>
      <c r="CJ51" s="4245"/>
      <c r="CK51" s="4245"/>
      <c r="CL51" s="4245"/>
      <c r="CM51" s="4245"/>
      <c r="CN51" s="4245"/>
      <c r="CO51" s="4245"/>
      <c r="CP51" s="4256"/>
      <c r="CQ51" s="4254" t="s">
        <v>1116</v>
      </c>
      <c r="CR51" s="4245"/>
      <c r="CS51" s="4245"/>
      <c r="CT51" s="4245" t="s">
        <v>1117</v>
      </c>
      <c r="CU51" s="4245"/>
      <c r="CV51" s="4245"/>
      <c r="CW51" s="4245" t="s">
        <v>1118</v>
      </c>
      <c r="CX51" s="4245"/>
      <c r="CY51" s="4245"/>
      <c r="CZ51" s="4245"/>
      <c r="DA51" s="4245"/>
      <c r="DB51" s="4245"/>
      <c r="DC51" s="4245"/>
      <c r="DD51" s="4256"/>
      <c r="DE51" s="4254" t="s">
        <v>1116</v>
      </c>
      <c r="DF51" s="4245"/>
      <c r="DG51" s="4245"/>
      <c r="DH51" s="4245" t="s">
        <v>1118</v>
      </c>
      <c r="DI51" s="4245"/>
      <c r="DJ51" s="4245"/>
      <c r="DK51" s="4245"/>
      <c r="DL51" s="4245"/>
      <c r="DM51" s="4245"/>
      <c r="DN51" s="4245"/>
      <c r="DO51" s="4256"/>
      <c r="DP51" s="4253"/>
      <c r="DQ51" s="4248"/>
      <c r="DR51" s="4249"/>
    </row>
    <row r="52" spans="1:122" ht="12.6" customHeight="1">
      <c r="A52" s="4239"/>
      <c r="B52" s="4240"/>
      <c r="C52" s="4243"/>
      <c r="D52" s="4243"/>
      <c r="E52" s="4245" t="s">
        <v>1115</v>
      </c>
      <c r="F52" s="4245"/>
      <c r="G52" s="4245"/>
      <c r="H52" s="4245"/>
      <c r="I52" s="4245"/>
      <c r="J52" s="4245"/>
      <c r="K52" s="4245"/>
      <c r="L52" s="4245"/>
      <c r="M52" s="4248"/>
      <c r="N52" s="4248"/>
      <c r="O52" s="4248"/>
      <c r="P52" s="4248"/>
      <c r="Q52" s="4248"/>
      <c r="R52" s="4248"/>
      <c r="S52" s="4249"/>
      <c r="T52" s="4254"/>
      <c r="U52" s="4245"/>
      <c r="V52" s="4245"/>
      <c r="W52" s="4245"/>
      <c r="X52" s="4245"/>
      <c r="Y52" s="4245"/>
      <c r="Z52" s="4245"/>
      <c r="AA52" s="4245"/>
      <c r="AB52" s="4245"/>
      <c r="AC52" s="4245"/>
      <c r="AD52" s="4245"/>
      <c r="AE52" s="4245"/>
      <c r="AF52" s="4245"/>
      <c r="AG52" s="4256"/>
      <c r="AH52" s="4254"/>
      <c r="AI52" s="4245"/>
      <c r="AJ52" s="4245"/>
      <c r="AK52" s="4245"/>
      <c r="AL52" s="4245"/>
      <c r="AM52" s="4245"/>
      <c r="AN52" s="4245"/>
      <c r="AO52" s="4245"/>
      <c r="AP52" s="4245"/>
      <c r="AQ52" s="4245"/>
      <c r="AR52" s="4245"/>
      <c r="AS52" s="4245"/>
      <c r="AT52" s="4245"/>
      <c r="AU52" s="4256"/>
      <c r="AV52" s="4254"/>
      <c r="AW52" s="4245"/>
      <c r="AX52" s="4245"/>
      <c r="AY52" s="4245"/>
      <c r="AZ52" s="4245"/>
      <c r="BA52" s="4245"/>
      <c r="BB52" s="4245"/>
      <c r="BC52" s="4245"/>
      <c r="BD52" s="4245"/>
      <c r="BE52" s="4245"/>
      <c r="BF52" s="4256"/>
      <c r="BG52" s="4253"/>
      <c r="BH52" s="4248"/>
      <c r="BI52" s="4249"/>
      <c r="BJ52" s="4239"/>
      <c r="BK52" s="4240"/>
      <c r="BL52" s="4243"/>
      <c r="BM52" s="4243"/>
      <c r="BN52" s="4245" t="s">
        <v>1115</v>
      </c>
      <c r="BO52" s="4245"/>
      <c r="BP52" s="4245"/>
      <c r="BQ52" s="4245"/>
      <c r="BR52" s="4245"/>
      <c r="BS52" s="4245"/>
      <c r="BT52" s="4245"/>
      <c r="BU52" s="4245"/>
      <c r="BV52" s="4248"/>
      <c r="BW52" s="4248"/>
      <c r="BX52" s="4248"/>
      <c r="BY52" s="4248"/>
      <c r="BZ52" s="4248"/>
      <c r="CA52" s="4248"/>
      <c r="CB52" s="4249"/>
      <c r="CC52" s="4254"/>
      <c r="CD52" s="4245"/>
      <c r="CE52" s="4245"/>
      <c r="CF52" s="4245"/>
      <c r="CG52" s="4245"/>
      <c r="CH52" s="4245"/>
      <c r="CI52" s="4245"/>
      <c r="CJ52" s="4245"/>
      <c r="CK52" s="4245"/>
      <c r="CL52" s="4245"/>
      <c r="CM52" s="4245"/>
      <c r="CN52" s="4245"/>
      <c r="CO52" s="4245"/>
      <c r="CP52" s="4256"/>
      <c r="CQ52" s="4254"/>
      <c r="CR52" s="4245"/>
      <c r="CS52" s="4245"/>
      <c r="CT52" s="4245"/>
      <c r="CU52" s="4245"/>
      <c r="CV52" s="4245"/>
      <c r="CW52" s="4245"/>
      <c r="CX52" s="4245"/>
      <c r="CY52" s="4245"/>
      <c r="CZ52" s="4245"/>
      <c r="DA52" s="4245"/>
      <c r="DB52" s="4245"/>
      <c r="DC52" s="4245"/>
      <c r="DD52" s="4256"/>
      <c r="DE52" s="4254"/>
      <c r="DF52" s="4245"/>
      <c r="DG52" s="4245"/>
      <c r="DH52" s="4245"/>
      <c r="DI52" s="4245"/>
      <c r="DJ52" s="4245"/>
      <c r="DK52" s="4245"/>
      <c r="DL52" s="4245"/>
      <c r="DM52" s="4245"/>
      <c r="DN52" s="4245"/>
      <c r="DO52" s="4256"/>
      <c r="DP52" s="4253"/>
      <c r="DQ52" s="4248"/>
      <c r="DR52" s="4249"/>
    </row>
    <row r="53" spans="1:122" ht="12.6" customHeight="1">
      <c r="A53" s="4241"/>
      <c r="B53" s="4242"/>
      <c r="C53" s="4244"/>
      <c r="D53" s="4244"/>
      <c r="E53" s="4244"/>
      <c r="F53" s="4244"/>
      <c r="G53" s="4244"/>
      <c r="H53" s="4244"/>
      <c r="I53" s="4244"/>
      <c r="J53" s="4244"/>
      <c r="K53" s="4244"/>
      <c r="L53" s="4244"/>
      <c r="M53" s="4250"/>
      <c r="N53" s="4250"/>
      <c r="O53" s="4250"/>
      <c r="P53" s="4250"/>
      <c r="Q53" s="4250"/>
      <c r="R53" s="4250"/>
      <c r="S53" s="4251"/>
      <c r="T53" s="4255"/>
      <c r="U53" s="4244"/>
      <c r="V53" s="4244"/>
      <c r="W53" s="4244"/>
      <c r="X53" s="4244"/>
      <c r="Y53" s="4244"/>
      <c r="Z53" s="4244"/>
      <c r="AA53" s="4244"/>
      <c r="AB53" s="4244"/>
      <c r="AC53" s="4244"/>
      <c r="AD53" s="4244"/>
      <c r="AE53" s="4244"/>
      <c r="AF53" s="4244"/>
      <c r="AG53" s="4257"/>
      <c r="AH53" s="4255"/>
      <c r="AI53" s="4244"/>
      <c r="AJ53" s="4244"/>
      <c r="AK53" s="4244"/>
      <c r="AL53" s="4244"/>
      <c r="AM53" s="4244"/>
      <c r="AN53" s="4244"/>
      <c r="AO53" s="4244"/>
      <c r="AP53" s="4244"/>
      <c r="AQ53" s="4244"/>
      <c r="AR53" s="4244"/>
      <c r="AS53" s="4244"/>
      <c r="AT53" s="4244"/>
      <c r="AU53" s="4257"/>
      <c r="AV53" s="4255"/>
      <c r="AW53" s="4244"/>
      <c r="AX53" s="4244"/>
      <c r="AY53" s="4244"/>
      <c r="AZ53" s="4244"/>
      <c r="BA53" s="4244"/>
      <c r="BB53" s="4244"/>
      <c r="BC53" s="4244"/>
      <c r="BD53" s="4244"/>
      <c r="BE53" s="4244"/>
      <c r="BF53" s="4257"/>
      <c r="BG53" s="4292"/>
      <c r="BH53" s="4250"/>
      <c r="BI53" s="4251"/>
      <c r="BJ53" s="4241"/>
      <c r="BK53" s="4242"/>
      <c r="BL53" s="4244"/>
      <c r="BM53" s="4244"/>
      <c r="BN53" s="4244"/>
      <c r="BO53" s="4244"/>
      <c r="BP53" s="4244"/>
      <c r="BQ53" s="4244"/>
      <c r="BR53" s="4244"/>
      <c r="BS53" s="4244"/>
      <c r="BT53" s="4244"/>
      <c r="BU53" s="4244"/>
      <c r="BV53" s="4250"/>
      <c r="BW53" s="4250"/>
      <c r="BX53" s="4250"/>
      <c r="BY53" s="4250"/>
      <c r="BZ53" s="4250"/>
      <c r="CA53" s="4250"/>
      <c r="CB53" s="4251"/>
      <c r="CC53" s="4255"/>
      <c r="CD53" s="4244"/>
      <c r="CE53" s="4244"/>
      <c r="CF53" s="4244"/>
      <c r="CG53" s="4244"/>
      <c r="CH53" s="4244"/>
      <c r="CI53" s="4244"/>
      <c r="CJ53" s="4244"/>
      <c r="CK53" s="4244"/>
      <c r="CL53" s="4244"/>
      <c r="CM53" s="4244"/>
      <c r="CN53" s="4244"/>
      <c r="CO53" s="4244"/>
      <c r="CP53" s="4257"/>
      <c r="CQ53" s="4255"/>
      <c r="CR53" s="4244"/>
      <c r="CS53" s="4244"/>
      <c r="CT53" s="4244"/>
      <c r="CU53" s="4244"/>
      <c r="CV53" s="4244"/>
      <c r="CW53" s="4244"/>
      <c r="CX53" s="4244"/>
      <c r="CY53" s="4244"/>
      <c r="CZ53" s="4244"/>
      <c r="DA53" s="4244"/>
      <c r="DB53" s="4244"/>
      <c r="DC53" s="4244"/>
      <c r="DD53" s="4257"/>
      <c r="DE53" s="4255"/>
      <c r="DF53" s="4244"/>
      <c r="DG53" s="4244"/>
      <c r="DH53" s="4244"/>
      <c r="DI53" s="4244"/>
      <c r="DJ53" s="4244"/>
      <c r="DK53" s="4244"/>
      <c r="DL53" s="4244"/>
      <c r="DM53" s="4244"/>
      <c r="DN53" s="4244"/>
      <c r="DO53" s="4257"/>
      <c r="DP53" s="4292"/>
      <c r="DQ53" s="4250"/>
      <c r="DR53" s="4251"/>
    </row>
    <row r="54" spans="1:122" ht="12.6" customHeight="1">
      <c r="A54" s="4290"/>
      <c r="B54" s="4291"/>
      <c r="C54" s="4291"/>
      <c r="D54" s="4291"/>
      <c r="E54" s="4263"/>
      <c r="F54" s="4263"/>
      <c r="G54" s="4263"/>
      <c r="H54" s="4263"/>
      <c r="I54" s="4263"/>
      <c r="J54" s="4263"/>
      <c r="K54" s="4263"/>
      <c r="L54" s="4263"/>
      <c r="M54" s="4263"/>
      <c r="N54" s="4263"/>
      <c r="O54" s="4263"/>
      <c r="P54" s="4263"/>
      <c r="Q54" s="4263"/>
      <c r="R54" s="4263"/>
      <c r="S54" s="4264"/>
      <c r="T54" s="4259"/>
      <c r="U54" s="4260"/>
      <c r="V54" s="4260"/>
      <c r="W54" s="4258"/>
      <c r="X54" s="4258"/>
      <c r="Y54" s="4258"/>
      <c r="Z54" s="4261"/>
      <c r="AA54" s="4261"/>
      <c r="AB54" s="4261"/>
      <c r="AC54" s="4261"/>
      <c r="AD54" s="4261"/>
      <c r="AE54" s="4261"/>
      <c r="AF54" s="4261"/>
      <c r="AG54" s="4262"/>
      <c r="AH54" s="4259"/>
      <c r="AI54" s="4260"/>
      <c r="AJ54" s="4260"/>
      <c r="AK54" s="4258"/>
      <c r="AL54" s="4258"/>
      <c r="AM54" s="4258"/>
      <c r="AN54" s="4261"/>
      <c r="AO54" s="4261"/>
      <c r="AP54" s="4261"/>
      <c r="AQ54" s="4261"/>
      <c r="AR54" s="4261"/>
      <c r="AS54" s="4261"/>
      <c r="AT54" s="4261"/>
      <c r="AU54" s="4262"/>
      <c r="AV54" s="4259"/>
      <c r="AW54" s="4260"/>
      <c r="AX54" s="4260"/>
      <c r="AY54" s="4261"/>
      <c r="AZ54" s="4261"/>
      <c r="BA54" s="4261"/>
      <c r="BB54" s="4261"/>
      <c r="BC54" s="4261"/>
      <c r="BD54" s="4261"/>
      <c r="BE54" s="4261"/>
      <c r="BF54" s="4262"/>
      <c r="BG54" s="4293"/>
      <c r="BH54" s="4294"/>
      <c r="BI54" s="4295"/>
      <c r="BJ54" s="4381" t="s">
        <v>1540</v>
      </c>
      <c r="BK54" s="4382"/>
      <c r="BL54" s="4382"/>
      <c r="BM54" s="4382"/>
      <c r="BN54" s="4383" t="s">
        <v>1542</v>
      </c>
      <c r="BO54" s="4383"/>
      <c r="BP54" s="4383"/>
      <c r="BQ54" s="4383"/>
      <c r="BR54" s="4383"/>
      <c r="BS54" s="4383"/>
      <c r="BT54" s="4383"/>
      <c r="BU54" s="4383"/>
      <c r="BV54" s="4383"/>
      <c r="BW54" s="4383"/>
      <c r="BX54" s="4383"/>
      <c r="BY54" s="4383"/>
      <c r="BZ54" s="4383"/>
      <c r="CA54" s="4383"/>
      <c r="CB54" s="4384"/>
      <c r="CC54" s="4300" t="s">
        <v>1535</v>
      </c>
      <c r="CD54" s="4301"/>
      <c r="CE54" s="4301"/>
      <c r="CF54" s="4385"/>
      <c r="CG54" s="4385"/>
      <c r="CH54" s="4385"/>
      <c r="CI54" s="4319">
        <v>12650000</v>
      </c>
      <c r="CJ54" s="4319"/>
      <c r="CK54" s="4319"/>
      <c r="CL54" s="4319"/>
      <c r="CM54" s="4319"/>
      <c r="CN54" s="4319"/>
      <c r="CO54" s="4319"/>
      <c r="CP54" s="4320"/>
      <c r="CQ54" s="4300" t="s">
        <v>1549</v>
      </c>
      <c r="CR54" s="4301"/>
      <c r="CS54" s="4301"/>
      <c r="CT54" s="4385"/>
      <c r="CU54" s="4385"/>
      <c r="CV54" s="4385"/>
      <c r="CW54" s="4319">
        <v>1020000</v>
      </c>
      <c r="CX54" s="4319"/>
      <c r="CY54" s="4319"/>
      <c r="CZ54" s="4319"/>
      <c r="DA54" s="4319"/>
      <c r="DB54" s="4319"/>
      <c r="DC54" s="4319"/>
      <c r="DD54" s="4320"/>
      <c r="DE54" s="4300" t="s">
        <v>1549</v>
      </c>
      <c r="DF54" s="4301"/>
      <c r="DG54" s="4301"/>
      <c r="DH54" s="4319">
        <f>SUM(CI54,CW54)</f>
        <v>13670000</v>
      </c>
      <c r="DI54" s="4319"/>
      <c r="DJ54" s="4319"/>
      <c r="DK54" s="4319"/>
      <c r="DL54" s="4319"/>
      <c r="DM54" s="4319"/>
      <c r="DN54" s="4319"/>
      <c r="DO54" s="4320"/>
      <c r="DP54" s="4365"/>
      <c r="DQ54" s="4366"/>
      <c r="DR54" s="4367"/>
    </row>
    <row r="55" spans="1:122" ht="12.6" customHeight="1">
      <c r="A55" s="4230"/>
      <c r="B55" s="4231"/>
      <c r="C55" s="4231"/>
      <c r="D55" s="4231"/>
      <c r="E55" s="4219"/>
      <c r="F55" s="4219"/>
      <c r="G55" s="4219"/>
      <c r="H55" s="4219"/>
      <c r="I55" s="4219"/>
      <c r="J55" s="4219"/>
      <c r="K55" s="4219"/>
      <c r="L55" s="4219"/>
      <c r="M55" s="4219"/>
      <c r="N55" s="4219"/>
      <c r="O55" s="4219"/>
      <c r="P55" s="4219"/>
      <c r="Q55" s="4219"/>
      <c r="R55" s="4219"/>
      <c r="S55" s="4220"/>
      <c r="T55" s="4217"/>
      <c r="U55" s="4218"/>
      <c r="V55" s="4218"/>
      <c r="W55" s="4225"/>
      <c r="X55" s="4225"/>
      <c r="Y55" s="4225"/>
      <c r="Z55" s="4215"/>
      <c r="AA55" s="4215"/>
      <c r="AB55" s="4215"/>
      <c r="AC55" s="4215"/>
      <c r="AD55" s="4215"/>
      <c r="AE55" s="4215"/>
      <c r="AF55" s="4215"/>
      <c r="AG55" s="4216"/>
      <c r="AH55" s="4217"/>
      <c r="AI55" s="4218"/>
      <c r="AJ55" s="4218"/>
      <c r="AK55" s="4225"/>
      <c r="AL55" s="4225"/>
      <c r="AM55" s="4225"/>
      <c r="AN55" s="4215"/>
      <c r="AO55" s="4215"/>
      <c r="AP55" s="4215"/>
      <c r="AQ55" s="4215"/>
      <c r="AR55" s="4215"/>
      <c r="AS55" s="4215"/>
      <c r="AT55" s="4215"/>
      <c r="AU55" s="4216"/>
      <c r="AV55" s="4217"/>
      <c r="AW55" s="4218"/>
      <c r="AX55" s="4218"/>
      <c r="AY55" s="4215"/>
      <c r="AZ55" s="4215"/>
      <c r="BA55" s="4215"/>
      <c r="BB55" s="4215"/>
      <c r="BC55" s="4215"/>
      <c r="BD55" s="4215"/>
      <c r="BE55" s="4215"/>
      <c r="BF55" s="4216"/>
      <c r="BG55" s="4227"/>
      <c r="BH55" s="4228"/>
      <c r="BI55" s="4229"/>
      <c r="BJ55" s="4371"/>
      <c r="BK55" s="4372"/>
      <c r="BL55" s="4372"/>
      <c r="BM55" s="4372"/>
      <c r="BN55" s="4373"/>
      <c r="BO55" s="4373"/>
      <c r="BP55" s="4373"/>
      <c r="BQ55" s="4373"/>
      <c r="BR55" s="4373"/>
      <c r="BS55" s="4373"/>
      <c r="BT55" s="4373"/>
      <c r="BU55" s="4373"/>
      <c r="BV55" s="4373"/>
      <c r="BW55" s="4373"/>
      <c r="BX55" s="4373"/>
      <c r="BY55" s="4373"/>
      <c r="BZ55" s="4373"/>
      <c r="CA55" s="4373"/>
      <c r="CB55" s="4374"/>
      <c r="CC55" s="4302"/>
      <c r="CD55" s="4303"/>
      <c r="CE55" s="4303"/>
      <c r="CF55" s="4380"/>
      <c r="CG55" s="4380"/>
      <c r="CH55" s="4380"/>
      <c r="CI55" s="4321"/>
      <c r="CJ55" s="4321"/>
      <c r="CK55" s="4321"/>
      <c r="CL55" s="4321"/>
      <c r="CM55" s="4321"/>
      <c r="CN55" s="4321"/>
      <c r="CO55" s="4321"/>
      <c r="CP55" s="4322"/>
      <c r="CQ55" s="4302"/>
      <c r="CR55" s="4303"/>
      <c r="CS55" s="4303"/>
      <c r="CT55" s="4380"/>
      <c r="CU55" s="4380"/>
      <c r="CV55" s="4380"/>
      <c r="CW55" s="4321"/>
      <c r="CX55" s="4321"/>
      <c r="CY55" s="4321"/>
      <c r="CZ55" s="4321"/>
      <c r="DA55" s="4321"/>
      <c r="DB55" s="4321"/>
      <c r="DC55" s="4321"/>
      <c r="DD55" s="4322"/>
      <c r="DE55" s="4302"/>
      <c r="DF55" s="4303"/>
      <c r="DG55" s="4303"/>
      <c r="DH55" s="4321"/>
      <c r="DI55" s="4321"/>
      <c r="DJ55" s="4321"/>
      <c r="DK55" s="4321"/>
      <c r="DL55" s="4321"/>
      <c r="DM55" s="4321"/>
      <c r="DN55" s="4321"/>
      <c r="DO55" s="4322"/>
      <c r="DP55" s="4368"/>
      <c r="DQ55" s="4369"/>
      <c r="DR55" s="4370"/>
    </row>
    <row r="56" spans="1:122" ht="12.6" customHeight="1">
      <c r="A56" s="4230"/>
      <c r="B56" s="4231"/>
      <c r="C56" s="4231"/>
      <c r="D56" s="4231"/>
      <c r="E56" s="4219"/>
      <c r="F56" s="4219"/>
      <c r="G56" s="4219"/>
      <c r="H56" s="4219"/>
      <c r="I56" s="4219"/>
      <c r="J56" s="4219"/>
      <c r="K56" s="4219"/>
      <c r="L56" s="4219"/>
      <c r="M56" s="4219"/>
      <c r="N56" s="4219"/>
      <c r="O56" s="4219"/>
      <c r="P56" s="4219"/>
      <c r="Q56" s="4219"/>
      <c r="R56" s="4219"/>
      <c r="S56" s="4220"/>
      <c r="T56" s="4217"/>
      <c r="U56" s="4218"/>
      <c r="V56" s="4218"/>
      <c r="W56" s="4225"/>
      <c r="X56" s="4225"/>
      <c r="Y56" s="4225"/>
      <c r="Z56" s="4215"/>
      <c r="AA56" s="4215"/>
      <c r="AB56" s="4215"/>
      <c r="AC56" s="4215"/>
      <c r="AD56" s="4215"/>
      <c r="AE56" s="4215"/>
      <c r="AF56" s="4215"/>
      <c r="AG56" s="4216"/>
      <c r="AH56" s="4217"/>
      <c r="AI56" s="4218"/>
      <c r="AJ56" s="4218"/>
      <c r="AK56" s="4225"/>
      <c r="AL56" s="4225"/>
      <c r="AM56" s="4225"/>
      <c r="AN56" s="4215"/>
      <c r="AO56" s="4215"/>
      <c r="AP56" s="4215"/>
      <c r="AQ56" s="4215"/>
      <c r="AR56" s="4215"/>
      <c r="AS56" s="4215"/>
      <c r="AT56" s="4215"/>
      <c r="AU56" s="4216"/>
      <c r="AV56" s="4217"/>
      <c r="AW56" s="4218"/>
      <c r="AX56" s="4218"/>
      <c r="AY56" s="4215"/>
      <c r="AZ56" s="4215"/>
      <c r="BA56" s="4215"/>
      <c r="BB56" s="4215"/>
      <c r="BC56" s="4215"/>
      <c r="BD56" s="4215"/>
      <c r="BE56" s="4215"/>
      <c r="BF56" s="4216"/>
      <c r="BG56" s="4227"/>
      <c r="BH56" s="4228"/>
      <c r="BI56" s="4229"/>
      <c r="BJ56" s="4371"/>
      <c r="BK56" s="4372"/>
      <c r="BL56" s="4372"/>
      <c r="BM56" s="4372"/>
      <c r="BN56" s="4373"/>
      <c r="BO56" s="4373"/>
      <c r="BP56" s="4373"/>
      <c r="BQ56" s="4373"/>
      <c r="BR56" s="4373"/>
      <c r="BS56" s="4373"/>
      <c r="BT56" s="4373"/>
      <c r="BU56" s="4373"/>
      <c r="BV56" s="4373"/>
      <c r="BW56" s="4373"/>
      <c r="BX56" s="4373"/>
      <c r="BY56" s="4373"/>
      <c r="BZ56" s="4373"/>
      <c r="CA56" s="4373"/>
      <c r="CB56" s="4374"/>
      <c r="CC56" s="4302"/>
      <c r="CD56" s="4303"/>
      <c r="CE56" s="4303"/>
      <c r="CF56" s="4380"/>
      <c r="CG56" s="4380"/>
      <c r="CH56" s="4380"/>
      <c r="CI56" s="4321"/>
      <c r="CJ56" s="4321"/>
      <c r="CK56" s="4321"/>
      <c r="CL56" s="4321"/>
      <c r="CM56" s="4321"/>
      <c r="CN56" s="4321"/>
      <c r="CO56" s="4321"/>
      <c r="CP56" s="4322"/>
      <c r="CQ56" s="4302"/>
      <c r="CR56" s="4303"/>
      <c r="CS56" s="4303"/>
      <c r="CT56" s="4380"/>
      <c r="CU56" s="4380"/>
      <c r="CV56" s="4380"/>
      <c r="CW56" s="4321"/>
      <c r="CX56" s="4321"/>
      <c r="CY56" s="4321"/>
      <c r="CZ56" s="4321"/>
      <c r="DA56" s="4321"/>
      <c r="DB56" s="4321"/>
      <c r="DC56" s="4321"/>
      <c r="DD56" s="4322"/>
      <c r="DE56" s="4302"/>
      <c r="DF56" s="4303"/>
      <c r="DG56" s="4303"/>
      <c r="DH56" s="4321"/>
      <c r="DI56" s="4321"/>
      <c r="DJ56" s="4321"/>
      <c r="DK56" s="4321"/>
      <c r="DL56" s="4321"/>
      <c r="DM56" s="4321"/>
      <c r="DN56" s="4321"/>
      <c r="DO56" s="4322"/>
      <c r="DP56" s="4368"/>
      <c r="DQ56" s="4369"/>
      <c r="DR56" s="4370"/>
    </row>
    <row r="57" spans="1:122" ht="12.6" customHeight="1">
      <c r="A57" s="4230"/>
      <c r="B57" s="4231"/>
      <c r="C57" s="4231"/>
      <c r="D57" s="4231"/>
      <c r="E57" s="4219"/>
      <c r="F57" s="4219"/>
      <c r="G57" s="4219"/>
      <c r="H57" s="4219"/>
      <c r="I57" s="4219"/>
      <c r="J57" s="4219"/>
      <c r="K57" s="4219"/>
      <c r="L57" s="4219"/>
      <c r="M57" s="4219"/>
      <c r="N57" s="4219"/>
      <c r="O57" s="4219"/>
      <c r="P57" s="4219"/>
      <c r="Q57" s="4219"/>
      <c r="R57" s="4219"/>
      <c r="S57" s="4220"/>
      <c r="T57" s="4217"/>
      <c r="U57" s="4218"/>
      <c r="V57" s="4218"/>
      <c r="W57" s="4225"/>
      <c r="X57" s="4225"/>
      <c r="Y57" s="4225"/>
      <c r="Z57" s="4215"/>
      <c r="AA57" s="4215"/>
      <c r="AB57" s="4215"/>
      <c r="AC57" s="4215"/>
      <c r="AD57" s="4215"/>
      <c r="AE57" s="4215"/>
      <c r="AF57" s="4215"/>
      <c r="AG57" s="4216"/>
      <c r="AH57" s="4217"/>
      <c r="AI57" s="4218"/>
      <c r="AJ57" s="4218"/>
      <c r="AK57" s="4225"/>
      <c r="AL57" s="4225"/>
      <c r="AM57" s="4225"/>
      <c r="AN57" s="4215"/>
      <c r="AO57" s="4215"/>
      <c r="AP57" s="4215"/>
      <c r="AQ57" s="4215"/>
      <c r="AR57" s="4215"/>
      <c r="AS57" s="4215"/>
      <c r="AT57" s="4215"/>
      <c r="AU57" s="4216"/>
      <c r="AV57" s="4217"/>
      <c r="AW57" s="4218"/>
      <c r="AX57" s="4218"/>
      <c r="AY57" s="4215"/>
      <c r="AZ57" s="4215"/>
      <c r="BA57" s="4215"/>
      <c r="BB57" s="4215"/>
      <c r="BC57" s="4215"/>
      <c r="BD57" s="4215"/>
      <c r="BE57" s="4215"/>
      <c r="BF57" s="4216"/>
      <c r="BG57" s="4227"/>
      <c r="BH57" s="4228"/>
      <c r="BI57" s="4229"/>
      <c r="BJ57" s="4371" t="s">
        <v>1541</v>
      </c>
      <c r="BK57" s="4372"/>
      <c r="BL57" s="4372"/>
      <c r="BM57" s="4372"/>
      <c r="BN57" s="4373" t="s">
        <v>1543</v>
      </c>
      <c r="BO57" s="4373"/>
      <c r="BP57" s="4373"/>
      <c r="BQ57" s="4373"/>
      <c r="BR57" s="4373"/>
      <c r="BS57" s="4373"/>
      <c r="BT57" s="4373"/>
      <c r="BU57" s="4373"/>
      <c r="BV57" s="4373"/>
      <c r="BW57" s="4373"/>
      <c r="BX57" s="4373"/>
      <c r="BY57" s="4373"/>
      <c r="BZ57" s="4373"/>
      <c r="CA57" s="4373"/>
      <c r="CB57" s="4374"/>
      <c r="CC57" s="4375" t="s">
        <v>1535</v>
      </c>
      <c r="CD57" s="4313"/>
      <c r="CE57" s="4316"/>
      <c r="CF57" s="4380"/>
      <c r="CG57" s="4380"/>
      <c r="CH57" s="4380"/>
      <c r="CI57" s="4321">
        <v>2890000</v>
      </c>
      <c r="CJ57" s="4321"/>
      <c r="CK57" s="4321"/>
      <c r="CL57" s="4321"/>
      <c r="CM57" s="4321"/>
      <c r="CN57" s="4321"/>
      <c r="CO57" s="4321"/>
      <c r="CP57" s="4322"/>
      <c r="CQ57" s="4302"/>
      <c r="CR57" s="4303"/>
      <c r="CS57" s="4303"/>
      <c r="CT57" s="4380"/>
      <c r="CU57" s="4380"/>
      <c r="CV57" s="4380"/>
      <c r="CW57" s="4321"/>
      <c r="CX57" s="4321"/>
      <c r="CY57" s="4321"/>
      <c r="CZ57" s="4321"/>
      <c r="DA57" s="4321"/>
      <c r="DB57" s="4321"/>
      <c r="DC57" s="4321"/>
      <c r="DD57" s="4322"/>
      <c r="DE57" s="4302" t="s">
        <v>1549</v>
      </c>
      <c r="DF57" s="4303"/>
      <c r="DG57" s="4303"/>
      <c r="DH57" s="4321">
        <f>CI57</f>
        <v>2890000</v>
      </c>
      <c r="DI57" s="4321"/>
      <c r="DJ57" s="4321"/>
      <c r="DK57" s="4321"/>
      <c r="DL57" s="4321"/>
      <c r="DM57" s="4321"/>
      <c r="DN57" s="4321"/>
      <c r="DO57" s="4322"/>
      <c r="DP57" s="4368"/>
      <c r="DQ57" s="4369"/>
      <c r="DR57" s="4370"/>
    </row>
    <row r="58" spans="1:122" ht="12.6" customHeight="1">
      <c r="A58" s="4230"/>
      <c r="B58" s="4231"/>
      <c r="C58" s="4231"/>
      <c r="D58" s="4231"/>
      <c r="E58" s="4219"/>
      <c r="F58" s="4219"/>
      <c r="G58" s="4219"/>
      <c r="H58" s="4219"/>
      <c r="I58" s="4219"/>
      <c r="J58" s="4219"/>
      <c r="K58" s="4219"/>
      <c r="L58" s="4219"/>
      <c r="M58" s="4219"/>
      <c r="N58" s="4219"/>
      <c r="O58" s="4219"/>
      <c r="P58" s="4219"/>
      <c r="Q58" s="4219"/>
      <c r="R58" s="4219"/>
      <c r="S58" s="4220"/>
      <c r="T58" s="4217"/>
      <c r="U58" s="4218"/>
      <c r="V58" s="4218"/>
      <c r="W58" s="4225"/>
      <c r="X58" s="4225"/>
      <c r="Y58" s="4225"/>
      <c r="Z58" s="4215"/>
      <c r="AA58" s="4215"/>
      <c r="AB58" s="4215"/>
      <c r="AC58" s="4215"/>
      <c r="AD58" s="4215"/>
      <c r="AE58" s="4215"/>
      <c r="AF58" s="4215"/>
      <c r="AG58" s="4216"/>
      <c r="AH58" s="4217"/>
      <c r="AI58" s="4218"/>
      <c r="AJ58" s="4218"/>
      <c r="AK58" s="4225"/>
      <c r="AL58" s="4225"/>
      <c r="AM58" s="4225"/>
      <c r="AN58" s="4215"/>
      <c r="AO58" s="4215"/>
      <c r="AP58" s="4215"/>
      <c r="AQ58" s="4215"/>
      <c r="AR58" s="4215"/>
      <c r="AS58" s="4215"/>
      <c r="AT58" s="4215"/>
      <c r="AU58" s="4216"/>
      <c r="AV58" s="4217"/>
      <c r="AW58" s="4218"/>
      <c r="AX58" s="4218"/>
      <c r="AY58" s="4215"/>
      <c r="AZ58" s="4215"/>
      <c r="BA58" s="4215"/>
      <c r="BB58" s="4215"/>
      <c r="BC58" s="4215"/>
      <c r="BD58" s="4215"/>
      <c r="BE58" s="4215"/>
      <c r="BF58" s="4216"/>
      <c r="BG58" s="4227"/>
      <c r="BH58" s="4228"/>
      <c r="BI58" s="4229"/>
      <c r="BJ58" s="4371"/>
      <c r="BK58" s="4372"/>
      <c r="BL58" s="4372"/>
      <c r="BM58" s="4372"/>
      <c r="BN58" s="4373"/>
      <c r="BO58" s="4373"/>
      <c r="BP58" s="4373"/>
      <c r="BQ58" s="4373"/>
      <c r="BR58" s="4373"/>
      <c r="BS58" s="4373"/>
      <c r="BT58" s="4373"/>
      <c r="BU58" s="4373"/>
      <c r="BV58" s="4373"/>
      <c r="BW58" s="4373"/>
      <c r="BX58" s="4373"/>
      <c r="BY58" s="4373"/>
      <c r="BZ58" s="4373"/>
      <c r="CA58" s="4373"/>
      <c r="CB58" s="4374"/>
      <c r="CC58" s="4376"/>
      <c r="CD58" s="4314"/>
      <c r="CE58" s="4317"/>
      <c r="CF58" s="4380"/>
      <c r="CG58" s="4380"/>
      <c r="CH58" s="4380"/>
      <c r="CI58" s="4321"/>
      <c r="CJ58" s="4321"/>
      <c r="CK58" s="4321"/>
      <c r="CL58" s="4321"/>
      <c r="CM58" s="4321"/>
      <c r="CN58" s="4321"/>
      <c r="CO58" s="4321"/>
      <c r="CP58" s="4322"/>
      <c r="CQ58" s="4302"/>
      <c r="CR58" s="4303"/>
      <c r="CS58" s="4303"/>
      <c r="CT58" s="4380"/>
      <c r="CU58" s="4380"/>
      <c r="CV58" s="4380"/>
      <c r="CW58" s="4321"/>
      <c r="CX58" s="4321"/>
      <c r="CY58" s="4321"/>
      <c r="CZ58" s="4321"/>
      <c r="DA58" s="4321"/>
      <c r="DB58" s="4321"/>
      <c r="DC58" s="4321"/>
      <c r="DD58" s="4322"/>
      <c r="DE58" s="4302"/>
      <c r="DF58" s="4303"/>
      <c r="DG58" s="4303"/>
      <c r="DH58" s="4321"/>
      <c r="DI58" s="4321"/>
      <c r="DJ58" s="4321"/>
      <c r="DK58" s="4321"/>
      <c r="DL58" s="4321"/>
      <c r="DM58" s="4321"/>
      <c r="DN58" s="4321"/>
      <c r="DO58" s="4322"/>
      <c r="DP58" s="4368"/>
      <c r="DQ58" s="4369"/>
      <c r="DR58" s="4370"/>
    </row>
    <row r="59" spans="1:122" ht="12.6" customHeight="1">
      <c r="A59" s="4230"/>
      <c r="B59" s="4231"/>
      <c r="C59" s="4231"/>
      <c r="D59" s="4231"/>
      <c r="E59" s="4219"/>
      <c r="F59" s="4219"/>
      <c r="G59" s="4219"/>
      <c r="H59" s="4219"/>
      <c r="I59" s="4219"/>
      <c r="J59" s="4219"/>
      <c r="K59" s="4219"/>
      <c r="L59" s="4219"/>
      <c r="M59" s="4219"/>
      <c r="N59" s="4219"/>
      <c r="O59" s="4219"/>
      <c r="P59" s="4219"/>
      <c r="Q59" s="4219"/>
      <c r="R59" s="4219"/>
      <c r="S59" s="4220"/>
      <c r="T59" s="4217"/>
      <c r="U59" s="4218"/>
      <c r="V59" s="4218"/>
      <c r="W59" s="4225"/>
      <c r="X59" s="4225"/>
      <c r="Y59" s="4225"/>
      <c r="Z59" s="4215"/>
      <c r="AA59" s="4215"/>
      <c r="AB59" s="4215"/>
      <c r="AC59" s="4215"/>
      <c r="AD59" s="4215"/>
      <c r="AE59" s="4215"/>
      <c r="AF59" s="4215"/>
      <c r="AG59" s="4216"/>
      <c r="AH59" s="4217"/>
      <c r="AI59" s="4218"/>
      <c r="AJ59" s="4218"/>
      <c r="AK59" s="4225"/>
      <c r="AL59" s="4225"/>
      <c r="AM59" s="4225"/>
      <c r="AN59" s="4215"/>
      <c r="AO59" s="4215"/>
      <c r="AP59" s="4215"/>
      <c r="AQ59" s="4215"/>
      <c r="AR59" s="4215"/>
      <c r="AS59" s="4215"/>
      <c r="AT59" s="4215"/>
      <c r="AU59" s="4216"/>
      <c r="AV59" s="4217"/>
      <c r="AW59" s="4218"/>
      <c r="AX59" s="4218"/>
      <c r="AY59" s="4215"/>
      <c r="AZ59" s="4215"/>
      <c r="BA59" s="4215"/>
      <c r="BB59" s="4215"/>
      <c r="BC59" s="4215"/>
      <c r="BD59" s="4215"/>
      <c r="BE59" s="4215"/>
      <c r="BF59" s="4216"/>
      <c r="BG59" s="4227"/>
      <c r="BH59" s="4228"/>
      <c r="BI59" s="4229"/>
      <c r="BJ59" s="4371"/>
      <c r="BK59" s="4372"/>
      <c r="BL59" s="4372"/>
      <c r="BM59" s="4372"/>
      <c r="BN59" s="4373"/>
      <c r="BO59" s="4373"/>
      <c r="BP59" s="4373"/>
      <c r="BQ59" s="4373"/>
      <c r="BR59" s="4373"/>
      <c r="BS59" s="4373"/>
      <c r="BT59" s="4373"/>
      <c r="BU59" s="4373"/>
      <c r="BV59" s="4373"/>
      <c r="BW59" s="4373"/>
      <c r="BX59" s="4373"/>
      <c r="BY59" s="4373"/>
      <c r="BZ59" s="4373"/>
      <c r="CA59" s="4373"/>
      <c r="CB59" s="4374"/>
      <c r="CC59" s="4377"/>
      <c r="CD59" s="4378"/>
      <c r="CE59" s="4379"/>
      <c r="CF59" s="4380"/>
      <c r="CG59" s="4380"/>
      <c r="CH59" s="4380"/>
      <c r="CI59" s="4321"/>
      <c r="CJ59" s="4321"/>
      <c r="CK59" s="4321"/>
      <c r="CL59" s="4321"/>
      <c r="CM59" s="4321"/>
      <c r="CN59" s="4321"/>
      <c r="CO59" s="4321"/>
      <c r="CP59" s="4322"/>
      <c r="CQ59" s="4302"/>
      <c r="CR59" s="4303"/>
      <c r="CS59" s="4303"/>
      <c r="CT59" s="4380"/>
      <c r="CU59" s="4380"/>
      <c r="CV59" s="4380"/>
      <c r="CW59" s="4321"/>
      <c r="CX59" s="4321"/>
      <c r="CY59" s="4321"/>
      <c r="CZ59" s="4321"/>
      <c r="DA59" s="4321"/>
      <c r="DB59" s="4321"/>
      <c r="DC59" s="4321"/>
      <c r="DD59" s="4322"/>
      <c r="DE59" s="4302"/>
      <c r="DF59" s="4303"/>
      <c r="DG59" s="4303"/>
      <c r="DH59" s="4321"/>
      <c r="DI59" s="4321"/>
      <c r="DJ59" s="4321"/>
      <c r="DK59" s="4321"/>
      <c r="DL59" s="4321"/>
      <c r="DM59" s="4321"/>
      <c r="DN59" s="4321"/>
      <c r="DO59" s="4322"/>
      <c r="DP59" s="4368"/>
      <c r="DQ59" s="4369"/>
      <c r="DR59" s="4370"/>
    </row>
    <row r="60" spans="1:122" ht="12.6" customHeight="1">
      <c r="A60" s="4230"/>
      <c r="B60" s="4231"/>
      <c r="C60" s="4231"/>
      <c r="D60" s="4231"/>
      <c r="E60" s="4219"/>
      <c r="F60" s="4219"/>
      <c r="G60" s="4219"/>
      <c r="H60" s="4219"/>
      <c r="I60" s="4219"/>
      <c r="J60" s="4219"/>
      <c r="K60" s="4219"/>
      <c r="L60" s="4219"/>
      <c r="M60" s="4219"/>
      <c r="N60" s="4219"/>
      <c r="O60" s="4219"/>
      <c r="P60" s="4219"/>
      <c r="Q60" s="4219"/>
      <c r="R60" s="4219"/>
      <c r="S60" s="4220"/>
      <c r="T60" s="4217"/>
      <c r="U60" s="4218"/>
      <c r="V60" s="4218"/>
      <c r="W60" s="4225"/>
      <c r="X60" s="4225"/>
      <c r="Y60" s="4225"/>
      <c r="Z60" s="4215"/>
      <c r="AA60" s="4215"/>
      <c r="AB60" s="4215"/>
      <c r="AC60" s="4215"/>
      <c r="AD60" s="4215"/>
      <c r="AE60" s="4215"/>
      <c r="AF60" s="4215"/>
      <c r="AG60" s="4216"/>
      <c r="AH60" s="4217"/>
      <c r="AI60" s="4218"/>
      <c r="AJ60" s="4218"/>
      <c r="AK60" s="4225"/>
      <c r="AL60" s="4225"/>
      <c r="AM60" s="4225"/>
      <c r="AN60" s="4215"/>
      <c r="AO60" s="4215"/>
      <c r="AP60" s="4215"/>
      <c r="AQ60" s="4215"/>
      <c r="AR60" s="4215"/>
      <c r="AS60" s="4215"/>
      <c r="AT60" s="4215"/>
      <c r="AU60" s="4216"/>
      <c r="AV60" s="4217"/>
      <c r="AW60" s="4218"/>
      <c r="AX60" s="4218"/>
      <c r="AY60" s="4215"/>
      <c r="AZ60" s="4215"/>
      <c r="BA60" s="4215"/>
      <c r="BB60" s="4215"/>
      <c r="BC60" s="4215"/>
      <c r="BD60" s="4215"/>
      <c r="BE60" s="4215"/>
      <c r="BF60" s="4216"/>
      <c r="BG60" s="4227"/>
      <c r="BH60" s="4228"/>
      <c r="BI60" s="4229"/>
      <c r="BJ60" s="4371"/>
      <c r="BK60" s="4372"/>
      <c r="BL60" s="4372"/>
      <c r="BM60" s="4372"/>
      <c r="BN60" s="4373" t="s">
        <v>1544</v>
      </c>
      <c r="BO60" s="4373"/>
      <c r="BP60" s="4373"/>
      <c r="BQ60" s="4373"/>
      <c r="BR60" s="4373"/>
      <c r="BS60" s="4373"/>
      <c r="BT60" s="4373"/>
      <c r="BU60" s="4373"/>
      <c r="BV60" s="4373"/>
      <c r="BW60" s="4373"/>
      <c r="BX60" s="4373"/>
      <c r="BY60" s="4373"/>
      <c r="BZ60" s="4373"/>
      <c r="CA60" s="4373"/>
      <c r="CB60" s="4374"/>
      <c r="CC60" s="4302"/>
      <c r="CD60" s="4303"/>
      <c r="CE60" s="4303"/>
      <c r="CF60" s="4380"/>
      <c r="CG60" s="4380"/>
      <c r="CH60" s="4380"/>
      <c r="CI60" s="4321">
        <f>SUM(CI54:CP59)</f>
        <v>15540000</v>
      </c>
      <c r="CJ60" s="4321"/>
      <c r="CK60" s="4321"/>
      <c r="CL60" s="4321"/>
      <c r="CM60" s="4321"/>
      <c r="CN60" s="4321"/>
      <c r="CO60" s="4321"/>
      <c r="CP60" s="4322"/>
      <c r="CQ60" s="4302"/>
      <c r="CR60" s="4303"/>
      <c r="CS60" s="4303"/>
      <c r="CT60" s="4380"/>
      <c r="CU60" s="4380"/>
      <c r="CV60" s="4380"/>
      <c r="CW60" s="4321">
        <f>SUM(CW54:DD59)</f>
        <v>1020000</v>
      </c>
      <c r="CX60" s="4321"/>
      <c r="CY60" s="4321"/>
      <c r="CZ60" s="4321"/>
      <c r="DA60" s="4321"/>
      <c r="DB60" s="4321"/>
      <c r="DC60" s="4321"/>
      <c r="DD60" s="4322"/>
      <c r="DE60" s="4302"/>
      <c r="DF60" s="4303"/>
      <c r="DG60" s="4303"/>
      <c r="DH60" s="4321">
        <f>SUM(DH54:DO59)</f>
        <v>16560000</v>
      </c>
      <c r="DI60" s="4321"/>
      <c r="DJ60" s="4321"/>
      <c r="DK60" s="4321"/>
      <c r="DL60" s="4321"/>
      <c r="DM60" s="4321"/>
      <c r="DN60" s="4321"/>
      <c r="DO60" s="4322"/>
      <c r="DP60" s="4368"/>
      <c r="DQ60" s="4369"/>
      <c r="DR60" s="4370"/>
    </row>
    <row r="61" spans="1:122" ht="12.6" customHeight="1">
      <c r="A61" s="4230"/>
      <c r="B61" s="4231"/>
      <c r="C61" s="4231"/>
      <c r="D61" s="4231"/>
      <c r="E61" s="4219"/>
      <c r="F61" s="4219"/>
      <c r="G61" s="4219"/>
      <c r="H61" s="4219"/>
      <c r="I61" s="4219"/>
      <c r="J61" s="4219"/>
      <c r="K61" s="4219"/>
      <c r="L61" s="4219"/>
      <c r="M61" s="4219"/>
      <c r="N61" s="4219"/>
      <c r="O61" s="4219"/>
      <c r="P61" s="4219"/>
      <c r="Q61" s="4219"/>
      <c r="R61" s="4219"/>
      <c r="S61" s="4220"/>
      <c r="T61" s="4217"/>
      <c r="U61" s="4218"/>
      <c r="V61" s="4218"/>
      <c r="W61" s="4225"/>
      <c r="X61" s="4225"/>
      <c r="Y61" s="4225"/>
      <c r="Z61" s="4215"/>
      <c r="AA61" s="4215"/>
      <c r="AB61" s="4215"/>
      <c r="AC61" s="4215"/>
      <c r="AD61" s="4215"/>
      <c r="AE61" s="4215"/>
      <c r="AF61" s="4215"/>
      <c r="AG61" s="4216"/>
      <c r="AH61" s="4217"/>
      <c r="AI61" s="4218"/>
      <c r="AJ61" s="4218"/>
      <c r="AK61" s="4225"/>
      <c r="AL61" s="4225"/>
      <c r="AM61" s="4225"/>
      <c r="AN61" s="4215"/>
      <c r="AO61" s="4215"/>
      <c r="AP61" s="4215"/>
      <c r="AQ61" s="4215"/>
      <c r="AR61" s="4215"/>
      <c r="AS61" s="4215"/>
      <c r="AT61" s="4215"/>
      <c r="AU61" s="4216"/>
      <c r="AV61" s="4217"/>
      <c r="AW61" s="4218"/>
      <c r="AX61" s="4218"/>
      <c r="AY61" s="4215"/>
      <c r="AZ61" s="4215"/>
      <c r="BA61" s="4215"/>
      <c r="BB61" s="4215"/>
      <c r="BC61" s="4215"/>
      <c r="BD61" s="4215"/>
      <c r="BE61" s="4215"/>
      <c r="BF61" s="4216"/>
      <c r="BG61" s="4227"/>
      <c r="BH61" s="4228"/>
      <c r="BI61" s="4229"/>
      <c r="BJ61" s="4371"/>
      <c r="BK61" s="4372"/>
      <c r="BL61" s="4372"/>
      <c r="BM61" s="4372"/>
      <c r="BN61" s="4373"/>
      <c r="BO61" s="4373"/>
      <c r="BP61" s="4373"/>
      <c r="BQ61" s="4373"/>
      <c r="BR61" s="4373"/>
      <c r="BS61" s="4373"/>
      <c r="BT61" s="4373"/>
      <c r="BU61" s="4373"/>
      <c r="BV61" s="4373"/>
      <c r="BW61" s="4373"/>
      <c r="BX61" s="4373"/>
      <c r="BY61" s="4373"/>
      <c r="BZ61" s="4373"/>
      <c r="CA61" s="4373"/>
      <c r="CB61" s="4374"/>
      <c r="CC61" s="4302"/>
      <c r="CD61" s="4303"/>
      <c r="CE61" s="4303"/>
      <c r="CF61" s="4380"/>
      <c r="CG61" s="4380"/>
      <c r="CH61" s="4380"/>
      <c r="CI61" s="4321"/>
      <c r="CJ61" s="4321"/>
      <c r="CK61" s="4321"/>
      <c r="CL61" s="4321"/>
      <c r="CM61" s="4321"/>
      <c r="CN61" s="4321"/>
      <c r="CO61" s="4321"/>
      <c r="CP61" s="4322"/>
      <c r="CQ61" s="4302"/>
      <c r="CR61" s="4303"/>
      <c r="CS61" s="4303"/>
      <c r="CT61" s="4380"/>
      <c r="CU61" s="4380"/>
      <c r="CV61" s="4380"/>
      <c r="CW61" s="4321"/>
      <c r="CX61" s="4321"/>
      <c r="CY61" s="4321"/>
      <c r="CZ61" s="4321"/>
      <c r="DA61" s="4321"/>
      <c r="DB61" s="4321"/>
      <c r="DC61" s="4321"/>
      <c r="DD61" s="4322"/>
      <c r="DE61" s="4302"/>
      <c r="DF61" s="4303"/>
      <c r="DG61" s="4303"/>
      <c r="DH61" s="4321"/>
      <c r="DI61" s="4321"/>
      <c r="DJ61" s="4321"/>
      <c r="DK61" s="4321"/>
      <c r="DL61" s="4321"/>
      <c r="DM61" s="4321"/>
      <c r="DN61" s="4321"/>
      <c r="DO61" s="4322"/>
      <c r="DP61" s="4368"/>
      <c r="DQ61" s="4369"/>
      <c r="DR61" s="4370"/>
    </row>
    <row r="62" spans="1:122" ht="12.6" customHeight="1">
      <c r="A62" s="4230"/>
      <c r="B62" s="4231"/>
      <c r="C62" s="4231"/>
      <c r="D62" s="4231"/>
      <c r="E62" s="4219"/>
      <c r="F62" s="4219"/>
      <c r="G62" s="4219"/>
      <c r="H62" s="4219"/>
      <c r="I62" s="4219"/>
      <c r="J62" s="4219"/>
      <c r="K62" s="4219"/>
      <c r="L62" s="4219"/>
      <c r="M62" s="4219"/>
      <c r="N62" s="4219"/>
      <c r="O62" s="4219"/>
      <c r="P62" s="4219"/>
      <c r="Q62" s="4219"/>
      <c r="R62" s="4219"/>
      <c r="S62" s="4220"/>
      <c r="T62" s="4217"/>
      <c r="U62" s="4218"/>
      <c r="V62" s="4218"/>
      <c r="W62" s="4225"/>
      <c r="X62" s="4225"/>
      <c r="Y62" s="4225"/>
      <c r="Z62" s="4215"/>
      <c r="AA62" s="4215"/>
      <c r="AB62" s="4215"/>
      <c r="AC62" s="4215"/>
      <c r="AD62" s="4215"/>
      <c r="AE62" s="4215"/>
      <c r="AF62" s="4215"/>
      <c r="AG62" s="4216"/>
      <c r="AH62" s="4217"/>
      <c r="AI62" s="4218"/>
      <c r="AJ62" s="4218"/>
      <c r="AK62" s="4225"/>
      <c r="AL62" s="4225"/>
      <c r="AM62" s="4225"/>
      <c r="AN62" s="4215"/>
      <c r="AO62" s="4215"/>
      <c r="AP62" s="4215"/>
      <c r="AQ62" s="4215"/>
      <c r="AR62" s="4215"/>
      <c r="AS62" s="4215"/>
      <c r="AT62" s="4215"/>
      <c r="AU62" s="4216"/>
      <c r="AV62" s="4217"/>
      <c r="AW62" s="4218"/>
      <c r="AX62" s="4218"/>
      <c r="AY62" s="4215"/>
      <c r="AZ62" s="4215"/>
      <c r="BA62" s="4215"/>
      <c r="BB62" s="4215"/>
      <c r="BC62" s="4215"/>
      <c r="BD62" s="4215"/>
      <c r="BE62" s="4215"/>
      <c r="BF62" s="4216"/>
      <c r="BG62" s="4227"/>
      <c r="BH62" s="4228"/>
      <c r="BI62" s="4229"/>
      <c r="BJ62" s="4371"/>
      <c r="BK62" s="4372"/>
      <c r="BL62" s="4372"/>
      <c r="BM62" s="4372"/>
      <c r="BN62" s="4373"/>
      <c r="BO62" s="4373"/>
      <c r="BP62" s="4373"/>
      <c r="BQ62" s="4373"/>
      <c r="BR62" s="4373"/>
      <c r="BS62" s="4373"/>
      <c r="BT62" s="4373"/>
      <c r="BU62" s="4373"/>
      <c r="BV62" s="4373"/>
      <c r="BW62" s="4373"/>
      <c r="BX62" s="4373"/>
      <c r="BY62" s="4373"/>
      <c r="BZ62" s="4373"/>
      <c r="CA62" s="4373"/>
      <c r="CB62" s="4374"/>
      <c r="CC62" s="4302"/>
      <c r="CD62" s="4303"/>
      <c r="CE62" s="4303"/>
      <c r="CF62" s="4380"/>
      <c r="CG62" s="4380"/>
      <c r="CH62" s="4380"/>
      <c r="CI62" s="4321"/>
      <c r="CJ62" s="4321"/>
      <c r="CK62" s="4321"/>
      <c r="CL62" s="4321"/>
      <c r="CM62" s="4321"/>
      <c r="CN62" s="4321"/>
      <c r="CO62" s="4321"/>
      <c r="CP62" s="4322"/>
      <c r="CQ62" s="4302"/>
      <c r="CR62" s="4303"/>
      <c r="CS62" s="4303"/>
      <c r="CT62" s="4380"/>
      <c r="CU62" s="4380"/>
      <c r="CV62" s="4380"/>
      <c r="CW62" s="4321"/>
      <c r="CX62" s="4321"/>
      <c r="CY62" s="4321"/>
      <c r="CZ62" s="4321"/>
      <c r="DA62" s="4321"/>
      <c r="DB62" s="4321"/>
      <c r="DC62" s="4321"/>
      <c r="DD62" s="4322"/>
      <c r="DE62" s="4302"/>
      <c r="DF62" s="4303"/>
      <c r="DG62" s="4303"/>
      <c r="DH62" s="4321"/>
      <c r="DI62" s="4321"/>
      <c r="DJ62" s="4321"/>
      <c r="DK62" s="4321"/>
      <c r="DL62" s="4321"/>
      <c r="DM62" s="4321"/>
      <c r="DN62" s="4321"/>
      <c r="DO62" s="4322"/>
      <c r="DP62" s="4368"/>
      <c r="DQ62" s="4369"/>
      <c r="DR62" s="4370"/>
    </row>
    <row r="63" spans="1:122" ht="12.6" customHeight="1">
      <c r="A63" s="4230"/>
      <c r="B63" s="4231"/>
      <c r="C63" s="4231"/>
      <c r="D63" s="4231"/>
      <c r="E63" s="4219"/>
      <c r="F63" s="4219"/>
      <c r="G63" s="4219"/>
      <c r="H63" s="4219"/>
      <c r="I63" s="4219"/>
      <c r="J63" s="4219"/>
      <c r="K63" s="4219"/>
      <c r="L63" s="4219"/>
      <c r="M63" s="4219"/>
      <c r="N63" s="4219"/>
      <c r="O63" s="4219"/>
      <c r="P63" s="4219"/>
      <c r="Q63" s="4219"/>
      <c r="R63" s="4219"/>
      <c r="S63" s="4220"/>
      <c r="T63" s="4217"/>
      <c r="U63" s="4218"/>
      <c r="V63" s="4218"/>
      <c r="W63" s="4225"/>
      <c r="X63" s="4225"/>
      <c r="Y63" s="4225"/>
      <c r="Z63" s="4215"/>
      <c r="AA63" s="4215"/>
      <c r="AB63" s="4215"/>
      <c r="AC63" s="4215"/>
      <c r="AD63" s="4215"/>
      <c r="AE63" s="4215"/>
      <c r="AF63" s="4215"/>
      <c r="AG63" s="4216"/>
      <c r="AH63" s="4217"/>
      <c r="AI63" s="4218"/>
      <c r="AJ63" s="4218"/>
      <c r="AK63" s="4225"/>
      <c r="AL63" s="4225"/>
      <c r="AM63" s="4225"/>
      <c r="AN63" s="4215"/>
      <c r="AO63" s="4215"/>
      <c r="AP63" s="4215"/>
      <c r="AQ63" s="4215"/>
      <c r="AR63" s="4215"/>
      <c r="AS63" s="4215"/>
      <c r="AT63" s="4215"/>
      <c r="AU63" s="4216"/>
      <c r="AV63" s="4217"/>
      <c r="AW63" s="4218"/>
      <c r="AX63" s="4218"/>
      <c r="AY63" s="4215"/>
      <c r="AZ63" s="4215"/>
      <c r="BA63" s="4215"/>
      <c r="BB63" s="4215"/>
      <c r="BC63" s="4215"/>
      <c r="BD63" s="4215"/>
      <c r="BE63" s="4215"/>
      <c r="BF63" s="4216"/>
      <c r="BG63" s="4227"/>
      <c r="BH63" s="4228"/>
      <c r="BI63" s="4229"/>
      <c r="BJ63" s="4371"/>
      <c r="BK63" s="4372"/>
      <c r="BL63" s="4372"/>
      <c r="BM63" s="4372"/>
      <c r="BN63" s="4373"/>
      <c r="BO63" s="4373"/>
      <c r="BP63" s="4373"/>
      <c r="BQ63" s="4373"/>
      <c r="BR63" s="4373"/>
      <c r="BS63" s="4373"/>
      <c r="BT63" s="4373"/>
      <c r="BU63" s="4373"/>
      <c r="BV63" s="4373"/>
      <c r="BW63" s="4373"/>
      <c r="BX63" s="4373"/>
      <c r="BY63" s="4373"/>
      <c r="BZ63" s="4373"/>
      <c r="CA63" s="4373"/>
      <c r="CB63" s="4374"/>
      <c r="CC63" s="4302"/>
      <c r="CD63" s="4303"/>
      <c r="CE63" s="4303"/>
      <c r="CF63" s="4380"/>
      <c r="CG63" s="4380"/>
      <c r="CH63" s="4380"/>
      <c r="CI63" s="4321"/>
      <c r="CJ63" s="4321"/>
      <c r="CK63" s="4321"/>
      <c r="CL63" s="4321"/>
      <c r="CM63" s="4321"/>
      <c r="CN63" s="4321"/>
      <c r="CO63" s="4321"/>
      <c r="CP63" s="4322"/>
      <c r="CQ63" s="4302"/>
      <c r="CR63" s="4303"/>
      <c r="CS63" s="4303"/>
      <c r="CT63" s="4380"/>
      <c r="CU63" s="4380"/>
      <c r="CV63" s="4380"/>
      <c r="CW63" s="4321"/>
      <c r="CX63" s="4321"/>
      <c r="CY63" s="4321"/>
      <c r="CZ63" s="4321"/>
      <c r="DA63" s="4321"/>
      <c r="DB63" s="4321"/>
      <c r="DC63" s="4321"/>
      <c r="DD63" s="4322"/>
      <c r="DE63" s="4302"/>
      <c r="DF63" s="4303"/>
      <c r="DG63" s="4303"/>
      <c r="DH63" s="4321"/>
      <c r="DI63" s="4321"/>
      <c r="DJ63" s="4321"/>
      <c r="DK63" s="4321"/>
      <c r="DL63" s="4321"/>
      <c r="DM63" s="4321"/>
      <c r="DN63" s="4321"/>
      <c r="DO63" s="4322"/>
      <c r="DP63" s="4368"/>
      <c r="DQ63" s="4369"/>
      <c r="DR63" s="4370"/>
    </row>
    <row r="64" spans="1:122" ht="12.6" customHeight="1">
      <c r="A64" s="4230"/>
      <c r="B64" s="4231"/>
      <c r="C64" s="4231"/>
      <c r="D64" s="4231"/>
      <c r="E64" s="4219"/>
      <c r="F64" s="4219"/>
      <c r="G64" s="4219"/>
      <c r="H64" s="4219"/>
      <c r="I64" s="4219"/>
      <c r="J64" s="4219"/>
      <c r="K64" s="4219"/>
      <c r="L64" s="4219"/>
      <c r="M64" s="4219"/>
      <c r="N64" s="4219"/>
      <c r="O64" s="4219"/>
      <c r="P64" s="4219"/>
      <c r="Q64" s="4219"/>
      <c r="R64" s="4219"/>
      <c r="S64" s="4220"/>
      <c r="T64" s="4217"/>
      <c r="U64" s="4218"/>
      <c r="V64" s="4218"/>
      <c r="W64" s="4225"/>
      <c r="X64" s="4225"/>
      <c r="Y64" s="4225"/>
      <c r="Z64" s="4215"/>
      <c r="AA64" s="4215"/>
      <c r="AB64" s="4215"/>
      <c r="AC64" s="4215"/>
      <c r="AD64" s="4215"/>
      <c r="AE64" s="4215"/>
      <c r="AF64" s="4215"/>
      <c r="AG64" s="4216"/>
      <c r="AH64" s="4217"/>
      <c r="AI64" s="4218"/>
      <c r="AJ64" s="4218"/>
      <c r="AK64" s="4225"/>
      <c r="AL64" s="4225"/>
      <c r="AM64" s="4225"/>
      <c r="AN64" s="4215"/>
      <c r="AO64" s="4215"/>
      <c r="AP64" s="4215"/>
      <c r="AQ64" s="4215"/>
      <c r="AR64" s="4215"/>
      <c r="AS64" s="4215"/>
      <c r="AT64" s="4215"/>
      <c r="AU64" s="4216"/>
      <c r="AV64" s="4217"/>
      <c r="AW64" s="4218"/>
      <c r="AX64" s="4218"/>
      <c r="AY64" s="4215"/>
      <c r="AZ64" s="4215"/>
      <c r="BA64" s="4215"/>
      <c r="BB64" s="4215"/>
      <c r="BC64" s="4215"/>
      <c r="BD64" s="4215"/>
      <c r="BE64" s="4215"/>
      <c r="BF64" s="4216"/>
      <c r="BG64" s="4227"/>
      <c r="BH64" s="4228"/>
      <c r="BI64" s="4229"/>
      <c r="BJ64" s="4371"/>
      <c r="BK64" s="4372"/>
      <c r="BL64" s="4372"/>
      <c r="BM64" s="4372"/>
      <c r="BN64" s="4373"/>
      <c r="BO64" s="4373"/>
      <c r="BP64" s="4373"/>
      <c r="BQ64" s="4373"/>
      <c r="BR64" s="4373"/>
      <c r="BS64" s="4373"/>
      <c r="BT64" s="4373"/>
      <c r="BU64" s="4373"/>
      <c r="BV64" s="4373"/>
      <c r="BW64" s="4373"/>
      <c r="BX64" s="4373"/>
      <c r="BY64" s="4373"/>
      <c r="BZ64" s="4373"/>
      <c r="CA64" s="4373"/>
      <c r="CB64" s="4374"/>
      <c r="CC64" s="4302"/>
      <c r="CD64" s="4303"/>
      <c r="CE64" s="4303"/>
      <c r="CF64" s="4380"/>
      <c r="CG64" s="4380"/>
      <c r="CH64" s="4380"/>
      <c r="CI64" s="4321"/>
      <c r="CJ64" s="4321"/>
      <c r="CK64" s="4321"/>
      <c r="CL64" s="4321"/>
      <c r="CM64" s="4321"/>
      <c r="CN64" s="4321"/>
      <c r="CO64" s="4321"/>
      <c r="CP64" s="4322"/>
      <c r="CQ64" s="4302"/>
      <c r="CR64" s="4303"/>
      <c r="CS64" s="4303"/>
      <c r="CT64" s="4380"/>
      <c r="CU64" s="4380"/>
      <c r="CV64" s="4380"/>
      <c r="CW64" s="4321"/>
      <c r="CX64" s="4321"/>
      <c r="CY64" s="4321"/>
      <c r="CZ64" s="4321"/>
      <c r="DA64" s="4321"/>
      <c r="DB64" s="4321"/>
      <c r="DC64" s="4321"/>
      <c r="DD64" s="4322"/>
      <c r="DE64" s="4302"/>
      <c r="DF64" s="4303"/>
      <c r="DG64" s="4303"/>
      <c r="DH64" s="4321"/>
      <c r="DI64" s="4321"/>
      <c r="DJ64" s="4321"/>
      <c r="DK64" s="4321"/>
      <c r="DL64" s="4321"/>
      <c r="DM64" s="4321"/>
      <c r="DN64" s="4321"/>
      <c r="DO64" s="4322"/>
      <c r="DP64" s="4368"/>
      <c r="DQ64" s="4369"/>
      <c r="DR64" s="4370"/>
    </row>
    <row r="65" spans="1:122" ht="12.6" customHeight="1">
      <c r="A65" s="4230"/>
      <c r="B65" s="4231"/>
      <c r="C65" s="4231"/>
      <c r="D65" s="4231"/>
      <c r="E65" s="4219"/>
      <c r="F65" s="4219"/>
      <c r="G65" s="4219"/>
      <c r="H65" s="4219"/>
      <c r="I65" s="4219"/>
      <c r="J65" s="4219"/>
      <c r="K65" s="4219"/>
      <c r="L65" s="4219"/>
      <c r="M65" s="4219"/>
      <c r="N65" s="4219"/>
      <c r="O65" s="4219"/>
      <c r="P65" s="4219"/>
      <c r="Q65" s="4219"/>
      <c r="R65" s="4219"/>
      <c r="S65" s="4220"/>
      <c r="T65" s="4217"/>
      <c r="U65" s="4218"/>
      <c r="V65" s="4218"/>
      <c r="W65" s="4225"/>
      <c r="X65" s="4225"/>
      <c r="Y65" s="4225"/>
      <c r="Z65" s="4215"/>
      <c r="AA65" s="4215"/>
      <c r="AB65" s="4215"/>
      <c r="AC65" s="4215"/>
      <c r="AD65" s="4215"/>
      <c r="AE65" s="4215"/>
      <c r="AF65" s="4215"/>
      <c r="AG65" s="4216"/>
      <c r="AH65" s="4217"/>
      <c r="AI65" s="4218"/>
      <c r="AJ65" s="4218"/>
      <c r="AK65" s="4225"/>
      <c r="AL65" s="4225"/>
      <c r="AM65" s="4225"/>
      <c r="AN65" s="4215"/>
      <c r="AO65" s="4215"/>
      <c r="AP65" s="4215"/>
      <c r="AQ65" s="4215"/>
      <c r="AR65" s="4215"/>
      <c r="AS65" s="4215"/>
      <c r="AT65" s="4215"/>
      <c r="AU65" s="4216"/>
      <c r="AV65" s="4217"/>
      <c r="AW65" s="4218"/>
      <c r="AX65" s="4218"/>
      <c r="AY65" s="4215"/>
      <c r="AZ65" s="4215"/>
      <c r="BA65" s="4215"/>
      <c r="BB65" s="4215"/>
      <c r="BC65" s="4215"/>
      <c r="BD65" s="4215"/>
      <c r="BE65" s="4215"/>
      <c r="BF65" s="4216"/>
      <c r="BG65" s="4227"/>
      <c r="BH65" s="4228"/>
      <c r="BI65" s="4229"/>
      <c r="BJ65" s="4371"/>
      <c r="BK65" s="4372"/>
      <c r="BL65" s="4372"/>
      <c r="BM65" s="4372"/>
      <c r="BN65" s="4373"/>
      <c r="BO65" s="4373"/>
      <c r="BP65" s="4373"/>
      <c r="BQ65" s="4373"/>
      <c r="BR65" s="4373"/>
      <c r="BS65" s="4373"/>
      <c r="BT65" s="4373"/>
      <c r="BU65" s="4373"/>
      <c r="BV65" s="4373"/>
      <c r="BW65" s="4373"/>
      <c r="BX65" s="4373"/>
      <c r="BY65" s="4373"/>
      <c r="BZ65" s="4373"/>
      <c r="CA65" s="4373"/>
      <c r="CB65" s="4374"/>
      <c r="CC65" s="4302"/>
      <c r="CD65" s="4303"/>
      <c r="CE65" s="4303"/>
      <c r="CF65" s="4380"/>
      <c r="CG65" s="4380"/>
      <c r="CH65" s="4380"/>
      <c r="CI65" s="4321"/>
      <c r="CJ65" s="4321"/>
      <c r="CK65" s="4321"/>
      <c r="CL65" s="4321"/>
      <c r="CM65" s="4321"/>
      <c r="CN65" s="4321"/>
      <c r="CO65" s="4321"/>
      <c r="CP65" s="4322"/>
      <c r="CQ65" s="4302"/>
      <c r="CR65" s="4303"/>
      <c r="CS65" s="4303"/>
      <c r="CT65" s="4380"/>
      <c r="CU65" s="4380"/>
      <c r="CV65" s="4380"/>
      <c r="CW65" s="4321"/>
      <c r="CX65" s="4321"/>
      <c r="CY65" s="4321"/>
      <c r="CZ65" s="4321"/>
      <c r="DA65" s="4321"/>
      <c r="DB65" s="4321"/>
      <c r="DC65" s="4321"/>
      <c r="DD65" s="4322"/>
      <c r="DE65" s="4302"/>
      <c r="DF65" s="4303"/>
      <c r="DG65" s="4303"/>
      <c r="DH65" s="4321"/>
      <c r="DI65" s="4321"/>
      <c r="DJ65" s="4321"/>
      <c r="DK65" s="4321"/>
      <c r="DL65" s="4321"/>
      <c r="DM65" s="4321"/>
      <c r="DN65" s="4321"/>
      <c r="DO65" s="4322"/>
      <c r="DP65" s="4368"/>
      <c r="DQ65" s="4369"/>
      <c r="DR65" s="4370"/>
    </row>
    <row r="66" spans="1:122" ht="12.6" customHeight="1">
      <c r="A66" s="4230"/>
      <c r="B66" s="4231"/>
      <c r="C66" s="4231"/>
      <c r="D66" s="4231"/>
      <c r="E66" s="4219"/>
      <c r="F66" s="4219"/>
      <c r="G66" s="4219"/>
      <c r="H66" s="4219"/>
      <c r="I66" s="4219"/>
      <c r="J66" s="4219"/>
      <c r="K66" s="4219"/>
      <c r="L66" s="4219"/>
      <c r="M66" s="4219"/>
      <c r="N66" s="4219"/>
      <c r="O66" s="4219"/>
      <c r="P66" s="4219"/>
      <c r="Q66" s="4219"/>
      <c r="R66" s="4219"/>
      <c r="S66" s="4220"/>
      <c r="T66" s="4217"/>
      <c r="U66" s="4218"/>
      <c r="V66" s="4218"/>
      <c r="W66" s="4225"/>
      <c r="X66" s="4225"/>
      <c r="Y66" s="4225"/>
      <c r="Z66" s="4215"/>
      <c r="AA66" s="4215"/>
      <c r="AB66" s="4215"/>
      <c r="AC66" s="4215"/>
      <c r="AD66" s="4215"/>
      <c r="AE66" s="4215"/>
      <c r="AF66" s="4215"/>
      <c r="AG66" s="4216"/>
      <c r="AH66" s="4217"/>
      <c r="AI66" s="4218"/>
      <c r="AJ66" s="4218"/>
      <c r="AK66" s="4225"/>
      <c r="AL66" s="4225"/>
      <c r="AM66" s="4225"/>
      <c r="AN66" s="4215"/>
      <c r="AO66" s="4215"/>
      <c r="AP66" s="4215"/>
      <c r="AQ66" s="4215"/>
      <c r="AR66" s="4215"/>
      <c r="AS66" s="4215"/>
      <c r="AT66" s="4215"/>
      <c r="AU66" s="4216"/>
      <c r="AV66" s="4217"/>
      <c r="AW66" s="4218"/>
      <c r="AX66" s="4218"/>
      <c r="AY66" s="4215"/>
      <c r="AZ66" s="4215"/>
      <c r="BA66" s="4215"/>
      <c r="BB66" s="4215"/>
      <c r="BC66" s="4215"/>
      <c r="BD66" s="4215"/>
      <c r="BE66" s="4215"/>
      <c r="BF66" s="4216"/>
      <c r="BG66" s="4227"/>
      <c r="BH66" s="4228"/>
      <c r="BI66" s="4229"/>
      <c r="BJ66" s="4371"/>
      <c r="BK66" s="4372"/>
      <c r="BL66" s="4372"/>
      <c r="BM66" s="4372"/>
      <c r="BN66" s="4373"/>
      <c r="BO66" s="4373"/>
      <c r="BP66" s="4373"/>
      <c r="BQ66" s="4373"/>
      <c r="BR66" s="4373"/>
      <c r="BS66" s="4373"/>
      <c r="BT66" s="4373"/>
      <c r="BU66" s="4373"/>
      <c r="BV66" s="4373"/>
      <c r="BW66" s="4373"/>
      <c r="BX66" s="4373"/>
      <c r="BY66" s="4373"/>
      <c r="BZ66" s="4373"/>
      <c r="CA66" s="4373"/>
      <c r="CB66" s="4374"/>
      <c r="CC66" s="4302"/>
      <c r="CD66" s="4303"/>
      <c r="CE66" s="4303"/>
      <c r="CF66" s="4380"/>
      <c r="CG66" s="4380"/>
      <c r="CH66" s="4380"/>
      <c r="CI66" s="4321"/>
      <c r="CJ66" s="4321"/>
      <c r="CK66" s="4321"/>
      <c r="CL66" s="4321"/>
      <c r="CM66" s="4321"/>
      <c r="CN66" s="4321"/>
      <c r="CO66" s="4321"/>
      <c r="CP66" s="4322"/>
      <c r="CQ66" s="4302"/>
      <c r="CR66" s="4303"/>
      <c r="CS66" s="4303"/>
      <c r="CT66" s="4380"/>
      <c r="CU66" s="4380"/>
      <c r="CV66" s="4380"/>
      <c r="CW66" s="4321"/>
      <c r="CX66" s="4321"/>
      <c r="CY66" s="4321"/>
      <c r="CZ66" s="4321"/>
      <c r="DA66" s="4321"/>
      <c r="DB66" s="4321"/>
      <c r="DC66" s="4321"/>
      <c r="DD66" s="4322"/>
      <c r="DE66" s="4302"/>
      <c r="DF66" s="4303"/>
      <c r="DG66" s="4303"/>
      <c r="DH66" s="4321"/>
      <c r="DI66" s="4321"/>
      <c r="DJ66" s="4321"/>
      <c r="DK66" s="4321"/>
      <c r="DL66" s="4321"/>
      <c r="DM66" s="4321"/>
      <c r="DN66" s="4321"/>
      <c r="DO66" s="4322"/>
      <c r="DP66" s="4368"/>
      <c r="DQ66" s="4369"/>
      <c r="DR66" s="4370"/>
    </row>
    <row r="67" spans="1:122" ht="12.6" customHeight="1">
      <c r="A67" s="4230"/>
      <c r="B67" s="4231"/>
      <c r="C67" s="4231"/>
      <c r="D67" s="4231"/>
      <c r="E67" s="4219"/>
      <c r="F67" s="4219"/>
      <c r="G67" s="4219"/>
      <c r="H67" s="4219"/>
      <c r="I67" s="4219"/>
      <c r="J67" s="4219"/>
      <c r="K67" s="4219"/>
      <c r="L67" s="4219"/>
      <c r="M67" s="4219"/>
      <c r="N67" s="4219"/>
      <c r="O67" s="4219"/>
      <c r="P67" s="4219"/>
      <c r="Q67" s="4219"/>
      <c r="R67" s="4219"/>
      <c r="S67" s="4220"/>
      <c r="T67" s="4217"/>
      <c r="U67" s="4218"/>
      <c r="V67" s="4218"/>
      <c r="W67" s="4225"/>
      <c r="X67" s="4225"/>
      <c r="Y67" s="4225"/>
      <c r="Z67" s="4215"/>
      <c r="AA67" s="4215"/>
      <c r="AB67" s="4215"/>
      <c r="AC67" s="4215"/>
      <c r="AD67" s="4215"/>
      <c r="AE67" s="4215"/>
      <c r="AF67" s="4215"/>
      <c r="AG67" s="4216"/>
      <c r="AH67" s="4217"/>
      <c r="AI67" s="4218"/>
      <c r="AJ67" s="4218"/>
      <c r="AK67" s="4225"/>
      <c r="AL67" s="4225"/>
      <c r="AM67" s="4225"/>
      <c r="AN67" s="4215"/>
      <c r="AO67" s="4215"/>
      <c r="AP67" s="4215"/>
      <c r="AQ67" s="4215"/>
      <c r="AR67" s="4215"/>
      <c r="AS67" s="4215"/>
      <c r="AT67" s="4215"/>
      <c r="AU67" s="4216"/>
      <c r="AV67" s="4217"/>
      <c r="AW67" s="4218"/>
      <c r="AX67" s="4218"/>
      <c r="AY67" s="4215"/>
      <c r="AZ67" s="4215"/>
      <c r="BA67" s="4215"/>
      <c r="BB67" s="4215"/>
      <c r="BC67" s="4215"/>
      <c r="BD67" s="4215"/>
      <c r="BE67" s="4215"/>
      <c r="BF67" s="4216"/>
      <c r="BG67" s="4227"/>
      <c r="BH67" s="4228"/>
      <c r="BI67" s="4229"/>
      <c r="BJ67" s="4371"/>
      <c r="BK67" s="4372"/>
      <c r="BL67" s="4372"/>
      <c r="BM67" s="4372"/>
      <c r="BN67" s="4373"/>
      <c r="BO67" s="4373"/>
      <c r="BP67" s="4373"/>
      <c r="BQ67" s="4373"/>
      <c r="BR67" s="4373"/>
      <c r="BS67" s="4373"/>
      <c r="BT67" s="4373"/>
      <c r="BU67" s="4373"/>
      <c r="BV67" s="4373"/>
      <c r="BW67" s="4373"/>
      <c r="BX67" s="4373"/>
      <c r="BY67" s="4373"/>
      <c r="BZ67" s="4373"/>
      <c r="CA67" s="4373"/>
      <c r="CB67" s="4374"/>
      <c r="CC67" s="4302"/>
      <c r="CD67" s="4303"/>
      <c r="CE67" s="4303"/>
      <c r="CF67" s="4380"/>
      <c r="CG67" s="4380"/>
      <c r="CH67" s="4380"/>
      <c r="CI67" s="4321"/>
      <c r="CJ67" s="4321"/>
      <c r="CK67" s="4321"/>
      <c r="CL67" s="4321"/>
      <c r="CM67" s="4321"/>
      <c r="CN67" s="4321"/>
      <c r="CO67" s="4321"/>
      <c r="CP67" s="4322"/>
      <c r="CQ67" s="4302"/>
      <c r="CR67" s="4303"/>
      <c r="CS67" s="4303"/>
      <c r="CT67" s="4380"/>
      <c r="CU67" s="4380"/>
      <c r="CV67" s="4380"/>
      <c r="CW67" s="4321"/>
      <c r="CX67" s="4321"/>
      <c r="CY67" s="4321"/>
      <c r="CZ67" s="4321"/>
      <c r="DA67" s="4321"/>
      <c r="DB67" s="4321"/>
      <c r="DC67" s="4321"/>
      <c r="DD67" s="4322"/>
      <c r="DE67" s="4302"/>
      <c r="DF67" s="4303"/>
      <c r="DG67" s="4303"/>
      <c r="DH67" s="4321"/>
      <c r="DI67" s="4321"/>
      <c r="DJ67" s="4321"/>
      <c r="DK67" s="4321"/>
      <c r="DL67" s="4321"/>
      <c r="DM67" s="4321"/>
      <c r="DN67" s="4321"/>
      <c r="DO67" s="4322"/>
      <c r="DP67" s="4368"/>
      <c r="DQ67" s="4369"/>
      <c r="DR67" s="4370"/>
    </row>
    <row r="68" spans="1:122" ht="12.6" customHeight="1">
      <c r="A68" s="4230"/>
      <c r="B68" s="4231"/>
      <c r="C68" s="4231"/>
      <c r="D68" s="4231"/>
      <c r="E68" s="4219"/>
      <c r="F68" s="4219"/>
      <c r="G68" s="4219"/>
      <c r="H68" s="4219"/>
      <c r="I68" s="4219"/>
      <c r="J68" s="4219"/>
      <c r="K68" s="4219"/>
      <c r="L68" s="4219"/>
      <c r="M68" s="4219"/>
      <c r="N68" s="4219"/>
      <c r="O68" s="4219"/>
      <c r="P68" s="4219"/>
      <c r="Q68" s="4219"/>
      <c r="R68" s="4219"/>
      <c r="S68" s="4220"/>
      <c r="T68" s="4217"/>
      <c r="U68" s="4218"/>
      <c r="V68" s="4218"/>
      <c r="W68" s="4225"/>
      <c r="X68" s="4225"/>
      <c r="Y68" s="4225"/>
      <c r="Z68" s="4215"/>
      <c r="AA68" s="4215"/>
      <c r="AB68" s="4215"/>
      <c r="AC68" s="4215"/>
      <c r="AD68" s="4215"/>
      <c r="AE68" s="4215"/>
      <c r="AF68" s="4215"/>
      <c r="AG68" s="4216"/>
      <c r="AH68" s="4217"/>
      <c r="AI68" s="4218"/>
      <c r="AJ68" s="4218"/>
      <c r="AK68" s="4225"/>
      <c r="AL68" s="4225"/>
      <c r="AM68" s="4225"/>
      <c r="AN68" s="4215"/>
      <c r="AO68" s="4215"/>
      <c r="AP68" s="4215"/>
      <c r="AQ68" s="4215"/>
      <c r="AR68" s="4215"/>
      <c r="AS68" s="4215"/>
      <c r="AT68" s="4215"/>
      <c r="AU68" s="4216"/>
      <c r="AV68" s="4217"/>
      <c r="AW68" s="4218"/>
      <c r="AX68" s="4218"/>
      <c r="AY68" s="4215"/>
      <c r="AZ68" s="4215"/>
      <c r="BA68" s="4215"/>
      <c r="BB68" s="4215"/>
      <c r="BC68" s="4215"/>
      <c r="BD68" s="4215"/>
      <c r="BE68" s="4215"/>
      <c r="BF68" s="4216"/>
      <c r="BG68" s="4227"/>
      <c r="BH68" s="4228"/>
      <c r="BI68" s="4229"/>
      <c r="BJ68" s="4371"/>
      <c r="BK68" s="4372"/>
      <c r="BL68" s="4372"/>
      <c r="BM68" s="4372"/>
      <c r="BN68" s="4373"/>
      <c r="BO68" s="4373"/>
      <c r="BP68" s="4373"/>
      <c r="BQ68" s="4373"/>
      <c r="BR68" s="4373"/>
      <c r="BS68" s="4373"/>
      <c r="BT68" s="4373"/>
      <c r="BU68" s="4373"/>
      <c r="BV68" s="4373"/>
      <c r="BW68" s="4373"/>
      <c r="BX68" s="4373"/>
      <c r="BY68" s="4373"/>
      <c r="BZ68" s="4373"/>
      <c r="CA68" s="4373"/>
      <c r="CB68" s="4374"/>
      <c r="CC68" s="4302"/>
      <c r="CD68" s="4303"/>
      <c r="CE68" s="4303"/>
      <c r="CF68" s="4380"/>
      <c r="CG68" s="4380"/>
      <c r="CH68" s="4380"/>
      <c r="CI68" s="4321"/>
      <c r="CJ68" s="4321"/>
      <c r="CK68" s="4321"/>
      <c r="CL68" s="4321"/>
      <c r="CM68" s="4321"/>
      <c r="CN68" s="4321"/>
      <c r="CO68" s="4321"/>
      <c r="CP68" s="4322"/>
      <c r="CQ68" s="4302"/>
      <c r="CR68" s="4303"/>
      <c r="CS68" s="4303"/>
      <c r="CT68" s="4380"/>
      <c r="CU68" s="4380"/>
      <c r="CV68" s="4380"/>
      <c r="CW68" s="4321"/>
      <c r="CX68" s="4321"/>
      <c r="CY68" s="4321"/>
      <c r="CZ68" s="4321"/>
      <c r="DA68" s="4321"/>
      <c r="DB68" s="4321"/>
      <c r="DC68" s="4321"/>
      <c r="DD68" s="4322"/>
      <c r="DE68" s="4302"/>
      <c r="DF68" s="4303"/>
      <c r="DG68" s="4303"/>
      <c r="DH68" s="4321"/>
      <c r="DI68" s="4321"/>
      <c r="DJ68" s="4321"/>
      <c r="DK68" s="4321"/>
      <c r="DL68" s="4321"/>
      <c r="DM68" s="4321"/>
      <c r="DN68" s="4321"/>
      <c r="DO68" s="4322"/>
      <c r="DP68" s="4368"/>
      <c r="DQ68" s="4369"/>
      <c r="DR68" s="4370"/>
    </row>
    <row r="69" spans="1:122" ht="12.6" customHeight="1">
      <c r="A69" s="4230"/>
      <c r="B69" s="4231"/>
      <c r="C69" s="4231"/>
      <c r="D69" s="4231"/>
      <c r="E69" s="4219"/>
      <c r="F69" s="4219"/>
      <c r="G69" s="4219"/>
      <c r="H69" s="4219"/>
      <c r="I69" s="4219"/>
      <c r="J69" s="4219"/>
      <c r="K69" s="4219"/>
      <c r="L69" s="4219"/>
      <c r="M69" s="4219"/>
      <c r="N69" s="4219"/>
      <c r="O69" s="4219"/>
      <c r="P69" s="4219"/>
      <c r="Q69" s="4219"/>
      <c r="R69" s="4219"/>
      <c r="S69" s="4220"/>
      <c r="T69" s="4217"/>
      <c r="U69" s="4218"/>
      <c r="V69" s="4218"/>
      <c r="W69" s="4225"/>
      <c r="X69" s="4225"/>
      <c r="Y69" s="4225"/>
      <c r="Z69" s="4215"/>
      <c r="AA69" s="4215"/>
      <c r="AB69" s="4215"/>
      <c r="AC69" s="4215"/>
      <c r="AD69" s="4215"/>
      <c r="AE69" s="4215"/>
      <c r="AF69" s="4215"/>
      <c r="AG69" s="4216"/>
      <c r="AH69" s="4217"/>
      <c r="AI69" s="4218"/>
      <c r="AJ69" s="4218"/>
      <c r="AK69" s="4225"/>
      <c r="AL69" s="4225"/>
      <c r="AM69" s="4225"/>
      <c r="AN69" s="4215"/>
      <c r="AO69" s="4215"/>
      <c r="AP69" s="4215"/>
      <c r="AQ69" s="4215"/>
      <c r="AR69" s="4215"/>
      <c r="AS69" s="4215"/>
      <c r="AT69" s="4215"/>
      <c r="AU69" s="4216"/>
      <c r="AV69" s="4217"/>
      <c r="AW69" s="4218"/>
      <c r="AX69" s="4218"/>
      <c r="AY69" s="4215"/>
      <c r="AZ69" s="4215"/>
      <c r="BA69" s="4215"/>
      <c r="BB69" s="4215"/>
      <c r="BC69" s="4215"/>
      <c r="BD69" s="4215"/>
      <c r="BE69" s="4215"/>
      <c r="BF69" s="4216"/>
      <c r="BG69" s="4227"/>
      <c r="BH69" s="4228"/>
      <c r="BI69" s="4229"/>
      <c r="BJ69" s="4371"/>
      <c r="BK69" s="4372"/>
      <c r="BL69" s="4372"/>
      <c r="BM69" s="4372"/>
      <c r="BN69" s="4373"/>
      <c r="BO69" s="4373"/>
      <c r="BP69" s="4373"/>
      <c r="BQ69" s="4373"/>
      <c r="BR69" s="4373"/>
      <c r="BS69" s="4373"/>
      <c r="BT69" s="4373"/>
      <c r="BU69" s="4373"/>
      <c r="BV69" s="4373"/>
      <c r="BW69" s="4373"/>
      <c r="BX69" s="4373"/>
      <c r="BY69" s="4373"/>
      <c r="BZ69" s="4373"/>
      <c r="CA69" s="4373"/>
      <c r="CB69" s="4374"/>
      <c r="CC69" s="4302"/>
      <c r="CD69" s="4303"/>
      <c r="CE69" s="4303"/>
      <c r="CF69" s="4380"/>
      <c r="CG69" s="4380"/>
      <c r="CH69" s="4380"/>
      <c r="CI69" s="4321"/>
      <c r="CJ69" s="4321"/>
      <c r="CK69" s="4321"/>
      <c r="CL69" s="4321"/>
      <c r="CM69" s="4321"/>
      <c r="CN69" s="4321"/>
      <c r="CO69" s="4321"/>
      <c r="CP69" s="4322"/>
      <c r="CQ69" s="4302"/>
      <c r="CR69" s="4303"/>
      <c r="CS69" s="4303"/>
      <c r="CT69" s="4380"/>
      <c r="CU69" s="4380"/>
      <c r="CV69" s="4380"/>
      <c r="CW69" s="4321"/>
      <c r="CX69" s="4321"/>
      <c r="CY69" s="4321"/>
      <c r="CZ69" s="4321"/>
      <c r="DA69" s="4321"/>
      <c r="DB69" s="4321"/>
      <c r="DC69" s="4321"/>
      <c r="DD69" s="4322"/>
      <c r="DE69" s="4302"/>
      <c r="DF69" s="4303"/>
      <c r="DG69" s="4303"/>
      <c r="DH69" s="4321"/>
      <c r="DI69" s="4321"/>
      <c r="DJ69" s="4321"/>
      <c r="DK69" s="4321"/>
      <c r="DL69" s="4321"/>
      <c r="DM69" s="4321"/>
      <c r="DN69" s="4321"/>
      <c r="DO69" s="4322"/>
      <c r="DP69" s="4368"/>
      <c r="DQ69" s="4369"/>
      <c r="DR69" s="4370"/>
    </row>
    <row r="70" spans="1:122" ht="12.6" customHeight="1">
      <c r="A70" s="4230"/>
      <c r="B70" s="4231"/>
      <c r="C70" s="4231"/>
      <c r="D70" s="4231"/>
      <c r="E70" s="4219"/>
      <c r="F70" s="4219"/>
      <c r="G70" s="4219"/>
      <c r="H70" s="4219"/>
      <c r="I70" s="4219"/>
      <c r="J70" s="4219"/>
      <c r="K70" s="4219"/>
      <c r="L70" s="4219"/>
      <c r="M70" s="4219"/>
      <c r="N70" s="4219"/>
      <c r="O70" s="4219"/>
      <c r="P70" s="4219"/>
      <c r="Q70" s="4219"/>
      <c r="R70" s="4219"/>
      <c r="S70" s="4220"/>
      <c r="T70" s="4217"/>
      <c r="U70" s="4218"/>
      <c r="V70" s="4218"/>
      <c r="W70" s="4225"/>
      <c r="X70" s="4225"/>
      <c r="Y70" s="4225"/>
      <c r="Z70" s="4215"/>
      <c r="AA70" s="4215"/>
      <c r="AB70" s="4215"/>
      <c r="AC70" s="4215"/>
      <c r="AD70" s="4215"/>
      <c r="AE70" s="4215"/>
      <c r="AF70" s="4215"/>
      <c r="AG70" s="4216"/>
      <c r="AH70" s="4217"/>
      <c r="AI70" s="4218"/>
      <c r="AJ70" s="4218"/>
      <c r="AK70" s="4225"/>
      <c r="AL70" s="4225"/>
      <c r="AM70" s="4225"/>
      <c r="AN70" s="4215"/>
      <c r="AO70" s="4215"/>
      <c r="AP70" s="4215"/>
      <c r="AQ70" s="4215"/>
      <c r="AR70" s="4215"/>
      <c r="AS70" s="4215"/>
      <c r="AT70" s="4215"/>
      <c r="AU70" s="4216"/>
      <c r="AV70" s="4217"/>
      <c r="AW70" s="4218"/>
      <c r="AX70" s="4218"/>
      <c r="AY70" s="4215"/>
      <c r="AZ70" s="4215"/>
      <c r="BA70" s="4215"/>
      <c r="BB70" s="4215"/>
      <c r="BC70" s="4215"/>
      <c r="BD70" s="4215"/>
      <c r="BE70" s="4215"/>
      <c r="BF70" s="4216"/>
      <c r="BG70" s="4227"/>
      <c r="BH70" s="4228"/>
      <c r="BI70" s="4229"/>
      <c r="BJ70" s="4371"/>
      <c r="BK70" s="4372"/>
      <c r="BL70" s="4372"/>
      <c r="BM70" s="4372"/>
      <c r="BN70" s="4373"/>
      <c r="BO70" s="4373"/>
      <c r="BP70" s="4373"/>
      <c r="BQ70" s="4373"/>
      <c r="BR70" s="4373"/>
      <c r="BS70" s="4373"/>
      <c r="BT70" s="4373"/>
      <c r="BU70" s="4373"/>
      <c r="BV70" s="4373"/>
      <c r="BW70" s="4373"/>
      <c r="BX70" s="4373"/>
      <c r="BY70" s="4373"/>
      <c r="BZ70" s="4373"/>
      <c r="CA70" s="4373"/>
      <c r="CB70" s="4374"/>
      <c r="CC70" s="4302"/>
      <c r="CD70" s="4303"/>
      <c r="CE70" s="4303"/>
      <c r="CF70" s="4380"/>
      <c r="CG70" s="4380"/>
      <c r="CH70" s="4380"/>
      <c r="CI70" s="4321"/>
      <c r="CJ70" s="4321"/>
      <c r="CK70" s="4321"/>
      <c r="CL70" s="4321"/>
      <c r="CM70" s="4321"/>
      <c r="CN70" s="4321"/>
      <c r="CO70" s="4321"/>
      <c r="CP70" s="4322"/>
      <c r="CQ70" s="4302"/>
      <c r="CR70" s="4303"/>
      <c r="CS70" s="4303"/>
      <c r="CT70" s="4380"/>
      <c r="CU70" s="4380"/>
      <c r="CV70" s="4380"/>
      <c r="CW70" s="4321"/>
      <c r="CX70" s="4321"/>
      <c r="CY70" s="4321"/>
      <c r="CZ70" s="4321"/>
      <c r="DA70" s="4321"/>
      <c r="DB70" s="4321"/>
      <c r="DC70" s="4321"/>
      <c r="DD70" s="4322"/>
      <c r="DE70" s="4302"/>
      <c r="DF70" s="4303"/>
      <c r="DG70" s="4303"/>
      <c r="DH70" s="4321"/>
      <c r="DI70" s="4321"/>
      <c r="DJ70" s="4321"/>
      <c r="DK70" s="4321"/>
      <c r="DL70" s="4321"/>
      <c r="DM70" s="4321"/>
      <c r="DN70" s="4321"/>
      <c r="DO70" s="4322"/>
      <c r="DP70" s="4368"/>
      <c r="DQ70" s="4369"/>
      <c r="DR70" s="4370"/>
    </row>
    <row r="71" spans="1:122" ht="12.6" customHeight="1">
      <c r="A71" s="4230"/>
      <c r="B71" s="4231"/>
      <c r="C71" s="4231"/>
      <c r="D71" s="4231"/>
      <c r="E71" s="4219"/>
      <c r="F71" s="4219"/>
      <c r="G71" s="4219"/>
      <c r="H71" s="4219"/>
      <c r="I71" s="4219"/>
      <c r="J71" s="4219"/>
      <c r="K71" s="4219"/>
      <c r="L71" s="4219"/>
      <c r="M71" s="4219"/>
      <c r="N71" s="4219"/>
      <c r="O71" s="4219"/>
      <c r="P71" s="4219"/>
      <c r="Q71" s="4219"/>
      <c r="R71" s="4219"/>
      <c r="S71" s="4220"/>
      <c r="T71" s="4217"/>
      <c r="U71" s="4218"/>
      <c r="V71" s="4218"/>
      <c r="W71" s="4225"/>
      <c r="X71" s="4225"/>
      <c r="Y71" s="4225"/>
      <c r="Z71" s="4215"/>
      <c r="AA71" s="4215"/>
      <c r="AB71" s="4215"/>
      <c r="AC71" s="4215"/>
      <c r="AD71" s="4215"/>
      <c r="AE71" s="4215"/>
      <c r="AF71" s="4215"/>
      <c r="AG71" s="4216"/>
      <c r="AH71" s="4217"/>
      <c r="AI71" s="4218"/>
      <c r="AJ71" s="4218"/>
      <c r="AK71" s="4225"/>
      <c r="AL71" s="4225"/>
      <c r="AM71" s="4225"/>
      <c r="AN71" s="4215"/>
      <c r="AO71" s="4215"/>
      <c r="AP71" s="4215"/>
      <c r="AQ71" s="4215"/>
      <c r="AR71" s="4215"/>
      <c r="AS71" s="4215"/>
      <c r="AT71" s="4215"/>
      <c r="AU71" s="4216"/>
      <c r="AV71" s="4217"/>
      <c r="AW71" s="4218"/>
      <c r="AX71" s="4218"/>
      <c r="AY71" s="4215"/>
      <c r="AZ71" s="4215"/>
      <c r="BA71" s="4215"/>
      <c r="BB71" s="4215"/>
      <c r="BC71" s="4215"/>
      <c r="BD71" s="4215"/>
      <c r="BE71" s="4215"/>
      <c r="BF71" s="4216"/>
      <c r="BG71" s="4227"/>
      <c r="BH71" s="4228"/>
      <c r="BI71" s="4229"/>
      <c r="BJ71" s="4371"/>
      <c r="BK71" s="4372"/>
      <c r="BL71" s="4372"/>
      <c r="BM71" s="4372"/>
      <c r="BN71" s="4373"/>
      <c r="BO71" s="4373"/>
      <c r="BP71" s="4373"/>
      <c r="BQ71" s="4373"/>
      <c r="BR71" s="4373"/>
      <c r="BS71" s="4373"/>
      <c r="BT71" s="4373"/>
      <c r="BU71" s="4373"/>
      <c r="BV71" s="4373"/>
      <c r="BW71" s="4373"/>
      <c r="BX71" s="4373"/>
      <c r="BY71" s="4373"/>
      <c r="BZ71" s="4373"/>
      <c r="CA71" s="4373"/>
      <c r="CB71" s="4374"/>
      <c r="CC71" s="4302"/>
      <c r="CD71" s="4303"/>
      <c r="CE71" s="4303"/>
      <c r="CF71" s="4380"/>
      <c r="CG71" s="4380"/>
      <c r="CH71" s="4380"/>
      <c r="CI71" s="4321"/>
      <c r="CJ71" s="4321"/>
      <c r="CK71" s="4321"/>
      <c r="CL71" s="4321"/>
      <c r="CM71" s="4321"/>
      <c r="CN71" s="4321"/>
      <c r="CO71" s="4321"/>
      <c r="CP71" s="4322"/>
      <c r="CQ71" s="4302"/>
      <c r="CR71" s="4303"/>
      <c r="CS71" s="4303"/>
      <c r="CT71" s="4380"/>
      <c r="CU71" s="4380"/>
      <c r="CV71" s="4380"/>
      <c r="CW71" s="4321"/>
      <c r="CX71" s="4321"/>
      <c r="CY71" s="4321"/>
      <c r="CZ71" s="4321"/>
      <c r="DA71" s="4321"/>
      <c r="DB71" s="4321"/>
      <c r="DC71" s="4321"/>
      <c r="DD71" s="4322"/>
      <c r="DE71" s="4302"/>
      <c r="DF71" s="4303"/>
      <c r="DG71" s="4303"/>
      <c r="DH71" s="4321"/>
      <c r="DI71" s="4321"/>
      <c r="DJ71" s="4321"/>
      <c r="DK71" s="4321"/>
      <c r="DL71" s="4321"/>
      <c r="DM71" s="4321"/>
      <c r="DN71" s="4321"/>
      <c r="DO71" s="4322"/>
      <c r="DP71" s="4368"/>
      <c r="DQ71" s="4369"/>
      <c r="DR71" s="4370"/>
    </row>
    <row r="72" spans="1:122" ht="12.6" customHeight="1">
      <c r="A72" s="4230"/>
      <c r="B72" s="4231"/>
      <c r="C72" s="4231"/>
      <c r="D72" s="4231"/>
      <c r="E72" s="4219" t="s">
        <v>1536</v>
      </c>
      <c r="F72" s="4219"/>
      <c r="G72" s="4219"/>
      <c r="H72" s="4219"/>
      <c r="I72" s="4219"/>
      <c r="J72" s="4219"/>
      <c r="K72" s="4219"/>
      <c r="L72" s="4219"/>
      <c r="M72" s="4219"/>
      <c r="N72" s="4219"/>
      <c r="O72" s="4219"/>
      <c r="P72" s="4219"/>
      <c r="Q72" s="4219"/>
      <c r="R72" s="4219"/>
      <c r="S72" s="4220"/>
      <c r="T72" s="4217" t="s">
        <v>1535</v>
      </c>
      <c r="U72" s="4218"/>
      <c r="V72" s="4218"/>
      <c r="W72" s="4225"/>
      <c r="X72" s="4225"/>
      <c r="Y72" s="4225"/>
      <c r="Z72" s="4215"/>
      <c r="AA72" s="4215"/>
      <c r="AB72" s="4215"/>
      <c r="AC72" s="4215"/>
      <c r="AD72" s="4215"/>
      <c r="AE72" s="4215"/>
      <c r="AF72" s="4215"/>
      <c r="AG72" s="4216"/>
      <c r="AH72" s="4217" t="s">
        <v>1535</v>
      </c>
      <c r="AI72" s="4218"/>
      <c r="AJ72" s="4218"/>
      <c r="AK72" s="4225"/>
      <c r="AL72" s="4225"/>
      <c r="AM72" s="4225"/>
      <c r="AN72" s="4215"/>
      <c r="AO72" s="4215"/>
      <c r="AP72" s="4215"/>
      <c r="AQ72" s="4215"/>
      <c r="AR72" s="4215"/>
      <c r="AS72" s="4215"/>
      <c r="AT72" s="4215"/>
      <c r="AU72" s="4216"/>
      <c r="AV72" s="4217" t="s">
        <v>1535</v>
      </c>
      <c r="AW72" s="4218"/>
      <c r="AX72" s="4218"/>
      <c r="AY72" s="4215"/>
      <c r="AZ72" s="4215"/>
      <c r="BA72" s="4215"/>
      <c r="BB72" s="4215"/>
      <c r="BC72" s="4215"/>
      <c r="BD72" s="4215"/>
      <c r="BE72" s="4215"/>
      <c r="BF72" s="4216"/>
      <c r="BG72" s="4227"/>
      <c r="BH72" s="4228"/>
      <c r="BI72" s="4229"/>
      <c r="BJ72" s="4371" t="s">
        <v>1545</v>
      </c>
      <c r="BK72" s="4372"/>
      <c r="BL72" s="4372"/>
      <c r="BM72" s="4372"/>
      <c r="BN72" s="4219" t="s">
        <v>1536</v>
      </c>
      <c r="BO72" s="4219"/>
      <c r="BP72" s="4219"/>
      <c r="BQ72" s="4219"/>
      <c r="BR72" s="4219"/>
      <c r="BS72" s="4219"/>
      <c r="BT72" s="4219"/>
      <c r="BU72" s="4219"/>
      <c r="BV72" s="4373"/>
      <c r="BW72" s="4373"/>
      <c r="BX72" s="4373"/>
      <c r="BY72" s="4373"/>
      <c r="BZ72" s="4373"/>
      <c r="CA72" s="4373"/>
      <c r="CB72" s="4374"/>
      <c r="CC72" s="4217" t="s">
        <v>1535</v>
      </c>
      <c r="CD72" s="4218"/>
      <c r="CE72" s="4218"/>
      <c r="CF72" s="4380"/>
      <c r="CG72" s="4380"/>
      <c r="CH72" s="4380"/>
      <c r="CI72" s="4321">
        <v>2912000</v>
      </c>
      <c r="CJ72" s="4321"/>
      <c r="CK72" s="4321"/>
      <c r="CL72" s="4321"/>
      <c r="CM72" s="4321"/>
      <c r="CN72" s="4321"/>
      <c r="CO72" s="4321"/>
      <c r="CP72" s="4322"/>
      <c r="CQ72" s="4217" t="s">
        <v>1535</v>
      </c>
      <c r="CR72" s="4218"/>
      <c r="CS72" s="4218"/>
      <c r="CT72" s="4380"/>
      <c r="CU72" s="4380"/>
      <c r="CV72" s="4380"/>
      <c r="CW72" s="4321">
        <v>35000</v>
      </c>
      <c r="CX72" s="4321"/>
      <c r="CY72" s="4321"/>
      <c r="CZ72" s="4321"/>
      <c r="DA72" s="4321"/>
      <c r="DB72" s="4321"/>
      <c r="DC72" s="4321"/>
      <c r="DD72" s="4322"/>
      <c r="DE72" s="4217" t="s">
        <v>1535</v>
      </c>
      <c r="DF72" s="4218"/>
      <c r="DG72" s="4218"/>
      <c r="DH72" s="4321">
        <f>SUM(CI72,CW72)</f>
        <v>2947000</v>
      </c>
      <c r="DI72" s="4321"/>
      <c r="DJ72" s="4321"/>
      <c r="DK72" s="4321"/>
      <c r="DL72" s="4321"/>
      <c r="DM72" s="4321"/>
      <c r="DN72" s="4321"/>
      <c r="DO72" s="4322"/>
      <c r="DP72" s="4368"/>
      <c r="DQ72" s="4369"/>
      <c r="DR72" s="4370"/>
    </row>
    <row r="73" spans="1:122" ht="12.6" customHeight="1">
      <c r="A73" s="4230"/>
      <c r="B73" s="4231"/>
      <c r="C73" s="4231"/>
      <c r="D73" s="4231"/>
      <c r="E73" s="4219"/>
      <c r="F73" s="4219"/>
      <c r="G73" s="4219"/>
      <c r="H73" s="4219"/>
      <c r="I73" s="4219"/>
      <c r="J73" s="4219"/>
      <c r="K73" s="4219"/>
      <c r="L73" s="4219"/>
      <c r="M73" s="4219"/>
      <c r="N73" s="4219"/>
      <c r="O73" s="4219"/>
      <c r="P73" s="4219"/>
      <c r="Q73" s="4219"/>
      <c r="R73" s="4219"/>
      <c r="S73" s="4220"/>
      <c r="T73" s="4217"/>
      <c r="U73" s="4218"/>
      <c r="V73" s="4218"/>
      <c r="W73" s="4225"/>
      <c r="X73" s="4225"/>
      <c r="Y73" s="4225"/>
      <c r="Z73" s="4215"/>
      <c r="AA73" s="4215"/>
      <c r="AB73" s="4215"/>
      <c r="AC73" s="4215"/>
      <c r="AD73" s="4215"/>
      <c r="AE73" s="4215"/>
      <c r="AF73" s="4215"/>
      <c r="AG73" s="4216"/>
      <c r="AH73" s="4217"/>
      <c r="AI73" s="4218"/>
      <c r="AJ73" s="4218"/>
      <c r="AK73" s="4225"/>
      <c r="AL73" s="4225"/>
      <c r="AM73" s="4225"/>
      <c r="AN73" s="4215"/>
      <c r="AO73" s="4215"/>
      <c r="AP73" s="4215"/>
      <c r="AQ73" s="4215"/>
      <c r="AR73" s="4215"/>
      <c r="AS73" s="4215"/>
      <c r="AT73" s="4215"/>
      <c r="AU73" s="4216"/>
      <c r="AV73" s="4217"/>
      <c r="AW73" s="4218"/>
      <c r="AX73" s="4218"/>
      <c r="AY73" s="4215"/>
      <c r="AZ73" s="4215"/>
      <c r="BA73" s="4215"/>
      <c r="BB73" s="4215"/>
      <c r="BC73" s="4215"/>
      <c r="BD73" s="4215"/>
      <c r="BE73" s="4215"/>
      <c r="BF73" s="4216"/>
      <c r="BG73" s="4227"/>
      <c r="BH73" s="4228"/>
      <c r="BI73" s="4229"/>
      <c r="BJ73" s="4371"/>
      <c r="BK73" s="4372"/>
      <c r="BL73" s="4372"/>
      <c r="BM73" s="4372"/>
      <c r="BN73" s="4219"/>
      <c r="BO73" s="4219"/>
      <c r="BP73" s="4219"/>
      <c r="BQ73" s="4219"/>
      <c r="BR73" s="4219"/>
      <c r="BS73" s="4219"/>
      <c r="BT73" s="4219"/>
      <c r="BU73" s="4219"/>
      <c r="BV73" s="4373"/>
      <c r="BW73" s="4373"/>
      <c r="BX73" s="4373"/>
      <c r="BY73" s="4373"/>
      <c r="BZ73" s="4373"/>
      <c r="CA73" s="4373"/>
      <c r="CB73" s="4374"/>
      <c r="CC73" s="4217"/>
      <c r="CD73" s="4218"/>
      <c r="CE73" s="4218"/>
      <c r="CF73" s="4380"/>
      <c r="CG73" s="4380"/>
      <c r="CH73" s="4380"/>
      <c r="CI73" s="4321"/>
      <c r="CJ73" s="4321"/>
      <c r="CK73" s="4321"/>
      <c r="CL73" s="4321"/>
      <c r="CM73" s="4321"/>
      <c r="CN73" s="4321"/>
      <c r="CO73" s="4321"/>
      <c r="CP73" s="4322"/>
      <c r="CQ73" s="4217"/>
      <c r="CR73" s="4218"/>
      <c r="CS73" s="4218"/>
      <c r="CT73" s="4380"/>
      <c r="CU73" s="4380"/>
      <c r="CV73" s="4380"/>
      <c r="CW73" s="4321"/>
      <c r="CX73" s="4321"/>
      <c r="CY73" s="4321"/>
      <c r="CZ73" s="4321"/>
      <c r="DA73" s="4321"/>
      <c r="DB73" s="4321"/>
      <c r="DC73" s="4321"/>
      <c r="DD73" s="4322"/>
      <c r="DE73" s="4217"/>
      <c r="DF73" s="4218"/>
      <c r="DG73" s="4218"/>
      <c r="DH73" s="4321"/>
      <c r="DI73" s="4321"/>
      <c r="DJ73" s="4321"/>
      <c r="DK73" s="4321"/>
      <c r="DL73" s="4321"/>
      <c r="DM73" s="4321"/>
      <c r="DN73" s="4321"/>
      <c r="DO73" s="4322"/>
      <c r="DP73" s="4368"/>
      <c r="DQ73" s="4369"/>
      <c r="DR73" s="4370"/>
    </row>
    <row r="74" spans="1:122" ht="12.6" customHeight="1">
      <c r="A74" s="4230"/>
      <c r="B74" s="4231"/>
      <c r="C74" s="4231"/>
      <c r="D74" s="4231"/>
      <c r="E74" s="4219"/>
      <c r="F74" s="4219"/>
      <c r="G74" s="4219"/>
      <c r="H74" s="4219"/>
      <c r="I74" s="4219"/>
      <c r="J74" s="4219"/>
      <c r="K74" s="4219"/>
      <c r="L74" s="4219"/>
      <c r="M74" s="4219"/>
      <c r="N74" s="4219"/>
      <c r="O74" s="4219"/>
      <c r="P74" s="4219"/>
      <c r="Q74" s="4219"/>
      <c r="R74" s="4219"/>
      <c r="S74" s="4220"/>
      <c r="T74" s="4217"/>
      <c r="U74" s="4218"/>
      <c r="V74" s="4218"/>
      <c r="W74" s="4225"/>
      <c r="X74" s="4225"/>
      <c r="Y74" s="4225"/>
      <c r="Z74" s="4215"/>
      <c r="AA74" s="4215"/>
      <c r="AB74" s="4215"/>
      <c r="AC74" s="4215"/>
      <c r="AD74" s="4215"/>
      <c r="AE74" s="4215"/>
      <c r="AF74" s="4215"/>
      <c r="AG74" s="4216"/>
      <c r="AH74" s="4217"/>
      <c r="AI74" s="4218"/>
      <c r="AJ74" s="4218"/>
      <c r="AK74" s="4225"/>
      <c r="AL74" s="4225"/>
      <c r="AM74" s="4225"/>
      <c r="AN74" s="4215"/>
      <c r="AO74" s="4215"/>
      <c r="AP74" s="4215"/>
      <c r="AQ74" s="4215"/>
      <c r="AR74" s="4215"/>
      <c r="AS74" s="4215"/>
      <c r="AT74" s="4215"/>
      <c r="AU74" s="4216"/>
      <c r="AV74" s="4217"/>
      <c r="AW74" s="4218"/>
      <c r="AX74" s="4218"/>
      <c r="AY74" s="4215"/>
      <c r="AZ74" s="4215"/>
      <c r="BA74" s="4215"/>
      <c r="BB74" s="4215"/>
      <c r="BC74" s="4215"/>
      <c r="BD74" s="4215"/>
      <c r="BE74" s="4215"/>
      <c r="BF74" s="4216"/>
      <c r="BG74" s="4227"/>
      <c r="BH74" s="4228"/>
      <c r="BI74" s="4229"/>
      <c r="BJ74" s="4371"/>
      <c r="BK74" s="4372"/>
      <c r="BL74" s="4372"/>
      <c r="BM74" s="4372"/>
      <c r="BN74" s="4219"/>
      <c r="BO74" s="4219"/>
      <c r="BP74" s="4219"/>
      <c r="BQ74" s="4219"/>
      <c r="BR74" s="4219"/>
      <c r="BS74" s="4219"/>
      <c r="BT74" s="4219"/>
      <c r="BU74" s="4219"/>
      <c r="BV74" s="4373"/>
      <c r="BW74" s="4373"/>
      <c r="BX74" s="4373"/>
      <c r="BY74" s="4373"/>
      <c r="BZ74" s="4373"/>
      <c r="CA74" s="4373"/>
      <c r="CB74" s="4374"/>
      <c r="CC74" s="4217"/>
      <c r="CD74" s="4218"/>
      <c r="CE74" s="4218"/>
      <c r="CF74" s="4380"/>
      <c r="CG74" s="4380"/>
      <c r="CH74" s="4380"/>
      <c r="CI74" s="4321"/>
      <c r="CJ74" s="4321"/>
      <c r="CK74" s="4321"/>
      <c r="CL74" s="4321"/>
      <c r="CM74" s="4321"/>
      <c r="CN74" s="4321"/>
      <c r="CO74" s="4321"/>
      <c r="CP74" s="4322"/>
      <c r="CQ74" s="4217"/>
      <c r="CR74" s="4218"/>
      <c r="CS74" s="4218"/>
      <c r="CT74" s="4380"/>
      <c r="CU74" s="4380"/>
      <c r="CV74" s="4380"/>
      <c r="CW74" s="4321"/>
      <c r="CX74" s="4321"/>
      <c r="CY74" s="4321"/>
      <c r="CZ74" s="4321"/>
      <c r="DA74" s="4321"/>
      <c r="DB74" s="4321"/>
      <c r="DC74" s="4321"/>
      <c r="DD74" s="4322"/>
      <c r="DE74" s="4217"/>
      <c r="DF74" s="4218"/>
      <c r="DG74" s="4218"/>
      <c r="DH74" s="4321"/>
      <c r="DI74" s="4321"/>
      <c r="DJ74" s="4321"/>
      <c r="DK74" s="4321"/>
      <c r="DL74" s="4321"/>
      <c r="DM74" s="4321"/>
      <c r="DN74" s="4321"/>
      <c r="DO74" s="4322"/>
      <c r="DP74" s="4368"/>
      <c r="DQ74" s="4369"/>
      <c r="DR74" s="4370"/>
    </row>
    <row r="75" spans="1:122" ht="12.6" customHeight="1">
      <c r="A75" s="4230"/>
      <c r="B75" s="4231"/>
      <c r="C75" s="4231"/>
      <c r="D75" s="4231"/>
      <c r="E75" s="4219" t="s">
        <v>1537</v>
      </c>
      <c r="F75" s="4219"/>
      <c r="G75" s="4219"/>
      <c r="H75" s="4219"/>
      <c r="I75" s="4219"/>
      <c r="J75" s="4219"/>
      <c r="K75" s="4219"/>
      <c r="L75" s="4219"/>
      <c r="M75" s="4219"/>
      <c r="N75" s="4219"/>
      <c r="O75" s="4219"/>
      <c r="P75" s="4219"/>
      <c r="Q75" s="4219"/>
      <c r="R75" s="4219"/>
      <c r="S75" s="4220"/>
      <c r="T75" s="4217" t="s">
        <v>1535</v>
      </c>
      <c r="U75" s="4218"/>
      <c r="V75" s="4218"/>
      <c r="W75" s="4225"/>
      <c r="X75" s="4225"/>
      <c r="Y75" s="4225"/>
      <c r="Z75" s="4215"/>
      <c r="AA75" s="4215"/>
      <c r="AB75" s="4215"/>
      <c r="AC75" s="4215"/>
      <c r="AD75" s="4215"/>
      <c r="AE75" s="4215"/>
      <c r="AF75" s="4215"/>
      <c r="AG75" s="4216"/>
      <c r="AH75" s="4217" t="s">
        <v>1535</v>
      </c>
      <c r="AI75" s="4218"/>
      <c r="AJ75" s="4218"/>
      <c r="AK75" s="4225"/>
      <c r="AL75" s="4225"/>
      <c r="AM75" s="4225"/>
      <c r="AN75" s="4215"/>
      <c r="AO75" s="4215"/>
      <c r="AP75" s="4215"/>
      <c r="AQ75" s="4215"/>
      <c r="AR75" s="4215"/>
      <c r="AS75" s="4215"/>
      <c r="AT75" s="4215"/>
      <c r="AU75" s="4216"/>
      <c r="AV75" s="4217" t="s">
        <v>1535</v>
      </c>
      <c r="AW75" s="4218"/>
      <c r="AX75" s="4218"/>
      <c r="AY75" s="4215"/>
      <c r="AZ75" s="4215"/>
      <c r="BA75" s="4215"/>
      <c r="BB75" s="4215"/>
      <c r="BC75" s="4215"/>
      <c r="BD75" s="4215"/>
      <c r="BE75" s="4215"/>
      <c r="BF75" s="4216"/>
      <c r="BG75" s="4227"/>
      <c r="BH75" s="4228"/>
      <c r="BI75" s="4229"/>
      <c r="BJ75" s="4371" t="s">
        <v>1546</v>
      </c>
      <c r="BK75" s="4372"/>
      <c r="BL75" s="4372"/>
      <c r="BM75" s="4372"/>
      <c r="BN75" s="4219" t="s">
        <v>1537</v>
      </c>
      <c r="BO75" s="4219"/>
      <c r="BP75" s="4219"/>
      <c r="BQ75" s="4219"/>
      <c r="BR75" s="4219"/>
      <c r="BS75" s="4219"/>
      <c r="BT75" s="4219"/>
      <c r="BU75" s="4219"/>
      <c r="BV75" s="4373"/>
      <c r="BW75" s="4373"/>
      <c r="BX75" s="4373"/>
      <c r="BY75" s="4373"/>
      <c r="BZ75" s="4373"/>
      <c r="CA75" s="4373"/>
      <c r="CB75" s="4374"/>
      <c r="CC75" s="4217" t="s">
        <v>1535</v>
      </c>
      <c r="CD75" s="4218"/>
      <c r="CE75" s="4218"/>
      <c r="CF75" s="4380"/>
      <c r="CG75" s="4380"/>
      <c r="CH75" s="4380"/>
      <c r="CI75" s="4321">
        <v>2691000</v>
      </c>
      <c r="CJ75" s="4321"/>
      <c r="CK75" s="4321"/>
      <c r="CL75" s="4321"/>
      <c r="CM75" s="4321"/>
      <c r="CN75" s="4321"/>
      <c r="CO75" s="4321"/>
      <c r="CP75" s="4322"/>
      <c r="CQ75" s="4217" t="s">
        <v>1535</v>
      </c>
      <c r="CR75" s="4218"/>
      <c r="CS75" s="4218"/>
      <c r="CT75" s="4380"/>
      <c r="CU75" s="4380"/>
      <c r="CV75" s="4380"/>
      <c r="CW75" s="4321">
        <v>127000</v>
      </c>
      <c r="CX75" s="4321"/>
      <c r="CY75" s="4321"/>
      <c r="CZ75" s="4321"/>
      <c r="DA75" s="4321"/>
      <c r="DB75" s="4321"/>
      <c r="DC75" s="4321"/>
      <c r="DD75" s="4322"/>
      <c r="DE75" s="4217" t="s">
        <v>1535</v>
      </c>
      <c r="DF75" s="4218"/>
      <c r="DG75" s="4218"/>
      <c r="DH75" s="4321">
        <f>SUM(CI75,CW75)</f>
        <v>2818000</v>
      </c>
      <c r="DI75" s="4321"/>
      <c r="DJ75" s="4321"/>
      <c r="DK75" s="4321"/>
      <c r="DL75" s="4321"/>
      <c r="DM75" s="4321"/>
      <c r="DN75" s="4321"/>
      <c r="DO75" s="4322"/>
      <c r="DP75" s="4368"/>
      <c r="DQ75" s="4369"/>
      <c r="DR75" s="4370"/>
    </row>
    <row r="76" spans="1:122" ht="12.6" customHeight="1">
      <c r="A76" s="4230"/>
      <c r="B76" s="4231"/>
      <c r="C76" s="4231"/>
      <c r="D76" s="4231"/>
      <c r="E76" s="4219"/>
      <c r="F76" s="4219"/>
      <c r="G76" s="4219"/>
      <c r="H76" s="4219"/>
      <c r="I76" s="4219"/>
      <c r="J76" s="4219"/>
      <c r="K76" s="4219"/>
      <c r="L76" s="4219"/>
      <c r="M76" s="4219"/>
      <c r="N76" s="4219"/>
      <c r="O76" s="4219"/>
      <c r="P76" s="4219"/>
      <c r="Q76" s="4219"/>
      <c r="R76" s="4219"/>
      <c r="S76" s="4220"/>
      <c r="T76" s="4217"/>
      <c r="U76" s="4218"/>
      <c r="V76" s="4218"/>
      <c r="W76" s="4225"/>
      <c r="X76" s="4225"/>
      <c r="Y76" s="4225"/>
      <c r="Z76" s="4215"/>
      <c r="AA76" s="4215"/>
      <c r="AB76" s="4215"/>
      <c r="AC76" s="4215"/>
      <c r="AD76" s="4215"/>
      <c r="AE76" s="4215"/>
      <c r="AF76" s="4215"/>
      <c r="AG76" s="4216"/>
      <c r="AH76" s="4217"/>
      <c r="AI76" s="4218"/>
      <c r="AJ76" s="4218"/>
      <c r="AK76" s="4225"/>
      <c r="AL76" s="4225"/>
      <c r="AM76" s="4225"/>
      <c r="AN76" s="4215"/>
      <c r="AO76" s="4215"/>
      <c r="AP76" s="4215"/>
      <c r="AQ76" s="4215"/>
      <c r="AR76" s="4215"/>
      <c r="AS76" s="4215"/>
      <c r="AT76" s="4215"/>
      <c r="AU76" s="4216"/>
      <c r="AV76" s="4217"/>
      <c r="AW76" s="4218"/>
      <c r="AX76" s="4218"/>
      <c r="AY76" s="4215"/>
      <c r="AZ76" s="4215"/>
      <c r="BA76" s="4215"/>
      <c r="BB76" s="4215"/>
      <c r="BC76" s="4215"/>
      <c r="BD76" s="4215"/>
      <c r="BE76" s="4215"/>
      <c r="BF76" s="4216"/>
      <c r="BG76" s="4227"/>
      <c r="BH76" s="4228"/>
      <c r="BI76" s="4229"/>
      <c r="BJ76" s="4371"/>
      <c r="BK76" s="4372"/>
      <c r="BL76" s="4372"/>
      <c r="BM76" s="4372"/>
      <c r="BN76" s="4219"/>
      <c r="BO76" s="4219"/>
      <c r="BP76" s="4219"/>
      <c r="BQ76" s="4219"/>
      <c r="BR76" s="4219"/>
      <c r="BS76" s="4219"/>
      <c r="BT76" s="4219"/>
      <c r="BU76" s="4219"/>
      <c r="BV76" s="4373"/>
      <c r="BW76" s="4373"/>
      <c r="BX76" s="4373"/>
      <c r="BY76" s="4373"/>
      <c r="BZ76" s="4373"/>
      <c r="CA76" s="4373"/>
      <c r="CB76" s="4374"/>
      <c r="CC76" s="4217"/>
      <c r="CD76" s="4218"/>
      <c r="CE76" s="4218"/>
      <c r="CF76" s="4380"/>
      <c r="CG76" s="4380"/>
      <c r="CH76" s="4380"/>
      <c r="CI76" s="4321"/>
      <c r="CJ76" s="4321"/>
      <c r="CK76" s="4321"/>
      <c r="CL76" s="4321"/>
      <c r="CM76" s="4321"/>
      <c r="CN76" s="4321"/>
      <c r="CO76" s="4321"/>
      <c r="CP76" s="4322"/>
      <c r="CQ76" s="4217"/>
      <c r="CR76" s="4218"/>
      <c r="CS76" s="4218"/>
      <c r="CT76" s="4380"/>
      <c r="CU76" s="4380"/>
      <c r="CV76" s="4380"/>
      <c r="CW76" s="4321"/>
      <c r="CX76" s="4321"/>
      <c r="CY76" s="4321"/>
      <c r="CZ76" s="4321"/>
      <c r="DA76" s="4321"/>
      <c r="DB76" s="4321"/>
      <c r="DC76" s="4321"/>
      <c r="DD76" s="4322"/>
      <c r="DE76" s="4217"/>
      <c r="DF76" s="4218"/>
      <c r="DG76" s="4218"/>
      <c r="DH76" s="4321"/>
      <c r="DI76" s="4321"/>
      <c r="DJ76" s="4321"/>
      <c r="DK76" s="4321"/>
      <c r="DL76" s="4321"/>
      <c r="DM76" s="4321"/>
      <c r="DN76" s="4321"/>
      <c r="DO76" s="4322"/>
      <c r="DP76" s="4368"/>
      <c r="DQ76" s="4369"/>
      <c r="DR76" s="4370"/>
    </row>
    <row r="77" spans="1:122" ht="12.6" customHeight="1">
      <c r="A77" s="4230"/>
      <c r="B77" s="4231"/>
      <c r="C77" s="4231"/>
      <c r="D77" s="4231"/>
      <c r="E77" s="4219"/>
      <c r="F77" s="4219"/>
      <c r="G77" s="4219"/>
      <c r="H77" s="4219"/>
      <c r="I77" s="4219"/>
      <c r="J77" s="4219"/>
      <c r="K77" s="4219"/>
      <c r="L77" s="4219"/>
      <c r="M77" s="4219"/>
      <c r="N77" s="4219"/>
      <c r="O77" s="4219"/>
      <c r="P77" s="4219"/>
      <c r="Q77" s="4219"/>
      <c r="R77" s="4219"/>
      <c r="S77" s="4220"/>
      <c r="T77" s="4217"/>
      <c r="U77" s="4218"/>
      <c r="V77" s="4218"/>
      <c r="W77" s="4225"/>
      <c r="X77" s="4225"/>
      <c r="Y77" s="4225"/>
      <c r="Z77" s="4215"/>
      <c r="AA77" s="4215"/>
      <c r="AB77" s="4215"/>
      <c r="AC77" s="4215"/>
      <c r="AD77" s="4215"/>
      <c r="AE77" s="4215"/>
      <c r="AF77" s="4215"/>
      <c r="AG77" s="4216"/>
      <c r="AH77" s="4217"/>
      <c r="AI77" s="4218"/>
      <c r="AJ77" s="4218"/>
      <c r="AK77" s="4225"/>
      <c r="AL77" s="4225"/>
      <c r="AM77" s="4225"/>
      <c r="AN77" s="4215"/>
      <c r="AO77" s="4215"/>
      <c r="AP77" s="4215"/>
      <c r="AQ77" s="4215"/>
      <c r="AR77" s="4215"/>
      <c r="AS77" s="4215"/>
      <c r="AT77" s="4215"/>
      <c r="AU77" s="4216"/>
      <c r="AV77" s="4217"/>
      <c r="AW77" s="4218"/>
      <c r="AX77" s="4218"/>
      <c r="AY77" s="4215"/>
      <c r="AZ77" s="4215"/>
      <c r="BA77" s="4215"/>
      <c r="BB77" s="4215"/>
      <c r="BC77" s="4215"/>
      <c r="BD77" s="4215"/>
      <c r="BE77" s="4215"/>
      <c r="BF77" s="4216"/>
      <c r="BG77" s="4227"/>
      <c r="BH77" s="4228"/>
      <c r="BI77" s="4229"/>
      <c r="BJ77" s="4371"/>
      <c r="BK77" s="4372"/>
      <c r="BL77" s="4372"/>
      <c r="BM77" s="4372"/>
      <c r="BN77" s="4219"/>
      <c r="BO77" s="4219"/>
      <c r="BP77" s="4219"/>
      <c r="BQ77" s="4219"/>
      <c r="BR77" s="4219"/>
      <c r="BS77" s="4219"/>
      <c r="BT77" s="4219"/>
      <c r="BU77" s="4219"/>
      <c r="BV77" s="4373"/>
      <c r="BW77" s="4373"/>
      <c r="BX77" s="4373"/>
      <c r="BY77" s="4373"/>
      <c r="BZ77" s="4373"/>
      <c r="CA77" s="4373"/>
      <c r="CB77" s="4374"/>
      <c r="CC77" s="4217"/>
      <c r="CD77" s="4218"/>
      <c r="CE77" s="4218"/>
      <c r="CF77" s="4380"/>
      <c r="CG77" s="4380"/>
      <c r="CH77" s="4380"/>
      <c r="CI77" s="4321"/>
      <c r="CJ77" s="4321"/>
      <c r="CK77" s="4321"/>
      <c r="CL77" s="4321"/>
      <c r="CM77" s="4321"/>
      <c r="CN77" s="4321"/>
      <c r="CO77" s="4321"/>
      <c r="CP77" s="4322"/>
      <c r="CQ77" s="4217"/>
      <c r="CR77" s="4218"/>
      <c r="CS77" s="4218"/>
      <c r="CT77" s="4380"/>
      <c r="CU77" s="4380"/>
      <c r="CV77" s="4380"/>
      <c r="CW77" s="4321"/>
      <c r="CX77" s="4321"/>
      <c r="CY77" s="4321"/>
      <c r="CZ77" s="4321"/>
      <c r="DA77" s="4321"/>
      <c r="DB77" s="4321"/>
      <c r="DC77" s="4321"/>
      <c r="DD77" s="4322"/>
      <c r="DE77" s="4217"/>
      <c r="DF77" s="4218"/>
      <c r="DG77" s="4218"/>
      <c r="DH77" s="4321"/>
      <c r="DI77" s="4321"/>
      <c r="DJ77" s="4321"/>
      <c r="DK77" s="4321"/>
      <c r="DL77" s="4321"/>
      <c r="DM77" s="4321"/>
      <c r="DN77" s="4321"/>
      <c r="DO77" s="4322"/>
      <c r="DP77" s="4368"/>
      <c r="DQ77" s="4369"/>
      <c r="DR77" s="4370"/>
    </row>
    <row r="78" spans="1:122" ht="12.6" customHeight="1">
      <c r="A78" s="4230"/>
      <c r="B78" s="4231"/>
      <c r="C78" s="4231"/>
      <c r="D78" s="4231"/>
      <c r="E78" s="4219" t="s">
        <v>1538</v>
      </c>
      <c r="F78" s="4219"/>
      <c r="G78" s="4219"/>
      <c r="H78" s="4219"/>
      <c r="I78" s="4219"/>
      <c r="J78" s="4219"/>
      <c r="K78" s="4219"/>
      <c r="L78" s="4219"/>
      <c r="M78" s="4219"/>
      <c r="N78" s="4219"/>
      <c r="O78" s="4219"/>
      <c r="P78" s="4219"/>
      <c r="Q78" s="4219"/>
      <c r="R78" s="4219"/>
      <c r="S78" s="4220"/>
      <c r="T78" s="4217" t="s">
        <v>1535</v>
      </c>
      <c r="U78" s="4218"/>
      <c r="V78" s="4218"/>
      <c r="W78" s="4225"/>
      <c r="X78" s="4225"/>
      <c r="Y78" s="4225"/>
      <c r="Z78" s="4215"/>
      <c r="AA78" s="4215"/>
      <c r="AB78" s="4215"/>
      <c r="AC78" s="4215"/>
      <c r="AD78" s="4215"/>
      <c r="AE78" s="4215"/>
      <c r="AF78" s="4215"/>
      <c r="AG78" s="4216"/>
      <c r="AH78" s="4217" t="s">
        <v>1535</v>
      </c>
      <c r="AI78" s="4218"/>
      <c r="AJ78" s="4218"/>
      <c r="AK78" s="4225"/>
      <c r="AL78" s="4225"/>
      <c r="AM78" s="4225"/>
      <c r="AN78" s="4215"/>
      <c r="AO78" s="4215"/>
      <c r="AP78" s="4215"/>
      <c r="AQ78" s="4215"/>
      <c r="AR78" s="4215"/>
      <c r="AS78" s="4215"/>
      <c r="AT78" s="4215"/>
      <c r="AU78" s="4216"/>
      <c r="AV78" s="4217" t="s">
        <v>1535</v>
      </c>
      <c r="AW78" s="4218"/>
      <c r="AX78" s="4218"/>
      <c r="AY78" s="4215"/>
      <c r="AZ78" s="4215"/>
      <c r="BA78" s="4215"/>
      <c r="BB78" s="4215"/>
      <c r="BC78" s="4215"/>
      <c r="BD78" s="4215"/>
      <c r="BE78" s="4215"/>
      <c r="BF78" s="4216"/>
      <c r="BG78" s="4227"/>
      <c r="BH78" s="4228"/>
      <c r="BI78" s="4229"/>
      <c r="BJ78" s="4371" t="s">
        <v>1547</v>
      </c>
      <c r="BK78" s="4372"/>
      <c r="BL78" s="4372"/>
      <c r="BM78" s="4372"/>
      <c r="BN78" s="4219" t="s">
        <v>1538</v>
      </c>
      <c r="BO78" s="4219"/>
      <c r="BP78" s="4219"/>
      <c r="BQ78" s="4219"/>
      <c r="BR78" s="4219"/>
      <c r="BS78" s="4219"/>
      <c r="BT78" s="4219"/>
      <c r="BU78" s="4219"/>
      <c r="BV78" s="4373"/>
      <c r="BW78" s="4373"/>
      <c r="BX78" s="4373"/>
      <c r="BY78" s="4373"/>
      <c r="BZ78" s="4373"/>
      <c r="CA78" s="4373"/>
      <c r="CB78" s="4374"/>
      <c r="CC78" s="4217" t="s">
        <v>1535</v>
      </c>
      <c r="CD78" s="4218"/>
      <c r="CE78" s="4218"/>
      <c r="CF78" s="4380"/>
      <c r="CG78" s="4380"/>
      <c r="CH78" s="4380"/>
      <c r="CI78" s="4321">
        <v>2245000</v>
      </c>
      <c r="CJ78" s="4321"/>
      <c r="CK78" s="4321"/>
      <c r="CL78" s="4321"/>
      <c r="CM78" s="4321"/>
      <c r="CN78" s="4321"/>
      <c r="CO78" s="4321"/>
      <c r="CP78" s="4322"/>
      <c r="CQ78" s="4217" t="s">
        <v>1535</v>
      </c>
      <c r="CR78" s="4218"/>
      <c r="CS78" s="4218"/>
      <c r="CT78" s="4380"/>
      <c r="CU78" s="4380"/>
      <c r="CV78" s="4380"/>
      <c r="CW78" s="4321">
        <v>119000</v>
      </c>
      <c r="CX78" s="4321"/>
      <c r="CY78" s="4321"/>
      <c r="CZ78" s="4321"/>
      <c r="DA78" s="4321"/>
      <c r="DB78" s="4321"/>
      <c r="DC78" s="4321"/>
      <c r="DD78" s="4322"/>
      <c r="DE78" s="4217" t="s">
        <v>1535</v>
      </c>
      <c r="DF78" s="4218"/>
      <c r="DG78" s="4218"/>
      <c r="DH78" s="4321">
        <f>SUM(CI78,CW78)</f>
        <v>2364000</v>
      </c>
      <c r="DI78" s="4321"/>
      <c r="DJ78" s="4321"/>
      <c r="DK78" s="4321"/>
      <c r="DL78" s="4321"/>
      <c r="DM78" s="4321"/>
      <c r="DN78" s="4321"/>
      <c r="DO78" s="4322"/>
      <c r="DP78" s="4368"/>
      <c r="DQ78" s="4369"/>
      <c r="DR78" s="4370"/>
    </row>
    <row r="79" spans="1:122" ht="12.6" customHeight="1">
      <c r="A79" s="4230"/>
      <c r="B79" s="4231"/>
      <c r="C79" s="4231"/>
      <c r="D79" s="4231"/>
      <c r="E79" s="4219"/>
      <c r="F79" s="4219"/>
      <c r="G79" s="4219"/>
      <c r="H79" s="4219"/>
      <c r="I79" s="4219"/>
      <c r="J79" s="4219"/>
      <c r="K79" s="4219"/>
      <c r="L79" s="4219"/>
      <c r="M79" s="4219"/>
      <c r="N79" s="4219"/>
      <c r="O79" s="4219"/>
      <c r="P79" s="4219"/>
      <c r="Q79" s="4219"/>
      <c r="R79" s="4219"/>
      <c r="S79" s="4220"/>
      <c r="T79" s="4217"/>
      <c r="U79" s="4218"/>
      <c r="V79" s="4218"/>
      <c r="W79" s="4225"/>
      <c r="X79" s="4225"/>
      <c r="Y79" s="4225"/>
      <c r="Z79" s="4215"/>
      <c r="AA79" s="4215"/>
      <c r="AB79" s="4215"/>
      <c r="AC79" s="4215"/>
      <c r="AD79" s="4215"/>
      <c r="AE79" s="4215"/>
      <c r="AF79" s="4215"/>
      <c r="AG79" s="4216"/>
      <c r="AH79" s="4217"/>
      <c r="AI79" s="4218"/>
      <c r="AJ79" s="4218"/>
      <c r="AK79" s="4225"/>
      <c r="AL79" s="4225"/>
      <c r="AM79" s="4225"/>
      <c r="AN79" s="4215"/>
      <c r="AO79" s="4215"/>
      <c r="AP79" s="4215"/>
      <c r="AQ79" s="4215"/>
      <c r="AR79" s="4215"/>
      <c r="AS79" s="4215"/>
      <c r="AT79" s="4215"/>
      <c r="AU79" s="4216"/>
      <c r="AV79" s="4217"/>
      <c r="AW79" s="4218"/>
      <c r="AX79" s="4218"/>
      <c r="AY79" s="4215"/>
      <c r="AZ79" s="4215"/>
      <c r="BA79" s="4215"/>
      <c r="BB79" s="4215"/>
      <c r="BC79" s="4215"/>
      <c r="BD79" s="4215"/>
      <c r="BE79" s="4215"/>
      <c r="BF79" s="4216"/>
      <c r="BG79" s="4227"/>
      <c r="BH79" s="4228"/>
      <c r="BI79" s="4229"/>
      <c r="BJ79" s="4371"/>
      <c r="BK79" s="4372"/>
      <c r="BL79" s="4372"/>
      <c r="BM79" s="4372"/>
      <c r="BN79" s="4219"/>
      <c r="BO79" s="4219"/>
      <c r="BP79" s="4219"/>
      <c r="BQ79" s="4219"/>
      <c r="BR79" s="4219"/>
      <c r="BS79" s="4219"/>
      <c r="BT79" s="4219"/>
      <c r="BU79" s="4219"/>
      <c r="BV79" s="4373"/>
      <c r="BW79" s="4373"/>
      <c r="BX79" s="4373"/>
      <c r="BY79" s="4373"/>
      <c r="BZ79" s="4373"/>
      <c r="CA79" s="4373"/>
      <c r="CB79" s="4374"/>
      <c r="CC79" s="4217"/>
      <c r="CD79" s="4218"/>
      <c r="CE79" s="4218"/>
      <c r="CF79" s="4380"/>
      <c r="CG79" s="4380"/>
      <c r="CH79" s="4380"/>
      <c r="CI79" s="4321"/>
      <c r="CJ79" s="4321"/>
      <c r="CK79" s="4321"/>
      <c r="CL79" s="4321"/>
      <c r="CM79" s="4321"/>
      <c r="CN79" s="4321"/>
      <c r="CO79" s="4321"/>
      <c r="CP79" s="4322"/>
      <c r="CQ79" s="4217"/>
      <c r="CR79" s="4218"/>
      <c r="CS79" s="4218"/>
      <c r="CT79" s="4380"/>
      <c r="CU79" s="4380"/>
      <c r="CV79" s="4380"/>
      <c r="CW79" s="4321"/>
      <c r="CX79" s="4321"/>
      <c r="CY79" s="4321"/>
      <c r="CZ79" s="4321"/>
      <c r="DA79" s="4321"/>
      <c r="DB79" s="4321"/>
      <c r="DC79" s="4321"/>
      <c r="DD79" s="4322"/>
      <c r="DE79" s="4217"/>
      <c r="DF79" s="4218"/>
      <c r="DG79" s="4218"/>
      <c r="DH79" s="4321"/>
      <c r="DI79" s="4321"/>
      <c r="DJ79" s="4321"/>
      <c r="DK79" s="4321"/>
      <c r="DL79" s="4321"/>
      <c r="DM79" s="4321"/>
      <c r="DN79" s="4321"/>
      <c r="DO79" s="4322"/>
      <c r="DP79" s="4368"/>
      <c r="DQ79" s="4369"/>
      <c r="DR79" s="4370"/>
    </row>
    <row r="80" spans="1:122" ht="12.6" customHeight="1">
      <c r="A80" s="4230"/>
      <c r="B80" s="4231"/>
      <c r="C80" s="4231"/>
      <c r="D80" s="4231"/>
      <c r="E80" s="4219"/>
      <c r="F80" s="4219"/>
      <c r="G80" s="4219"/>
      <c r="H80" s="4219"/>
      <c r="I80" s="4219"/>
      <c r="J80" s="4219"/>
      <c r="K80" s="4219"/>
      <c r="L80" s="4219"/>
      <c r="M80" s="4219"/>
      <c r="N80" s="4219"/>
      <c r="O80" s="4219"/>
      <c r="P80" s="4219"/>
      <c r="Q80" s="4219"/>
      <c r="R80" s="4219"/>
      <c r="S80" s="4220"/>
      <c r="T80" s="4217"/>
      <c r="U80" s="4218"/>
      <c r="V80" s="4218"/>
      <c r="W80" s="4225"/>
      <c r="X80" s="4225"/>
      <c r="Y80" s="4225"/>
      <c r="Z80" s="4215"/>
      <c r="AA80" s="4215"/>
      <c r="AB80" s="4215"/>
      <c r="AC80" s="4215"/>
      <c r="AD80" s="4215"/>
      <c r="AE80" s="4215"/>
      <c r="AF80" s="4215"/>
      <c r="AG80" s="4216"/>
      <c r="AH80" s="4217"/>
      <c r="AI80" s="4218"/>
      <c r="AJ80" s="4218"/>
      <c r="AK80" s="4225"/>
      <c r="AL80" s="4225"/>
      <c r="AM80" s="4225"/>
      <c r="AN80" s="4215"/>
      <c r="AO80" s="4215"/>
      <c r="AP80" s="4215"/>
      <c r="AQ80" s="4215"/>
      <c r="AR80" s="4215"/>
      <c r="AS80" s="4215"/>
      <c r="AT80" s="4215"/>
      <c r="AU80" s="4216"/>
      <c r="AV80" s="4217"/>
      <c r="AW80" s="4218"/>
      <c r="AX80" s="4218"/>
      <c r="AY80" s="4215"/>
      <c r="AZ80" s="4215"/>
      <c r="BA80" s="4215"/>
      <c r="BB80" s="4215"/>
      <c r="BC80" s="4215"/>
      <c r="BD80" s="4215"/>
      <c r="BE80" s="4215"/>
      <c r="BF80" s="4216"/>
      <c r="BG80" s="4227"/>
      <c r="BH80" s="4228"/>
      <c r="BI80" s="4229"/>
      <c r="BJ80" s="4371"/>
      <c r="BK80" s="4372"/>
      <c r="BL80" s="4372"/>
      <c r="BM80" s="4372"/>
      <c r="BN80" s="4219"/>
      <c r="BO80" s="4219"/>
      <c r="BP80" s="4219"/>
      <c r="BQ80" s="4219"/>
      <c r="BR80" s="4219"/>
      <c r="BS80" s="4219"/>
      <c r="BT80" s="4219"/>
      <c r="BU80" s="4219"/>
      <c r="BV80" s="4373"/>
      <c r="BW80" s="4373"/>
      <c r="BX80" s="4373"/>
      <c r="BY80" s="4373"/>
      <c r="BZ80" s="4373"/>
      <c r="CA80" s="4373"/>
      <c r="CB80" s="4374"/>
      <c r="CC80" s="4217"/>
      <c r="CD80" s="4218"/>
      <c r="CE80" s="4218"/>
      <c r="CF80" s="4380"/>
      <c r="CG80" s="4380"/>
      <c r="CH80" s="4380"/>
      <c r="CI80" s="4321"/>
      <c r="CJ80" s="4321"/>
      <c r="CK80" s="4321"/>
      <c r="CL80" s="4321"/>
      <c r="CM80" s="4321"/>
      <c r="CN80" s="4321"/>
      <c r="CO80" s="4321"/>
      <c r="CP80" s="4322"/>
      <c r="CQ80" s="4217"/>
      <c r="CR80" s="4218"/>
      <c r="CS80" s="4218"/>
      <c r="CT80" s="4380"/>
      <c r="CU80" s="4380"/>
      <c r="CV80" s="4380"/>
      <c r="CW80" s="4321"/>
      <c r="CX80" s="4321"/>
      <c r="CY80" s="4321"/>
      <c r="CZ80" s="4321"/>
      <c r="DA80" s="4321"/>
      <c r="DB80" s="4321"/>
      <c r="DC80" s="4321"/>
      <c r="DD80" s="4322"/>
      <c r="DE80" s="4217"/>
      <c r="DF80" s="4218"/>
      <c r="DG80" s="4218"/>
      <c r="DH80" s="4321"/>
      <c r="DI80" s="4321"/>
      <c r="DJ80" s="4321"/>
      <c r="DK80" s="4321"/>
      <c r="DL80" s="4321"/>
      <c r="DM80" s="4321"/>
      <c r="DN80" s="4321"/>
      <c r="DO80" s="4322"/>
      <c r="DP80" s="4368"/>
      <c r="DQ80" s="4369"/>
      <c r="DR80" s="4370"/>
    </row>
    <row r="81" spans="1:122" ht="12.6" customHeight="1">
      <c r="A81" s="4230"/>
      <c r="B81" s="4231"/>
      <c r="C81" s="4231"/>
      <c r="D81" s="4231"/>
      <c r="E81" s="4219"/>
      <c r="F81" s="4219"/>
      <c r="G81" s="4219"/>
      <c r="H81" s="4219"/>
      <c r="I81" s="4219"/>
      <c r="J81" s="4219"/>
      <c r="K81" s="4219"/>
      <c r="L81" s="4219"/>
      <c r="M81" s="4219"/>
      <c r="N81" s="4219"/>
      <c r="O81" s="4219"/>
      <c r="P81" s="4219"/>
      <c r="Q81" s="4219"/>
      <c r="R81" s="4219"/>
      <c r="S81" s="4220"/>
      <c r="T81" s="4217"/>
      <c r="U81" s="4218"/>
      <c r="V81" s="4218"/>
      <c r="W81" s="4225"/>
      <c r="X81" s="4225"/>
      <c r="Y81" s="4225"/>
      <c r="Z81" s="4215"/>
      <c r="AA81" s="4215"/>
      <c r="AB81" s="4215"/>
      <c r="AC81" s="4215"/>
      <c r="AD81" s="4215"/>
      <c r="AE81" s="4215"/>
      <c r="AF81" s="4215"/>
      <c r="AG81" s="4216"/>
      <c r="AH81" s="4217"/>
      <c r="AI81" s="4218"/>
      <c r="AJ81" s="4218"/>
      <c r="AK81" s="4225"/>
      <c r="AL81" s="4225"/>
      <c r="AM81" s="4225"/>
      <c r="AN81" s="4215"/>
      <c r="AO81" s="4215"/>
      <c r="AP81" s="4215"/>
      <c r="AQ81" s="4215"/>
      <c r="AR81" s="4215"/>
      <c r="AS81" s="4215"/>
      <c r="AT81" s="4215"/>
      <c r="AU81" s="4216"/>
      <c r="AV81" s="4217"/>
      <c r="AW81" s="4218"/>
      <c r="AX81" s="4218"/>
      <c r="AY81" s="4215"/>
      <c r="AZ81" s="4215"/>
      <c r="BA81" s="4215"/>
      <c r="BB81" s="4215"/>
      <c r="BC81" s="4215"/>
      <c r="BD81" s="4215"/>
      <c r="BE81" s="4215"/>
      <c r="BF81" s="4216"/>
      <c r="BG81" s="4227"/>
      <c r="BH81" s="4228"/>
      <c r="BI81" s="4229"/>
      <c r="BJ81" s="4371"/>
      <c r="BK81" s="4372"/>
      <c r="BL81" s="4372"/>
      <c r="BM81" s="4372"/>
      <c r="BN81" s="4219"/>
      <c r="BO81" s="4219"/>
      <c r="BP81" s="4219"/>
      <c r="BQ81" s="4219"/>
      <c r="BR81" s="4219"/>
      <c r="BS81" s="4219"/>
      <c r="BT81" s="4219"/>
      <c r="BU81" s="4219"/>
      <c r="BV81" s="4373"/>
      <c r="BW81" s="4373"/>
      <c r="BX81" s="4373"/>
      <c r="BY81" s="4373"/>
      <c r="BZ81" s="4373"/>
      <c r="CA81" s="4373"/>
      <c r="CB81" s="4374"/>
      <c r="CC81" s="4217"/>
      <c r="CD81" s="4218"/>
      <c r="CE81" s="4218"/>
      <c r="CF81" s="4380"/>
      <c r="CG81" s="4380"/>
      <c r="CH81" s="4380"/>
      <c r="CI81" s="4321"/>
      <c r="CJ81" s="4321"/>
      <c r="CK81" s="4321"/>
      <c r="CL81" s="4321"/>
      <c r="CM81" s="4321"/>
      <c r="CN81" s="4321"/>
      <c r="CO81" s="4321"/>
      <c r="CP81" s="4322"/>
      <c r="CQ81" s="4217"/>
      <c r="CR81" s="4218"/>
      <c r="CS81" s="4218"/>
      <c r="CT81" s="4380"/>
      <c r="CU81" s="4380"/>
      <c r="CV81" s="4380"/>
      <c r="CW81" s="4321"/>
      <c r="CX81" s="4321"/>
      <c r="CY81" s="4321"/>
      <c r="CZ81" s="4321"/>
      <c r="DA81" s="4321"/>
      <c r="DB81" s="4321"/>
      <c r="DC81" s="4321"/>
      <c r="DD81" s="4322"/>
      <c r="DE81" s="4217"/>
      <c r="DF81" s="4218"/>
      <c r="DG81" s="4218"/>
      <c r="DH81" s="4321"/>
      <c r="DI81" s="4321"/>
      <c r="DJ81" s="4321"/>
      <c r="DK81" s="4321"/>
      <c r="DL81" s="4321"/>
      <c r="DM81" s="4321"/>
      <c r="DN81" s="4321"/>
      <c r="DO81" s="4322"/>
      <c r="DP81" s="4368"/>
      <c r="DQ81" s="4369"/>
      <c r="DR81" s="4370"/>
    </row>
    <row r="82" spans="1:122" ht="12.6" customHeight="1">
      <c r="A82" s="4230"/>
      <c r="B82" s="4231"/>
      <c r="C82" s="4231"/>
      <c r="D82" s="4231"/>
      <c r="E82" s="4219"/>
      <c r="F82" s="4219"/>
      <c r="G82" s="4219"/>
      <c r="H82" s="4219"/>
      <c r="I82" s="4219"/>
      <c r="J82" s="4219"/>
      <c r="K82" s="4219"/>
      <c r="L82" s="4219"/>
      <c r="M82" s="4219"/>
      <c r="N82" s="4219"/>
      <c r="O82" s="4219"/>
      <c r="P82" s="4219"/>
      <c r="Q82" s="4219"/>
      <c r="R82" s="4219"/>
      <c r="S82" s="4220"/>
      <c r="T82" s="4217"/>
      <c r="U82" s="4218"/>
      <c r="V82" s="4218"/>
      <c r="W82" s="4225"/>
      <c r="X82" s="4225"/>
      <c r="Y82" s="4225"/>
      <c r="Z82" s="4215"/>
      <c r="AA82" s="4215"/>
      <c r="AB82" s="4215"/>
      <c r="AC82" s="4215"/>
      <c r="AD82" s="4215"/>
      <c r="AE82" s="4215"/>
      <c r="AF82" s="4215"/>
      <c r="AG82" s="4216"/>
      <c r="AH82" s="4217"/>
      <c r="AI82" s="4218"/>
      <c r="AJ82" s="4218"/>
      <c r="AK82" s="4225"/>
      <c r="AL82" s="4225"/>
      <c r="AM82" s="4225"/>
      <c r="AN82" s="4215"/>
      <c r="AO82" s="4215"/>
      <c r="AP82" s="4215"/>
      <c r="AQ82" s="4215"/>
      <c r="AR82" s="4215"/>
      <c r="AS82" s="4215"/>
      <c r="AT82" s="4215"/>
      <c r="AU82" s="4216"/>
      <c r="AV82" s="4217"/>
      <c r="AW82" s="4218"/>
      <c r="AX82" s="4218"/>
      <c r="AY82" s="4215"/>
      <c r="AZ82" s="4215"/>
      <c r="BA82" s="4215"/>
      <c r="BB82" s="4215"/>
      <c r="BC82" s="4215"/>
      <c r="BD82" s="4215"/>
      <c r="BE82" s="4215"/>
      <c r="BF82" s="4216"/>
      <c r="BG82" s="4227"/>
      <c r="BH82" s="4228"/>
      <c r="BI82" s="4229"/>
      <c r="BJ82" s="4371"/>
      <c r="BK82" s="4372"/>
      <c r="BL82" s="4372"/>
      <c r="BM82" s="4372"/>
      <c r="BN82" s="4219"/>
      <c r="BO82" s="4219"/>
      <c r="BP82" s="4219"/>
      <c r="BQ82" s="4219"/>
      <c r="BR82" s="4219"/>
      <c r="BS82" s="4219"/>
      <c r="BT82" s="4219"/>
      <c r="BU82" s="4219"/>
      <c r="BV82" s="4373"/>
      <c r="BW82" s="4373"/>
      <c r="BX82" s="4373"/>
      <c r="BY82" s="4373"/>
      <c r="BZ82" s="4373"/>
      <c r="CA82" s="4373"/>
      <c r="CB82" s="4374"/>
      <c r="CC82" s="4217"/>
      <c r="CD82" s="4218"/>
      <c r="CE82" s="4218"/>
      <c r="CF82" s="4380"/>
      <c r="CG82" s="4380"/>
      <c r="CH82" s="4380"/>
      <c r="CI82" s="4321"/>
      <c r="CJ82" s="4321"/>
      <c r="CK82" s="4321"/>
      <c r="CL82" s="4321"/>
      <c r="CM82" s="4321"/>
      <c r="CN82" s="4321"/>
      <c r="CO82" s="4321"/>
      <c r="CP82" s="4322"/>
      <c r="CQ82" s="4217"/>
      <c r="CR82" s="4218"/>
      <c r="CS82" s="4218"/>
      <c r="CT82" s="4380"/>
      <c r="CU82" s="4380"/>
      <c r="CV82" s="4380"/>
      <c r="CW82" s="4321"/>
      <c r="CX82" s="4321"/>
      <c r="CY82" s="4321"/>
      <c r="CZ82" s="4321"/>
      <c r="DA82" s="4321"/>
      <c r="DB82" s="4321"/>
      <c r="DC82" s="4321"/>
      <c r="DD82" s="4322"/>
      <c r="DE82" s="4217"/>
      <c r="DF82" s="4218"/>
      <c r="DG82" s="4218"/>
      <c r="DH82" s="4321"/>
      <c r="DI82" s="4321"/>
      <c r="DJ82" s="4321"/>
      <c r="DK82" s="4321"/>
      <c r="DL82" s="4321"/>
      <c r="DM82" s="4321"/>
      <c r="DN82" s="4321"/>
      <c r="DO82" s="4322"/>
      <c r="DP82" s="4368"/>
      <c r="DQ82" s="4369"/>
      <c r="DR82" s="4370"/>
    </row>
    <row r="83" spans="1:122" ht="12.6" customHeight="1">
      <c r="A83" s="4230"/>
      <c r="B83" s="4231"/>
      <c r="C83" s="4231"/>
      <c r="D83" s="4231"/>
      <c r="E83" s="4219"/>
      <c r="F83" s="4219"/>
      <c r="G83" s="4219"/>
      <c r="H83" s="4219"/>
      <c r="I83" s="4219"/>
      <c r="J83" s="4219"/>
      <c r="K83" s="4219"/>
      <c r="L83" s="4219"/>
      <c r="M83" s="4219"/>
      <c r="N83" s="4219"/>
      <c r="O83" s="4219"/>
      <c r="P83" s="4219"/>
      <c r="Q83" s="4219"/>
      <c r="R83" s="4219"/>
      <c r="S83" s="4220"/>
      <c r="T83" s="4217"/>
      <c r="U83" s="4218"/>
      <c r="V83" s="4218"/>
      <c r="W83" s="4225"/>
      <c r="X83" s="4225"/>
      <c r="Y83" s="4225"/>
      <c r="Z83" s="4215"/>
      <c r="AA83" s="4215"/>
      <c r="AB83" s="4215"/>
      <c r="AC83" s="4215"/>
      <c r="AD83" s="4215"/>
      <c r="AE83" s="4215"/>
      <c r="AF83" s="4215"/>
      <c r="AG83" s="4216"/>
      <c r="AH83" s="4217"/>
      <c r="AI83" s="4218"/>
      <c r="AJ83" s="4218"/>
      <c r="AK83" s="4225"/>
      <c r="AL83" s="4225"/>
      <c r="AM83" s="4225"/>
      <c r="AN83" s="4215"/>
      <c r="AO83" s="4215"/>
      <c r="AP83" s="4215"/>
      <c r="AQ83" s="4215"/>
      <c r="AR83" s="4215"/>
      <c r="AS83" s="4215"/>
      <c r="AT83" s="4215"/>
      <c r="AU83" s="4216"/>
      <c r="AV83" s="4217"/>
      <c r="AW83" s="4218"/>
      <c r="AX83" s="4218"/>
      <c r="AY83" s="4215"/>
      <c r="AZ83" s="4215"/>
      <c r="BA83" s="4215"/>
      <c r="BB83" s="4215"/>
      <c r="BC83" s="4215"/>
      <c r="BD83" s="4215"/>
      <c r="BE83" s="4215"/>
      <c r="BF83" s="4216"/>
      <c r="BG83" s="4227"/>
      <c r="BH83" s="4228"/>
      <c r="BI83" s="4229"/>
      <c r="BJ83" s="4371"/>
      <c r="BK83" s="4372"/>
      <c r="BL83" s="4372"/>
      <c r="BM83" s="4372"/>
      <c r="BN83" s="4219"/>
      <c r="BO83" s="4219"/>
      <c r="BP83" s="4219"/>
      <c r="BQ83" s="4219"/>
      <c r="BR83" s="4219"/>
      <c r="BS83" s="4219"/>
      <c r="BT83" s="4219"/>
      <c r="BU83" s="4219"/>
      <c r="BV83" s="4373"/>
      <c r="BW83" s="4373"/>
      <c r="BX83" s="4373"/>
      <c r="BY83" s="4373"/>
      <c r="BZ83" s="4373"/>
      <c r="CA83" s="4373"/>
      <c r="CB83" s="4374"/>
      <c r="CC83" s="4217"/>
      <c r="CD83" s="4218"/>
      <c r="CE83" s="4218"/>
      <c r="CF83" s="4380"/>
      <c r="CG83" s="4380"/>
      <c r="CH83" s="4380"/>
      <c r="CI83" s="4321"/>
      <c r="CJ83" s="4321"/>
      <c r="CK83" s="4321"/>
      <c r="CL83" s="4321"/>
      <c r="CM83" s="4321"/>
      <c r="CN83" s="4321"/>
      <c r="CO83" s="4321"/>
      <c r="CP83" s="4322"/>
      <c r="CQ83" s="4217"/>
      <c r="CR83" s="4218"/>
      <c r="CS83" s="4218"/>
      <c r="CT83" s="4380"/>
      <c r="CU83" s="4380"/>
      <c r="CV83" s="4380"/>
      <c r="CW83" s="4321"/>
      <c r="CX83" s="4321"/>
      <c r="CY83" s="4321"/>
      <c r="CZ83" s="4321"/>
      <c r="DA83" s="4321"/>
      <c r="DB83" s="4321"/>
      <c r="DC83" s="4321"/>
      <c r="DD83" s="4322"/>
      <c r="DE83" s="4217"/>
      <c r="DF83" s="4218"/>
      <c r="DG83" s="4218"/>
      <c r="DH83" s="4321"/>
      <c r="DI83" s="4321"/>
      <c r="DJ83" s="4321"/>
      <c r="DK83" s="4321"/>
      <c r="DL83" s="4321"/>
      <c r="DM83" s="4321"/>
      <c r="DN83" s="4321"/>
      <c r="DO83" s="4322"/>
      <c r="DP83" s="4368"/>
      <c r="DQ83" s="4369"/>
      <c r="DR83" s="4370"/>
    </row>
    <row r="84" spans="1:122" ht="12.6" customHeight="1">
      <c r="A84" s="4230"/>
      <c r="B84" s="4231"/>
      <c r="C84" s="4231"/>
      <c r="D84" s="4231"/>
      <c r="E84" s="4219" t="s">
        <v>2509</v>
      </c>
      <c r="F84" s="4219"/>
      <c r="G84" s="4219"/>
      <c r="H84" s="4219"/>
      <c r="I84" s="4219"/>
      <c r="J84" s="4219"/>
      <c r="K84" s="4219"/>
      <c r="L84" s="4219"/>
      <c r="M84" s="4219"/>
      <c r="N84" s="4219"/>
      <c r="O84" s="4219"/>
      <c r="P84" s="4219"/>
      <c r="Q84" s="4219"/>
      <c r="R84" s="4219"/>
      <c r="S84" s="4220"/>
      <c r="T84" s="4217" t="s">
        <v>1535</v>
      </c>
      <c r="U84" s="4218"/>
      <c r="V84" s="4218"/>
      <c r="W84" s="4225"/>
      <c r="X84" s="4225"/>
      <c r="Y84" s="4225"/>
      <c r="Z84" s="4215"/>
      <c r="AA84" s="4215"/>
      <c r="AB84" s="4215"/>
      <c r="AC84" s="4215"/>
      <c r="AD84" s="4215"/>
      <c r="AE84" s="4215"/>
      <c r="AF84" s="4215"/>
      <c r="AG84" s="4216"/>
      <c r="AH84" s="4217" t="s">
        <v>1535</v>
      </c>
      <c r="AI84" s="4218"/>
      <c r="AJ84" s="4218"/>
      <c r="AK84" s="4225"/>
      <c r="AL84" s="4225"/>
      <c r="AM84" s="4225"/>
      <c r="AN84" s="4215"/>
      <c r="AO84" s="4215"/>
      <c r="AP84" s="4215"/>
      <c r="AQ84" s="4215"/>
      <c r="AR84" s="4215"/>
      <c r="AS84" s="4215"/>
      <c r="AT84" s="4215"/>
      <c r="AU84" s="4216"/>
      <c r="AV84" s="4217" t="s">
        <v>1535</v>
      </c>
      <c r="AW84" s="4218"/>
      <c r="AX84" s="4218"/>
      <c r="AY84" s="4215"/>
      <c r="AZ84" s="4215"/>
      <c r="BA84" s="4215"/>
      <c r="BB84" s="4215"/>
      <c r="BC84" s="4215"/>
      <c r="BD84" s="4215"/>
      <c r="BE84" s="4215"/>
      <c r="BF84" s="4216"/>
      <c r="BG84" s="4227"/>
      <c r="BH84" s="4228"/>
      <c r="BI84" s="4229"/>
      <c r="BJ84" s="4371"/>
      <c r="BK84" s="4372"/>
      <c r="BL84" s="4372"/>
      <c r="BM84" s="4372"/>
      <c r="BN84" s="4219" t="s">
        <v>2509</v>
      </c>
      <c r="BO84" s="4219"/>
      <c r="BP84" s="4219"/>
      <c r="BQ84" s="4219"/>
      <c r="BR84" s="4219"/>
      <c r="BS84" s="4219"/>
      <c r="BT84" s="4219"/>
      <c r="BU84" s="4219"/>
      <c r="BV84" s="4373"/>
      <c r="BW84" s="4373"/>
      <c r="BX84" s="4373"/>
      <c r="BY84" s="4373"/>
      <c r="BZ84" s="4373"/>
      <c r="CA84" s="4373"/>
      <c r="CB84" s="4374"/>
      <c r="CC84" s="4386" t="s">
        <v>1535</v>
      </c>
      <c r="CD84" s="4275"/>
      <c r="CE84" s="4355"/>
      <c r="CF84" s="4391"/>
      <c r="CG84" s="4392"/>
      <c r="CH84" s="4393"/>
      <c r="CI84" s="4400">
        <f>SUM(CI72:CP80,CI60)</f>
        <v>23388000</v>
      </c>
      <c r="CJ84" s="4401"/>
      <c r="CK84" s="4401"/>
      <c r="CL84" s="4401"/>
      <c r="CM84" s="4401"/>
      <c r="CN84" s="4401"/>
      <c r="CO84" s="4401"/>
      <c r="CP84" s="4402"/>
      <c r="CQ84" s="4386" t="s">
        <v>1535</v>
      </c>
      <c r="CR84" s="4275"/>
      <c r="CS84" s="4355"/>
      <c r="CT84" s="4391"/>
      <c r="CU84" s="4392"/>
      <c r="CV84" s="4393"/>
      <c r="CW84" s="4400">
        <f>SUM(CW72:DD80,CW60)</f>
        <v>1301000</v>
      </c>
      <c r="CX84" s="4401"/>
      <c r="CY84" s="4401"/>
      <c r="CZ84" s="4401"/>
      <c r="DA84" s="4401"/>
      <c r="DB84" s="4401"/>
      <c r="DC84" s="4401"/>
      <c r="DD84" s="4402"/>
      <c r="DE84" s="4386" t="s">
        <v>1535</v>
      </c>
      <c r="DF84" s="4275"/>
      <c r="DG84" s="4355"/>
      <c r="DH84" s="4400">
        <f>SUM(DH72:DO80,DH60)</f>
        <v>24689000</v>
      </c>
      <c r="DI84" s="4401"/>
      <c r="DJ84" s="4401"/>
      <c r="DK84" s="4401"/>
      <c r="DL84" s="4401"/>
      <c r="DM84" s="4401"/>
      <c r="DN84" s="4401"/>
      <c r="DO84" s="4402"/>
      <c r="DP84" s="4368"/>
      <c r="DQ84" s="4369"/>
      <c r="DR84" s="4370"/>
    </row>
    <row r="85" spans="1:122" ht="12.6" customHeight="1">
      <c r="A85" s="4230"/>
      <c r="B85" s="4231"/>
      <c r="C85" s="4231"/>
      <c r="D85" s="4231"/>
      <c r="E85" s="4219"/>
      <c r="F85" s="4219"/>
      <c r="G85" s="4219"/>
      <c r="H85" s="4219"/>
      <c r="I85" s="4219"/>
      <c r="J85" s="4219"/>
      <c r="K85" s="4219"/>
      <c r="L85" s="4219"/>
      <c r="M85" s="4219"/>
      <c r="N85" s="4219"/>
      <c r="O85" s="4219"/>
      <c r="P85" s="4219"/>
      <c r="Q85" s="4219"/>
      <c r="R85" s="4219"/>
      <c r="S85" s="4220"/>
      <c r="T85" s="4217"/>
      <c r="U85" s="4218"/>
      <c r="V85" s="4218"/>
      <c r="W85" s="4225"/>
      <c r="X85" s="4225"/>
      <c r="Y85" s="4225"/>
      <c r="Z85" s="4215"/>
      <c r="AA85" s="4215"/>
      <c r="AB85" s="4215"/>
      <c r="AC85" s="4215"/>
      <c r="AD85" s="4215"/>
      <c r="AE85" s="4215"/>
      <c r="AF85" s="4215"/>
      <c r="AG85" s="4216"/>
      <c r="AH85" s="4217"/>
      <c r="AI85" s="4218"/>
      <c r="AJ85" s="4218"/>
      <c r="AK85" s="4225"/>
      <c r="AL85" s="4225"/>
      <c r="AM85" s="4225"/>
      <c r="AN85" s="4215"/>
      <c r="AO85" s="4215"/>
      <c r="AP85" s="4215"/>
      <c r="AQ85" s="4215"/>
      <c r="AR85" s="4215"/>
      <c r="AS85" s="4215"/>
      <c r="AT85" s="4215"/>
      <c r="AU85" s="4216"/>
      <c r="AV85" s="4217"/>
      <c r="AW85" s="4218"/>
      <c r="AX85" s="4218"/>
      <c r="AY85" s="4215"/>
      <c r="AZ85" s="4215"/>
      <c r="BA85" s="4215"/>
      <c r="BB85" s="4215"/>
      <c r="BC85" s="4215"/>
      <c r="BD85" s="4215"/>
      <c r="BE85" s="4215"/>
      <c r="BF85" s="4216"/>
      <c r="BG85" s="4227"/>
      <c r="BH85" s="4228"/>
      <c r="BI85" s="4229"/>
      <c r="BJ85" s="4371"/>
      <c r="BK85" s="4372"/>
      <c r="BL85" s="4372"/>
      <c r="BM85" s="4372"/>
      <c r="BN85" s="4219"/>
      <c r="BO85" s="4219"/>
      <c r="BP85" s="4219"/>
      <c r="BQ85" s="4219"/>
      <c r="BR85" s="4219"/>
      <c r="BS85" s="4219"/>
      <c r="BT85" s="4219"/>
      <c r="BU85" s="4219"/>
      <c r="BV85" s="4373"/>
      <c r="BW85" s="4373"/>
      <c r="BX85" s="4373"/>
      <c r="BY85" s="4373"/>
      <c r="BZ85" s="4373"/>
      <c r="CA85" s="4373"/>
      <c r="CB85" s="4374"/>
      <c r="CC85" s="4387"/>
      <c r="CD85" s="4276"/>
      <c r="CE85" s="4356"/>
      <c r="CF85" s="4394"/>
      <c r="CG85" s="4395"/>
      <c r="CH85" s="4396"/>
      <c r="CI85" s="4403"/>
      <c r="CJ85" s="4404"/>
      <c r="CK85" s="4404"/>
      <c r="CL85" s="4404"/>
      <c r="CM85" s="4404"/>
      <c r="CN85" s="4404"/>
      <c r="CO85" s="4404"/>
      <c r="CP85" s="4405"/>
      <c r="CQ85" s="4387"/>
      <c r="CR85" s="4276"/>
      <c r="CS85" s="4356"/>
      <c r="CT85" s="4394"/>
      <c r="CU85" s="4395"/>
      <c r="CV85" s="4396"/>
      <c r="CW85" s="4403"/>
      <c r="CX85" s="4404"/>
      <c r="CY85" s="4404"/>
      <c r="CZ85" s="4404"/>
      <c r="DA85" s="4404"/>
      <c r="DB85" s="4404"/>
      <c r="DC85" s="4404"/>
      <c r="DD85" s="4405"/>
      <c r="DE85" s="4387"/>
      <c r="DF85" s="4276"/>
      <c r="DG85" s="4356"/>
      <c r="DH85" s="4403"/>
      <c r="DI85" s="4404"/>
      <c r="DJ85" s="4404"/>
      <c r="DK85" s="4404"/>
      <c r="DL85" s="4404"/>
      <c r="DM85" s="4404"/>
      <c r="DN85" s="4404"/>
      <c r="DO85" s="4405"/>
      <c r="DP85" s="4368"/>
      <c r="DQ85" s="4369"/>
      <c r="DR85" s="4370"/>
    </row>
    <row r="86" spans="1:122" ht="12.6" customHeight="1">
      <c r="A86" s="4230"/>
      <c r="B86" s="4231"/>
      <c r="C86" s="4231"/>
      <c r="D86" s="4231"/>
      <c r="E86" s="4219"/>
      <c r="F86" s="4219"/>
      <c r="G86" s="4219"/>
      <c r="H86" s="4219"/>
      <c r="I86" s="4219"/>
      <c r="J86" s="4219"/>
      <c r="K86" s="4219"/>
      <c r="L86" s="4219"/>
      <c r="M86" s="4219"/>
      <c r="N86" s="4219"/>
      <c r="O86" s="4219"/>
      <c r="P86" s="4219"/>
      <c r="Q86" s="4219"/>
      <c r="R86" s="4219"/>
      <c r="S86" s="4220"/>
      <c r="T86" s="4217"/>
      <c r="U86" s="4218"/>
      <c r="V86" s="4218"/>
      <c r="W86" s="4225"/>
      <c r="X86" s="4225"/>
      <c r="Y86" s="4225"/>
      <c r="Z86" s="4215"/>
      <c r="AA86" s="4215"/>
      <c r="AB86" s="4215"/>
      <c r="AC86" s="4215"/>
      <c r="AD86" s="4215"/>
      <c r="AE86" s="4215"/>
      <c r="AF86" s="4215"/>
      <c r="AG86" s="4216"/>
      <c r="AH86" s="4217"/>
      <c r="AI86" s="4218"/>
      <c r="AJ86" s="4218"/>
      <c r="AK86" s="4225"/>
      <c r="AL86" s="4225"/>
      <c r="AM86" s="4225"/>
      <c r="AN86" s="4215"/>
      <c r="AO86" s="4215"/>
      <c r="AP86" s="4215"/>
      <c r="AQ86" s="4215"/>
      <c r="AR86" s="4215"/>
      <c r="AS86" s="4215"/>
      <c r="AT86" s="4215"/>
      <c r="AU86" s="4216"/>
      <c r="AV86" s="4217"/>
      <c r="AW86" s="4218"/>
      <c r="AX86" s="4218"/>
      <c r="AY86" s="4215"/>
      <c r="AZ86" s="4215"/>
      <c r="BA86" s="4215"/>
      <c r="BB86" s="4215"/>
      <c r="BC86" s="4215"/>
      <c r="BD86" s="4215"/>
      <c r="BE86" s="4215"/>
      <c r="BF86" s="4216"/>
      <c r="BG86" s="4227"/>
      <c r="BH86" s="4228"/>
      <c r="BI86" s="4229"/>
      <c r="BJ86" s="4371"/>
      <c r="BK86" s="4372"/>
      <c r="BL86" s="4372"/>
      <c r="BM86" s="4372"/>
      <c r="BN86" s="4219"/>
      <c r="BO86" s="4219"/>
      <c r="BP86" s="4219"/>
      <c r="BQ86" s="4219"/>
      <c r="BR86" s="4219"/>
      <c r="BS86" s="4219"/>
      <c r="BT86" s="4219"/>
      <c r="BU86" s="4219"/>
      <c r="BV86" s="4373"/>
      <c r="BW86" s="4373"/>
      <c r="BX86" s="4373"/>
      <c r="BY86" s="4373"/>
      <c r="BZ86" s="4373"/>
      <c r="CA86" s="4373"/>
      <c r="CB86" s="4374"/>
      <c r="CC86" s="4388"/>
      <c r="CD86" s="4389"/>
      <c r="CE86" s="4390"/>
      <c r="CF86" s="4397"/>
      <c r="CG86" s="4398"/>
      <c r="CH86" s="4399"/>
      <c r="CI86" s="4406"/>
      <c r="CJ86" s="4407"/>
      <c r="CK86" s="4407"/>
      <c r="CL86" s="4407"/>
      <c r="CM86" s="4407"/>
      <c r="CN86" s="4407"/>
      <c r="CO86" s="4407"/>
      <c r="CP86" s="4408"/>
      <c r="CQ86" s="4388"/>
      <c r="CR86" s="4389"/>
      <c r="CS86" s="4390"/>
      <c r="CT86" s="4397"/>
      <c r="CU86" s="4398"/>
      <c r="CV86" s="4399"/>
      <c r="CW86" s="4406"/>
      <c r="CX86" s="4407"/>
      <c r="CY86" s="4407"/>
      <c r="CZ86" s="4407"/>
      <c r="DA86" s="4407"/>
      <c r="DB86" s="4407"/>
      <c r="DC86" s="4407"/>
      <c r="DD86" s="4408"/>
      <c r="DE86" s="4388"/>
      <c r="DF86" s="4389"/>
      <c r="DG86" s="4390"/>
      <c r="DH86" s="4406"/>
      <c r="DI86" s="4407"/>
      <c r="DJ86" s="4407"/>
      <c r="DK86" s="4407"/>
      <c r="DL86" s="4407"/>
      <c r="DM86" s="4407"/>
      <c r="DN86" s="4407"/>
      <c r="DO86" s="4408"/>
      <c r="DP86" s="4368"/>
      <c r="DQ86" s="4369"/>
      <c r="DR86" s="4370"/>
    </row>
    <row r="87" spans="1:122" ht="12.6" customHeight="1">
      <c r="A87" s="4230"/>
      <c r="B87" s="4231"/>
      <c r="C87" s="4231"/>
      <c r="D87" s="4231"/>
      <c r="E87" s="4219" t="s">
        <v>1534</v>
      </c>
      <c r="F87" s="4219"/>
      <c r="G87" s="4219"/>
      <c r="H87" s="4219"/>
      <c r="I87" s="4219"/>
      <c r="J87" s="4219"/>
      <c r="K87" s="4219"/>
      <c r="L87" s="4219"/>
      <c r="M87" s="4219"/>
      <c r="N87" s="4219"/>
      <c r="O87" s="4219"/>
      <c r="P87" s="4219"/>
      <c r="Q87" s="4219"/>
      <c r="R87" s="4219"/>
      <c r="S87" s="4220"/>
      <c r="T87" s="4217" t="s">
        <v>1535</v>
      </c>
      <c r="U87" s="4218"/>
      <c r="V87" s="4218"/>
      <c r="W87" s="4225"/>
      <c r="X87" s="4225"/>
      <c r="Y87" s="4225"/>
      <c r="Z87" s="4215"/>
      <c r="AA87" s="4215"/>
      <c r="AB87" s="4215"/>
      <c r="AC87" s="4215"/>
      <c r="AD87" s="4215"/>
      <c r="AE87" s="4215"/>
      <c r="AF87" s="4215"/>
      <c r="AG87" s="4216"/>
      <c r="AH87" s="4217" t="s">
        <v>1535</v>
      </c>
      <c r="AI87" s="4218"/>
      <c r="AJ87" s="4218"/>
      <c r="AK87" s="4225"/>
      <c r="AL87" s="4225"/>
      <c r="AM87" s="4225"/>
      <c r="AN87" s="4215"/>
      <c r="AO87" s="4215"/>
      <c r="AP87" s="4215"/>
      <c r="AQ87" s="4215"/>
      <c r="AR87" s="4215"/>
      <c r="AS87" s="4215"/>
      <c r="AT87" s="4215"/>
      <c r="AU87" s="4216"/>
      <c r="AV87" s="4217" t="s">
        <v>1535</v>
      </c>
      <c r="AW87" s="4218"/>
      <c r="AX87" s="4218"/>
      <c r="AY87" s="4215"/>
      <c r="AZ87" s="4215"/>
      <c r="BA87" s="4215"/>
      <c r="BB87" s="4215"/>
      <c r="BC87" s="4215"/>
      <c r="BD87" s="4215"/>
      <c r="BE87" s="4215"/>
      <c r="BF87" s="4216"/>
      <c r="BG87" s="4227"/>
      <c r="BH87" s="4228"/>
      <c r="BI87" s="4229"/>
      <c r="BJ87" s="4371"/>
      <c r="BK87" s="4372"/>
      <c r="BL87" s="4372"/>
      <c r="BM87" s="4372"/>
      <c r="BN87" s="4219" t="s">
        <v>1534</v>
      </c>
      <c r="BO87" s="4219"/>
      <c r="BP87" s="4219"/>
      <c r="BQ87" s="4219"/>
      <c r="BR87" s="4219"/>
      <c r="BS87" s="4219"/>
      <c r="BT87" s="4219"/>
      <c r="BU87" s="4219"/>
      <c r="BV87" s="4373"/>
      <c r="BW87" s="4373"/>
      <c r="BX87" s="4373"/>
      <c r="BY87" s="4373"/>
      <c r="BZ87" s="4373"/>
      <c r="CA87" s="4373"/>
      <c r="CB87" s="4374"/>
      <c r="CC87" s="4217" t="s">
        <v>1535</v>
      </c>
      <c r="CD87" s="4218"/>
      <c r="CE87" s="4218"/>
      <c r="CF87" s="4380"/>
      <c r="CG87" s="4380"/>
      <c r="CH87" s="4380"/>
      <c r="CI87" s="4321">
        <f>ROUNDDOWN(CI84*0.08,0)</f>
        <v>1871040</v>
      </c>
      <c r="CJ87" s="4321"/>
      <c r="CK87" s="4321"/>
      <c r="CL87" s="4321"/>
      <c r="CM87" s="4321"/>
      <c r="CN87" s="4321"/>
      <c r="CO87" s="4321"/>
      <c r="CP87" s="4322"/>
      <c r="CQ87" s="4217" t="s">
        <v>1535</v>
      </c>
      <c r="CR87" s="4218"/>
      <c r="CS87" s="4218"/>
      <c r="CT87" s="4380"/>
      <c r="CU87" s="4380"/>
      <c r="CV87" s="4380"/>
      <c r="CW87" s="4321">
        <f>ROUNDDOWN(CW84*0.08,0)</f>
        <v>104080</v>
      </c>
      <c r="CX87" s="4321"/>
      <c r="CY87" s="4321"/>
      <c r="CZ87" s="4321"/>
      <c r="DA87" s="4321"/>
      <c r="DB87" s="4321"/>
      <c r="DC87" s="4321"/>
      <c r="DD87" s="4322"/>
      <c r="DE87" s="4217" t="s">
        <v>1535</v>
      </c>
      <c r="DF87" s="4218"/>
      <c r="DG87" s="4218"/>
      <c r="DH87" s="4321">
        <f>ROUNDDOWN(DH84*0.08,0)</f>
        <v>1975120</v>
      </c>
      <c r="DI87" s="4321"/>
      <c r="DJ87" s="4321"/>
      <c r="DK87" s="4321"/>
      <c r="DL87" s="4321"/>
      <c r="DM87" s="4321"/>
      <c r="DN87" s="4321"/>
      <c r="DO87" s="4322"/>
      <c r="DP87" s="4368"/>
      <c r="DQ87" s="4369"/>
      <c r="DR87" s="4370"/>
    </row>
    <row r="88" spans="1:122" ht="12.6" customHeight="1">
      <c r="A88" s="4230"/>
      <c r="B88" s="4231"/>
      <c r="C88" s="4231"/>
      <c r="D88" s="4231"/>
      <c r="E88" s="4219"/>
      <c r="F88" s="4219"/>
      <c r="G88" s="4219"/>
      <c r="H88" s="4219"/>
      <c r="I88" s="4219"/>
      <c r="J88" s="4219"/>
      <c r="K88" s="4219"/>
      <c r="L88" s="4219"/>
      <c r="M88" s="4219"/>
      <c r="N88" s="4219"/>
      <c r="O88" s="4219"/>
      <c r="P88" s="4219"/>
      <c r="Q88" s="4219"/>
      <c r="R88" s="4219"/>
      <c r="S88" s="4220"/>
      <c r="T88" s="4217"/>
      <c r="U88" s="4218"/>
      <c r="V88" s="4218"/>
      <c r="W88" s="4225"/>
      <c r="X88" s="4225"/>
      <c r="Y88" s="4225"/>
      <c r="Z88" s="4215"/>
      <c r="AA88" s="4215"/>
      <c r="AB88" s="4215"/>
      <c r="AC88" s="4215"/>
      <c r="AD88" s="4215"/>
      <c r="AE88" s="4215"/>
      <c r="AF88" s="4215"/>
      <c r="AG88" s="4216"/>
      <c r="AH88" s="4217"/>
      <c r="AI88" s="4218"/>
      <c r="AJ88" s="4218"/>
      <c r="AK88" s="4225"/>
      <c r="AL88" s="4225"/>
      <c r="AM88" s="4225"/>
      <c r="AN88" s="4215"/>
      <c r="AO88" s="4215"/>
      <c r="AP88" s="4215"/>
      <c r="AQ88" s="4215"/>
      <c r="AR88" s="4215"/>
      <c r="AS88" s="4215"/>
      <c r="AT88" s="4215"/>
      <c r="AU88" s="4216"/>
      <c r="AV88" s="4217"/>
      <c r="AW88" s="4218"/>
      <c r="AX88" s="4218"/>
      <c r="AY88" s="4215"/>
      <c r="AZ88" s="4215"/>
      <c r="BA88" s="4215"/>
      <c r="BB88" s="4215"/>
      <c r="BC88" s="4215"/>
      <c r="BD88" s="4215"/>
      <c r="BE88" s="4215"/>
      <c r="BF88" s="4216"/>
      <c r="BG88" s="4227"/>
      <c r="BH88" s="4228"/>
      <c r="BI88" s="4229"/>
      <c r="BJ88" s="4371"/>
      <c r="BK88" s="4372"/>
      <c r="BL88" s="4372"/>
      <c r="BM88" s="4372"/>
      <c r="BN88" s="4219"/>
      <c r="BO88" s="4219"/>
      <c r="BP88" s="4219"/>
      <c r="BQ88" s="4219"/>
      <c r="BR88" s="4219"/>
      <c r="BS88" s="4219"/>
      <c r="BT88" s="4219"/>
      <c r="BU88" s="4219"/>
      <c r="BV88" s="4373"/>
      <c r="BW88" s="4373"/>
      <c r="BX88" s="4373"/>
      <c r="BY88" s="4373"/>
      <c r="BZ88" s="4373"/>
      <c r="CA88" s="4373"/>
      <c r="CB88" s="4374"/>
      <c r="CC88" s="4217"/>
      <c r="CD88" s="4218"/>
      <c r="CE88" s="4218"/>
      <c r="CF88" s="4380"/>
      <c r="CG88" s="4380"/>
      <c r="CH88" s="4380"/>
      <c r="CI88" s="4321"/>
      <c r="CJ88" s="4321"/>
      <c r="CK88" s="4321"/>
      <c r="CL88" s="4321"/>
      <c r="CM88" s="4321"/>
      <c r="CN88" s="4321"/>
      <c r="CO88" s="4321"/>
      <c r="CP88" s="4322"/>
      <c r="CQ88" s="4217"/>
      <c r="CR88" s="4218"/>
      <c r="CS88" s="4218"/>
      <c r="CT88" s="4380"/>
      <c r="CU88" s="4380"/>
      <c r="CV88" s="4380"/>
      <c r="CW88" s="4321"/>
      <c r="CX88" s="4321"/>
      <c r="CY88" s="4321"/>
      <c r="CZ88" s="4321"/>
      <c r="DA88" s="4321"/>
      <c r="DB88" s="4321"/>
      <c r="DC88" s="4321"/>
      <c r="DD88" s="4322"/>
      <c r="DE88" s="4217"/>
      <c r="DF88" s="4218"/>
      <c r="DG88" s="4218"/>
      <c r="DH88" s="4321"/>
      <c r="DI88" s="4321"/>
      <c r="DJ88" s="4321"/>
      <c r="DK88" s="4321"/>
      <c r="DL88" s="4321"/>
      <c r="DM88" s="4321"/>
      <c r="DN88" s="4321"/>
      <c r="DO88" s="4322"/>
      <c r="DP88" s="4368"/>
      <c r="DQ88" s="4369"/>
      <c r="DR88" s="4370"/>
    </row>
    <row r="89" spans="1:122" ht="12.6" customHeight="1">
      <c r="A89" s="4230"/>
      <c r="B89" s="4231"/>
      <c r="C89" s="4231"/>
      <c r="D89" s="4231"/>
      <c r="E89" s="4219"/>
      <c r="F89" s="4219"/>
      <c r="G89" s="4219"/>
      <c r="H89" s="4219"/>
      <c r="I89" s="4219"/>
      <c r="J89" s="4219"/>
      <c r="K89" s="4219"/>
      <c r="L89" s="4219"/>
      <c r="M89" s="4219"/>
      <c r="N89" s="4219"/>
      <c r="O89" s="4219"/>
      <c r="P89" s="4219"/>
      <c r="Q89" s="4219"/>
      <c r="R89" s="4219"/>
      <c r="S89" s="4220"/>
      <c r="T89" s="4217"/>
      <c r="U89" s="4218"/>
      <c r="V89" s="4218"/>
      <c r="W89" s="4225"/>
      <c r="X89" s="4225"/>
      <c r="Y89" s="4225"/>
      <c r="Z89" s="4215"/>
      <c r="AA89" s="4215"/>
      <c r="AB89" s="4215"/>
      <c r="AC89" s="4215"/>
      <c r="AD89" s="4215"/>
      <c r="AE89" s="4215"/>
      <c r="AF89" s="4215"/>
      <c r="AG89" s="4216"/>
      <c r="AH89" s="4217"/>
      <c r="AI89" s="4218"/>
      <c r="AJ89" s="4218"/>
      <c r="AK89" s="4225"/>
      <c r="AL89" s="4225"/>
      <c r="AM89" s="4225"/>
      <c r="AN89" s="4215"/>
      <c r="AO89" s="4215"/>
      <c r="AP89" s="4215"/>
      <c r="AQ89" s="4215"/>
      <c r="AR89" s="4215"/>
      <c r="AS89" s="4215"/>
      <c r="AT89" s="4215"/>
      <c r="AU89" s="4216"/>
      <c r="AV89" s="4217"/>
      <c r="AW89" s="4218"/>
      <c r="AX89" s="4218"/>
      <c r="AY89" s="4215"/>
      <c r="AZ89" s="4215"/>
      <c r="BA89" s="4215"/>
      <c r="BB89" s="4215"/>
      <c r="BC89" s="4215"/>
      <c r="BD89" s="4215"/>
      <c r="BE89" s="4215"/>
      <c r="BF89" s="4216"/>
      <c r="BG89" s="4227"/>
      <c r="BH89" s="4228"/>
      <c r="BI89" s="4229"/>
      <c r="BJ89" s="4371"/>
      <c r="BK89" s="4372"/>
      <c r="BL89" s="4372"/>
      <c r="BM89" s="4372"/>
      <c r="BN89" s="4219"/>
      <c r="BO89" s="4219"/>
      <c r="BP89" s="4219"/>
      <c r="BQ89" s="4219"/>
      <c r="BR89" s="4219"/>
      <c r="BS89" s="4219"/>
      <c r="BT89" s="4219"/>
      <c r="BU89" s="4219"/>
      <c r="BV89" s="4373"/>
      <c r="BW89" s="4373"/>
      <c r="BX89" s="4373"/>
      <c r="BY89" s="4373"/>
      <c r="BZ89" s="4373"/>
      <c r="CA89" s="4373"/>
      <c r="CB89" s="4374"/>
      <c r="CC89" s="4217"/>
      <c r="CD89" s="4218"/>
      <c r="CE89" s="4218"/>
      <c r="CF89" s="4380"/>
      <c r="CG89" s="4380"/>
      <c r="CH89" s="4380"/>
      <c r="CI89" s="4321"/>
      <c r="CJ89" s="4321"/>
      <c r="CK89" s="4321"/>
      <c r="CL89" s="4321"/>
      <c r="CM89" s="4321"/>
      <c r="CN89" s="4321"/>
      <c r="CO89" s="4321"/>
      <c r="CP89" s="4322"/>
      <c r="CQ89" s="4217"/>
      <c r="CR89" s="4218"/>
      <c r="CS89" s="4218"/>
      <c r="CT89" s="4380"/>
      <c r="CU89" s="4380"/>
      <c r="CV89" s="4380"/>
      <c r="CW89" s="4321"/>
      <c r="CX89" s="4321"/>
      <c r="CY89" s="4321"/>
      <c r="CZ89" s="4321"/>
      <c r="DA89" s="4321"/>
      <c r="DB89" s="4321"/>
      <c r="DC89" s="4321"/>
      <c r="DD89" s="4322"/>
      <c r="DE89" s="4217"/>
      <c r="DF89" s="4218"/>
      <c r="DG89" s="4218"/>
      <c r="DH89" s="4321"/>
      <c r="DI89" s="4321"/>
      <c r="DJ89" s="4321"/>
      <c r="DK89" s="4321"/>
      <c r="DL89" s="4321"/>
      <c r="DM89" s="4321"/>
      <c r="DN89" s="4321"/>
      <c r="DO89" s="4322"/>
      <c r="DP89" s="4368"/>
      <c r="DQ89" s="4369"/>
      <c r="DR89" s="4370"/>
    </row>
    <row r="90" spans="1:122" ht="12.6" customHeight="1">
      <c r="A90" s="4230"/>
      <c r="B90" s="4231"/>
      <c r="C90" s="4231"/>
      <c r="D90" s="4231"/>
      <c r="E90" s="4219" t="s">
        <v>2508</v>
      </c>
      <c r="F90" s="4219"/>
      <c r="G90" s="4219"/>
      <c r="H90" s="4219"/>
      <c r="I90" s="4219"/>
      <c r="J90" s="4219"/>
      <c r="K90" s="4219"/>
      <c r="L90" s="4219"/>
      <c r="M90" s="4219"/>
      <c r="N90" s="4219"/>
      <c r="O90" s="4219"/>
      <c r="P90" s="4219"/>
      <c r="Q90" s="4219"/>
      <c r="R90" s="4219"/>
      <c r="S90" s="4220"/>
      <c r="T90" s="4217" t="s">
        <v>1535</v>
      </c>
      <c r="U90" s="4218"/>
      <c r="V90" s="4218"/>
      <c r="W90" s="4225"/>
      <c r="X90" s="4225"/>
      <c r="Y90" s="4225"/>
      <c r="Z90" s="4215"/>
      <c r="AA90" s="4215"/>
      <c r="AB90" s="4215"/>
      <c r="AC90" s="4215"/>
      <c r="AD90" s="4215"/>
      <c r="AE90" s="4215"/>
      <c r="AF90" s="4215"/>
      <c r="AG90" s="4216"/>
      <c r="AH90" s="4217" t="s">
        <v>1535</v>
      </c>
      <c r="AI90" s="4218"/>
      <c r="AJ90" s="4218"/>
      <c r="AK90" s="4225"/>
      <c r="AL90" s="4225"/>
      <c r="AM90" s="4225"/>
      <c r="AN90" s="4215"/>
      <c r="AO90" s="4215"/>
      <c r="AP90" s="4215"/>
      <c r="AQ90" s="4215"/>
      <c r="AR90" s="4215"/>
      <c r="AS90" s="4215"/>
      <c r="AT90" s="4215"/>
      <c r="AU90" s="4216"/>
      <c r="AV90" s="4217" t="s">
        <v>1535</v>
      </c>
      <c r="AW90" s="4218"/>
      <c r="AX90" s="4218"/>
      <c r="AY90" s="4215"/>
      <c r="AZ90" s="4215"/>
      <c r="BA90" s="4215"/>
      <c r="BB90" s="4215"/>
      <c r="BC90" s="4215"/>
      <c r="BD90" s="4215"/>
      <c r="BE90" s="4215"/>
      <c r="BF90" s="4216"/>
      <c r="BG90" s="4227"/>
      <c r="BH90" s="4228"/>
      <c r="BI90" s="4229"/>
      <c r="BJ90" s="4371"/>
      <c r="BK90" s="4372"/>
      <c r="BL90" s="4372"/>
      <c r="BM90" s="4372"/>
      <c r="BN90" s="4219" t="s">
        <v>2508</v>
      </c>
      <c r="BO90" s="4219"/>
      <c r="BP90" s="4219"/>
      <c r="BQ90" s="4219"/>
      <c r="BR90" s="4219"/>
      <c r="BS90" s="4219"/>
      <c r="BT90" s="4219"/>
      <c r="BU90" s="4219"/>
      <c r="BV90" s="4373"/>
      <c r="BW90" s="4373"/>
      <c r="BX90" s="4373"/>
      <c r="BY90" s="4373"/>
      <c r="BZ90" s="4373"/>
      <c r="CA90" s="4373"/>
      <c r="CB90" s="4374"/>
      <c r="CC90" s="4386" t="s">
        <v>1535</v>
      </c>
      <c r="CD90" s="4275"/>
      <c r="CE90" s="4355"/>
      <c r="CF90" s="4391"/>
      <c r="CG90" s="4392"/>
      <c r="CH90" s="4393"/>
      <c r="CI90" s="4278">
        <f>SUM(CI84:CP89)</f>
        <v>25259040</v>
      </c>
      <c r="CJ90" s="4270"/>
      <c r="CK90" s="4270"/>
      <c r="CL90" s="4270"/>
      <c r="CM90" s="4270"/>
      <c r="CN90" s="4270"/>
      <c r="CO90" s="4270"/>
      <c r="CP90" s="4409"/>
      <c r="CQ90" s="4386" t="s">
        <v>1535</v>
      </c>
      <c r="CR90" s="4275"/>
      <c r="CS90" s="4355"/>
      <c r="CT90" s="4391"/>
      <c r="CU90" s="4392"/>
      <c r="CV90" s="4393"/>
      <c r="CW90" s="4278">
        <f>SUM(CW84:DD89)</f>
        <v>1405080</v>
      </c>
      <c r="CX90" s="4270"/>
      <c r="CY90" s="4270"/>
      <c r="CZ90" s="4270"/>
      <c r="DA90" s="4270"/>
      <c r="DB90" s="4270"/>
      <c r="DC90" s="4270"/>
      <c r="DD90" s="4409"/>
      <c r="DE90" s="4386" t="s">
        <v>1535</v>
      </c>
      <c r="DF90" s="4275"/>
      <c r="DG90" s="4355"/>
      <c r="DH90" s="4278">
        <f>SUM(DH84:DO89)</f>
        <v>26664120</v>
      </c>
      <c r="DI90" s="4270"/>
      <c r="DJ90" s="4270"/>
      <c r="DK90" s="4270"/>
      <c r="DL90" s="4270"/>
      <c r="DM90" s="4270"/>
      <c r="DN90" s="4270"/>
      <c r="DO90" s="4409"/>
      <c r="DP90" s="4368"/>
      <c r="DQ90" s="4369"/>
      <c r="DR90" s="4370"/>
    </row>
    <row r="91" spans="1:122" ht="12.6" customHeight="1">
      <c r="A91" s="4230"/>
      <c r="B91" s="4231"/>
      <c r="C91" s="4231"/>
      <c r="D91" s="4231"/>
      <c r="E91" s="4219"/>
      <c r="F91" s="4219"/>
      <c r="G91" s="4219"/>
      <c r="H91" s="4219"/>
      <c r="I91" s="4219"/>
      <c r="J91" s="4219"/>
      <c r="K91" s="4219"/>
      <c r="L91" s="4219"/>
      <c r="M91" s="4219"/>
      <c r="N91" s="4219"/>
      <c r="O91" s="4219"/>
      <c r="P91" s="4219"/>
      <c r="Q91" s="4219"/>
      <c r="R91" s="4219"/>
      <c r="S91" s="4220"/>
      <c r="T91" s="4217"/>
      <c r="U91" s="4218"/>
      <c r="V91" s="4218"/>
      <c r="W91" s="4225"/>
      <c r="X91" s="4225"/>
      <c r="Y91" s="4225"/>
      <c r="Z91" s="4215"/>
      <c r="AA91" s="4215"/>
      <c r="AB91" s="4215"/>
      <c r="AC91" s="4215"/>
      <c r="AD91" s="4215"/>
      <c r="AE91" s="4215"/>
      <c r="AF91" s="4215"/>
      <c r="AG91" s="4216"/>
      <c r="AH91" s="4217"/>
      <c r="AI91" s="4218"/>
      <c r="AJ91" s="4218"/>
      <c r="AK91" s="4225"/>
      <c r="AL91" s="4225"/>
      <c r="AM91" s="4225"/>
      <c r="AN91" s="4215"/>
      <c r="AO91" s="4215"/>
      <c r="AP91" s="4215"/>
      <c r="AQ91" s="4215"/>
      <c r="AR91" s="4215"/>
      <c r="AS91" s="4215"/>
      <c r="AT91" s="4215"/>
      <c r="AU91" s="4216"/>
      <c r="AV91" s="4217"/>
      <c r="AW91" s="4218"/>
      <c r="AX91" s="4218"/>
      <c r="AY91" s="4215"/>
      <c r="AZ91" s="4215"/>
      <c r="BA91" s="4215"/>
      <c r="BB91" s="4215"/>
      <c r="BC91" s="4215"/>
      <c r="BD91" s="4215"/>
      <c r="BE91" s="4215"/>
      <c r="BF91" s="4216"/>
      <c r="BG91" s="4227"/>
      <c r="BH91" s="4228"/>
      <c r="BI91" s="4229"/>
      <c r="BJ91" s="4371"/>
      <c r="BK91" s="4372"/>
      <c r="BL91" s="4372"/>
      <c r="BM91" s="4372"/>
      <c r="BN91" s="4219"/>
      <c r="BO91" s="4219"/>
      <c r="BP91" s="4219"/>
      <c r="BQ91" s="4219"/>
      <c r="BR91" s="4219"/>
      <c r="BS91" s="4219"/>
      <c r="BT91" s="4219"/>
      <c r="BU91" s="4219"/>
      <c r="BV91" s="4373"/>
      <c r="BW91" s="4373"/>
      <c r="BX91" s="4373"/>
      <c r="BY91" s="4373"/>
      <c r="BZ91" s="4373"/>
      <c r="CA91" s="4373"/>
      <c r="CB91" s="4374"/>
      <c r="CC91" s="4387"/>
      <c r="CD91" s="4276"/>
      <c r="CE91" s="4356"/>
      <c r="CF91" s="4394"/>
      <c r="CG91" s="4395"/>
      <c r="CH91" s="4396"/>
      <c r="CI91" s="4279"/>
      <c r="CJ91" s="4272"/>
      <c r="CK91" s="4272"/>
      <c r="CL91" s="4272"/>
      <c r="CM91" s="4272"/>
      <c r="CN91" s="4272"/>
      <c r="CO91" s="4272"/>
      <c r="CP91" s="4410"/>
      <c r="CQ91" s="4387"/>
      <c r="CR91" s="4276"/>
      <c r="CS91" s="4356"/>
      <c r="CT91" s="4394"/>
      <c r="CU91" s="4395"/>
      <c r="CV91" s="4396"/>
      <c r="CW91" s="4279"/>
      <c r="CX91" s="4272"/>
      <c r="CY91" s="4272"/>
      <c r="CZ91" s="4272"/>
      <c r="DA91" s="4272"/>
      <c r="DB91" s="4272"/>
      <c r="DC91" s="4272"/>
      <c r="DD91" s="4410"/>
      <c r="DE91" s="4387"/>
      <c r="DF91" s="4276"/>
      <c r="DG91" s="4356"/>
      <c r="DH91" s="4279"/>
      <c r="DI91" s="4272"/>
      <c r="DJ91" s="4272"/>
      <c r="DK91" s="4272"/>
      <c r="DL91" s="4272"/>
      <c r="DM91" s="4272"/>
      <c r="DN91" s="4272"/>
      <c r="DO91" s="4410"/>
      <c r="DP91" s="4368"/>
      <c r="DQ91" s="4369"/>
      <c r="DR91" s="4370"/>
    </row>
    <row r="92" spans="1:122" ht="12.6" customHeight="1">
      <c r="A92" s="4237"/>
      <c r="B92" s="4238"/>
      <c r="C92" s="4238"/>
      <c r="D92" s="4238"/>
      <c r="E92" s="4221"/>
      <c r="F92" s="4221"/>
      <c r="G92" s="4221"/>
      <c r="H92" s="4221"/>
      <c r="I92" s="4221"/>
      <c r="J92" s="4221"/>
      <c r="K92" s="4221"/>
      <c r="L92" s="4221"/>
      <c r="M92" s="4221"/>
      <c r="N92" s="4221"/>
      <c r="O92" s="4221"/>
      <c r="P92" s="4221"/>
      <c r="Q92" s="4221"/>
      <c r="R92" s="4221"/>
      <c r="S92" s="4222"/>
      <c r="T92" s="4223"/>
      <c r="U92" s="4224"/>
      <c r="V92" s="4224"/>
      <c r="W92" s="4226"/>
      <c r="X92" s="4226"/>
      <c r="Y92" s="4226"/>
      <c r="Z92" s="4235"/>
      <c r="AA92" s="4235"/>
      <c r="AB92" s="4235"/>
      <c r="AC92" s="4235"/>
      <c r="AD92" s="4235"/>
      <c r="AE92" s="4235"/>
      <c r="AF92" s="4235"/>
      <c r="AG92" s="4236"/>
      <c r="AH92" s="4223"/>
      <c r="AI92" s="4224"/>
      <c r="AJ92" s="4224"/>
      <c r="AK92" s="4226"/>
      <c r="AL92" s="4226"/>
      <c r="AM92" s="4226"/>
      <c r="AN92" s="4235"/>
      <c r="AO92" s="4235"/>
      <c r="AP92" s="4235"/>
      <c r="AQ92" s="4235"/>
      <c r="AR92" s="4235"/>
      <c r="AS92" s="4235"/>
      <c r="AT92" s="4235"/>
      <c r="AU92" s="4236"/>
      <c r="AV92" s="4223"/>
      <c r="AW92" s="4224"/>
      <c r="AX92" s="4224"/>
      <c r="AY92" s="4235"/>
      <c r="AZ92" s="4235"/>
      <c r="BA92" s="4235"/>
      <c r="BB92" s="4235"/>
      <c r="BC92" s="4235"/>
      <c r="BD92" s="4235"/>
      <c r="BE92" s="4235"/>
      <c r="BF92" s="4236"/>
      <c r="BG92" s="4232"/>
      <c r="BH92" s="4233"/>
      <c r="BI92" s="4234"/>
      <c r="BJ92" s="4416"/>
      <c r="BK92" s="4417"/>
      <c r="BL92" s="4417"/>
      <c r="BM92" s="4417"/>
      <c r="BN92" s="4221"/>
      <c r="BO92" s="4221"/>
      <c r="BP92" s="4221"/>
      <c r="BQ92" s="4221"/>
      <c r="BR92" s="4221"/>
      <c r="BS92" s="4221"/>
      <c r="BT92" s="4221"/>
      <c r="BU92" s="4221"/>
      <c r="BV92" s="4418"/>
      <c r="BW92" s="4418"/>
      <c r="BX92" s="4418"/>
      <c r="BY92" s="4418"/>
      <c r="BZ92" s="4418"/>
      <c r="CA92" s="4418"/>
      <c r="CB92" s="4419"/>
      <c r="CC92" s="4412"/>
      <c r="CD92" s="4277"/>
      <c r="CE92" s="4357"/>
      <c r="CF92" s="4420"/>
      <c r="CG92" s="4421"/>
      <c r="CH92" s="4422"/>
      <c r="CI92" s="4280"/>
      <c r="CJ92" s="4274"/>
      <c r="CK92" s="4274"/>
      <c r="CL92" s="4274"/>
      <c r="CM92" s="4274"/>
      <c r="CN92" s="4274"/>
      <c r="CO92" s="4274"/>
      <c r="CP92" s="4411"/>
      <c r="CQ92" s="4412"/>
      <c r="CR92" s="4277"/>
      <c r="CS92" s="4357"/>
      <c r="CT92" s="4420"/>
      <c r="CU92" s="4421"/>
      <c r="CV92" s="4422"/>
      <c r="CW92" s="4280"/>
      <c r="CX92" s="4274"/>
      <c r="CY92" s="4274"/>
      <c r="CZ92" s="4274"/>
      <c r="DA92" s="4274"/>
      <c r="DB92" s="4274"/>
      <c r="DC92" s="4274"/>
      <c r="DD92" s="4411"/>
      <c r="DE92" s="4412"/>
      <c r="DF92" s="4277"/>
      <c r="DG92" s="4357"/>
      <c r="DH92" s="4280"/>
      <c r="DI92" s="4274"/>
      <c r="DJ92" s="4274"/>
      <c r="DK92" s="4274"/>
      <c r="DL92" s="4274"/>
      <c r="DM92" s="4274"/>
      <c r="DN92" s="4274"/>
      <c r="DO92" s="4411"/>
      <c r="DP92" s="4413"/>
      <c r="DQ92" s="4414"/>
      <c r="DR92" s="4415"/>
    </row>
  </sheetData>
  <mergeCells count="452">
    <mergeCell ref="CW90:DD92"/>
    <mergeCell ref="DE90:DG92"/>
    <mergeCell ref="DH90:DO92"/>
    <mergeCell ref="DP90:DR92"/>
    <mergeCell ref="BJ37:BJ39"/>
    <mergeCell ref="BK37:BY39"/>
    <mergeCell ref="BZ37:BZ39"/>
    <mergeCell ref="CA37:CL39"/>
    <mergeCell ref="CM37:CX39"/>
    <mergeCell ref="CY37:DJ39"/>
    <mergeCell ref="BJ90:BK92"/>
    <mergeCell ref="BL90:BM92"/>
    <mergeCell ref="BN90:BU92"/>
    <mergeCell ref="BV90:CB92"/>
    <mergeCell ref="CC90:CE92"/>
    <mergeCell ref="CF90:CH92"/>
    <mergeCell ref="CI90:CP92"/>
    <mergeCell ref="CQ90:CS92"/>
    <mergeCell ref="CT90:CV92"/>
    <mergeCell ref="CW84:DD86"/>
    <mergeCell ref="DE84:DG86"/>
    <mergeCell ref="DH84:DO86"/>
    <mergeCell ref="DP84:DR86"/>
    <mergeCell ref="BJ87:BK89"/>
    <mergeCell ref="DE87:DG89"/>
    <mergeCell ref="DH87:DO89"/>
    <mergeCell ref="DP87:DR89"/>
    <mergeCell ref="BJ84:BK86"/>
    <mergeCell ref="BL84:BM86"/>
    <mergeCell ref="BN84:BU86"/>
    <mergeCell ref="BV84:CB86"/>
    <mergeCell ref="CC84:CE86"/>
    <mergeCell ref="CF84:CH86"/>
    <mergeCell ref="CI84:CP86"/>
    <mergeCell ref="CQ84:CS86"/>
    <mergeCell ref="CT84:CV86"/>
    <mergeCell ref="BL87:BM89"/>
    <mergeCell ref="BN87:BU89"/>
    <mergeCell ref="BV87:CB89"/>
    <mergeCell ref="CC87:CE89"/>
    <mergeCell ref="CF87:CH89"/>
    <mergeCell ref="CI87:CP89"/>
    <mergeCell ref="CQ87:CS89"/>
    <mergeCell ref="CT87:CV89"/>
    <mergeCell ref="CW87:DD89"/>
    <mergeCell ref="CW78:DD80"/>
    <mergeCell ref="DE78:DG80"/>
    <mergeCell ref="DH78:DO80"/>
    <mergeCell ref="DP78:DR80"/>
    <mergeCell ref="BJ81:BK83"/>
    <mergeCell ref="BL81:BM83"/>
    <mergeCell ref="BN81:BU83"/>
    <mergeCell ref="BV81:CB83"/>
    <mergeCell ref="CC81:CE83"/>
    <mergeCell ref="CF81:CH83"/>
    <mergeCell ref="CI81:CP83"/>
    <mergeCell ref="CQ81:CS83"/>
    <mergeCell ref="CT81:CV83"/>
    <mergeCell ref="CW81:DD83"/>
    <mergeCell ref="DE81:DG83"/>
    <mergeCell ref="DH81:DO83"/>
    <mergeCell ref="DP81:DR83"/>
    <mergeCell ref="BJ78:BK80"/>
    <mergeCell ref="BL78:BM80"/>
    <mergeCell ref="BN78:BU80"/>
    <mergeCell ref="BV78:CB80"/>
    <mergeCell ref="CC78:CE80"/>
    <mergeCell ref="CF78:CH80"/>
    <mergeCell ref="CI78:CP80"/>
    <mergeCell ref="CQ78:CS80"/>
    <mergeCell ref="CT78:CV80"/>
    <mergeCell ref="CW72:DD74"/>
    <mergeCell ref="DE72:DG74"/>
    <mergeCell ref="DH72:DO74"/>
    <mergeCell ref="DP72:DR74"/>
    <mergeCell ref="BJ75:BK77"/>
    <mergeCell ref="BL75:BM77"/>
    <mergeCell ref="BN75:BU77"/>
    <mergeCell ref="BV75:CB77"/>
    <mergeCell ref="CC75:CE77"/>
    <mergeCell ref="CF75:CH77"/>
    <mergeCell ref="CI75:CP77"/>
    <mergeCell ref="CQ75:CS77"/>
    <mergeCell ref="CT75:CV77"/>
    <mergeCell ref="CW75:DD77"/>
    <mergeCell ref="DE75:DG77"/>
    <mergeCell ref="DH75:DO77"/>
    <mergeCell ref="DP75:DR77"/>
    <mergeCell ref="BJ72:BK74"/>
    <mergeCell ref="BL72:BM74"/>
    <mergeCell ref="BN72:BU74"/>
    <mergeCell ref="BV72:CB74"/>
    <mergeCell ref="CC72:CE74"/>
    <mergeCell ref="DP66:DR68"/>
    <mergeCell ref="BJ69:BK71"/>
    <mergeCell ref="BL69:BM71"/>
    <mergeCell ref="BN69:BU71"/>
    <mergeCell ref="BV69:CB71"/>
    <mergeCell ref="CC69:CE71"/>
    <mergeCell ref="CF69:CH71"/>
    <mergeCell ref="CI69:CP71"/>
    <mergeCell ref="CQ69:CS71"/>
    <mergeCell ref="CT69:CV71"/>
    <mergeCell ref="CW69:DD71"/>
    <mergeCell ref="DE69:DG71"/>
    <mergeCell ref="DH69:DO71"/>
    <mergeCell ref="DP69:DR71"/>
    <mergeCell ref="BJ66:BK68"/>
    <mergeCell ref="BL66:BM68"/>
    <mergeCell ref="BN66:BU68"/>
    <mergeCell ref="CW60:DD62"/>
    <mergeCell ref="DE60:DG62"/>
    <mergeCell ref="DH60:DO62"/>
    <mergeCell ref="CF72:CH74"/>
    <mergeCell ref="CI72:CP74"/>
    <mergeCell ref="CQ72:CS74"/>
    <mergeCell ref="CT72:CV74"/>
    <mergeCell ref="CW66:DD68"/>
    <mergeCell ref="DE66:DG68"/>
    <mergeCell ref="DH66:DO68"/>
    <mergeCell ref="CC60:CE62"/>
    <mergeCell ref="CF60:CH62"/>
    <mergeCell ref="CI60:CP62"/>
    <mergeCell ref="CQ60:CS62"/>
    <mergeCell ref="CT60:CV62"/>
    <mergeCell ref="BV66:CB68"/>
    <mergeCell ref="CC66:CE68"/>
    <mergeCell ref="CF66:CH68"/>
    <mergeCell ref="CI66:CP68"/>
    <mergeCell ref="CQ66:CS68"/>
    <mergeCell ref="CT66:CV68"/>
    <mergeCell ref="CC54:CE56"/>
    <mergeCell ref="CF54:CH56"/>
    <mergeCell ref="CI54:CP56"/>
    <mergeCell ref="CQ54:CS56"/>
    <mergeCell ref="CT54:CV56"/>
    <mergeCell ref="CW54:DD56"/>
    <mergeCell ref="DP60:DR62"/>
    <mergeCell ref="BJ63:BK65"/>
    <mergeCell ref="BL63:BM65"/>
    <mergeCell ref="BN63:BU65"/>
    <mergeCell ref="BV63:CB65"/>
    <mergeCell ref="CC63:CE65"/>
    <mergeCell ref="CF63:CH65"/>
    <mergeCell ref="CI63:CP65"/>
    <mergeCell ref="CQ63:CS65"/>
    <mergeCell ref="CT63:CV65"/>
    <mergeCell ref="CW63:DD65"/>
    <mergeCell ref="DE63:DG65"/>
    <mergeCell ref="DH63:DO65"/>
    <mergeCell ref="DP63:DR65"/>
    <mergeCell ref="BJ60:BK62"/>
    <mergeCell ref="BL60:BM62"/>
    <mergeCell ref="BN60:BU62"/>
    <mergeCell ref="BV60:CB62"/>
    <mergeCell ref="CW51:DD53"/>
    <mergeCell ref="DE51:DG53"/>
    <mergeCell ref="DH51:DO53"/>
    <mergeCell ref="BJ52:BK53"/>
    <mergeCell ref="BL52:BM53"/>
    <mergeCell ref="BN52:BU53"/>
    <mergeCell ref="DP54:DR56"/>
    <mergeCell ref="BJ57:BK59"/>
    <mergeCell ref="BL57:BM59"/>
    <mergeCell ref="BN57:BU59"/>
    <mergeCell ref="BV57:CB59"/>
    <mergeCell ref="CC57:CE59"/>
    <mergeCell ref="CF57:CH59"/>
    <mergeCell ref="CI57:CP59"/>
    <mergeCell ref="CQ57:CS59"/>
    <mergeCell ref="CT57:CV59"/>
    <mergeCell ref="CW57:DD59"/>
    <mergeCell ref="DE57:DG59"/>
    <mergeCell ref="DH57:DO59"/>
    <mergeCell ref="DP57:DR59"/>
    <mergeCell ref="BJ54:BK56"/>
    <mergeCell ref="BL54:BM56"/>
    <mergeCell ref="BN54:BU56"/>
    <mergeCell ref="BV54:CB56"/>
    <mergeCell ref="AW28:BI29"/>
    <mergeCell ref="AJ28:AR29"/>
    <mergeCell ref="AN40:AO46"/>
    <mergeCell ref="AP40:AY46"/>
    <mergeCell ref="B37:P39"/>
    <mergeCell ref="Q37:Q39"/>
    <mergeCell ref="B40:P46"/>
    <mergeCell ref="Q40:Q46"/>
    <mergeCell ref="CT51:CV53"/>
    <mergeCell ref="AS28:AV29"/>
    <mergeCell ref="B21:I29"/>
    <mergeCell ref="AZ40:BA46"/>
    <mergeCell ref="R37:AC39"/>
    <mergeCell ref="BB37:BI39"/>
    <mergeCell ref="A17:A20"/>
    <mergeCell ref="B17:P20"/>
    <mergeCell ref="Q17:Q20"/>
    <mergeCell ref="R17:R20"/>
    <mergeCell ref="S17:V20"/>
    <mergeCell ref="B30:P36"/>
    <mergeCell ref="Q30:Q36"/>
    <mergeCell ref="A21:A27"/>
    <mergeCell ref="BJ48:BU49"/>
    <mergeCell ref="AI17:AL20"/>
    <mergeCell ref="AC17:AF20"/>
    <mergeCell ref="AA17:AB20"/>
    <mergeCell ref="AG17:AH20"/>
    <mergeCell ref="AM17:AN20"/>
    <mergeCell ref="W17:Z20"/>
    <mergeCell ref="AO17:BI20"/>
    <mergeCell ref="A30:A36"/>
    <mergeCell ref="S22:BH23"/>
    <mergeCell ref="S24:BH25"/>
    <mergeCell ref="S26:BH27"/>
    <mergeCell ref="AD37:AO39"/>
    <mergeCell ref="BB40:BI46"/>
    <mergeCell ref="J25:P27"/>
    <mergeCell ref="AP37:BA39"/>
    <mergeCell ref="A13:X16"/>
    <mergeCell ref="P1:AT4"/>
    <mergeCell ref="AU1:AY2"/>
    <mergeCell ref="AZ1:BD2"/>
    <mergeCell ref="BE1:BI2"/>
    <mergeCell ref="AU3:AY8"/>
    <mergeCell ref="AZ3:BD8"/>
    <mergeCell ref="BE3:BI8"/>
    <mergeCell ref="AU11:AY16"/>
    <mergeCell ref="AZ11:BD16"/>
    <mergeCell ref="BE11:BI16"/>
    <mergeCell ref="AU9:AY10"/>
    <mergeCell ref="AZ9:BD10"/>
    <mergeCell ref="BE9:BI10"/>
    <mergeCell ref="DE54:DG56"/>
    <mergeCell ref="BV48:CB53"/>
    <mergeCell ref="CC48:CP50"/>
    <mergeCell ref="CQ48:DD50"/>
    <mergeCell ref="DE48:DO50"/>
    <mergeCell ref="DK37:DR39"/>
    <mergeCell ref="BJ40:BJ46"/>
    <mergeCell ref="BK40:BY46"/>
    <mergeCell ref="BZ40:BZ46"/>
    <mergeCell ref="DK40:DR46"/>
    <mergeCell ref="CA40:CJ46"/>
    <mergeCell ref="CK40:CL46"/>
    <mergeCell ref="CM40:CV46"/>
    <mergeCell ref="CW40:CX46"/>
    <mergeCell ref="CY40:DH46"/>
    <mergeCell ref="DI40:DJ46"/>
    <mergeCell ref="DH54:DO56"/>
    <mergeCell ref="DP48:DR53"/>
    <mergeCell ref="BJ50:BK51"/>
    <mergeCell ref="BL50:BU51"/>
    <mergeCell ref="CC51:CE53"/>
    <mergeCell ref="CF51:CH53"/>
    <mergeCell ref="CI51:CP53"/>
    <mergeCell ref="CQ51:CS53"/>
    <mergeCell ref="A37:A39"/>
    <mergeCell ref="A40:A46"/>
    <mergeCell ref="R40:AA46"/>
    <mergeCell ref="AB40:AC46"/>
    <mergeCell ref="AD40:AM46"/>
    <mergeCell ref="J21:P24"/>
    <mergeCell ref="Q21:Q27"/>
    <mergeCell ref="R30:BI36"/>
    <mergeCell ref="A54:B56"/>
    <mergeCell ref="E54:L56"/>
    <mergeCell ref="C54:D56"/>
    <mergeCell ref="AV51:AX53"/>
    <mergeCell ref="AY51:BF53"/>
    <mergeCell ref="BG48:BI53"/>
    <mergeCell ref="AV48:BF50"/>
    <mergeCell ref="BG54:BI56"/>
    <mergeCell ref="A48:L49"/>
    <mergeCell ref="T48:AG50"/>
    <mergeCell ref="A50:B51"/>
    <mergeCell ref="C50:L51"/>
    <mergeCell ref="T51:V53"/>
    <mergeCell ref="W51:Y53"/>
    <mergeCell ref="Z51:AG53"/>
    <mergeCell ref="AC28:AI29"/>
    <mergeCell ref="BG57:BI59"/>
    <mergeCell ref="A52:B53"/>
    <mergeCell ref="C52:D53"/>
    <mergeCell ref="E52:L53"/>
    <mergeCell ref="M48:S53"/>
    <mergeCell ref="AH48:AU50"/>
    <mergeCell ref="AH51:AJ53"/>
    <mergeCell ref="AK51:AM53"/>
    <mergeCell ref="AN51:AU53"/>
    <mergeCell ref="AK54:AM56"/>
    <mergeCell ref="AH54:AJ56"/>
    <mergeCell ref="Z54:AG56"/>
    <mergeCell ref="W54:Y56"/>
    <mergeCell ref="T54:V56"/>
    <mergeCell ref="M54:S56"/>
    <mergeCell ref="AY54:BF56"/>
    <mergeCell ref="AV54:AX56"/>
    <mergeCell ref="AN54:AU56"/>
    <mergeCell ref="Z57:AG59"/>
    <mergeCell ref="AH57:AJ59"/>
    <mergeCell ref="AK57:AM59"/>
    <mergeCell ref="AN57:AU59"/>
    <mergeCell ref="AV57:AX59"/>
    <mergeCell ref="AY57:BF59"/>
    <mergeCell ref="W63:Y65"/>
    <mergeCell ref="Z63:AG65"/>
    <mergeCell ref="AH63:AJ65"/>
    <mergeCell ref="A57:B59"/>
    <mergeCell ref="C57:D59"/>
    <mergeCell ref="E57:L59"/>
    <mergeCell ref="M57:S59"/>
    <mergeCell ref="T57:V59"/>
    <mergeCell ref="W57:Y59"/>
    <mergeCell ref="Z60:AG62"/>
    <mergeCell ref="AH60:AJ62"/>
    <mergeCell ref="A60:B62"/>
    <mergeCell ref="C60:D62"/>
    <mergeCell ref="E60:L62"/>
    <mergeCell ref="M60:S62"/>
    <mergeCell ref="T60:V62"/>
    <mergeCell ref="W60:Y62"/>
    <mergeCell ref="M63:S65"/>
    <mergeCell ref="T63:V65"/>
    <mergeCell ref="AK63:AM65"/>
    <mergeCell ref="AV63:AX65"/>
    <mergeCell ref="BG63:BI65"/>
    <mergeCell ref="BG60:BI62"/>
    <mergeCell ref="AK60:AM62"/>
    <mergeCell ref="AN60:AU62"/>
    <mergeCell ref="AV60:AX62"/>
    <mergeCell ref="AY60:BF62"/>
    <mergeCell ref="A66:B68"/>
    <mergeCell ref="C66:D68"/>
    <mergeCell ref="E66:L68"/>
    <mergeCell ref="M66:S68"/>
    <mergeCell ref="T66:V68"/>
    <mergeCell ref="W66:Y68"/>
    <mergeCell ref="BG66:BI68"/>
    <mergeCell ref="Z66:AG68"/>
    <mergeCell ref="AH66:AJ68"/>
    <mergeCell ref="AK66:AM68"/>
    <mergeCell ref="AN66:AU68"/>
    <mergeCell ref="AV66:AX68"/>
    <mergeCell ref="AY66:BF68"/>
    <mergeCell ref="A63:B65"/>
    <mergeCell ref="C63:D65"/>
    <mergeCell ref="E63:L65"/>
    <mergeCell ref="BG69:BI71"/>
    <mergeCell ref="A72:B74"/>
    <mergeCell ref="C72:D74"/>
    <mergeCell ref="E72:L74"/>
    <mergeCell ref="M72:S74"/>
    <mergeCell ref="T72:V74"/>
    <mergeCell ref="W72:Y74"/>
    <mergeCell ref="BG72:BI74"/>
    <mergeCell ref="Z72:AG74"/>
    <mergeCell ref="AH72:AJ74"/>
    <mergeCell ref="AK72:AM74"/>
    <mergeCell ref="AN72:AU74"/>
    <mergeCell ref="AV72:AX74"/>
    <mergeCell ref="AY72:BF74"/>
    <mergeCell ref="A69:B71"/>
    <mergeCell ref="C69:D71"/>
    <mergeCell ref="E69:L71"/>
    <mergeCell ref="M69:S71"/>
    <mergeCell ref="T69:V71"/>
    <mergeCell ref="W69:Y71"/>
    <mergeCell ref="Z69:AG71"/>
    <mergeCell ref="AH69:AJ71"/>
    <mergeCell ref="AK69:AM71"/>
    <mergeCell ref="BG75:BI77"/>
    <mergeCell ref="A78:B80"/>
    <mergeCell ref="C78:D80"/>
    <mergeCell ref="E78:L80"/>
    <mergeCell ref="M78:S80"/>
    <mergeCell ref="T78:V80"/>
    <mergeCell ref="W78:Y80"/>
    <mergeCell ref="BG78:BI80"/>
    <mergeCell ref="Z78:AG80"/>
    <mergeCell ref="AH78:AJ80"/>
    <mergeCell ref="AK78:AM80"/>
    <mergeCell ref="AN78:AU80"/>
    <mergeCell ref="AV78:AX80"/>
    <mergeCell ref="AY78:BF80"/>
    <mergeCell ref="A75:B77"/>
    <mergeCell ref="C75:D77"/>
    <mergeCell ref="E75:L77"/>
    <mergeCell ref="M75:S77"/>
    <mergeCell ref="T75:V77"/>
    <mergeCell ref="W75:Y77"/>
    <mergeCell ref="Z75:AG77"/>
    <mergeCell ref="AH75:AJ77"/>
    <mergeCell ref="AK75:AM77"/>
    <mergeCell ref="BG87:BI89"/>
    <mergeCell ref="A90:B92"/>
    <mergeCell ref="C90:D92"/>
    <mergeCell ref="BG81:BI83"/>
    <mergeCell ref="A84:B86"/>
    <mergeCell ref="C84:D86"/>
    <mergeCell ref="E84:L86"/>
    <mergeCell ref="M84:S86"/>
    <mergeCell ref="T84:V86"/>
    <mergeCell ref="W84:Y86"/>
    <mergeCell ref="A81:B83"/>
    <mergeCell ref="C81:D83"/>
    <mergeCell ref="E81:L83"/>
    <mergeCell ref="M81:S83"/>
    <mergeCell ref="T81:V83"/>
    <mergeCell ref="W81:Y83"/>
    <mergeCell ref="Z81:AG83"/>
    <mergeCell ref="AH81:AJ83"/>
    <mergeCell ref="AK81:AM83"/>
    <mergeCell ref="E90:L92"/>
    <mergeCell ref="AH90:AJ92"/>
    <mergeCell ref="AK90:AM92"/>
    <mergeCell ref="AN90:AU92"/>
    <mergeCell ref="AV90:AX92"/>
    <mergeCell ref="AY63:BF65"/>
    <mergeCell ref="M90:S92"/>
    <mergeCell ref="T90:V92"/>
    <mergeCell ref="W90:Y92"/>
    <mergeCell ref="BG84:BI86"/>
    <mergeCell ref="A87:B89"/>
    <mergeCell ref="C87:D89"/>
    <mergeCell ref="E87:L89"/>
    <mergeCell ref="M87:S89"/>
    <mergeCell ref="T87:V89"/>
    <mergeCell ref="W87:Y89"/>
    <mergeCell ref="Z87:AG89"/>
    <mergeCell ref="AH87:AJ89"/>
    <mergeCell ref="AK87:AM89"/>
    <mergeCell ref="Z84:AG86"/>
    <mergeCell ref="AH84:AJ86"/>
    <mergeCell ref="AK84:AM86"/>
    <mergeCell ref="AN84:AU86"/>
    <mergeCell ref="AV84:AX86"/>
    <mergeCell ref="AY84:BF86"/>
    <mergeCell ref="BG90:BI92"/>
    <mergeCell ref="Z90:AG92"/>
    <mergeCell ref="AN63:AU65"/>
    <mergeCell ref="AY90:BF92"/>
    <mergeCell ref="AN87:AU89"/>
    <mergeCell ref="AV87:AX89"/>
    <mergeCell ref="AY87:BF89"/>
    <mergeCell ref="AN75:AU77"/>
    <mergeCell ref="AV75:AX77"/>
    <mergeCell ref="AY75:BF77"/>
    <mergeCell ref="AN69:AU71"/>
    <mergeCell ref="AV69:AX71"/>
    <mergeCell ref="AY69:BF71"/>
    <mergeCell ref="AN81:AU83"/>
    <mergeCell ref="AV81:AX83"/>
    <mergeCell ref="AY81:BF83"/>
  </mergeCells>
  <phoneticPr fontId="71"/>
  <dataValidations count="3">
    <dataValidation imeMode="halfAlpha" allowBlank="1" showInputMessage="1" showErrorMessage="1" sqref="DH54:DO92 Z54:AG92 AN54:AU92 AY54:BF92 A54:D92 CI54:CP92 CY40 CW54:DD92 BJ54:BM92 CA40 CK40 CW40 CM40 DI40 AI17:AL20 W17:Z20 AB40 AN40 AC17:AF20 AZ40 R40:AA47 AD40:AM47 AP40:AY47 BJ28"/>
    <dataValidation imeMode="hiragana" allowBlank="1" showInputMessage="1" showErrorMessage="1" sqref="BB40:BI47 BN54:CE92 CQ54:CS92 DE54:DG92 E72:S92 E54:V71 AH54:AJ71 AV54:AX71"/>
    <dataValidation imeMode="on" allowBlank="1" showInputMessage="1" showErrorMessage="1" sqref="CF54:CH92 T72:V92 AH72:AJ92 CT54:CV92 W54:Y92 AK54:AM92 AV72:AX92"/>
  </dataValidations>
  <pageMargins left="0.78740157480314965" right="0.78740157480314965" top="0.39370078740157483" bottom="0.39370078740157483" header="0.39370078740157483" footer="0.39370078740157483"/>
  <pageSetup paperSize="9" scale="97" fitToHeight="2" orientation="landscape"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U32"/>
  <sheetViews>
    <sheetView workbookViewId="0">
      <selection sqref="A1:F1"/>
    </sheetView>
  </sheetViews>
  <sheetFormatPr defaultColWidth="9" defaultRowHeight="14.25"/>
  <cols>
    <col min="1" max="21" width="4.125" style="1105" customWidth="1"/>
    <col min="22" max="16384" width="9" style="1105"/>
  </cols>
  <sheetData>
    <row r="1" spans="1:21" ht="15.75" customHeight="1">
      <c r="A1" s="4428"/>
      <c r="B1" s="4428"/>
      <c r="C1" s="4428"/>
      <c r="D1" s="4428"/>
      <c r="E1" s="4428"/>
      <c r="F1" s="4428"/>
      <c r="G1" s="1111"/>
      <c r="H1" s="1111"/>
      <c r="I1" s="1111"/>
      <c r="J1" s="1111"/>
      <c r="K1" s="1111"/>
      <c r="L1" s="1111"/>
    </row>
    <row r="2" spans="1:21" ht="15.95" customHeight="1">
      <c r="A2" s="4429"/>
      <c r="B2" s="4430"/>
      <c r="C2" s="4430"/>
      <c r="D2" s="1112"/>
      <c r="E2" s="1112"/>
      <c r="F2" s="1112"/>
      <c r="G2" s="1112"/>
      <c r="H2" s="1112"/>
      <c r="I2" s="1112"/>
      <c r="J2" s="1112"/>
      <c r="K2" s="1112"/>
      <c r="L2" s="1112"/>
      <c r="M2" s="1116"/>
      <c r="N2" s="1116"/>
      <c r="O2" s="1116"/>
      <c r="P2" s="1116"/>
      <c r="Q2" s="1116"/>
      <c r="R2" s="1116"/>
      <c r="S2" s="1116"/>
      <c r="T2" s="1116"/>
      <c r="U2" s="1116"/>
    </row>
    <row r="3" spans="1:21" ht="15.95" customHeight="1">
      <c r="A3" s="4429"/>
      <c r="B3" s="4430"/>
      <c r="C3" s="4430"/>
      <c r="D3" s="1112"/>
      <c r="E3" s="1112"/>
      <c r="F3" s="1112"/>
      <c r="G3" s="1112"/>
      <c r="H3" s="1112"/>
      <c r="I3" s="1112"/>
      <c r="J3" s="1112"/>
      <c r="K3" s="1112"/>
      <c r="L3" s="1112"/>
      <c r="M3" s="1112"/>
      <c r="N3" s="1112"/>
      <c r="O3" s="1112"/>
      <c r="P3" s="1112"/>
      <c r="Q3" s="1112"/>
      <c r="R3" s="1111"/>
      <c r="S3" s="1111"/>
      <c r="T3" s="1111"/>
      <c r="U3" s="1111"/>
    </row>
    <row r="4" spans="1:21" s="1111" customFormat="1" ht="15.95" customHeight="1">
      <c r="A4" s="1115"/>
      <c r="B4" s="1114"/>
      <c r="C4" s="1114"/>
      <c r="D4" s="1113"/>
      <c r="E4" s="1113"/>
      <c r="F4" s="1113"/>
      <c r="G4" s="1113"/>
      <c r="H4" s="1113"/>
      <c r="I4" s="1113"/>
      <c r="J4" s="1112"/>
      <c r="K4" s="1112"/>
      <c r="L4" s="1112"/>
      <c r="M4" s="1112"/>
      <c r="N4" s="1112"/>
      <c r="O4" s="1112"/>
      <c r="P4" s="1112"/>
      <c r="Q4" s="1112"/>
    </row>
    <row r="5" spans="1:21" s="1111" customFormat="1" ht="15.95" customHeight="1">
      <c r="A5" s="1115"/>
      <c r="B5" s="1114"/>
      <c r="C5" s="1114"/>
      <c r="D5" s="1113"/>
      <c r="E5" s="1113"/>
      <c r="F5" s="1113"/>
      <c r="G5" s="1113"/>
      <c r="H5" s="1113"/>
      <c r="I5" s="1113"/>
      <c r="J5" s="1112"/>
      <c r="K5" s="1112"/>
      <c r="L5" s="1112"/>
      <c r="M5" s="1112"/>
      <c r="N5" s="1112"/>
      <c r="O5" s="1112"/>
      <c r="P5" s="1112"/>
      <c r="Q5" s="1112"/>
    </row>
    <row r="6" spans="1:21" ht="15.95" customHeight="1">
      <c r="A6" s="1111"/>
      <c r="B6" s="1111"/>
      <c r="C6" s="1111"/>
      <c r="D6" s="1111"/>
      <c r="E6" s="1111"/>
      <c r="F6" s="1111"/>
      <c r="G6" s="1111"/>
      <c r="H6" s="1111"/>
      <c r="I6" s="1111"/>
      <c r="J6" s="1111"/>
      <c r="K6" s="1111"/>
      <c r="L6" s="1111"/>
    </row>
    <row r="7" spans="1:21" ht="15.95" customHeight="1">
      <c r="A7" s="1109"/>
      <c r="B7" s="1109"/>
      <c r="C7" s="1109"/>
      <c r="D7" s="1109"/>
      <c r="E7" s="1109"/>
      <c r="F7" s="1109"/>
      <c r="G7" s="1109"/>
      <c r="H7" s="1109"/>
      <c r="I7" s="1109"/>
      <c r="J7" s="1109"/>
      <c r="K7" s="1109"/>
      <c r="L7" s="1109"/>
      <c r="M7" s="1109"/>
      <c r="N7" s="4431" t="s">
        <v>2519</v>
      </c>
      <c r="O7" s="4431"/>
      <c r="P7" s="4431"/>
      <c r="Q7" s="4431"/>
      <c r="R7" s="4431"/>
      <c r="S7" s="4431"/>
      <c r="T7" s="4431"/>
      <c r="U7" s="4431"/>
    </row>
    <row r="8" spans="1:21" ht="15.95" customHeight="1">
      <c r="A8" s="4424" t="s">
        <v>2518</v>
      </c>
      <c r="B8" s="4424"/>
      <c r="C8" s="4424"/>
      <c r="D8" s="4424"/>
      <c r="E8" s="4424"/>
      <c r="F8" s="4424"/>
      <c r="G8" s="4424"/>
      <c r="H8" s="4424"/>
      <c r="I8" s="4424"/>
      <c r="J8" s="4424"/>
      <c r="K8" s="4424"/>
      <c r="L8" s="4424"/>
      <c r="M8" s="4424"/>
      <c r="N8" s="4424"/>
      <c r="O8" s="4424"/>
      <c r="P8" s="4424"/>
      <c r="Q8" s="4424"/>
      <c r="R8" s="4424"/>
      <c r="S8" s="4424"/>
      <c r="T8" s="4424"/>
      <c r="U8" s="4424"/>
    </row>
    <row r="9" spans="1:21" ht="15.95" customHeight="1">
      <c r="P9" s="4426">
        <f>一括入力シート!B45</f>
        <v>0</v>
      </c>
      <c r="Q9" s="4426"/>
      <c r="R9" s="4426"/>
      <c r="S9" s="4426"/>
      <c r="T9" s="4426"/>
      <c r="U9" s="4426"/>
    </row>
    <row r="10" spans="1:21" ht="15.95" customHeight="1">
      <c r="P10" s="4426">
        <f>一括入力シート!B46</f>
        <v>0</v>
      </c>
      <c r="Q10" s="4426"/>
      <c r="R10" s="4426"/>
      <c r="S10" s="4426"/>
      <c r="T10" s="4426"/>
      <c r="U10" s="4426"/>
    </row>
    <row r="11" spans="1:21" ht="15.95" customHeight="1"/>
    <row r="12" spans="1:21" ht="15.95" customHeight="1"/>
    <row r="13" spans="1:21" ht="15.95" customHeight="1"/>
    <row r="14" spans="1:21" ht="18.75">
      <c r="A14" s="4427" t="s">
        <v>2526</v>
      </c>
      <c r="B14" s="4427"/>
      <c r="C14" s="4427"/>
      <c r="D14" s="4427"/>
      <c r="E14" s="4427"/>
      <c r="F14" s="4427"/>
      <c r="G14" s="4427"/>
      <c r="H14" s="4427"/>
      <c r="I14" s="4427"/>
      <c r="J14" s="4427"/>
      <c r="K14" s="4427"/>
      <c r="L14" s="4427"/>
      <c r="M14" s="4427"/>
      <c r="N14" s="4427"/>
      <c r="O14" s="4427"/>
      <c r="P14" s="4427"/>
      <c r="Q14" s="4427"/>
      <c r="R14" s="4427"/>
      <c r="S14" s="4427"/>
      <c r="T14" s="4427"/>
      <c r="U14" s="4427"/>
    </row>
    <row r="15" spans="1:21" ht="15.95" customHeight="1">
      <c r="A15" s="1110"/>
      <c r="B15" s="1110"/>
      <c r="C15" s="1110"/>
      <c r="D15" s="1110"/>
      <c r="E15" s="1110"/>
      <c r="F15" s="1110"/>
      <c r="G15" s="1110"/>
      <c r="H15" s="1110"/>
      <c r="I15" s="1110"/>
      <c r="J15" s="1110"/>
      <c r="K15" s="1110"/>
      <c r="L15" s="1110"/>
      <c r="M15" s="1110"/>
      <c r="N15" s="1110"/>
      <c r="O15" s="1110"/>
      <c r="P15" s="1110"/>
      <c r="Q15" s="1110"/>
      <c r="R15" s="1110"/>
      <c r="S15" s="1110"/>
      <c r="T15" s="1110"/>
      <c r="U15" s="1110"/>
    </row>
    <row r="16" spans="1:21" ht="15.95" customHeight="1">
      <c r="A16" s="1110"/>
      <c r="B16" s="1110"/>
      <c r="C16" s="1110"/>
      <c r="D16" s="1110"/>
      <c r="E16" s="1110"/>
      <c r="F16" s="1110"/>
      <c r="G16" s="1110"/>
      <c r="H16" s="1110"/>
      <c r="I16" s="1110"/>
      <c r="J16" s="1110"/>
      <c r="K16" s="1110"/>
      <c r="L16" s="1110"/>
      <c r="M16" s="1110"/>
      <c r="N16" s="1110"/>
      <c r="O16" s="1110"/>
      <c r="P16" s="1110"/>
      <c r="Q16" s="1110"/>
      <c r="R16" s="1110"/>
      <c r="S16" s="1110"/>
      <c r="T16" s="1110"/>
      <c r="U16" s="1110"/>
    </row>
    <row r="17" spans="2:21" ht="15.95" customHeight="1"/>
    <row r="18" spans="2:21" ht="15.95" customHeight="1">
      <c r="B18" s="1108"/>
      <c r="C18" s="4425" t="s">
        <v>2517</v>
      </c>
      <c r="D18" s="4425"/>
      <c r="E18" s="4425"/>
      <c r="F18" s="4425"/>
      <c r="G18" s="1106" t="s">
        <v>2512</v>
      </c>
      <c r="H18" s="4424" t="str">
        <f>CONCATENATE(一括入力シート!B11,一括入力シート!C11," - ",一括入力シート!D11)</f>
        <v xml:space="preserve"> - </v>
      </c>
      <c r="I18" s="4424"/>
      <c r="J18" s="4424"/>
      <c r="K18" s="4424"/>
      <c r="L18" s="4424"/>
      <c r="M18" s="4424"/>
      <c r="N18" s="4424"/>
      <c r="O18" s="1109"/>
      <c r="P18" s="1109"/>
      <c r="Q18" s="1109"/>
      <c r="R18" s="1109"/>
      <c r="S18" s="1109"/>
      <c r="T18" s="1109"/>
      <c r="U18" s="1109"/>
    </row>
    <row r="19" spans="2:21" ht="15.95" customHeight="1">
      <c r="B19" s="1108"/>
      <c r="C19" s="4425" t="s">
        <v>261</v>
      </c>
      <c r="D19" s="4425"/>
      <c r="E19" s="4425"/>
      <c r="F19" s="4425"/>
      <c r="G19" s="1106" t="s">
        <v>2512</v>
      </c>
      <c r="H19" s="4423">
        <f>一括入力シート!B6</f>
        <v>0</v>
      </c>
      <c r="I19" s="4423"/>
      <c r="J19" s="4423"/>
      <c r="K19" s="4423"/>
      <c r="L19" s="4423"/>
      <c r="M19" s="4423"/>
      <c r="N19" s="4423"/>
      <c r="O19" s="4423"/>
      <c r="P19" s="4423"/>
      <c r="Q19" s="1107"/>
      <c r="R19" s="1107"/>
      <c r="S19" s="1107"/>
      <c r="T19" s="1107"/>
      <c r="U19" s="1107"/>
    </row>
    <row r="20" spans="2:21" ht="15.95" customHeight="1">
      <c r="B20" s="1108"/>
      <c r="C20" s="4425" t="s">
        <v>2516</v>
      </c>
      <c r="D20" s="4425"/>
      <c r="E20" s="4425"/>
      <c r="F20" s="4425"/>
      <c r="G20" s="1106" t="s">
        <v>2512</v>
      </c>
      <c r="H20" s="1107" t="s">
        <v>2258</v>
      </c>
      <c r="I20" s="1117">
        <f>一括入力シート!B26</f>
        <v>0</v>
      </c>
      <c r="J20" s="1107" t="s">
        <v>589</v>
      </c>
      <c r="K20" s="1117">
        <f>一括入力シート!C26</f>
        <v>0</v>
      </c>
      <c r="L20" s="1107" t="s">
        <v>1401</v>
      </c>
      <c r="M20" s="1117">
        <f>一括入力シート!D26</f>
        <v>0</v>
      </c>
      <c r="N20" s="1107" t="s">
        <v>591</v>
      </c>
      <c r="O20" s="1107" t="s">
        <v>1797</v>
      </c>
      <c r="P20" s="1107"/>
      <c r="Q20" s="1107"/>
      <c r="R20" s="1107"/>
      <c r="S20" s="1107"/>
      <c r="T20" s="1107"/>
      <c r="U20" s="1107"/>
    </row>
    <row r="21" spans="2:21" ht="15.95" customHeight="1">
      <c r="B21" s="1108"/>
      <c r="M21" s="1105" t="s">
        <v>2251</v>
      </c>
      <c r="N21" s="1105">
        <f>一括入力シート!B34</f>
        <v>0</v>
      </c>
      <c r="O21" s="1105" t="s">
        <v>589</v>
      </c>
      <c r="P21" s="1105">
        <f>一括入力シート!C34</f>
        <v>0</v>
      </c>
      <c r="Q21" s="1105" t="s">
        <v>1401</v>
      </c>
      <c r="R21" s="1105">
        <f>一括入力シート!D34</f>
        <v>0</v>
      </c>
      <c r="S21" s="1105" t="s">
        <v>591</v>
      </c>
    </row>
    <row r="22" spans="2:21" ht="15.95" customHeight="1">
      <c r="B22" s="1108"/>
    </row>
    <row r="23" spans="2:21" ht="15.95" customHeight="1">
      <c r="B23" s="1108"/>
      <c r="C23" s="1105" t="s">
        <v>2515</v>
      </c>
    </row>
    <row r="24" spans="2:21" ht="15.95" customHeight="1">
      <c r="B24" s="1108"/>
    </row>
    <row r="25" spans="2:21" ht="15.95" customHeight="1">
      <c r="B25" s="1108"/>
      <c r="C25" s="1107"/>
      <c r="D25" s="1107"/>
      <c r="E25" s="1107"/>
      <c r="F25" s="1107"/>
      <c r="G25" s="1106"/>
      <c r="H25" s="1107"/>
      <c r="I25" s="1107"/>
      <c r="J25" s="1107"/>
      <c r="K25" s="1107"/>
      <c r="L25" s="1107"/>
      <c r="M25" s="1107"/>
      <c r="N25" s="1107"/>
      <c r="O25" s="1107"/>
      <c r="P25" s="1107"/>
      <c r="Q25" s="1107"/>
      <c r="R25" s="1107"/>
      <c r="S25" s="1107"/>
      <c r="T25" s="1107"/>
      <c r="U25" s="1107"/>
    </row>
    <row r="26" spans="2:21" ht="15.95" customHeight="1">
      <c r="K26" s="1105" t="s">
        <v>2514</v>
      </c>
    </row>
    <row r="27" spans="2:21" ht="15.95" customHeight="1"/>
    <row r="28" spans="2:21" ht="15.95" customHeight="1"/>
    <row r="29" spans="2:21" ht="15.95" customHeight="1">
      <c r="C29" s="4425" t="s">
        <v>2513</v>
      </c>
      <c r="D29" s="4425"/>
      <c r="E29" s="4425"/>
      <c r="F29" s="4425"/>
      <c r="G29" s="1106" t="s">
        <v>2512</v>
      </c>
    </row>
    <row r="30" spans="2:21" ht="15.95" customHeight="1"/>
    <row r="31" spans="2:21" ht="15.95" customHeight="1"/>
    <row r="32" spans="2:21" ht="15.95" customHeight="1"/>
  </sheetData>
  <mergeCells count="15">
    <mergeCell ref="P9:U9"/>
    <mergeCell ref="A14:U14"/>
    <mergeCell ref="A8:U8"/>
    <mergeCell ref="P10:U10"/>
    <mergeCell ref="A1:F1"/>
    <mergeCell ref="A2:A3"/>
    <mergeCell ref="B2:C2"/>
    <mergeCell ref="B3:C3"/>
    <mergeCell ref="N7:U7"/>
    <mergeCell ref="H19:P19"/>
    <mergeCell ref="H18:N18"/>
    <mergeCell ref="C20:F20"/>
    <mergeCell ref="C29:F29"/>
    <mergeCell ref="C18:F18"/>
    <mergeCell ref="C19:F19"/>
  </mergeCells>
  <phoneticPr fontId="71"/>
  <pageMargins left="0.75" right="0.75" top="1" bottom="1" header="0.51200000000000001" footer="0.51200000000000001"/>
  <pageSetup paperSize="9"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CB75"/>
  <sheetViews>
    <sheetView workbookViewId="0">
      <selection activeCell="Q11" sqref="Q11:AE13"/>
    </sheetView>
  </sheetViews>
  <sheetFormatPr defaultColWidth="2.125" defaultRowHeight="12.6" customHeight="1"/>
  <cols>
    <col min="1" max="1" width="2.125" style="174" customWidth="1"/>
    <col min="2" max="40" width="2.125" style="174"/>
    <col min="41" max="53" width="2.125" style="381"/>
    <col min="54" max="64" width="2.125" style="380"/>
    <col min="65" max="16384" width="2.125" style="174"/>
  </cols>
  <sheetData>
    <row r="1" spans="1:41" ht="12.6" customHeight="1">
      <c r="A1" s="1836" t="s">
        <v>3357</v>
      </c>
    </row>
    <row r="2" spans="1:41" ht="12.6" customHeight="1">
      <c r="A2" s="1837" t="s">
        <v>3358</v>
      </c>
    </row>
    <row r="3" spans="1:41" ht="12.6" customHeight="1">
      <c r="A3" s="28"/>
      <c r="B3" s="28"/>
      <c r="C3" s="28"/>
      <c r="D3" s="28"/>
      <c r="E3" s="28"/>
      <c r="F3" s="28"/>
      <c r="G3" s="28"/>
      <c r="H3" s="28"/>
      <c r="I3" s="28"/>
      <c r="J3" s="28"/>
      <c r="K3" s="28"/>
      <c r="L3" s="2056" t="s">
        <v>2072</v>
      </c>
      <c r="M3" s="2056"/>
      <c r="N3" s="2056" t="s">
        <v>18</v>
      </c>
      <c r="O3" s="2056"/>
      <c r="P3" s="2056"/>
      <c r="Q3" s="2056"/>
      <c r="R3" s="2056"/>
      <c r="S3" s="2056"/>
      <c r="T3" s="2056"/>
      <c r="U3" s="2056"/>
      <c r="V3" s="2056"/>
      <c r="W3" s="2056"/>
      <c r="X3" s="2056"/>
      <c r="Y3" s="2056"/>
      <c r="Z3" s="2056"/>
      <c r="AA3" s="28"/>
      <c r="AB3" s="28"/>
      <c r="AC3" s="28"/>
      <c r="AD3" s="28"/>
      <c r="AE3" s="28"/>
      <c r="AF3" s="28"/>
      <c r="AG3" s="28"/>
      <c r="AH3" s="28"/>
      <c r="AI3" s="28"/>
      <c r="AJ3" s="28"/>
      <c r="AK3" s="28"/>
      <c r="AL3" s="28"/>
      <c r="AM3" s="28"/>
      <c r="AN3" s="28"/>
    </row>
    <row r="4" spans="1:41" ht="12.6" customHeight="1">
      <c r="A4" s="28"/>
      <c r="B4" s="28"/>
      <c r="C4" s="28"/>
      <c r="D4" s="28"/>
      <c r="E4" s="28"/>
      <c r="F4" s="28"/>
      <c r="G4" s="28"/>
      <c r="H4" s="28"/>
      <c r="I4" s="28"/>
      <c r="J4" s="28"/>
      <c r="K4" s="28"/>
      <c r="L4" s="2056"/>
      <c r="M4" s="2056"/>
      <c r="N4" s="2056"/>
      <c r="O4" s="2056"/>
      <c r="P4" s="2056"/>
      <c r="Q4" s="2056"/>
      <c r="R4" s="2056"/>
      <c r="S4" s="2056"/>
      <c r="T4" s="2056"/>
      <c r="U4" s="2056"/>
      <c r="V4" s="2056"/>
      <c r="W4" s="2056"/>
      <c r="X4" s="2056"/>
      <c r="Y4" s="2056"/>
      <c r="Z4" s="2056"/>
      <c r="AA4" s="28"/>
      <c r="AB4" s="28"/>
      <c r="AC4" s="28"/>
      <c r="AD4" s="28"/>
      <c r="AE4" s="28"/>
      <c r="AF4" s="28"/>
      <c r="AG4" s="28"/>
      <c r="AH4" s="28"/>
      <c r="AI4" s="28"/>
      <c r="AJ4" s="28"/>
      <c r="AK4" s="28"/>
      <c r="AL4" s="28"/>
      <c r="AM4" s="28"/>
      <c r="AN4" s="28"/>
    </row>
    <row r="5" spans="1:41" ht="12.6" customHeight="1">
      <c r="A5" s="28"/>
      <c r="B5" s="28"/>
      <c r="C5" s="28"/>
      <c r="D5" s="28"/>
      <c r="E5" s="28"/>
      <c r="F5" s="28"/>
      <c r="G5" s="28"/>
      <c r="H5" s="28"/>
      <c r="I5" s="28"/>
      <c r="J5" s="28"/>
      <c r="K5" s="28"/>
      <c r="L5" s="2056" t="s">
        <v>11</v>
      </c>
      <c r="M5" s="2056"/>
      <c r="N5" s="2056" t="s">
        <v>9</v>
      </c>
      <c r="O5" s="2056"/>
      <c r="P5" s="2056"/>
      <c r="Q5" s="2056"/>
      <c r="R5" s="2056"/>
      <c r="S5" s="2056"/>
      <c r="T5" s="2056"/>
      <c r="U5" s="2056"/>
      <c r="V5" s="2056"/>
      <c r="W5" s="2056"/>
      <c r="X5" s="2056"/>
      <c r="Y5" s="2056"/>
      <c r="Z5" s="2056"/>
      <c r="AA5" s="28"/>
      <c r="AB5" s="28"/>
      <c r="AC5" s="28"/>
      <c r="AD5" s="28"/>
      <c r="AE5" s="28"/>
      <c r="AF5" s="28"/>
      <c r="AG5" s="28"/>
      <c r="AH5" s="28"/>
      <c r="AI5" s="28"/>
      <c r="AJ5" s="28"/>
      <c r="AK5" s="28"/>
      <c r="AL5" s="28"/>
      <c r="AM5" s="28"/>
      <c r="AN5" s="28"/>
    </row>
    <row r="6" spans="1:41" ht="12.6" customHeight="1">
      <c r="A6" s="28"/>
      <c r="B6" s="28"/>
      <c r="C6" s="28"/>
      <c r="D6" s="28"/>
      <c r="E6" s="28"/>
      <c r="F6" s="28"/>
      <c r="G6" s="28"/>
      <c r="H6" s="28"/>
      <c r="I6" s="28"/>
      <c r="J6" s="28"/>
      <c r="K6" s="28"/>
      <c r="L6" s="2056"/>
      <c r="M6" s="2056"/>
      <c r="N6" s="2056"/>
      <c r="O6" s="2056"/>
      <c r="P6" s="2056"/>
      <c r="Q6" s="2056"/>
      <c r="R6" s="2056"/>
      <c r="S6" s="2056"/>
      <c r="T6" s="2056"/>
      <c r="U6" s="2056"/>
      <c r="V6" s="2056"/>
      <c r="W6" s="2056"/>
      <c r="X6" s="2056"/>
      <c r="Y6" s="2056"/>
      <c r="Z6" s="2056"/>
      <c r="AA6" s="28"/>
      <c r="AB6" s="28"/>
      <c r="AC6" s="28"/>
      <c r="AD6" s="28"/>
      <c r="AE6" s="28"/>
      <c r="AF6" s="28"/>
      <c r="AG6" s="28"/>
      <c r="AH6" s="28"/>
      <c r="AI6" s="28"/>
      <c r="AJ6" s="28"/>
      <c r="AK6" s="28"/>
      <c r="AL6" s="28"/>
      <c r="AM6" s="28"/>
      <c r="AN6" s="28"/>
    </row>
    <row r="7" spans="1:41" ht="12.6" customHeight="1">
      <c r="A7" s="28"/>
      <c r="B7" s="28"/>
      <c r="C7" s="28"/>
      <c r="D7" s="28"/>
      <c r="E7" s="28"/>
      <c r="F7" s="28"/>
      <c r="G7" s="28"/>
      <c r="H7" s="28"/>
      <c r="I7" s="28"/>
      <c r="J7" s="28"/>
      <c r="K7" s="28"/>
      <c r="L7" s="2056" t="s">
        <v>10</v>
      </c>
      <c r="M7" s="2056"/>
      <c r="N7" s="2056" t="s">
        <v>32</v>
      </c>
      <c r="O7" s="2056"/>
      <c r="P7" s="2056"/>
      <c r="Q7" s="2056"/>
      <c r="R7" s="2056"/>
      <c r="S7" s="2056"/>
      <c r="T7" s="2056"/>
      <c r="U7" s="2056"/>
      <c r="V7" s="2056"/>
      <c r="W7" s="2056"/>
      <c r="X7" s="2056"/>
      <c r="Y7" s="2056"/>
      <c r="Z7" s="2056"/>
      <c r="AA7" s="2056" t="s">
        <v>1432</v>
      </c>
      <c r="AB7" s="2056"/>
      <c r="AC7" s="2056"/>
      <c r="AD7" s="2056"/>
      <c r="AE7" s="4432"/>
      <c r="AF7" s="4432"/>
      <c r="AG7" s="2056" t="s">
        <v>1433</v>
      </c>
      <c r="AH7" s="2056"/>
      <c r="AI7" s="2056"/>
      <c r="AJ7" s="2056"/>
      <c r="AK7" s="2056"/>
      <c r="AL7" s="2056"/>
      <c r="AM7" s="2056"/>
      <c r="AN7" s="28"/>
      <c r="AO7" s="381" t="s">
        <v>1494</v>
      </c>
    </row>
    <row r="8" spans="1:41" ht="12.6" customHeight="1">
      <c r="A8" s="28"/>
      <c r="B8" s="28"/>
      <c r="C8" s="28"/>
      <c r="D8" s="28"/>
      <c r="E8" s="28"/>
      <c r="F8" s="28"/>
      <c r="G8" s="28"/>
      <c r="H8" s="28"/>
      <c r="I8" s="28"/>
      <c r="J8" s="28"/>
      <c r="K8" s="28"/>
      <c r="L8" s="2056"/>
      <c r="M8" s="2056"/>
      <c r="N8" s="2056"/>
      <c r="O8" s="2056"/>
      <c r="P8" s="2056"/>
      <c r="Q8" s="2056"/>
      <c r="R8" s="2056"/>
      <c r="S8" s="2056"/>
      <c r="T8" s="2056"/>
      <c r="U8" s="2056"/>
      <c r="V8" s="2056"/>
      <c r="W8" s="2056"/>
      <c r="X8" s="2056"/>
      <c r="Y8" s="2056"/>
      <c r="Z8" s="2056"/>
      <c r="AA8" s="2056"/>
      <c r="AB8" s="2056"/>
      <c r="AC8" s="2056"/>
      <c r="AD8" s="2056"/>
      <c r="AE8" s="4432"/>
      <c r="AF8" s="4432"/>
      <c r="AG8" s="2056"/>
      <c r="AH8" s="2056"/>
      <c r="AI8" s="2056"/>
      <c r="AJ8" s="2056"/>
      <c r="AK8" s="2056"/>
      <c r="AL8" s="2056"/>
      <c r="AM8" s="2056"/>
      <c r="AN8" s="28"/>
    </row>
    <row r="9" spans="1:41" ht="12.6" customHeight="1">
      <c r="A9" s="2492" t="s">
        <v>3346</v>
      </c>
      <c r="B9" s="2492"/>
      <c r="C9" s="2492"/>
      <c r="D9" s="2492"/>
      <c r="E9" s="2492"/>
      <c r="F9" s="2492"/>
      <c r="G9" s="2492"/>
      <c r="H9" s="2492"/>
      <c r="I9" s="2492"/>
      <c r="J9" s="2492"/>
      <c r="K9" s="2492"/>
      <c r="L9" s="2492"/>
      <c r="M9" s="2492"/>
      <c r="N9" s="2492"/>
      <c r="O9" s="2492"/>
      <c r="P9" s="2492"/>
      <c r="Q9" s="2492"/>
      <c r="R9" s="2492"/>
      <c r="S9" s="2492"/>
      <c r="T9" s="2492"/>
      <c r="U9" s="2492"/>
      <c r="V9" s="2492"/>
      <c r="W9" s="2492"/>
      <c r="X9" s="2492"/>
      <c r="Y9" s="2492"/>
      <c r="Z9" s="2492"/>
      <c r="AA9" s="2492"/>
      <c r="AB9" s="2492"/>
      <c r="AC9" s="2492"/>
      <c r="AD9" s="2492"/>
      <c r="AE9" s="2492"/>
      <c r="AF9" s="2492"/>
      <c r="AG9" s="2492"/>
      <c r="AH9" s="2492"/>
      <c r="AI9" s="2492"/>
      <c r="AJ9" s="2492"/>
      <c r="AK9" s="2492"/>
      <c r="AL9" s="2492"/>
      <c r="AM9" s="2492"/>
      <c r="AN9" s="2492"/>
    </row>
    <row r="10" spans="1:41" ht="12.6" customHeight="1">
      <c r="A10" s="2492"/>
      <c r="B10" s="2492"/>
      <c r="C10" s="2492"/>
      <c r="D10" s="2492"/>
      <c r="E10" s="2492"/>
      <c r="F10" s="2492"/>
      <c r="G10" s="2492"/>
      <c r="H10" s="2492"/>
      <c r="I10" s="2492"/>
      <c r="J10" s="2492"/>
      <c r="K10" s="2492"/>
      <c r="L10" s="2492"/>
      <c r="M10" s="2492"/>
      <c r="N10" s="2492"/>
      <c r="O10" s="2492"/>
      <c r="P10" s="2492"/>
      <c r="Q10" s="2492"/>
      <c r="R10" s="2492"/>
      <c r="S10" s="2492"/>
      <c r="T10" s="2492"/>
      <c r="U10" s="2492"/>
      <c r="V10" s="2492"/>
      <c r="W10" s="2492"/>
      <c r="X10" s="2492"/>
      <c r="Y10" s="2492"/>
      <c r="Z10" s="2492"/>
      <c r="AA10" s="2492"/>
      <c r="AB10" s="2492"/>
      <c r="AC10" s="2492"/>
      <c r="AD10" s="2492"/>
      <c r="AE10" s="2492"/>
      <c r="AF10" s="2492"/>
      <c r="AG10" s="2492"/>
      <c r="AH10" s="2492"/>
      <c r="AI10" s="2492"/>
      <c r="AJ10" s="2492"/>
      <c r="AK10" s="2492"/>
      <c r="AL10" s="2492"/>
      <c r="AM10" s="2492"/>
      <c r="AN10" s="2492"/>
    </row>
    <row r="11" spans="1:41" ht="12.6" customHeight="1">
      <c r="A11" s="2159" t="s">
        <v>19</v>
      </c>
      <c r="B11" s="2160"/>
      <c r="C11" s="2160"/>
      <c r="D11" s="2160"/>
      <c r="E11" s="2160"/>
      <c r="F11" s="2160"/>
      <c r="G11" s="2160"/>
      <c r="H11" s="2161"/>
      <c r="I11" s="371"/>
      <c r="J11" s="372"/>
      <c r="K11" s="372"/>
      <c r="L11" s="372"/>
      <c r="M11" s="372"/>
      <c r="N11" s="372"/>
      <c r="O11" s="372"/>
      <c r="P11" s="372"/>
      <c r="Q11" s="2501" t="s">
        <v>2280</v>
      </c>
      <c r="R11" s="2501"/>
      <c r="S11" s="2501"/>
      <c r="T11" s="2501"/>
      <c r="U11" s="2501"/>
      <c r="V11" s="2501" t="s">
        <v>85</v>
      </c>
      <c r="W11" s="2501"/>
      <c r="X11" s="2501"/>
      <c r="Y11" s="2501"/>
      <c r="Z11" s="2501" t="s">
        <v>1470</v>
      </c>
      <c r="AA11" s="2501"/>
      <c r="AB11" s="2501"/>
      <c r="AC11" s="2501"/>
      <c r="AD11" s="2501" t="s">
        <v>1471</v>
      </c>
      <c r="AE11" s="2501"/>
      <c r="AF11" s="372"/>
      <c r="AG11" s="372"/>
      <c r="AH11" s="372"/>
      <c r="AI11" s="372"/>
      <c r="AJ11" s="372"/>
      <c r="AK11" s="372"/>
      <c r="AL11" s="372"/>
      <c r="AM11" s="372"/>
      <c r="AN11" s="373"/>
      <c r="AO11" s="381" t="s">
        <v>1489</v>
      </c>
    </row>
    <row r="12" spans="1:41" ht="12.6" customHeight="1">
      <c r="A12" s="2497"/>
      <c r="B12" s="2498"/>
      <c r="C12" s="2498"/>
      <c r="D12" s="2498"/>
      <c r="E12" s="2498"/>
      <c r="F12" s="2498"/>
      <c r="G12" s="2498"/>
      <c r="H12" s="2499"/>
      <c r="I12" s="374"/>
      <c r="J12" s="375"/>
      <c r="K12" s="375"/>
      <c r="L12" s="375"/>
      <c r="M12" s="375"/>
      <c r="N12" s="375"/>
      <c r="O12" s="375"/>
      <c r="P12" s="375"/>
      <c r="Q12" s="2504"/>
      <c r="R12" s="2504"/>
      <c r="S12" s="2504"/>
      <c r="T12" s="2504"/>
      <c r="U12" s="2504"/>
      <c r="V12" s="2504"/>
      <c r="W12" s="2504"/>
      <c r="X12" s="2504"/>
      <c r="Y12" s="2504"/>
      <c r="Z12" s="2504"/>
      <c r="AA12" s="2504"/>
      <c r="AB12" s="2504"/>
      <c r="AC12" s="2504"/>
      <c r="AD12" s="2504"/>
      <c r="AE12" s="2504"/>
      <c r="AF12" s="375"/>
      <c r="AG12" s="375"/>
      <c r="AH12" s="375"/>
      <c r="AI12" s="375"/>
      <c r="AJ12" s="375"/>
      <c r="AK12" s="375"/>
      <c r="AL12" s="375"/>
      <c r="AM12" s="375"/>
      <c r="AN12" s="376"/>
      <c r="AO12" s="381" t="s">
        <v>1490</v>
      </c>
    </row>
    <row r="13" spans="1:41" ht="12.6" customHeight="1">
      <c r="A13" s="2506"/>
      <c r="B13" s="2507"/>
      <c r="C13" s="2507"/>
      <c r="D13" s="2507"/>
      <c r="E13" s="2507"/>
      <c r="F13" s="2507"/>
      <c r="G13" s="2507"/>
      <c r="H13" s="2508"/>
      <c r="I13" s="377"/>
      <c r="J13" s="378"/>
      <c r="K13" s="378"/>
      <c r="L13" s="378"/>
      <c r="M13" s="378"/>
      <c r="N13" s="378"/>
      <c r="O13" s="378"/>
      <c r="P13" s="378"/>
      <c r="Q13" s="2509"/>
      <c r="R13" s="2509"/>
      <c r="S13" s="2509"/>
      <c r="T13" s="2509"/>
      <c r="U13" s="2509"/>
      <c r="V13" s="2509"/>
      <c r="W13" s="2509"/>
      <c r="X13" s="2509"/>
      <c r="Y13" s="2509"/>
      <c r="Z13" s="2509"/>
      <c r="AA13" s="2509"/>
      <c r="AB13" s="2509"/>
      <c r="AC13" s="2509"/>
      <c r="AD13" s="2509"/>
      <c r="AE13" s="2509"/>
      <c r="AF13" s="378"/>
      <c r="AG13" s="378"/>
      <c r="AH13" s="378"/>
      <c r="AI13" s="378"/>
      <c r="AJ13" s="378"/>
      <c r="AK13" s="378"/>
      <c r="AL13" s="378"/>
      <c r="AM13" s="378"/>
      <c r="AN13" s="379"/>
      <c r="AO13" s="381" t="s">
        <v>1473</v>
      </c>
    </row>
    <row r="14" spans="1:41" ht="12.6" customHeight="1">
      <c r="A14" s="2159" t="s">
        <v>20</v>
      </c>
      <c r="B14" s="2160"/>
      <c r="C14" s="2160"/>
      <c r="D14" s="2160"/>
      <c r="E14" s="2160"/>
      <c r="F14" s="2160"/>
      <c r="G14" s="2160"/>
      <c r="H14" s="2161"/>
      <c r="I14" s="2500">
        <f>一括入力シート!B44</f>
        <v>0</v>
      </c>
      <c r="J14" s="2501"/>
      <c r="K14" s="2501"/>
      <c r="L14" s="2501"/>
      <c r="M14" s="2501"/>
      <c r="N14" s="2501"/>
      <c r="O14" s="2501"/>
      <c r="P14" s="2501"/>
      <c r="Q14" s="2501"/>
      <c r="R14" s="2501"/>
      <c r="S14" s="2501"/>
      <c r="T14" s="2501"/>
      <c r="U14" s="2501"/>
      <c r="V14" s="2501"/>
      <c r="W14" s="2501"/>
      <c r="X14" s="2501"/>
      <c r="Y14" s="2501"/>
      <c r="Z14" s="2501"/>
      <c r="AA14" s="2501"/>
      <c r="AB14" s="2501"/>
      <c r="AC14" s="2501"/>
      <c r="AD14" s="2501"/>
      <c r="AE14" s="2501"/>
      <c r="AF14" s="2501"/>
      <c r="AG14" s="2501"/>
      <c r="AH14" s="2501"/>
      <c r="AI14" s="2501"/>
      <c r="AJ14" s="2501"/>
      <c r="AK14" s="2501"/>
      <c r="AL14" s="2501"/>
      <c r="AM14" s="2501"/>
      <c r="AN14" s="2502"/>
    </row>
    <row r="15" spans="1:41" ht="12.6" customHeight="1">
      <c r="A15" s="2497"/>
      <c r="B15" s="2498"/>
      <c r="C15" s="2498"/>
      <c r="D15" s="2498"/>
      <c r="E15" s="2498"/>
      <c r="F15" s="2498"/>
      <c r="G15" s="2498"/>
      <c r="H15" s="2499"/>
      <c r="I15" s="2503"/>
      <c r="J15" s="2504"/>
      <c r="K15" s="2504"/>
      <c r="L15" s="2504"/>
      <c r="M15" s="2504"/>
      <c r="N15" s="2504"/>
      <c r="O15" s="2504"/>
      <c r="P15" s="2504"/>
      <c r="Q15" s="2504"/>
      <c r="R15" s="2504"/>
      <c r="S15" s="2504"/>
      <c r="T15" s="2504"/>
      <c r="U15" s="2504"/>
      <c r="V15" s="2504"/>
      <c r="W15" s="2504"/>
      <c r="X15" s="2504"/>
      <c r="Y15" s="2504"/>
      <c r="Z15" s="2504"/>
      <c r="AA15" s="2504"/>
      <c r="AB15" s="2504"/>
      <c r="AC15" s="2504"/>
      <c r="AD15" s="2504"/>
      <c r="AE15" s="2504"/>
      <c r="AF15" s="2504"/>
      <c r="AG15" s="2504"/>
      <c r="AH15" s="2504"/>
      <c r="AI15" s="2504"/>
      <c r="AJ15" s="2504"/>
      <c r="AK15" s="2504"/>
      <c r="AL15" s="2504"/>
      <c r="AM15" s="2504"/>
      <c r="AN15" s="2505"/>
    </row>
    <row r="16" spans="1:41" ht="12.6" customHeight="1">
      <c r="A16" s="2494" t="s">
        <v>4</v>
      </c>
      <c r="B16" s="2495"/>
      <c r="C16" s="2495"/>
      <c r="D16" s="2495"/>
      <c r="E16" s="2495"/>
      <c r="F16" s="2495"/>
      <c r="G16" s="2495"/>
      <c r="H16" s="2496"/>
      <c r="I16" s="2210">
        <f>一括入力シート!B45</f>
        <v>0</v>
      </c>
      <c r="J16" s="2028"/>
      <c r="K16" s="2028"/>
      <c r="L16" s="2028"/>
      <c r="M16" s="2028"/>
      <c r="N16" s="2028"/>
      <c r="O16" s="2028"/>
      <c r="P16" s="2028"/>
      <c r="Q16" s="2028"/>
      <c r="R16" s="2028"/>
      <c r="S16" s="2028"/>
      <c r="T16" s="2028"/>
      <c r="U16" s="2028"/>
      <c r="V16" s="2028"/>
      <c r="W16" s="2028"/>
      <c r="X16" s="2028"/>
      <c r="Y16" s="2028"/>
      <c r="Z16" s="2028"/>
      <c r="AA16" s="2028"/>
      <c r="AB16" s="2028"/>
      <c r="AC16" s="2028"/>
      <c r="AD16" s="2028"/>
      <c r="AE16" s="2028"/>
      <c r="AF16" s="2028"/>
      <c r="AG16" s="2028"/>
      <c r="AH16" s="2028"/>
      <c r="AI16" s="2028"/>
      <c r="AJ16" s="2028"/>
      <c r="AK16" s="2028"/>
      <c r="AL16" s="2028"/>
      <c r="AM16" s="2028"/>
      <c r="AN16" s="2029"/>
    </row>
    <row r="17" spans="1:41" ht="12.6" customHeight="1">
      <c r="A17" s="2494"/>
      <c r="B17" s="2495"/>
      <c r="C17" s="2495"/>
      <c r="D17" s="2495"/>
      <c r="E17" s="2495"/>
      <c r="F17" s="2495"/>
      <c r="G17" s="2495"/>
      <c r="H17" s="2496"/>
      <c r="I17" s="2210"/>
      <c r="J17" s="2028"/>
      <c r="K17" s="2028"/>
      <c r="L17" s="2028"/>
      <c r="M17" s="2028"/>
      <c r="N17" s="2028"/>
      <c r="O17" s="2028"/>
      <c r="P17" s="2028"/>
      <c r="Q17" s="2028"/>
      <c r="R17" s="2028"/>
      <c r="S17" s="2028"/>
      <c r="T17" s="2028"/>
      <c r="U17" s="2028"/>
      <c r="V17" s="2028"/>
      <c r="W17" s="2028"/>
      <c r="X17" s="2028"/>
      <c r="Y17" s="2028"/>
      <c r="Z17" s="2028"/>
      <c r="AA17" s="2028"/>
      <c r="AB17" s="2028"/>
      <c r="AC17" s="2028"/>
      <c r="AD17" s="2028"/>
      <c r="AE17" s="2028"/>
      <c r="AF17" s="2028"/>
      <c r="AG17" s="2028"/>
      <c r="AH17" s="2028"/>
      <c r="AI17" s="2028"/>
      <c r="AJ17" s="2028"/>
      <c r="AK17" s="2028"/>
      <c r="AL17" s="2028"/>
      <c r="AM17" s="2028"/>
      <c r="AN17" s="2029"/>
    </row>
    <row r="18" spans="1:41" ht="12.6" customHeight="1">
      <c r="A18" s="2494"/>
      <c r="B18" s="2495"/>
      <c r="C18" s="2495"/>
      <c r="D18" s="2495"/>
      <c r="E18" s="2495"/>
      <c r="F18" s="2495"/>
      <c r="G18" s="2495"/>
      <c r="H18" s="2496"/>
      <c r="I18" s="2210"/>
      <c r="J18" s="2028"/>
      <c r="K18" s="2028"/>
      <c r="L18" s="2028"/>
      <c r="M18" s="2028"/>
      <c r="N18" s="2028"/>
      <c r="O18" s="2028"/>
      <c r="P18" s="2028"/>
      <c r="Q18" s="2028"/>
      <c r="R18" s="2028"/>
      <c r="S18" s="2028"/>
      <c r="T18" s="2028"/>
      <c r="U18" s="2028"/>
      <c r="V18" s="2028"/>
      <c r="W18" s="2028"/>
      <c r="X18" s="2028"/>
      <c r="Y18" s="2028"/>
      <c r="Z18" s="2028"/>
      <c r="AA18" s="2028"/>
      <c r="AB18" s="2028"/>
      <c r="AC18" s="2028"/>
      <c r="AD18" s="2028"/>
      <c r="AE18" s="2028"/>
      <c r="AF18" s="2028"/>
      <c r="AG18" s="2028"/>
      <c r="AH18" s="2028"/>
      <c r="AI18" s="2028"/>
      <c r="AJ18" s="2028"/>
      <c r="AK18" s="2028"/>
      <c r="AL18" s="2028"/>
      <c r="AM18" s="2028"/>
      <c r="AN18" s="2029"/>
    </row>
    <row r="19" spans="1:41" ht="12.6" customHeight="1">
      <c r="A19" s="2494" t="s">
        <v>5</v>
      </c>
      <c r="B19" s="2495"/>
      <c r="C19" s="2495"/>
      <c r="D19" s="2495"/>
      <c r="E19" s="2495"/>
      <c r="F19" s="2495"/>
      <c r="G19" s="2495"/>
      <c r="H19" s="2496"/>
      <c r="I19" s="2210" t="str">
        <f>一括入力シート!B46&amp;IF(一括入力シート!B46="","",CONCATENATE("　　　　　"))</f>
        <v/>
      </c>
      <c r="J19" s="2028"/>
      <c r="K19" s="2028"/>
      <c r="L19" s="2028"/>
      <c r="M19" s="2028"/>
      <c r="N19" s="2028"/>
      <c r="O19" s="2028"/>
      <c r="P19" s="2028"/>
      <c r="Q19" s="2028"/>
      <c r="R19" s="2028"/>
      <c r="S19" s="2028"/>
      <c r="T19" s="2028"/>
      <c r="U19" s="2028"/>
      <c r="V19" s="2028"/>
      <c r="W19" s="2028"/>
      <c r="X19" s="2028"/>
      <c r="Y19" s="2028"/>
      <c r="Z19" s="2028"/>
      <c r="AA19" s="2028"/>
      <c r="AB19" s="2028"/>
      <c r="AC19" s="2028"/>
      <c r="AD19" s="2028"/>
      <c r="AE19" s="2028"/>
      <c r="AF19" s="2028"/>
      <c r="AG19" s="2028"/>
      <c r="AH19" s="2028"/>
      <c r="AI19" s="2028"/>
      <c r="AJ19" s="2028"/>
      <c r="AK19" s="2028"/>
      <c r="AL19" s="2028"/>
      <c r="AM19" s="2028"/>
      <c r="AN19" s="2029"/>
    </row>
    <row r="20" spans="1:41" ht="12.6" customHeight="1">
      <c r="A20" s="2494"/>
      <c r="B20" s="2495"/>
      <c r="C20" s="2495"/>
      <c r="D20" s="2495"/>
      <c r="E20" s="2495"/>
      <c r="F20" s="2495"/>
      <c r="G20" s="2495"/>
      <c r="H20" s="2496"/>
      <c r="I20" s="2210"/>
      <c r="J20" s="2028"/>
      <c r="K20" s="2028"/>
      <c r="L20" s="2028"/>
      <c r="M20" s="2028"/>
      <c r="N20" s="2028"/>
      <c r="O20" s="2028"/>
      <c r="P20" s="2028"/>
      <c r="Q20" s="2028"/>
      <c r="R20" s="2028"/>
      <c r="S20" s="2028"/>
      <c r="T20" s="2028"/>
      <c r="U20" s="2028"/>
      <c r="V20" s="2028"/>
      <c r="W20" s="2028"/>
      <c r="X20" s="2028"/>
      <c r="Y20" s="2028"/>
      <c r="Z20" s="2028"/>
      <c r="AA20" s="2028"/>
      <c r="AB20" s="2028"/>
      <c r="AC20" s="2028"/>
      <c r="AD20" s="2028"/>
      <c r="AE20" s="2028"/>
      <c r="AF20" s="2028"/>
      <c r="AG20" s="2028"/>
      <c r="AH20" s="2028"/>
      <c r="AI20" s="2028"/>
      <c r="AJ20" s="2028"/>
      <c r="AK20" s="2028"/>
      <c r="AL20" s="2028"/>
      <c r="AM20" s="2028"/>
      <c r="AN20" s="2029"/>
    </row>
    <row r="21" spans="1:41" ht="12.6" customHeight="1">
      <c r="A21" s="2494"/>
      <c r="B21" s="2495"/>
      <c r="C21" s="2495"/>
      <c r="D21" s="2495"/>
      <c r="E21" s="2495"/>
      <c r="F21" s="2495"/>
      <c r="G21" s="2495"/>
      <c r="H21" s="2496"/>
      <c r="I21" s="2210"/>
      <c r="J21" s="2028"/>
      <c r="K21" s="2028"/>
      <c r="L21" s="2028"/>
      <c r="M21" s="2028"/>
      <c r="N21" s="2028"/>
      <c r="O21" s="2028"/>
      <c r="P21" s="2028"/>
      <c r="Q21" s="2028"/>
      <c r="R21" s="2028"/>
      <c r="S21" s="2028"/>
      <c r="T21" s="2028"/>
      <c r="U21" s="2028"/>
      <c r="V21" s="2028"/>
      <c r="W21" s="2028"/>
      <c r="X21" s="2028"/>
      <c r="Y21" s="2028"/>
      <c r="Z21" s="2028"/>
      <c r="AA21" s="2028"/>
      <c r="AB21" s="2028"/>
      <c r="AC21" s="2028"/>
      <c r="AD21" s="2028"/>
      <c r="AE21" s="2028"/>
      <c r="AF21" s="2028"/>
      <c r="AG21" s="2028"/>
      <c r="AH21" s="2028"/>
      <c r="AI21" s="2028"/>
      <c r="AJ21" s="2028"/>
      <c r="AK21" s="2028"/>
      <c r="AL21" s="2028"/>
      <c r="AM21" s="2028"/>
      <c r="AN21" s="2029"/>
    </row>
    <row r="22" spans="1:41" ht="12.6" customHeight="1">
      <c r="A22" s="2494"/>
      <c r="B22" s="2600"/>
      <c r="C22" s="2600"/>
      <c r="D22" s="2600"/>
      <c r="E22" s="2600"/>
      <c r="F22" s="2600"/>
      <c r="G22" s="2600"/>
      <c r="H22" s="2521"/>
      <c r="I22" s="929"/>
      <c r="J22" s="2525" t="s">
        <v>2384</v>
      </c>
      <c r="K22" s="2525"/>
      <c r="L22" s="2525"/>
      <c r="M22" s="2525"/>
      <c r="N22" s="2525"/>
      <c r="O22" s="2525"/>
      <c r="P22" s="2525"/>
      <c r="Q22" s="2528">
        <f>一括入力シート!B54</f>
        <v>0</v>
      </c>
      <c r="R22" s="2528"/>
      <c r="S22" s="2528"/>
      <c r="T22" s="2528"/>
      <c r="U22" s="2528"/>
      <c r="V22" s="2528"/>
      <c r="W22" s="2528"/>
      <c r="X22" s="2531"/>
      <c r="Y22" s="2525" t="s">
        <v>2381</v>
      </c>
      <c r="Z22" s="2525"/>
      <c r="AA22" s="2525"/>
      <c r="AB22" s="2525"/>
      <c r="AC22" s="2899" t="str">
        <f>CONCATENATE(一括入力シート!F54," - ",一括入力シート!G54," - ",一括入力シート!H54)</f>
        <v xml:space="preserve"> -  - </v>
      </c>
      <c r="AD22" s="2052"/>
      <c r="AE22" s="2052"/>
      <c r="AF22" s="2052"/>
      <c r="AG22" s="2052"/>
      <c r="AH22" s="2052"/>
      <c r="AI22" s="2052"/>
      <c r="AJ22" s="2052"/>
      <c r="AK22" s="2052"/>
      <c r="AL22" s="2052"/>
      <c r="AM22" s="2052"/>
      <c r="AN22" s="4433"/>
      <c r="AO22" s="435" t="s">
        <v>2440</v>
      </c>
    </row>
    <row r="23" spans="1:41" ht="12.6" customHeight="1">
      <c r="A23" s="2522"/>
      <c r="B23" s="2523"/>
      <c r="C23" s="2523"/>
      <c r="D23" s="2523"/>
      <c r="E23" s="2523"/>
      <c r="F23" s="2523"/>
      <c r="G23" s="2523"/>
      <c r="H23" s="2524"/>
      <c r="I23" s="930"/>
      <c r="J23" s="3582"/>
      <c r="K23" s="3582"/>
      <c r="L23" s="3582"/>
      <c r="M23" s="3582"/>
      <c r="N23" s="3582"/>
      <c r="O23" s="3582"/>
      <c r="P23" s="3582"/>
      <c r="Q23" s="3911"/>
      <c r="R23" s="3911"/>
      <c r="S23" s="3911"/>
      <c r="T23" s="3911"/>
      <c r="U23" s="3911"/>
      <c r="V23" s="3911"/>
      <c r="W23" s="3911"/>
      <c r="X23" s="2533"/>
      <c r="Y23" s="3582"/>
      <c r="Z23" s="3582"/>
      <c r="AA23" s="3582"/>
      <c r="AB23" s="3582"/>
      <c r="AC23" s="2053"/>
      <c r="AD23" s="2053"/>
      <c r="AE23" s="2053"/>
      <c r="AF23" s="2053"/>
      <c r="AG23" s="2053"/>
      <c r="AH23" s="2053"/>
      <c r="AI23" s="2053"/>
      <c r="AJ23" s="2053"/>
      <c r="AK23" s="2053"/>
      <c r="AL23" s="2053"/>
      <c r="AM23" s="2053"/>
      <c r="AN23" s="4434"/>
      <c r="AO23" s="174"/>
    </row>
    <row r="24" spans="1:41" ht="12.6" customHeight="1">
      <c r="A24" s="2159" t="s">
        <v>6</v>
      </c>
      <c r="B24" s="2160"/>
      <c r="C24" s="2160"/>
      <c r="D24" s="2160"/>
      <c r="E24" s="2160"/>
      <c r="F24" s="2160"/>
      <c r="G24" s="2160"/>
      <c r="H24" s="2161"/>
      <c r="I24" s="2510">
        <f>一括入力シート!B6</f>
        <v>0</v>
      </c>
      <c r="J24" s="2511"/>
      <c r="K24" s="2511"/>
      <c r="L24" s="2511"/>
      <c r="M24" s="2511"/>
      <c r="N24" s="2511"/>
      <c r="O24" s="2511"/>
      <c r="P24" s="2511"/>
      <c r="Q24" s="2511"/>
      <c r="R24" s="2511"/>
      <c r="S24" s="2511"/>
      <c r="T24" s="2511"/>
      <c r="U24" s="2511"/>
      <c r="V24" s="2511"/>
      <c r="W24" s="2511"/>
      <c r="X24" s="2511"/>
      <c r="Y24" s="2511"/>
      <c r="Z24" s="2511"/>
      <c r="AA24" s="2511"/>
      <c r="AB24" s="2511"/>
      <c r="AC24" s="2511"/>
      <c r="AD24" s="2511"/>
      <c r="AE24" s="2511"/>
      <c r="AF24" s="2511"/>
      <c r="AG24" s="2511"/>
      <c r="AH24" s="2511"/>
      <c r="AI24" s="2511"/>
      <c r="AJ24" s="2511"/>
      <c r="AK24" s="2511"/>
      <c r="AL24" s="2511"/>
      <c r="AM24" s="2511"/>
      <c r="AN24" s="2512"/>
    </row>
    <row r="25" spans="1:41" ht="12.6" customHeight="1">
      <c r="A25" s="2497"/>
      <c r="B25" s="2498"/>
      <c r="C25" s="2498"/>
      <c r="D25" s="2498"/>
      <c r="E25" s="2498"/>
      <c r="F25" s="2498"/>
      <c r="G25" s="2498"/>
      <c r="H25" s="2499"/>
      <c r="I25" s="2513"/>
      <c r="J25" s="2514"/>
      <c r="K25" s="2514"/>
      <c r="L25" s="2514"/>
      <c r="M25" s="2514"/>
      <c r="N25" s="2514"/>
      <c r="O25" s="2514"/>
      <c r="P25" s="2514"/>
      <c r="Q25" s="2514"/>
      <c r="R25" s="2514"/>
      <c r="S25" s="2514"/>
      <c r="T25" s="2514"/>
      <c r="U25" s="2514"/>
      <c r="V25" s="2514"/>
      <c r="W25" s="2514"/>
      <c r="X25" s="2514"/>
      <c r="Y25" s="2514"/>
      <c r="Z25" s="2514"/>
      <c r="AA25" s="2514"/>
      <c r="AB25" s="2514"/>
      <c r="AC25" s="2514"/>
      <c r="AD25" s="2514"/>
      <c r="AE25" s="2514"/>
      <c r="AF25" s="2514"/>
      <c r="AG25" s="2514"/>
      <c r="AH25" s="2514"/>
      <c r="AI25" s="2514"/>
      <c r="AJ25" s="2514"/>
      <c r="AK25" s="2514"/>
      <c r="AL25" s="2514"/>
      <c r="AM25" s="2514"/>
      <c r="AN25" s="2515"/>
    </row>
    <row r="26" spans="1:41" ht="12.6" customHeight="1">
      <c r="A26" s="2506"/>
      <c r="B26" s="2507"/>
      <c r="C26" s="2507"/>
      <c r="D26" s="2507"/>
      <c r="E26" s="2507"/>
      <c r="F26" s="2507"/>
      <c r="G26" s="2507"/>
      <c r="H26" s="2508"/>
      <c r="I26" s="2516"/>
      <c r="J26" s="2517"/>
      <c r="K26" s="2517"/>
      <c r="L26" s="2517"/>
      <c r="M26" s="2517"/>
      <c r="N26" s="2517"/>
      <c r="O26" s="2517"/>
      <c r="P26" s="2517"/>
      <c r="Q26" s="2517"/>
      <c r="R26" s="2517"/>
      <c r="S26" s="2517"/>
      <c r="T26" s="2517"/>
      <c r="U26" s="2517"/>
      <c r="V26" s="2517"/>
      <c r="W26" s="2517"/>
      <c r="X26" s="2517"/>
      <c r="Y26" s="2517"/>
      <c r="Z26" s="2517"/>
      <c r="AA26" s="2517"/>
      <c r="AB26" s="2517"/>
      <c r="AC26" s="2517"/>
      <c r="AD26" s="2517"/>
      <c r="AE26" s="2517"/>
      <c r="AF26" s="2517"/>
      <c r="AG26" s="2517"/>
      <c r="AH26" s="2517"/>
      <c r="AI26" s="2517"/>
      <c r="AJ26" s="2517"/>
      <c r="AK26" s="2517"/>
      <c r="AL26" s="2517"/>
      <c r="AM26" s="2517"/>
      <c r="AN26" s="2518"/>
    </row>
    <row r="27" spans="1:41" ht="12.6" customHeight="1">
      <c r="A27" s="2159" t="s">
        <v>21</v>
      </c>
      <c r="B27" s="2160"/>
      <c r="C27" s="2160"/>
      <c r="D27" s="2160"/>
      <c r="E27" s="2160"/>
      <c r="F27" s="2160"/>
      <c r="G27" s="2160"/>
      <c r="H27" s="2161"/>
      <c r="I27" s="2510" t="str">
        <f>一括入力シート!B8&amp;IF(一括入力シート!B9="","",CHAR(10)&amp;一括入力シート!B9)</f>
        <v/>
      </c>
      <c r="J27" s="2511"/>
      <c r="K27" s="2511"/>
      <c r="L27" s="2511"/>
      <c r="M27" s="2511"/>
      <c r="N27" s="2511"/>
      <c r="O27" s="2511"/>
      <c r="P27" s="2511"/>
      <c r="Q27" s="2511"/>
      <c r="R27" s="2511"/>
      <c r="S27" s="2511"/>
      <c r="T27" s="2511"/>
      <c r="U27" s="2511"/>
      <c r="V27" s="2511"/>
      <c r="W27" s="2511"/>
      <c r="X27" s="2511"/>
      <c r="Y27" s="2511"/>
      <c r="Z27" s="2511"/>
      <c r="AA27" s="2511"/>
      <c r="AB27" s="2511"/>
      <c r="AC27" s="2511"/>
      <c r="AD27" s="2511"/>
      <c r="AE27" s="2511"/>
      <c r="AF27" s="2511"/>
      <c r="AG27" s="2511"/>
      <c r="AH27" s="2511"/>
      <c r="AI27" s="2511"/>
      <c r="AJ27" s="2511"/>
      <c r="AK27" s="2511"/>
      <c r="AL27" s="2511"/>
      <c r="AM27" s="2511"/>
      <c r="AN27" s="2512"/>
    </row>
    <row r="28" spans="1:41" ht="12.6" customHeight="1">
      <c r="A28" s="2497"/>
      <c r="B28" s="2498"/>
      <c r="C28" s="2498"/>
      <c r="D28" s="2498"/>
      <c r="E28" s="2498"/>
      <c r="F28" s="2498"/>
      <c r="G28" s="2498"/>
      <c r="H28" s="2499"/>
      <c r="I28" s="2513"/>
      <c r="J28" s="2514"/>
      <c r="K28" s="2514"/>
      <c r="L28" s="2514"/>
      <c r="M28" s="2514"/>
      <c r="N28" s="2514"/>
      <c r="O28" s="2514"/>
      <c r="P28" s="2514"/>
      <c r="Q28" s="2514"/>
      <c r="R28" s="2514"/>
      <c r="S28" s="2514"/>
      <c r="T28" s="2514"/>
      <c r="U28" s="2514"/>
      <c r="V28" s="2514"/>
      <c r="W28" s="2514"/>
      <c r="X28" s="2514"/>
      <c r="Y28" s="2514"/>
      <c r="Z28" s="2514"/>
      <c r="AA28" s="2514"/>
      <c r="AB28" s="2514"/>
      <c r="AC28" s="2514"/>
      <c r="AD28" s="2514"/>
      <c r="AE28" s="2514"/>
      <c r="AF28" s="2514"/>
      <c r="AG28" s="2514"/>
      <c r="AH28" s="2514"/>
      <c r="AI28" s="2514"/>
      <c r="AJ28" s="2514"/>
      <c r="AK28" s="2514"/>
      <c r="AL28" s="2514"/>
      <c r="AM28" s="2514"/>
      <c r="AN28" s="2515"/>
    </row>
    <row r="29" spans="1:41" ht="12.6" customHeight="1">
      <c r="A29" s="2506"/>
      <c r="B29" s="2507"/>
      <c r="C29" s="2507"/>
      <c r="D29" s="2507"/>
      <c r="E29" s="2507"/>
      <c r="F29" s="2507"/>
      <c r="G29" s="2507"/>
      <c r="H29" s="2508"/>
      <c r="I29" s="2516"/>
      <c r="J29" s="2517"/>
      <c r="K29" s="2517"/>
      <c r="L29" s="2517"/>
      <c r="M29" s="2517"/>
      <c r="N29" s="2517"/>
      <c r="O29" s="2517"/>
      <c r="P29" s="2517"/>
      <c r="Q29" s="2517"/>
      <c r="R29" s="2517"/>
      <c r="S29" s="2517"/>
      <c r="T29" s="2517"/>
      <c r="U29" s="2517"/>
      <c r="V29" s="2517"/>
      <c r="W29" s="2517"/>
      <c r="X29" s="2517"/>
      <c r="Y29" s="2517"/>
      <c r="Z29" s="2517"/>
      <c r="AA29" s="2517"/>
      <c r="AB29" s="2517"/>
      <c r="AC29" s="2517"/>
      <c r="AD29" s="2517"/>
      <c r="AE29" s="2517"/>
      <c r="AF29" s="2517"/>
      <c r="AG29" s="2517"/>
      <c r="AH29" s="2517"/>
      <c r="AI29" s="2517"/>
      <c r="AJ29" s="2517"/>
      <c r="AK29" s="2517"/>
      <c r="AL29" s="2517"/>
      <c r="AM29" s="2517"/>
      <c r="AN29" s="2518"/>
    </row>
    <row r="30" spans="1:41" ht="12.6" customHeight="1">
      <c r="A30" s="2159" t="s">
        <v>33</v>
      </c>
      <c r="B30" s="2160"/>
      <c r="C30" s="2160"/>
      <c r="D30" s="2160"/>
      <c r="E30" s="2160"/>
      <c r="F30" s="2160"/>
      <c r="G30" s="2160"/>
      <c r="H30" s="2161"/>
      <c r="I30" s="42"/>
      <c r="J30" s="22"/>
      <c r="K30" s="22"/>
      <c r="L30" s="22"/>
      <c r="M30" s="22"/>
      <c r="N30" s="22"/>
      <c r="O30" s="22"/>
      <c r="P30" s="2441" t="s">
        <v>2261</v>
      </c>
      <c r="Q30" s="2441"/>
      <c r="R30" s="2441"/>
      <c r="S30" s="2519">
        <f>一括入力シート!B26</f>
        <v>0</v>
      </c>
      <c r="T30" s="2441"/>
      <c r="U30" s="2441"/>
      <c r="V30" s="2441" t="s">
        <v>85</v>
      </c>
      <c r="W30" s="2441"/>
      <c r="X30" s="2519">
        <f>一括入力シート!C26</f>
        <v>0</v>
      </c>
      <c r="Y30" s="2441"/>
      <c r="Z30" s="2441"/>
      <c r="AA30" s="2441" t="s">
        <v>84</v>
      </c>
      <c r="AB30" s="2441"/>
      <c r="AC30" s="2519">
        <f>一括入力シート!D26</f>
        <v>0</v>
      </c>
      <c r="AD30" s="2441"/>
      <c r="AE30" s="2441"/>
      <c r="AF30" s="2441" t="s">
        <v>83</v>
      </c>
      <c r="AG30" s="2441"/>
      <c r="AH30" s="22"/>
      <c r="AI30" s="22"/>
      <c r="AJ30" s="22"/>
      <c r="AK30" s="22"/>
      <c r="AL30" s="22"/>
      <c r="AM30" s="22"/>
      <c r="AN30" s="23"/>
    </row>
    <row r="31" spans="1:41" ht="12.6" customHeight="1">
      <c r="A31" s="2497"/>
      <c r="B31" s="2498"/>
      <c r="C31" s="2498"/>
      <c r="D31" s="2498"/>
      <c r="E31" s="2498"/>
      <c r="F31" s="2498"/>
      <c r="G31" s="2498"/>
      <c r="H31" s="2499"/>
      <c r="I31" s="21"/>
      <c r="J31" s="17"/>
      <c r="K31" s="17"/>
      <c r="L31" s="17"/>
      <c r="M31" s="17"/>
      <c r="N31" s="17"/>
      <c r="O31" s="17"/>
      <c r="P31" s="2301"/>
      <c r="Q31" s="2301"/>
      <c r="R31" s="2301"/>
      <c r="S31" s="2301"/>
      <c r="T31" s="2301"/>
      <c r="U31" s="2301"/>
      <c r="V31" s="2301"/>
      <c r="W31" s="2301"/>
      <c r="X31" s="2301"/>
      <c r="Y31" s="2301"/>
      <c r="Z31" s="2301"/>
      <c r="AA31" s="2301"/>
      <c r="AB31" s="2301"/>
      <c r="AC31" s="2301"/>
      <c r="AD31" s="2301"/>
      <c r="AE31" s="2301"/>
      <c r="AF31" s="2301"/>
      <c r="AG31" s="2301"/>
      <c r="AH31" s="17"/>
      <c r="AI31" s="17"/>
      <c r="AJ31" s="17"/>
      <c r="AK31" s="17"/>
      <c r="AL31" s="17"/>
      <c r="AM31" s="17"/>
      <c r="AN31" s="18"/>
    </row>
    <row r="32" spans="1:41" ht="12.6" customHeight="1">
      <c r="A32" s="2506"/>
      <c r="B32" s="2507"/>
      <c r="C32" s="2507"/>
      <c r="D32" s="2507"/>
      <c r="E32" s="2507"/>
      <c r="F32" s="2507"/>
      <c r="G32" s="2507"/>
      <c r="H32" s="2508"/>
      <c r="I32" s="24"/>
      <c r="J32" s="19"/>
      <c r="K32" s="19"/>
      <c r="L32" s="19"/>
      <c r="M32" s="19"/>
      <c r="N32" s="19"/>
      <c r="O32" s="19"/>
      <c r="P32" s="2445"/>
      <c r="Q32" s="2445"/>
      <c r="R32" s="2445"/>
      <c r="S32" s="2445"/>
      <c r="T32" s="2445"/>
      <c r="U32" s="2445"/>
      <c r="V32" s="2445"/>
      <c r="W32" s="2445"/>
      <c r="X32" s="2445"/>
      <c r="Y32" s="2445"/>
      <c r="Z32" s="2445"/>
      <c r="AA32" s="2445"/>
      <c r="AB32" s="2445"/>
      <c r="AC32" s="2445"/>
      <c r="AD32" s="2445"/>
      <c r="AE32" s="2445"/>
      <c r="AF32" s="2445"/>
      <c r="AG32" s="2445"/>
      <c r="AH32" s="19"/>
      <c r="AI32" s="19"/>
      <c r="AJ32" s="19"/>
      <c r="AK32" s="19"/>
      <c r="AL32" s="19"/>
      <c r="AM32" s="19"/>
      <c r="AN32" s="20"/>
    </row>
    <row r="33" spans="1:80" ht="12.6" customHeight="1">
      <c r="A33" s="2159" t="s">
        <v>1428</v>
      </c>
      <c r="B33" s="2160"/>
      <c r="C33" s="2160"/>
      <c r="D33" s="2160"/>
      <c r="E33" s="2160"/>
      <c r="F33" s="2160"/>
      <c r="G33" s="2160"/>
      <c r="H33" s="2161"/>
      <c r="I33" s="42"/>
      <c r="J33" s="22"/>
      <c r="K33" s="22"/>
      <c r="L33" s="22"/>
      <c r="M33" s="22"/>
      <c r="N33" s="22"/>
      <c r="O33" s="22"/>
      <c r="P33" s="2301" t="s">
        <v>2261</v>
      </c>
      <c r="Q33" s="2301"/>
      <c r="R33" s="2301"/>
      <c r="S33" s="2301">
        <f>一括入力シート!B34</f>
        <v>0</v>
      </c>
      <c r="T33" s="2301"/>
      <c r="U33" s="2301"/>
      <c r="V33" s="2301" t="s">
        <v>85</v>
      </c>
      <c r="W33" s="2301"/>
      <c r="X33" s="2301">
        <f>一括入力シート!C34</f>
        <v>0</v>
      </c>
      <c r="Y33" s="2301"/>
      <c r="Z33" s="2301"/>
      <c r="AA33" s="2301" t="s">
        <v>84</v>
      </c>
      <c r="AB33" s="2301"/>
      <c r="AC33" s="2301">
        <f>一括入力シート!D34</f>
        <v>0</v>
      </c>
      <c r="AD33" s="2301"/>
      <c r="AE33" s="2301"/>
      <c r="AF33" s="2301" t="s">
        <v>83</v>
      </c>
      <c r="AG33" s="2301"/>
      <c r="AH33" s="22"/>
      <c r="AI33" s="22"/>
      <c r="AJ33" s="22"/>
      <c r="AK33" s="22"/>
      <c r="AL33" s="22"/>
      <c r="AM33" s="22"/>
      <c r="AN33" s="23"/>
    </row>
    <row r="34" spans="1:80" ht="12.6" customHeight="1">
      <c r="A34" s="2497"/>
      <c r="B34" s="2498"/>
      <c r="C34" s="2498"/>
      <c r="D34" s="2498"/>
      <c r="E34" s="2498"/>
      <c r="F34" s="2498"/>
      <c r="G34" s="2498"/>
      <c r="H34" s="2499"/>
      <c r="I34" s="21"/>
      <c r="J34" s="17"/>
      <c r="K34" s="17"/>
      <c r="L34" s="17"/>
      <c r="M34" s="17"/>
      <c r="N34" s="17"/>
      <c r="O34" s="17"/>
      <c r="P34" s="2301"/>
      <c r="Q34" s="2301"/>
      <c r="R34" s="2301"/>
      <c r="S34" s="2301"/>
      <c r="T34" s="2301"/>
      <c r="U34" s="2301"/>
      <c r="V34" s="2301"/>
      <c r="W34" s="2301"/>
      <c r="X34" s="2301"/>
      <c r="Y34" s="2301"/>
      <c r="Z34" s="2301"/>
      <c r="AA34" s="2301"/>
      <c r="AB34" s="2301"/>
      <c r="AC34" s="2301"/>
      <c r="AD34" s="2301"/>
      <c r="AE34" s="2301"/>
      <c r="AF34" s="2301"/>
      <c r="AG34" s="2301"/>
      <c r="AH34" s="17"/>
      <c r="AI34" s="17"/>
      <c r="AJ34" s="17"/>
      <c r="AK34" s="17"/>
      <c r="AL34" s="17"/>
      <c r="AM34" s="17"/>
      <c r="AN34" s="18"/>
    </row>
    <row r="35" spans="1:80" ht="12.6" customHeight="1">
      <c r="A35" s="2506"/>
      <c r="B35" s="2507"/>
      <c r="C35" s="2507"/>
      <c r="D35" s="2507"/>
      <c r="E35" s="2507"/>
      <c r="F35" s="2507"/>
      <c r="G35" s="2507"/>
      <c r="H35" s="2508"/>
      <c r="I35" s="24"/>
      <c r="J35" s="19"/>
      <c r="K35" s="19"/>
      <c r="L35" s="19"/>
      <c r="M35" s="19"/>
      <c r="N35" s="19"/>
      <c r="O35" s="19"/>
      <c r="P35" s="2301"/>
      <c r="Q35" s="2301"/>
      <c r="R35" s="2301"/>
      <c r="S35" s="2301"/>
      <c r="T35" s="2301"/>
      <c r="U35" s="2301"/>
      <c r="V35" s="2301"/>
      <c r="W35" s="2301"/>
      <c r="X35" s="2301"/>
      <c r="Y35" s="2301"/>
      <c r="Z35" s="2301"/>
      <c r="AA35" s="2301"/>
      <c r="AB35" s="2301"/>
      <c r="AC35" s="2301"/>
      <c r="AD35" s="2301"/>
      <c r="AE35" s="2301"/>
      <c r="AF35" s="2301"/>
      <c r="AG35" s="2301"/>
      <c r="AH35" s="19"/>
      <c r="AI35" s="19"/>
      <c r="AJ35" s="19"/>
      <c r="AK35" s="19"/>
      <c r="AL35" s="19"/>
      <c r="AM35" s="19"/>
      <c r="AN35" s="20"/>
      <c r="AO35" s="381" t="s">
        <v>1493</v>
      </c>
    </row>
    <row r="36" spans="1:80" ht="12.6" customHeight="1">
      <c r="A36" s="2535" t="s">
        <v>8</v>
      </c>
      <c r="B36" s="2536"/>
      <c r="C36" s="2536"/>
      <c r="D36" s="2536"/>
      <c r="E36" s="2536"/>
      <c r="F36" s="2536"/>
      <c r="G36" s="2536"/>
      <c r="H36" s="2537"/>
      <c r="I36" s="2471"/>
      <c r="J36" s="2468"/>
      <c r="K36" s="2468"/>
      <c r="L36" s="2469"/>
      <c r="M36" s="2467"/>
      <c r="N36" s="2468"/>
      <c r="O36" s="2468"/>
      <c r="P36" s="2469"/>
      <c r="Q36" s="2467"/>
      <c r="R36" s="2468"/>
      <c r="S36" s="2468"/>
      <c r="T36" s="2469"/>
      <c r="U36" s="2467"/>
      <c r="V36" s="2468"/>
      <c r="W36" s="2468"/>
      <c r="X36" s="2469"/>
      <c r="Y36" s="2467"/>
      <c r="Z36" s="2468"/>
      <c r="AA36" s="2468"/>
      <c r="AB36" s="2469"/>
      <c r="AC36" s="2467"/>
      <c r="AD36" s="2468"/>
      <c r="AE36" s="2468"/>
      <c r="AF36" s="2469"/>
      <c r="AG36" s="2467"/>
      <c r="AH36" s="2468"/>
      <c r="AI36" s="2468"/>
      <c r="AJ36" s="2469"/>
      <c r="AK36" s="2467"/>
      <c r="AL36" s="2468"/>
      <c r="AM36" s="2468"/>
      <c r="AN36" s="2470"/>
      <c r="AO36" s="2480" t="s">
        <v>8</v>
      </c>
      <c r="AP36" s="2481"/>
      <c r="AQ36" s="2481"/>
      <c r="AR36" s="2481"/>
      <c r="AS36" s="2481"/>
      <c r="AT36" s="2481"/>
      <c r="AU36" s="2481"/>
      <c r="AV36" s="2482"/>
      <c r="AW36" s="2471" t="s">
        <v>1481</v>
      </c>
      <c r="AX36" s="2468"/>
      <c r="AY36" s="2468"/>
      <c r="AZ36" s="2469"/>
      <c r="BA36" s="2467" t="s">
        <v>1483</v>
      </c>
      <c r="BB36" s="2468"/>
      <c r="BC36" s="2468"/>
      <c r="BD36" s="2469"/>
      <c r="BE36" s="2467" t="s">
        <v>1484</v>
      </c>
      <c r="BF36" s="2468"/>
      <c r="BG36" s="2468"/>
      <c r="BH36" s="2469"/>
      <c r="BI36" s="2467" t="s">
        <v>1485</v>
      </c>
      <c r="BJ36" s="2468"/>
      <c r="BK36" s="2468"/>
      <c r="BL36" s="2469"/>
      <c r="BM36" s="2467" t="s">
        <v>1486</v>
      </c>
      <c r="BN36" s="2468"/>
      <c r="BO36" s="2468"/>
      <c r="BP36" s="2469"/>
      <c r="BQ36" s="2467" t="s">
        <v>1487</v>
      </c>
      <c r="BR36" s="2468"/>
      <c r="BS36" s="2468"/>
      <c r="BT36" s="2469"/>
      <c r="BU36" s="2467" t="s">
        <v>1491</v>
      </c>
      <c r="BV36" s="2468"/>
      <c r="BW36" s="2468"/>
      <c r="BX36" s="2469"/>
      <c r="BY36" s="2467"/>
      <c r="BZ36" s="2468"/>
      <c r="CA36" s="2468"/>
      <c r="CB36" s="2470"/>
    </row>
    <row r="37" spans="1:80" ht="12.6" customHeight="1">
      <c r="A37" s="2538"/>
      <c r="B37" s="2539"/>
      <c r="C37" s="2539"/>
      <c r="D37" s="2539"/>
      <c r="E37" s="2539"/>
      <c r="F37" s="2539"/>
      <c r="G37" s="2539"/>
      <c r="H37" s="2540"/>
      <c r="I37" s="2472"/>
      <c r="J37" s="2460"/>
      <c r="K37" s="2460"/>
      <c r="L37" s="2461"/>
      <c r="M37" s="2459"/>
      <c r="N37" s="2460"/>
      <c r="O37" s="2460"/>
      <c r="P37" s="2461"/>
      <c r="Q37" s="2459"/>
      <c r="R37" s="2460"/>
      <c r="S37" s="2460"/>
      <c r="T37" s="2461"/>
      <c r="U37" s="2459"/>
      <c r="V37" s="2460"/>
      <c r="W37" s="2460"/>
      <c r="X37" s="2461"/>
      <c r="Y37" s="2459"/>
      <c r="Z37" s="2460"/>
      <c r="AA37" s="2460"/>
      <c r="AB37" s="2461"/>
      <c r="AC37" s="2459"/>
      <c r="AD37" s="2460"/>
      <c r="AE37" s="2460"/>
      <c r="AF37" s="2461"/>
      <c r="AG37" s="2459"/>
      <c r="AH37" s="2460"/>
      <c r="AI37" s="2460"/>
      <c r="AJ37" s="2461"/>
      <c r="AK37" s="2459"/>
      <c r="AL37" s="2460"/>
      <c r="AM37" s="2460"/>
      <c r="AN37" s="2465"/>
      <c r="AO37" s="2483"/>
      <c r="AP37" s="2484"/>
      <c r="AQ37" s="2484"/>
      <c r="AR37" s="2484"/>
      <c r="AS37" s="2484"/>
      <c r="AT37" s="2484"/>
      <c r="AU37" s="2484"/>
      <c r="AV37" s="2485"/>
      <c r="AW37" s="2472"/>
      <c r="AX37" s="2460"/>
      <c r="AY37" s="2460"/>
      <c r="AZ37" s="2461"/>
      <c r="BA37" s="2459"/>
      <c r="BB37" s="2460"/>
      <c r="BC37" s="2460"/>
      <c r="BD37" s="2461"/>
      <c r="BE37" s="2459"/>
      <c r="BF37" s="2460"/>
      <c r="BG37" s="2460"/>
      <c r="BH37" s="2461"/>
      <c r="BI37" s="2459"/>
      <c r="BJ37" s="2460"/>
      <c r="BK37" s="2460"/>
      <c r="BL37" s="2461"/>
      <c r="BM37" s="2459"/>
      <c r="BN37" s="2460"/>
      <c r="BO37" s="2460"/>
      <c r="BP37" s="2461"/>
      <c r="BQ37" s="2459"/>
      <c r="BR37" s="2460"/>
      <c r="BS37" s="2460"/>
      <c r="BT37" s="2461"/>
      <c r="BU37" s="2459"/>
      <c r="BV37" s="2460"/>
      <c r="BW37" s="2460"/>
      <c r="BX37" s="2461"/>
      <c r="BY37" s="2459"/>
      <c r="BZ37" s="2460"/>
      <c r="CA37" s="2460"/>
      <c r="CB37" s="2465"/>
    </row>
    <row r="38" spans="1:80" ht="12.6" customHeight="1">
      <c r="A38" s="2497" t="s">
        <v>7</v>
      </c>
      <c r="B38" s="2498"/>
      <c r="C38" s="2498"/>
      <c r="D38" s="2498"/>
      <c r="E38" s="2498"/>
      <c r="F38" s="2498"/>
      <c r="G38" s="2498"/>
      <c r="H38" s="2499"/>
      <c r="I38" s="2472"/>
      <c r="J38" s="2460"/>
      <c r="K38" s="2460"/>
      <c r="L38" s="2461"/>
      <c r="M38" s="2459"/>
      <c r="N38" s="2460"/>
      <c r="O38" s="2460"/>
      <c r="P38" s="2461"/>
      <c r="Q38" s="2459"/>
      <c r="R38" s="2460"/>
      <c r="S38" s="2460"/>
      <c r="T38" s="2461"/>
      <c r="U38" s="2459"/>
      <c r="V38" s="2460"/>
      <c r="W38" s="2460"/>
      <c r="X38" s="2461"/>
      <c r="Y38" s="2459"/>
      <c r="Z38" s="2460"/>
      <c r="AA38" s="2460"/>
      <c r="AB38" s="2461"/>
      <c r="AC38" s="2459"/>
      <c r="AD38" s="2460"/>
      <c r="AE38" s="2460"/>
      <c r="AF38" s="2461"/>
      <c r="AG38" s="2459"/>
      <c r="AH38" s="2460"/>
      <c r="AI38" s="2460"/>
      <c r="AJ38" s="2461"/>
      <c r="AK38" s="2459"/>
      <c r="AL38" s="2460"/>
      <c r="AM38" s="2460"/>
      <c r="AN38" s="2465"/>
      <c r="AO38" s="2486" t="s">
        <v>7</v>
      </c>
      <c r="AP38" s="2487"/>
      <c r="AQ38" s="2487"/>
      <c r="AR38" s="2487"/>
      <c r="AS38" s="2487"/>
      <c r="AT38" s="2487"/>
      <c r="AU38" s="2487"/>
      <c r="AV38" s="2488"/>
      <c r="AW38" s="2472" t="s">
        <v>1482</v>
      </c>
      <c r="AX38" s="2460"/>
      <c r="AY38" s="2460"/>
      <c r="AZ38" s="2461"/>
      <c r="BA38" s="2459"/>
      <c r="BB38" s="2460"/>
      <c r="BC38" s="2460"/>
      <c r="BD38" s="2461"/>
      <c r="BE38" s="2459"/>
      <c r="BF38" s="2460"/>
      <c r="BG38" s="2460"/>
      <c r="BH38" s="2461"/>
      <c r="BI38" s="2459"/>
      <c r="BJ38" s="2460"/>
      <c r="BK38" s="2460"/>
      <c r="BL38" s="2461"/>
      <c r="BM38" s="2459"/>
      <c r="BN38" s="2460"/>
      <c r="BO38" s="2460"/>
      <c r="BP38" s="2461"/>
      <c r="BQ38" s="2459"/>
      <c r="BR38" s="2460"/>
      <c r="BS38" s="2460"/>
      <c r="BT38" s="2461"/>
      <c r="BU38" s="2459" t="s">
        <v>1492</v>
      </c>
      <c r="BV38" s="2460"/>
      <c r="BW38" s="2460"/>
      <c r="BX38" s="2461"/>
      <c r="BY38" s="2459"/>
      <c r="BZ38" s="2460"/>
      <c r="CA38" s="2460"/>
      <c r="CB38" s="2465"/>
    </row>
    <row r="39" spans="1:80" ht="12.6" customHeight="1">
      <c r="A39" s="2506"/>
      <c r="B39" s="2507"/>
      <c r="C39" s="2507"/>
      <c r="D39" s="2507"/>
      <c r="E39" s="2507"/>
      <c r="F39" s="2507"/>
      <c r="G39" s="2507"/>
      <c r="H39" s="2508"/>
      <c r="I39" s="2473"/>
      <c r="J39" s="2463"/>
      <c r="K39" s="2463"/>
      <c r="L39" s="2464"/>
      <c r="M39" s="2462"/>
      <c r="N39" s="2463"/>
      <c r="O39" s="2463"/>
      <c r="P39" s="2464"/>
      <c r="Q39" s="2462"/>
      <c r="R39" s="2463"/>
      <c r="S39" s="2463"/>
      <c r="T39" s="2464"/>
      <c r="U39" s="2462"/>
      <c r="V39" s="2463"/>
      <c r="W39" s="2463"/>
      <c r="X39" s="2464"/>
      <c r="Y39" s="2462"/>
      <c r="Z39" s="2463"/>
      <c r="AA39" s="2463"/>
      <c r="AB39" s="2464"/>
      <c r="AC39" s="2462"/>
      <c r="AD39" s="2463"/>
      <c r="AE39" s="2463"/>
      <c r="AF39" s="2464"/>
      <c r="AG39" s="2462"/>
      <c r="AH39" s="2463"/>
      <c r="AI39" s="2463"/>
      <c r="AJ39" s="2464"/>
      <c r="AK39" s="2462"/>
      <c r="AL39" s="2463"/>
      <c r="AM39" s="2463"/>
      <c r="AN39" s="2466"/>
      <c r="AO39" s="2489"/>
      <c r="AP39" s="2490"/>
      <c r="AQ39" s="2490"/>
      <c r="AR39" s="2490"/>
      <c r="AS39" s="2490"/>
      <c r="AT39" s="2490"/>
      <c r="AU39" s="2490"/>
      <c r="AV39" s="2491"/>
      <c r="AW39" s="2473"/>
      <c r="AX39" s="2463"/>
      <c r="AY39" s="2463"/>
      <c r="AZ39" s="2464"/>
      <c r="BA39" s="2462"/>
      <c r="BB39" s="2463"/>
      <c r="BC39" s="2463"/>
      <c r="BD39" s="2464"/>
      <c r="BE39" s="2462"/>
      <c r="BF39" s="2463"/>
      <c r="BG39" s="2463"/>
      <c r="BH39" s="2464"/>
      <c r="BI39" s="2462"/>
      <c r="BJ39" s="2463"/>
      <c r="BK39" s="2463"/>
      <c r="BL39" s="2464"/>
      <c r="BM39" s="2462"/>
      <c r="BN39" s="2463"/>
      <c r="BO39" s="2463"/>
      <c r="BP39" s="2464"/>
      <c r="BQ39" s="2462"/>
      <c r="BR39" s="2463"/>
      <c r="BS39" s="2463"/>
      <c r="BT39" s="2464"/>
      <c r="BU39" s="2462"/>
      <c r="BV39" s="2463"/>
      <c r="BW39" s="2463"/>
      <c r="BX39" s="2464"/>
      <c r="BY39" s="2462"/>
      <c r="BZ39" s="2463"/>
      <c r="CA39" s="2463"/>
      <c r="CB39" s="2466"/>
    </row>
    <row r="40" spans="1:80" ht="12.6" customHeight="1">
      <c r="A40" s="2510"/>
      <c r="B40" s="2511"/>
      <c r="C40" s="2511"/>
      <c r="D40" s="2511"/>
      <c r="E40" s="2511"/>
      <c r="F40" s="2511"/>
      <c r="G40" s="2511"/>
      <c r="H40" s="2512"/>
      <c r="I40" s="8"/>
      <c r="J40" s="9"/>
      <c r="K40" s="9"/>
      <c r="L40" s="11"/>
      <c r="M40" s="12"/>
      <c r="N40" s="9"/>
      <c r="O40" s="9"/>
      <c r="P40" s="11"/>
      <c r="Q40" s="12"/>
      <c r="R40" s="9"/>
      <c r="S40" s="9"/>
      <c r="T40" s="11"/>
      <c r="U40" s="12"/>
      <c r="V40" s="9"/>
      <c r="W40" s="9"/>
      <c r="X40" s="11"/>
      <c r="Y40" s="12"/>
      <c r="Z40" s="9"/>
      <c r="AA40" s="9"/>
      <c r="AB40" s="11"/>
      <c r="AC40" s="12"/>
      <c r="AD40" s="9"/>
      <c r="AE40" s="9"/>
      <c r="AF40" s="11"/>
      <c r="AG40" s="12"/>
      <c r="AH40" s="9"/>
      <c r="AI40" s="9"/>
      <c r="AJ40" s="11"/>
      <c r="AK40" s="12"/>
      <c r="AL40" s="9"/>
      <c r="AM40" s="9"/>
      <c r="AN40" s="10"/>
      <c r="AO40" s="2474" t="s">
        <v>1475</v>
      </c>
      <c r="AP40" s="2475"/>
      <c r="AQ40" s="2475"/>
      <c r="AR40" s="2475"/>
      <c r="AS40" s="2475"/>
      <c r="AT40" s="2475"/>
      <c r="AU40" s="2475"/>
      <c r="AV40" s="2476"/>
      <c r="AW40" s="382"/>
      <c r="AX40" s="259"/>
      <c r="AY40" s="259"/>
      <c r="AZ40" s="383"/>
      <c r="BA40" s="384"/>
      <c r="BB40" s="259"/>
      <c r="BC40" s="259"/>
      <c r="BD40" s="383"/>
      <c r="BE40" s="384"/>
      <c r="BF40" s="259"/>
      <c r="BG40" s="259"/>
      <c r="BH40" s="383"/>
      <c r="BI40" s="384"/>
      <c r="BJ40" s="259"/>
      <c r="BK40" s="259"/>
      <c r="BL40" s="383"/>
      <c r="BM40" s="384"/>
      <c r="BN40" s="259"/>
      <c r="BO40" s="259"/>
      <c r="BP40" s="383"/>
      <c r="BQ40" s="384"/>
      <c r="BR40" s="259"/>
      <c r="BS40" s="259"/>
      <c r="BT40" s="383"/>
      <c r="BU40" s="384"/>
      <c r="BV40" s="259"/>
      <c r="BW40" s="259"/>
      <c r="BX40" s="383"/>
      <c r="BY40" s="384"/>
      <c r="BZ40" s="259"/>
      <c r="CA40" s="259"/>
      <c r="CB40" s="260"/>
    </row>
    <row r="41" spans="1:80" ht="12.6" customHeight="1">
      <c r="A41" s="2516"/>
      <c r="B41" s="2517"/>
      <c r="C41" s="2517"/>
      <c r="D41" s="2517"/>
      <c r="E41" s="2517"/>
      <c r="F41" s="2517"/>
      <c r="G41" s="2517"/>
      <c r="H41" s="2518"/>
      <c r="I41" s="5"/>
      <c r="J41" s="6"/>
      <c r="K41" s="6"/>
      <c r="L41" s="13"/>
      <c r="M41" s="15"/>
      <c r="N41" s="6"/>
      <c r="O41" s="6"/>
      <c r="P41" s="13"/>
      <c r="Q41" s="15"/>
      <c r="R41" s="6"/>
      <c r="S41" s="6"/>
      <c r="T41" s="13"/>
      <c r="U41" s="15"/>
      <c r="V41" s="6"/>
      <c r="W41" s="6"/>
      <c r="X41" s="13"/>
      <c r="Y41" s="15"/>
      <c r="Z41" s="6"/>
      <c r="AA41" s="6"/>
      <c r="AB41" s="13"/>
      <c r="AC41" s="15"/>
      <c r="AD41" s="6"/>
      <c r="AE41" s="6"/>
      <c r="AF41" s="13"/>
      <c r="AG41" s="15"/>
      <c r="AH41" s="6"/>
      <c r="AI41" s="6"/>
      <c r="AJ41" s="13"/>
      <c r="AK41" s="15"/>
      <c r="AL41" s="6"/>
      <c r="AM41" s="6"/>
      <c r="AN41" s="7"/>
      <c r="AO41" s="2477"/>
      <c r="AP41" s="2478"/>
      <c r="AQ41" s="2478"/>
      <c r="AR41" s="2478"/>
      <c r="AS41" s="2478"/>
      <c r="AT41" s="2478"/>
      <c r="AU41" s="2478"/>
      <c r="AV41" s="2479"/>
      <c r="AW41" s="263"/>
      <c r="AX41" s="261"/>
      <c r="AY41" s="261"/>
      <c r="AZ41" s="385"/>
      <c r="BA41" s="386"/>
      <c r="BB41" s="261"/>
      <c r="BC41" s="261"/>
      <c r="BD41" s="385"/>
      <c r="BE41" s="386"/>
      <c r="BF41" s="261"/>
      <c r="BG41" s="261"/>
      <c r="BH41" s="385"/>
      <c r="BI41" s="386"/>
      <c r="BJ41" s="261"/>
      <c r="BK41" s="261"/>
      <c r="BL41" s="385"/>
      <c r="BM41" s="386"/>
      <c r="BN41" s="261"/>
      <c r="BO41" s="261"/>
      <c r="BP41" s="385"/>
      <c r="BQ41" s="386"/>
      <c r="BR41" s="261"/>
      <c r="BS41" s="261"/>
      <c r="BT41" s="385"/>
      <c r="BU41" s="386"/>
      <c r="BV41" s="261"/>
      <c r="BW41" s="261"/>
      <c r="BX41" s="385"/>
      <c r="BY41" s="386"/>
      <c r="BZ41" s="261"/>
      <c r="CA41" s="261"/>
      <c r="CB41" s="262"/>
    </row>
    <row r="42" spans="1:80" ht="12.6" customHeight="1">
      <c r="A42" s="2510"/>
      <c r="B42" s="2511"/>
      <c r="C42" s="2511"/>
      <c r="D42" s="2511"/>
      <c r="E42" s="2511"/>
      <c r="F42" s="2511"/>
      <c r="G42" s="2511"/>
      <c r="H42" s="2512"/>
      <c r="I42" s="8"/>
      <c r="J42" s="9"/>
      <c r="K42" s="9"/>
      <c r="L42" s="11"/>
      <c r="M42" s="12"/>
      <c r="N42" s="9"/>
      <c r="O42" s="9"/>
      <c r="P42" s="11"/>
      <c r="Q42" s="12"/>
      <c r="R42" s="9"/>
      <c r="S42" s="9"/>
      <c r="T42" s="11"/>
      <c r="U42" s="12"/>
      <c r="V42" s="9"/>
      <c r="W42" s="9"/>
      <c r="X42" s="11"/>
      <c r="Y42" s="12"/>
      <c r="Z42" s="9"/>
      <c r="AA42" s="9"/>
      <c r="AB42" s="11"/>
      <c r="AC42" s="12"/>
      <c r="AD42" s="9"/>
      <c r="AE42" s="9"/>
      <c r="AF42" s="11"/>
      <c r="AG42" s="12"/>
      <c r="AH42" s="9"/>
      <c r="AI42" s="9"/>
      <c r="AJ42" s="11"/>
      <c r="AK42" s="12"/>
      <c r="AL42" s="9"/>
      <c r="AM42" s="9"/>
      <c r="AN42" s="10"/>
      <c r="AO42" s="2474" t="s">
        <v>1476</v>
      </c>
      <c r="AP42" s="2475"/>
      <c r="AQ42" s="2475"/>
      <c r="AR42" s="2475"/>
      <c r="AS42" s="2475"/>
      <c r="AT42" s="2475"/>
      <c r="AU42" s="2475"/>
      <c r="AV42" s="2476"/>
      <c r="AW42" s="382"/>
      <c r="AX42" s="259"/>
      <c r="AY42" s="259"/>
      <c r="AZ42" s="383"/>
      <c r="BA42" s="384"/>
      <c r="BB42" s="259"/>
      <c r="BC42" s="259"/>
      <c r="BD42" s="383"/>
      <c r="BE42" s="384"/>
      <c r="BF42" s="259"/>
      <c r="BG42" s="259"/>
      <c r="BH42" s="383"/>
      <c r="BI42" s="384"/>
      <c r="BJ42" s="259"/>
      <c r="BK42" s="259"/>
      <c r="BL42" s="383"/>
      <c r="BM42" s="384"/>
      <c r="BN42" s="259"/>
      <c r="BO42" s="259"/>
      <c r="BP42" s="383"/>
      <c r="BQ42" s="384"/>
      <c r="BR42" s="259"/>
      <c r="BS42" s="259"/>
      <c r="BT42" s="383"/>
      <c r="BU42" s="384"/>
      <c r="BV42" s="259"/>
      <c r="BW42" s="259"/>
      <c r="BX42" s="383"/>
      <c r="BY42" s="384"/>
      <c r="BZ42" s="259"/>
      <c r="CA42" s="259"/>
      <c r="CB42" s="260"/>
    </row>
    <row r="43" spans="1:80" ht="12.6" customHeight="1">
      <c r="A43" s="2516"/>
      <c r="B43" s="2517"/>
      <c r="C43" s="2517"/>
      <c r="D43" s="2517"/>
      <c r="E43" s="2517"/>
      <c r="F43" s="2517"/>
      <c r="G43" s="2517"/>
      <c r="H43" s="2518"/>
      <c r="I43" s="5"/>
      <c r="J43" s="6"/>
      <c r="K43" s="6"/>
      <c r="L43" s="13"/>
      <c r="M43" s="15"/>
      <c r="N43" s="6"/>
      <c r="O43" s="6"/>
      <c r="P43" s="13"/>
      <c r="Q43" s="15"/>
      <c r="R43" s="6"/>
      <c r="S43" s="6"/>
      <c r="T43" s="13"/>
      <c r="U43" s="15"/>
      <c r="V43" s="6"/>
      <c r="W43" s="6"/>
      <c r="X43" s="13"/>
      <c r="Y43" s="15"/>
      <c r="Z43" s="6"/>
      <c r="AA43" s="6"/>
      <c r="AB43" s="13"/>
      <c r="AC43" s="15"/>
      <c r="AD43" s="6"/>
      <c r="AE43" s="6"/>
      <c r="AF43" s="13"/>
      <c r="AG43" s="15"/>
      <c r="AH43" s="6"/>
      <c r="AI43" s="6"/>
      <c r="AJ43" s="13"/>
      <c r="AK43" s="15"/>
      <c r="AL43" s="6"/>
      <c r="AM43" s="6"/>
      <c r="AN43" s="7"/>
      <c r="AO43" s="2477"/>
      <c r="AP43" s="2478"/>
      <c r="AQ43" s="2478"/>
      <c r="AR43" s="2478"/>
      <c r="AS43" s="2478"/>
      <c r="AT43" s="2478"/>
      <c r="AU43" s="2478"/>
      <c r="AV43" s="2479"/>
      <c r="AW43" s="263"/>
      <c r="AX43" s="261"/>
      <c r="AY43" s="261"/>
      <c r="AZ43" s="385"/>
      <c r="BA43" s="386"/>
      <c r="BB43" s="261"/>
      <c r="BC43" s="261"/>
      <c r="BD43" s="385"/>
      <c r="BE43" s="386"/>
      <c r="BF43" s="261"/>
      <c r="BG43" s="261"/>
      <c r="BH43" s="385"/>
      <c r="BI43" s="386"/>
      <c r="BJ43" s="261"/>
      <c r="BK43" s="261"/>
      <c r="BL43" s="385"/>
      <c r="BM43" s="386"/>
      <c r="BN43" s="261"/>
      <c r="BO43" s="261"/>
      <c r="BP43" s="385"/>
      <c r="BQ43" s="386"/>
      <c r="BR43" s="261"/>
      <c r="BS43" s="261"/>
      <c r="BT43" s="385"/>
      <c r="BU43" s="386"/>
      <c r="BV43" s="261"/>
      <c r="BW43" s="261"/>
      <c r="BX43" s="385"/>
      <c r="BY43" s="386"/>
      <c r="BZ43" s="261"/>
      <c r="CA43" s="261"/>
      <c r="CB43" s="262"/>
    </row>
    <row r="44" spans="1:80" ht="12.6" customHeight="1">
      <c r="A44" s="2510"/>
      <c r="B44" s="2511"/>
      <c r="C44" s="2511"/>
      <c r="D44" s="2511"/>
      <c r="E44" s="2511"/>
      <c r="F44" s="2511"/>
      <c r="G44" s="2511"/>
      <c r="H44" s="2512"/>
      <c r="I44" s="8"/>
      <c r="J44" s="9"/>
      <c r="K44" s="9"/>
      <c r="L44" s="11"/>
      <c r="M44" s="12"/>
      <c r="N44" s="9"/>
      <c r="O44" s="9"/>
      <c r="P44" s="11"/>
      <c r="Q44" s="12"/>
      <c r="R44" s="9"/>
      <c r="S44" s="9"/>
      <c r="T44" s="11"/>
      <c r="U44" s="12"/>
      <c r="V44" s="9"/>
      <c r="W44" s="9"/>
      <c r="X44" s="11"/>
      <c r="Y44" s="12"/>
      <c r="Z44" s="9"/>
      <c r="AA44" s="9"/>
      <c r="AB44" s="11"/>
      <c r="AC44" s="12"/>
      <c r="AD44" s="9"/>
      <c r="AE44" s="9"/>
      <c r="AF44" s="11"/>
      <c r="AG44" s="12"/>
      <c r="AH44" s="9"/>
      <c r="AI44" s="9"/>
      <c r="AJ44" s="11"/>
      <c r="AK44" s="12"/>
      <c r="AL44" s="9"/>
      <c r="AM44" s="9"/>
      <c r="AN44" s="10"/>
      <c r="AO44" s="2474" t="s">
        <v>1477</v>
      </c>
      <c r="AP44" s="2475"/>
      <c r="AQ44" s="2475"/>
      <c r="AR44" s="2475"/>
      <c r="AS44" s="2475"/>
      <c r="AT44" s="2475"/>
      <c r="AU44" s="2475"/>
      <c r="AV44" s="2476"/>
      <c r="AW44" s="382"/>
      <c r="AX44" s="259"/>
      <c r="AY44" s="259"/>
      <c r="AZ44" s="383"/>
      <c r="BA44" s="384"/>
      <c r="BB44" s="259"/>
      <c r="BC44" s="259"/>
      <c r="BD44" s="383"/>
      <c r="BE44" s="384"/>
      <c r="BF44" s="259"/>
      <c r="BG44" s="259"/>
      <c r="BH44" s="383"/>
      <c r="BI44" s="384"/>
      <c r="BJ44" s="259"/>
      <c r="BK44" s="259"/>
      <c r="BL44" s="383"/>
      <c r="BM44" s="384"/>
      <c r="BN44" s="259"/>
      <c r="BO44" s="259"/>
      <c r="BP44" s="383"/>
      <c r="BQ44" s="384"/>
      <c r="BR44" s="259"/>
      <c r="BS44" s="259"/>
      <c r="BT44" s="383"/>
      <c r="BU44" s="384"/>
      <c r="BV44" s="259"/>
      <c r="BW44" s="259"/>
      <c r="BX44" s="383"/>
      <c r="BY44" s="384"/>
      <c r="BZ44" s="259"/>
      <c r="CA44" s="259"/>
      <c r="CB44" s="260"/>
    </row>
    <row r="45" spans="1:80" ht="12.6" customHeight="1">
      <c r="A45" s="2516"/>
      <c r="B45" s="2517"/>
      <c r="C45" s="2517"/>
      <c r="D45" s="2517"/>
      <c r="E45" s="2517"/>
      <c r="F45" s="2517"/>
      <c r="G45" s="2517"/>
      <c r="H45" s="2518"/>
      <c r="I45" s="5"/>
      <c r="J45" s="6"/>
      <c r="K45" s="6"/>
      <c r="L45" s="13"/>
      <c r="M45" s="15"/>
      <c r="N45" s="6"/>
      <c r="O45" s="6"/>
      <c r="P45" s="13"/>
      <c r="Q45" s="15"/>
      <c r="R45" s="6"/>
      <c r="S45" s="6"/>
      <c r="T45" s="13"/>
      <c r="U45" s="15"/>
      <c r="V45" s="6"/>
      <c r="W45" s="6"/>
      <c r="X45" s="13"/>
      <c r="Y45" s="15"/>
      <c r="Z45" s="6"/>
      <c r="AA45" s="6"/>
      <c r="AB45" s="13"/>
      <c r="AC45" s="15"/>
      <c r="AD45" s="6"/>
      <c r="AE45" s="6"/>
      <c r="AF45" s="13"/>
      <c r="AG45" s="15"/>
      <c r="AH45" s="6"/>
      <c r="AI45" s="6"/>
      <c r="AJ45" s="13"/>
      <c r="AK45" s="15"/>
      <c r="AL45" s="6"/>
      <c r="AM45" s="6"/>
      <c r="AN45" s="7"/>
      <c r="AO45" s="2477"/>
      <c r="AP45" s="2478"/>
      <c r="AQ45" s="2478"/>
      <c r="AR45" s="2478"/>
      <c r="AS45" s="2478"/>
      <c r="AT45" s="2478"/>
      <c r="AU45" s="2478"/>
      <c r="AV45" s="2479"/>
      <c r="AW45" s="263"/>
      <c r="AX45" s="261"/>
      <c r="AY45" s="261"/>
      <c r="AZ45" s="385"/>
      <c r="BA45" s="386"/>
      <c r="BB45" s="261"/>
      <c r="BC45" s="261"/>
      <c r="BD45" s="385"/>
      <c r="BE45" s="386"/>
      <c r="BF45" s="261"/>
      <c r="BG45" s="261"/>
      <c r="BH45" s="385"/>
      <c r="BI45" s="386"/>
      <c r="BJ45" s="261"/>
      <c r="BK45" s="261"/>
      <c r="BL45" s="385"/>
      <c r="BM45" s="386"/>
      <c r="BN45" s="261"/>
      <c r="BO45" s="261"/>
      <c r="BP45" s="385"/>
      <c r="BQ45" s="386"/>
      <c r="BR45" s="261"/>
      <c r="BS45" s="261"/>
      <c r="BT45" s="385"/>
      <c r="BU45" s="386"/>
      <c r="BV45" s="261"/>
      <c r="BW45" s="261"/>
      <c r="BX45" s="385"/>
      <c r="BY45" s="386"/>
      <c r="BZ45" s="261"/>
      <c r="CA45" s="261"/>
      <c r="CB45" s="262"/>
    </row>
    <row r="46" spans="1:80" ht="12.6" customHeight="1">
      <c r="A46" s="2510"/>
      <c r="B46" s="2511"/>
      <c r="C46" s="2511"/>
      <c r="D46" s="2511"/>
      <c r="E46" s="2511"/>
      <c r="F46" s="2511"/>
      <c r="G46" s="2511"/>
      <c r="H46" s="2512"/>
      <c r="I46" s="8"/>
      <c r="J46" s="9"/>
      <c r="K46" s="9"/>
      <c r="L46" s="11"/>
      <c r="M46" s="12"/>
      <c r="N46" s="9"/>
      <c r="O46" s="9"/>
      <c r="P46" s="11"/>
      <c r="Q46" s="12"/>
      <c r="R46" s="9"/>
      <c r="S46" s="9"/>
      <c r="T46" s="11"/>
      <c r="U46" s="12"/>
      <c r="V46" s="9"/>
      <c r="W46" s="9"/>
      <c r="X46" s="11"/>
      <c r="Y46" s="12"/>
      <c r="Z46" s="9"/>
      <c r="AA46" s="9"/>
      <c r="AB46" s="11"/>
      <c r="AC46" s="12"/>
      <c r="AD46" s="9"/>
      <c r="AE46" s="9"/>
      <c r="AF46" s="11"/>
      <c r="AG46" s="12"/>
      <c r="AH46" s="9"/>
      <c r="AI46" s="9"/>
      <c r="AJ46" s="11"/>
      <c r="AK46" s="12"/>
      <c r="AL46" s="9"/>
      <c r="AM46" s="9"/>
      <c r="AN46" s="10"/>
      <c r="AO46" s="2474" t="s">
        <v>1478</v>
      </c>
      <c r="AP46" s="2475"/>
      <c r="AQ46" s="2475"/>
      <c r="AR46" s="2475"/>
      <c r="AS46" s="2475"/>
      <c r="AT46" s="2475"/>
      <c r="AU46" s="2475"/>
      <c r="AV46" s="2476"/>
      <c r="AW46" s="382"/>
      <c r="AX46" s="259"/>
      <c r="AY46" s="259"/>
      <c r="AZ46" s="383"/>
      <c r="BA46" s="384"/>
      <c r="BB46" s="259"/>
      <c r="BC46" s="259"/>
      <c r="BD46" s="383"/>
      <c r="BE46" s="384"/>
      <c r="BF46" s="259"/>
      <c r="BG46" s="259"/>
      <c r="BH46" s="383"/>
      <c r="BI46" s="384"/>
      <c r="BJ46" s="259"/>
      <c r="BK46" s="259"/>
      <c r="BL46" s="383"/>
      <c r="BM46" s="384"/>
      <c r="BN46" s="259"/>
      <c r="BO46" s="259"/>
      <c r="BP46" s="383"/>
      <c r="BQ46" s="384"/>
      <c r="BR46" s="259"/>
      <c r="BS46" s="259"/>
      <c r="BT46" s="383"/>
      <c r="BU46" s="384"/>
      <c r="BV46" s="259"/>
      <c r="BW46" s="259"/>
      <c r="BX46" s="383"/>
      <c r="BY46" s="384"/>
      <c r="BZ46" s="259"/>
      <c r="CA46" s="259"/>
      <c r="CB46" s="260"/>
    </row>
    <row r="47" spans="1:80" ht="12.6" customHeight="1">
      <c r="A47" s="2516"/>
      <c r="B47" s="2517"/>
      <c r="C47" s="2517"/>
      <c r="D47" s="2517"/>
      <c r="E47" s="2517"/>
      <c r="F47" s="2517"/>
      <c r="G47" s="2517"/>
      <c r="H47" s="2518"/>
      <c r="I47" s="5"/>
      <c r="J47" s="6"/>
      <c r="K47" s="6"/>
      <c r="L47" s="13"/>
      <c r="M47" s="15"/>
      <c r="N47" s="6"/>
      <c r="O47" s="6"/>
      <c r="P47" s="13"/>
      <c r="Q47" s="15"/>
      <c r="R47" s="6"/>
      <c r="S47" s="6"/>
      <c r="T47" s="13"/>
      <c r="U47" s="15"/>
      <c r="V47" s="6"/>
      <c r="W47" s="6"/>
      <c r="X47" s="13"/>
      <c r="Y47" s="15"/>
      <c r="Z47" s="6"/>
      <c r="AA47" s="6"/>
      <c r="AB47" s="13"/>
      <c r="AC47" s="15"/>
      <c r="AD47" s="6"/>
      <c r="AE47" s="6"/>
      <c r="AF47" s="13"/>
      <c r="AG47" s="15"/>
      <c r="AH47" s="6"/>
      <c r="AI47" s="6"/>
      <c r="AJ47" s="13"/>
      <c r="AK47" s="15"/>
      <c r="AL47" s="6"/>
      <c r="AM47" s="6"/>
      <c r="AN47" s="7"/>
      <c r="AO47" s="2477"/>
      <c r="AP47" s="2478"/>
      <c r="AQ47" s="2478"/>
      <c r="AR47" s="2478"/>
      <c r="AS47" s="2478"/>
      <c r="AT47" s="2478"/>
      <c r="AU47" s="2478"/>
      <c r="AV47" s="2479"/>
      <c r="AW47" s="263"/>
      <c r="AX47" s="261"/>
      <c r="AY47" s="261"/>
      <c r="AZ47" s="385"/>
      <c r="BA47" s="386"/>
      <c r="BB47" s="261"/>
      <c r="BC47" s="261"/>
      <c r="BD47" s="385"/>
      <c r="BE47" s="386"/>
      <c r="BF47" s="261"/>
      <c r="BG47" s="261"/>
      <c r="BH47" s="385"/>
      <c r="BI47" s="386"/>
      <c r="BJ47" s="261"/>
      <c r="BK47" s="261"/>
      <c r="BL47" s="385"/>
      <c r="BM47" s="386"/>
      <c r="BN47" s="261"/>
      <c r="BO47" s="261"/>
      <c r="BP47" s="385"/>
      <c r="BQ47" s="386"/>
      <c r="BR47" s="261"/>
      <c r="BS47" s="261"/>
      <c r="BT47" s="385"/>
      <c r="BU47" s="386"/>
      <c r="BV47" s="261"/>
      <c r="BW47" s="261"/>
      <c r="BX47" s="385"/>
      <c r="BY47" s="386"/>
      <c r="BZ47" s="261"/>
      <c r="CA47" s="261"/>
      <c r="CB47" s="262"/>
    </row>
    <row r="48" spans="1:80" ht="12.6" customHeight="1">
      <c r="A48" s="2510"/>
      <c r="B48" s="2511"/>
      <c r="C48" s="2511"/>
      <c r="D48" s="2511"/>
      <c r="E48" s="2511"/>
      <c r="F48" s="2511"/>
      <c r="G48" s="2511"/>
      <c r="H48" s="2512"/>
      <c r="I48" s="8"/>
      <c r="J48" s="9"/>
      <c r="K48" s="9"/>
      <c r="L48" s="11"/>
      <c r="M48" s="12"/>
      <c r="N48" s="9"/>
      <c r="O48" s="9"/>
      <c r="P48" s="11"/>
      <c r="Q48" s="12"/>
      <c r="R48" s="9"/>
      <c r="S48" s="9"/>
      <c r="T48" s="11"/>
      <c r="U48" s="12"/>
      <c r="V48" s="9"/>
      <c r="W48" s="9"/>
      <c r="X48" s="11"/>
      <c r="Y48" s="12"/>
      <c r="Z48" s="9"/>
      <c r="AA48" s="9"/>
      <c r="AB48" s="11"/>
      <c r="AC48" s="12"/>
      <c r="AD48" s="9"/>
      <c r="AE48" s="9"/>
      <c r="AF48" s="11"/>
      <c r="AG48" s="12"/>
      <c r="AH48" s="9"/>
      <c r="AI48" s="9"/>
      <c r="AJ48" s="11"/>
      <c r="AK48" s="12"/>
      <c r="AL48" s="9"/>
      <c r="AM48" s="9"/>
      <c r="AN48" s="10"/>
      <c r="AO48" s="2474" t="s">
        <v>1479</v>
      </c>
      <c r="AP48" s="2475"/>
      <c r="AQ48" s="2475"/>
      <c r="AR48" s="2475"/>
      <c r="AS48" s="2475"/>
      <c r="AT48" s="2475"/>
      <c r="AU48" s="2475"/>
      <c r="AV48" s="2476"/>
      <c r="AW48" s="382"/>
      <c r="AX48" s="259"/>
      <c r="AY48" s="259"/>
      <c r="AZ48" s="383"/>
      <c r="BA48" s="384"/>
      <c r="BB48" s="259"/>
      <c r="BC48" s="259"/>
      <c r="BD48" s="383"/>
      <c r="BE48" s="384"/>
      <c r="BF48" s="259"/>
      <c r="BG48" s="259"/>
      <c r="BH48" s="383"/>
      <c r="BI48" s="384"/>
      <c r="BJ48" s="259"/>
      <c r="BK48" s="259"/>
      <c r="BL48" s="383"/>
      <c r="BM48" s="384"/>
      <c r="BN48" s="259"/>
      <c r="BO48" s="259"/>
      <c r="BP48" s="383"/>
      <c r="BQ48" s="384"/>
      <c r="BR48" s="259"/>
      <c r="BS48" s="259"/>
      <c r="BT48" s="383"/>
      <c r="BU48" s="384"/>
      <c r="BV48" s="259"/>
      <c r="BW48" s="259"/>
      <c r="BX48" s="383"/>
      <c r="BY48" s="384"/>
      <c r="BZ48" s="259"/>
      <c r="CA48" s="259"/>
      <c r="CB48" s="260"/>
    </row>
    <row r="49" spans="1:80" ht="12.6" customHeight="1">
      <c r="A49" s="2516"/>
      <c r="B49" s="2517"/>
      <c r="C49" s="2517"/>
      <c r="D49" s="2517"/>
      <c r="E49" s="2517"/>
      <c r="F49" s="2517"/>
      <c r="G49" s="2517"/>
      <c r="H49" s="2518"/>
      <c r="I49" s="5"/>
      <c r="J49" s="6"/>
      <c r="K49" s="6"/>
      <c r="L49" s="13"/>
      <c r="M49" s="15"/>
      <c r="N49" s="6"/>
      <c r="O49" s="6"/>
      <c r="P49" s="13"/>
      <c r="Q49" s="15"/>
      <c r="R49" s="6"/>
      <c r="S49" s="6"/>
      <c r="T49" s="13"/>
      <c r="U49" s="15"/>
      <c r="V49" s="6"/>
      <c r="W49" s="6"/>
      <c r="X49" s="13"/>
      <c r="Y49" s="15"/>
      <c r="Z49" s="6"/>
      <c r="AA49" s="6"/>
      <c r="AB49" s="13"/>
      <c r="AC49" s="15"/>
      <c r="AD49" s="6"/>
      <c r="AE49" s="6"/>
      <c r="AF49" s="13"/>
      <c r="AG49" s="15"/>
      <c r="AH49" s="6"/>
      <c r="AI49" s="6"/>
      <c r="AJ49" s="13"/>
      <c r="AK49" s="15"/>
      <c r="AL49" s="6"/>
      <c r="AM49" s="6"/>
      <c r="AN49" s="7"/>
      <c r="AO49" s="2477"/>
      <c r="AP49" s="2478"/>
      <c r="AQ49" s="2478"/>
      <c r="AR49" s="2478"/>
      <c r="AS49" s="2478"/>
      <c r="AT49" s="2478"/>
      <c r="AU49" s="2478"/>
      <c r="AV49" s="2479"/>
      <c r="AW49" s="263"/>
      <c r="AX49" s="261"/>
      <c r="AY49" s="261"/>
      <c r="AZ49" s="385"/>
      <c r="BA49" s="386"/>
      <c r="BB49" s="261"/>
      <c r="BC49" s="261"/>
      <c r="BD49" s="385"/>
      <c r="BE49" s="386"/>
      <c r="BF49" s="261"/>
      <c r="BG49" s="261"/>
      <c r="BH49" s="385"/>
      <c r="BI49" s="386"/>
      <c r="BJ49" s="261"/>
      <c r="BK49" s="261"/>
      <c r="BL49" s="385"/>
      <c r="BM49" s="386"/>
      <c r="BN49" s="261"/>
      <c r="BO49" s="261"/>
      <c r="BP49" s="385"/>
      <c r="BQ49" s="386"/>
      <c r="BR49" s="261"/>
      <c r="BS49" s="261"/>
      <c r="BT49" s="385"/>
      <c r="BU49" s="386"/>
      <c r="BV49" s="261"/>
      <c r="BW49" s="261"/>
      <c r="BX49" s="385"/>
      <c r="BY49" s="386"/>
      <c r="BZ49" s="261"/>
      <c r="CA49" s="261"/>
      <c r="CB49" s="262"/>
    </row>
    <row r="50" spans="1:80" ht="12.6" customHeight="1">
      <c r="A50" s="2510"/>
      <c r="B50" s="2511"/>
      <c r="C50" s="2511"/>
      <c r="D50" s="2511"/>
      <c r="E50" s="2511"/>
      <c r="F50" s="2511"/>
      <c r="G50" s="2511"/>
      <c r="H50" s="2512"/>
      <c r="I50" s="8"/>
      <c r="J50" s="9"/>
      <c r="K50" s="9"/>
      <c r="L50" s="11"/>
      <c r="M50" s="12"/>
      <c r="N50" s="9"/>
      <c r="O50" s="9"/>
      <c r="P50" s="11"/>
      <c r="Q50" s="12"/>
      <c r="R50" s="9"/>
      <c r="S50" s="9"/>
      <c r="T50" s="11"/>
      <c r="U50" s="12"/>
      <c r="V50" s="9"/>
      <c r="W50" s="9"/>
      <c r="X50" s="11"/>
      <c r="Y50" s="12"/>
      <c r="Z50" s="9"/>
      <c r="AA50" s="9"/>
      <c r="AB50" s="11"/>
      <c r="AC50" s="12"/>
      <c r="AD50" s="9"/>
      <c r="AE50" s="9"/>
      <c r="AF50" s="11"/>
      <c r="AG50" s="12"/>
      <c r="AH50" s="9"/>
      <c r="AI50" s="9"/>
      <c r="AJ50" s="11"/>
      <c r="AK50" s="12"/>
      <c r="AL50" s="9"/>
      <c r="AM50" s="9"/>
      <c r="AN50" s="10"/>
      <c r="AO50" s="2474"/>
      <c r="AP50" s="2475"/>
      <c r="AQ50" s="2475"/>
      <c r="AR50" s="2475"/>
      <c r="AS50" s="2475"/>
      <c r="AT50" s="2475"/>
      <c r="AU50" s="2475"/>
      <c r="AV50" s="2476"/>
      <c r="AW50" s="382"/>
      <c r="AX50" s="259"/>
      <c r="AY50" s="259"/>
      <c r="AZ50" s="383"/>
      <c r="BA50" s="384"/>
      <c r="BB50" s="259"/>
      <c r="BC50" s="259"/>
      <c r="BD50" s="383"/>
      <c r="BE50" s="384"/>
      <c r="BF50" s="259"/>
      <c r="BG50" s="259"/>
      <c r="BH50" s="383"/>
      <c r="BI50" s="384"/>
      <c r="BJ50" s="259"/>
      <c r="BK50" s="259"/>
      <c r="BL50" s="383"/>
      <c r="BM50" s="384"/>
      <c r="BN50" s="259"/>
      <c r="BO50" s="259"/>
      <c r="BP50" s="383"/>
      <c r="BQ50" s="384"/>
      <c r="BR50" s="259"/>
      <c r="BS50" s="259"/>
      <c r="BT50" s="383"/>
      <c r="BU50" s="384"/>
      <c r="BV50" s="259"/>
      <c r="BW50" s="259"/>
      <c r="BX50" s="383"/>
      <c r="BY50" s="384"/>
      <c r="BZ50" s="259"/>
      <c r="CA50" s="259"/>
      <c r="CB50" s="260"/>
    </row>
    <row r="51" spans="1:80" ht="12.6" customHeight="1">
      <c r="A51" s="2516"/>
      <c r="B51" s="2517"/>
      <c r="C51" s="2517"/>
      <c r="D51" s="2517"/>
      <c r="E51" s="2517"/>
      <c r="F51" s="2517"/>
      <c r="G51" s="2517"/>
      <c r="H51" s="2518"/>
      <c r="I51" s="5"/>
      <c r="J51" s="6"/>
      <c r="K51" s="6"/>
      <c r="L51" s="13"/>
      <c r="M51" s="15"/>
      <c r="N51" s="6"/>
      <c r="O51" s="6"/>
      <c r="P51" s="13"/>
      <c r="Q51" s="15"/>
      <c r="R51" s="6"/>
      <c r="S51" s="6"/>
      <c r="T51" s="13"/>
      <c r="U51" s="15"/>
      <c r="V51" s="6"/>
      <c r="W51" s="6"/>
      <c r="X51" s="13"/>
      <c r="Y51" s="15"/>
      <c r="Z51" s="6"/>
      <c r="AA51" s="6"/>
      <c r="AB51" s="13"/>
      <c r="AC51" s="15"/>
      <c r="AD51" s="6"/>
      <c r="AE51" s="6"/>
      <c r="AF51" s="13"/>
      <c r="AG51" s="15"/>
      <c r="AH51" s="6"/>
      <c r="AI51" s="6"/>
      <c r="AJ51" s="13"/>
      <c r="AK51" s="15"/>
      <c r="AL51" s="6"/>
      <c r="AM51" s="6"/>
      <c r="AN51" s="7"/>
      <c r="AO51" s="2477"/>
      <c r="AP51" s="2478"/>
      <c r="AQ51" s="2478"/>
      <c r="AR51" s="2478"/>
      <c r="AS51" s="2478"/>
      <c r="AT51" s="2478"/>
      <c r="AU51" s="2478"/>
      <c r="AV51" s="2479"/>
      <c r="AW51" s="263"/>
      <c r="AX51" s="261"/>
      <c r="AY51" s="261"/>
      <c r="AZ51" s="385"/>
      <c r="BA51" s="386"/>
      <c r="BB51" s="261"/>
      <c r="BC51" s="261"/>
      <c r="BD51" s="385"/>
      <c r="BE51" s="386"/>
      <c r="BF51" s="261"/>
      <c r="BG51" s="261"/>
      <c r="BH51" s="385"/>
      <c r="BI51" s="386"/>
      <c r="BJ51" s="261"/>
      <c r="BK51" s="261"/>
      <c r="BL51" s="385"/>
      <c r="BM51" s="386"/>
      <c r="BN51" s="261"/>
      <c r="BO51" s="261"/>
      <c r="BP51" s="385"/>
      <c r="BQ51" s="386"/>
      <c r="BR51" s="261"/>
      <c r="BS51" s="261"/>
      <c r="BT51" s="385"/>
      <c r="BU51" s="386"/>
      <c r="BV51" s="261"/>
      <c r="BW51" s="261"/>
      <c r="BX51" s="385"/>
      <c r="BY51" s="386"/>
      <c r="BZ51" s="261"/>
      <c r="CA51" s="261"/>
      <c r="CB51" s="262"/>
    </row>
    <row r="52" spans="1:80" ht="12.6" customHeight="1">
      <c r="A52" s="2510"/>
      <c r="B52" s="2511"/>
      <c r="C52" s="2511"/>
      <c r="D52" s="2511"/>
      <c r="E52" s="2511"/>
      <c r="F52" s="2511"/>
      <c r="G52" s="2511"/>
      <c r="H52" s="2512"/>
      <c r="I52" s="8"/>
      <c r="J52" s="9"/>
      <c r="K52" s="9"/>
      <c r="L52" s="11"/>
      <c r="M52" s="12"/>
      <c r="N52" s="9"/>
      <c r="O52" s="9"/>
      <c r="P52" s="11"/>
      <c r="Q52" s="12"/>
      <c r="R52" s="9"/>
      <c r="S52" s="9"/>
      <c r="T52" s="11"/>
      <c r="U52" s="12"/>
      <c r="V52" s="9"/>
      <c r="W52" s="9"/>
      <c r="X52" s="11"/>
      <c r="Y52" s="12"/>
      <c r="Z52" s="9"/>
      <c r="AA52" s="9"/>
      <c r="AB52" s="11"/>
      <c r="AC52" s="12"/>
      <c r="AD52" s="9"/>
      <c r="AE52" s="9"/>
      <c r="AF52" s="11"/>
      <c r="AG52" s="12"/>
      <c r="AH52" s="9"/>
      <c r="AI52" s="9"/>
      <c r="AJ52" s="11"/>
      <c r="AK52" s="12"/>
      <c r="AL52" s="9"/>
      <c r="AM52" s="9"/>
      <c r="AN52" s="10"/>
      <c r="AO52" s="2474"/>
      <c r="AP52" s="2475"/>
      <c r="AQ52" s="2475"/>
      <c r="AR52" s="2475"/>
      <c r="AS52" s="2475"/>
      <c r="AT52" s="2475"/>
      <c r="AU52" s="2475"/>
      <c r="AV52" s="2476"/>
      <c r="AW52" s="382"/>
      <c r="AX52" s="259"/>
      <c r="AY52" s="259"/>
      <c r="AZ52" s="383"/>
      <c r="BA52" s="384"/>
      <c r="BB52" s="259"/>
      <c r="BC52" s="259"/>
      <c r="BD52" s="383"/>
      <c r="BE52" s="384"/>
      <c r="BF52" s="259"/>
      <c r="BG52" s="259"/>
      <c r="BH52" s="383"/>
      <c r="BI52" s="384"/>
      <c r="BJ52" s="259"/>
      <c r="BK52" s="259"/>
      <c r="BL52" s="383"/>
      <c r="BM52" s="384"/>
      <c r="BN52" s="259"/>
      <c r="BO52" s="259"/>
      <c r="BP52" s="383"/>
      <c r="BQ52" s="384"/>
      <c r="BR52" s="259"/>
      <c r="BS52" s="259"/>
      <c r="BT52" s="383"/>
      <c r="BU52" s="384"/>
      <c r="BV52" s="259"/>
      <c r="BW52" s="259"/>
      <c r="BX52" s="383"/>
      <c r="BY52" s="384"/>
      <c r="BZ52" s="259"/>
      <c r="CA52" s="259"/>
      <c r="CB52" s="260"/>
    </row>
    <row r="53" spans="1:80" ht="12.6" customHeight="1">
      <c r="A53" s="2516"/>
      <c r="B53" s="2517"/>
      <c r="C53" s="2517"/>
      <c r="D53" s="2517"/>
      <c r="E53" s="2517"/>
      <c r="F53" s="2517"/>
      <c r="G53" s="2517"/>
      <c r="H53" s="2518"/>
      <c r="I53" s="5"/>
      <c r="J53" s="6"/>
      <c r="K53" s="6"/>
      <c r="L53" s="13"/>
      <c r="M53" s="15"/>
      <c r="N53" s="6"/>
      <c r="O53" s="6"/>
      <c r="P53" s="13"/>
      <c r="Q53" s="15"/>
      <c r="R53" s="6"/>
      <c r="S53" s="6"/>
      <c r="T53" s="13"/>
      <c r="U53" s="15"/>
      <c r="V53" s="6"/>
      <c r="W53" s="6"/>
      <c r="X53" s="13"/>
      <c r="Y53" s="15"/>
      <c r="Z53" s="6"/>
      <c r="AA53" s="6"/>
      <c r="AB53" s="13"/>
      <c r="AC53" s="15"/>
      <c r="AD53" s="6"/>
      <c r="AE53" s="6"/>
      <c r="AF53" s="13"/>
      <c r="AG53" s="15"/>
      <c r="AH53" s="6"/>
      <c r="AI53" s="6"/>
      <c r="AJ53" s="13"/>
      <c r="AK53" s="15"/>
      <c r="AL53" s="6"/>
      <c r="AM53" s="6"/>
      <c r="AN53" s="7"/>
      <c r="AO53" s="2477"/>
      <c r="AP53" s="2478"/>
      <c r="AQ53" s="2478"/>
      <c r="AR53" s="2478"/>
      <c r="AS53" s="2478"/>
      <c r="AT53" s="2478"/>
      <c r="AU53" s="2478"/>
      <c r="AV53" s="2479"/>
      <c r="AW53" s="263"/>
      <c r="AX53" s="261"/>
      <c r="AY53" s="261"/>
      <c r="AZ53" s="385"/>
      <c r="BA53" s="386"/>
      <c r="BB53" s="261"/>
      <c r="BC53" s="261"/>
      <c r="BD53" s="385"/>
      <c r="BE53" s="386"/>
      <c r="BF53" s="261"/>
      <c r="BG53" s="261"/>
      <c r="BH53" s="385"/>
      <c r="BI53" s="386"/>
      <c r="BJ53" s="261"/>
      <c r="BK53" s="261"/>
      <c r="BL53" s="385"/>
      <c r="BM53" s="386"/>
      <c r="BN53" s="261"/>
      <c r="BO53" s="261"/>
      <c r="BP53" s="385"/>
      <c r="BQ53" s="386"/>
      <c r="BR53" s="261"/>
      <c r="BS53" s="261"/>
      <c r="BT53" s="385"/>
      <c r="BU53" s="386"/>
      <c r="BV53" s="261"/>
      <c r="BW53" s="261"/>
      <c r="BX53" s="385"/>
      <c r="BY53" s="386"/>
      <c r="BZ53" s="261"/>
      <c r="CA53" s="261"/>
      <c r="CB53" s="262"/>
    </row>
    <row r="54" spans="1:80" ht="12.6" customHeight="1">
      <c r="A54" s="2510"/>
      <c r="B54" s="2511"/>
      <c r="C54" s="2511"/>
      <c r="D54" s="2511"/>
      <c r="E54" s="2511"/>
      <c r="F54" s="2511"/>
      <c r="G54" s="2511"/>
      <c r="H54" s="2512"/>
      <c r="I54" s="8"/>
      <c r="J54" s="9"/>
      <c r="K54" s="9"/>
      <c r="L54" s="11"/>
      <c r="M54" s="12"/>
      <c r="N54" s="9"/>
      <c r="O54" s="9"/>
      <c r="P54" s="11"/>
      <c r="Q54" s="12"/>
      <c r="R54" s="9"/>
      <c r="S54" s="9"/>
      <c r="T54" s="11"/>
      <c r="U54" s="12"/>
      <c r="V54" s="9"/>
      <c r="W54" s="9"/>
      <c r="X54" s="11"/>
      <c r="Y54" s="12"/>
      <c r="Z54" s="9"/>
      <c r="AA54" s="9"/>
      <c r="AB54" s="11"/>
      <c r="AC54" s="12"/>
      <c r="AD54" s="9"/>
      <c r="AE54" s="9"/>
      <c r="AF54" s="11"/>
      <c r="AG54" s="12"/>
      <c r="AH54" s="9"/>
      <c r="AI54" s="9"/>
      <c r="AJ54" s="11"/>
      <c r="AK54" s="12"/>
      <c r="AL54" s="9"/>
      <c r="AM54" s="9"/>
      <c r="AN54" s="10"/>
      <c r="AO54" s="2474"/>
      <c r="AP54" s="2475"/>
      <c r="AQ54" s="2475"/>
      <c r="AR54" s="2475"/>
      <c r="AS54" s="2475"/>
      <c r="AT54" s="2475"/>
      <c r="AU54" s="2475"/>
      <c r="AV54" s="2476"/>
      <c r="AW54" s="382"/>
      <c r="AX54" s="259"/>
      <c r="AY54" s="259"/>
      <c r="AZ54" s="383"/>
      <c r="BA54" s="384"/>
      <c r="BB54" s="259"/>
      <c r="BC54" s="259"/>
      <c r="BD54" s="383"/>
      <c r="BE54" s="384"/>
      <c r="BF54" s="259"/>
      <c r="BG54" s="259"/>
      <c r="BH54" s="383"/>
      <c r="BI54" s="384"/>
      <c r="BJ54" s="259"/>
      <c r="BK54" s="259"/>
      <c r="BL54" s="383"/>
      <c r="BM54" s="384"/>
      <c r="BN54" s="259"/>
      <c r="BO54" s="259"/>
      <c r="BP54" s="383"/>
      <c r="BQ54" s="384"/>
      <c r="BR54" s="259"/>
      <c r="BS54" s="259"/>
      <c r="BT54" s="383"/>
      <c r="BU54" s="384"/>
      <c r="BV54" s="259"/>
      <c r="BW54" s="259"/>
      <c r="BX54" s="383"/>
      <c r="BY54" s="384"/>
      <c r="BZ54" s="259"/>
      <c r="CA54" s="259"/>
      <c r="CB54" s="260"/>
    </row>
    <row r="55" spans="1:80" ht="12.6" customHeight="1">
      <c r="A55" s="2516"/>
      <c r="B55" s="2517"/>
      <c r="C55" s="2517"/>
      <c r="D55" s="2517"/>
      <c r="E55" s="2517"/>
      <c r="F55" s="2517"/>
      <c r="G55" s="2517"/>
      <c r="H55" s="2518"/>
      <c r="I55" s="5"/>
      <c r="J55" s="6"/>
      <c r="K55" s="6"/>
      <c r="L55" s="13"/>
      <c r="M55" s="15"/>
      <c r="N55" s="6"/>
      <c r="O55" s="6"/>
      <c r="P55" s="13"/>
      <c r="Q55" s="15"/>
      <c r="R55" s="6"/>
      <c r="S55" s="6"/>
      <c r="T55" s="13"/>
      <c r="U55" s="15"/>
      <c r="V55" s="6"/>
      <c r="W55" s="6"/>
      <c r="X55" s="13"/>
      <c r="Y55" s="15"/>
      <c r="Z55" s="6"/>
      <c r="AA55" s="6"/>
      <c r="AB55" s="13"/>
      <c r="AC55" s="15"/>
      <c r="AD55" s="6"/>
      <c r="AE55" s="6"/>
      <c r="AF55" s="13"/>
      <c r="AG55" s="15"/>
      <c r="AH55" s="6"/>
      <c r="AI55" s="6"/>
      <c r="AJ55" s="13"/>
      <c r="AK55" s="15"/>
      <c r="AL55" s="6"/>
      <c r="AM55" s="6"/>
      <c r="AN55" s="7"/>
      <c r="AO55" s="2477"/>
      <c r="AP55" s="2478"/>
      <c r="AQ55" s="2478"/>
      <c r="AR55" s="2478"/>
      <c r="AS55" s="2478"/>
      <c r="AT55" s="2478"/>
      <c r="AU55" s="2478"/>
      <c r="AV55" s="2479"/>
      <c r="AW55" s="263"/>
      <c r="AX55" s="261"/>
      <c r="AY55" s="261"/>
      <c r="AZ55" s="385"/>
      <c r="BA55" s="386"/>
      <c r="BB55" s="261"/>
      <c r="BC55" s="261"/>
      <c r="BD55" s="385"/>
      <c r="BE55" s="386"/>
      <c r="BF55" s="261"/>
      <c r="BG55" s="261"/>
      <c r="BH55" s="385"/>
      <c r="BI55" s="386"/>
      <c r="BJ55" s="261"/>
      <c r="BK55" s="261"/>
      <c r="BL55" s="385"/>
      <c r="BM55" s="386"/>
      <c r="BN55" s="261"/>
      <c r="BO55" s="261"/>
      <c r="BP55" s="385"/>
      <c r="BQ55" s="386"/>
      <c r="BR55" s="261"/>
      <c r="BS55" s="261"/>
      <c r="BT55" s="385"/>
      <c r="BU55" s="386"/>
      <c r="BV55" s="261"/>
      <c r="BW55" s="261"/>
      <c r="BX55" s="385"/>
      <c r="BY55" s="386"/>
      <c r="BZ55" s="261"/>
      <c r="CA55" s="261"/>
      <c r="CB55" s="262"/>
    </row>
    <row r="56" spans="1:80" ht="12.6" customHeight="1">
      <c r="A56" s="2510"/>
      <c r="B56" s="2511"/>
      <c r="C56" s="2511"/>
      <c r="D56" s="2511"/>
      <c r="E56" s="2511"/>
      <c r="F56" s="2511"/>
      <c r="G56" s="2511"/>
      <c r="H56" s="2512"/>
      <c r="I56" s="8"/>
      <c r="J56" s="9"/>
      <c r="K56" s="9"/>
      <c r="L56" s="11"/>
      <c r="M56" s="12"/>
      <c r="N56" s="9"/>
      <c r="O56" s="9"/>
      <c r="P56" s="11"/>
      <c r="Q56" s="12"/>
      <c r="R56" s="9"/>
      <c r="S56" s="9"/>
      <c r="T56" s="11"/>
      <c r="U56" s="12"/>
      <c r="V56" s="9"/>
      <c r="W56" s="9"/>
      <c r="X56" s="11"/>
      <c r="Y56" s="12"/>
      <c r="Z56" s="9"/>
      <c r="AA56" s="9"/>
      <c r="AB56" s="11"/>
      <c r="AC56" s="12"/>
      <c r="AD56" s="9"/>
      <c r="AE56" s="9"/>
      <c r="AF56" s="11"/>
      <c r="AG56" s="12"/>
      <c r="AH56" s="9"/>
      <c r="AI56" s="9"/>
      <c r="AJ56" s="11"/>
      <c r="AK56" s="12"/>
      <c r="AL56" s="9"/>
      <c r="AM56" s="9"/>
      <c r="AN56" s="10"/>
      <c r="AO56" s="2474"/>
      <c r="AP56" s="2475"/>
      <c r="AQ56" s="2475"/>
      <c r="AR56" s="2475"/>
      <c r="AS56" s="2475"/>
      <c r="AT56" s="2475"/>
      <c r="AU56" s="2475"/>
      <c r="AV56" s="2476"/>
      <c r="AW56" s="382"/>
      <c r="AX56" s="259"/>
      <c r="AY56" s="259"/>
      <c r="AZ56" s="383"/>
      <c r="BA56" s="384"/>
      <c r="BB56" s="259"/>
      <c r="BC56" s="259"/>
      <c r="BD56" s="383"/>
      <c r="BE56" s="384"/>
      <c r="BF56" s="259"/>
      <c r="BG56" s="259"/>
      <c r="BH56" s="383"/>
      <c r="BI56" s="384"/>
      <c r="BJ56" s="259"/>
      <c r="BK56" s="259"/>
      <c r="BL56" s="383"/>
      <c r="BM56" s="384"/>
      <c r="BN56" s="259"/>
      <c r="BO56" s="259"/>
      <c r="BP56" s="383"/>
      <c r="BQ56" s="384"/>
      <c r="BR56" s="259"/>
      <c r="BS56" s="259"/>
      <c r="BT56" s="383"/>
      <c r="BU56" s="384"/>
      <c r="BV56" s="259"/>
      <c r="BW56" s="259"/>
      <c r="BX56" s="383"/>
      <c r="BY56" s="384"/>
      <c r="BZ56" s="259"/>
      <c r="CA56" s="259"/>
      <c r="CB56" s="260"/>
    </row>
    <row r="57" spans="1:80" ht="12.6" customHeight="1">
      <c r="A57" s="2516"/>
      <c r="B57" s="2517"/>
      <c r="C57" s="2517"/>
      <c r="D57" s="2517"/>
      <c r="E57" s="2517"/>
      <c r="F57" s="2517"/>
      <c r="G57" s="2517"/>
      <c r="H57" s="2518"/>
      <c r="I57" s="5"/>
      <c r="J57" s="6"/>
      <c r="K57" s="6"/>
      <c r="L57" s="13"/>
      <c r="M57" s="15"/>
      <c r="N57" s="6"/>
      <c r="O57" s="6"/>
      <c r="P57" s="13"/>
      <c r="Q57" s="15"/>
      <c r="R57" s="6"/>
      <c r="S57" s="6"/>
      <c r="T57" s="13"/>
      <c r="U57" s="15"/>
      <c r="V57" s="6"/>
      <c r="W57" s="6"/>
      <c r="X57" s="13"/>
      <c r="Y57" s="15"/>
      <c r="Z57" s="6"/>
      <c r="AA57" s="6"/>
      <c r="AB57" s="13"/>
      <c r="AC57" s="15"/>
      <c r="AD57" s="6"/>
      <c r="AE57" s="6"/>
      <c r="AF57" s="13"/>
      <c r="AG57" s="15"/>
      <c r="AH57" s="6"/>
      <c r="AI57" s="6"/>
      <c r="AJ57" s="13"/>
      <c r="AK57" s="15"/>
      <c r="AL57" s="6"/>
      <c r="AM57" s="6"/>
      <c r="AN57" s="7"/>
      <c r="AO57" s="2477"/>
      <c r="AP57" s="2478"/>
      <c r="AQ57" s="2478"/>
      <c r="AR57" s="2478"/>
      <c r="AS57" s="2478"/>
      <c r="AT57" s="2478"/>
      <c r="AU57" s="2478"/>
      <c r="AV57" s="2479"/>
      <c r="AW57" s="263"/>
      <c r="AX57" s="261"/>
      <c r="AY57" s="261"/>
      <c r="AZ57" s="385"/>
      <c r="BA57" s="386"/>
      <c r="BB57" s="261"/>
      <c r="BC57" s="261"/>
      <c r="BD57" s="385"/>
      <c r="BE57" s="386"/>
      <c r="BF57" s="261"/>
      <c r="BG57" s="261"/>
      <c r="BH57" s="385"/>
      <c r="BI57" s="386"/>
      <c r="BJ57" s="261"/>
      <c r="BK57" s="261"/>
      <c r="BL57" s="385"/>
      <c r="BM57" s="386"/>
      <c r="BN57" s="261"/>
      <c r="BO57" s="261"/>
      <c r="BP57" s="385"/>
      <c r="BQ57" s="386"/>
      <c r="BR57" s="261"/>
      <c r="BS57" s="261"/>
      <c r="BT57" s="385"/>
      <c r="BU57" s="386"/>
      <c r="BV57" s="261"/>
      <c r="BW57" s="261"/>
      <c r="BX57" s="385"/>
      <c r="BY57" s="386"/>
      <c r="BZ57" s="261"/>
      <c r="CA57" s="261"/>
      <c r="CB57" s="262"/>
    </row>
    <row r="58" spans="1:80" ht="12.6" customHeight="1">
      <c r="A58" s="2510"/>
      <c r="B58" s="2511"/>
      <c r="C58" s="2511"/>
      <c r="D58" s="2511"/>
      <c r="E58" s="2511"/>
      <c r="F58" s="2511"/>
      <c r="G58" s="2511"/>
      <c r="H58" s="2512"/>
      <c r="I58" s="8"/>
      <c r="J58" s="9"/>
      <c r="K58" s="9"/>
      <c r="L58" s="11"/>
      <c r="M58" s="12"/>
      <c r="N58" s="9"/>
      <c r="O58" s="9"/>
      <c r="P58" s="11"/>
      <c r="Q58" s="12"/>
      <c r="R58" s="9"/>
      <c r="S58" s="9"/>
      <c r="T58" s="11"/>
      <c r="U58" s="12"/>
      <c r="V58" s="9"/>
      <c r="W58" s="9"/>
      <c r="X58" s="11"/>
      <c r="Y58" s="12"/>
      <c r="Z58" s="9"/>
      <c r="AA58" s="9"/>
      <c r="AB58" s="11"/>
      <c r="AC58" s="12"/>
      <c r="AD58" s="9"/>
      <c r="AE58" s="9"/>
      <c r="AF58" s="11"/>
      <c r="AG58" s="12"/>
      <c r="AH58" s="9"/>
      <c r="AI58" s="9"/>
      <c r="AJ58" s="11"/>
      <c r="AK58" s="12"/>
      <c r="AL58" s="9"/>
      <c r="AM58" s="9"/>
      <c r="AN58" s="10"/>
      <c r="AO58" s="2474"/>
      <c r="AP58" s="2475"/>
      <c r="AQ58" s="2475"/>
      <c r="AR58" s="2475"/>
      <c r="AS58" s="2475"/>
      <c r="AT58" s="2475"/>
      <c r="AU58" s="2475"/>
      <c r="AV58" s="2476"/>
      <c r="AW58" s="382"/>
      <c r="AX58" s="259"/>
      <c r="AY58" s="259"/>
      <c r="AZ58" s="383"/>
      <c r="BA58" s="384"/>
      <c r="BB58" s="259"/>
      <c r="BC58" s="259"/>
      <c r="BD58" s="383"/>
      <c r="BE58" s="384"/>
      <c r="BF58" s="259"/>
      <c r="BG58" s="259"/>
      <c r="BH58" s="383"/>
      <c r="BI58" s="384"/>
      <c r="BJ58" s="259"/>
      <c r="BK58" s="259"/>
      <c r="BL58" s="383"/>
      <c r="BM58" s="384"/>
      <c r="BN58" s="259"/>
      <c r="BO58" s="259"/>
      <c r="BP58" s="383"/>
      <c r="BQ58" s="384"/>
      <c r="BR58" s="259"/>
      <c r="BS58" s="259"/>
      <c r="BT58" s="383"/>
      <c r="BU58" s="384"/>
      <c r="BV58" s="259"/>
      <c r="BW58" s="259"/>
      <c r="BX58" s="383"/>
      <c r="BY58" s="384"/>
      <c r="BZ58" s="259"/>
      <c r="CA58" s="259"/>
      <c r="CB58" s="260"/>
    </row>
    <row r="59" spans="1:80" ht="12.6" customHeight="1">
      <c r="A59" s="2516"/>
      <c r="B59" s="2517"/>
      <c r="C59" s="2517"/>
      <c r="D59" s="2517"/>
      <c r="E59" s="2517"/>
      <c r="F59" s="2517"/>
      <c r="G59" s="2517"/>
      <c r="H59" s="2518"/>
      <c r="I59" s="5"/>
      <c r="J59" s="6"/>
      <c r="K59" s="6"/>
      <c r="L59" s="13"/>
      <c r="M59" s="15"/>
      <c r="N59" s="6"/>
      <c r="O59" s="6"/>
      <c r="P59" s="13"/>
      <c r="Q59" s="15"/>
      <c r="R59" s="6"/>
      <c r="S59" s="6"/>
      <c r="T59" s="13"/>
      <c r="U59" s="15"/>
      <c r="V59" s="6"/>
      <c r="W59" s="6"/>
      <c r="X59" s="13"/>
      <c r="Y59" s="15"/>
      <c r="Z59" s="6"/>
      <c r="AA59" s="6"/>
      <c r="AB59" s="13"/>
      <c r="AC59" s="15"/>
      <c r="AD59" s="6"/>
      <c r="AE59" s="6"/>
      <c r="AF59" s="13"/>
      <c r="AG59" s="15"/>
      <c r="AH59" s="6"/>
      <c r="AI59" s="6"/>
      <c r="AJ59" s="13"/>
      <c r="AK59" s="15"/>
      <c r="AL59" s="6"/>
      <c r="AM59" s="6"/>
      <c r="AN59" s="7"/>
      <c r="AO59" s="2477"/>
      <c r="AP59" s="2478"/>
      <c r="AQ59" s="2478"/>
      <c r="AR59" s="2478"/>
      <c r="AS59" s="2478"/>
      <c r="AT59" s="2478"/>
      <c r="AU59" s="2478"/>
      <c r="AV59" s="2479"/>
      <c r="AW59" s="263"/>
      <c r="AX59" s="261"/>
      <c r="AY59" s="261"/>
      <c r="AZ59" s="385"/>
      <c r="BA59" s="386"/>
      <c r="BB59" s="261"/>
      <c r="BC59" s="261"/>
      <c r="BD59" s="385"/>
      <c r="BE59" s="386"/>
      <c r="BF59" s="261"/>
      <c r="BG59" s="261"/>
      <c r="BH59" s="385"/>
      <c r="BI59" s="386"/>
      <c r="BJ59" s="261"/>
      <c r="BK59" s="261"/>
      <c r="BL59" s="385"/>
      <c r="BM59" s="386"/>
      <c r="BN59" s="261"/>
      <c r="BO59" s="261"/>
      <c r="BP59" s="385"/>
      <c r="BQ59" s="386"/>
      <c r="BR59" s="261"/>
      <c r="BS59" s="261"/>
      <c r="BT59" s="385"/>
      <c r="BU59" s="386"/>
      <c r="BV59" s="261"/>
      <c r="BW59" s="261"/>
      <c r="BX59" s="385"/>
      <c r="BY59" s="386"/>
      <c r="BZ59" s="261"/>
      <c r="CA59" s="261"/>
      <c r="CB59" s="262"/>
    </row>
    <row r="60" spans="1:80" ht="12.6" customHeight="1">
      <c r="A60" s="2510"/>
      <c r="B60" s="2511"/>
      <c r="C60" s="2511"/>
      <c r="D60" s="2511"/>
      <c r="E60" s="2511"/>
      <c r="F60" s="2511"/>
      <c r="G60" s="2511"/>
      <c r="H60" s="2512"/>
      <c r="I60" s="8"/>
      <c r="J60" s="9"/>
      <c r="K60" s="9"/>
      <c r="L60" s="11"/>
      <c r="M60" s="12"/>
      <c r="N60" s="9"/>
      <c r="O60" s="9"/>
      <c r="P60" s="11"/>
      <c r="Q60" s="12"/>
      <c r="R60" s="9"/>
      <c r="S60" s="9"/>
      <c r="T60" s="11"/>
      <c r="U60" s="12"/>
      <c r="V60" s="9"/>
      <c r="W60" s="9"/>
      <c r="X60" s="11"/>
      <c r="Y60" s="12"/>
      <c r="Z60" s="9"/>
      <c r="AA60" s="9"/>
      <c r="AB60" s="11"/>
      <c r="AC60" s="12"/>
      <c r="AD60" s="9"/>
      <c r="AE60" s="9"/>
      <c r="AF60" s="11"/>
      <c r="AG60" s="12"/>
      <c r="AH60" s="9"/>
      <c r="AI60" s="9"/>
      <c r="AJ60" s="11"/>
      <c r="AK60" s="12"/>
      <c r="AL60" s="9"/>
      <c r="AM60" s="9"/>
      <c r="AN60" s="10"/>
      <c r="AO60" s="2474"/>
      <c r="AP60" s="2475"/>
      <c r="AQ60" s="2475"/>
      <c r="AR60" s="2475"/>
      <c r="AS60" s="2475"/>
      <c r="AT60" s="2475"/>
      <c r="AU60" s="2475"/>
      <c r="AV60" s="2476"/>
      <c r="AW60" s="382"/>
      <c r="AX60" s="259"/>
      <c r="AY60" s="259"/>
      <c r="AZ60" s="383"/>
      <c r="BA60" s="384"/>
      <c r="BB60" s="259"/>
      <c r="BC60" s="259"/>
      <c r="BD60" s="383"/>
      <c r="BE60" s="384"/>
      <c r="BF60" s="259"/>
      <c r="BG60" s="259"/>
      <c r="BH60" s="383"/>
      <c r="BI60" s="384"/>
      <c r="BJ60" s="259"/>
      <c r="BK60" s="259"/>
      <c r="BL60" s="383"/>
      <c r="BM60" s="384"/>
      <c r="BN60" s="259"/>
      <c r="BO60" s="259"/>
      <c r="BP60" s="383"/>
      <c r="BQ60" s="384"/>
      <c r="BR60" s="259"/>
      <c r="BS60" s="259"/>
      <c r="BT60" s="383"/>
      <c r="BU60" s="384"/>
      <c r="BV60" s="259"/>
      <c r="BW60" s="259"/>
      <c r="BX60" s="383"/>
      <c r="BY60" s="384"/>
      <c r="BZ60" s="259"/>
      <c r="CA60" s="259"/>
      <c r="CB60" s="260"/>
    </row>
    <row r="61" spans="1:80" ht="12.6" customHeight="1">
      <c r="A61" s="2516"/>
      <c r="B61" s="2517"/>
      <c r="C61" s="2517"/>
      <c r="D61" s="2517"/>
      <c r="E61" s="2517"/>
      <c r="F61" s="2517"/>
      <c r="G61" s="2517"/>
      <c r="H61" s="2518"/>
      <c r="I61" s="5"/>
      <c r="J61" s="6"/>
      <c r="K61" s="6"/>
      <c r="L61" s="13"/>
      <c r="M61" s="15"/>
      <c r="N61" s="6"/>
      <c r="O61" s="6"/>
      <c r="P61" s="13"/>
      <c r="Q61" s="15"/>
      <c r="R61" s="6"/>
      <c r="S61" s="6"/>
      <c r="T61" s="13"/>
      <c r="U61" s="15"/>
      <c r="V61" s="6"/>
      <c r="W61" s="6"/>
      <c r="X61" s="13"/>
      <c r="Y61" s="15"/>
      <c r="Z61" s="6"/>
      <c r="AA61" s="6"/>
      <c r="AB61" s="13"/>
      <c r="AC61" s="15"/>
      <c r="AD61" s="6"/>
      <c r="AE61" s="6"/>
      <c r="AF61" s="13"/>
      <c r="AG61" s="15"/>
      <c r="AH61" s="6"/>
      <c r="AI61" s="6"/>
      <c r="AJ61" s="13"/>
      <c r="AK61" s="15"/>
      <c r="AL61" s="6"/>
      <c r="AM61" s="6"/>
      <c r="AN61" s="7"/>
      <c r="AO61" s="2477"/>
      <c r="AP61" s="2478"/>
      <c r="AQ61" s="2478"/>
      <c r="AR61" s="2478"/>
      <c r="AS61" s="2478"/>
      <c r="AT61" s="2478"/>
      <c r="AU61" s="2478"/>
      <c r="AV61" s="2479"/>
      <c r="AW61" s="263"/>
      <c r="AX61" s="261"/>
      <c r="AY61" s="261"/>
      <c r="AZ61" s="385"/>
      <c r="BA61" s="386"/>
      <c r="BB61" s="261"/>
      <c r="BC61" s="261"/>
      <c r="BD61" s="385"/>
      <c r="BE61" s="386"/>
      <c r="BF61" s="261"/>
      <c r="BG61" s="261"/>
      <c r="BH61" s="385"/>
      <c r="BI61" s="386"/>
      <c r="BJ61" s="261"/>
      <c r="BK61" s="261"/>
      <c r="BL61" s="385"/>
      <c r="BM61" s="386"/>
      <c r="BN61" s="261"/>
      <c r="BO61" s="261"/>
      <c r="BP61" s="385"/>
      <c r="BQ61" s="386"/>
      <c r="BR61" s="261"/>
      <c r="BS61" s="261"/>
      <c r="BT61" s="385"/>
      <c r="BU61" s="386"/>
      <c r="BV61" s="261"/>
      <c r="BW61" s="261"/>
      <c r="BX61" s="385"/>
      <c r="BY61" s="386"/>
      <c r="BZ61" s="261"/>
      <c r="CA61" s="261"/>
      <c r="CB61" s="262"/>
    </row>
    <row r="62" spans="1:80" ht="12.6" customHeight="1">
      <c r="A62" s="2510"/>
      <c r="B62" s="2511"/>
      <c r="C62" s="2511"/>
      <c r="D62" s="2511"/>
      <c r="E62" s="2511"/>
      <c r="F62" s="2511"/>
      <c r="G62" s="2511"/>
      <c r="H62" s="2512"/>
      <c r="I62" s="8"/>
      <c r="J62" s="9"/>
      <c r="K62" s="9"/>
      <c r="L62" s="11"/>
      <c r="M62" s="12"/>
      <c r="N62" s="9"/>
      <c r="O62" s="9"/>
      <c r="P62" s="11"/>
      <c r="Q62" s="12"/>
      <c r="R62" s="9"/>
      <c r="S62" s="9"/>
      <c r="T62" s="11"/>
      <c r="U62" s="12"/>
      <c r="V62" s="9"/>
      <c r="W62" s="9"/>
      <c r="X62" s="11"/>
      <c r="Y62" s="12"/>
      <c r="Z62" s="9"/>
      <c r="AA62" s="9"/>
      <c r="AB62" s="11"/>
      <c r="AC62" s="12"/>
      <c r="AD62" s="9"/>
      <c r="AE62" s="9"/>
      <c r="AF62" s="11"/>
      <c r="AG62" s="12"/>
      <c r="AH62" s="9"/>
      <c r="AI62" s="9"/>
      <c r="AJ62" s="11"/>
      <c r="AK62" s="12"/>
      <c r="AL62" s="9"/>
      <c r="AM62" s="9"/>
      <c r="AN62" s="10"/>
      <c r="AO62" s="2474"/>
      <c r="AP62" s="2475"/>
      <c r="AQ62" s="2475"/>
      <c r="AR62" s="2475"/>
      <c r="AS62" s="2475"/>
      <c r="AT62" s="2475"/>
      <c r="AU62" s="2475"/>
      <c r="AV62" s="2476"/>
      <c r="AW62" s="382"/>
      <c r="AX62" s="259"/>
      <c r="AY62" s="259"/>
      <c r="AZ62" s="383"/>
      <c r="BA62" s="384"/>
      <c r="BB62" s="259"/>
      <c r="BC62" s="259"/>
      <c r="BD62" s="383"/>
      <c r="BE62" s="384"/>
      <c r="BF62" s="259"/>
      <c r="BG62" s="259"/>
      <c r="BH62" s="383"/>
      <c r="BI62" s="384"/>
      <c r="BJ62" s="259"/>
      <c r="BK62" s="259"/>
      <c r="BL62" s="383"/>
      <c r="BM62" s="384"/>
      <c r="BN62" s="259"/>
      <c r="BO62" s="259"/>
      <c r="BP62" s="383"/>
      <c r="BQ62" s="384"/>
      <c r="BR62" s="259"/>
      <c r="BS62" s="259"/>
      <c r="BT62" s="383"/>
      <c r="BU62" s="384"/>
      <c r="BV62" s="259"/>
      <c r="BW62" s="259"/>
      <c r="BX62" s="383"/>
      <c r="BY62" s="384"/>
      <c r="BZ62" s="259"/>
      <c r="CA62" s="259"/>
      <c r="CB62" s="260"/>
    </row>
    <row r="63" spans="1:80" ht="12.6" customHeight="1">
      <c r="A63" s="2516"/>
      <c r="B63" s="2517"/>
      <c r="C63" s="2517"/>
      <c r="D63" s="2517"/>
      <c r="E63" s="2517"/>
      <c r="F63" s="2517"/>
      <c r="G63" s="2517"/>
      <c r="H63" s="2518"/>
      <c r="I63" s="5"/>
      <c r="J63" s="6"/>
      <c r="K63" s="6"/>
      <c r="L63" s="13"/>
      <c r="M63" s="15"/>
      <c r="N63" s="6"/>
      <c r="O63" s="6"/>
      <c r="P63" s="13"/>
      <c r="Q63" s="15"/>
      <c r="R63" s="6"/>
      <c r="S63" s="6"/>
      <c r="T63" s="13"/>
      <c r="U63" s="15"/>
      <c r="V63" s="6"/>
      <c r="W63" s="6"/>
      <c r="X63" s="13"/>
      <c r="Y63" s="15"/>
      <c r="Z63" s="6"/>
      <c r="AA63" s="6"/>
      <c r="AB63" s="13"/>
      <c r="AC63" s="15"/>
      <c r="AD63" s="6"/>
      <c r="AE63" s="6"/>
      <c r="AF63" s="13"/>
      <c r="AG63" s="15"/>
      <c r="AH63" s="6"/>
      <c r="AI63" s="6"/>
      <c r="AJ63" s="13"/>
      <c r="AK63" s="15"/>
      <c r="AL63" s="6"/>
      <c r="AM63" s="6"/>
      <c r="AN63" s="7"/>
      <c r="AO63" s="2477"/>
      <c r="AP63" s="2478"/>
      <c r="AQ63" s="2478"/>
      <c r="AR63" s="2478"/>
      <c r="AS63" s="2478"/>
      <c r="AT63" s="2478"/>
      <c r="AU63" s="2478"/>
      <c r="AV63" s="2479"/>
      <c r="AW63" s="263"/>
      <c r="AX63" s="261"/>
      <c r="AY63" s="261"/>
      <c r="AZ63" s="385"/>
      <c r="BA63" s="386"/>
      <c r="BB63" s="261"/>
      <c r="BC63" s="261"/>
      <c r="BD63" s="385"/>
      <c r="BE63" s="386"/>
      <c r="BF63" s="261"/>
      <c r="BG63" s="261"/>
      <c r="BH63" s="385"/>
      <c r="BI63" s="386"/>
      <c r="BJ63" s="261"/>
      <c r="BK63" s="261"/>
      <c r="BL63" s="385"/>
      <c r="BM63" s="386"/>
      <c r="BN63" s="261"/>
      <c r="BO63" s="261"/>
      <c r="BP63" s="385"/>
      <c r="BQ63" s="386"/>
      <c r="BR63" s="261"/>
      <c r="BS63" s="261"/>
      <c r="BT63" s="385"/>
      <c r="BU63" s="386"/>
      <c r="BV63" s="261"/>
      <c r="BW63" s="261"/>
      <c r="BX63" s="385"/>
      <c r="BY63" s="386"/>
      <c r="BZ63" s="261"/>
      <c r="CA63" s="261"/>
      <c r="CB63" s="262"/>
    </row>
    <row r="64" spans="1:80" ht="12.6" customHeight="1">
      <c r="A64" s="2510"/>
      <c r="B64" s="2511"/>
      <c r="C64" s="2511"/>
      <c r="D64" s="2511"/>
      <c r="E64" s="2511"/>
      <c r="F64" s="2511"/>
      <c r="G64" s="2511"/>
      <c r="H64" s="2512"/>
      <c r="I64" s="8"/>
      <c r="J64" s="9"/>
      <c r="K64" s="9"/>
      <c r="L64" s="11"/>
      <c r="M64" s="12"/>
      <c r="N64" s="9"/>
      <c r="O64" s="9"/>
      <c r="P64" s="11"/>
      <c r="Q64" s="12"/>
      <c r="R64" s="9"/>
      <c r="S64" s="9"/>
      <c r="T64" s="11"/>
      <c r="U64" s="12"/>
      <c r="V64" s="9"/>
      <c r="W64" s="9"/>
      <c r="X64" s="11"/>
      <c r="Y64" s="12"/>
      <c r="Z64" s="9"/>
      <c r="AA64" s="9"/>
      <c r="AB64" s="11"/>
      <c r="AC64" s="12"/>
      <c r="AD64" s="9"/>
      <c r="AE64" s="9"/>
      <c r="AF64" s="11"/>
      <c r="AG64" s="12"/>
      <c r="AH64" s="9"/>
      <c r="AI64" s="9"/>
      <c r="AJ64" s="11"/>
      <c r="AK64" s="12"/>
      <c r="AL64" s="9"/>
      <c r="AM64" s="9"/>
      <c r="AN64" s="10"/>
      <c r="AO64" s="2474"/>
      <c r="AP64" s="2475"/>
      <c r="AQ64" s="2475"/>
      <c r="AR64" s="2475"/>
      <c r="AS64" s="2475"/>
      <c r="AT64" s="2475"/>
      <c r="AU64" s="2475"/>
      <c r="AV64" s="2476"/>
      <c r="AW64" s="382"/>
      <c r="AX64" s="259"/>
      <c r="AY64" s="259"/>
      <c r="AZ64" s="383"/>
      <c r="BA64" s="384"/>
      <c r="BB64" s="259"/>
      <c r="BC64" s="259"/>
      <c r="BD64" s="383"/>
      <c r="BE64" s="384"/>
      <c r="BF64" s="259"/>
      <c r="BG64" s="259"/>
      <c r="BH64" s="383"/>
      <c r="BI64" s="384"/>
      <c r="BJ64" s="259"/>
      <c r="BK64" s="259"/>
      <c r="BL64" s="383"/>
      <c r="BM64" s="384"/>
      <c r="BN64" s="259"/>
      <c r="BO64" s="259"/>
      <c r="BP64" s="383"/>
      <c r="BQ64" s="384"/>
      <c r="BR64" s="259"/>
      <c r="BS64" s="259"/>
      <c r="BT64" s="383"/>
      <c r="BU64" s="384"/>
      <c r="BV64" s="259"/>
      <c r="BW64" s="259"/>
      <c r="BX64" s="383"/>
      <c r="BY64" s="384"/>
      <c r="BZ64" s="259"/>
      <c r="CA64" s="259"/>
      <c r="CB64" s="260"/>
    </row>
    <row r="65" spans="1:80" ht="12.6" customHeight="1">
      <c r="A65" s="2516"/>
      <c r="B65" s="2517"/>
      <c r="C65" s="2517"/>
      <c r="D65" s="2517"/>
      <c r="E65" s="2517"/>
      <c r="F65" s="2517"/>
      <c r="G65" s="2517"/>
      <c r="H65" s="2518"/>
      <c r="I65" s="5"/>
      <c r="J65" s="6"/>
      <c r="K65" s="6"/>
      <c r="L65" s="13"/>
      <c r="M65" s="15"/>
      <c r="N65" s="6"/>
      <c r="O65" s="6"/>
      <c r="P65" s="13"/>
      <c r="Q65" s="15"/>
      <c r="R65" s="6"/>
      <c r="S65" s="6"/>
      <c r="T65" s="13"/>
      <c r="U65" s="15"/>
      <c r="V65" s="6"/>
      <c r="W65" s="6"/>
      <c r="X65" s="13"/>
      <c r="Y65" s="15"/>
      <c r="Z65" s="6"/>
      <c r="AA65" s="6"/>
      <c r="AB65" s="13"/>
      <c r="AC65" s="15"/>
      <c r="AD65" s="6"/>
      <c r="AE65" s="6"/>
      <c r="AF65" s="13"/>
      <c r="AG65" s="15"/>
      <c r="AH65" s="6"/>
      <c r="AI65" s="6"/>
      <c r="AJ65" s="13"/>
      <c r="AK65" s="15"/>
      <c r="AL65" s="6"/>
      <c r="AM65" s="6"/>
      <c r="AN65" s="7"/>
      <c r="AO65" s="2477"/>
      <c r="AP65" s="2478"/>
      <c r="AQ65" s="2478"/>
      <c r="AR65" s="2478"/>
      <c r="AS65" s="2478"/>
      <c r="AT65" s="2478"/>
      <c r="AU65" s="2478"/>
      <c r="AV65" s="2479"/>
      <c r="AW65" s="263"/>
      <c r="AX65" s="261"/>
      <c r="AY65" s="261"/>
      <c r="AZ65" s="385"/>
      <c r="BA65" s="386"/>
      <c r="BB65" s="261"/>
      <c r="BC65" s="261"/>
      <c r="BD65" s="385"/>
      <c r="BE65" s="386"/>
      <c r="BF65" s="261"/>
      <c r="BG65" s="261"/>
      <c r="BH65" s="385"/>
      <c r="BI65" s="386"/>
      <c r="BJ65" s="261"/>
      <c r="BK65" s="261"/>
      <c r="BL65" s="385"/>
      <c r="BM65" s="386"/>
      <c r="BN65" s="261"/>
      <c r="BO65" s="261"/>
      <c r="BP65" s="385"/>
      <c r="BQ65" s="386"/>
      <c r="BR65" s="261"/>
      <c r="BS65" s="261"/>
      <c r="BT65" s="385"/>
      <c r="BU65" s="386"/>
      <c r="BV65" s="261"/>
      <c r="BW65" s="261"/>
      <c r="BX65" s="385"/>
      <c r="BY65" s="386"/>
      <c r="BZ65" s="261"/>
      <c r="CA65" s="261"/>
      <c r="CB65" s="262"/>
    </row>
    <row r="66" spans="1:80" ht="12.6" customHeight="1">
      <c r="A66" s="2510"/>
      <c r="B66" s="2511"/>
      <c r="C66" s="2511"/>
      <c r="D66" s="2511"/>
      <c r="E66" s="2511"/>
      <c r="F66" s="2511"/>
      <c r="G66" s="2511"/>
      <c r="H66" s="2512"/>
      <c r="I66" s="8"/>
      <c r="J66" s="9"/>
      <c r="K66" s="9"/>
      <c r="L66" s="11"/>
      <c r="M66" s="12"/>
      <c r="N66" s="9"/>
      <c r="O66" s="9"/>
      <c r="P66" s="11"/>
      <c r="Q66" s="12"/>
      <c r="R66" s="9"/>
      <c r="S66" s="9"/>
      <c r="T66" s="11"/>
      <c r="U66" s="12"/>
      <c r="V66" s="9"/>
      <c r="W66" s="9"/>
      <c r="X66" s="11"/>
      <c r="Y66" s="12"/>
      <c r="Z66" s="9"/>
      <c r="AA66" s="9"/>
      <c r="AB66" s="11"/>
      <c r="AC66" s="12"/>
      <c r="AD66" s="9"/>
      <c r="AE66" s="9"/>
      <c r="AF66" s="11"/>
      <c r="AG66" s="12"/>
      <c r="AH66" s="9"/>
      <c r="AI66" s="9"/>
      <c r="AJ66" s="11"/>
      <c r="AK66" s="12"/>
      <c r="AL66" s="9"/>
      <c r="AM66" s="9"/>
      <c r="AN66" s="10"/>
      <c r="AO66" s="2474"/>
      <c r="AP66" s="2475"/>
      <c r="AQ66" s="2475"/>
      <c r="AR66" s="2475"/>
      <c r="AS66" s="2475"/>
      <c r="AT66" s="2475"/>
      <c r="AU66" s="2475"/>
      <c r="AV66" s="2476"/>
      <c r="AW66" s="382"/>
      <c r="AX66" s="259"/>
      <c r="AY66" s="259"/>
      <c r="AZ66" s="383"/>
      <c r="BA66" s="384"/>
      <c r="BB66" s="259"/>
      <c r="BC66" s="259"/>
      <c r="BD66" s="383"/>
      <c r="BE66" s="384"/>
      <c r="BF66" s="259"/>
      <c r="BG66" s="259"/>
      <c r="BH66" s="383"/>
      <c r="BI66" s="384"/>
      <c r="BJ66" s="259"/>
      <c r="BK66" s="259"/>
      <c r="BL66" s="383"/>
      <c r="BM66" s="384"/>
      <c r="BN66" s="259"/>
      <c r="BO66" s="259"/>
      <c r="BP66" s="383"/>
      <c r="BQ66" s="384"/>
      <c r="BR66" s="259"/>
      <c r="BS66" s="259"/>
      <c r="BT66" s="383"/>
      <c r="BU66" s="384"/>
      <c r="BV66" s="259"/>
      <c r="BW66" s="259"/>
      <c r="BX66" s="383"/>
      <c r="BY66" s="384"/>
      <c r="BZ66" s="259"/>
      <c r="CA66" s="259"/>
      <c r="CB66" s="260"/>
    </row>
    <row r="67" spans="1:80" ht="12.6" customHeight="1">
      <c r="A67" s="2516"/>
      <c r="B67" s="2517"/>
      <c r="C67" s="2517"/>
      <c r="D67" s="2517"/>
      <c r="E67" s="2517"/>
      <c r="F67" s="2517"/>
      <c r="G67" s="2517"/>
      <c r="H67" s="2518"/>
      <c r="I67" s="5"/>
      <c r="J67" s="6"/>
      <c r="K67" s="6"/>
      <c r="L67" s="13"/>
      <c r="M67" s="15"/>
      <c r="N67" s="6"/>
      <c r="O67" s="6"/>
      <c r="P67" s="13"/>
      <c r="Q67" s="15"/>
      <c r="R67" s="6"/>
      <c r="S67" s="6"/>
      <c r="T67" s="13"/>
      <c r="U67" s="15"/>
      <c r="V67" s="6"/>
      <c r="W67" s="6"/>
      <c r="X67" s="13"/>
      <c r="Y67" s="15"/>
      <c r="Z67" s="6"/>
      <c r="AA67" s="6"/>
      <c r="AB67" s="13"/>
      <c r="AC67" s="15"/>
      <c r="AD67" s="6"/>
      <c r="AE67" s="6"/>
      <c r="AF67" s="13"/>
      <c r="AG67" s="15"/>
      <c r="AH67" s="6"/>
      <c r="AI67" s="6"/>
      <c r="AJ67" s="13"/>
      <c r="AK67" s="15"/>
      <c r="AL67" s="6"/>
      <c r="AM67" s="6"/>
      <c r="AN67" s="7"/>
      <c r="AO67" s="2477"/>
      <c r="AP67" s="2478"/>
      <c r="AQ67" s="2478"/>
      <c r="AR67" s="2478"/>
      <c r="AS67" s="2478"/>
      <c r="AT67" s="2478"/>
      <c r="AU67" s="2478"/>
      <c r="AV67" s="2479"/>
      <c r="AW67" s="263"/>
      <c r="AX67" s="261"/>
      <c r="AY67" s="261"/>
      <c r="AZ67" s="385"/>
      <c r="BA67" s="386"/>
      <c r="BB67" s="261"/>
      <c r="BC67" s="261"/>
      <c r="BD67" s="385"/>
      <c r="BE67" s="386"/>
      <c r="BF67" s="261"/>
      <c r="BG67" s="261"/>
      <c r="BH67" s="385"/>
      <c r="BI67" s="386"/>
      <c r="BJ67" s="261"/>
      <c r="BK67" s="261"/>
      <c r="BL67" s="385"/>
      <c r="BM67" s="386"/>
      <c r="BN67" s="261"/>
      <c r="BO67" s="261"/>
      <c r="BP67" s="385"/>
      <c r="BQ67" s="386"/>
      <c r="BR67" s="261"/>
      <c r="BS67" s="261"/>
      <c r="BT67" s="385"/>
      <c r="BU67" s="386"/>
      <c r="BV67" s="261"/>
      <c r="BW67" s="261"/>
      <c r="BX67" s="385"/>
      <c r="BY67" s="386"/>
      <c r="BZ67" s="261"/>
      <c r="CA67" s="261"/>
      <c r="CB67" s="262"/>
    </row>
    <row r="68" spans="1:80" ht="12.6" customHeight="1">
      <c r="A68" s="16" t="s">
        <v>3</v>
      </c>
      <c r="D68" s="1164" t="s">
        <v>22</v>
      </c>
      <c r="AL68" s="931"/>
      <c r="AM68" s="931"/>
      <c r="AN68" s="9"/>
      <c r="AO68" s="380"/>
      <c r="AP68" s="380"/>
      <c r="AQ68" s="380"/>
      <c r="AR68" s="380"/>
      <c r="AS68" s="380"/>
      <c r="AT68" s="380"/>
      <c r="AU68" s="380"/>
      <c r="AV68" s="380"/>
      <c r="AW68" s="380"/>
      <c r="AX68" s="380"/>
      <c r="AY68" s="380"/>
      <c r="AZ68" s="380"/>
      <c r="BA68" s="380"/>
      <c r="BH68" s="394"/>
      <c r="BI68" s="394"/>
      <c r="BJ68" s="174"/>
      <c r="BK68" s="174"/>
      <c r="BL68" s="174"/>
    </row>
    <row r="69" spans="1:80" ht="12.6" customHeight="1">
      <c r="A69" s="16"/>
      <c r="D69" s="1164" t="s">
        <v>23</v>
      </c>
      <c r="AN69" s="931"/>
      <c r="AO69" s="380"/>
      <c r="AP69" s="380"/>
      <c r="AQ69" s="380"/>
      <c r="AR69" s="380"/>
      <c r="AS69" s="380"/>
      <c r="AT69" s="380"/>
      <c r="AU69" s="380"/>
      <c r="AV69" s="380"/>
      <c r="AW69" s="380"/>
      <c r="AX69" s="380"/>
      <c r="AY69" s="380"/>
      <c r="AZ69" s="380"/>
      <c r="BA69" s="380"/>
      <c r="BH69" s="394"/>
      <c r="BI69" s="394"/>
      <c r="BJ69" s="174"/>
      <c r="BK69" s="174"/>
      <c r="BL69" s="174"/>
    </row>
    <row r="70" spans="1:80" ht="11.1" customHeight="1">
      <c r="AO70" s="380"/>
      <c r="AP70" s="380"/>
      <c r="AQ70" s="380"/>
      <c r="AR70" s="380"/>
      <c r="AS70" s="380"/>
      <c r="AT70" s="380"/>
      <c r="AU70" s="380"/>
      <c r="AV70" s="380"/>
      <c r="AW70" s="380"/>
      <c r="AX70" s="380"/>
      <c r="AY70" s="380"/>
      <c r="AZ70" s="380"/>
      <c r="BA70" s="380"/>
      <c r="BH70" s="394"/>
      <c r="BI70" s="394"/>
      <c r="BJ70" s="174"/>
      <c r="BK70" s="174"/>
      <c r="BL70" s="174"/>
    </row>
    <row r="71" spans="1:80" ht="12.6" customHeight="1">
      <c r="B71" s="2541"/>
      <c r="C71" s="2541"/>
      <c r="D71" s="2541"/>
      <c r="E71" s="2541"/>
      <c r="F71" s="2541"/>
      <c r="G71" s="2541"/>
      <c r="H71" s="2541"/>
      <c r="I71" s="2541"/>
      <c r="J71" s="2541"/>
      <c r="K71" s="2541"/>
      <c r="L71" s="2541" t="s">
        <v>2556</v>
      </c>
      <c r="M71" s="2541"/>
      <c r="N71" s="2541"/>
      <c r="O71" s="2541"/>
      <c r="P71" s="2541"/>
      <c r="Q71" s="2541"/>
      <c r="R71" s="2541"/>
      <c r="S71" s="2541"/>
      <c r="T71" s="2541"/>
      <c r="U71" s="2541"/>
      <c r="V71" s="2541" t="s">
        <v>2557</v>
      </c>
      <c r="W71" s="2541"/>
      <c r="X71" s="2541"/>
      <c r="Y71" s="2541"/>
      <c r="Z71" s="2541"/>
      <c r="AA71" s="2541"/>
      <c r="AB71" s="2541"/>
      <c r="AC71" s="2541"/>
      <c r="AD71" s="2541"/>
      <c r="AE71" s="2541"/>
      <c r="AO71" s="380"/>
      <c r="AP71" s="380"/>
      <c r="AQ71" s="380"/>
      <c r="AR71" s="380"/>
      <c r="AS71" s="380"/>
      <c r="AT71" s="380"/>
      <c r="AU71" s="380"/>
      <c r="AV71" s="380"/>
      <c r="AW71" s="380"/>
      <c r="AX71" s="380"/>
      <c r="AY71" s="380"/>
      <c r="AZ71" s="380"/>
      <c r="BA71" s="380"/>
      <c r="BH71" s="394"/>
      <c r="BI71" s="394"/>
      <c r="BJ71" s="174"/>
      <c r="BK71" s="174"/>
      <c r="BL71" s="174"/>
    </row>
    <row r="72" spans="1:80" ht="12.6" customHeight="1">
      <c r="B72" s="2541"/>
      <c r="C72" s="2541"/>
      <c r="D72" s="2541"/>
      <c r="E72" s="2541"/>
      <c r="F72" s="2541"/>
      <c r="G72" s="2541"/>
      <c r="H72" s="2541"/>
      <c r="I72" s="2541"/>
      <c r="J72" s="2541"/>
      <c r="K72" s="2541"/>
      <c r="L72" s="2541"/>
      <c r="M72" s="2541"/>
      <c r="N72" s="2541"/>
      <c r="O72" s="2541"/>
      <c r="P72" s="2541"/>
      <c r="Q72" s="2541"/>
      <c r="R72" s="2541"/>
      <c r="S72" s="2541"/>
      <c r="T72" s="2541"/>
      <c r="U72" s="2541"/>
      <c r="V72" s="2541"/>
      <c r="W72" s="2541"/>
      <c r="X72" s="2541"/>
      <c r="Y72" s="2541"/>
      <c r="Z72" s="2541"/>
      <c r="AA72" s="2541"/>
      <c r="AB72" s="2541"/>
      <c r="AC72" s="2541"/>
      <c r="AD72" s="2541"/>
      <c r="AE72" s="2541"/>
      <c r="AO72" s="380"/>
      <c r="AP72" s="380"/>
      <c r="AQ72" s="380"/>
      <c r="AR72" s="380"/>
      <c r="AS72" s="380"/>
      <c r="AT72" s="380"/>
      <c r="AU72" s="380"/>
      <c r="AV72" s="380"/>
      <c r="AW72" s="380"/>
      <c r="AX72" s="380"/>
      <c r="AY72" s="380"/>
      <c r="AZ72" s="380"/>
      <c r="BA72" s="380"/>
      <c r="BH72" s="394"/>
      <c r="BI72" s="394"/>
      <c r="BJ72" s="174"/>
      <c r="BK72" s="174"/>
      <c r="BL72" s="174"/>
    </row>
    <row r="73" spans="1:80" ht="12.6" customHeight="1">
      <c r="B73" s="2542" t="s">
        <v>2824</v>
      </c>
      <c r="C73" s="2542"/>
      <c r="D73" s="2542"/>
      <c r="E73" s="2542"/>
      <c r="F73" s="2542"/>
      <c r="G73" s="2542"/>
      <c r="H73" s="2542"/>
      <c r="I73" s="2542"/>
      <c r="J73" s="2542"/>
      <c r="K73" s="2542"/>
      <c r="L73" s="2543" t="s">
        <v>2558</v>
      </c>
      <c r="M73" s="2543"/>
      <c r="N73" s="2543"/>
      <c r="O73" s="2543"/>
      <c r="P73" s="2543"/>
      <c r="Q73" s="2543"/>
      <c r="R73" s="2543"/>
      <c r="S73" s="2543"/>
      <c r="T73" s="2543"/>
      <c r="U73" s="2543"/>
      <c r="V73" s="2543" t="s">
        <v>2558</v>
      </c>
      <c r="W73" s="2543"/>
      <c r="X73" s="2543"/>
      <c r="Y73" s="2543"/>
      <c r="Z73" s="2543"/>
      <c r="AA73" s="2543"/>
      <c r="AB73" s="2543"/>
      <c r="AC73" s="2543"/>
      <c r="AD73" s="2543"/>
      <c r="AE73" s="2543"/>
      <c r="AO73" s="380"/>
      <c r="AP73" s="380"/>
      <c r="AQ73" s="380"/>
      <c r="AR73" s="380"/>
      <c r="AS73" s="380"/>
      <c r="AT73" s="380"/>
      <c r="AU73" s="380"/>
      <c r="AV73" s="380"/>
      <c r="AW73" s="380"/>
      <c r="AX73" s="380"/>
      <c r="AY73" s="380"/>
      <c r="AZ73" s="380"/>
      <c r="BA73" s="380"/>
      <c r="BH73" s="394"/>
      <c r="BI73" s="394"/>
      <c r="BJ73" s="174"/>
      <c r="BK73" s="174"/>
      <c r="BL73" s="174"/>
    </row>
    <row r="74" spans="1:80" ht="12.6" customHeight="1">
      <c r="B74" s="2542"/>
      <c r="C74" s="2542"/>
      <c r="D74" s="2542"/>
      <c r="E74" s="2542"/>
      <c r="F74" s="2542"/>
      <c r="G74" s="2542"/>
      <c r="H74" s="2542"/>
      <c r="I74" s="2542"/>
      <c r="J74" s="2542"/>
      <c r="K74" s="2542"/>
      <c r="L74" s="2543"/>
      <c r="M74" s="2543"/>
      <c r="N74" s="2543"/>
      <c r="O74" s="2543"/>
      <c r="P74" s="2543"/>
      <c r="Q74" s="2543"/>
      <c r="R74" s="2543"/>
      <c r="S74" s="2543"/>
      <c r="T74" s="2543"/>
      <c r="U74" s="2543"/>
      <c r="V74" s="2543"/>
      <c r="W74" s="2543"/>
      <c r="X74" s="2543"/>
      <c r="Y74" s="2543"/>
      <c r="Z74" s="2543"/>
      <c r="AA74" s="2543"/>
      <c r="AB74" s="2543"/>
      <c r="AC74" s="2543"/>
      <c r="AD74" s="2543"/>
      <c r="AE74" s="2543"/>
      <c r="AO74" s="380"/>
      <c r="AP74" s="380"/>
      <c r="AQ74" s="380"/>
      <c r="AR74" s="380"/>
      <c r="AS74" s="380"/>
      <c r="AT74" s="380"/>
      <c r="AU74" s="380"/>
      <c r="AV74" s="380"/>
      <c r="AW74" s="380"/>
      <c r="AX74" s="380"/>
      <c r="AY74" s="380"/>
      <c r="AZ74" s="380"/>
      <c r="BA74" s="380"/>
      <c r="BH74" s="394"/>
      <c r="BI74" s="394"/>
      <c r="BJ74" s="174"/>
      <c r="BK74" s="174"/>
      <c r="BL74" s="174"/>
    </row>
    <row r="75" spans="1:80" ht="33" customHeight="1">
      <c r="B75" s="2544" t="s">
        <v>3080</v>
      </c>
      <c r="C75" s="2544"/>
      <c r="D75" s="2544"/>
      <c r="E75" s="2544"/>
      <c r="F75" s="2544"/>
      <c r="G75" s="2544"/>
      <c r="H75" s="2544"/>
      <c r="I75" s="2544"/>
      <c r="J75" s="2544"/>
      <c r="K75" s="2544"/>
      <c r="L75" s="2544"/>
      <c r="M75" s="2544"/>
      <c r="N75" s="2544"/>
      <c r="O75" s="2544"/>
      <c r="P75" s="2544"/>
      <c r="Q75" s="2544"/>
      <c r="R75" s="2544"/>
      <c r="S75" s="2544"/>
      <c r="T75" s="2544"/>
      <c r="U75" s="2544"/>
      <c r="V75" s="2544"/>
      <c r="W75" s="2544"/>
      <c r="X75" s="2544"/>
      <c r="Y75" s="2544"/>
      <c r="Z75" s="2544"/>
      <c r="AA75" s="2544"/>
      <c r="AB75" s="2544"/>
      <c r="AC75" s="2544"/>
      <c r="AD75" s="2544"/>
      <c r="AE75" s="2544"/>
      <c r="AF75" s="2544"/>
      <c r="AG75" s="2544"/>
      <c r="AH75" s="2544"/>
      <c r="AI75" s="2544"/>
      <c r="AJ75" s="2544"/>
      <c r="AK75" s="2544"/>
      <c r="AL75" s="2544"/>
      <c r="AM75" s="2544"/>
      <c r="AN75" s="2544"/>
      <c r="AO75" s="380"/>
      <c r="AP75" s="380"/>
      <c r="AQ75" s="380"/>
      <c r="AR75" s="380"/>
      <c r="AS75" s="380"/>
      <c r="AT75" s="380"/>
      <c r="AU75" s="380"/>
      <c r="AV75" s="380"/>
      <c r="AW75" s="380"/>
      <c r="AX75" s="380"/>
      <c r="AY75" s="380"/>
      <c r="AZ75" s="380"/>
      <c r="BA75" s="380"/>
      <c r="BH75" s="394"/>
      <c r="BI75" s="394"/>
      <c r="BJ75" s="174"/>
      <c r="BK75" s="174"/>
      <c r="BL75" s="174"/>
    </row>
  </sheetData>
  <mergeCells count="120">
    <mergeCell ref="B71:K72"/>
    <mergeCell ref="L71:U72"/>
    <mergeCell ref="V71:AE72"/>
    <mergeCell ref="B73:K74"/>
    <mergeCell ref="L73:U74"/>
    <mergeCell ref="V73:AE74"/>
    <mergeCell ref="B75:AN75"/>
    <mergeCell ref="A64:H65"/>
    <mergeCell ref="A66:H67"/>
    <mergeCell ref="A60:H61"/>
    <mergeCell ref="A62:H63"/>
    <mergeCell ref="A56:H57"/>
    <mergeCell ref="A58:H59"/>
    <mergeCell ref="A40:H41"/>
    <mergeCell ref="A42:H43"/>
    <mergeCell ref="A36:H37"/>
    <mergeCell ref="A52:H53"/>
    <mergeCell ref="A54:H55"/>
    <mergeCell ref="A48:H49"/>
    <mergeCell ref="A50:H51"/>
    <mergeCell ref="A44:H45"/>
    <mergeCell ref="A46:H47"/>
    <mergeCell ref="A38:H39"/>
    <mergeCell ref="X30:Z32"/>
    <mergeCell ref="AA30:AB32"/>
    <mergeCell ref="AC33:AE35"/>
    <mergeCell ref="AF33:AG35"/>
    <mergeCell ref="A33:H35"/>
    <mergeCell ref="P33:R35"/>
    <mergeCell ref="S33:U35"/>
    <mergeCell ref="V33:W35"/>
    <mergeCell ref="X33:Z35"/>
    <mergeCell ref="AA33:AB35"/>
    <mergeCell ref="AC30:AE32"/>
    <mergeCell ref="AF30:AG32"/>
    <mergeCell ref="A30:H32"/>
    <mergeCell ref="P30:R32"/>
    <mergeCell ref="S30:U32"/>
    <mergeCell ref="V30:W32"/>
    <mergeCell ref="A16:H18"/>
    <mergeCell ref="I16:AN18"/>
    <mergeCell ref="A14:H15"/>
    <mergeCell ref="I14:AN15"/>
    <mergeCell ref="Z11:AA13"/>
    <mergeCell ref="AB11:AC13"/>
    <mergeCell ref="AD11:AE13"/>
    <mergeCell ref="A27:H29"/>
    <mergeCell ref="I27:AN29"/>
    <mergeCell ref="A24:H26"/>
    <mergeCell ref="I24:AN26"/>
    <mergeCell ref="A19:H21"/>
    <mergeCell ref="I19:AN21"/>
    <mergeCell ref="A11:H13"/>
    <mergeCell ref="Q11:S13"/>
    <mergeCell ref="T11:U13"/>
    <mergeCell ref="V11:W13"/>
    <mergeCell ref="X11:Y13"/>
    <mergeCell ref="A22:H23"/>
    <mergeCell ref="J22:P23"/>
    <mergeCell ref="Y22:AB23"/>
    <mergeCell ref="Q22:X23"/>
    <mergeCell ref="AC22:AN23"/>
    <mergeCell ref="L5:M6"/>
    <mergeCell ref="N5:Z6"/>
    <mergeCell ref="L3:M4"/>
    <mergeCell ref="N3:Z4"/>
    <mergeCell ref="A9:AN10"/>
    <mergeCell ref="N7:Z8"/>
    <mergeCell ref="L7:M8"/>
    <mergeCell ref="AA7:AD8"/>
    <mergeCell ref="AE7:AF8"/>
    <mergeCell ref="AG7:AM8"/>
    <mergeCell ref="AO40:AV41"/>
    <mergeCell ref="AO42:AV43"/>
    <mergeCell ref="AO44:AV45"/>
    <mergeCell ref="AO46:AV47"/>
    <mergeCell ref="AO48:AV49"/>
    <mergeCell ref="BM36:BP37"/>
    <mergeCell ref="BQ36:BT37"/>
    <mergeCell ref="BU36:BX37"/>
    <mergeCell ref="BY36:CB37"/>
    <mergeCell ref="AO38:AV39"/>
    <mergeCell ref="AW38:AZ39"/>
    <mergeCell ref="BA38:BD39"/>
    <mergeCell ref="BE38:BH39"/>
    <mergeCell ref="BI38:BL39"/>
    <mergeCell ref="BM38:BP39"/>
    <mergeCell ref="BQ38:BT39"/>
    <mergeCell ref="BU38:BX39"/>
    <mergeCell ref="BY38:CB39"/>
    <mergeCell ref="AO36:AV37"/>
    <mergeCell ref="AW36:AZ37"/>
    <mergeCell ref="BA36:BD37"/>
    <mergeCell ref="BE36:BH37"/>
    <mergeCell ref="BI36:BL37"/>
    <mergeCell ref="AO60:AV61"/>
    <mergeCell ref="AO62:AV63"/>
    <mergeCell ref="AO64:AV65"/>
    <mergeCell ref="AO66:AV67"/>
    <mergeCell ref="AO50:AV51"/>
    <mergeCell ref="AO52:AV53"/>
    <mergeCell ref="AO54:AV55"/>
    <mergeCell ref="AO56:AV57"/>
    <mergeCell ref="AO58:AV59"/>
    <mergeCell ref="AC36:AF37"/>
    <mergeCell ref="AG36:AJ37"/>
    <mergeCell ref="AK36:AN37"/>
    <mergeCell ref="I38:L39"/>
    <mergeCell ref="M38:P39"/>
    <mergeCell ref="Q38:T39"/>
    <mergeCell ref="U38:X39"/>
    <mergeCell ref="Y38:AB39"/>
    <mergeCell ref="AC38:AF39"/>
    <mergeCell ref="AG38:AJ39"/>
    <mergeCell ref="AK38:AN39"/>
    <mergeCell ref="I36:L37"/>
    <mergeCell ref="M36:P37"/>
    <mergeCell ref="Q36:T37"/>
    <mergeCell ref="U36:X37"/>
    <mergeCell ref="Y36:AB37"/>
  </mergeCells>
  <phoneticPr fontId="71"/>
  <dataValidations count="2">
    <dataValidation imeMode="halfAlpha" allowBlank="1" showInputMessage="1" showErrorMessage="1" sqref="T11:U13 X11:Y13 AB11:AC13 AE7:AF8 AO22"/>
    <dataValidation imeMode="hiragana" allowBlank="1" showInputMessage="1" showErrorMessage="1" sqref="AO40:AV67"/>
  </dataValidations>
  <printOptions horizontalCentered="1"/>
  <pageMargins left="0.78740157480314965" right="0.78740157480314965" top="0.39370078740157483" bottom="0.39370078740157483" header="0.39370078740157483" footer="0.39370078740157483"/>
  <pageSetup paperSize="9" scale="85" orientation="portrait" horizontalDpi="300"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FD146"/>
  <sheetViews>
    <sheetView workbookViewId="0"/>
  </sheetViews>
  <sheetFormatPr defaultColWidth="2.125" defaultRowHeight="12.6" customHeight="1"/>
  <cols>
    <col min="1" max="40" width="2.125" style="174"/>
    <col min="41" max="45" width="2.125" style="387"/>
    <col min="46" max="16384" width="2.125" style="174"/>
  </cols>
  <sheetData>
    <row r="1" spans="1:156" ht="12.6" customHeight="1">
      <c r="A1" s="765" t="s">
        <v>1533</v>
      </c>
      <c r="B1" s="765"/>
      <c r="C1" s="765"/>
      <c r="D1" s="765"/>
      <c r="E1" s="765"/>
      <c r="F1" s="765"/>
      <c r="G1" s="765"/>
      <c r="H1" s="765"/>
      <c r="I1" s="765"/>
      <c r="J1" s="765"/>
      <c r="K1" s="765"/>
      <c r="L1" s="765"/>
      <c r="M1" s="765"/>
      <c r="N1" s="765"/>
      <c r="O1" s="765"/>
      <c r="P1" s="765"/>
      <c r="Q1" s="765"/>
      <c r="R1" s="765"/>
      <c r="S1" s="765"/>
      <c r="T1" s="765"/>
      <c r="U1" s="765"/>
      <c r="V1" s="765"/>
      <c r="W1" s="765"/>
      <c r="X1" s="765"/>
      <c r="Y1" s="765"/>
      <c r="Z1" s="765"/>
      <c r="AA1" s="765"/>
      <c r="AB1" s="765"/>
      <c r="AC1" s="765"/>
      <c r="AD1" s="765"/>
      <c r="AE1" s="765"/>
      <c r="AF1" s="765"/>
      <c r="AG1" s="765"/>
      <c r="AH1" s="765"/>
      <c r="AI1" s="765"/>
      <c r="AJ1" s="765"/>
      <c r="AK1" s="765"/>
      <c r="AL1" s="765"/>
      <c r="AM1" s="765"/>
      <c r="AN1" s="765"/>
    </row>
    <row r="2" spans="1:156" ht="12.6" customHeight="1">
      <c r="A2" s="765"/>
      <c r="B2" s="765"/>
      <c r="C2" s="765"/>
      <c r="D2" s="765"/>
      <c r="E2" s="765"/>
      <c r="F2" s="765"/>
      <c r="G2" s="765"/>
      <c r="H2" s="765"/>
      <c r="I2" s="765"/>
      <c r="J2" s="765"/>
      <c r="K2" s="765"/>
      <c r="L2" s="765"/>
      <c r="M2" s="765"/>
      <c r="N2" s="765"/>
      <c r="O2" s="765"/>
      <c r="P2" s="765"/>
      <c r="Q2" s="765"/>
      <c r="R2" s="765"/>
      <c r="S2" s="765"/>
      <c r="T2" s="765"/>
      <c r="U2" s="765"/>
      <c r="V2" s="765"/>
      <c r="W2" s="765"/>
      <c r="X2" s="765"/>
      <c r="Y2" s="765"/>
      <c r="Z2" s="765"/>
      <c r="AA2" s="765"/>
      <c r="AB2" s="765"/>
      <c r="AC2" s="765"/>
      <c r="AD2" s="765"/>
      <c r="AE2" s="765"/>
      <c r="AF2" s="765"/>
      <c r="AG2" s="765"/>
      <c r="AH2" s="765"/>
      <c r="AI2" s="765"/>
      <c r="AJ2" s="765"/>
      <c r="AK2" s="765"/>
      <c r="AL2" s="765"/>
      <c r="AM2" s="765"/>
      <c r="AN2" s="765"/>
    </row>
    <row r="3" spans="1:156" ht="12.6" customHeight="1">
      <c r="A3" s="765"/>
      <c r="B3" s="765"/>
      <c r="C3" s="765"/>
      <c r="D3" s="765"/>
      <c r="E3" s="765"/>
      <c r="F3" s="765"/>
      <c r="G3" s="765"/>
      <c r="H3" s="765"/>
      <c r="I3" s="765"/>
      <c r="J3" s="765"/>
      <c r="K3" s="765"/>
      <c r="L3" s="765"/>
      <c r="M3" s="765"/>
      <c r="N3" s="765"/>
      <c r="O3" s="765"/>
      <c r="P3" s="765"/>
      <c r="Q3" s="765"/>
      <c r="R3" s="765"/>
      <c r="S3" s="765"/>
      <c r="T3" s="765"/>
      <c r="U3" s="765"/>
      <c r="V3" s="765"/>
      <c r="W3" s="765"/>
      <c r="X3" s="765"/>
      <c r="Y3" s="765"/>
      <c r="Z3" s="765"/>
      <c r="AA3" s="765"/>
      <c r="AB3" s="765"/>
      <c r="AC3" s="765"/>
      <c r="AD3" s="765"/>
      <c r="AE3" s="765"/>
      <c r="AF3" s="765"/>
      <c r="AG3" s="765"/>
      <c r="AH3" s="765"/>
      <c r="AI3" s="765"/>
      <c r="AJ3" s="765"/>
      <c r="AK3" s="765"/>
      <c r="AL3" s="765"/>
      <c r="AM3" s="765"/>
      <c r="AN3" s="765"/>
    </row>
    <row r="4" spans="1:156" ht="12.6" customHeight="1">
      <c r="A4" s="765"/>
      <c r="B4" s="765"/>
      <c r="C4" s="765"/>
      <c r="D4" s="765"/>
      <c r="E4" s="765"/>
      <c r="F4" s="765"/>
      <c r="G4" s="765"/>
      <c r="H4" s="765"/>
      <c r="I4" s="765"/>
      <c r="J4" s="765"/>
      <c r="K4" s="765"/>
      <c r="L4" s="765"/>
      <c r="M4" s="765"/>
      <c r="N4" s="765"/>
      <c r="O4" s="765"/>
      <c r="P4" s="765"/>
      <c r="Q4" s="765"/>
      <c r="R4" s="765"/>
      <c r="S4" s="765"/>
      <c r="T4" s="765"/>
      <c r="U4" s="765"/>
      <c r="V4" s="765"/>
      <c r="W4" s="765"/>
      <c r="X4" s="765"/>
      <c r="Y4" s="765"/>
      <c r="Z4" s="765"/>
      <c r="AA4" s="765"/>
      <c r="AB4" s="765"/>
      <c r="AC4" s="765"/>
      <c r="AD4" s="765"/>
      <c r="AE4" s="765"/>
      <c r="AF4" s="765"/>
      <c r="AG4" s="765"/>
      <c r="AH4" s="765"/>
      <c r="AI4" s="765"/>
      <c r="AJ4" s="765"/>
      <c r="AK4" s="765"/>
      <c r="AL4" s="765"/>
      <c r="AM4" s="765"/>
      <c r="AN4" s="765"/>
    </row>
    <row r="5" spans="1:156" ht="12.6" customHeight="1">
      <c r="A5" s="765"/>
      <c r="B5" s="765"/>
      <c r="C5" s="765"/>
      <c r="D5" s="765"/>
      <c r="E5" s="765"/>
      <c r="F5" s="765"/>
      <c r="G5" s="765"/>
      <c r="H5" s="765"/>
      <c r="I5" s="765"/>
      <c r="J5" s="765"/>
      <c r="K5" s="765"/>
      <c r="L5" s="765"/>
      <c r="M5" s="765"/>
      <c r="N5" s="765"/>
      <c r="O5" s="765"/>
      <c r="P5" s="765"/>
      <c r="Q5" s="765"/>
      <c r="R5" s="765"/>
      <c r="S5" s="765"/>
      <c r="T5" s="765"/>
      <c r="U5" s="765"/>
      <c r="V5" s="765"/>
      <c r="W5" s="765"/>
      <c r="X5" s="765"/>
      <c r="Y5" s="765"/>
      <c r="Z5" s="765"/>
      <c r="AA5" s="765"/>
      <c r="AB5" s="765"/>
      <c r="AC5" s="765"/>
      <c r="AD5" s="765"/>
      <c r="AE5" s="765"/>
      <c r="AF5" s="765"/>
      <c r="AG5" s="765"/>
      <c r="AH5" s="765"/>
      <c r="AI5" s="765"/>
      <c r="AJ5" s="765"/>
      <c r="AK5" s="765"/>
      <c r="AL5" s="765"/>
      <c r="AM5" s="765"/>
      <c r="AN5" s="765"/>
    </row>
    <row r="6" spans="1:156" ht="12.6" customHeight="1">
      <c r="A6" s="765"/>
      <c r="B6" s="765"/>
      <c r="C6" s="765"/>
      <c r="D6" s="765"/>
      <c r="E6" s="765"/>
      <c r="F6" s="765"/>
      <c r="G6" s="765"/>
      <c r="H6" s="765"/>
      <c r="I6" s="765"/>
      <c r="J6" s="765"/>
      <c r="K6" s="765"/>
      <c r="L6" s="765"/>
      <c r="M6" s="765"/>
      <c r="N6" s="765"/>
      <c r="O6" s="765"/>
      <c r="P6" s="765"/>
      <c r="Q6" s="765"/>
      <c r="R6" s="765"/>
      <c r="S6" s="765"/>
      <c r="T6" s="765"/>
      <c r="U6" s="765"/>
      <c r="V6" s="765"/>
      <c r="W6" s="765"/>
      <c r="X6" s="765"/>
      <c r="Y6" s="765"/>
      <c r="Z6" s="765"/>
      <c r="AA6" s="765"/>
      <c r="AB6" s="765"/>
      <c r="AC6" s="765"/>
      <c r="AD6" s="765"/>
      <c r="AE6" s="765"/>
      <c r="AF6" s="765"/>
      <c r="AG6" s="765"/>
      <c r="AH6" s="765"/>
      <c r="AI6" s="765"/>
      <c r="AJ6" s="765"/>
      <c r="AK6" s="765"/>
      <c r="AL6" s="765"/>
      <c r="AM6" s="765"/>
      <c r="AN6" s="765"/>
    </row>
    <row r="7" spans="1:156" ht="12.6" customHeight="1">
      <c r="A7" s="765"/>
      <c r="B7" s="765"/>
      <c r="C7" s="765"/>
      <c r="D7" s="765"/>
      <c r="E7" s="765"/>
      <c r="F7" s="765"/>
      <c r="G7" s="765"/>
      <c r="H7" s="765"/>
      <c r="I7" s="765"/>
      <c r="J7" s="765"/>
      <c r="K7" s="765"/>
      <c r="L7" s="765"/>
      <c r="M7" s="765"/>
      <c r="N7" s="765"/>
      <c r="O7" s="765"/>
      <c r="P7" s="765"/>
      <c r="Q7" s="765"/>
      <c r="R7" s="765"/>
      <c r="S7" s="765"/>
      <c r="T7" s="765"/>
      <c r="U7" s="765"/>
      <c r="V7" s="765"/>
      <c r="W7" s="765"/>
      <c r="X7" s="765"/>
      <c r="Y7" s="765"/>
      <c r="Z7" s="765"/>
      <c r="AA7" s="765"/>
      <c r="AB7" s="765"/>
      <c r="AC7" s="765"/>
      <c r="AD7" s="765"/>
      <c r="AE7" s="765"/>
      <c r="AF7" s="765"/>
      <c r="AG7" s="765"/>
      <c r="AH7" s="765"/>
      <c r="AI7" s="765"/>
      <c r="AJ7" s="765"/>
      <c r="AK7" s="765"/>
      <c r="AL7" s="765"/>
      <c r="AM7" s="765"/>
      <c r="AN7" s="765"/>
    </row>
    <row r="8" spans="1:156" ht="12.6" customHeight="1">
      <c r="A8" s="765"/>
      <c r="B8" s="765"/>
      <c r="C8" s="765"/>
      <c r="D8" s="765"/>
      <c r="E8" s="765"/>
      <c r="F8" s="765"/>
      <c r="G8" s="765"/>
      <c r="H8" s="765"/>
      <c r="I8" s="765"/>
      <c r="J8" s="765"/>
      <c r="K8" s="765"/>
      <c r="L8" s="765"/>
      <c r="M8" s="765"/>
      <c r="N8" s="765"/>
      <c r="O8" s="765"/>
      <c r="P8" s="765"/>
      <c r="Q8" s="765"/>
      <c r="R8" s="765"/>
      <c r="S8" s="765"/>
      <c r="T8" s="765"/>
      <c r="U8" s="765"/>
      <c r="V8" s="765"/>
      <c r="W8" s="765"/>
      <c r="X8" s="765"/>
      <c r="Y8" s="765"/>
      <c r="Z8" s="765"/>
      <c r="AA8" s="765"/>
      <c r="AB8" s="765"/>
      <c r="AC8" s="765"/>
      <c r="AD8" s="765"/>
      <c r="AE8" s="765"/>
      <c r="AF8" s="765"/>
      <c r="AG8" s="765"/>
      <c r="AH8" s="765"/>
      <c r="AI8" s="765"/>
      <c r="AJ8" s="765"/>
      <c r="AK8" s="765"/>
      <c r="AL8" s="765"/>
      <c r="AM8" s="765"/>
      <c r="AN8" s="765"/>
    </row>
    <row r="9" spans="1:156" ht="12.6" customHeight="1">
      <c r="A9" s="765"/>
      <c r="B9" s="765"/>
      <c r="C9" s="765"/>
      <c r="D9" s="765"/>
      <c r="E9" s="765"/>
      <c r="F9" s="765"/>
      <c r="G9" s="765"/>
      <c r="H9" s="765"/>
      <c r="I9" s="765"/>
      <c r="J9" s="765"/>
      <c r="K9" s="765"/>
      <c r="L9" s="765"/>
      <c r="M9" s="765"/>
      <c r="N9" s="765"/>
      <c r="O9" s="765"/>
      <c r="P9" s="765"/>
      <c r="Q9" s="765"/>
      <c r="R9" s="765"/>
      <c r="S9" s="765"/>
      <c r="T9" s="765"/>
      <c r="U9" s="765"/>
      <c r="V9" s="765"/>
      <c r="W9" s="765"/>
      <c r="X9" s="765"/>
      <c r="Y9" s="765"/>
      <c r="Z9" s="765"/>
      <c r="AA9" s="765"/>
      <c r="AB9" s="765"/>
      <c r="AC9" s="765"/>
      <c r="AD9" s="765"/>
      <c r="AE9" s="765"/>
      <c r="AF9" s="765"/>
      <c r="AG9" s="765"/>
      <c r="AH9" s="765"/>
      <c r="AI9" s="765"/>
      <c r="AJ9" s="765"/>
      <c r="AK9" s="765"/>
      <c r="AL9" s="765"/>
      <c r="AM9" s="765"/>
      <c r="AN9" s="765"/>
    </row>
    <row r="10" spans="1:156" ht="12.6" customHeight="1">
      <c r="A10" s="4513" t="s">
        <v>1528</v>
      </c>
      <c r="B10" s="4513"/>
      <c r="C10" s="4513"/>
      <c r="D10" s="4513"/>
      <c r="E10" s="4513"/>
      <c r="F10" s="4513"/>
      <c r="G10" s="4513"/>
      <c r="H10" s="4513"/>
      <c r="I10" s="4513"/>
      <c r="J10" s="4513"/>
      <c r="K10" s="4513"/>
      <c r="L10" s="4513"/>
      <c r="M10" s="4513"/>
      <c r="N10" s="4513"/>
      <c r="O10" s="4513"/>
      <c r="P10" s="4513"/>
      <c r="Q10" s="4513"/>
      <c r="R10" s="4513"/>
      <c r="S10" s="4513"/>
      <c r="T10" s="4513"/>
      <c r="U10" s="4513"/>
      <c r="V10" s="4513"/>
      <c r="W10" s="4513"/>
      <c r="X10" s="4513"/>
      <c r="Y10" s="4513"/>
      <c r="Z10" s="4513"/>
      <c r="AA10" s="4513"/>
      <c r="AB10" s="4513"/>
      <c r="AC10" s="4513"/>
      <c r="AD10" s="4513"/>
      <c r="AE10" s="4513"/>
      <c r="AF10" s="4513"/>
      <c r="AG10" s="4513"/>
      <c r="AH10" s="4513"/>
      <c r="AI10" s="4513"/>
      <c r="AJ10" s="4513"/>
      <c r="AK10" s="4513"/>
      <c r="AL10" s="4513"/>
      <c r="AM10" s="4513"/>
      <c r="AN10" s="4513"/>
    </row>
    <row r="11" spans="1:156" ht="12.6" customHeight="1">
      <c r="A11" s="4513"/>
      <c r="B11" s="4513"/>
      <c r="C11" s="4513"/>
      <c r="D11" s="4513"/>
      <c r="E11" s="4513"/>
      <c r="F11" s="4513"/>
      <c r="G11" s="4513"/>
      <c r="H11" s="4513"/>
      <c r="I11" s="4513"/>
      <c r="J11" s="4513"/>
      <c r="K11" s="4513"/>
      <c r="L11" s="4513"/>
      <c r="M11" s="4513"/>
      <c r="N11" s="4513"/>
      <c r="O11" s="4513"/>
      <c r="P11" s="4513"/>
      <c r="Q11" s="4513"/>
      <c r="R11" s="4513"/>
      <c r="S11" s="4513"/>
      <c r="T11" s="4513"/>
      <c r="U11" s="4513"/>
      <c r="V11" s="4513"/>
      <c r="W11" s="4513"/>
      <c r="X11" s="4513"/>
      <c r="Y11" s="4513"/>
      <c r="Z11" s="4513"/>
      <c r="AA11" s="4513"/>
      <c r="AB11" s="4513"/>
      <c r="AC11" s="4513"/>
      <c r="AD11" s="4513"/>
      <c r="AE11" s="4513"/>
      <c r="AF11" s="4513"/>
      <c r="AG11" s="4513"/>
      <c r="AH11" s="4513"/>
      <c r="AI11" s="4513"/>
      <c r="AJ11" s="4513"/>
      <c r="AK11" s="4513"/>
      <c r="AL11" s="4513"/>
      <c r="AM11" s="4513"/>
      <c r="AN11" s="4513"/>
    </row>
    <row r="12" spans="1:156" ht="12.6" customHeight="1">
      <c r="A12" s="4518" t="s">
        <v>2505</v>
      </c>
      <c r="B12" s="4518"/>
      <c r="C12" s="4518"/>
      <c r="D12" s="4518"/>
      <c r="E12" s="4518"/>
      <c r="F12" s="4518"/>
      <c r="G12" s="4518"/>
      <c r="H12" s="4518"/>
      <c r="I12" s="4518"/>
      <c r="J12" s="4518"/>
      <c r="K12" s="4518"/>
      <c r="L12" s="4518"/>
      <c r="M12" s="4518"/>
      <c r="N12" s="4518"/>
      <c r="O12" s="4518"/>
      <c r="P12" s="4518"/>
      <c r="Q12" s="4518"/>
      <c r="R12" s="4518"/>
      <c r="S12" s="4518"/>
      <c r="T12" s="4518"/>
      <c r="U12" s="4518"/>
      <c r="V12" s="4518"/>
      <c r="W12" s="4518"/>
      <c r="X12" s="4518"/>
      <c r="Y12" s="1040" t="s">
        <v>2492</v>
      </c>
      <c r="Z12" s="1040"/>
      <c r="AA12" s="1040"/>
      <c r="AB12" s="1040"/>
      <c r="AC12" s="1040"/>
      <c r="AD12" s="1040"/>
      <c r="AE12" s="1040"/>
      <c r="AF12" s="1040"/>
      <c r="AG12" s="1040"/>
      <c r="AH12" s="1040"/>
      <c r="AI12" s="1040"/>
      <c r="AJ12" s="1040"/>
      <c r="AK12" s="1040"/>
      <c r="AL12" s="1040"/>
      <c r="AM12" s="1040"/>
      <c r="AN12" s="1040"/>
    </row>
    <row r="13" spans="1:156" ht="12.6" customHeight="1">
      <c r="A13" s="4518"/>
      <c r="B13" s="4518"/>
      <c r="C13" s="4518"/>
      <c r="D13" s="4518"/>
      <c r="E13" s="4518"/>
      <c r="F13" s="4518"/>
      <c r="G13" s="4518"/>
      <c r="H13" s="4518"/>
      <c r="I13" s="4518"/>
      <c r="J13" s="4518"/>
      <c r="K13" s="4518"/>
      <c r="L13" s="4518"/>
      <c r="M13" s="4518"/>
      <c r="N13" s="4518"/>
      <c r="O13" s="4518"/>
      <c r="P13" s="4518"/>
      <c r="Q13" s="4518"/>
      <c r="R13" s="4518"/>
      <c r="S13" s="4518"/>
      <c r="T13" s="4518"/>
      <c r="U13" s="4518"/>
      <c r="V13" s="4518"/>
      <c r="W13" s="4518"/>
      <c r="X13" s="4518"/>
      <c r="Y13" s="1040"/>
      <c r="Z13" s="1040"/>
      <c r="AA13" s="1040"/>
      <c r="AB13" s="1040"/>
      <c r="AC13" s="1040"/>
      <c r="AD13" s="1040"/>
      <c r="AE13" s="1040"/>
      <c r="AF13" s="1040"/>
      <c r="AG13" s="1040"/>
      <c r="AH13" s="1040"/>
      <c r="AI13" s="1040"/>
      <c r="AJ13" s="1040"/>
      <c r="AK13" s="1040"/>
      <c r="AL13" s="1040"/>
      <c r="AM13" s="1040"/>
      <c r="AN13" s="1040"/>
    </row>
    <row r="14" spans="1:156" ht="12.6" customHeight="1">
      <c r="A14" s="4518" t="s">
        <v>1138</v>
      </c>
      <c r="B14" s="4518"/>
      <c r="C14" s="4518"/>
      <c r="D14" s="4518"/>
      <c r="E14" s="4518"/>
      <c r="F14" s="4518"/>
      <c r="G14" s="4518"/>
      <c r="H14" s="4518"/>
      <c r="I14" s="4518"/>
      <c r="J14" s="4518"/>
      <c r="K14" s="4518"/>
      <c r="L14" s="4518"/>
      <c r="M14" s="4518"/>
      <c r="N14" s="4518"/>
      <c r="O14" s="4518"/>
      <c r="P14" s="4518"/>
      <c r="Q14" s="4518"/>
      <c r="R14" s="4518"/>
      <c r="S14" s="4518"/>
      <c r="T14" s="4518"/>
      <c r="U14" s="4518"/>
      <c r="V14" s="4518"/>
      <c r="W14" s="4518"/>
      <c r="X14" s="4518"/>
      <c r="Y14" s="4518"/>
      <c r="Z14" s="4518"/>
      <c r="AA14" s="4518"/>
      <c r="AB14" s="4518"/>
      <c r="AC14" s="4518"/>
      <c r="AD14" s="4518"/>
      <c r="AE14" s="4518"/>
      <c r="AF14" s="4518"/>
      <c r="AG14" s="4518"/>
      <c r="AH14" s="4518"/>
      <c r="AI14" s="4518"/>
      <c r="AJ14" s="4518"/>
      <c r="AK14" s="4518"/>
      <c r="AL14" s="4518"/>
      <c r="AM14" s="4518"/>
      <c r="AN14" s="4518"/>
    </row>
    <row r="15" spans="1:156" ht="12.6" customHeight="1">
      <c r="A15" s="4518"/>
      <c r="B15" s="4518"/>
      <c r="C15" s="4518"/>
      <c r="D15" s="4518"/>
      <c r="E15" s="4518"/>
      <c r="F15" s="4518"/>
      <c r="G15" s="4518"/>
      <c r="H15" s="4518"/>
      <c r="I15" s="4518"/>
      <c r="J15" s="4518"/>
      <c r="K15" s="4518"/>
      <c r="L15" s="4518"/>
      <c r="M15" s="4518"/>
      <c r="N15" s="4518"/>
      <c r="O15" s="4518"/>
      <c r="P15" s="4518"/>
      <c r="Q15" s="4518"/>
      <c r="R15" s="4518"/>
      <c r="S15" s="4518"/>
      <c r="T15" s="4518"/>
      <c r="U15" s="4518"/>
      <c r="V15" s="4518"/>
      <c r="W15" s="4518"/>
      <c r="X15" s="4518"/>
      <c r="Y15" s="4518"/>
      <c r="Z15" s="4518"/>
      <c r="AA15" s="4518"/>
      <c r="AB15" s="4518"/>
      <c r="AC15" s="4518"/>
      <c r="AD15" s="4518"/>
      <c r="AE15" s="4518"/>
      <c r="AF15" s="4518"/>
      <c r="AG15" s="4518"/>
      <c r="AH15" s="4518"/>
      <c r="AI15" s="4518"/>
      <c r="AJ15" s="4518"/>
      <c r="AK15" s="4518"/>
      <c r="AL15" s="4518"/>
      <c r="AM15" s="4518"/>
      <c r="AN15" s="4518"/>
    </row>
    <row r="16" spans="1:156" ht="12.6" customHeight="1">
      <c r="A16" s="4524" t="s">
        <v>277</v>
      </c>
      <c r="B16" s="4524"/>
      <c r="C16" s="4524"/>
      <c r="D16" s="4524"/>
      <c r="E16" s="4524"/>
      <c r="F16" s="4524"/>
      <c r="G16" s="4524"/>
      <c r="H16" s="4524"/>
      <c r="I16" s="4524"/>
      <c r="J16" s="4524"/>
      <c r="K16" s="4524"/>
      <c r="L16" s="4524"/>
      <c r="M16" s="4524"/>
      <c r="N16" s="4524"/>
      <c r="O16" s="4524"/>
      <c r="P16" s="4524"/>
      <c r="Q16" s="4524"/>
      <c r="R16" s="4524"/>
      <c r="S16" s="4524"/>
      <c r="T16" s="4524"/>
      <c r="U16" s="4524"/>
      <c r="V16" s="4524"/>
      <c r="W16" s="4524"/>
      <c r="X16" s="4524"/>
      <c r="Y16" s="4524"/>
      <c r="Z16" s="4524"/>
      <c r="AA16" s="4524"/>
      <c r="AB16" s="4524"/>
      <c r="AC16" s="4524"/>
      <c r="AD16" s="4524"/>
      <c r="AE16" s="4524"/>
      <c r="AF16" s="4524"/>
      <c r="AG16" s="4524"/>
      <c r="AH16" s="4524"/>
      <c r="AI16" s="4524"/>
      <c r="AJ16" s="4524"/>
      <c r="AK16" s="4524"/>
      <c r="AL16" s="4524"/>
      <c r="AM16" s="4524"/>
      <c r="AN16" s="4524"/>
      <c r="CW16" s="777"/>
      <c r="CX16" s="777"/>
      <c r="CY16" s="777"/>
      <c r="CZ16" s="777"/>
      <c r="DA16" s="777"/>
      <c r="DB16" s="777"/>
      <c r="DC16" s="777"/>
      <c r="DD16" s="777"/>
      <c r="DE16" s="777"/>
      <c r="DF16" s="777"/>
      <c r="DG16" s="777"/>
      <c r="DH16" s="777"/>
      <c r="DI16" s="777"/>
      <c r="DJ16" s="777"/>
      <c r="DK16" s="777"/>
      <c r="DL16" s="777"/>
      <c r="DM16" s="777"/>
      <c r="DN16" s="299"/>
      <c r="DO16" s="299"/>
      <c r="DP16" s="299"/>
      <c r="DQ16" s="299"/>
      <c r="DR16" s="299"/>
      <c r="DS16" s="299"/>
      <c r="DT16" s="299"/>
      <c r="DU16" s="299"/>
      <c r="DV16" s="299"/>
      <c r="DW16" s="299"/>
      <c r="DX16" s="299"/>
      <c r="DY16" s="299"/>
      <c r="DZ16" s="299"/>
      <c r="EA16" s="299"/>
      <c r="EB16" s="299"/>
      <c r="EC16" s="299"/>
      <c r="ED16" s="299"/>
      <c r="EE16" s="299"/>
      <c r="EF16" s="299"/>
      <c r="EG16" s="299"/>
      <c r="EH16" s="299"/>
      <c r="EI16" s="299"/>
      <c r="EJ16" s="299"/>
      <c r="EK16" s="299"/>
      <c r="EL16" s="299"/>
      <c r="EM16" s="299"/>
      <c r="EN16" s="299"/>
      <c r="EO16" s="299"/>
      <c r="EP16" s="299"/>
      <c r="EQ16" s="299"/>
      <c r="ER16" s="299"/>
      <c r="ES16" s="299"/>
      <c r="ET16" s="299"/>
      <c r="EU16" s="299"/>
      <c r="EV16" s="299"/>
      <c r="EW16" s="299"/>
      <c r="EX16" s="299"/>
      <c r="EY16" s="299"/>
      <c r="EZ16" s="299"/>
    </row>
    <row r="17" spans="1:156" ht="12.6" customHeight="1">
      <c r="A17" s="4524"/>
      <c r="B17" s="4524"/>
      <c r="C17" s="4524"/>
      <c r="D17" s="4524"/>
      <c r="E17" s="4524"/>
      <c r="F17" s="4524"/>
      <c r="G17" s="4524"/>
      <c r="H17" s="4524"/>
      <c r="I17" s="4524"/>
      <c r="J17" s="4524"/>
      <c r="K17" s="4524"/>
      <c r="L17" s="4524"/>
      <c r="M17" s="4524"/>
      <c r="N17" s="4524"/>
      <c r="O17" s="4524"/>
      <c r="P17" s="4524"/>
      <c r="Q17" s="4524"/>
      <c r="R17" s="4524"/>
      <c r="S17" s="4524"/>
      <c r="T17" s="4524"/>
      <c r="U17" s="4524"/>
      <c r="V17" s="4524"/>
      <c r="W17" s="4524"/>
      <c r="X17" s="4524"/>
      <c r="Y17" s="4524"/>
      <c r="Z17" s="4524"/>
      <c r="AA17" s="4524"/>
      <c r="AB17" s="4524"/>
      <c r="AC17" s="4524"/>
      <c r="AD17" s="4524"/>
      <c r="AE17" s="4524"/>
      <c r="AF17" s="4524"/>
      <c r="AG17" s="4524"/>
      <c r="AH17" s="4524"/>
      <c r="AI17" s="4524"/>
      <c r="AJ17" s="4524"/>
      <c r="AK17" s="4524"/>
      <c r="AL17" s="4524"/>
      <c r="AM17" s="4524"/>
      <c r="AN17" s="4524"/>
      <c r="CW17" s="777"/>
      <c r="CX17" s="777"/>
      <c r="CY17" s="777"/>
      <c r="CZ17" s="777"/>
      <c r="DA17" s="777"/>
      <c r="DB17" s="777"/>
      <c r="DC17" s="777"/>
      <c r="DD17" s="777"/>
      <c r="DE17" s="777"/>
      <c r="DF17" s="777"/>
      <c r="DG17" s="777"/>
      <c r="DH17" s="777"/>
      <c r="DI17" s="777"/>
      <c r="DJ17" s="777"/>
      <c r="DK17" s="777"/>
      <c r="DL17" s="777"/>
      <c r="DM17" s="777"/>
      <c r="DN17" s="299"/>
      <c r="DO17" s="299"/>
      <c r="DP17" s="299"/>
      <c r="DQ17" s="299"/>
      <c r="DR17" s="299"/>
      <c r="DS17" s="299"/>
      <c r="DT17" s="299"/>
      <c r="DU17" s="299"/>
      <c r="DV17" s="299"/>
      <c r="DW17" s="299"/>
      <c r="DX17" s="299"/>
      <c r="DY17" s="299"/>
      <c r="DZ17" s="299"/>
      <c r="EA17" s="299"/>
      <c r="EB17" s="299"/>
      <c r="EC17" s="299"/>
      <c r="ED17" s="299"/>
      <c r="EE17" s="299"/>
      <c r="EF17" s="299"/>
      <c r="EG17" s="299"/>
      <c r="EH17" s="299"/>
      <c r="EI17" s="299"/>
      <c r="EJ17" s="299"/>
      <c r="EK17" s="299"/>
      <c r="EL17" s="299"/>
      <c r="EM17" s="299"/>
      <c r="EN17" s="299"/>
      <c r="EO17" s="299"/>
      <c r="EP17" s="299"/>
      <c r="EQ17" s="299"/>
      <c r="ER17" s="299"/>
      <c r="ES17" s="299"/>
      <c r="ET17" s="299"/>
      <c r="EU17" s="299"/>
      <c r="EV17" s="299"/>
      <c r="EW17" s="299"/>
      <c r="EX17" s="299"/>
      <c r="EY17" s="299"/>
      <c r="EZ17" s="299"/>
    </row>
    <row r="18" spans="1:156" ht="12.6" customHeight="1">
      <c r="A18" s="765"/>
      <c r="B18" s="765"/>
      <c r="C18" s="765"/>
      <c r="D18" s="765"/>
      <c r="E18" s="765"/>
      <c r="F18" s="765"/>
      <c r="G18" s="765"/>
      <c r="H18" s="765"/>
      <c r="I18" s="765"/>
      <c r="J18" s="765"/>
      <c r="K18" s="765"/>
      <c r="L18" s="765"/>
      <c r="M18" s="765"/>
      <c r="N18" s="765"/>
      <c r="O18" s="765"/>
      <c r="P18" s="765"/>
      <c r="Q18" s="765"/>
      <c r="R18" s="4480" t="s">
        <v>1134</v>
      </c>
      <c r="S18" s="4480"/>
      <c r="T18" s="4480"/>
      <c r="U18" s="4480"/>
      <c r="V18" s="4480"/>
      <c r="W18" s="4517">
        <f>'11'!G18</f>
        <v>0</v>
      </c>
      <c r="X18" s="4517"/>
      <c r="Y18" s="4517"/>
      <c r="Z18" s="4517"/>
      <c r="AA18" s="4517"/>
      <c r="AB18" s="4517"/>
      <c r="AC18" s="4517"/>
      <c r="AD18" s="4517"/>
      <c r="AE18" s="4517"/>
      <c r="AF18" s="4517"/>
      <c r="AG18" s="4517"/>
      <c r="AH18" s="4517"/>
      <c r="AI18" s="4517"/>
      <c r="AJ18" s="4517"/>
      <c r="AK18" s="4517"/>
      <c r="AL18" s="4517"/>
      <c r="AM18" s="4517"/>
      <c r="AN18" s="4517"/>
      <c r="AO18" s="387" t="s">
        <v>1927</v>
      </c>
      <c r="CW18" s="299"/>
      <c r="CX18" s="299"/>
      <c r="CY18" s="299"/>
      <c r="CZ18" s="299"/>
      <c r="DA18" s="299"/>
      <c r="DB18" s="299"/>
      <c r="DC18" s="299"/>
      <c r="DD18" s="777"/>
      <c r="DE18" s="777"/>
      <c r="DF18" s="777"/>
      <c r="DG18" s="777"/>
      <c r="DH18" s="777"/>
      <c r="DI18" s="777"/>
      <c r="DJ18" s="777"/>
      <c r="DK18" s="777"/>
      <c r="DL18" s="299"/>
      <c r="DM18" s="299"/>
      <c r="DN18" s="299"/>
      <c r="DO18" s="299"/>
      <c r="DP18" s="299"/>
      <c r="DQ18" s="299"/>
      <c r="DR18" s="299"/>
      <c r="DS18" s="299"/>
      <c r="DT18" s="299"/>
      <c r="DU18" s="299"/>
      <c r="DV18" s="299"/>
      <c r="DW18" s="299"/>
      <c r="DX18" s="299"/>
      <c r="DY18" s="299"/>
      <c r="DZ18" s="299"/>
      <c r="EA18" s="299"/>
      <c r="EB18" s="299"/>
      <c r="EC18" s="299"/>
      <c r="ED18" s="299"/>
      <c r="EE18" s="299"/>
      <c r="EF18" s="299"/>
      <c r="EG18" s="299"/>
      <c r="EH18" s="299"/>
      <c r="EI18" s="777"/>
      <c r="EJ18" s="299"/>
      <c r="EK18" s="299"/>
      <c r="EL18" s="299"/>
      <c r="EM18" s="299"/>
      <c r="EN18" s="299"/>
      <c r="EO18" s="777"/>
      <c r="EP18" s="777"/>
      <c r="EQ18" s="777"/>
      <c r="ER18" s="777"/>
      <c r="ES18" s="777"/>
      <c r="ET18" s="777"/>
      <c r="EU18" s="777"/>
      <c r="EV18" s="299"/>
      <c r="EW18" s="299"/>
      <c r="EX18" s="299"/>
      <c r="EY18" s="299"/>
      <c r="EZ18" s="299"/>
    </row>
    <row r="19" spans="1:156" ht="12.6" customHeight="1">
      <c r="A19" s="765"/>
      <c r="B19" s="765"/>
      <c r="C19" s="765"/>
      <c r="D19" s="765"/>
      <c r="E19" s="765"/>
      <c r="F19" s="765"/>
      <c r="G19" s="765"/>
      <c r="H19" s="765"/>
      <c r="I19" s="765"/>
      <c r="J19" s="765"/>
      <c r="K19" s="765"/>
      <c r="L19" s="765"/>
      <c r="M19" s="765"/>
      <c r="N19" s="765"/>
      <c r="O19" s="765"/>
      <c r="P19" s="765"/>
      <c r="Q19" s="765"/>
      <c r="R19" s="4480"/>
      <c r="S19" s="4480"/>
      <c r="T19" s="4480"/>
      <c r="U19" s="4480"/>
      <c r="V19" s="4480"/>
      <c r="W19" s="4517"/>
      <c r="X19" s="4517"/>
      <c r="Y19" s="4517"/>
      <c r="Z19" s="4517"/>
      <c r="AA19" s="4517"/>
      <c r="AB19" s="4517"/>
      <c r="AC19" s="4517"/>
      <c r="AD19" s="4517"/>
      <c r="AE19" s="4517"/>
      <c r="AF19" s="4517"/>
      <c r="AG19" s="4517"/>
      <c r="AH19" s="4517"/>
      <c r="AI19" s="4517"/>
      <c r="AJ19" s="4517"/>
      <c r="AK19" s="4517"/>
      <c r="AL19" s="4517"/>
      <c r="AM19" s="4517"/>
      <c r="AN19" s="4517"/>
      <c r="CW19" s="299"/>
      <c r="CX19" s="299"/>
      <c r="CY19" s="299"/>
      <c r="CZ19" s="299"/>
      <c r="DA19" s="299"/>
      <c r="DB19" s="299"/>
      <c r="DC19" s="299"/>
      <c r="DD19" s="777"/>
      <c r="DE19" s="777"/>
      <c r="DF19" s="777"/>
      <c r="DG19" s="777"/>
      <c r="DH19" s="777"/>
      <c r="DI19" s="777"/>
      <c r="DJ19" s="777"/>
      <c r="DK19" s="777"/>
      <c r="DL19" s="299"/>
      <c r="DM19" s="299"/>
      <c r="DN19" s="299"/>
      <c r="DO19" s="299"/>
      <c r="DP19" s="299"/>
      <c r="DQ19" s="299"/>
      <c r="DR19" s="299"/>
      <c r="DS19" s="299"/>
      <c r="DT19" s="299"/>
      <c r="DU19" s="299"/>
      <c r="DV19" s="299"/>
      <c r="DW19" s="299"/>
      <c r="DX19" s="299"/>
      <c r="DY19" s="299"/>
      <c r="DZ19" s="299"/>
      <c r="EA19" s="299"/>
      <c r="EB19" s="299"/>
      <c r="EC19" s="299"/>
      <c r="ED19" s="299"/>
      <c r="EE19" s="299"/>
      <c r="EF19" s="299"/>
      <c r="EG19" s="299"/>
      <c r="EH19" s="299"/>
      <c r="EI19" s="777"/>
      <c r="EJ19" s="299"/>
      <c r="EK19" s="299"/>
      <c r="EL19" s="299"/>
      <c r="EM19" s="299"/>
      <c r="EN19" s="299"/>
      <c r="EO19" s="777"/>
      <c r="EP19" s="777"/>
      <c r="EQ19" s="777"/>
      <c r="ER19" s="777"/>
      <c r="ES19" s="777"/>
      <c r="ET19" s="777"/>
      <c r="EU19" s="777"/>
      <c r="EV19" s="299"/>
      <c r="EW19" s="299"/>
      <c r="EX19" s="299"/>
      <c r="EY19" s="299"/>
      <c r="EZ19" s="299"/>
    </row>
    <row r="20" spans="1:156" ht="12.6" customHeight="1">
      <c r="A20" s="765"/>
      <c r="B20" s="765"/>
      <c r="C20" s="765"/>
      <c r="D20" s="765"/>
      <c r="E20" s="765"/>
      <c r="F20" s="765"/>
      <c r="G20" s="765"/>
      <c r="H20" s="765"/>
      <c r="I20" s="765"/>
      <c r="J20" s="765"/>
      <c r="K20" s="765"/>
      <c r="L20" s="765"/>
      <c r="M20" s="765"/>
      <c r="N20" s="765"/>
      <c r="O20" s="765"/>
      <c r="P20" s="765"/>
      <c r="Q20" s="765"/>
      <c r="R20" s="4480" t="s">
        <v>249</v>
      </c>
      <c r="S20" s="4480"/>
      <c r="T20" s="4480"/>
      <c r="U20" s="4480"/>
      <c r="V20" s="4480"/>
      <c r="W20" s="4481">
        <f>一括入力シート!B6</f>
        <v>0</v>
      </c>
      <c r="X20" s="4482"/>
      <c r="Y20" s="4482"/>
      <c r="Z20" s="4482"/>
      <c r="AA20" s="4482"/>
      <c r="AB20" s="4482"/>
      <c r="AC20" s="4482"/>
      <c r="AD20" s="4482"/>
      <c r="AE20" s="4482"/>
      <c r="AF20" s="4482"/>
      <c r="AG20" s="4482"/>
      <c r="AH20" s="4482"/>
      <c r="AI20" s="4482"/>
      <c r="AJ20" s="4482"/>
      <c r="AK20" s="4482"/>
      <c r="AL20" s="4482"/>
      <c r="AM20" s="4482"/>
      <c r="AN20" s="4483"/>
      <c r="CW20" s="299"/>
      <c r="CX20" s="299"/>
      <c r="CY20" s="299"/>
      <c r="CZ20" s="299"/>
      <c r="DA20" s="299"/>
      <c r="DB20" s="299"/>
      <c r="DC20" s="299"/>
      <c r="DD20" s="299"/>
      <c r="DE20" s="299"/>
      <c r="DF20" s="299"/>
      <c r="DG20" s="299"/>
      <c r="DH20" s="299"/>
      <c r="DI20" s="299"/>
      <c r="DJ20" s="299"/>
      <c r="DK20" s="299"/>
      <c r="DL20" s="299"/>
      <c r="DM20" s="778"/>
      <c r="DN20" s="778"/>
      <c r="DO20" s="778"/>
      <c r="DP20" s="778"/>
      <c r="DQ20" s="778"/>
      <c r="DR20" s="778"/>
      <c r="DS20" s="778"/>
      <c r="DT20" s="778"/>
      <c r="DU20" s="299"/>
      <c r="DV20" s="299"/>
      <c r="DW20" s="299"/>
      <c r="DX20" s="299"/>
      <c r="DY20" s="299"/>
      <c r="DZ20" s="299"/>
      <c r="EA20" s="299"/>
      <c r="EB20" s="299"/>
      <c r="EC20" s="299"/>
      <c r="ED20" s="299"/>
      <c r="EE20" s="299"/>
      <c r="EF20" s="299"/>
      <c r="EG20" s="299"/>
      <c r="EH20" s="299"/>
      <c r="EI20" s="299"/>
      <c r="EJ20" s="299"/>
      <c r="EK20" s="299"/>
      <c r="EL20" s="299"/>
      <c r="EM20" s="299"/>
      <c r="EN20" s="299"/>
      <c r="EO20" s="299"/>
      <c r="EP20" s="299"/>
      <c r="EQ20" s="299"/>
      <c r="ER20" s="299"/>
      <c r="ES20" s="299"/>
      <c r="ET20" s="299"/>
      <c r="EU20" s="299"/>
      <c r="EV20" s="299"/>
      <c r="EW20" s="299"/>
      <c r="EX20" s="299"/>
      <c r="EY20" s="299"/>
      <c r="EZ20" s="299"/>
    </row>
    <row r="21" spans="1:156" ht="12.6" customHeight="1">
      <c r="A21" s="765"/>
      <c r="B21" s="765"/>
      <c r="C21" s="765"/>
      <c r="D21" s="765"/>
      <c r="E21" s="765"/>
      <c r="F21" s="765"/>
      <c r="G21" s="765"/>
      <c r="H21" s="765"/>
      <c r="I21" s="765"/>
      <c r="J21" s="765"/>
      <c r="K21" s="765"/>
      <c r="L21" s="765"/>
      <c r="M21" s="765"/>
      <c r="N21" s="765"/>
      <c r="O21" s="765"/>
      <c r="P21" s="765"/>
      <c r="Q21" s="765"/>
      <c r="R21" s="4480"/>
      <c r="S21" s="4480"/>
      <c r="T21" s="4480"/>
      <c r="U21" s="4480"/>
      <c r="V21" s="4480"/>
      <c r="W21" s="4484"/>
      <c r="X21" s="2804"/>
      <c r="Y21" s="2804"/>
      <c r="Z21" s="2804"/>
      <c r="AA21" s="2804"/>
      <c r="AB21" s="2804"/>
      <c r="AC21" s="2804"/>
      <c r="AD21" s="2804"/>
      <c r="AE21" s="2804"/>
      <c r="AF21" s="2804"/>
      <c r="AG21" s="2804"/>
      <c r="AH21" s="2804"/>
      <c r="AI21" s="2804"/>
      <c r="AJ21" s="2804"/>
      <c r="AK21" s="2804"/>
      <c r="AL21" s="2804"/>
      <c r="AM21" s="2804"/>
      <c r="AN21" s="4485"/>
      <c r="CW21" s="299"/>
      <c r="CX21" s="299"/>
      <c r="CY21" s="299"/>
      <c r="CZ21" s="299"/>
      <c r="DA21" s="299"/>
      <c r="DB21" s="299"/>
      <c r="DC21" s="299"/>
      <c r="DD21" s="299"/>
      <c r="DE21" s="299"/>
      <c r="DF21" s="299"/>
      <c r="DG21" s="299"/>
      <c r="DH21" s="299"/>
      <c r="DI21" s="299"/>
      <c r="DJ21" s="299"/>
      <c r="DK21" s="299"/>
      <c r="DL21" s="299"/>
      <c r="DM21" s="778"/>
      <c r="DN21" s="778"/>
      <c r="DO21" s="778"/>
      <c r="DP21" s="778"/>
      <c r="DQ21" s="778"/>
      <c r="DR21" s="778"/>
      <c r="DS21" s="778"/>
      <c r="DT21" s="778"/>
      <c r="DU21" s="299"/>
      <c r="DV21" s="299"/>
      <c r="DW21" s="299"/>
      <c r="DX21" s="299"/>
      <c r="DY21" s="299"/>
      <c r="DZ21" s="299"/>
      <c r="EA21" s="299"/>
      <c r="EB21" s="299"/>
      <c r="EC21" s="299"/>
      <c r="ED21" s="299"/>
      <c r="EE21" s="299"/>
      <c r="EF21" s="299"/>
      <c r="EG21" s="299"/>
      <c r="EH21" s="299"/>
      <c r="EI21" s="299"/>
      <c r="EJ21" s="299"/>
      <c r="EK21" s="299"/>
      <c r="EL21" s="299"/>
      <c r="EM21" s="299"/>
      <c r="EN21" s="299"/>
      <c r="EO21" s="299"/>
      <c r="EP21" s="299"/>
      <c r="EQ21" s="299"/>
      <c r="ER21" s="299"/>
      <c r="ES21" s="299"/>
      <c r="ET21" s="299"/>
      <c r="EU21" s="299"/>
      <c r="EV21" s="299"/>
      <c r="EW21" s="299"/>
      <c r="EX21" s="299"/>
      <c r="EY21" s="299"/>
      <c r="EZ21" s="299"/>
    </row>
    <row r="22" spans="1:156" ht="15.75" customHeight="1">
      <c r="A22" s="4435" t="s">
        <v>1141</v>
      </c>
      <c r="B22" s="4435"/>
      <c r="C22" s="4435"/>
      <c r="D22" s="4435"/>
      <c r="E22" s="4435"/>
      <c r="F22" s="1041" t="s">
        <v>2487</v>
      </c>
      <c r="G22" s="1041" t="s">
        <v>72</v>
      </c>
      <c r="H22" s="4436" t="s">
        <v>2483</v>
      </c>
      <c r="I22" s="4436"/>
      <c r="J22" s="4436"/>
      <c r="K22" s="4436"/>
      <c r="L22" s="4436"/>
      <c r="M22" s="4436"/>
      <c r="N22" s="4436"/>
      <c r="O22" s="4436"/>
      <c r="P22" s="4436"/>
      <c r="Q22" s="1041" t="s">
        <v>72</v>
      </c>
      <c r="R22" s="4437" t="s">
        <v>2488</v>
      </c>
      <c r="S22" s="4437"/>
      <c r="T22" s="4437"/>
      <c r="U22" s="4437"/>
      <c r="V22" s="4437"/>
      <c r="W22" s="4437"/>
      <c r="X22" s="4437"/>
      <c r="Y22" s="4437"/>
      <c r="Z22" s="1041" t="s">
        <v>2489</v>
      </c>
      <c r="AA22" s="1041"/>
      <c r="AB22" s="1041"/>
      <c r="AC22" s="1041"/>
      <c r="AD22" s="1041"/>
      <c r="AE22" s="1041"/>
      <c r="AF22" s="1041"/>
      <c r="AG22" s="1041"/>
      <c r="AH22" s="1041"/>
      <c r="AI22" s="1041"/>
      <c r="AJ22" s="1041"/>
      <c r="AK22" s="1041"/>
      <c r="AL22" s="1041"/>
      <c r="AM22" s="1041"/>
      <c r="AN22" s="1041"/>
      <c r="AO22" s="387" t="s">
        <v>2490</v>
      </c>
      <c r="CW22" s="299"/>
      <c r="CX22" s="299"/>
      <c r="CY22" s="299"/>
      <c r="CZ22" s="299"/>
      <c r="DA22" s="299"/>
      <c r="DB22" s="299"/>
      <c r="DC22" s="299"/>
      <c r="DD22" s="299"/>
      <c r="DE22" s="299"/>
      <c r="DF22" s="299"/>
      <c r="DG22" s="299"/>
      <c r="DH22" s="299"/>
      <c r="DI22" s="299"/>
      <c r="DJ22" s="299"/>
      <c r="DK22" s="299"/>
      <c r="DL22" s="299"/>
      <c r="DM22" s="299"/>
      <c r="DN22" s="299"/>
      <c r="DO22" s="299"/>
      <c r="DP22" s="299"/>
      <c r="DQ22" s="299"/>
      <c r="DR22" s="299"/>
      <c r="DS22" s="299"/>
      <c r="DT22" s="299"/>
      <c r="DU22" s="299"/>
      <c r="DV22" s="299"/>
      <c r="DW22" s="299"/>
      <c r="DX22" s="299"/>
      <c r="DY22" s="299"/>
      <c r="DZ22" s="299"/>
      <c r="EA22" s="299"/>
      <c r="EB22" s="299"/>
      <c r="EC22" s="299"/>
      <c r="ED22" s="299"/>
      <c r="EE22" s="299"/>
      <c r="EF22" s="299"/>
      <c r="EG22" s="299"/>
      <c r="EH22" s="299"/>
      <c r="EI22" s="299"/>
      <c r="EJ22" s="299"/>
      <c r="EK22" s="299"/>
      <c r="EL22" s="299"/>
      <c r="EM22" s="299"/>
      <c r="EN22" s="299"/>
      <c r="EO22" s="299"/>
      <c r="EP22" s="299"/>
      <c r="EQ22" s="299"/>
      <c r="ER22" s="299"/>
      <c r="ES22" s="299"/>
      <c r="ET22" s="299"/>
      <c r="EU22" s="299"/>
      <c r="EV22" s="299"/>
      <c r="EW22" s="299"/>
      <c r="EX22" s="299"/>
      <c r="EY22" s="299"/>
      <c r="EZ22" s="299"/>
    </row>
    <row r="23" spans="1:156" ht="12.6" customHeight="1">
      <c r="A23" s="4480" t="s">
        <v>1135</v>
      </c>
      <c r="B23" s="4480"/>
      <c r="C23" s="4480"/>
      <c r="D23" s="4480"/>
      <c r="E23" s="4480"/>
      <c r="F23" s="4480"/>
      <c r="G23" s="4480"/>
      <c r="H23" s="4480"/>
      <c r="I23" s="4480"/>
      <c r="J23" s="4480"/>
      <c r="K23" s="4480"/>
      <c r="L23" s="4480" t="s">
        <v>1136</v>
      </c>
      <c r="M23" s="4480"/>
      <c r="N23" s="4480"/>
      <c r="O23" s="4480"/>
      <c r="P23" s="4480"/>
      <c r="Q23" s="4480"/>
      <c r="R23" s="4480"/>
      <c r="S23" s="4480"/>
      <c r="T23" s="4480"/>
      <c r="U23" s="4480" t="s">
        <v>1137</v>
      </c>
      <c r="V23" s="4480"/>
      <c r="W23" s="4480"/>
      <c r="X23" s="4480"/>
      <c r="Y23" s="4480"/>
      <c r="Z23" s="4470" t="s">
        <v>2482</v>
      </c>
      <c r="AA23" s="4471"/>
      <c r="AB23" s="4471"/>
      <c r="AC23" s="4471"/>
      <c r="AD23" s="4471"/>
      <c r="AE23" s="4471"/>
      <c r="AF23" s="4471"/>
      <c r="AG23" s="4471"/>
      <c r="AH23" s="4471"/>
      <c r="AI23" s="4471"/>
      <c r="AJ23" s="4471"/>
      <c r="AK23" s="4471"/>
      <c r="AL23" s="4471"/>
      <c r="AM23" s="4471"/>
      <c r="AN23" s="4472"/>
      <c r="CW23" s="299"/>
      <c r="CX23" s="299"/>
      <c r="CY23" s="299"/>
      <c r="CZ23" s="299"/>
      <c r="DA23" s="299"/>
      <c r="DB23" s="299"/>
      <c r="DC23" s="299"/>
      <c r="DD23" s="299"/>
      <c r="DE23" s="299"/>
      <c r="DF23" s="299"/>
      <c r="DG23" s="299"/>
      <c r="DH23" s="299"/>
      <c r="DI23" s="299"/>
      <c r="DJ23" s="299"/>
      <c r="DK23" s="299"/>
      <c r="DL23" s="299"/>
      <c r="DM23" s="299"/>
      <c r="DN23" s="299"/>
      <c r="DO23" s="299"/>
      <c r="DP23" s="299"/>
      <c r="DQ23" s="299"/>
      <c r="DR23" s="299"/>
      <c r="DS23" s="299"/>
      <c r="DT23" s="299"/>
      <c r="DU23" s="299"/>
      <c r="DV23" s="299"/>
      <c r="DW23" s="299"/>
      <c r="DX23" s="299"/>
      <c r="DY23" s="299"/>
      <c r="DZ23" s="299"/>
      <c r="EA23" s="299"/>
      <c r="EB23" s="299"/>
      <c r="EC23" s="299"/>
      <c r="ED23" s="299"/>
      <c r="EE23" s="299"/>
      <c r="EF23" s="299"/>
      <c r="EG23" s="299"/>
      <c r="EH23" s="299"/>
      <c r="EI23" s="299"/>
      <c r="EJ23" s="299"/>
      <c r="EK23" s="299"/>
      <c r="EL23" s="299"/>
      <c r="EM23" s="299"/>
      <c r="EN23" s="299"/>
      <c r="EO23" s="299"/>
      <c r="EP23" s="299"/>
      <c r="EQ23" s="299"/>
      <c r="ER23" s="299"/>
      <c r="ES23" s="299"/>
      <c r="ET23" s="299"/>
      <c r="EU23" s="299"/>
      <c r="EV23" s="299"/>
      <c r="EW23" s="299"/>
      <c r="EX23" s="299"/>
      <c r="EY23" s="299"/>
      <c r="EZ23" s="299"/>
    </row>
    <row r="24" spans="1:156" ht="12.6" customHeight="1">
      <c r="A24" s="4480"/>
      <c r="B24" s="4480"/>
      <c r="C24" s="4480"/>
      <c r="D24" s="4480"/>
      <c r="E24" s="4480"/>
      <c r="F24" s="4480"/>
      <c r="G24" s="4480"/>
      <c r="H24" s="4480"/>
      <c r="I24" s="4480"/>
      <c r="J24" s="4480"/>
      <c r="K24" s="4480"/>
      <c r="L24" s="4480"/>
      <c r="M24" s="4480"/>
      <c r="N24" s="4480"/>
      <c r="O24" s="4480"/>
      <c r="P24" s="4480"/>
      <c r="Q24" s="4480"/>
      <c r="R24" s="4480"/>
      <c r="S24" s="4480"/>
      <c r="T24" s="4480"/>
      <c r="U24" s="4480"/>
      <c r="V24" s="4480"/>
      <c r="W24" s="4480"/>
      <c r="X24" s="4480"/>
      <c r="Y24" s="4480"/>
      <c r="Z24" s="4473"/>
      <c r="AA24" s="4474"/>
      <c r="AB24" s="4474"/>
      <c r="AC24" s="4474"/>
      <c r="AD24" s="4474"/>
      <c r="AE24" s="4474"/>
      <c r="AF24" s="4474"/>
      <c r="AG24" s="4474"/>
      <c r="AH24" s="4474"/>
      <c r="AI24" s="4474"/>
      <c r="AJ24" s="4474"/>
      <c r="AK24" s="4474"/>
      <c r="AL24" s="4474"/>
      <c r="AM24" s="4474"/>
      <c r="AN24" s="4475"/>
      <c r="CW24" s="299"/>
      <c r="CX24" s="299"/>
      <c r="CY24" s="299"/>
      <c r="CZ24" s="299"/>
      <c r="DA24" s="299"/>
      <c r="DB24" s="299"/>
      <c r="DC24" s="299"/>
      <c r="DD24" s="299"/>
      <c r="DE24" s="299"/>
      <c r="DF24" s="299"/>
      <c r="DG24" s="299"/>
      <c r="DH24" s="299"/>
      <c r="DI24" s="299"/>
      <c r="DJ24" s="299"/>
      <c r="DK24" s="299"/>
      <c r="DL24" s="299"/>
      <c r="DM24" s="299"/>
      <c r="DN24" s="299"/>
      <c r="DO24" s="299"/>
      <c r="DP24" s="299"/>
      <c r="DQ24" s="299"/>
      <c r="DR24" s="299"/>
      <c r="DS24" s="299"/>
      <c r="DT24" s="299"/>
      <c r="DU24" s="299"/>
      <c r="DV24" s="299"/>
      <c r="DW24" s="299"/>
      <c r="DX24" s="299"/>
      <c r="DY24" s="299"/>
      <c r="DZ24" s="299"/>
      <c r="EA24" s="299"/>
      <c r="EB24" s="299"/>
      <c r="EC24" s="299"/>
      <c r="ED24" s="299"/>
      <c r="EE24" s="299"/>
      <c r="EF24" s="299"/>
      <c r="EG24" s="299"/>
      <c r="EH24" s="299"/>
      <c r="EI24" s="299"/>
      <c r="EJ24" s="299"/>
      <c r="EK24" s="299"/>
      <c r="EL24" s="299"/>
      <c r="EM24" s="299"/>
      <c r="EN24" s="299"/>
      <c r="EO24" s="299"/>
      <c r="EP24" s="299"/>
      <c r="EQ24" s="299"/>
      <c r="ER24" s="299"/>
      <c r="ES24" s="299"/>
      <c r="ET24" s="299"/>
      <c r="EU24" s="299"/>
      <c r="EV24" s="299"/>
      <c r="EW24" s="299"/>
      <c r="EX24" s="299"/>
      <c r="EY24" s="299"/>
      <c r="EZ24" s="299"/>
    </row>
    <row r="25" spans="1:156" ht="12.6" customHeight="1">
      <c r="A25" s="4442" t="s">
        <v>2259</v>
      </c>
      <c r="B25" s="4443"/>
      <c r="C25" s="4443"/>
      <c r="D25" s="4443"/>
      <c r="E25" s="4443"/>
      <c r="F25" s="4438" t="s">
        <v>589</v>
      </c>
      <c r="G25" s="4438"/>
      <c r="H25" s="4443"/>
      <c r="I25" s="4443"/>
      <c r="J25" s="4438" t="s">
        <v>590</v>
      </c>
      <c r="K25" s="4439"/>
      <c r="L25" s="4442"/>
      <c r="M25" s="4443"/>
      <c r="N25" s="4438" t="s">
        <v>1139</v>
      </c>
      <c r="O25" s="4438"/>
      <c r="P25" s="4438"/>
      <c r="Q25" s="4443"/>
      <c r="R25" s="4443"/>
      <c r="S25" s="4438" t="s">
        <v>591</v>
      </c>
      <c r="T25" s="4439"/>
      <c r="U25" s="4440"/>
      <c r="V25" s="4441"/>
      <c r="W25" s="4441"/>
      <c r="X25" s="4438" t="s">
        <v>1140</v>
      </c>
      <c r="Y25" s="4439"/>
      <c r="Z25" s="4476"/>
      <c r="AA25" s="4444"/>
      <c r="AB25" s="4444"/>
      <c r="AC25" s="4444"/>
      <c r="AD25" s="4444"/>
      <c r="AE25" s="4444"/>
      <c r="AF25" s="4444"/>
      <c r="AG25" s="4444"/>
      <c r="AH25" s="4444"/>
      <c r="AI25" s="4444"/>
      <c r="AJ25" s="4444"/>
      <c r="AK25" s="4444"/>
      <c r="AL25" s="4444"/>
      <c r="AM25" s="4444"/>
      <c r="AN25" s="4445"/>
      <c r="CW25" s="299"/>
      <c r="CX25" s="299"/>
      <c r="CY25" s="299"/>
      <c r="CZ25" s="299"/>
      <c r="DA25" s="299"/>
      <c r="DB25" s="299"/>
      <c r="DC25" s="299"/>
      <c r="DD25" s="299"/>
      <c r="DE25" s="299"/>
      <c r="DF25" s="299"/>
      <c r="DG25" s="299"/>
      <c r="DH25" s="299"/>
      <c r="DI25" s="299"/>
      <c r="DJ25" s="299"/>
      <c r="DK25" s="299"/>
      <c r="DL25" s="299"/>
      <c r="DM25" s="299"/>
      <c r="DN25" s="299"/>
      <c r="DO25" s="299"/>
      <c r="DP25" s="299"/>
      <c r="DQ25" s="299"/>
      <c r="DR25" s="299"/>
      <c r="DS25" s="299"/>
      <c r="DT25" s="299"/>
      <c r="DU25" s="299"/>
      <c r="DV25" s="299"/>
      <c r="DW25" s="299"/>
      <c r="DX25" s="299"/>
      <c r="DY25" s="299"/>
      <c r="DZ25" s="299"/>
      <c r="EA25" s="299"/>
      <c r="EB25" s="299"/>
      <c r="EC25" s="299"/>
      <c r="ED25" s="299"/>
      <c r="EE25" s="299"/>
      <c r="EF25" s="299"/>
      <c r="EG25" s="299"/>
      <c r="EH25" s="299"/>
      <c r="EI25" s="299"/>
      <c r="EJ25" s="299"/>
      <c r="EK25" s="299"/>
      <c r="EL25" s="299"/>
      <c r="EM25" s="299"/>
      <c r="EN25" s="299"/>
      <c r="EO25" s="299"/>
      <c r="EP25" s="299"/>
      <c r="EQ25" s="299"/>
      <c r="ER25" s="299"/>
      <c r="ES25" s="299"/>
      <c r="ET25" s="299"/>
      <c r="EU25" s="299"/>
      <c r="EV25" s="299"/>
      <c r="EW25" s="299"/>
      <c r="EX25" s="299"/>
      <c r="EY25" s="299"/>
      <c r="EZ25" s="299"/>
    </row>
    <row r="26" spans="1:156" ht="12.6" customHeight="1">
      <c r="A26" s="4442"/>
      <c r="B26" s="4443"/>
      <c r="C26" s="4443"/>
      <c r="D26" s="4443"/>
      <c r="E26" s="4443"/>
      <c r="F26" s="4438"/>
      <c r="G26" s="4438"/>
      <c r="H26" s="4443"/>
      <c r="I26" s="4443"/>
      <c r="J26" s="4438"/>
      <c r="K26" s="4439"/>
      <c r="L26" s="4442"/>
      <c r="M26" s="4443"/>
      <c r="N26" s="4438"/>
      <c r="O26" s="4438"/>
      <c r="P26" s="4438"/>
      <c r="Q26" s="4443"/>
      <c r="R26" s="4443"/>
      <c r="S26" s="4438"/>
      <c r="T26" s="4439"/>
      <c r="U26" s="4440"/>
      <c r="V26" s="4441"/>
      <c r="W26" s="4441"/>
      <c r="X26" s="4438"/>
      <c r="Y26" s="4439"/>
      <c r="Z26" s="4477"/>
      <c r="AA26" s="4446"/>
      <c r="AB26" s="4446"/>
      <c r="AC26" s="4446"/>
      <c r="AD26" s="4446"/>
      <c r="AE26" s="4446"/>
      <c r="AF26" s="4446"/>
      <c r="AG26" s="4446"/>
      <c r="AH26" s="4446"/>
      <c r="AI26" s="4446"/>
      <c r="AJ26" s="4446"/>
      <c r="AK26" s="4446"/>
      <c r="AL26" s="4446"/>
      <c r="AM26" s="4446"/>
      <c r="AN26" s="4447"/>
      <c r="CW26" s="777"/>
      <c r="CX26" s="777"/>
      <c r="CY26" s="777"/>
      <c r="CZ26" s="777"/>
      <c r="DA26" s="777"/>
      <c r="DB26" s="777"/>
      <c r="DC26" s="777"/>
      <c r="DD26" s="777"/>
      <c r="DE26" s="777"/>
      <c r="DF26" s="777"/>
      <c r="DG26" s="777"/>
      <c r="DH26" s="777"/>
      <c r="DI26" s="777"/>
      <c r="DJ26" s="777"/>
      <c r="DK26" s="777"/>
      <c r="DL26" s="777"/>
      <c r="DM26" s="777"/>
      <c r="DN26" s="777"/>
      <c r="DO26" s="777"/>
      <c r="DP26" s="777"/>
      <c r="DQ26" s="777"/>
      <c r="DR26" s="777"/>
      <c r="DS26" s="777"/>
      <c r="DT26" s="777"/>
      <c r="DU26" s="777"/>
      <c r="DV26" s="777"/>
      <c r="DW26" s="777"/>
      <c r="DX26" s="777"/>
      <c r="DY26" s="777"/>
      <c r="DZ26" s="777"/>
      <c r="EA26" s="777"/>
      <c r="EB26" s="777"/>
      <c r="EC26" s="777"/>
      <c r="ED26" s="777"/>
      <c r="EE26" s="777"/>
      <c r="EF26" s="777"/>
      <c r="EG26" s="777"/>
      <c r="EH26" s="777"/>
      <c r="EI26" s="777"/>
      <c r="EJ26" s="777"/>
      <c r="EK26" s="777"/>
      <c r="EL26" s="777"/>
      <c r="EM26" s="777"/>
      <c r="EN26" s="777"/>
      <c r="EO26" s="777"/>
      <c r="EP26" s="777"/>
      <c r="EQ26" s="777"/>
      <c r="ER26" s="777"/>
      <c r="ES26" s="777"/>
      <c r="ET26" s="777"/>
      <c r="EU26" s="777"/>
      <c r="EV26" s="777"/>
      <c r="EW26" s="777"/>
      <c r="EX26" s="777"/>
      <c r="EY26" s="777"/>
      <c r="EZ26" s="777"/>
    </row>
    <row r="27" spans="1:156" ht="12.6" customHeight="1">
      <c r="A27" s="4442" t="s">
        <v>2260</v>
      </c>
      <c r="B27" s="4443"/>
      <c r="C27" s="4443"/>
      <c r="D27" s="4443"/>
      <c r="E27" s="4443"/>
      <c r="F27" s="4438" t="s">
        <v>589</v>
      </c>
      <c r="G27" s="4438"/>
      <c r="H27" s="4443"/>
      <c r="I27" s="4443"/>
      <c r="J27" s="4438" t="s">
        <v>590</v>
      </c>
      <c r="K27" s="4439"/>
      <c r="L27" s="4442"/>
      <c r="M27" s="4443"/>
      <c r="N27" s="4438" t="s">
        <v>1139</v>
      </c>
      <c r="O27" s="4438"/>
      <c r="P27" s="4438"/>
      <c r="Q27" s="4443"/>
      <c r="R27" s="4443"/>
      <c r="S27" s="4438" t="s">
        <v>591</v>
      </c>
      <c r="T27" s="4439"/>
      <c r="U27" s="4440"/>
      <c r="V27" s="4441"/>
      <c r="W27" s="4441"/>
      <c r="X27" s="4438" t="s">
        <v>1140</v>
      </c>
      <c r="Y27" s="4439"/>
      <c r="Z27" s="4476"/>
      <c r="AA27" s="4444"/>
      <c r="AB27" s="4444"/>
      <c r="AC27" s="4444"/>
      <c r="AD27" s="4444"/>
      <c r="AE27" s="4444"/>
      <c r="AF27" s="4444"/>
      <c r="AG27" s="4444"/>
      <c r="AH27" s="4444"/>
      <c r="AI27" s="4444"/>
      <c r="AJ27" s="4444"/>
      <c r="AK27" s="4444"/>
      <c r="AL27" s="4444"/>
      <c r="AM27" s="4444"/>
      <c r="AN27" s="4445"/>
      <c r="CW27" s="777"/>
      <c r="CX27" s="777"/>
      <c r="CY27" s="777"/>
      <c r="CZ27" s="777"/>
      <c r="DA27" s="777"/>
      <c r="DB27" s="777"/>
      <c r="DC27" s="777"/>
      <c r="DD27" s="777"/>
      <c r="DE27" s="777"/>
      <c r="DF27" s="777"/>
      <c r="DG27" s="777"/>
      <c r="DH27" s="777"/>
      <c r="DI27" s="777"/>
      <c r="DJ27" s="777"/>
      <c r="DK27" s="777"/>
      <c r="DL27" s="777"/>
      <c r="DM27" s="777"/>
      <c r="DN27" s="777"/>
      <c r="DO27" s="777"/>
      <c r="DP27" s="777"/>
      <c r="DQ27" s="777"/>
      <c r="DR27" s="777"/>
      <c r="DS27" s="777"/>
      <c r="DT27" s="777"/>
      <c r="DU27" s="777"/>
      <c r="DV27" s="777"/>
      <c r="DW27" s="777"/>
      <c r="DX27" s="777"/>
      <c r="DY27" s="777"/>
      <c r="DZ27" s="777"/>
      <c r="EA27" s="777"/>
      <c r="EB27" s="777"/>
      <c r="EC27" s="299"/>
      <c r="ED27" s="299"/>
      <c r="EE27" s="299"/>
      <c r="EF27" s="299"/>
      <c r="EG27" s="299"/>
      <c r="EH27" s="299"/>
      <c r="EI27" s="777"/>
      <c r="EJ27" s="299"/>
      <c r="EK27" s="299"/>
      <c r="EL27" s="299"/>
      <c r="EM27" s="299"/>
      <c r="EN27" s="299"/>
      <c r="EO27" s="777"/>
      <c r="EP27" s="777"/>
      <c r="EQ27" s="777"/>
      <c r="ER27" s="777"/>
      <c r="ES27" s="777"/>
      <c r="ET27" s="777"/>
      <c r="EU27" s="777"/>
      <c r="EV27" s="299"/>
      <c r="EW27" s="299"/>
      <c r="EX27" s="299"/>
      <c r="EY27" s="299"/>
      <c r="EZ27" s="299"/>
    </row>
    <row r="28" spans="1:156" ht="12.6" customHeight="1">
      <c r="A28" s="4442"/>
      <c r="B28" s="4443"/>
      <c r="C28" s="4443"/>
      <c r="D28" s="4443"/>
      <c r="E28" s="4443"/>
      <c r="F28" s="4438"/>
      <c r="G28" s="4438"/>
      <c r="H28" s="4443"/>
      <c r="I28" s="4443"/>
      <c r="J28" s="4438"/>
      <c r="K28" s="4439"/>
      <c r="L28" s="4442"/>
      <c r="M28" s="4443"/>
      <c r="N28" s="4438"/>
      <c r="O28" s="4438"/>
      <c r="P28" s="4438"/>
      <c r="Q28" s="4443"/>
      <c r="R28" s="4443"/>
      <c r="S28" s="4438"/>
      <c r="T28" s="4439"/>
      <c r="U28" s="4440"/>
      <c r="V28" s="4441"/>
      <c r="W28" s="4441"/>
      <c r="X28" s="4438"/>
      <c r="Y28" s="4439"/>
      <c r="Z28" s="4477"/>
      <c r="AA28" s="4446"/>
      <c r="AB28" s="4446"/>
      <c r="AC28" s="4446"/>
      <c r="AD28" s="4446"/>
      <c r="AE28" s="4446"/>
      <c r="AF28" s="4446"/>
      <c r="AG28" s="4446"/>
      <c r="AH28" s="4446"/>
      <c r="AI28" s="4446"/>
      <c r="AJ28" s="4446"/>
      <c r="AK28" s="4446"/>
      <c r="AL28" s="4446"/>
      <c r="AM28" s="4446"/>
      <c r="AN28" s="4447"/>
      <c r="CW28" s="777"/>
      <c r="CX28" s="777"/>
      <c r="CY28" s="777"/>
      <c r="CZ28" s="777"/>
      <c r="DA28" s="777"/>
      <c r="DB28" s="777"/>
      <c r="DC28" s="777"/>
      <c r="DD28" s="777"/>
      <c r="DE28" s="777"/>
      <c r="DF28" s="777"/>
      <c r="DG28" s="777"/>
      <c r="DH28" s="777"/>
      <c r="DI28" s="777"/>
      <c r="DJ28" s="777"/>
      <c r="DK28" s="777"/>
      <c r="DL28" s="777"/>
      <c r="DM28" s="777"/>
      <c r="DN28" s="777"/>
      <c r="DO28" s="777"/>
      <c r="DP28" s="777"/>
      <c r="DQ28" s="777"/>
      <c r="DR28" s="777"/>
      <c r="DS28" s="777"/>
      <c r="DT28" s="777"/>
      <c r="DU28" s="777"/>
      <c r="DV28" s="777"/>
      <c r="DW28" s="777"/>
      <c r="DX28" s="777"/>
      <c r="DY28" s="777"/>
      <c r="DZ28" s="777"/>
      <c r="EA28" s="777"/>
      <c r="EB28" s="777"/>
      <c r="EC28" s="299"/>
      <c r="ED28" s="299"/>
      <c r="EE28" s="299"/>
      <c r="EF28" s="299"/>
      <c r="EG28" s="299"/>
      <c r="EH28" s="299"/>
      <c r="EI28" s="777"/>
      <c r="EJ28" s="299"/>
      <c r="EK28" s="299"/>
      <c r="EL28" s="299"/>
      <c r="EM28" s="299"/>
      <c r="EN28" s="299"/>
      <c r="EO28" s="777"/>
      <c r="EP28" s="777"/>
      <c r="EQ28" s="777"/>
      <c r="ER28" s="777"/>
      <c r="ES28" s="777"/>
      <c r="ET28" s="777"/>
      <c r="EU28" s="777"/>
      <c r="EV28" s="299"/>
      <c r="EW28" s="299"/>
      <c r="EX28" s="299"/>
      <c r="EY28" s="299"/>
      <c r="EZ28" s="299"/>
    </row>
    <row r="29" spans="1:156" ht="12.6" customHeight="1">
      <c r="A29" s="4442" t="s">
        <v>2260</v>
      </c>
      <c r="B29" s="4443"/>
      <c r="C29" s="4443"/>
      <c r="D29" s="4443"/>
      <c r="E29" s="4443"/>
      <c r="F29" s="4438" t="s">
        <v>589</v>
      </c>
      <c r="G29" s="4438"/>
      <c r="H29" s="4443"/>
      <c r="I29" s="4443"/>
      <c r="J29" s="4438" t="s">
        <v>590</v>
      </c>
      <c r="K29" s="4439"/>
      <c r="L29" s="4442"/>
      <c r="M29" s="4443"/>
      <c r="N29" s="4438" t="s">
        <v>1139</v>
      </c>
      <c r="O29" s="4438"/>
      <c r="P29" s="4438"/>
      <c r="Q29" s="4443"/>
      <c r="R29" s="4443"/>
      <c r="S29" s="4438" t="s">
        <v>591</v>
      </c>
      <c r="T29" s="4439"/>
      <c r="U29" s="4440"/>
      <c r="V29" s="4441"/>
      <c r="W29" s="4441"/>
      <c r="X29" s="4438" t="s">
        <v>1140</v>
      </c>
      <c r="Y29" s="4439"/>
      <c r="Z29" s="4476"/>
      <c r="AA29" s="4444"/>
      <c r="AB29" s="4444"/>
      <c r="AC29" s="4444"/>
      <c r="AD29" s="4444"/>
      <c r="AE29" s="4444"/>
      <c r="AF29" s="4444"/>
      <c r="AG29" s="4444"/>
      <c r="AH29" s="4444"/>
      <c r="AI29" s="4444"/>
      <c r="AJ29" s="4444"/>
      <c r="AK29" s="4444"/>
      <c r="AL29" s="4444"/>
      <c r="AM29" s="4444"/>
      <c r="AN29" s="4445"/>
      <c r="CW29" s="777"/>
      <c r="CX29" s="777"/>
      <c r="CY29" s="777"/>
      <c r="CZ29" s="777"/>
      <c r="DA29" s="777"/>
      <c r="DB29" s="777"/>
      <c r="DC29" s="777"/>
      <c r="DD29" s="777"/>
      <c r="DE29" s="777"/>
      <c r="DF29" s="777"/>
      <c r="DG29" s="777"/>
      <c r="DH29" s="777"/>
      <c r="DI29" s="777"/>
      <c r="DJ29" s="777"/>
      <c r="DK29" s="777"/>
      <c r="DL29" s="777"/>
      <c r="DM29" s="777"/>
      <c r="DN29" s="777"/>
      <c r="DO29" s="777"/>
      <c r="DP29" s="777"/>
      <c r="DQ29" s="777"/>
      <c r="DR29" s="777"/>
      <c r="DS29" s="777"/>
      <c r="DT29" s="777"/>
      <c r="DU29" s="777"/>
      <c r="DV29" s="777"/>
      <c r="DW29" s="777"/>
      <c r="DX29" s="777"/>
      <c r="DY29" s="777"/>
      <c r="DZ29" s="777"/>
      <c r="EA29" s="777"/>
      <c r="EB29" s="777"/>
      <c r="EC29" s="299"/>
      <c r="ED29" s="299"/>
      <c r="EE29" s="299"/>
      <c r="EF29" s="299"/>
      <c r="EG29" s="299"/>
      <c r="EH29" s="299"/>
      <c r="EI29" s="299"/>
      <c r="EJ29" s="299"/>
      <c r="EK29" s="299"/>
      <c r="EL29" s="299"/>
      <c r="EM29" s="299"/>
      <c r="EN29" s="299"/>
      <c r="EO29" s="299"/>
      <c r="EP29" s="299"/>
      <c r="EQ29" s="299"/>
      <c r="ER29" s="299"/>
      <c r="ES29" s="299"/>
      <c r="ET29" s="299"/>
      <c r="EU29" s="299"/>
      <c r="EV29" s="299"/>
      <c r="EW29" s="299"/>
      <c r="EX29" s="299"/>
      <c r="EY29" s="299"/>
      <c r="EZ29" s="299"/>
    </row>
    <row r="30" spans="1:156" ht="12.6" customHeight="1">
      <c r="A30" s="4442"/>
      <c r="B30" s="4443"/>
      <c r="C30" s="4443"/>
      <c r="D30" s="4443"/>
      <c r="E30" s="4443"/>
      <c r="F30" s="4438"/>
      <c r="G30" s="4438"/>
      <c r="H30" s="4443"/>
      <c r="I30" s="4443"/>
      <c r="J30" s="4438"/>
      <c r="K30" s="4439"/>
      <c r="L30" s="4442"/>
      <c r="M30" s="4443"/>
      <c r="N30" s="4438"/>
      <c r="O30" s="4438"/>
      <c r="P30" s="4438"/>
      <c r="Q30" s="4443"/>
      <c r="R30" s="4443"/>
      <c r="S30" s="4438"/>
      <c r="T30" s="4439"/>
      <c r="U30" s="4440"/>
      <c r="V30" s="4441"/>
      <c r="W30" s="4441"/>
      <c r="X30" s="4438"/>
      <c r="Y30" s="4439"/>
      <c r="Z30" s="4477"/>
      <c r="AA30" s="4446"/>
      <c r="AB30" s="4446"/>
      <c r="AC30" s="4446"/>
      <c r="AD30" s="4446"/>
      <c r="AE30" s="4446"/>
      <c r="AF30" s="4446"/>
      <c r="AG30" s="4446"/>
      <c r="AH30" s="4446"/>
      <c r="AI30" s="4446"/>
      <c r="AJ30" s="4446"/>
      <c r="AK30" s="4446"/>
      <c r="AL30" s="4446"/>
      <c r="AM30" s="4446"/>
      <c r="AN30" s="4447"/>
      <c r="CW30" s="777"/>
      <c r="CX30" s="777"/>
      <c r="CY30" s="777"/>
      <c r="CZ30" s="777"/>
      <c r="DA30" s="777"/>
      <c r="DB30" s="777"/>
      <c r="DC30" s="777"/>
      <c r="DD30" s="777"/>
      <c r="DE30" s="777"/>
      <c r="DF30" s="777"/>
      <c r="DG30" s="777"/>
      <c r="DH30" s="777"/>
      <c r="DI30" s="777"/>
      <c r="DJ30" s="777"/>
      <c r="DK30" s="777"/>
      <c r="DL30" s="777"/>
      <c r="DM30" s="777"/>
      <c r="DN30" s="777"/>
      <c r="DO30" s="777"/>
      <c r="DP30" s="777"/>
      <c r="DQ30" s="777"/>
      <c r="DR30" s="777"/>
      <c r="DS30" s="777"/>
      <c r="DT30" s="777"/>
      <c r="DU30" s="777"/>
      <c r="DV30" s="777"/>
      <c r="DW30" s="777"/>
      <c r="DX30" s="777"/>
      <c r="DY30" s="777"/>
      <c r="DZ30" s="777"/>
      <c r="EA30" s="777"/>
      <c r="EB30" s="777"/>
      <c r="EC30" s="299"/>
      <c r="ED30" s="299"/>
      <c r="EE30" s="299"/>
      <c r="EF30" s="299"/>
      <c r="EG30" s="299"/>
      <c r="EH30" s="299"/>
      <c r="EI30" s="299"/>
      <c r="EJ30" s="299"/>
      <c r="EK30" s="299"/>
      <c r="EL30" s="299"/>
      <c r="EM30" s="299"/>
      <c r="EN30" s="299"/>
      <c r="EO30" s="299"/>
      <c r="EP30" s="299"/>
      <c r="EQ30" s="299"/>
      <c r="ER30" s="299"/>
      <c r="ES30" s="299"/>
      <c r="ET30" s="299"/>
      <c r="EU30" s="299"/>
      <c r="EV30" s="299"/>
      <c r="EW30" s="299"/>
      <c r="EX30" s="299"/>
      <c r="EY30" s="299"/>
      <c r="EZ30" s="299"/>
    </row>
    <row r="31" spans="1:156" ht="12.6" customHeight="1">
      <c r="A31" s="4442" t="s">
        <v>2267</v>
      </c>
      <c r="B31" s="4443"/>
      <c r="C31" s="4443"/>
      <c r="D31" s="4443"/>
      <c r="E31" s="4443"/>
      <c r="F31" s="4438" t="s">
        <v>589</v>
      </c>
      <c r="G31" s="4438"/>
      <c r="H31" s="4443"/>
      <c r="I31" s="4443"/>
      <c r="J31" s="4438" t="s">
        <v>590</v>
      </c>
      <c r="K31" s="4439"/>
      <c r="L31" s="4442"/>
      <c r="M31" s="4443"/>
      <c r="N31" s="4438" t="s">
        <v>1139</v>
      </c>
      <c r="O31" s="4438"/>
      <c r="P31" s="4438"/>
      <c r="Q31" s="4443"/>
      <c r="R31" s="4443"/>
      <c r="S31" s="4438" t="s">
        <v>591</v>
      </c>
      <c r="T31" s="4439"/>
      <c r="U31" s="4440"/>
      <c r="V31" s="4441"/>
      <c r="W31" s="4441"/>
      <c r="X31" s="4438" t="s">
        <v>1140</v>
      </c>
      <c r="Y31" s="4439"/>
      <c r="Z31" s="4476"/>
      <c r="AA31" s="4444"/>
      <c r="AB31" s="4444"/>
      <c r="AC31" s="4444"/>
      <c r="AD31" s="4444"/>
      <c r="AE31" s="4444"/>
      <c r="AF31" s="4444"/>
      <c r="AG31" s="4444"/>
      <c r="AH31" s="4444"/>
      <c r="AI31" s="4444"/>
      <c r="AJ31" s="4444"/>
      <c r="AK31" s="4444"/>
      <c r="AL31" s="4444"/>
      <c r="AM31" s="4444"/>
      <c r="AN31" s="4445"/>
      <c r="AP31" s="419"/>
      <c r="AQ31" s="419"/>
      <c r="AR31" s="419"/>
      <c r="AS31" s="419"/>
      <c r="AT31" s="409"/>
      <c r="AU31" s="409"/>
      <c r="AV31" s="409"/>
      <c r="AW31" s="409"/>
      <c r="AX31" s="409"/>
      <c r="AY31" s="409"/>
      <c r="AZ31" s="409"/>
      <c r="BA31" s="409"/>
      <c r="BB31" s="409"/>
      <c r="BC31" s="409"/>
      <c r="BD31" s="409"/>
      <c r="BE31" s="409"/>
      <c r="BF31" s="409"/>
      <c r="BG31" s="409"/>
      <c r="BH31" s="409"/>
      <c r="BI31" s="409"/>
      <c r="BJ31" s="409"/>
      <c r="BK31" s="409"/>
      <c r="BL31" s="409"/>
      <c r="BM31" s="409"/>
      <c r="BN31" s="409"/>
      <c r="BO31" s="409"/>
      <c r="BP31" s="409"/>
      <c r="BQ31" s="409"/>
      <c r="BR31" s="409"/>
      <c r="BS31" s="409"/>
      <c r="BT31" s="409"/>
      <c r="BU31" s="409"/>
      <c r="BV31" s="409"/>
      <c r="BW31" s="409"/>
      <c r="BX31" s="409"/>
      <c r="BY31" s="409"/>
      <c r="BZ31" s="409"/>
      <c r="CA31" s="409"/>
      <c r="CB31" s="409"/>
      <c r="CC31" s="409"/>
      <c r="CD31" s="409"/>
      <c r="CE31" s="409"/>
      <c r="CF31" s="409"/>
      <c r="CG31" s="409"/>
      <c r="CH31" s="409"/>
      <c r="CI31" s="409"/>
      <c r="CJ31" s="409"/>
      <c r="CK31" s="409"/>
      <c r="CL31" s="409"/>
      <c r="CM31" s="409"/>
      <c r="CN31" s="409"/>
      <c r="CO31" s="409"/>
      <c r="CP31" s="409"/>
      <c r="CQ31" s="409"/>
      <c r="CR31" s="409"/>
      <c r="CS31" s="409"/>
      <c r="CT31" s="409"/>
      <c r="CU31" s="409"/>
      <c r="CV31" s="49"/>
      <c r="CW31" s="768"/>
      <c r="CX31" s="768"/>
      <c r="CY31" s="768"/>
      <c r="CZ31" s="768"/>
      <c r="DA31" s="768"/>
      <c r="DB31" s="768"/>
      <c r="DC31" s="768"/>
      <c r="DD31" s="768"/>
      <c r="DE31" s="768"/>
      <c r="DF31" s="768"/>
      <c r="DG31" s="768"/>
      <c r="DH31" s="768"/>
      <c r="DI31" s="768"/>
      <c r="DJ31" s="768"/>
      <c r="DK31" s="768"/>
      <c r="DL31" s="768"/>
      <c r="DM31" s="768"/>
      <c r="DN31" s="768"/>
      <c r="DO31" s="768"/>
      <c r="DP31" s="768"/>
      <c r="DQ31" s="777"/>
      <c r="DR31" s="777"/>
      <c r="DS31" s="777"/>
      <c r="DT31" s="777"/>
      <c r="DU31" s="777"/>
      <c r="DV31" s="777"/>
      <c r="DW31" s="777"/>
      <c r="DX31" s="777"/>
      <c r="DY31" s="777"/>
      <c r="DZ31" s="777"/>
      <c r="EA31" s="777"/>
      <c r="EB31" s="777"/>
      <c r="EC31" s="299"/>
      <c r="ED31" s="299"/>
      <c r="EE31" s="299"/>
      <c r="EF31" s="299"/>
      <c r="EG31" s="299"/>
      <c r="EH31" s="299"/>
      <c r="EI31" s="299"/>
      <c r="EJ31" s="299"/>
      <c r="EK31" s="299"/>
      <c r="EL31" s="299"/>
      <c r="EM31" s="299"/>
      <c r="EN31" s="299"/>
      <c r="EO31" s="299"/>
      <c r="EP31" s="299"/>
      <c r="EQ31" s="299"/>
      <c r="ER31" s="299"/>
      <c r="ES31" s="299"/>
      <c r="ET31" s="299"/>
      <c r="EU31" s="299"/>
      <c r="EV31" s="299"/>
      <c r="EW31" s="299"/>
      <c r="EX31" s="299"/>
      <c r="EY31" s="299"/>
      <c r="EZ31" s="299"/>
    </row>
    <row r="32" spans="1:156" ht="12.6" customHeight="1">
      <c r="A32" s="4442"/>
      <c r="B32" s="4443"/>
      <c r="C32" s="4443"/>
      <c r="D32" s="4443"/>
      <c r="E32" s="4443"/>
      <c r="F32" s="4438"/>
      <c r="G32" s="4438"/>
      <c r="H32" s="4443"/>
      <c r="I32" s="4443"/>
      <c r="J32" s="4438"/>
      <c r="K32" s="4439"/>
      <c r="L32" s="4442"/>
      <c r="M32" s="4443"/>
      <c r="N32" s="4438"/>
      <c r="O32" s="4438"/>
      <c r="P32" s="4438"/>
      <c r="Q32" s="4443"/>
      <c r="R32" s="4443"/>
      <c r="S32" s="4438"/>
      <c r="T32" s="4439"/>
      <c r="U32" s="4440"/>
      <c r="V32" s="4441"/>
      <c r="W32" s="4441"/>
      <c r="X32" s="4438"/>
      <c r="Y32" s="4439"/>
      <c r="Z32" s="4477"/>
      <c r="AA32" s="4446"/>
      <c r="AB32" s="4446"/>
      <c r="AC32" s="4446"/>
      <c r="AD32" s="4446"/>
      <c r="AE32" s="4446"/>
      <c r="AF32" s="4446"/>
      <c r="AG32" s="4446"/>
      <c r="AH32" s="4446"/>
      <c r="AI32" s="4446"/>
      <c r="AJ32" s="4446"/>
      <c r="AK32" s="4446"/>
      <c r="AL32" s="4446"/>
      <c r="AM32" s="4446"/>
      <c r="AN32" s="4447"/>
      <c r="AP32" s="420"/>
      <c r="AQ32" s="420"/>
      <c r="AR32" s="420"/>
      <c r="AS32" s="420"/>
      <c r="AT32" s="285"/>
      <c r="AU32" s="285"/>
      <c r="AV32" s="285"/>
      <c r="AW32" s="285"/>
      <c r="AX32" s="285"/>
      <c r="AY32" s="285"/>
      <c r="AZ32" s="285"/>
      <c r="BA32" s="285"/>
      <c r="BB32" s="285"/>
      <c r="BC32" s="285"/>
      <c r="BD32" s="285"/>
      <c r="BE32" s="285"/>
      <c r="BF32" s="285"/>
      <c r="BG32" s="285"/>
      <c r="BH32" s="285"/>
      <c r="BI32" s="285"/>
      <c r="BJ32" s="285"/>
      <c r="BK32" s="285"/>
      <c r="BL32" s="285"/>
      <c r="BM32" s="285"/>
      <c r="BN32" s="285"/>
      <c r="BO32" s="285"/>
      <c r="BP32" s="285"/>
      <c r="BQ32" s="285"/>
      <c r="BR32" s="285"/>
      <c r="BS32" s="285"/>
      <c r="BT32" s="285"/>
      <c r="BU32" s="285"/>
      <c r="BV32" s="285"/>
      <c r="BW32" s="285"/>
      <c r="BX32" s="285"/>
      <c r="BY32" s="285"/>
      <c r="BZ32" s="285"/>
      <c r="CA32" s="285"/>
      <c r="CB32" s="285"/>
      <c r="CC32" s="285"/>
      <c r="CD32" s="285"/>
      <c r="CE32" s="285"/>
      <c r="CF32" s="285"/>
      <c r="CG32" s="285"/>
      <c r="CH32" s="285"/>
      <c r="CI32" s="285"/>
      <c r="CJ32" s="285"/>
      <c r="CK32" s="285"/>
      <c r="CL32" s="285"/>
      <c r="CM32" s="285"/>
      <c r="CN32" s="285"/>
      <c r="CO32" s="285"/>
      <c r="CP32" s="285"/>
      <c r="CQ32" s="285"/>
      <c r="CR32" s="285"/>
      <c r="CS32" s="285"/>
      <c r="CT32" s="285"/>
      <c r="CU32" s="285"/>
      <c r="CV32" s="285"/>
      <c r="CW32" s="769"/>
      <c r="CX32" s="769"/>
      <c r="CY32" s="769"/>
      <c r="CZ32" s="769"/>
      <c r="DA32" s="769"/>
      <c r="DB32" s="769"/>
      <c r="DC32" s="769"/>
      <c r="DD32" s="769"/>
      <c r="DE32" s="769"/>
      <c r="DF32" s="768"/>
      <c r="DG32" s="768"/>
      <c r="DH32" s="768"/>
      <c r="DI32" s="768"/>
      <c r="DJ32" s="768"/>
      <c r="DK32" s="768"/>
      <c r="DL32" s="768"/>
      <c r="DM32" s="768"/>
      <c r="DN32" s="768"/>
      <c r="DO32" s="768"/>
      <c r="DP32" s="768"/>
      <c r="DQ32" s="777"/>
      <c r="DR32" s="777"/>
      <c r="DS32" s="777"/>
      <c r="DT32" s="777"/>
      <c r="DU32" s="777"/>
      <c r="DV32" s="777"/>
      <c r="DW32" s="777"/>
      <c r="DX32" s="777"/>
      <c r="DY32" s="777"/>
      <c r="DZ32" s="777"/>
      <c r="EA32" s="777"/>
      <c r="EB32" s="777"/>
      <c r="EC32" s="299"/>
      <c r="ED32" s="299"/>
      <c r="EE32" s="299"/>
      <c r="EF32" s="299"/>
      <c r="EG32" s="299"/>
      <c r="EH32" s="299"/>
      <c r="EI32" s="299"/>
      <c r="EJ32" s="299"/>
      <c r="EK32" s="299"/>
      <c r="EL32" s="299"/>
      <c r="EM32" s="299"/>
      <c r="EN32" s="299"/>
      <c r="EO32" s="299"/>
      <c r="EP32" s="299"/>
      <c r="EQ32" s="299"/>
      <c r="ER32" s="299"/>
      <c r="ES32" s="299"/>
      <c r="ET32" s="299"/>
      <c r="EU32" s="299"/>
      <c r="EV32" s="299"/>
      <c r="EW32" s="299"/>
      <c r="EX32" s="299"/>
      <c r="EY32" s="299"/>
      <c r="EZ32" s="299"/>
    </row>
    <row r="33" spans="1:160" ht="12.6" customHeight="1">
      <c r="A33" s="4442" t="s">
        <v>2260</v>
      </c>
      <c r="B33" s="4443"/>
      <c r="C33" s="4443"/>
      <c r="D33" s="4443"/>
      <c r="E33" s="4443"/>
      <c r="F33" s="4438" t="s">
        <v>589</v>
      </c>
      <c r="G33" s="4438"/>
      <c r="H33" s="4443"/>
      <c r="I33" s="4443"/>
      <c r="J33" s="4438" t="s">
        <v>590</v>
      </c>
      <c r="K33" s="4439"/>
      <c r="L33" s="4442"/>
      <c r="M33" s="4443"/>
      <c r="N33" s="4438" t="s">
        <v>1139</v>
      </c>
      <c r="O33" s="4438"/>
      <c r="P33" s="4438"/>
      <c r="Q33" s="4443"/>
      <c r="R33" s="4443"/>
      <c r="S33" s="4438" t="s">
        <v>591</v>
      </c>
      <c r="T33" s="4439"/>
      <c r="U33" s="4440"/>
      <c r="V33" s="4441"/>
      <c r="W33" s="4441"/>
      <c r="X33" s="4438" t="s">
        <v>1140</v>
      </c>
      <c r="Y33" s="4439"/>
      <c r="Z33" s="4476"/>
      <c r="AA33" s="4444"/>
      <c r="AB33" s="4444"/>
      <c r="AC33" s="4444"/>
      <c r="AD33" s="4444"/>
      <c r="AE33" s="4444"/>
      <c r="AF33" s="4444"/>
      <c r="AG33" s="4444"/>
      <c r="AH33" s="4444"/>
      <c r="AI33" s="4444"/>
      <c r="AJ33" s="4444"/>
      <c r="AK33" s="4444"/>
      <c r="AL33" s="4444"/>
      <c r="AM33" s="4444"/>
      <c r="AN33" s="4445"/>
      <c r="AP33" s="420"/>
      <c r="AQ33" s="420"/>
      <c r="AR33" s="420"/>
      <c r="AS33" s="420"/>
      <c r="AT33" s="285"/>
      <c r="AU33" s="285"/>
      <c r="AV33" s="285"/>
      <c r="AW33" s="285"/>
      <c r="AX33" s="285"/>
      <c r="AY33" s="285"/>
      <c r="AZ33" s="285"/>
      <c r="BA33" s="285"/>
      <c r="BB33" s="285"/>
      <c r="BC33" s="285"/>
      <c r="BD33" s="285"/>
      <c r="BE33" s="285"/>
      <c r="BF33" s="285"/>
      <c r="BG33" s="285"/>
      <c r="BH33" s="285"/>
      <c r="BI33" s="285"/>
      <c r="BJ33" s="285"/>
      <c r="BK33" s="285"/>
      <c r="BL33" s="285"/>
      <c r="BM33" s="285"/>
      <c r="BN33" s="285"/>
      <c r="BO33" s="285"/>
      <c r="BP33" s="285"/>
      <c r="BQ33" s="285"/>
      <c r="BR33" s="285"/>
      <c r="BS33" s="285"/>
      <c r="BT33" s="285"/>
      <c r="BU33" s="285"/>
      <c r="BV33" s="285"/>
      <c r="BW33" s="285"/>
      <c r="BX33" s="285"/>
      <c r="BY33" s="285"/>
      <c r="BZ33" s="285"/>
      <c r="CA33" s="285"/>
      <c r="CB33" s="285"/>
      <c r="CC33" s="285"/>
      <c r="CD33" s="285"/>
      <c r="CE33" s="285"/>
      <c r="CF33" s="285"/>
      <c r="CG33" s="285"/>
      <c r="CH33" s="285"/>
      <c r="CI33" s="285"/>
      <c r="CJ33" s="285"/>
      <c r="CK33" s="285"/>
      <c r="CL33" s="285"/>
      <c r="CM33" s="285"/>
      <c r="CN33" s="285"/>
      <c r="CO33" s="285"/>
      <c r="CP33" s="285"/>
      <c r="CQ33" s="285"/>
      <c r="CR33" s="285"/>
      <c r="CS33" s="285"/>
      <c r="CT33" s="285"/>
      <c r="CU33" s="285"/>
      <c r="CV33" s="285"/>
      <c r="CW33" s="769"/>
      <c r="CX33" s="769"/>
      <c r="CY33" s="769"/>
      <c r="CZ33" s="769"/>
      <c r="DA33" s="769"/>
      <c r="DB33" s="769"/>
      <c r="DC33" s="769"/>
      <c r="DD33" s="769"/>
      <c r="DE33" s="769"/>
      <c r="DF33" s="768"/>
      <c r="DG33" s="768"/>
      <c r="DH33" s="768"/>
      <c r="DI33" s="768"/>
      <c r="DJ33" s="768"/>
      <c r="DK33" s="768"/>
      <c r="DL33" s="768"/>
      <c r="DM33" s="768"/>
      <c r="DN33" s="768"/>
      <c r="DO33" s="768"/>
      <c r="DP33" s="768"/>
      <c r="DQ33" s="777"/>
      <c r="DR33" s="777"/>
      <c r="DS33" s="777"/>
      <c r="DT33" s="777"/>
      <c r="DU33" s="777"/>
      <c r="DV33" s="777"/>
      <c r="DW33" s="777"/>
      <c r="DX33" s="777"/>
      <c r="DY33" s="777"/>
      <c r="DZ33" s="777"/>
      <c r="EA33" s="777"/>
      <c r="EB33" s="777"/>
      <c r="EC33" s="299"/>
      <c r="ED33" s="299"/>
      <c r="EE33" s="299"/>
      <c r="EF33" s="299"/>
      <c r="EG33" s="299"/>
      <c r="EH33" s="299"/>
      <c r="EI33" s="299"/>
      <c r="EJ33" s="299"/>
      <c r="EK33" s="299"/>
      <c r="EL33" s="299"/>
      <c r="EM33" s="299"/>
      <c r="EN33" s="299"/>
      <c r="EO33" s="299"/>
      <c r="EP33" s="299"/>
      <c r="EQ33" s="299"/>
      <c r="ER33" s="299"/>
      <c r="ES33" s="299"/>
      <c r="ET33" s="299"/>
      <c r="EU33" s="299"/>
      <c r="EV33" s="299"/>
      <c r="EW33" s="299"/>
      <c r="EX33" s="299"/>
      <c r="EY33" s="299"/>
      <c r="EZ33" s="299"/>
    </row>
    <row r="34" spans="1:160" ht="12.6" customHeight="1">
      <c r="A34" s="4442"/>
      <c r="B34" s="4443"/>
      <c r="C34" s="4443"/>
      <c r="D34" s="4443"/>
      <c r="E34" s="4443"/>
      <c r="F34" s="4438"/>
      <c r="G34" s="4438"/>
      <c r="H34" s="4443"/>
      <c r="I34" s="4443"/>
      <c r="J34" s="4438"/>
      <c r="K34" s="4439"/>
      <c r="L34" s="4442"/>
      <c r="M34" s="4443"/>
      <c r="N34" s="4438"/>
      <c r="O34" s="4438"/>
      <c r="P34" s="4438"/>
      <c r="Q34" s="4443"/>
      <c r="R34" s="4443"/>
      <c r="S34" s="4438"/>
      <c r="T34" s="4439"/>
      <c r="U34" s="4440"/>
      <c r="V34" s="4441"/>
      <c r="W34" s="4441"/>
      <c r="X34" s="4438"/>
      <c r="Y34" s="4439"/>
      <c r="Z34" s="4477"/>
      <c r="AA34" s="4446"/>
      <c r="AB34" s="4446"/>
      <c r="AC34" s="4446"/>
      <c r="AD34" s="4446"/>
      <c r="AE34" s="4446"/>
      <c r="AF34" s="4446"/>
      <c r="AG34" s="4446"/>
      <c r="AH34" s="4446"/>
      <c r="AI34" s="4446"/>
      <c r="AJ34" s="4446"/>
      <c r="AK34" s="4446"/>
      <c r="AL34" s="4446"/>
      <c r="AM34" s="4446"/>
      <c r="AN34" s="4447"/>
      <c r="AP34" s="420"/>
      <c r="AQ34" s="420"/>
      <c r="AR34" s="420"/>
      <c r="AS34" s="420"/>
      <c r="AT34" s="285"/>
      <c r="AU34" s="285"/>
      <c r="AV34" s="285"/>
      <c r="AW34" s="285"/>
      <c r="AX34" s="285"/>
      <c r="AY34" s="285"/>
      <c r="AZ34" s="285"/>
      <c r="BA34" s="285"/>
      <c r="BB34" s="285"/>
      <c r="BC34" s="285"/>
      <c r="BD34" s="285"/>
      <c r="BE34" s="285"/>
      <c r="BF34" s="285"/>
      <c r="BG34" s="285"/>
      <c r="BH34" s="285"/>
      <c r="BI34" s="285"/>
      <c r="BJ34" s="285"/>
      <c r="BK34" s="285"/>
      <c r="BL34" s="285"/>
      <c r="BM34" s="285"/>
      <c r="BN34" s="285"/>
      <c r="BO34" s="285"/>
      <c r="BP34" s="285"/>
      <c r="BQ34" s="285"/>
      <c r="BR34" s="285"/>
      <c r="BS34" s="285"/>
      <c r="BT34" s="285"/>
      <c r="BU34" s="285"/>
      <c r="BV34" s="285"/>
      <c r="BW34" s="285"/>
      <c r="BX34" s="285"/>
      <c r="BY34" s="285"/>
      <c r="BZ34" s="285"/>
      <c r="CA34" s="285"/>
      <c r="CB34" s="285"/>
      <c r="CC34" s="285"/>
      <c r="CD34" s="285"/>
      <c r="CE34" s="285"/>
      <c r="CF34" s="285"/>
      <c r="CG34" s="285"/>
      <c r="CH34" s="285"/>
      <c r="CI34" s="285"/>
      <c r="CJ34" s="285"/>
      <c r="CK34" s="285"/>
      <c r="CL34" s="285"/>
      <c r="CM34" s="285"/>
      <c r="CN34" s="285"/>
      <c r="CO34" s="285"/>
      <c r="CP34" s="285"/>
      <c r="CQ34" s="285"/>
      <c r="CR34" s="285"/>
      <c r="CS34" s="285"/>
      <c r="CT34" s="285"/>
      <c r="CU34" s="285"/>
      <c r="CV34" s="285"/>
      <c r="CW34" s="769"/>
      <c r="CX34" s="769"/>
      <c r="CY34" s="769"/>
      <c r="CZ34" s="769"/>
      <c r="DA34" s="769"/>
      <c r="DB34" s="769"/>
      <c r="DC34" s="769"/>
      <c r="DD34" s="769"/>
      <c r="DE34" s="769"/>
      <c r="DF34" s="768"/>
      <c r="DG34" s="768"/>
      <c r="DH34" s="768"/>
      <c r="DI34" s="768"/>
      <c r="DJ34" s="768"/>
      <c r="DK34" s="768"/>
      <c r="DL34" s="768"/>
      <c r="DM34" s="768"/>
      <c r="DN34" s="768"/>
      <c r="DO34" s="768"/>
      <c r="DP34" s="768"/>
      <c r="DQ34" s="777"/>
      <c r="DR34" s="777"/>
      <c r="DS34" s="777"/>
      <c r="DT34" s="777"/>
      <c r="DU34" s="777"/>
      <c r="DV34" s="777"/>
      <c r="DW34" s="777"/>
      <c r="DX34" s="777"/>
      <c r="DY34" s="777"/>
      <c r="DZ34" s="777"/>
      <c r="EA34" s="777"/>
      <c r="EB34" s="777"/>
      <c r="EC34" s="299"/>
      <c r="ED34" s="299"/>
      <c r="EE34" s="299"/>
      <c r="EF34" s="299"/>
      <c r="EG34" s="299"/>
      <c r="EH34" s="299"/>
      <c r="EI34" s="299"/>
      <c r="EJ34" s="299"/>
      <c r="EK34" s="299"/>
      <c r="EL34" s="299"/>
      <c r="EM34" s="299"/>
      <c r="EN34" s="299"/>
      <c r="EO34" s="299"/>
      <c r="EP34" s="299"/>
      <c r="EQ34" s="299"/>
      <c r="ER34" s="299"/>
      <c r="ES34" s="299"/>
      <c r="ET34" s="299"/>
      <c r="EU34" s="299"/>
      <c r="EV34" s="299"/>
      <c r="EW34" s="299"/>
      <c r="EX34" s="299"/>
      <c r="EY34" s="299"/>
      <c r="EZ34" s="299"/>
    </row>
    <row r="35" spans="1:160" ht="12.6" customHeight="1">
      <c r="A35" s="4442" t="s">
        <v>2281</v>
      </c>
      <c r="B35" s="4443"/>
      <c r="C35" s="4443"/>
      <c r="D35" s="4443"/>
      <c r="E35" s="4443"/>
      <c r="F35" s="4438" t="s">
        <v>589</v>
      </c>
      <c r="G35" s="4438"/>
      <c r="H35" s="4443"/>
      <c r="I35" s="4443"/>
      <c r="J35" s="4438" t="s">
        <v>590</v>
      </c>
      <c r="K35" s="4439"/>
      <c r="L35" s="4442"/>
      <c r="M35" s="4443"/>
      <c r="N35" s="4438" t="s">
        <v>1139</v>
      </c>
      <c r="O35" s="4438"/>
      <c r="P35" s="4438"/>
      <c r="Q35" s="4443"/>
      <c r="R35" s="4443"/>
      <c r="S35" s="4438" t="s">
        <v>591</v>
      </c>
      <c r="T35" s="4439"/>
      <c r="U35" s="4440"/>
      <c r="V35" s="4441"/>
      <c r="W35" s="4441"/>
      <c r="X35" s="4438" t="s">
        <v>1140</v>
      </c>
      <c r="Y35" s="4439"/>
      <c r="Z35" s="4476"/>
      <c r="AA35" s="4444"/>
      <c r="AB35" s="4444"/>
      <c r="AC35" s="4444"/>
      <c r="AD35" s="4444"/>
      <c r="AE35" s="4444"/>
      <c r="AF35" s="4444"/>
      <c r="AG35" s="4444"/>
      <c r="AH35" s="4444"/>
      <c r="AI35" s="4444"/>
      <c r="AJ35" s="4444"/>
      <c r="AK35" s="4444"/>
      <c r="AL35" s="4444"/>
      <c r="AM35" s="4444"/>
      <c r="AN35" s="4445"/>
      <c r="AP35" s="420"/>
      <c r="AQ35" s="420"/>
      <c r="AR35" s="420"/>
      <c r="AS35" s="420"/>
      <c r="AT35" s="285"/>
      <c r="AU35" s="285"/>
      <c r="AV35" s="285"/>
      <c r="AW35" s="285"/>
      <c r="AX35" s="285"/>
      <c r="AY35" s="285"/>
      <c r="AZ35" s="285"/>
      <c r="BA35" s="285"/>
      <c r="BB35" s="285"/>
      <c r="BC35" s="285"/>
      <c r="BD35" s="285"/>
      <c r="BE35" s="285"/>
      <c r="BF35" s="285"/>
      <c r="BG35" s="285"/>
      <c r="BH35" s="285"/>
      <c r="BI35" s="285"/>
      <c r="BJ35" s="285"/>
      <c r="BK35" s="285"/>
      <c r="BL35" s="285"/>
      <c r="BM35" s="285"/>
      <c r="BN35" s="285"/>
      <c r="BO35" s="285"/>
      <c r="BP35" s="285"/>
      <c r="BQ35" s="285"/>
      <c r="BR35" s="285"/>
      <c r="BS35" s="285"/>
      <c r="BT35" s="285"/>
      <c r="BU35" s="285"/>
      <c r="BV35" s="285"/>
      <c r="BW35" s="285"/>
      <c r="BX35" s="285"/>
      <c r="BY35" s="285"/>
      <c r="BZ35" s="285"/>
      <c r="CA35" s="285"/>
      <c r="CB35" s="285"/>
      <c r="CC35" s="285"/>
      <c r="CD35" s="285"/>
      <c r="CE35" s="285"/>
      <c r="CF35" s="285"/>
      <c r="CG35" s="285"/>
      <c r="CH35" s="285"/>
      <c r="CI35" s="285"/>
      <c r="CJ35" s="285"/>
      <c r="CK35" s="285"/>
      <c r="CL35" s="285"/>
      <c r="CM35" s="285"/>
      <c r="CN35" s="285"/>
      <c r="CO35" s="285"/>
      <c r="CP35" s="285"/>
      <c r="CQ35" s="285"/>
      <c r="CR35" s="285"/>
      <c r="CS35" s="285"/>
      <c r="CT35" s="285"/>
      <c r="CU35" s="285"/>
      <c r="CV35" s="285"/>
      <c r="CW35" s="285"/>
      <c r="CX35" s="285"/>
      <c r="CY35" s="285"/>
      <c r="CZ35" s="285"/>
      <c r="DA35" s="285"/>
      <c r="DB35" s="285"/>
      <c r="DC35" s="285"/>
      <c r="DD35" s="285"/>
      <c r="DE35" s="285"/>
      <c r="DF35" s="49"/>
      <c r="DG35" s="49"/>
      <c r="DH35" s="49"/>
      <c r="DI35" s="49"/>
      <c r="DJ35" s="49"/>
      <c r="DK35" s="49"/>
      <c r="DL35" s="49"/>
      <c r="DM35" s="49"/>
      <c r="DN35" s="49"/>
      <c r="DO35" s="49"/>
      <c r="DP35" s="49"/>
    </row>
    <row r="36" spans="1:160" ht="12.6" customHeight="1">
      <c r="A36" s="4442"/>
      <c r="B36" s="4443"/>
      <c r="C36" s="4443"/>
      <c r="D36" s="4443"/>
      <c r="E36" s="4443"/>
      <c r="F36" s="4438"/>
      <c r="G36" s="4438"/>
      <c r="H36" s="4443"/>
      <c r="I36" s="4443"/>
      <c r="J36" s="4438"/>
      <c r="K36" s="4439"/>
      <c r="L36" s="4442"/>
      <c r="M36" s="4443"/>
      <c r="N36" s="4438"/>
      <c r="O36" s="4438"/>
      <c r="P36" s="4438"/>
      <c r="Q36" s="4443"/>
      <c r="R36" s="4443"/>
      <c r="S36" s="4438"/>
      <c r="T36" s="4439"/>
      <c r="U36" s="4440"/>
      <c r="V36" s="4441"/>
      <c r="W36" s="4441"/>
      <c r="X36" s="4438"/>
      <c r="Y36" s="4439"/>
      <c r="Z36" s="4477"/>
      <c r="AA36" s="4446"/>
      <c r="AB36" s="4446"/>
      <c r="AC36" s="4446"/>
      <c r="AD36" s="4446"/>
      <c r="AE36" s="4446"/>
      <c r="AF36" s="4446"/>
      <c r="AG36" s="4446"/>
      <c r="AH36" s="4446"/>
      <c r="AI36" s="4446"/>
      <c r="AJ36" s="4446"/>
      <c r="AK36" s="4446"/>
      <c r="AL36" s="4446"/>
      <c r="AM36" s="4446"/>
      <c r="AN36" s="4447"/>
      <c r="AP36" s="420"/>
      <c r="AQ36" s="420"/>
      <c r="AR36" s="420"/>
      <c r="AS36" s="420"/>
      <c r="AT36" s="285"/>
      <c r="AU36" s="285"/>
      <c r="AV36" s="285"/>
      <c r="AW36" s="285"/>
      <c r="AX36" s="285"/>
      <c r="AY36" s="285"/>
      <c r="AZ36" s="285"/>
      <c r="BA36" s="285"/>
      <c r="BB36" s="285"/>
      <c r="BC36" s="285"/>
      <c r="BD36" s="285"/>
      <c r="BE36" s="285"/>
      <c r="BF36" s="285"/>
      <c r="BG36" s="285"/>
      <c r="BH36" s="285"/>
      <c r="BI36" s="285"/>
      <c r="BJ36" s="285"/>
      <c r="BK36" s="285"/>
      <c r="BL36" s="285"/>
      <c r="BM36" s="285"/>
      <c r="BN36" s="285"/>
      <c r="BO36" s="285"/>
      <c r="BP36" s="285"/>
      <c r="BQ36" s="285"/>
      <c r="BR36" s="285"/>
      <c r="BS36" s="285"/>
      <c r="BT36" s="285"/>
      <c r="BU36" s="285"/>
      <c r="BV36" s="285"/>
      <c r="BW36" s="285"/>
      <c r="BX36" s="285"/>
      <c r="BY36" s="285"/>
      <c r="BZ36" s="285"/>
      <c r="CA36" s="285"/>
      <c r="CB36" s="285"/>
      <c r="CC36" s="285"/>
    </row>
    <row r="37" spans="1:160" ht="12.6" customHeight="1">
      <c r="A37" s="4442" t="s">
        <v>2260</v>
      </c>
      <c r="B37" s="4443"/>
      <c r="C37" s="4443"/>
      <c r="D37" s="4443"/>
      <c r="E37" s="4443"/>
      <c r="F37" s="4438" t="s">
        <v>589</v>
      </c>
      <c r="G37" s="4438"/>
      <c r="H37" s="4443"/>
      <c r="I37" s="4443"/>
      <c r="J37" s="4438" t="s">
        <v>590</v>
      </c>
      <c r="K37" s="4439"/>
      <c r="L37" s="4442"/>
      <c r="M37" s="4443"/>
      <c r="N37" s="4438" t="s">
        <v>1139</v>
      </c>
      <c r="O37" s="4438"/>
      <c r="P37" s="4438"/>
      <c r="Q37" s="4443"/>
      <c r="R37" s="4443"/>
      <c r="S37" s="4438" t="s">
        <v>591</v>
      </c>
      <c r="T37" s="4439"/>
      <c r="U37" s="4440"/>
      <c r="V37" s="4441"/>
      <c r="W37" s="4441"/>
      <c r="X37" s="4438" t="s">
        <v>1140</v>
      </c>
      <c r="Y37" s="4439"/>
      <c r="Z37" s="4476"/>
      <c r="AA37" s="4444"/>
      <c r="AB37" s="4444"/>
      <c r="AC37" s="4444"/>
      <c r="AD37" s="4444"/>
      <c r="AE37" s="4444"/>
      <c r="AF37" s="4444"/>
      <c r="AG37" s="4444"/>
      <c r="AH37" s="4444"/>
      <c r="AI37" s="4444"/>
      <c r="AJ37" s="4444"/>
      <c r="AK37" s="4444"/>
      <c r="AL37" s="4444"/>
      <c r="AM37" s="4444"/>
      <c r="AN37" s="4445"/>
      <c r="AP37" s="420"/>
      <c r="AQ37" s="420"/>
      <c r="AR37" s="420"/>
      <c r="AS37" s="420"/>
      <c r="AT37" s="285"/>
      <c r="AU37" s="285"/>
      <c r="AV37" s="285"/>
      <c r="AW37" s="285"/>
      <c r="AX37" s="285"/>
      <c r="AY37" s="285"/>
      <c r="AZ37" s="285"/>
      <c r="BA37" s="285"/>
      <c r="BB37" s="285"/>
      <c r="BC37" s="285"/>
      <c r="BD37" s="285"/>
      <c r="BE37" s="285"/>
      <c r="BF37" s="285"/>
      <c r="BG37" s="285"/>
      <c r="BH37" s="285"/>
      <c r="BI37" s="285"/>
      <c r="BJ37" s="285"/>
      <c r="BK37" s="285"/>
      <c r="BL37" s="285"/>
      <c r="BM37" s="285"/>
      <c r="BN37" s="285"/>
      <c r="BO37" s="285"/>
      <c r="BP37" s="285"/>
      <c r="BQ37" s="285"/>
      <c r="BR37" s="285"/>
      <c r="BS37" s="285"/>
      <c r="BT37" s="285"/>
      <c r="BU37" s="285"/>
      <c r="BV37" s="285"/>
      <c r="BW37" s="285"/>
      <c r="BX37" s="285"/>
      <c r="BY37" s="285"/>
      <c r="BZ37" s="285"/>
      <c r="CA37" s="285"/>
      <c r="CB37" s="285"/>
      <c r="CC37" s="285"/>
    </row>
    <row r="38" spans="1:160" ht="12.6" customHeight="1">
      <c r="A38" s="4442"/>
      <c r="B38" s="4443"/>
      <c r="C38" s="4443"/>
      <c r="D38" s="4443"/>
      <c r="E38" s="4443"/>
      <c r="F38" s="4438"/>
      <c r="G38" s="4438"/>
      <c r="H38" s="4443"/>
      <c r="I38" s="4443"/>
      <c r="J38" s="4438"/>
      <c r="K38" s="4439"/>
      <c r="L38" s="4442"/>
      <c r="M38" s="4443"/>
      <c r="N38" s="4438"/>
      <c r="O38" s="4438"/>
      <c r="P38" s="4438"/>
      <c r="Q38" s="4443"/>
      <c r="R38" s="4443"/>
      <c r="S38" s="4438"/>
      <c r="T38" s="4439"/>
      <c r="U38" s="4440"/>
      <c r="V38" s="4441"/>
      <c r="W38" s="4441"/>
      <c r="X38" s="4438"/>
      <c r="Y38" s="4439"/>
      <c r="Z38" s="4477"/>
      <c r="AA38" s="4446"/>
      <c r="AB38" s="4446"/>
      <c r="AC38" s="4446"/>
      <c r="AD38" s="4446"/>
      <c r="AE38" s="4446"/>
      <c r="AF38" s="4446"/>
      <c r="AG38" s="4446"/>
      <c r="AH38" s="4446"/>
      <c r="AI38" s="4446"/>
      <c r="AJ38" s="4446"/>
      <c r="AK38" s="4446"/>
      <c r="AL38" s="4446"/>
      <c r="AM38" s="4446"/>
      <c r="AN38" s="4447"/>
      <c r="AP38" s="420"/>
      <c r="AQ38" s="420"/>
      <c r="AR38" s="420"/>
      <c r="AS38" s="420"/>
      <c r="AT38" s="285"/>
      <c r="AU38" s="285"/>
      <c r="AV38" s="285"/>
      <c r="AW38" s="285"/>
      <c r="AX38" s="285"/>
      <c r="AY38" s="285"/>
      <c r="AZ38" s="285"/>
      <c r="BA38" s="285"/>
      <c r="BB38" s="285"/>
      <c r="BC38" s="285"/>
      <c r="BD38" s="285"/>
      <c r="BE38" s="285"/>
      <c r="BF38" s="285"/>
      <c r="BG38" s="285"/>
      <c r="BH38" s="285"/>
      <c r="BI38" s="285"/>
      <c r="BJ38" s="285"/>
      <c r="BK38" s="285"/>
      <c r="BL38" s="285"/>
      <c r="BM38" s="285"/>
      <c r="BN38" s="285"/>
      <c r="BO38" s="285"/>
      <c r="BP38" s="285"/>
      <c r="BQ38" s="285"/>
      <c r="BR38" s="285"/>
      <c r="BS38" s="285"/>
      <c r="BT38" s="285"/>
      <c r="BU38" s="285"/>
      <c r="BV38" s="285"/>
      <c r="BW38" s="285"/>
      <c r="BX38" s="285"/>
      <c r="BY38" s="285"/>
      <c r="BZ38" s="285"/>
      <c r="CA38" s="285"/>
      <c r="CB38" s="285"/>
      <c r="CC38" s="285"/>
      <c r="CD38" s="285"/>
      <c r="CE38" s="285"/>
      <c r="CF38" s="285"/>
      <c r="CG38" s="285"/>
      <c r="CH38" s="285"/>
      <c r="CI38" s="285"/>
      <c r="CJ38" s="285"/>
      <c r="CK38" s="285"/>
      <c r="CL38" s="285"/>
      <c r="CM38" s="285"/>
      <c r="CN38" s="285"/>
      <c r="CO38" s="285"/>
      <c r="CP38" s="285"/>
      <c r="CQ38" s="285"/>
      <c r="CR38" s="285"/>
      <c r="CS38" s="285"/>
      <c r="CT38" s="285"/>
      <c r="CU38" s="285"/>
      <c r="CV38" s="285"/>
      <c r="CW38" s="285"/>
      <c r="CX38" s="285"/>
      <c r="CY38" s="285"/>
      <c r="CZ38" s="285"/>
      <c r="DA38" s="285"/>
      <c r="DB38" s="285"/>
      <c r="DC38" s="285"/>
      <c r="DD38" s="285"/>
      <c r="DE38" s="285"/>
      <c r="DF38" s="49"/>
      <c r="DG38" s="49"/>
      <c r="DH38" s="49"/>
      <c r="DI38" s="49"/>
      <c r="DJ38" s="49"/>
      <c r="DK38" s="49"/>
      <c r="DL38" s="49"/>
      <c r="DM38" s="49"/>
      <c r="DN38" s="49"/>
      <c r="DO38" s="49"/>
      <c r="DP38" s="299"/>
      <c r="DQ38" s="299"/>
      <c r="DR38" s="299"/>
      <c r="DS38" s="299"/>
      <c r="DT38" s="299"/>
      <c r="DU38" s="299"/>
      <c r="DV38" s="299"/>
      <c r="DW38" s="299"/>
      <c r="DX38" s="299"/>
      <c r="DY38" s="299"/>
      <c r="DZ38" s="299"/>
      <c r="EA38" s="299"/>
      <c r="EB38" s="299"/>
      <c r="EC38" s="299"/>
      <c r="ED38" s="299"/>
      <c r="EE38" s="299"/>
      <c r="EF38" s="299"/>
      <c r="EG38" s="299"/>
      <c r="EH38" s="299"/>
      <c r="EI38" s="299"/>
      <c r="EJ38" s="299"/>
      <c r="EK38" s="299"/>
      <c r="EL38" s="299"/>
      <c r="EM38" s="299"/>
      <c r="EN38" s="299"/>
      <c r="EO38" s="299"/>
      <c r="EP38" s="299"/>
      <c r="EQ38" s="299"/>
      <c r="ER38" s="299"/>
      <c r="ES38" s="299"/>
      <c r="ET38" s="299"/>
      <c r="EU38" s="299"/>
      <c r="EV38" s="299"/>
      <c r="EW38" s="299"/>
      <c r="EX38" s="299"/>
      <c r="EY38" s="299"/>
      <c r="EZ38" s="299"/>
      <c r="FA38" s="299"/>
      <c r="FB38" s="299"/>
    </row>
    <row r="39" spans="1:160" ht="12.6" customHeight="1">
      <c r="A39" s="4442" t="s">
        <v>2259</v>
      </c>
      <c r="B39" s="4443"/>
      <c r="C39" s="4443"/>
      <c r="D39" s="4443"/>
      <c r="E39" s="4443"/>
      <c r="F39" s="4438" t="s">
        <v>589</v>
      </c>
      <c r="G39" s="4438"/>
      <c r="H39" s="4443"/>
      <c r="I39" s="4443"/>
      <c r="J39" s="4438" t="s">
        <v>2497</v>
      </c>
      <c r="K39" s="4439"/>
      <c r="L39" s="4442"/>
      <c r="M39" s="4443"/>
      <c r="N39" s="4438" t="s">
        <v>1139</v>
      </c>
      <c r="O39" s="4438"/>
      <c r="P39" s="4438"/>
      <c r="Q39" s="4443"/>
      <c r="R39" s="4443"/>
      <c r="S39" s="4438" t="s">
        <v>2496</v>
      </c>
      <c r="T39" s="4439"/>
      <c r="U39" s="4440"/>
      <c r="V39" s="4441"/>
      <c r="W39" s="4441"/>
      <c r="X39" s="4438" t="s">
        <v>1140</v>
      </c>
      <c r="Y39" s="4439"/>
      <c r="Z39" s="4476"/>
      <c r="AA39" s="4444"/>
      <c r="AB39" s="4444"/>
      <c r="AC39" s="4444"/>
      <c r="AD39" s="4444"/>
      <c r="AE39" s="4444"/>
      <c r="AF39" s="4444"/>
      <c r="AG39" s="4444"/>
      <c r="AH39" s="4444"/>
      <c r="AI39" s="4444"/>
      <c r="AJ39" s="4444"/>
      <c r="AK39" s="4444"/>
      <c r="AL39" s="4444"/>
      <c r="AM39" s="4444"/>
      <c r="AN39" s="4445"/>
      <c r="AP39" s="420"/>
      <c r="AQ39" s="420"/>
      <c r="AR39" s="420"/>
      <c r="AS39" s="420"/>
      <c r="AT39" s="285"/>
      <c r="AU39" s="285"/>
      <c r="AV39" s="285"/>
      <c r="AW39" s="285"/>
      <c r="AX39" s="285"/>
      <c r="AY39" s="285"/>
      <c r="AZ39" s="285"/>
      <c r="BA39" s="285"/>
      <c r="BB39" s="285"/>
      <c r="BC39" s="285"/>
      <c r="BD39" s="285"/>
      <c r="BE39" s="285"/>
      <c r="BF39" s="285"/>
      <c r="BG39" s="285"/>
      <c r="BH39" s="285"/>
      <c r="BI39" s="285"/>
      <c r="BJ39" s="285"/>
      <c r="BK39" s="285"/>
      <c r="BL39" s="285"/>
      <c r="BM39" s="285"/>
      <c r="BN39" s="285"/>
      <c r="BO39" s="285"/>
      <c r="BP39" s="285"/>
      <c r="BQ39" s="285"/>
      <c r="BR39" s="285"/>
      <c r="BS39" s="285"/>
      <c r="BT39" s="285"/>
      <c r="BU39" s="285"/>
      <c r="BV39" s="285"/>
      <c r="BW39" s="285"/>
      <c r="BX39" s="285"/>
      <c r="BY39" s="285"/>
      <c r="BZ39" s="285"/>
      <c r="CA39" s="285"/>
      <c r="CB39" s="285"/>
      <c r="CC39" s="285"/>
      <c r="CD39" s="285"/>
      <c r="CE39" s="285"/>
      <c r="CF39" s="285"/>
      <c r="CG39" s="285"/>
      <c r="CH39" s="285"/>
      <c r="CI39" s="285"/>
      <c r="CJ39" s="285"/>
      <c r="CK39" s="285"/>
      <c r="CL39" s="285"/>
      <c r="CM39" s="285"/>
      <c r="CN39" s="285"/>
      <c r="CO39" s="285"/>
      <c r="CP39" s="285"/>
      <c r="CQ39" s="285"/>
      <c r="CR39" s="285"/>
      <c r="CS39" s="285"/>
      <c r="CT39" s="285"/>
      <c r="CU39" s="285"/>
      <c r="CV39" s="285"/>
      <c r="CW39" s="285"/>
      <c r="CX39" s="285"/>
      <c r="CY39" s="285"/>
      <c r="CZ39" s="285"/>
      <c r="DA39" s="285"/>
      <c r="DB39" s="285"/>
      <c r="DC39" s="285"/>
      <c r="DD39" s="285"/>
      <c r="DE39" s="285"/>
      <c r="DF39" s="1036"/>
      <c r="DG39" s="1036"/>
      <c r="DH39" s="1036"/>
      <c r="DI39" s="1036"/>
      <c r="DJ39" s="1036"/>
      <c r="DK39" s="1036"/>
      <c r="DL39" s="1036"/>
      <c r="DM39" s="1036"/>
      <c r="DN39" s="1036"/>
      <c r="DO39" s="1036"/>
      <c r="DP39" s="299"/>
      <c r="DQ39" s="299"/>
      <c r="DR39" s="299"/>
      <c r="DS39" s="299"/>
      <c r="DT39" s="299"/>
      <c r="DU39" s="299"/>
      <c r="DV39" s="299"/>
      <c r="DW39" s="299"/>
      <c r="DX39" s="299"/>
      <c r="DY39" s="299"/>
      <c r="DZ39" s="299"/>
      <c r="EA39" s="299"/>
      <c r="EB39" s="299"/>
      <c r="EC39" s="299"/>
      <c r="ED39" s="299"/>
      <c r="EE39" s="299"/>
      <c r="EF39" s="299"/>
      <c r="EG39" s="299"/>
      <c r="EH39" s="299"/>
      <c r="EI39" s="299"/>
      <c r="EJ39" s="299"/>
      <c r="EK39" s="299"/>
      <c r="EL39" s="299"/>
      <c r="EM39" s="299"/>
      <c r="EN39" s="299"/>
      <c r="EO39" s="299"/>
      <c r="EP39" s="299"/>
      <c r="EQ39" s="299"/>
      <c r="ER39" s="299"/>
      <c r="ES39" s="299"/>
      <c r="ET39" s="299"/>
      <c r="EU39" s="299"/>
      <c r="EV39" s="299"/>
      <c r="EW39" s="299"/>
      <c r="EX39" s="299"/>
      <c r="EY39" s="299"/>
      <c r="EZ39" s="299"/>
      <c r="FA39" s="299"/>
      <c r="FB39" s="299"/>
    </row>
    <row r="40" spans="1:160" ht="12.6" customHeight="1">
      <c r="A40" s="4442"/>
      <c r="B40" s="4443"/>
      <c r="C40" s="4443"/>
      <c r="D40" s="4443"/>
      <c r="E40" s="4443"/>
      <c r="F40" s="4438"/>
      <c r="G40" s="4438"/>
      <c r="H40" s="4443"/>
      <c r="I40" s="4443"/>
      <c r="J40" s="4438"/>
      <c r="K40" s="4439"/>
      <c r="L40" s="4442"/>
      <c r="M40" s="4443"/>
      <c r="N40" s="4438"/>
      <c r="O40" s="4438"/>
      <c r="P40" s="4438"/>
      <c r="Q40" s="4443"/>
      <c r="R40" s="4443"/>
      <c r="S40" s="4438"/>
      <c r="T40" s="4439"/>
      <c r="U40" s="4440"/>
      <c r="V40" s="4441"/>
      <c r="W40" s="4441"/>
      <c r="X40" s="4438"/>
      <c r="Y40" s="4439"/>
      <c r="Z40" s="4477"/>
      <c r="AA40" s="4446"/>
      <c r="AB40" s="4446"/>
      <c r="AC40" s="4446"/>
      <c r="AD40" s="4446"/>
      <c r="AE40" s="4446"/>
      <c r="AF40" s="4446"/>
      <c r="AG40" s="4446"/>
      <c r="AH40" s="4446"/>
      <c r="AI40" s="4446"/>
      <c r="AJ40" s="4446"/>
      <c r="AK40" s="4446"/>
      <c r="AL40" s="4446"/>
      <c r="AM40" s="4446"/>
      <c r="AN40" s="4447"/>
      <c r="AP40" s="420"/>
      <c r="AQ40" s="420"/>
      <c r="AR40" s="420"/>
      <c r="AS40" s="420"/>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5"/>
      <c r="CK40" s="285"/>
      <c r="CL40" s="285"/>
      <c r="CM40" s="285"/>
      <c r="CN40" s="285"/>
      <c r="CO40" s="285"/>
      <c r="CP40" s="285"/>
      <c r="CQ40" s="285"/>
      <c r="CR40" s="285"/>
      <c r="CS40" s="285"/>
      <c r="CT40" s="285"/>
      <c r="CU40" s="285"/>
      <c r="CV40" s="285"/>
      <c r="CW40" s="285"/>
      <c r="CX40" s="285"/>
      <c r="CY40" s="285"/>
      <c r="CZ40" s="285"/>
      <c r="DA40" s="285"/>
      <c r="DB40" s="285"/>
      <c r="DC40" s="285"/>
      <c r="DD40" s="285"/>
      <c r="DE40" s="285"/>
      <c r="DF40" s="1036"/>
      <c r="DG40" s="1036"/>
      <c r="DH40" s="1036"/>
      <c r="DI40" s="1036"/>
      <c r="DJ40" s="1036"/>
      <c r="DK40" s="1036"/>
      <c r="DL40" s="1036"/>
      <c r="DM40" s="1036"/>
      <c r="DN40" s="1036"/>
      <c r="DO40" s="1036"/>
      <c r="DP40" s="299"/>
      <c r="DQ40" s="299"/>
      <c r="DR40" s="299"/>
      <c r="DS40" s="299"/>
      <c r="DT40" s="299"/>
      <c r="DU40" s="299"/>
      <c r="DV40" s="299"/>
      <c r="DW40" s="299"/>
      <c r="DX40" s="299"/>
      <c r="DY40" s="299"/>
      <c r="DZ40" s="299"/>
      <c r="EA40" s="299"/>
      <c r="EB40" s="299"/>
      <c r="EC40" s="299"/>
      <c r="ED40" s="299"/>
      <c r="EE40" s="299"/>
      <c r="EF40" s="299"/>
      <c r="EG40" s="299"/>
      <c r="EH40" s="299"/>
      <c r="EI40" s="299"/>
      <c r="EJ40" s="299"/>
      <c r="EK40" s="299"/>
      <c r="EL40" s="299"/>
      <c r="EM40" s="299"/>
      <c r="EN40" s="299"/>
      <c r="EO40" s="299"/>
      <c r="EP40" s="299"/>
      <c r="EQ40" s="299"/>
      <c r="ER40" s="299"/>
      <c r="ES40" s="299"/>
      <c r="ET40" s="299"/>
      <c r="EU40" s="299"/>
      <c r="EV40" s="299"/>
      <c r="EW40" s="299"/>
      <c r="EX40" s="299"/>
      <c r="EY40" s="299"/>
      <c r="EZ40" s="299"/>
      <c r="FA40" s="299"/>
      <c r="FB40" s="299"/>
    </row>
    <row r="41" spans="1:160" ht="12.6" customHeight="1">
      <c r="A41" s="4442" t="s">
        <v>2281</v>
      </c>
      <c r="B41" s="4443"/>
      <c r="C41" s="4443"/>
      <c r="D41" s="4443"/>
      <c r="E41" s="4443"/>
      <c r="F41" s="4438" t="s">
        <v>589</v>
      </c>
      <c r="G41" s="4438"/>
      <c r="H41" s="4443"/>
      <c r="I41" s="4443"/>
      <c r="J41" s="4438" t="s">
        <v>590</v>
      </c>
      <c r="K41" s="4439"/>
      <c r="L41" s="4442"/>
      <c r="M41" s="4443"/>
      <c r="N41" s="4438" t="s">
        <v>1139</v>
      </c>
      <c r="O41" s="4438"/>
      <c r="P41" s="4438"/>
      <c r="Q41" s="4443"/>
      <c r="R41" s="4443"/>
      <c r="S41" s="4438" t="s">
        <v>591</v>
      </c>
      <c r="T41" s="4439"/>
      <c r="U41" s="4440"/>
      <c r="V41" s="4441"/>
      <c r="W41" s="4441"/>
      <c r="X41" s="4438" t="s">
        <v>1140</v>
      </c>
      <c r="Y41" s="4439"/>
      <c r="Z41" s="4476"/>
      <c r="AA41" s="4444"/>
      <c r="AB41" s="4444"/>
      <c r="AC41" s="4444"/>
      <c r="AD41" s="4444"/>
      <c r="AE41" s="4444"/>
      <c r="AF41" s="4444"/>
      <c r="AG41" s="4444"/>
      <c r="AH41" s="4444"/>
      <c r="AI41" s="4444"/>
      <c r="AJ41" s="4444"/>
      <c r="AK41" s="4444"/>
      <c r="AL41" s="4444"/>
      <c r="AM41" s="4444"/>
      <c r="AN41" s="4445"/>
      <c r="AP41" s="420"/>
      <c r="AQ41" s="420"/>
      <c r="AR41" s="420"/>
      <c r="AS41" s="420"/>
      <c r="AT41" s="285"/>
      <c r="AU41" s="285"/>
      <c r="AV41" s="285"/>
      <c r="AW41" s="285"/>
      <c r="AX41" s="285"/>
      <c r="AY41" s="285"/>
      <c r="AZ41" s="285"/>
      <c r="BA41" s="285"/>
      <c r="BB41" s="285"/>
      <c r="BC41" s="285"/>
      <c r="BD41" s="285"/>
      <c r="BE41" s="285"/>
      <c r="BF41" s="285"/>
      <c r="BG41" s="285"/>
      <c r="BH41" s="285"/>
      <c r="BI41" s="285"/>
      <c r="BJ41" s="285"/>
      <c r="BK41" s="285"/>
      <c r="BL41" s="285"/>
      <c r="BM41" s="285"/>
      <c r="BN41" s="285"/>
      <c r="BO41" s="285"/>
      <c r="BP41" s="285"/>
      <c r="BQ41" s="285"/>
      <c r="BR41" s="285"/>
      <c r="BS41" s="285"/>
      <c r="BT41" s="285"/>
      <c r="BU41" s="285"/>
      <c r="BV41" s="285"/>
      <c r="BW41" s="285"/>
      <c r="BX41" s="285"/>
      <c r="BY41" s="285"/>
      <c r="BZ41" s="285"/>
      <c r="CA41" s="285"/>
      <c r="CB41" s="285"/>
      <c r="CC41" s="285"/>
      <c r="CD41" s="285"/>
      <c r="CE41" s="285"/>
      <c r="CF41" s="285"/>
      <c r="CG41" s="285"/>
      <c r="CH41" s="285"/>
      <c r="CI41" s="285"/>
      <c r="CJ41" s="285"/>
      <c r="CK41" s="285"/>
      <c r="CL41" s="285"/>
      <c r="CM41" s="285"/>
      <c r="CN41" s="285"/>
      <c r="CO41" s="285"/>
      <c r="CP41" s="285"/>
      <c r="CQ41" s="285"/>
      <c r="CR41" s="285"/>
      <c r="CS41" s="285"/>
      <c r="CT41" s="285"/>
      <c r="CU41" s="285"/>
      <c r="CV41" s="285"/>
      <c r="CW41" s="285"/>
      <c r="CX41" s="285"/>
      <c r="CY41" s="285"/>
      <c r="CZ41" s="285"/>
      <c r="DA41" s="285"/>
      <c r="DB41" s="285"/>
      <c r="DC41" s="285"/>
      <c r="DD41" s="285"/>
      <c r="DE41" s="285"/>
      <c r="DF41" s="49"/>
      <c r="DG41" s="49"/>
      <c r="DH41" s="49"/>
      <c r="DI41" s="49"/>
      <c r="DJ41" s="49"/>
      <c r="DK41" s="49"/>
      <c r="DL41" s="49"/>
      <c r="DM41" s="49"/>
      <c r="DN41" s="49"/>
      <c r="DO41" s="49"/>
      <c r="DP41" s="299"/>
      <c r="DQ41" s="299"/>
      <c r="DR41" s="299"/>
      <c r="DS41" s="299"/>
      <c r="DT41" s="299"/>
      <c r="DU41" s="299"/>
      <c r="DV41" s="299"/>
      <c r="DW41" s="299"/>
      <c r="DX41" s="299"/>
      <c r="DY41" s="299"/>
      <c r="DZ41" s="299"/>
      <c r="EA41" s="299"/>
      <c r="EB41" s="299"/>
      <c r="EC41" s="299"/>
      <c r="ED41" s="299"/>
      <c r="EE41" s="299"/>
      <c r="EF41" s="299"/>
      <c r="EG41" s="299"/>
      <c r="EH41" s="299"/>
      <c r="EI41" s="299"/>
      <c r="EJ41" s="299"/>
      <c r="EK41" s="299"/>
      <c r="EL41" s="299"/>
      <c r="EM41" s="299"/>
      <c r="EN41" s="299"/>
      <c r="EO41" s="299"/>
      <c r="EP41" s="299"/>
      <c r="EQ41" s="299"/>
      <c r="ER41" s="299"/>
      <c r="ES41" s="299"/>
      <c r="ET41" s="299"/>
      <c r="EU41" s="299"/>
      <c r="EV41" s="299"/>
      <c r="EW41" s="299"/>
      <c r="EX41" s="299"/>
      <c r="EY41" s="299"/>
      <c r="EZ41" s="299"/>
      <c r="FA41" s="299"/>
      <c r="FB41" s="299"/>
    </row>
    <row r="42" spans="1:160" ht="12.6" customHeight="1">
      <c r="A42" s="4442"/>
      <c r="B42" s="4443"/>
      <c r="C42" s="4443"/>
      <c r="D42" s="4443"/>
      <c r="E42" s="4443"/>
      <c r="F42" s="4438"/>
      <c r="G42" s="4438"/>
      <c r="H42" s="4443"/>
      <c r="I42" s="4443"/>
      <c r="J42" s="4438"/>
      <c r="K42" s="4439"/>
      <c r="L42" s="4442"/>
      <c r="M42" s="4443"/>
      <c r="N42" s="4438"/>
      <c r="O42" s="4438"/>
      <c r="P42" s="4438"/>
      <c r="Q42" s="4443"/>
      <c r="R42" s="4443"/>
      <c r="S42" s="4438"/>
      <c r="T42" s="4439"/>
      <c r="U42" s="4440"/>
      <c r="V42" s="4441"/>
      <c r="W42" s="4441"/>
      <c r="X42" s="4438"/>
      <c r="Y42" s="4439"/>
      <c r="Z42" s="4477"/>
      <c r="AA42" s="4446"/>
      <c r="AB42" s="4446"/>
      <c r="AC42" s="4446"/>
      <c r="AD42" s="4446"/>
      <c r="AE42" s="4446"/>
      <c r="AF42" s="4446"/>
      <c r="AG42" s="4446"/>
      <c r="AH42" s="4446"/>
      <c r="AI42" s="4446"/>
      <c r="AJ42" s="4446"/>
      <c r="AK42" s="4446"/>
      <c r="AL42" s="4446"/>
      <c r="AM42" s="4446"/>
      <c r="AN42" s="4447"/>
      <c r="AP42" s="420"/>
      <c r="AQ42" s="420"/>
      <c r="AR42" s="420"/>
      <c r="AS42" s="420"/>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285"/>
      <c r="BP42" s="285"/>
      <c r="BQ42" s="285"/>
      <c r="BR42" s="285"/>
      <c r="BS42" s="285"/>
      <c r="BT42" s="285"/>
      <c r="BU42" s="285"/>
      <c r="BV42" s="285"/>
      <c r="BW42" s="285"/>
      <c r="BX42" s="285"/>
      <c r="BY42" s="285"/>
      <c r="BZ42" s="285"/>
      <c r="CA42" s="285"/>
      <c r="CB42" s="285"/>
      <c r="CC42" s="285"/>
      <c r="CD42" s="285"/>
      <c r="CE42" s="285"/>
      <c r="CF42" s="285"/>
      <c r="CG42" s="285"/>
      <c r="CH42" s="285"/>
      <c r="CI42" s="285"/>
      <c r="CJ42" s="285"/>
      <c r="CK42" s="285"/>
      <c r="CL42" s="285"/>
      <c r="CM42" s="285"/>
      <c r="CN42" s="285"/>
      <c r="CO42" s="285"/>
      <c r="CP42" s="285"/>
      <c r="CQ42" s="285"/>
      <c r="CR42" s="285"/>
      <c r="CS42" s="285"/>
      <c r="CT42" s="285"/>
      <c r="CU42" s="285"/>
      <c r="CV42" s="285"/>
      <c r="CW42" s="285"/>
      <c r="CX42" s="285"/>
      <c r="CY42" s="285"/>
      <c r="CZ42" s="285"/>
      <c r="DA42" s="285"/>
      <c r="DB42" s="285"/>
      <c r="DC42" s="285"/>
      <c r="DD42" s="285"/>
      <c r="DE42" s="285"/>
      <c r="DF42" s="49"/>
      <c r="DG42" s="49"/>
      <c r="DH42" s="49"/>
      <c r="DI42" s="49"/>
      <c r="DJ42" s="49"/>
      <c r="DK42" s="49"/>
      <c r="DL42" s="49"/>
      <c r="DM42" s="49"/>
      <c r="DN42" s="49"/>
      <c r="DO42" s="49"/>
      <c r="DP42" s="49"/>
    </row>
    <row r="43" spans="1:160" ht="18" customHeight="1">
      <c r="A43" s="4435" t="s">
        <v>1142</v>
      </c>
      <c r="B43" s="4435"/>
      <c r="C43" s="4435"/>
      <c r="D43" s="4435"/>
      <c r="E43" s="4435"/>
      <c r="F43" s="1041" t="s">
        <v>2487</v>
      </c>
      <c r="G43" s="1041" t="s">
        <v>72</v>
      </c>
      <c r="H43" s="4436" t="s">
        <v>2483</v>
      </c>
      <c r="I43" s="4436"/>
      <c r="J43" s="4436"/>
      <c r="K43" s="4436"/>
      <c r="L43" s="4436"/>
      <c r="M43" s="4436"/>
      <c r="N43" s="4436"/>
      <c r="O43" s="4436"/>
      <c r="P43" s="4436"/>
      <c r="Q43" s="1041" t="s">
        <v>72</v>
      </c>
      <c r="R43" s="4437" t="s">
        <v>2488</v>
      </c>
      <c r="S43" s="4437"/>
      <c r="T43" s="4437"/>
      <c r="U43" s="4437"/>
      <c r="V43" s="4437"/>
      <c r="W43" s="4437"/>
      <c r="X43" s="4437"/>
      <c r="Y43" s="4437"/>
      <c r="Z43" s="1041" t="s">
        <v>2489</v>
      </c>
      <c r="AA43" s="1041"/>
      <c r="AB43" s="1042"/>
      <c r="AC43" s="1042"/>
      <c r="AD43" s="1042"/>
      <c r="AE43" s="1042"/>
      <c r="AF43" s="1042"/>
      <c r="AG43" s="1042"/>
      <c r="AH43" s="1042"/>
      <c r="AI43" s="1042"/>
      <c r="AJ43" s="1042"/>
      <c r="AK43" s="1042"/>
      <c r="AL43" s="1042"/>
      <c r="AM43" s="1042"/>
      <c r="AN43" s="1042"/>
      <c r="AO43" s="387" t="s">
        <v>2490</v>
      </c>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2122"/>
      <c r="DA43" s="2122"/>
      <c r="DB43" s="2122"/>
      <c r="DC43" s="2122"/>
      <c r="DD43" s="2122"/>
      <c r="DE43" s="2122"/>
      <c r="DF43" s="49"/>
      <c r="DG43" s="49"/>
      <c r="DH43" s="49"/>
      <c r="DI43" s="49"/>
      <c r="DJ43" s="49"/>
      <c r="DK43" s="49"/>
      <c r="DL43" s="49"/>
      <c r="DM43" s="49"/>
      <c r="DN43" s="49"/>
      <c r="DO43" s="49"/>
      <c r="DP43" s="49"/>
    </row>
    <row r="44" spans="1:160" ht="12.6" customHeight="1">
      <c r="A44" s="4480" t="s">
        <v>1135</v>
      </c>
      <c r="B44" s="4480"/>
      <c r="C44" s="4480"/>
      <c r="D44" s="4480"/>
      <c r="E44" s="4480"/>
      <c r="F44" s="4480"/>
      <c r="G44" s="4480"/>
      <c r="H44" s="4480"/>
      <c r="I44" s="4480"/>
      <c r="J44" s="4480"/>
      <c r="K44" s="4480"/>
      <c r="L44" s="4480" t="s">
        <v>1136</v>
      </c>
      <c r="M44" s="4480"/>
      <c r="N44" s="4480"/>
      <c r="O44" s="4480"/>
      <c r="P44" s="4480"/>
      <c r="Q44" s="4480"/>
      <c r="R44" s="4480"/>
      <c r="S44" s="4480"/>
      <c r="T44" s="4480"/>
      <c r="U44" s="4480" t="s">
        <v>1137</v>
      </c>
      <c r="V44" s="4480"/>
      <c r="W44" s="4480"/>
      <c r="X44" s="4480"/>
      <c r="Y44" s="4480"/>
      <c r="Z44" s="4470" t="s">
        <v>2482</v>
      </c>
      <c r="AA44" s="4471"/>
      <c r="AB44" s="4471"/>
      <c r="AC44" s="4471"/>
      <c r="AD44" s="4471"/>
      <c r="AE44" s="4471"/>
      <c r="AF44" s="4471"/>
      <c r="AG44" s="4471"/>
      <c r="AH44" s="4471"/>
      <c r="AI44" s="4471"/>
      <c r="AJ44" s="4471"/>
      <c r="AK44" s="4471"/>
      <c r="AL44" s="4471"/>
      <c r="AM44" s="4471"/>
      <c r="AN44" s="4472"/>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2122"/>
      <c r="DA44" s="2122"/>
      <c r="DB44" s="2122"/>
      <c r="DC44" s="281"/>
      <c r="DD44" s="281"/>
      <c r="DE44" s="2122"/>
      <c r="DF44" s="49"/>
      <c r="DG44" s="49"/>
      <c r="DH44" s="49"/>
      <c r="DI44" s="49"/>
      <c r="DJ44" s="49"/>
      <c r="DK44" s="49"/>
      <c r="DL44" s="49"/>
      <c r="DM44" s="49"/>
      <c r="DN44" s="49"/>
      <c r="DO44" s="49"/>
      <c r="DP44" s="49"/>
    </row>
    <row r="45" spans="1:160" ht="12.6" customHeight="1">
      <c r="A45" s="4480"/>
      <c r="B45" s="4480"/>
      <c r="C45" s="4480"/>
      <c r="D45" s="4480"/>
      <c r="E45" s="4480"/>
      <c r="F45" s="4480"/>
      <c r="G45" s="4480"/>
      <c r="H45" s="4480"/>
      <c r="I45" s="4480"/>
      <c r="J45" s="4480"/>
      <c r="K45" s="4480"/>
      <c r="L45" s="4480"/>
      <c r="M45" s="4480"/>
      <c r="N45" s="4480"/>
      <c r="O45" s="4480"/>
      <c r="P45" s="4480"/>
      <c r="Q45" s="4480"/>
      <c r="R45" s="4480"/>
      <c r="S45" s="4480"/>
      <c r="T45" s="4480"/>
      <c r="U45" s="4480"/>
      <c r="V45" s="4480"/>
      <c r="W45" s="4480"/>
      <c r="X45" s="4480"/>
      <c r="Y45" s="4480"/>
      <c r="Z45" s="4473"/>
      <c r="AA45" s="4474"/>
      <c r="AB45" s="4474"/>
      <c r="AC45" s="4474"/>
      <c r="AD45" s="4474"/>
      <c r="AE45" s="4474"/>
      <c r="AF45" s="4474"/>
      <c r="AG45" s="4474"/>
      <c r="AH45" s="4474"/>
      <c r="AI45" s="4474"/>
      <c r="AJ45" s="4474"/>
      <c r="AK45" s="4474"/>
      <c r="AL45" s="4474"/>
      <c r="AM45" s="4474"/>
      <c r="AN45" s="4475"/>
      <c r="AP45" s="420"/>
      <c r="AQ45" s="420"/>
      <c r="AR45" s="420"/>
      <c r="AS45" s="420"/>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c r="BR45" s="285"/>
      <c r="BS45" s="285"/>
      <c r="BT45" s="285"/>
      <c r="BU45" s="285"/>
      <c r="BV45" s="285"/>
      <c r="BW45" s="285"/>
      <c r="BX45" s="285"/>
      <c r="BY45" s="285"/>
      <c r="BZ45" s="285"/>
      <c r="CA45" s="285"/>
      <c r="CB45" s="285"/>
      <c r="CC45" s="285"/>
      <c r="CD45" s="285"/>
      <c r="CE45" s="285"/>
      <c r="CF45" s="285"/>
      <c r="CG45" s="285"/>
      <c r="CH45" s="285"/>
      <c r="CI45" s="285"/>
      <c r="CJ45" s="285"/>
      <c r="CK45" s="285"/>
      <c r="CL45" s="285"/>
      <c r="CM45" s="285"/>
      <c r="CN45" s="285"/>
      <c r="CO45" s="285"/>
      <c r="CP45" s="285"/>
      <c r="CQ45" s="285"/>
      <c r="CR45" s="285"/>
      <c r="CS45" s="285"/>
      <c r="CT45" s="285"/>
      <c r="CU45" s="285"/>
      <c r="CV45" s="285"/>
      <c r="CW45" s="285"/>
      <c r="CX45" s="285"/>
      <c r="CY45" s="285"/>
      <c r="CZ45" s="285"/>
      <c r="DA45" s="285"/>
      <c r="DB45" s="286"/>
      <c r="DC45" s="285"/>
      <c r="DD45" s="285"/>
      <c r="DE45" s="281"/>
      <c r="DF45" s="49"/>
      <c r="DG45" s="49"/>
      <c r="DH45" s="49"/>
      <c r="DI45" s="49"/>
      <c r="DJ45" s="49"/>
      <c r="DK45" s="49"/>
      <c r="DL45" s="49"/>
      <c r="DM45" s="49"/>
      <c r="DN45" s="49"/>
      <c r="DO45" s="49"/>
      <c r="DP45" s="49"/>
      <c r="DR45" s="2900" t="s">
        <v>2084</v>
      </c>
      <c r="DS45" s="2900"/>
      <c r="DT45" s="2900"/>
      <c r="DU45" s="2900"/>
      <c r="DV45" s="2900"/>
      <c r="DW45" s="2900"/>
      <c r="DX45" s="2900"/>
      <c r="DY45" s="2900"/>
      <c r="DZ45" s="2900"/>
      <c r="EA45" s="2900"/>
      <c r="EB45" s="2900"/>
      <c r="EC45" s="2900"/>
      <c r="ED45" s="2900"/>
      <c r="EE45" s="2900"/>
      <c r="EF45" s="2900"/>
      <c r="EG45" s="2900"/>
      <c r="EH45" s="2900"/>
      <c r="EI45" s="2900"/>
      <c r="EJ45" s="2900"/>
      <c r="EK45" s="2900"/>
      <c r="EL45" s="2900"/>
      <c r="EM45" s="2900"/>
      <c r="EN45" s="2900"/>
      <c r="EO45" s="2900"/>
      <c r="EP45" s="2900"/>
      <c r="EQ45" s="2900"/>
      <c r="ER45" s="2900"/>
      <c r="ES45" s="2900"/>
      <c r="ET45" s="2900"/>
      <c r="EU45" s="2900"/>
      <c r="EV45" s="2900"/>
      <c r="EW45" s="2900"/>
      <c r="EX45" s="2900"/>
      <c r="EY45" s="2900"/>
      <c r="EZ45" s="2900"/>
      <c r="FA45" s="2900"/>
      <c r="FB45" s="2900"/>
      <c r="FC45" s="2900"/>
      <c r="FD45" s="2900"/>
    </row>
    <row r="46" spans="1:160" ht="12.6" customHeight="1">
      <c r="A46" s="4442" t="s">
        <v>2260</v>
      </c>
      <c r="B46" s="4443"/>
      <c r="C46" s="4443"/>
      <c r="D46" s="4443"/>
      <c r="E46" s="4443"/>
      <c r="F46" s="4438" t="s">
        <v>589</v>
      </c>
      <c r="G46" s="4438"/>
      <c r="H46" s="4443"/>
      <c r="I46" s="4443"/>
      <c r="J46" s="4438" t="s">
        <v>590</v>
      </c>
      <c r="K46" s="4439"/>
      <c r="L46" s="4442"/>
      <c r="M46" s="4443"/>
      <c r="N46" s="4438" t="s">
        <v>1139</v>
      </c>
      <c r="O46" s="4438"/>
      <c r="P46" s="4438"/>
      <c r="Q46" s="4443"/>
      <c r="R46" s="4443"/>
      <c r="S46" s="4438" t="s">
        <v>591</v>
      </c>
      <c r="T46" s="4439"/>
      <c r="U46" s="4478"/>
      <c r="V46" s="4479"/>
      <c r="W46" s="4479"/>
      <c r="X46" s="4438" t="s">
        <v>1143</v>
      </c>
      <c r="Y46" s="4439"/>
      <c r="Z46" s="4476"/>
      <c r="AA46" s="4444"/>
      <c r="AB46" s="4444"/>
      <c r="AC46" s="4444"/>
      <c r="AD46" s="4444"/>
      <c r="AE46" s="4444"/>
      <c r="AF46" s="4444"/>
      <c r="AG46" s="4444"/>
      <c r="AH46" s="4444"/>
      <c r="AI46" s="4444"/>
      <c r="AJ46" s="4444"/>
      <c r="AK46" s="4444"/>
      <c r="AL46" s="4444"/>
      <c r="AM46" s="4444"/>
      <c r="AN46" s="4445"/>
      <c r="AP46" s="420"/>
      <c r="AQ46" s="420"/>
      <c r="AR46" s="420"/>
      <c r="AS46" s="420"/>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c r="BV46" s="285"/>
      <c r="BW46" s="285"/>
      <c r="BX46" s="285"/>
      <c r="BY46" s="285"/>
      <c r="BZ46" s="285"/>
      <c r="CA46" s="285"/>
      <c r="CB46" s="285"/>
      <c r="CC46" s="285"/>
      <c r="CD46" s="285"/>
      <c r="CE46" s="285"/>
      <c r="CF46" s="285"/>
      <c r="CG46" s="285"/>
      <c r="CH46" s="285"/>
      <c r="CI46" s="285"/>
      <c r="CJ46" s="285"/>
      <c r="CK46" s="285"/>
      <c r="CL46" s="285"/>
      <c r="CM46" s="285"/>
      <c r="CN46" s="285"/>
      <c r="CO46" s="285"/>
      <c r="CP46" s="285"/>
      <c r="CQ46" s="285"/>
      <c r="CR46" s="285"/>
      <c r="CS46" s="285"/>
      <c r="CT46" s="285"/>
      <c r="CU46" s="285"/>
      <c r="CV46" s="285"/>
      <c r="CW46" s="285"/>
      <c r="CX46" s="285"/>
      <c r="CY46" s="285"/>
      <c r="CZ46" s="285"/>
      <c r="DA46" s="285"/>
      <c r="DB46" s="286"/>
      <c r="DC46" s="285"/>
      <c r="DD46" s="285"/>
      <c r="DE46" s="281"/>
      <c r="DF46" s="49"/>
      <c r="DG46" s="49"/>
      <c r="DH46" s="49"/>
      <c r="DI46" s="49"/>
      <c r="DJ46" s="49"/>
      <c r="DK46" s="49"/>
      <c r="DL46" s="49"/>
      <c r="DM46" s="49"/>
      <c r="DN46" s="49"/>
      <c r="DO46" s="49"/>
      <c r="DP46" s="49"/>
      <c r="DR46" s="2677"/>
      <c r="DS46" s="2677"/>
      <c r="DT46" s="2677"/>
      <c r="DU46" s="2677"/>
      <c r="DV46" s="2677"/>
      <c r="DW46" s="2677"/>
      <c r="DX46" s="2677"/>
      <c r="DY46" s="2677"/>
      <c r="DZ46" s="2677"/>
      <c r="EA46" s="2677"/>
      <c r="EB46" s="2677"/>
      <c r="EC46" s="2677"/>
      <c r="ED46" s="2677"/>
      <c r="EE46" s="2677"/>
      <c r="EF46" s="2677"/>
      <c r="EG46" s="2677"/>
      <c r="EH46" s="2677"/>
      <c r="EI46" s="2677"/>
      <c r="EJ46" s="2677"/>
      <c r="EK46" s="2677"/>
      <c r="EL46" s="2677"/>
      <c r="EM46" s="2677"/>
      <c r="EN46" s="2677"/>
      <c r="EO46" s="2677"/>
      <c r="EP46" s="2677"/>
      <c r="EQ46" s="2677"/>
      <c r="ER46" s="2677"/>
      <c r="ES46" s="2677"/>
      <c r="ET46" s="2677"/>
      <c r="EU46" s="2677"/>
      <c r="EV46" s="2677"/>
      <c r="EW46" s="2677"/>
      <c r="EX46" s="2677"/>
      <c r="EY46" s="2677"/>
      <c r="EZ46" s="2677"/>
      <c r="FA46" s="2677"/>
      <c r="FB46" s="2677"/>
      <c r="FC46" s="2677"/>
      <c r="FD46" s="2677"/>
    </row>
    <row r="47" spans="1:160" ht="12.6" customHeight="1">
      <c r="A47" s="4442"/>
      <c r="B47" s="4443"/>
      <c r="C47" s="4443"/>
      <c r="D47" s="4443"/>
      <c r="E47" s="4443"/>
      <c r="F47" s="4438"/>
      <c r="G47" s="4438"/>
      <c r="H47" s="4443"/>
      <c r="I47" s="4443"/>
      <c r="J47" s="4438"/>
      <c r="K47" s="4439"/>
      <c r="L47" s="4442"/>
      <c r="M47" s="4443"/>
      <c r="N47" s="4438"/>
      <c r="O47" s="4438"/>
      <c r="P47" s="4438"/>
      <c r="Q47" s="4443"/>
      <c r="R47" s="4443"/>
      <c r="S47" s="4438"/>
      <c r="T47" s="4439"/>
      <c r="U47" s="4478"/>
      <c r="V47" s="4479"/>
      <c r="W47" s="4479"/>
      <c r="X47" s="4438"/>
      <c r="Y47" s="4439"/>
      <c r="Z47" s="4477"/>
      <c r="AA47" s="4446"/>
      <c r="AB47" s="4446"/>
      <c r="AC47" s="4446"/>
      <c r="AD47" s="4446"/>
      <c r="AE47" s="4446"/>
      <c r="AF47" s="4446"/>
      <c r="AG47" s="4446"/>
      <c r="AH47" s="4446"/>
      <c r="AI47" s="4446"/>
      <c r="AJ47" s="4446"/>
      <c r="AK47" s="4446"/>
      <c r="AL47" s="4446"/>
      <c r="AM47" s="4446"/>
      <c r="AN47" s="4447"/>
      <c r="AP47" s="420"/>
      <c r="AQ47" s="420"/>
      <c r="AR47" s="420"/>
      <c r="AS47" s="420"/>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c r="BZ47" s="285"/>
      <c r="CA47" s="285"/>
      <c r="CB47" s="285"/>
      <c r="CC47" s="285"/>
      <c r="CD47" s="285"/>
      <c r="CE47" s="285"/>
      <c r="CF47" s="285"/>
      <c r="CG47" s="285"/>
      <c r="CH47" s="285"/>
      <c r="CI47" s="285"/>
      <c r="CJ47" s="285"/>
      <c r="CK47" s="285"/>
      <c r="CL47" s="285"/>
      <c r="CM47" s="285"/>
      <c r="CN47" s="285"/>
      <c r="CO47" s="285"/>
      <c r="CP47" s="285"/>
      <c r="CQ47" s="285"/>
      <c r="CR47" s="285"/>
      <c r="CS47" s="285"/>
      <c r="CT47" s="285"/>
      <c r="CU47" s="285"/>
      <c r="CV47" s="285"/>
      <c r="CW47" s="285"/>
      <c r="CX47" s="285"/>
      <c r="CY47" s="285"/>
      <c r="CZ47" s="285"/>
      <c r="DA47" s="285"/>
      <c r="DB47" s="286"/>
      <c r="DC47" s="285"/>
      <c r="DD47" s="285"/>
      <c r="DE47" s="281"/>
      <c r="DF47" s="49"/>
      <c r="DG47" s="49"/>
      <c r="DH47" s="1044"/>
      <c r="DI47" s="4494" t="s">
        <v>2083</v>
      </c>
      <c r="DJ47" s="4495"/>
      <c r="DK47" s="4495"/>
      <c r="DL47" s="4495"/>
      <c r="DM47" s="4495"/>
      <c r="DN47" s="4495"/>
      <c r="DO47" s="4495"/>
      <c r="DP47" s="4495"/>
      <c r="DQ47" s="4495"/>
      <c r="DR47" s="1048"/>
      <c r="DS47" s="1048"/>
      <c r="DT47" s="1049"/>
      <c r="DU47" s="4498" t="s">
        <v>2477</v>
      </c>
      <c r="DV47" s="4495"/>
      <c r="DW47" s="4495"/>
      <c r="DX47" s="4495"/>
      <c r="DY47" s="4495"/>
      <c r="DZ47" s="4495"/>
      <c r="EA47" s="4495"/>
      <c r="EB47" s="4495"/>
      <c r="EC47" s="4495"/>
      <c r="ED47" s="1050"/>
      <c r="EE47" s="1050"/>
      <c r="EF47" s="1050"/>
      <c r="EG47" s="4494" t="s">
        <v>1154</v>
      </c>
      <c r="EH47" s="4495"/>
      <c r="EI47" s="4495"/>
      <c r="EJ47" s="4495"/>
      <c r="EK47" s="4495"/>
      <c r="EL47" s="4495"/>
      <c r="EM47" s="1048"/>
      <c r="EN47" s="4500" t="s">
        <v>1152</v>
      </c>
      <c r="EO47" s="4500"/>
      <c r="EP47" s="4500"/>
      <c r="EQ47" s="4500"/>
      <c r="ER47" s="4501"/>
      <c r="ES47" s="1051"/>
      <c r="ET47" s="1048"/>
      <c r="EU47" s="1048"/>
      <c r="EV47" s="1048"/>
      <c r="EW47" s="1048"/>
      <c r="EX47" s="1048"/>
      <c r="EY47" s="1048"/>
      <c r="EZ47" s="4500" t="s">
        <v>1153</v>
      </c>
      <c r="FA47" s="4500"/>
      <c r="FB47" s="4500"/>
      <c r="FC47" s="4500"/>
      <c r="FD47" s="4504"/>
    </row>
    <row r="48" spans="1:160" ht="12.6" customHeight="1">
      <c r="A48" s="4442" t="s">
        <v>2260</v>
      </c>
      <c r="B48" s="4443"/>
      <c r="C48" s="4443"/>
      <c r="D48" s="4443"/>
      <c r="E48" s="4443"/>
      <c r="F48" s="4438" t="s">
        <v>589</v>
      </c>
      <c r="G48" s="4438"/>
      <c r="H48" s="4443"/>
      <c r="I48" s="4443"/>
      <c r="J48" s="4438" t="s">
        <v>590</v>
      </c>
      <c r="K48" s="4439"/>
      <c r="L48" s="4442"/>
      <c r="M48" s="4443"/>
      <c r="N48" s="4438" t="s">
        <v>1139</v>
      </c>
      <c r="O48" s="4438"/>
      <c r="P48" s="4438"/>
      <c r="Q48" s="4443"/>
      <c r="R48" s="4443"/>
      <c r="S48" s="4438" t="s">
        <v>591</v>
      </c>
      <c r="T48" s="4439"/>
      <c r="U48" s="4478"/>
      <c r="V48" s="4479"/>
      <c r="W48" s="4479"/>
      <c r="X48" s="4438" t="s">
        <v>1143</v>
      </c>
      <c r="Y48" s="4439"/>
      <c r="Z48" s="4476"/>
      <c r="AA48" s="4444"/>
      <c r="AB48" s="4444"/>
      <c r="AC48" s="4444"/>
      <c r="AD48" s="4444"/>
      <c r="AE48" s="4444"/>
      <c r="AF48" s="4444"/>
      <c r="AG48" s="4444"/>
      <c r="AH48" s="4444"/>
      <c r="AI48" s="4444"/>
      <c r="AJ48" s="4444"/>
      <c r="AK48" s="4444"/>
      <c r="AL48" s="4444"/>
      <c r="AM48" s="4444"/>
      <c r="AN48" s="4445"/>
      <c r="AP48" s="420"/>
      <c r="AQ48" s="420"/>
      <c r="AR48" s="420"/>
      <c r="AS48" s="420"/>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B48" s="285"/>
      <c r="CC48" s="285"/>
      <c r="CD48" s="285"/>
      <c r="CE48" s="285"/>
      <c r="CF48" s="285"/>
      <c r="CG48" s="285"/>
      <c r="CH48" s="285"/>
      <c r="CI48" s="285"/>
      <c r="CJ48" s="285"/>
      <c r="CK48" s="285"/>
      <c r="CL48" s="285"/>
      <c r="CM48" s="285"/>
      <c r="CN48" s="285"/>
      <c r="CO48" s="285"/>
      <c r="CP48" s="285"/>
      <c r="CQ48" s="285"/>
      <c r="CR48" s="285"/>
      <c r="CS48" s="285"/>
      <c r="CT48" s="285"/>
      <c r="CU48" s="285"/>
      <c r="CV48" s="285"/>
      <c r="CW48" s="285"/>
      <c r="CX48" s="285"/>
      <c r="CY48" s="285"/>
      <c r="CZ48" s="285"/>
      <c r="DA48" s="285"/>
      <c r="DB48" s="286"/>
      <c r="DC48" s="285"/>
      <c r="DD48" s="285"/>
      <c r="DE48" s="281"/>
      <c r="DF48" s="49"/>
      <c r="DG48" s="49"/>
      <c r="DH48" s="1044"/>
      <c r="DI48" s="4496"/>
      <c r="DJ48" s="4497"/>
      <c r="DK48" s="4497"/>
      <c r="DL48" s="4497"/>
      <c r="DM48" s="4497"/>
      <c r="DN48" s="4497"/>
      <c r="DO48" s="4497"/>
      <c r="DP48" s="4497"/>
      <c r="DQ48" s="4497"/>
      <c r="DR48" s="1045"/>
      <c r="DS48" s="1045"/>
      <c r="DT48" s="1046"/>
      <c r="DU48" s="4499"/>
      <c r="DV48" s="4497"/>
      <c r="DW48" s="4497"/>
      <c r="DX48" s="4497"/>
      <c r="DY48" s="4497"/>
      <c r="DZ48" s="4497"/>
      <c r="EA48" s="4497"/>
      <c r="EB48" s="4497"/>
      <c r="EC48" s="4497"/>
      <c r="ED48" s="1047"/>
      <c r="EE48" s="1047"/>
      <c r="EF48" s="1047"/>
      <c r="EG48" s="4496"/>
      <c r="EH48" s="4497"/>
      <c r="EI48" s="4497"/>
      <c r="EJ48" s="4497"/>
      <c r="EK48" s="4497"/>
      <c r="EL48" s="4497"/>
      <c r="EM48" s="1045"/>
      <c r="EN48" s="4502"/>
      <c r="EO48" s="4502"/>
      <c r="EP48" s="4502"/>
      <c r="EQ48" s="4502"/>
      <c r="ER48" s="4503"/>
      <c r="ES48" s="1045"/>
      <c r="ET48" s="1045"/>
      <c r="EU48" s="1045"/>
      <c r="EV48" s="1045"/>
      <c r="EW48" s="1045"/>
      <c r="EX48" s="1045"/>
      <c r="EY48" s="1045"/>
      <c r="EZ48" s="4502"/>
      <c r="FA48" s="4502"/>
      <c r="FB48" s="4502"/>
      <c r="FC48" s="4502"/>
      <c r="FD48" s="4505"/>
    </row>
    <row r="49" spans="1:160" ht="12.6" customHeight="1">
      <c r="A49" s="4442"/>
      <c r="B49" s="4443"/>
      <c r="C49" s="4443"/>
      <c r="D49" s="4443"/>
      <c r="E49" s="4443"/>
      <c r="F49" s="4438"/>
      <c r="G49" s="4438"/>
      <c r="H49" s="4443"/>
      <c r="I49" s="4443"/>
      <c r="J49" s="4438"/>
      <c r="K49" s="4439"/>
      <c r="L49" s="4442"/>
      <c r="M49" s="4443"/>
      <c r="N49" s="4438"/>
      <c r="O49" s="4438"/>
      <c r="P49" s="4438"/>
      <c r="Q49" s="4443"/>
      <c r="R49" s="4443"/>
      <c r="S49" s="4438"/>
      <c r="T49" s="4439"/>
      <c r="U49" s="4478"/>
      <c r="V49" s="4479"/>
      <c r="W49" s="4479"/>
      <c r="X49" s="4438"/>
      <c r="Y49" s="4439"/>
      <c r="Z49" s="4477"/>
      <c r="AA49" s="4446"/>
      <c r="AB49" s="4446"/>
      <c r="AC49" s="4446"/>
      <c r="AD49" s="4446"/>
      <c r="AE49" s="4446"/>
      <c r="AF49" s="4446"/>
      <c r="AG49" s="4446"/>
      <c r="AH49" s="4446"/>
      <c r="AI49" s="4446"/>
      <c r="AJ49" s="4446"/>
      <c r="AK49" s="4446"/>
      <c r="AL49" s="4446"/>
      <c r="AM49" s="4446"/>
      <c r="AN49" s="4447"/>
      <c r="AP49" s="420"/>
      <c r="AQ49" s="420"/>
      <c r="AR49" s="420"/>
      <c r="AS49" s="420"/>
      <c r="AT49" s="285"/>
      <c r="AU49" s="285"/>
      <c r="AV49" s="285"/>
      <c r="AW49" s="285"/>
      <c r="AX49" s="285"/>
      <c r="AY49" s="285"/>
      <c r="AZ49" s="285"/>
      <c r="BA49" s="285"/>
      <c r="BB49" s="285"/>
      <c r="BC49" s="285"/>
      <c r="BD49" s="285"/>
      <c r="BE49" s="285"/>
      <c r="BF49" s="285"/>
      <c r="BG49" s="285"/>
      <c r="BH49" s="285"/>
      <c r="BI49" s="285"/>
      <c r="BJ49" s="285"/>
      <c r="BK49" s="285"/>
      <c r="BL49" s="285"/>
      <c r="BM49" s="285"/>
      <c r="BN49" s="285"/>
      <c r="BO49" s="285"/>
      <c r="BP49" s="285"/>
      <c r="BQ49" s="285"/>
      <c r="BR49" s="285"/>
      <c r="BS49" s="285"/>
      <c r="BT49" s="285"/>
      <c r="BU49" s="285"/>
      <c r="BV49" s="285"/>
      <c r="BW49" s="285"/>
      <c r="BX49" s="285"/>
      <c r="BY49" s="285"/>
      <c r="BZ49" s="285"/>
      <c r="CA49" s="285"/>
      <c r="CB49" s="285"/>
      <c r="CC49" s="285"/>
      <c r="CD49" s="285"/>
      <c r="CE49" s="285"/>
      <c r="CF49" s="285"/>
      <c r="CG49" s="285"/>
      <c r="CH49" s="285"/>
      <c r="CI49" s="285"/>
      <c r="CJ49" s="285"/>
      <c r="CK49" s="285"/>
      <c r="CL49" s="285"/>
      <c r="CM49" s="285"/>
      <c r="CN49" s="285"/>
      <c r="CO49" s="285"/>
      <c r="CP49" s="285"/>
      <c r="CQ49" s="285"/>
      <c r="CR49" s="285"/>
      <c r="CS49" s="285"/>
      <c r="CT49" s="285"/>
      <c r="CU49" s="285"/>
      <c r="CV49" s="285"/>
      <c r="CW49" s="285"/>
      <c r="CX49" s="285"/>
      <c r="CY49" s="285"/>
      <c r="CZ49" s="285"/>
      <c r="DA49" s="285"/>
      <c r="DB49" s="286"/>
      <c r="DC49" s="285"/>
      <c r="DD49" s="285"/>
      <c r="DE49" s="281"/>
      <c r="DF49" s="49"/>
      <c r="DG49" s="49"/>
      <c r="DH49" s="1044"/>
      <c r="DI49" s="4506" t="s">
        <v>541</v>
      </c>
      <c r="DJ49" s="4507"/>
      <c r="DK49" s="4507"/>
      <c r="DL49" s="4507"/>
      <c r="DM49" s="4507" t="s">
        <v>542</v>
      </c>
      <c r="DN49" s="4507"/>
      <c r="DO49" s="4507"/>
      <c r="DP49" s="4507"/>
      <c r="DQ49" s="4507" t="s">
        <v>1151</v>
      </c>
      <c r="DR49" s="4507"/>
      <c r="DS49" s="4507"/>
      <c r="DT49" s="4507"/>
      <c r="DU49" s="4507" t="s">
        <v>541</v>
      </c>
      <c r="DV49" s="4507"/>
      <c r="DW49" s="4507"/>
      <c r="DX49" s="4507"/>
      <c r="DY49" s="4507" t="s">
        <v>542</v>
      </c>
      <c r="DZ49" s="4507"/>
      <c r="EA49" s="4507"/>
      <c r="EB49" s="4507"/>
      <c r="EC49" s="4507" t="s">
        <v>1151</v>
      </c>
      <c r="ED49" s="4507"/>
      <c r="EE49" s="4507"/>
      <c r="EF49" s="4508"/>
      <c r="EG49" s="4509" t="s">
        <v>2478</v>
      </c>
      <c r="EH49" s="4510"/>
      <c r="EI49" s="4510"/>
      <c r="EJ49" s="4510"/>
      <c r="EK49" s="4510" t="s">
        <v>2479</v>
      </c>
      <c r="EL49" s="4510"/>
      <c r="EM49" s="4510"/>
      <c r="EN49" s="4510"/>
      <c r="EO49" s="4510" t="s">
        <v>2480</v>
      </c>
      <c r="EP49" s="4510"/>
      <c r="EQ49" s="4510"/>
      <c r="ER49" s="4510"/>
      <c r="ES49" s="4511" t="s">
        <v>2478</v>
      </c>
      <c r="ET49" s="4510"/>
      <c r="EU49" s="4510"/>
      <c r="EV49" s="4510"/>
      <c r="EW49" s="4510" t="s">
        <v>2479</v>
      </c>
      <c r="EX49" s="4510"/>
      <c r="EY49" s="4510"/>
      <c r="EZ49" s="4510"/>
      <c r="FA49" s="4510" t="s">
        <v>2480</v>
      </c>
      <c r="FB49" s="4510"/>
      <c r="FC49" s="4510"/>
      <c r="FD49" s="4512"/>
    </row>
    <row r="50" spans="1:160" ht="12.6" customHeight="1">
      <c r="A50" s="4442" t="s">
        <v>2281</v>
      </c>
      <c r="B50" s="4443"/>
      <c r="C50" s="4443"/>
      <c r="D50" s="4443"/>
      <c r="E50" s="4443"/>
      <c r="F50" s="4438" t="s">
        <v>589</v>
      </c>
      <c r="G50" s="4438"/>
      <c r="H50" s="4443"/>
      <c r="I50" s="4443"/>
      <c r="J50" s="4438" t="s">
        <v>590</v>
      </c>
      <c r="K50" s="4439"/>
      <c r="L50" s="4442"/>
      <c r="M50" s="4443"/>
      <c r="N50" s="4438" t="s">
        <v>1139</v>
      </c>
      <c r="O50" s="4438"/>
      <c r="P50" s="4438"/>
      <c r="Q50" s="4443"/>
      <c r="R50" s="4443"/>
      <c r="S50" s="4438" t="s">
        <v>591</v>
      </c>
      <c r="T50" s="4439"/>
      <c r="U50" s="4478"/>
      <c r="V50" s="4479"/>
      <c r="W50" s="4479"/>
      <c r="X50" s="4438" t="s">
        <v>1143</v>
      </c>
      <c r="Y50" s="4439"/>
      <c r="Z50" s="4476"/>
      <c r="AA50" s="4444"/>
      <c r="AB50" s="4444"/>
      <c r="AC50" s="4444"/>
      <c r="AD50" s="4444"/>
      <c r="AE50" s="4444"/>
      <c r="AF50" s="4444"/>
      <c r="AG50" s="4444"/>
      <c r="AH50" s="4444"/>
      <c r="AI50" s="4444"/>
      <c r="AJ50" s="4444"/>
      <c r="AK50" s="4444"/>
      <c r="AL50" s="4444"/>
      <c r="AM50" s="4444"/>
      <c r="AN50" s="4445"/>
      <c r="AP50" s="420"/>
      <c r="AQ50" s="420"/>
      <c r="AR50" s="420"/>
      <c r="AS50" s="420"/>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c r="BZ50" s="285"/>
      <c r="CA50" s="285"/>
      <c r="CB50" s="285"/>
      <c r="CC50" s="285"/>
      <c r="CD50" s="285"/>
      <c r="CE50" s="285"/>
      <c r="CF50" s="285"/>
      <c r="CG50" s="285"/>
      <c r="CH50" s="285"/>
      <c r="CI50" s="285"/>
      <c r="CJ50" s="285"/>
      <c r="CK50" s="285"/>
      <c r="CL50" s="285"/>
      <c r="CM50" s="285"/>
      <c r="CN50" s="285"/>
      <c r="CO50" s="285"/>
      <c r="CP50" s="285"/>
      <c r="CQ50" s="285"/>
      <c r="CR50" s="285"/>
      <c r="CS50" s="285"/>
      <c r="CT50" s="285"/>
      <c r="CU50" s="285"/>
      <c r="CV50" s="285"/>
      <c r="CW50" s="285"/>
      <c r="CX50" s="285"/>
      <c r="CY50" s="285"/>
      <c r="CZ50" s="285"/>
      <c r="DA50" s="285"/>
      <c r="DB50" s="286"/>
      <c r="DC50" s="285"/>
      <c r="DD50" s="285"/>
      <c r="DE50" s="281"/>
      <c r="DF50" s="49"/>
      <c r="DG50" s="49"/>
      <c r="DH50" s="1044"/>
      <c r="DI50" s="4506"/>
      <c r="DJ50" s="4507"/>
      <c r="DK50" s="4507"/>
      <c r="DL50" s="4507"/>
      <c r="DM50" s="4507"/>
      <c r="DN50" s="4507"/>
      <c r="DO50" s="4507"/>
      <c r="DP50" s="4507"/>
      <c r="DQ50" s="4507"/>
      <c r="DR50" s="4507"/>
      <c r="DS50" s="4507"/>
      <c r="DT50" s="4507"/>
      <c r="DU50" s="4507"/>
      <c r="DV50" s="4507"/>
      <c r="DW50" s="4507"/>
      <c r="DX50" s="4507"/>
      <c r="DY50" s="4507"/>
      <c r="DZ50" s="4507"/>
      <c r="EA50" s="4507"/>
      <c r="EB50" s="4507"/>
      <c r="EC50" s="4507"/>
      <c r="ED50" s="4507"/>
      <c r="EE50" s="4507"/>
      <c r="EF50" s="4508"/>
      <c r="EG50" s="4509"/>
      <c r="EH50" s="4510"/>
      <c r="EI50" s="4510"/>
      <c r="EJ50" s="4510"/>
      <c r="EK50" s="4510"/>
      <c r="EL50" s="4510"/>
      <c r="EM50" s="4510"/>
      <c r="EN50" s="4510"/>
      <c r="EO50" s="4510"/>
      <c r="EP50" s="4510"/>
      <c r="EQ50" s="4510"/>
      <c r="ER50" s="4510"/>
      <c r="ES50" s="4511"/>
      <c r="ET50" s="4510"/>
      <c r="EU50" s="4510"/>
      <c r="EV50" s="4510"/>
      <c r="EW50" s="4510"/>
      <c r="EX50" s="4510"/>
      <c r="EY50" s="4510"/>
      <c r="EZ50" s="4510"/>
      <c r="FA50" s="4510"/>
      <c r="FB50" s="4510"/>
      <c r="FC50" s="4510"/>
      <c r="FD50" s="4512"/>
    </row>
    <row r="51" spans="1:160" ht="12.6" customHeight="1">
      <c r="A51" s="4442"/>
      <c r="B51" s="4443"/>
      <c r="C51" s="4443"/>
      <c r="D51" s="4443"/>
      <c r="E51" s="4443"/>
      <c r="F51" s="4438"/>
      <c r="G51" s="4438"/>
      <c r="H51" s="4443"/>
      <c r="I51" s="4443"/>
      <c r="J51" s="4438"/>
      <c r="K51" s="4439"/>
      <c r="L51" s="4442"/>
      <c r="M51" s="4443"/>
      <c r="N51" s="4438"/>
      <c r="O51" s="4438"/>
      <c r="P51" s="4438"/>
      <c r="Q51" s="4443"/>
      <c r="R51" s="4443"/>
      <c r="S51" s="4438"/>
      <c r="T51" s="4439"/>
      <c r="U51" s="4478"/>
      <c r="V51" s="4479"/>
      <c r="W51" s="4479"/>
      <c r="X51" s="4438"/>
      <c r="Y51" s="4439"/>
      <c r="Z51" s="4477"/>
      <c r="AA51" s="4446"/>
      <c r="AB51" s="4446"/>
      <c r="AC51" s="4446"/>
      <c r="AD51" s="4446"/>
      <c r="AE51" s="4446"/>
      <c r="AF51" s="4446"/>
      <c r="AG51" s="4446"/>
      <c r="AH51" s="4446"/>
      <c r="AI51" s="4446"/>
      <c r="AJ51" s="4446"/>
      <c r="AK51" s="4446"/>
      <c r="AL51" s="4446"/>
      <c r="AM51" s="4446"/>
      <c r="AN51" s="4447"/>
      <c r="AP51" s="420"/>
      <c r="AQ51" s="420"/>
      <c r="AR51" s="420"/>
      <c r="AS51" s="420"/>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c r="BT51" s="285"/>
      <c r="BU51" s="285"/>
      <c r="BV51" s="285"/>
      <c r="BW51" s="285"/>
      <c r="BX51" s="285"/>
      <c r="BY51" s="285"/>
      <c r="BZ51" s="285"/>
      <c r="CA51" s="285"/>
      <c r="CB51" s="285"/>
      <c r="CC51" s="285"/>
      <c r="CD51" s="285"/>
      <c r="CE51" s="285"/>
      <c r="CF51" s="285"/>
      <c r="CG51" s="285"/>
      <c r="CH51" s="285"/>
      <c r="CI51" s="285"/>
      <c r="CJ51" s="285"/>
      <c r="CK51" s="285"/>
      <c r="CL51" s="285"/>
      <c r="CM51" s="285"/>
      <c r="CN51" s="285"/>
      <c r="CO51" s="285"/>
      <c r="CP51" s="285"/>
      <c r="CQ51" s="285"/>
      <c r="CR51" s="285"/>
      <c r="CS51" s="285"/>
      <c r="CT51" s="285"/>
      <c r="CU51" s="285"/>
      <c r="CV51" s="285"/>
      <c r="CW51" s="285"/>
      <c r="CX51" s="285"/>
      <c r="CY51" s="285"/>
      <c r="CZ51" s="285"/>
      <c r="DA51" s="285"/>
      <c r="DB51" s="286"/>
      <c r="DC51" s="285"/>
      <c r="DD51" s="285"/>
      <c r="DE51" s="281"/>
      <c r="DF51" s="49"/>
      <c r="DG51" s="49"/>
      <c r="DH51" s="1044"/>
      <c r="DI51" s="4490"/>
      <c r="DJ51" s="4486"/>
      <c r="DK51" s="4486"/>
      <c r="DL51" s="4486"/>
      <c r="DM51" s="4486"/>
      <c r="DN51" s="4486"/>
      <c r="DO51" s="4486"/>
      <c r="DP51" s="4486"/>
      <c r="DQ51" s="4486"/>
      <c r="DR51" s="4486"/>
      <c r="DS51" s="4486"/>
      <c r="DT51" s="4486"/>
      <c r="DU51" s="4486"/>
      <c r="DV51" s="4486"/>
      <c r="DW51" s="4486"/>
      <c r="DX51" s="4486"/>
      <c r="DY51" s="4486"/>
      <c r="DZ51" s="4486"/>
      <c r="EA51" s="4486"/>
      <c r="EB51" s="4486"/>
      <c r="EC51" s="4486"/>
      <c r="ED51" s="4486"/>
      <c r="EE51" s="4486"/>
      <c r="EF51" s="4492"/>
      <c r="EG51" s="4490"/>
      <c r="EH51" s="4486"/>
      <c r="EI51" s="4486"/>
      <c r="EJ51" s="4486"/>
      <c r="EK51" s="4486"/>
      <c r="EL51" s="4486"/>
      <c r="EM51" s="4486"/>
      <c r="EN51" s="4486"/>
      <c r="EO51" s="4486"/>
      <c r="EP51" s="4486"/>
      <c r="EQ51" s="4486"/>
      <c r="ER51" s="4486"/>
      <c r="ES51" s="4486"/>
      <c r="ET51" s="4486"/>
      <c r="EU51" s="4486"/>
      <c r="EV51" s="4486"/>
      <c r="EW51" s="4486"/>
      <c r="EX51" s="4486"/>
      <c r="EY51" s="4486"/>
      <c r="EZ51" s="4486"/>
      <c r="FA51" s="4486"/>
      <c r="FB51" s="4486"/>
      <c r="FC51" s="4486"/>
      <c r="FD51" s="4488"/>
    </row>
    <row r="52" spans="1:160" ht="12.6" customHeight="1">
      <c r="A52" s="4442" t="s">
        <v>2260</v>
      </c>
      <c r="B52" s="4443"/>
      <c r="C52" s="4443"/>
      <c r="D52" s="4443"/>
      <c r="E52" s="4443"/>
      <c r="F52" s="4438" t="s">
        <v>589</v>
      </c>
      <c r="G52" s="4438"/>
      <c r="H52" s="4443"/>
      <c r="I52" s="4443"/>
      <c r="J52" s="4438" t="s">
        <v>590</v>
      </c>
      <c r="K52" s="4439"/>
      <c r="L52" s="4442"/>
      <c r="M52" s="4443"/>
      <c r="N52" s="4438" t="s">
        <v>1139</v>
      </c>
      <c r="O52" s="4438"/>
      <c r="P52" s="4438"/>
      <c r="Q52" s="4443"/>
      <c r="R52" s="4443"/>
      <c r="S52" s="4438" t="s">
        <v>591</v>
      </c>
      <c r="T52" s="4439"/>
      <c r="U52" s="4478"/>
      <c r="V52" s="4479"/>
      <c r="W52" s="4479"/>
      <c r="X52" s="4438" t="s">
        <v>1143</v>
      </c>
      <c r="Y52" s="4439"/>
      <c r="Z52" s="4476"/>
      <c r="AA52" s="4444"/>
      <c r="AB52" s="4444"/>
      <c r="AC52" s="4444"/>
      <c r="AD52" s="4444"/>
      <c r="AE52" s="4444"/>
      <c r="AF52" s="4444"/>
      <c r="AG52" s="4444"/>
      <c r="AH52" s="4444"/>
      <c r="AI52" s="4444"/>
      <c r="AJ52" s="4444"/>
      <c r="AK52" s="4444"/>
      <c r="AL52" s="4444"/>
      <c r="AM52" s="4444"/>
      <c r="AN52" s="4445"/>
      <c r="AP52" s="420"/>
      <c r="AQ52" s="420"/>
      <c r="AR52" s="420"/>
      <c r="AS52" s="420"/>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285"/>
      <c r="CE52" s="285"/>
      <c r="CF52" s="285"/>
      <c r="CG52" s="285"/>
      <c r="CH52" s="285"/>
      <c r="CI52" s="285"/>
      <c r="CJ52" s="285"/>
      <c r="CK52" s="285"/>
      <c r="CL52" s="285"/>
      <c r="CM52" s="285"/>
      <c r="CN52" s="285"/>
      <c r="CO52" s="285"/>
      <c r="CP52" s="285"/>
      <c r="CQ52" s="285"/>
      <c r="CR52" s="285"/>
      <c r="CS52" s="285"/>
      <c r="CT52" s="285"/>
      <c r="CU52" s="285"/>
      <c r="CV52" s="285"/>
      <c r="CW52" s="285"/>
      <c r="CX52" s="285"/>
      <c r="CY52" s="285"/>
      <c r="CZ52" s="285"/>
      <c r="DA52" s="285"/>
      <c r="DB52" s="286"/>
      <c r="DC52" s="285"/>
      <c r="DD52" s="285"/>
      <c r="DE52" s="281"/>
      <c r="DF52" s="49"/>
      <c r="DG52" s="49"/>
      <c r="DH52" s="1044"/>
      <c r="DI52" s="4490"/>
      <c r="DJ52" s="4486"/>
      <c r="DK52" s="4486"/>
      <c r="DL52" s="4486"/>
      <c r="DM52" s="4486"/>
      <c r="DN52" s="4486"/>
      <c r="DO52" s="4486"/>
      <c r="DP52" s="4486"/>
      <c r="DQ52" s="4486"/>
      <c r="DR52" s="4486"/>
      <c r="DS52" s="4486"/>
      <c r="DT52" s="4486"/>
      <c r="DU52" s="4486"/>
      <c r="DV52" s="4486"/>
      <c r="DW52" s="4486"/>
      <c r="DX52" s="4486"/>
      <c r="DY52" s="4486"/>
      <c r="DZ52" s="4486"/>
      <c r="EA52" s="4486"/>
      <c r="EB52" s="4486"/>
      <c r="EC52" s="4486"/>
      <c r="ED52" s="4486"/>
      <c r="EE52" s="4486"/>
      <c r="EF52" s="4492"/>
      <c r="EG52" s="4490"/>
      <c r="EH52" s="4486"/>
      <c r="EI52" s="4486"/>
      <c r="EJ52" s="4486"/>
      <c r="EK52" s="4486"/>
      <c r="EL52" s="4486"/>
      <c r="EM52" s="4486"/>
      <c r="EN52" s="4486"/>
      <c r="EO52" s="4486"/>
      <c r="EP52" s="4486"/>
      <c r="EQ52" s="4486"/>
      <c r="ER52" s="4486"/>
      <c r="ES52" s="4486"/>
      <c r="ET52" s="4486"/>
      <c r="EU52" s="4486"/>
      <c r="EV52" s="4486"/>
      <c r="EW52" s="4486"/>
      <c r="EX52" s="4486"/>
      <c r="EY52" s="4486"/>
      <c r="EZ52" s="4486"/>
      <c r="FA52" s="4486"/>
      <c r="FB52" s="4486"/>
      <c r="FC52" s="4486"/>
      <c r="FD52" s="4488"/>
    </row>
    <row r="53" spans="1:160" ht="12.6" customHeight="1">
      <c r="A53" s="4442"/>
      <c r="B53" s="4443"/>
      <c r="C53" s="4443"/>
      <c r="D53" s="4443"/>
      <c r="E53" s="4443"/>
      <c r="F53" s="4438"/>
      <c r="G53" s="4438"/>
      <c r="H53" s="4443"/>
      <c r="I53" s="4443"/>
      <c r="J53" s="4438"/>
      <c r="K53" s="4439"/>
      <c r="L53" s="4442"/>
      <c r="M53" s="4443"/>
      <c r="N53" s="4438"/>
      <c r="O53" s="4438"/>
      <c r="P53" s="4438"/>
      <c r="Q53" s="4443"/>
      <c r="R53" s="4443"/>
      <c r="S53" s="4438"/>
      <c r="T53" s="4439"/>
      <c r="U53" s="4478"/>
      <c r="V53" s="4479"/>
      <c r="W53" s="4479"/>
      <c r="X53" s="4438"/>
      <c r="Y53" s="4439"/>
      <c r="Z53" s="4477"/>
      <c r="AA53" s="4446"/>
      <c r="AB53" s="4446"/>
      <c r="AC53" s="4446"/>
      <c r="AD53" s="4446"/>
      <c r="AE53" s="4446"/>
      <c r="AF53" s="4446"/>
      <c r="AG53" s="4446"/>
      <c r="AH53" s="4446"/>
      <c r="AI53" s="4446"/>
      <c r="AJ53" s="4446"/>
      <c r="AK53" s="4446"/>
      <c r="AL53" s="4446"/>
      <c r="AM53" s="4446"/>
      <c r="AN53" s="4447"/>
      <c r="AP53" s="420"/>
      <c r="AQ53" s="420"/>
      <c r="AR53" s="420"/>
      <c r="AS53" s="420"/>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c r="CF53" s="285"/>
      <c r="CG53" s="285"/>
      <c r="CH53" s="285"/>
      <c r="CI53" s="285"/>
      <c r="CJ53" s="285"/>
      <c r="CK53" s="285"/>
      <c r="CL53" s="285"/>
      <c r="CM53" s="285"/>
      <c r="CN53" s="285"/>
      <c r="CO53" s="285"/>
      <c r="CP53" s="285"/>
      <c r="CQ53" s="285"/>
      <c r="CR53" s="285"/>
      <c r="CS53" s="285"/>
      <c r="CT53" s="285"/>
      <c r="CU53" s="285"/>
      <c r="CV53" s="285"/>
      <c r="CW53" s="285"/>
      <c r="CX53" s="285"/>
      <c r="CY53" s="285"/>
      <c r="CZ53" s="285"/>
      <c r="DA53" s="285"/>
      <c r="DB53" s="286"/>
      <c r="DC53" s="285"/>
      <c r="DD53" s="285"/>
      <c r="DE53" s="281"/>
      <c r="DF53" s="49"/>
      <c r="DG53" s="49"/>
      <c r="DH53" s="1044"/>
      <c r="DI53" s="4490"/>
      <c r="DJ53" s="4486"/>
      <c r="DK53" s="4486"/>
      <c r="DL53" s="4486"/>
      <c r="DM53" s="4486"/>
      <c r="DN53" s="4486"/>
      <c r="DO53" s="4486"/>
      <c r="DP53" s="4486"/>
      <c r="DQ53" s="4486"/>
      <c r="DR53" s="4486"/>
      <c r="DS53" s="4486"/>
      <c r="DT53" s="4486"/>
      <c r="DU53" s="4486"/>
      <c r="DV53" s="4486"/>
      <c r="DW53" s="4486"/>
      <c r="DX53" s="4486"/>
      <c r="DY53" s="4486"/>
      <c r="DZ53" s="4486"/>
      <c r="EA53" s="4486"/>
      <c r="EB53" s="4486"/>
      <c r="EC53" s="4486"/>
      <c r="ED53" s="4486"/>
      <c r="EE53" s="4486"/>
      <c r="EF53" s="4492"/>
      <c r="EG53" s="4490"/>
      <c r="EH53" s="4486"/>
      <c r="EI53" s="4486"/>
      <c r="EJ53" s="4486"/>
      <c r="EK53" s="4486"/>
      <c r="EL53" s="4486"/>
      <c r="EM53" s="4486"/>
      <c r="EN53" s="4486"/>
      <c r="EO53" s="4486"/>
      <c r="EP53" s="4486"/>
      <c r="EQ53" s="4486"/>
      <c r="ER53" s="4486"/>
      <c r="ES53" s="4486"/>
      <c r="ET53" s="4486"/>
      <c r="EU53" s="4486"/>
      <c r="EV53" s="4486"/>
      <c r="EW53" s="4486"/>
      <c r="EX53" s="4486"/>
      <c r="EY53" s="4486"/>
      <c r="EZ53" s="4486"/>
      <c r="FA53" s="4486"/>
      <c r="FB53" s="4486"/>
      <c r="FC53" s="4486"/>
      <c r="FD53" s="4488"/>
    </row>
    <row r="54" spans="1:160" ht="12.6" customHeight="1">
      <c r="A54" s="4442" t="s">
        <v>2267</v>
      </c>
      <c r="B54" s="4443"/>
      <c r="C54" s="4443"/>
      <c r="D54" s="4443"/>
      <c r="E54" s="4443"/>
      <c r="F54" s="4438" t="s">
        <v>589</v>
      </c>
      <c r="G54" s="4438"/>
      <c r="H54" s="4443"/>
      <c r="I54" s="4443"/>
      <c r="J54" s="4438" t="s">
        <v>590</v>
      </c>
      <c r="K54" s="4439"/>
      <c r="L54" s="4442"/>
      <c r="M54" s="4443"/>
      <c r="N54" s="4438" t="s">
        <v>1139</v>
      </c>
      <c r="O54" s="4438"/>
      <c r="P54" s="4438"/>
      <c r="Q54" s="4443"/>
      <c r="R54" s="4443"/>
      <c r="S54" s="4438" t="s">
        <v>591</v>
      </c>
      <c r="T54" s="4439"/>
      <c r="U54" s="4478"/>
      <c r="V54" s="4479"/>
      <c r="W54" s="4479"/>
      <c r="X54" s="4438" t="s">
        <v>1143</v>
      </c>
      <c r="Y54" s="4439"/>
      <c r="Z54" s="4476"/>
      <c r="AA54" s="4444"/>
      <c r="AB54" s="4444"/>
      <c r="AC54" s="4444"/>
      <c r="AD54" s="4444"/>
      <c r="AE54" s="4444"/>
      <c r="AF54" s="4444"/>
      <c r="AG54" s="4444"/>
      <c r="AH54" s="4444"/>
      <c r="AI54" s="4444"/>
      <c r="AJ54" s="4444"/>
      <c r="AK54" s="4444"/>
      <c r="AL54" s="4444"/>
      <c r="AM54" s="4444"/>
      <c r="AN54" s="4445"/>
      <c r="AP54" s="4514"/>
      <c r="AQ54" s="4514"/>
      <c r="AR54" s="4514"/>
      <c r="AS54" s="4514"/>
      <c r="AT54" s="4514"/>
      <c r="AU54" s="4514"/>
      <c r="AV54" s="4514"/>
      <c r="AW54" s="4514"/>
      <c r="AX54" s="4514"/>
      <c r="AY54" s="4514"/>
      <c r="AZ54" s="4514"/>
      <c r="BA54" s="4514"/>
      <c r="BB54" s="4514"/>
      <c r="BC54" s="4514"/>
      <c r="BD54" s="4514"/>
      <c r="BE54" s="4514"/>
      <c r="BF54" s="4514"/>
      <c r="BG54" s="4514"/>
      <c r="BH54" s="4514"/>
      <c r="BI54" s="4514"/>
      <c r="BJ54" s="4514"/>
      <c r="BK54" s="4514"/>
      <c r="BL54" s="4514"/>
      <c r="BM54" s="4514"/>
      <c r="BN54" s="4514"/>
      <c r="BO54" s="4514"/>
      <c r="BP54" s="4514"/>
      <c r="BQ54" s="4514"/>
      <c r="BR54" s="4514"/>
      <c r="BS54" s="4514"/>
      <c r="BT54" s="4514"/>
      <c r="BU54" s="4514"/>
      <c r="BV54" s="4514"/>
      <c r="BW54" s="4514"/>
      <c r="BX54" s="4514"/>
      <c r="BY54" s="4514"/>
      <c r="BZ54" s="4514"/>
      <c r="CA54" s="4514"/>
      <c r="CB54" s="4514"/>
      <c r="CC54" s="4514"/>
      <c r="CD54" s="4514"/>
      <c r="CE54" s="4514"/>
      <c r="CF54" s="4514"/>
      <c r="CG54" s="4514"/>
      <c r="CH54" s="4514"/>
      <c r="CI54" s="4514"/>
      <c r="CJ54" s="4514"/>
      <c r="CK54" s="4514"/>
      <c r="CL54" s="4514"/>
      <c r="CM54" s="4514"/>
      <c r="CN54" s="4514"/>
      <c r="CO54" s="4514"/>
      <c r="CP54" s="4514"/>
      <c r="CQ54" s="4514"/>
      <c r="CR54" s="4514"/>
      <c r="CS54" s="4514"/>
      <c r="CT54" s="4514"/>
      <c r="CU54" s="4514"/>
      <c r="CV54" s="4514"/>
      <c r="CW54" s="4514"/>
      <c r="CX54" s="4514"/>
      <c r="CY54" s="4515"/>
      <c r="CZ54" s="4515"/>
      <c r="DA54" s="4515"/>
      <c r="DB54" s="4515"/>
      <c r="DC54" s="4515"/>
      <c r="DD54" s="4515"/>
      <c r="DE54" s="4515"/>
      <c r="DF54" s="49"/>
      <c r="DG54" s="49"/>
      <c r="DH54" s="1044"/>
      <c r="DI54" s="4491"/>
      <c r="DJ54" s="4487"/>
      <c r="DK54" s="4487"/>
      <c r="DL54" s="4487"/>
      <c r="DM54" s="4487"/>
      <c r="DN54" s="4487"/>
      <c r="DO54" s="4487"/>
      <c r="DP54" s="4487"/>
      <c r="DQ54" s="4487"/>
      <c r="DR54" s="4487"/>
      <c r="DS54" s="4487"/>
      <c r="DT54" s="4487"/>
      <c r="DU54" s="4487"/>
      <c r="DV54" s="4487"/>
      <c r="DW54" s="4487"/>
      <c r="DX54" s="4487"/>
      <c r="DY54" s="4487"/>
      <c r="DZ54" s="4487"/>
      <c r="EA54" s="4487"/>
      <c r="EB54" s="4487"/>
      <c r="EC54" s="4487"/>
      <c r="ED54" s="4487"/>
      <c r="EE54" s="4487"/>
      <c r="EF54" s="4493"/>
      <c r="EG54" s="4491"/>
      <c r="EH54" s="4487"/>
      <c r="EI54" s="4487"/>
      <c r="EJ54" s="4487"/>
      <c r="EK54" s="4487"/>
      <c r="EL54" s="4487"/>
      <c r="EM54" s="4487"/>
      <c r="EN54" s="4487"/>
      <c r="EO54" s="4487"/>
      <c r="EP54" s="4487"/>
      <c r="EQ54" s="4487"/>
      <c r="ER54" s="4487"/>
      <c r="ES54" s="4487"/>
      <c r="ET54" s="4487"/>
      <c r="EU54" s="4487"/>
      <c r="EV54" s="4487"/>
      <c r="EW54" s="4487"/>
      <c r="EX54" s="4487"/>
      <c r="EY54" s="4487"/>
      <c r="EZ54" s="4487"/>
      <c r="FA54" s="4487"/>
      <c r="FB54" s="4487"/>
      <c r="FC54" s="4487"/>
      <c r="FD54" s="4489"/>
    </row>
    <row r="55" spans="1:160" ht="12.6" customHeight="1">
      <c r="A55" s="4442"/>
      <c r="B55" s="4443"/>
      <c r="C55" s="4443"/>
      <c r="D55" s="4443"/>
      <c r="E55" s="4443"/>
      <c r="F55" s="4438"/>
      <c r="G55" s="4438"/>
      <c r="H55" s="4443"/>
      <c r="I55" s="4443"/>
      <c r="J55" s="4438"/>
      <c r="K55" s="4439"/>
      <c r="L55" s="4442"/>
      <c r="M55" s="4443"/>
      <c r="N55" s="4438"/>
      <c r="O55" s="4438"/>
      <c r="P55" s="4438"/>
      <c r="Q55" s="4443"/>
      <c r="R55" s="4443"/>
      <c r="S55" s="4438"/>
      <c r="T55" s="4439"/>
      <c r="U55" s="4478"/>
      <c r="V55" s="4479"/>
      <c r="W55" s="4479"/>
      <c r="X55" s="4438"/>
      <c r="Y55" s="4439"/>
      <c r="Z55" s="4477"/>
      <c r="AA55" s="4446"/>
      <c r="AB55" s="4446"/>
      <c r="AC55" s="4446"/>
      <c r="AD55" s="4446"/>
      <c r="AE55" s="4446"/>
      <c r="AF55" s="4446"/>
      <c r="AG55" s="4446"/>
      <c r="AH55" s="4446"/>
      <c r="AI55" s="4446"/>
      <c r="AJ55" s="4446"/>
      <c r="AK55" s="4446"/>
      <c r="AL55" s="4446"/>
      <c r="AM55" s="4446"/>
      <c r="AN55" s="4447"/>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2"/>
      <c r="BR55" s="62"/>
      <c r="BS55" s="62"/>
      <c r="BT55" s="62"/>
      <c r="BU55" s="62"/>
      <c r="BV55" s="62"/>
      <c r="BW55" s="62"/>
      <c r="BX55" s="62"/>
      <c r="BY55" s="62"/>
      <c r="BZ55" s="62"/>
      <c r="CA55" s="62"/>
      <c r="CB55" s="62"/>
      <c r="CC55" s="62"/>
      <c r="CD55" s="62"/>
      <c r="CE55" s="62"/>
      <c r="CF55" s="62"/>
      <c r="CG55" s="62"/>
      <c r="CH55" s="62"/>
      <c r="CI55" s="62"/>
      <c r="CJ55" s="62"/>
      <c r="CK55" s="62"/>
      <c r="CL55" s="62"/>
      <c r="CM55" s="62"/>
      <c r="CN55" s="62"/>
      <c r="CO55" s="62"/>
      <c r="CP55" s="62"/>
      <c r="CQ55" s="62"/>
      <c r="CR55" s="62"/>
      <c r="CS55" s="62"/>
      <c r="CT55" s="62"/>
      <c r="CU55" s="62"/>
      <c r="CV55" s="62"/>
      <c r="CW55" s="62"/>
      <c r="CX55" s="62"/>
      <c r="CY55" s="55"/>
      <c r="CZ55" s="55"/>
      <c r="DA55" s="55"/>
      <c r="DB55" s="55"/>
      <c r="DC55" s="55"/>
      <c r="DD55" s="55"/>
      <c r="DE55" s="55"/>
      <c r="DF55" s="49"/>
      <c r="DG55" s="49"/>
      <c r="DH55" s="49"/>
      <c r="DI55" s="765"/>
      <c r="DJ55" s="765"/>
      <c r="DK55" s="765"/>
      <c r="DL55" s="765"/>
      <c r="DM55" s="765"/>
      <c r="DN55" s="765"/>
      <c r="DO55" s="765"/>
      <c r="DP55" s="765"/>
      <c r="DQ55" s="765"/>
      <c r="DR55" s="765"/>
      <c r="DS55" s="765"/>
      <c r="DT55" s="765"/>
      <c r="DU55" s="765"/>
      <c r="DV55" s="765"/>
      <c r="DW55" s="765"/>
      <c r="DX55" s="765"/>
      <c r="DY55" s="765"/>
      <c r="DZ55" s="765"/>
      <c r="EA55" s="765"/>
      <c r="EB55" s="765"/>
      <c r="EC55" s="765"/>
      <c r="ED55" s="765"/>
      <c r="EE55" s="765"/>
      <c r="EF55" s="765"/>
      <c r="EG55" s="765"/>
      <c r="EH55" s="765"/>
      <c r="EI55" s="765"/>
      <c r="EJ55" s="765"/>
      <c r="EK55" s="765"/>
      <c r="EL55" s="765"/>
      <c r="EM55" s="765"/>
      <c r="EN55" s="765"/>
      <c r="EO55" s="765"/>
      <c r="EP55" s="765"/>
      <c r="EQ55" s="765"/>
      <c r="ER55" s="765"/>
      <c r="ES55" s="765"/>
      <c r="ET55" s="765"/>
      <c r="EU55" s="765"/>
      <c r="EV55" s="765"/>
      <c r="EW55" s="765"/>
      <c r="EX55" s="765"/>
      <c r="EY55" s="765"/>
      <c r="EZ55" s="765"/>
      <c r="FA55" s="765"/>
      <c r="FB55" s="765"/>
      <c r="FC55" s="765"/>
      <c r="FD55" s="765"/>
    </row>
    <row r="56" spans="1:160" ht="12.6" customHeight="1">
      <c r="A56" s="4442" t="s">
        <v>2260</v>
      </c>
      <c r="B56" s="4443"/>
      <c r="C56" s="4443"/>
      <c r="D56" s="4443"/>
      <c r="E56" s="4443"/>
      <c r="F56" s="4438" t="s">
        <v>589</v>
      </c>
      <c r="G56" s="4438"/>
      <c r="H56" s="4443"/>
      <c r="I56" s="4443"/>
      <c r="J56" s="4438" t="s">
        <v>590</v>
      </c>
      <c r="K56" s="4439"/>
      <c r="L56" s="4442"/>
      <c r="M56" s="4443"/>
      <c r="N56" s="4438" t="s">
        <v>1139</v>
      </c>
      <c r="O56" s="4438"/>
      <c r="P56" s="4438"/>
      <c r="Q56" s="4443"/>
      <c r="R56" s="4443"/>
      <c r="S56" s="4438" t="s">
        <v>591</v>
      </c>
      <c r="T56" s="4439"/>
      <c r="U56" s="4478"/>
      <c r="V56" s="4479"/>
      <c r="W56" s="4479"/>
      <c r="X56" s="4438" t="s">
        <v>1143</v>
      </c>
      <c r="Y56" s="4439"/>
      <c r="Z56" s="4476"/>
      <c r="AA56" s="4444"/>
      <c r="AB56" s="4444"/>
      <c r="AC56" s="4444"/>
      <c r="AD56" s="4444"/>
      <c r="AE56" s="4444"/>
      <c r="AF56" s="4444"/>
      <c r="AG56" s="4444"/>
      <c r="AH56" s="4444"/>
      <c r="AI56" s="4444"/>
      <c r="AJ56" s="4444"/>
      <c r="AK56" s="4444"/>
      <c r="AL56" s="4444"/>
      <c r="AM56" s="4444"/>
      <c r="AN56" s="4445"/>
      <c r="AP56" s="420"/>
      <c r="AQ56" s="420"/>
      <c r="AR56" s="420"/>
      <c r="AS56" s="420"/>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c r="BV56" s="285"/>
      <c r="BW56" s="285"/>
      <c r="BX56" s="285"/>
      <c r="BY56" s="285"/>
      <c r="BZ56" s="285"/>
      <c r="CA56" s="285"/>
      <c r="CB56" s="285"/>
      <c r="CC56" s="285"/>
      <c r="CD56" s="285"/>
      <c r="CE56" s="285"/>
      <c r="CF56" s="285"/>
      <c r="CG56" s="285"/>
      <c r="CH56" s="285"/>
      <c r="CI56" s="285"/>
      <c r="CJ56" s="285"/>
      <c r="CK56" s="285"/>
      <c r="CL56" s="285"/>
      <c r="CM56" s="285"/>
      <c r="CN56" s="285"/>
      <c r="CO56" s="285"/>
      <c r="CP56" s="285"/>
      <c r="CQ56" s="285"/>
      <c r="CR56" s="285"/>
      <c r="CS56" s="285"/>
      <c r="CT56" s="285"/>
      <c r="CU56" s="285"/>
      <c r="CV56" s="285"/>
      <c r="CW56" s="285"/>
      <c r="CX56" s="285"/>
      <c r="CY56" s="764"/>
      <c r="CZ56" s="764"/>
      <c r="DA56" s="764"/>
      <c r="DB56" s="764"/>
      <c r="DC56" s="764"/>
      <c r="DD56" s="764"/>
      <c r="DE56" s="764"/>
      <c r="DF56" s="49"/>
      <c r="DG56" s="49"/>
      <c r="DH56" s="49"/>
      <c r="DI56" s="765"/>
      <c r="DJ56" s="765"/>
      <c r="DK56" s="765"/>
      <c r="DL56" s="765"/>
      <c r="DM56" s="765"/>
      <c r="DN56" s="765"/>
      <c r="DO56" s="765"/>
      <c r="DP56" s="765"/>
      <c r="DQ56" s="765"/>
      <c r="DR56" s="765"/>
      <c r="DS56" s="765"/>
      <c r="DT56" s="765"/>
      <c r="DU56" s="765"/>
      <c r="DV56" s="765"/>
      <c r="DW56" s="765"/>
      <c r="DX56" s="765"/>
      <c r="DY56" s="765"/>
      <c r="DZ56" s="765"/>
      <c r="EA56" s="765"/>
      <c r="EB56" s="765"/>
      <c r="EC56" s="765"/>
      <c r="ED56" s="765"/>
      <c r="EE56" s="765"/>
      <c r="EF56" s="765"/>
      <c r="EG56" s="765"/>
      <c r="EH56" s="765"/>
      <c r="EI56" s="765"/>
      <c r="EJ56" s="765"/>
      <c r="EK56" s="765"/>
      <c r="EL56" s="765"/>
      <c r="EM56" s="765"/>
      <c r="EN56" s="765"/>
    </row>
    <row r="57" spans="1:160" ht="12.6" customHeight="1">
      <c r="A57" s="4442"/>
      <c r="B57" s="4443"/>
      <c r="C57" s="4443"/>
      <c r="D57" s="4443"/>
      <c r="E57" s="4443"/>
      <c r="F57" s="4438"/>
      <c r="G57" s="4438"/>
      <c r="H57" s="4443"/>
      <c r="I57" s="4443"/>
      <c r="J57" s="4438"/>
      <c r="K57" s="4439"/>
      <c r="L57" s="4442"/>
      <c r="M57" s="4443"/>
      <c r="N57" s="4438"/>
      <c r="O57" s="4438"/>
      <c r="P57" s="4438"/>
      <c r="Q57" s="4443"/>
      <c r="R57" s="4443"/>
      <c r="S57" s="4438"/>
      <c r="T57" s="4439"/>
      <c r="U57" s="4478"/>
      <c r="V57" s="4479"/>
      <c r="W57" s="4479"/>
      <c r="X57" s="4438"/>
      <c r="Y57" s="4439"/>
      <c r="Z57" s="4477"/>
      <c r="AA57" s="4446"/>
      <c r="AB57" s="4446"/>
      <c r="AC57" s="4446"/>
      <c r="AD57" s="4446"/>
      <c r="AE57" s="4446"/>
      <c r="AF57" s="4446"/>
      <c r="AG57" s="4446"/>
      <c r="AH57" s="4446"/>
      <c r="AI57" s="4446"/>
      <c r="AJ57" s="4446"/>
      <c r="AK57" s="4446"/>
      <c r="AL57" s="4446"/>
      <c r="AM57" s="4446"/>
      <c r="AN57" s="4447"/>
      <c r="AP57" s="420"/>
      <c r="AQ57" s="420"/>
      <c r="AR57" s="420"/>
      <c r="AS57" s="420"/>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c r="BV57" s="285"/>
      <c r="BW57" s="285"/>
      <c r="BX57" s="285"/>
      <c r="BY57" s="285"/>
      <c r="BZ57" s="285"/>
      <c r="CA57" s="285"/>
      <c r="CB57" s="285"/>
      <c r="CC57" s="285"/>
      <c r="CD57" s="285"/>
      <c r="CE57" s="285"/>
      <c r="CF57" s="285"/>
      <c r="CG57" s="285"/>
      <c r="CH57" s="285"/>
      <c r="CI57" s="285"/>
      <c r="CJ57" s="285"/>
      <c r="CK57" s="285"/>
      <c r="CL57" s="285"/>
      <c r="CM57" s="285"/>
      <c r="CN57" s="285"/>
      <c r="CO57" s="285"/>
      <c r="CP57" s="285"/>
      <c r="CQ57" s="285"/>
      <c r="CR57" s="285"/>
      <c r="CS57" s="285"/>
      <c r="CT57" s="285"/>
      <c r="CU57" s="285"/>
      <c r="CV57" s="285"/>
      <c r="CW57" s="285"/>
      <c r="CX57" s="285"/>
      <c r="CY57" s="49"/>
      <c r="CZ57" s="49"/>
      <c r="DA57" s="49"/>
      <c r="DB57" s="49"/>
      <c r="DC57" s="49"/>
      <c r="DD57" s="49"/>
      <c r="DE57" s="49"/>
      <c r="DF57" s="49"/>
      <c r="DG57" s="49"/>
      <c r="DH57" s="49"/>
      <c r="DI57" s="765"/>
      <c r="DJ57" s="765"/>
      <c r="DK57" s="765"/>
      <c r="DL57" s="765"/>
      <c r="DM57" s="765"/>
      <c r="DN57" s="765"/>
      <c r="DO57" s="765"/>
      <c r="DP57" s="765"/>
      <c r="DQ57" s="765"/>
      <c r="DR57" s="765"/>
      <c r="DS57" s="765"/>
      <c r="DT57" s="765"/>
      <c r="DU57" s="765"/>
      <c r="DV57" s="765"/>
      <c r="DW57" s="765"/>
      <c r="DX57" s="765"/>
      <c r="DY57" s="765"/>
      <c r="DZ57" s="765"/>
      <c r="EA57" s="765"/>
      <c r="EB57" s="765"/>
      <c r="EC57" s="765"/>
      <c r="ED57" s="765"/>
      <c r="EE57" s="765"/>
      <c r="EF57" s="765"/>
      <c r="EG57" s="2814" t="s">
        <v>1154</v>
      </c>
      <c r="EH57" s="2815"/>
      <c r="EI57" s="2815"/>
      <c r="EJ57" s="2815"/>
      <c r="EK57" s="2815"/>
      <c r="EL57" s="2815"/>
      <c r="EM57" s="766"/>
      <c r="EN57" s="2674" t="s">
        <v>1152</v>
      </c>
      <c r="EO57" s="2674"/>
      <c r="EP57" s="2674"/>
      <c r="EQ57" s="2674"/>
      <c r="ER57" s="2674"/>
      <c r="ES57" s="766"/>
      <c r="ET57" s="766"/>
      <c r="EU57" s="766"/>
      <c r="EV57" s="766"/>
      <c r="EW57" s="766"/>
      <c r="EX57" s="766"/>
      <c r="EY57" s="766"/>
      <c r="EZ57" s="2674" t="s">
        <v>1153</v>
      </c>
      <c r="FA57" s="2674"/>
      <c r="FB57" s="2674"/>
      <c r="FC57" s="2674"/>
      <c r="FD57" s="2675"/>
    </row>
    <row r="58" spans="1:160" ht="12.6" customHeight="1">
      <c r="A58" s="4442" t="s">
        <v>2267</v>
      </c>
      <c r="B58" s="4443"/>
      <c r="C58" s="4443"/>
      <c r="D58" s="4443"/>
      <c r="E58" s="4443"/>
      <c r="F58" s="4438" t="s">
        <v>589</v>
      </c>
      <c r="G58" s="4438"/>
      <c r="H58" s="4443"/>
      <c r="I58" s="4443"/>
      <c r="J58" s="4438" t="s">
        <v>590</v>
      </c>
      <c r="K58" s="4439"/>
      <c r="L58" s="4442"/>
      <c r="M58" s="4443"/>
      <c r="N58" s="4438" t="s">
        <v>1139</v>
      </c>
      <c r="O58" s="4438"/>
      <c r="P58" s="4438"/>
      <c r="Q58" s="4443"/>
      <c r="R58" s="4443"/>
      <c r="S58" s="4438" t="s">
        <v>591</v>
      </c>
      <c r="T58" s="4439"/>
      <c r="U58" s="4478"/>
      <c r="V58" s="4479"/>
      <c r="W58" s="4479"/>
      <c r="X58" s="4438" t="s">
        <v>1143</v>
      </c>
      <c r="Y58" s="4439"/>
      <c r="Z58" s="4476"/>
      <c r="AA58" s="4444"/>
      <c r="AB58" s="4444"/>
      <c r="AC58" s="4444"/>
      <c r="AD58" s="4444"/>
      <c r="AE58" s="4444"/>
      <c r="AF58" s="4444"/>
      <c r="AG58" s="4444"/>
      <c r="AH58" s="4444"/>
      <c r="AI58" s="4444"/>
      <c r="AJ58" s="4444"/>
      <c r="AK58" s="4444"/>
      <c r="AL58" s="4444"/>
      <c r="AM58" s="4444"/>
      <c r="AN58" s="4445"/>
      <c r="AP58" s="4516"/>
      <c r="AQ58" s="4516"/>
      <c r="AR58" s="4516"/>
      <c r="AS58" s="4516"/>
      <c r="AT58" s="4516"/>
      <c r="AU58" s="4516"/>
      <c r="AV58" s="4516"/>
      <c r="AW58" s="4516"/>
      <c r="AX58" s="4516"/>
      <c r="AY58" s="4516"/>
      <c r="AZ58" s="4516"/>
      <c r="BA58" s="4516"/>
      <c r="BB58" s="4516"/>
      <c r="BC58" s="4516"/>
      <c r="BD58" s="4516"/>
      <c r="BE58" s="4516"/>
      <c r="BF58" s="4516"/>
      <c r="BG58" s="4516"/>
      <c r="BH58" s="4516"/>
      <c r="BI58" s="4516"/>
      <c r="BJ58" s="4516"/>
      <c r="BK58" s="4516"/>
      <c r="BL58" s="4516"/>
      <c r="BM58" s="4516"/>
      <c r="BN58" s="4516"/>
      <c r="BO58" s="4516"/>
      <c r="BP58" s="4516"/>
      <c r="BQ58" s="4516"/>
      <c r="BR58" s="4516"/>
      <c r="BS58" s="4516"/>
      <c r="BT58" s="4516"/>
      <c r="BU58" s="4516"/>
      <c r="BV58" s="4516"/>
      <c r="BW58" s="4516"/>
      <c r="BX58" s="4516"/>
      <c r="BY58" s="4516"/>
      <c r="BZ58" s="4516"/>
      <c r="CA58" s="4516"/>
      <c r="CB58" s="4516"/>
      <c r="CC58" s="4516"/>
      <c r="CD58" s="4516"/>
      <c r="CE58" s="4516"/>
      <c r="CF58" s="4516"/>
      <c r="CG58" s="4516"/>
      <c r="CH58" s="4516"/>
      <c r="CI58" s="4516"/>
      <c r="CJ58" s="4516"/>
      <c r="CK58" s="4516"/>
      <c r="CL58" s="4516"/>
      <c r="CM58" s="4516"/>
      <c r="CN58" s="4516"/>
      <c r="CO58" s="4516"/>
      <c r="CP58" s="4516"/>
      <c r="CQ58" s="4516"/>
      <c r="CR58" s="4516"/>
      <c r="CS58" s="4516"/>
      <c r="CT58" s="4516"/>
      <c r="CU58" s="4516"/>
      <c r="CV58" s="4516"/>
      <c r="CW58" s="4516"/>
      <c r="CX58" s="4516"/>
      <c r="CY58" s="4515"/>
      <c r="CZ58" s="4515"/>
      <c r="DA58" s="4515"/>
      <c r="DB58" s="4515"/>
      <c r="DC58" s="4515"/>
      <c r="DD58" s="4515"/>
      <c r="DE58" s="4515"/>
      <c r="DF58" s="49"/>
      <c r="DG58" s="49"/>
      <c r="DH58" s="49"/>
      <c r="DI58" s="765"/>
      <c r="DJ58" s="765"/>
      <c r="DK58" s="765"/>
      <c r="DL58" s="765"/>
      <c r="DM58" s="765"/>
      <c r="DN58" s="765"/>
      <c r="DO58" s="765"/>
      <c r="DP58" s="765"/>
      <c r="DQ58" s="765"/>
      <c r="DR58" s="765"/>
      <c r="DS58" s="765"/>
      <c r="DT58" s="765"/>
      <c r="DU58" s="765"/>
      <c r="DV58" s="765"/>
      <c r="DW58" s="765"/>
      <c r="DX58" s="765"/>
      <c r="DY58" s="765"/>
      <c r="DZ58" s="765"/>
      <c r="EA58" s="765"/>
      <c r="EB58" s="765"/>
      <c r="EC58" s="765"/>
      <c r="ED58" s="765"/>
      <c r="EE58" s="765"/>
      <c r="EF58" s="765"/>
      <c r="EG58" s="2816"/>
      <c r="EH58" s="2817"/>
      <c r="EI58" s="2817"/>
      <c r="EJ58" s="2817"/>
      <c r="EK58" s="2817"/>
      <c r="EL58" s="2817"/>
      <c r="EM58" s="767"/>
      <c r="EN58" s="2680"/>
      <c r="EO58" s="2680"/>
      <c r="EP58" s="2680"/>
      <c r="EQ58" s="2680"/>
      <c r="ER58" s="2680"/>
      <c r="ES58" s="767"/>
      <c r="ET58" s="767"/>
      <c r="EU58" s="767"/>
      <c r="EV58" s="767"/>
      <c r="EW58" s="767"/>
      <c r="EX58" s="767"/>
      <c r="EY58" s="767"/>
      <c r="EZ58" s="2680"/>
      <c r="FA58" s="2680"/>
      <c r="FB58" s="2680"/>
      <c r="FC58" s="2680"/>
      <c r="FD58" s="2681"/>
    </row>
    <row r="59" spans="1:160" ht="12.6" customHeight="1">
      <c r="A59" s="4442"/>
      <c r="B59" s="4443"/>
      <c r="C59" s="4443"/>
      <c r="D59" s="4443"/>
      <c r="E59" s="4443"/>
      <c r="F59" s="4438"/>
      <c r="G59" s="4438"/>
      <c r="H59" s="4443"/>
      <c r="I59" s="4443"/>
      <c r="J59" s="4438"/>
      <c r="K59" s="4439"/>
      <c r="L59" s="4442"/>
      <c r="M59" s="4443"/>
      <c r="N59" s="4438"/>
      <c r="O59" s="4438"/>
      <c r="P59" s="4438"/>
      <c r="Q59" s="4443"/>
      <c r="R59" s="4443"/>
      <c r="S59" s="4438"/>
      <c r="T59" s="4439"/>
      <c r="U59" s="4478"/>
      <c r="V59" s="4479"/>
      <c r="W59" s="4479"/>
      <c r="X59" s="4438"/>
      <c r="Y59" s="4439"/>
      <c r="Z59" s="4477"/>
      <c r="AA59" s="4446"/>
      <c r="AB59" s="4446"/>
      <c r="AC59" s="4446"/>
      <c r="AD59" s="4446"/>
      <c r="AE59" s="4446"/>
      <c r="AF59" s="4446"/>
      <c r="AG59" s="4446"/>
      <c r="AH59" s="4446"/>
      <c r="AI59" s="4446"/>
      <c r="AJ59" s="4446"/>
      <c r="AK59" s="4446"/>
      <c r="AL59" s="4446"/>
      <c r="AM59" s="4446"/>
      <c r="AN59" s="4447"/>
      <c r="AP59" s="411"/>
      <c r="AQ59" s="411"/>
      <c r="AR59" s="411"/>
      <c r="AS59" s="411"/>
      <c r="AT59" s="408"/>
      <c r="AU59" s="408"/>
      <c r="AV59" s="408"/>
      <c r="AW59" s="408"/>
      <c r="AX59" s="408"/>
      <c r="AY59" s="408"/>
      <c r="AZ59" s="408"/>
      <c r="BA59" s="408"/>
      <c r="BB59" s="408"/>
      <c r="BC59" s="408"/>
      <c r="BD59" s="408"/>
      <c r="BE59" s="408"/>
      <c r="BF59" s="408"/>
      <c r="BG59" s="408"/>
      <c r="BH59" s="408"/>
      <c r="BI59" s="408"/>
      <c r="BJ59" s="408"/>
      <c r="BK59" s="408"/>
      <c r="BL59" s="408"/>
      <c r="BM59" s="408"/>
      <c r="BN59" s="408"/>
      <c r="BO59" s="408"/>
      <c r="BP59" s="408"/>
      <c r="BQ59" s="408"/>
      <c r="BR59" s="408"/>
      <c r="BS59" s="408"/>
      <c r="BT59" s="408"/>
      <c r="BU59" s="408"/>
      <c r="BV59" s="408"/>
      <c r="BW59" s="408"/>
      <c r="BX59" s="408"/>
      <c r="BY59" s="408"/>
      <c r="BZ59" s="408"/>
      <c r="CA59" s="408"/>
      <c r="CB59" s="408"/>
      <c r="CC59" s="408"/>
      <c r="CD59" s="408"/>
      <c r="CE59" s="408"/>
      <c r="CF59" s="408"/>
      <c r="CG59" s="408"/>
      <c r="CH59" s="408"/>
      <c r="CI59" s="408"/>
      <c r="CJ59" s="408"/>
      <c r="CK59" s="408"/>
      <c r="CL59" s="408"/>
      <c r="CM59" s="408"/>
      <c r="CN59" s="408"/>
      <c r="CO59" s="408"/>
      <c r="CP59" s="408"/>
      <c r="CQ59" s="408"/>
      <c r="CR59" s="408"/>
      <c r="CS59" s="408"/>
      <c r="CT59" s="408"/>
      <c r="CU59" s="408"/>
      <c r="CV59" s="281"/>
      <c r="CW59" s="281"/>
      <c r="CX59" s="281"/>
      <c r="CY59" s="49"/>
      <c r="CZ59" s="49"/>
      <c r="DA59" s="49"/>
      <c r="DB59" s="49"/>
      <c r="DC59" s="49"/>
      <c r="DD59" s="49"/>
      <c r="DE59" s="49"/>
      <c r="DF59" s="49"/>
      <c r="DG59" s="49"/>
      <c r="DH59" s="49"/>
      <c r="DI59" s="765"/>
      <c r="DJ59" s="765"/>
      <c r="DK59" s="765"/>
      <c r="DL59" s="765"/>
      <c r="DM59" s="765"/>
      <c r="DN59" s="765"/>
      <c r="DO59" s="765"/>
      <c r="DP59" s="765"/>
      <c r="DQ59" s="765"/>
      <c r="DR59" s="765"/>
      <c r="DS59" s="765"/>
      <c r="DT59" s="765"/>
      <c r="DU59" s="765"/>
      <c r="DV59" s="765"/>
      <c r="DW59" s="765"/>
      <c r="DX59" s="765"/>
      <c r="DY59" s="765"/>
      <c r="DZ59" s="765"/>
      <c r="EA59" s="765"/>
      <c r="EB59" s="765"/>
      <c r="EC59" s="765"/>
      <c r="ED59" s="765"/>
      <c r="EE59" s="765"/>
      <c r="EF59" s="765"/>
      <c r="EG59" s="2811" t="s">
        <v>1150</v>
      </c>
      <c r="EH59" s="2811"/>
      <c r="EI59" s="2811"/>
      <c r="EJ59" s="2811"/>
      <c r="EK59" s="2811" t="s">
        <v>542</v>
      </c>
      <c r="EL59" s="2811"/>
      <c r="EM59" s="2811"/>
      <c r="EN59" s="2811"/>
      <c r="EO59" s="2811" t="s">
        <v>1151</v>
      </c>
      <c r="EP59" s="2811"/>
      <c r="EQ59" s="2811"/>
      <c r="ER59" s="2811"/>
      <c r="ES59" s="2811" t="s">
        <v>541</v>
      </c>
      <c r="ET59" s="2811"/>
      <c r="EU59" s="2811"/>
      <c r="EV59" s="2811"/>
      <c r="EW59" s="2811" t="s">
        <v>542</v>
      </c>
      <c r="EX59" s="2811"/>
      <c r="EY59" s="2811"/>
      <c r="EZ59" s="2811"/>
      <c r="FA59" s="2811" t="s">
        <v>1151</v>
      </c>
      <c r="FB59" s="2811"/>
      <c r="FC59" s="2811"/>
      <c r="FD59" s="2811"/>
    </row>
    <row r="60" spans="1:160" ht="12.6" customHeight="1">
      <c r="A60" s="4442" t="s">
        <v>2259</v>
      </c>
      <c r="B60" s="4443"/>
      <c r="C60" s="4443"/>
      <c r="D60" s="4443"/>
      <c r="E60" s="4443"/>
      <c r="F60" s="4438" t="s">
        <v>589</v>
      </c>
      <c r="G60" s="4438"/>
      <c r="H60" s="4443"/>
      <c r="I60" s="4443"/>
      <c r="J60" s="4438" t="s">
        <v>2497</v>
      </c>
      <c r="K60" s="4439"/>
      <c r="L60" s="4442"/>
      <c r="M60" s="4443"/>
      <c r="N60" s="4438" t="s">
        <v>1139</v>
      </c>
      <c r="O60" s="4438"/>
      <c r="P60" s="4438"/>
      <c r="Q60" s="4443"/>
      <c r="R60" s="4443"/>
      <c r="S60" s="4438" t="s">
        <v>2496</v>
      </c>
      <c r="T60" s="4439"/>
      <c r="U60" s="4478"/>
      <c r="V60" s="4479"/>
      <c r="W60" s="4479"/>
      <c r="X60" s="4438" t="s">
        <v>1143</v>
      </c>
      <c r="Y60" s="4439"/>
      <c r="Z60" s="4476"/>
      <c r="AA60" s="4444"/>
      <c r="AB60" s="4444"/>
      <c r="AC60" s="4444"/>
      <c r="AD60" s="4444"/>
      <c r="AE60" s="4444"/>
      <c r="AF60" s="4444"/>
      <c r="AG60" s="4444"/>
      <c r="AH60" s="4444"/>
      <c r="AI60" s="4444"/>
      <c r="AJ60" s="4444"/>
      <c r="AK60" s="4444"/>
      <c r="AL60" s="4444"/>
      <c r="AM60" s="4444"/>
      <c r="AN60" s="4445"/>
      <c r="AP60" s="1034"/>
      <c r="AQ60" s="1034"/>
      <c r="AR60" s="1034"/>
      <c r="AS60" s="1034"/>
      <c r="AT60" s="1035"/>
      <c r="AU60" s="1035"/>
      <c r="AV60" s="1035"/>
      <c r="AW60" s="1035"/>
      <c r="AX60" s="1035"/>
      <c r="AY60" s="1035"/>
      <c r="AZ60" s="1035"/>
      <c r="BA60" s="1035"/>
      <c r="BB60" s="1035"/>
      <c r="BC60" s="1035"/>
      <c r="BD60" s="1035"/>
      <c r="BE60" s="1035"/>
      <c r="BF60" s="1035"/>
      <c r="BG60" s="1035"/>
      <c r="BH60" s="1035"/>
      <c r="BI60" s="1035"/>
      <c r="BJ60" s="1035"/>
      <c r="BK60" s="1035"/>
      <c r="BL60" s="1035"/>
      <c r="BM60" s="1035"/>
      <c r="BN60" s="1035"/>
      <c r="BO60" s="1035"/>
      <c r="BP60" s="1035"/>
      <c r="BQ60" s="1035"/>
      <c r="BR60" s="1035"/>
      <c r="BS60" s="1035"/>
      <c r="BT60" s="1035"/>
      <c r="BU60" s="1035"/>
      <c r="BV60" s="1035"/>
      <c r="BW60" s="1035"/>
      <c r="BX60" s="1035"/>
      <c r="BY60" s="1035"/>
      <c r="BZ60" s="1035"/>
      <c r="CA60" s="1035"/>
      <c r="CB60" s="1035"/>
      <c r="CC60" s="1035"/>
      <c r="CD60" s="1035"/>
      <c r="CE60" s="1035"/>
      <c r="CF60" s="1035"/>
      <c r="CG60" s="1035"/>
      <c r="CH60" s="1035"/>
      <c r="CI60" s="1035"/>
      <c r="CJ60" s="1035"/>
      <c r="CK60" s="1035"/>
      <c r="CL60" s="1035"/>
      <c r="CM60" s="1035"/>
      <c r="CN60" s="1035"/>
      <c r="CO60" s="1035"/>
      <c r="CP60" s="1035"/>
      <c r="CQ60" s="1035"/>
      <c r="CR60" s="1035"/>
      <c r="CS60" s="1035"/>
      <c r="CT60" s="1035"/>
      <c r="CU60" s="1035"/>
      <c r="CV60" s="1035"/>
      <c r="CW60" s="1035"/>
      <c r="CX60" s="1035"/>
      <c r="CY60" s="1036"/>
      <c r="CZ60" s="1036"/>
      <c r="DA60" s="1036"/>
      <c r="DB60" s="1036"/>
      <c r="DC60" s="1036"/>
      <c r="DD60" s="1036"/>
      <c r="DE60" s="1036"/>
      <c r="DF60" s="1036"/>
      <c r="DG60" s="1036"/>
      <c r="DH60" s="1036"/>
      <c r="DI60" s="765"/>
      <c r="DJ60" s="765"/>
      <c r="DK60" s="765"/>
      <c r="DL60" s="765"/>
      <c r="DM60" s="765"/>
      <c r="DN60" s="765"/>
      <c r="DO60" s="765"/>
      <c r="DP60" s="765"/>
      <c r="DQ60" s="765"/>
      <c r="DR60" s="765"/>
      <c r="DS60" s="765"/>
      <c r="DT60" s="765"/>
      <c r="DU60" s="765"/>
      <c r="DV60" s="765"/>
      <c r="DW60" s="765"/>
      <c r="DX60" s="765"/>
      <c r="DY60" s="765"/>
      <c r="DZ60" s="765"/>
      <c r="EA60" s="765"/>
      <c r="EB60" s="765"/>
      <c r="EC60" s="765"/>
      <c r="ED60" s="765"/>
      <c r="EE60" s="765"/>
      <c r="EF60" s="765"/>
      <c r="EG60" s="2811"/>
      <c r="EH60" s="2811"/>
      <c r="EI60" s="2811"/>
      <c r="EJ60" s="2811"/>
      <c r="EK60" s="2811"/>
      <c r="EL60" s="2811"/>
      <c r="EM60" s="2811"/>
      <c r="EN60" s="2811"/>
      <c r="EO60" s="2811"/>
      <c r="EP60" s="2811"/>
      <c r="EQ60" s="2811"/>
      <c r="ER60" s="2811"/>
      <c r="ES60" s="2811"/>
      <c r="ET60" s="2811"/>
      <c r="EU60" s="2811"/>
      <c r="EV60" s="2811"/>
      <c r="EW60" s="2811"/>
      <c r="EX60" s="2811"/>
      <c r="EY60" s="2811"/>
      <c r="EZ60" s="2811"/>
      <c r="FA60" s="2811"/>
      <c r="FB60" s="2811"/>
      <c r="FC60" s="2811"/>
      <c r="FD60" s="2811"/>
    </row>
    <row r="61" spans="1:160" ht="12.6" customHeight="1">
      <c r="A61" s="4442"/>
      <c r="B61" s="4443"/>
      <c r="C61" s="4443"/>
      <c r="D61" s="4443"/>
      <c r="E61" s="4443"/>
      <c r="F61" s="4438"/>
      <c r="G61" s="4438"/>
      <c r="H61" s="4443"/>
      <c r="I61" s="4443"/>
      <c r="J61" s="4438"/>
      <c r="K61" s="4439"/>
      <c r="L61" s="4442"/>
      <c r="M61" s="4443"/>
      <c r="N61" s="4438"/>
      <c r="O61" s="4438"/>
      <c r="P61" s="4438"/>
      <c r="Q61" s="4443"/>
      <c r="R61" s="4443"/>
      <c r="S61" s="4438"/>
      <c r="T61" s="4439"/>
      <c r="U61" s="4478"/>
      <c r="V61" s="4479"/>
      <c r="W61" s="4479"/>
      <c r="X61" s="4438"/>
      <c r="Y61" s="4439"/>
      <c r="Z61" s="4477"/>
      <c r="AA61" s="4446"/>
      <c r="AB61" s="4446"/>
      <c r="AC61" s="4446"/>
      <c r="AD61" s="4446"/>
      <c r="AE61" s="4446"/>
      <c r="AF61" s="4446"/>
      <c r="AG61" s="4446"/>
      <c r="AH61" s="4446"/>
      <c r="AI61" s="4446"/>
      <c r="AJ61" s="4446"/>
      <c r="AK61" s="4446"/>
      <c r="AL61" s="4446"/>
      <c r="AM61" s="4446"/>
      <c r="AN61" s="4447"/>
      <c r="AP61" s="1034"/>
      <c r="AQ61" s="1034"/>
      <c r="AR61" s="1034"/>
      <c r="AS61" s="1034"/>
      <c r="AT61" s="1035"/>
      <c r="AU61" s="1035"/>
      <c r="AV61" s="1035"/>
      <c r="AW61" s="1035"/>
      <c r="AX61" s="1035"/>
      <c r="AY61" s="1035"/>
      <c r="AZ61" s="1035"/>
      <c r="BA61" s="1035"/>
      <c r="BB61" s="1035"/>
      <c r="BC61" s="1035"/>
      <c r="BD61" s="1035"/>
      <c r="BE61" s="1035"/>
      <c r="BF61" s="1035"/>
      <c r="BG61" s="1035"/>
      <c r="BH61" s="1035"/>
      <c r="BI61" s="1035"/>
      <c r="BJ61" s="1035"/>
      <c r="BK61" s="1035"/>
      <c r="BL61" s="1035"/>
      <c r="BM61" s="1035"/>
      <c r="BN61" s="1035"/>
      <c r="BO61" s="1035"/>
      <c r="BP61" s="1035"/>
      <c r="BQ61" s="1035"/>
      <c r="BR61" s="1035"/>
      <c r="BS61" s="1035"/>
      <c r="BT61" s="1035"/>
      <c r="BU61" s="1035"/>
      <c r="BV61" s="1035"/>
      <c r="BW61" s="1035"/>
      <c r="BX61" s="1035"/>
      <c r="BY61" s="1035"/>
      <c r="BZ61" s="1035"/>
      <c r="CA61" s="1035"/>
      <c r="CB61" s="1035"/>
      <c r="CC61" s="1035"/>
      <c r="CD61" s="1035"/>
      <c r="CE61" s="1035"/>
      <c r="CF61" s="1035"/>
      <c r="CG61" s="1035"/>
      <c r="CH61" s="1035"/>
      <c r="CI61" s="1035"/>
      <c r="CJ61" s="1035"/>
      <c r="CK61" s="1035"/>
      <c r="CL61" s="1035"/>
      <c r="CM61" s="1035"/>
      <c r="CN61" s="1035"/>
      <c r="CO61" s="1035"/>
      <c r="CP61" s="1035"/>
      <c r="CQ61" s="1035"/>
      <c r="CR61" s="1035"/>
      <c r="CS61" s="1035"/>
      <c r="CT61" s="1035"/>
      <c r="CU61" s="1035"/>
      <c r="CV61" s="1035"/>
      <c r="CW61" s="1035"/>
      <c r="CX61" s="1035"/>
      <c r="CY61" s="1036"/>
      <c r="CZ61" s="1036"/>
      <c r="DA61" s="1036"/>
      <c r="DB61" s="1036"/>
      <c r="DC61" s="1036"/>
      <c r="DD61" s="1036"/>
      <c r="DE61" s="1036"/>
      <c r="DF61" s="1036"/>
      <c r="DG61" s="1036"/>
      <c r="DH61" s="1036"/>
      <c r="DI61" s="765"/>
      <c r="DJ61" s="765"/>
      <c r="DK61" s="765"/>
      <c r="DL61" s="765"/>
      <c r="DM61" s="765"/>
      <c r="DN61" s="765"/>
      <c r="DO61" s="765"/>
      <c r="DP61" s="765"/>
      <c r="DQ61" s="765"/>
      <c r="DR61" s="765"/>
      <c r="DS61" s="765"/>
      <c r="DT61" s="765"/>
      <c r="DU61" s="765"/>
      <c r="DV61" s="765"/>
      <c r="DW61" s="765"/>
      <c r="DX61" s="765"/>
      <c r="DY61" s="765"/>
      <c r="DZ61" s="765"/>
      <c r="EA61" s="765"/>
      <c r="EB61" s="765"/>
      <c r="EC61" s="765"/>
      <c r="ED61" s="765"/>
      <c r="EE61" s="765"/>
      <c r="EF61" s="765"/>
      <c r="EG61" s="2811"/>
      <c r="EH61" s="2811"/>
      <c r="EI61" s="2811"/>
      <c r="EJ61" s="2811"/>
      <c r="EK61" s="2811"/>
      <c r="EL61" s="2811"/>
      <c r="EM61" s="2811"/>
      <c r="EN61" s="2811"/>
      <c r="EO61" s="2811"/>
      <c r="EP61" s="2811"/>
      <c r="EQ61" s="2811"/>
      <c r="ER61" s="2811"/>
      <c r="ES61" s="2811"/>
      <c r="ET61" s="2811"/>
      <c r="EU61" s="2811"/>
      <c r="EV61" s="2811"/>
      <c r="EW61" s="2811"/>
      <c r="EX61" s="2811"/>
      <c r="EY61" s="2811"/>
      <c r="EZ61" s="2811"/>
      <c r="FA61" s="2811"/>
      <c r="FB61" s="2811"/>
      <c r="FC61" s="2811"/>
      <c r="FD61" s="2811"/>
    </row>
    <row r="62" spans="1:160" ht="12.6" customHeight="1">
      <c r="A62" s="4442" t="s">
        <v>2260</v>
      </c>
      <c r="B62" s="4443"/>
      <c r="C62" s="4443"/>
      <c r="D62" s="4443"/>
      <c r="E62" s="4443"/>
      <c r="F62" s="4438" t="s">
        <v>589</v>
      </c>
      <c r="G62" s="4438"/>
      <c r="H62" s="4443"/>
      <c r="I62" s="4443"/>
      <c r="J62" s="4438" t="s">
        <v>590</v>
      </c>
      <c r="K62" s="4439"/>
      <c r="L62" s="4442"/>
      <c r="M62" s="4443"/>
      <c r="N62" s="4438" t="s">
        <v>1139</v>
      </c>
      <c r="O62" s="4438"/>
      <c r="P62" s="4438"/>
      <c r="Q62" s="4443"/>
      <c r="R62" s="4443"/>
      <c r="S62" s="4438" t="s">
        <v>591</v>
      </c>
      <c r="T62" s="4439"/>
      <c r="U62" s="4478"/>
      <c r="V62" s="4479"/>
      <c r="W62" s="4479"/>
      <c r="X62" s="4438" t="s">
        <v>1143</v>
      </c>
      <c r="Y62" s="4439"/>
      <c r="Z62" s="4476"/>
      <c r="AA62" s="4444"/>
      <c r="AB62" s="4444"/>
      <c r="AC62" s="4444"/>
      <c r="AD62" s="4444"/>
      <c r="AE62" s="4444"/>
      <c r="AF62" s="4444"/>
      <c r="AG62" s="4444"/>
      <c r="AH62" s="4444"/>
      <c r="AI62" s="4444"/>
      <c r="AJ62" s="4444"/>
      <c r="AK62" s="4444"/>
      <c r="AL62" s="4444"/>
      <c r="AM62" s="4444"/>
      <c r="AN62" s="4445"/>
      <c r="AP62" s="411"/>
      <c r="AQ62" s="411"/>
      <c r="AR62" s="411"/>
      <c r="AS62" s="411"/>
      <c r="AT62" s="408"/>
      <c r="AU62" s="408"/>
      <c r="AV62" s="408"/>
      <c r="AW62" s="408"/>
      <c r="AX62" s="408"/>
      <c r="AY62" s="408"/>
      <c r="AZ62" s="408"/>
      <c r="BA62" s="408"/>
      <c r="BB62" s="408"/>
      <c r="BC62" s="408"/>
      <c r="BD62" s="408"/>
      <c r="BE62" s="408"/>
      <c r="BF62" s="408"/>
      <c r="BG62" s="408"/>
      <c r="BH62" s="408"/>
      <c r="BI62" s="408"/>
      <c r="BJ62" s="408"/>
      <c r="BK62" s="408"/>
      <c r="BL62" s="408"/>
      <c r="BM62" s="408"/>
      <c r="BN62" s="408"/>
      <c r="BO62" s="408"/>
      <c r="BP62" s="408"/>
      <c r="BQ62" s="408"/>
      <c r="BR62" s="408"/>
      <c r="BS62" s="408"/>
      <c r="BT62" s="408"/>
      <c r="BU62" s="408"/>
      <c r="BV62" s="408"/>
      <c r="BW62" s="408"/>
      <c r="BX62" s="408"/>
      <c r="BY62" s="408"/>
      <c r="BZ62" s="408"/>
      <c r="CA62" s="408"/>
      <c r="CB62" s="408"/>
      <c r="CC62" s="408"/>
      <c r="CD62" s="408"/>
      <c r="CE62" s="408"/>
      <c r="CF62" s="408"/>
      <c r="CG62" s="408"/>
      <c r="CH62" s="408"/>
      <c r="CI62" s="408"/>
      <c r="CJ62" s="408"/>
      <c r="CK62" s="408"/>
      <c r="CL62" s="408"/>
      <c r="CM62" s="408"/>
      <c r="CN62" s="408"/>
      <c r="CO62" s="408"/>
      <c r="CP62" s="408"/>
      <c r="CQ62" s="408"/>
      <c r="CR62" s="408"/>
      <c r="CS62" s="408"/>
      <c r="CT62" s="408"/>
      <c r="CU62" s="408"/>
      <c r="CV62" s="281"/>
      <c r="CW62" s="281"/>
      <c r="CX62" s="281"/>
      <c r="CY62" s="49"/>
      <c r="CZ62" s="49"/>
      <c r="DA62" s="49"/>
      <c r="DB62" s="49"/>
      <c r="DC62" s="49"/>
      <c r="DD62" s="49"/>
      <c r="DE62" s="49"/>
      <c r="DF62" s="49"/>
      <c r="DG62" s="49"/>
      <c r="DH62" s="49"/>
      <c r="DI62" s="768"/>
      <c r="DJ62" s="768"/>
      <c r="DK62" s="768"/>
      <c r="DL62" s="768"/>
      <c r="DM62" s="768"/>
      <c r="DN62" s="768"/>
      <c r="DO62" s="768"/>
      <c r="DP62" s="768"/>
      <c r="DQ62" s="768"/>
      <c r="DR62" s="768"/>
      <c r="DS62" s="768"/>
      <c r="DT62" s="768"/>
      <c r="DU62" s="768"/>
      <c r="DV62" s="768"/>
      <c r="DW62" s="768"/>
      <c r="DX62" s="768"/>
      <c r="DY62" s="768"/>
      <c r="DZ62" s="768"/>
      <c r="EA62" s="768"/>
      <c r="EB62" s="768"/>
      <c r="EC62" s="765"/>
      <c r="ED62" s="765"/>
      <c r="EE62" s="765"/>
      <c r="EF62" s="765"/>
      <c r="EG62" s="2811"/>
      <c r="EH62" s="2811"/>
      <c r="EI62" s="2811"/>
      <c r="EJ62" s="2811"/>
      <c r="EK62" s="2811"/>
      <c r="EL62" s="2811"/>
      <c r="EM62" s="2811"/>
      <c r="EN62" s="2811"/>
      <c r="EO62" s="2811"/>
      <c r="EP62" s="2811"/>
      <c r="EQ62" s="2811"/>
      <c r="ER62" s="2811"/>
      <c r="ES62" s="2811"/>
      <c r="ET62" s="2811"/>
      <c r="EU62" s="2811"/>
      <c r="EV62" s="2811"/>
      <c r="EW62" s="2811"/>
      <c r="EX62" s="2811"/>
      <c r="EY62" s="2811"/>
      <c r="EZ62" s="2811"/>
      <c r="FA62" s="2811"/>
      <c r="FB62" s="2811"/>
      <c r="FC62" s="2811"/>
      <c r="FD62" s="2811"/>
    </row>
    <row r="63" spans="1:160" ht="12.6" customHeight="1">
      <c r="A63" s="4442"/>
      <c r="B63" s="4443"/>
      <c r="C63" s="4443"/>
      <c r="D63" s="4443"/>
      <c r="E63" s="4443"/>
      <c r="F63" s="4438"/>
      <c r="G63" s="4438"/>
      <c r="H63" s="4443"/>
      <c r="I63" s="4443"/>
      <c r="J63" s="4438"/>
      <c r="K63" s="4439"/>
      <c r="L63" s="4442"/>
      <c r="M63" s="4443"/>
      <c r="N63" s="4438"/>
      <c r="O63" s="4438"/>
      <c r="P63" s="4438"/>
      <c r="Q63" s="4443"/>
      <c r="R63" s="4443"/>
      <c r="S63" s="4438"/>
      <c r="T63" s="4439"/>
      <c r="U63" s="4478"/>
      <c r="V63" s="4479"/>
      <c r="W63" s="4479"/>
      <c r="X63" s="4438"/>
      <c r="Y63" s="4439"/>
      <c r="Z63" s="4477"/>
      <c r="AA63" s="4446"/>
      <c r="AB63" s="4446"/>
      <c r="AC63" s="4446"/>
      <c r="AD63" s="4446"/>
      <c r="AE63" s="4446"/>
      <c r="AF63" s="4446"/>
      <c r="AG63" s="4446"/>
      <c r="AH63" s="4446"/>
      <c r="AI63" s="4446"/>
      <c r="AJ63" s="4446"/>
      <c r="AK63" s="4446"/>
      <c r="AL63" s="4446"/>
      <c r="AM63" s="4446"/>
      <c r="AN63" s="4447"/>
      <c r="AP63" s="419"/>
      <c r="AQ63" s="419"/>
      <c r="AR63" s="419"/>
      <c r="AS63" s="419"/>
      <c r="AT63" s="409"/>
      <c r="AU63" s="409"/>
      <c r="AV63" s="409"/>
      <c r="AW63" s="409"/>
      <c r="AX63" s="409"/>
      <c r="AY63" s="409"/>
      <c r="AZ63" s="409"/>
      <c r="BA63" s="409"/>
      <c r="BB63" s="409"/>
      <c r="BC63" s="409"/>
      <c r="BD63" s="409"/>
      <c r="BE63" s="409"/>
      <c r="BF63" s="409"/>
      <c r="BG63" s="409"/>
      <c r="BH63" s="409"/>
      <c r="BI63" s="409"/>
      <c r="BJ63" s="409"/>
      <c r="BK63" s="409"/>
      <c r="BL63" s="409"/>
      <c r="BM63" s="409"/>
      <c r="BN63" s="409"/>
      <c r="BO63" s="409"/>
      <c r="BP63" s="409"/>
      <c r="BQ63" s="409"/>
      <c r="BR63" s="409"/>
      <c r="BS63" s="409"/>
      <c r="BT63" s="409"/>
      <c r="BU63" s="409"/>
      <c r="BV63" s="409"/>
      <c r="BW63" s="409"/>
      <c r="BX63" s="409"/>
      <c r="BY63" s="409"/>
      <c r="BZ63" s="409"/>
      <c r="CA63" s="409"/>
      <c r="CB63" s="409"/>
      <c r="CC63" s="409"/>
      <c r="CD63" s="409"/>
      <c r="CE63" s="409"/>
      <c r="CF63" s="409"/>
      <c r="CG63" s="409"/>
      <c r="CH63" s="409"/>
      <c r="CI63" s="409"/>
      <c r="CJ63" s="409"/>
      <c r="CK63" s="409"/>
      <c r="CL63" s="409"/>
      <c r="CM63" s="409"/>
      <c r="CN63" s="409"/>
      <c r="CO63" s="409"/>
      <c r="CP63" s="409"/>
      <c r="CQ63" s="409"/>
      <c r="CR63" s="409"/>
      <c r="CS63" s="409"/>
      <c r="CT63" s="409"/>
      <c r="CU63" s="409"/>
      <c r="CV63" s="49"/>
      <c r="CW63" s="49"/>
      <c r="CX63" s="49"/>
      <c r="CY63" s="49"/>
      <c r="CZ63" s="49"/>
      <c r="DA63" s="49"/>
      <c r="DB63" s="49"/>
      <c r="DC63" s="49"/>
      <c r="DD63" s="49"/>
      <c r="DE63" s="49"/>
      <c r="DF63" s="49"/>
      <c r="DG63" s="49"/>
      <c r="DH63" s="49"/>
      <c r="DI63" s="769"/>
      <c r="DJ63" s="769"/>
      <c r="DK63" s="769"/>
      <c r="DL63" s="769"/>
      <c r="DM63" s="769"/>
      <c r="DN63" s="769"/>
      <c r="DO63" s="769"/>
      <c r="DP63" s="769"/>
      <c r="DQ63" s="769"/>
      <c r="DR63" s="768"/>
      <c r="DS63" s="768"/>
      <c r="DT63" s="768"/>
      <c r="DU63" s="768"/>
      <c r="DV63" s="768"/>
      <c r="DW63" s="768"/>
      <c r="DX63" s="768"/>
      <c r="DY63" s="768"/>
      <c r="DZ63" s="768"/>
      <c r="EA63" s="768"/>
      <c r="EB63" s="768"/>
      <c r="EC63" s="765"/>
      <c r="ED63" s="765"/>
      <c r="EE63" s="765"/>
      <c r="EF63" s="765"/>
      <c r="EG63" s="2811"/>
      <c r="EH63" s="2811"/>
      <c r="EI63" s="2811"/>
      <c r="EJ63" s="2811"/>
      <c r="EK63" s="2811"/>
      <c r="EL63" s="2811"/>
      <c r="EM63" s="2811"/>
      <c r="EN63" s="2811"/>
      <c r="EO63" s="2811"/>
      <c r="EP63" s="2811"/>
      <c r="EQ63" s="2811"/>
      <c r="ER63" s="2811"/>
      <c r="ES63" s="2811"/>
      <c r="ET63" s="2811"/>
      <c r="EU63" s="2811"/>
      <c r="EV63" s="2811"/>
      <c r="EW63" s="2811"/>
      <c r="EX63" s="2811"/>
      <c r="EY63" s="2811"/>
      <c r="EZ63" s="2811"/>
      <c r="FA63" s="2811"/>
      <c r="FB63" s="2811"/>
      <c r="FC63" s="2811"/>
      <c r="FD63" s="2811"/>
    </row>
    <row r="64" spans="1:160" ht="12.6" customHeight="1">
      <c r="A64" s="2793" t="s">
        <v>2267</v>
      </c>
      <c r="B64" s="2793"/>
      <c r="C64" s="2793"/>
      <c r="D64" s="2793"/>
      <c r="E64" s="2793" t="s">
        <v>589</v>
      </c>
      <c r="F64" s="2793"/>
      <c r="G64" s="2793"/>
      <c r="H64" s="2793"/>
      <c r="I64" s="2793" t="s">
        <v>590</v>
      </c>
      <c r="J64" s="2793"/>
      <c r="K64" s="2793"/>
      <c r="L64" s="2793"/>
      <c r="M64" s="2793" t="s">
        <v>591</v>
      </c>
      <c r="N64" s="2793"/>
      <c r="O64" s="765"/>
      <c r="P64" s="765"/>
      <c r="Q64" s="765"/>
      <c r="R64" s="765"/>
      <c r="S64" s="765"/>
      <c r="T64" s="765"/>
      <c r="U64" s="765"/>
      <c r="V64" s="765"/>
      <c r="W64" s="765"/>
      <c r="X64" s="765"/>
      <c r="Y64" s="765"/>
      <c r="Z64" s="765"/>
      <c r="AA64" s="765"/>
      <c r="AB64" s="765"/>
      <c r="AC64" s="765"/>
      <c r="AD64" s="765"/>
      <c r="AE64" s="765"/>
      <c r="AF64" s="765"/>
      <c r="AG64" s="765"/>
      <c r="AH64" s="765"/>
      <c r="AI64" s="765"/>
      <c r="AJ64" s="765"/>
      <c r="AK64" s="765"/>
      <c r="AL64" s="765"/>
      <c r="AM64" s="765"/>
      <c r="AN64" s="765"/>
      <c r="AO64" s="387" t="s">
        <v>2081</v>
      </c>
      <c r="DI64" s="769"/>
      <c r="DJ64" s="769"/>
      <c r="DK64" s="769"/>
      <c r="DL64" s="769"/>
      <c r="DM64" s="769"/>
      <c r="DN64" s="769"/>
      <c r="DO64" s="769"/>
      <c r="DP64" s="769"/>
      <c r="DQ64" s="769"/>
      <c r="DR64" s="768"/>
      <c r="DS64" s="768"/>
      <c r="DT64" s="768"/>
      <c r="DU64" s="768"/>
      <c r="DV64" s="768"/>
      <c r="DW64" s="768"/>
      <c r="DX64" s="768"/>
      <c r="DY64" s="768"/>
      <c r="DZ64" s="768"/>
      <c r="EA64" s="768"/>
      <c r="EB64" s="768"/>
      <c r="EC64" s="765"/>
      <c r="ED64" s="765"/>
      <c r="EE64" s="765"/>
      <c r="EF64" s="765"/>
      <c r="EG64" s="2811"/>
      <c r="EH64" s="2811"/>
      <c r="EI64" s="2811"/>
      <c r="EJ64" s="2811"/>
      <c r="EK64" s="2811"/>
      <c r="EL64" s="2811"/>
      <c r="EM64" s="2811"/>
      <c r="EN64" s="2811"/>
      <c r="EO64" s="2811"/>
      <c r="EP64" s="2811"/>
      <c r="EQ64" s="2811"/>
      <c r="ER64" s="2811"/>
      <c r="ES64" s="2811"/>
      <c r="ET64" s="2811"/>
      <c r="EU64" s="2811"/>
      <c r="EV64" s="2811"/>
      <c r="EW64" s="2811"/>
      <c r="EX64" s="2811"/>
      <c r="EY64" s="2811"/>
      <c r="EZ64" s="2811"/>
      <c r="FA64" s="2811"/>
      <c r="FB64" s="2811"/>
      <c r="FC64" s="2811"/>
      <c r="FD64" s="2811"/>
    </row>
    <row r="65" spans="1:160" ht="12.6" customHeight="1">
      <c r="A65" s="1038"/>
      <c r="B65" s="1038"/>
      <c r="C65" s="1038"/>
      <c r="D65" s="1038"/>
      <c r="E65" s="2900" t="s">
        <v>1144</v>
      </c>
      <c r="F65" s="2900"/>
      <c r="G65" s="2900"/>
      <c r="H65" s="2900"/>
      <c r="I65" s="765"/>
      <c r="J65" s="765"/>
      <c r="K65" s="2801" t="s">
        <v>1145</v>
      </c>
      <c r="L65" s="2801"/>
      <c r="M65" s="2801"/>
      <c r="N65" s="4523">
        <f>一括入力シート!B44</f>
        <v>0</v>
      </c>
      <c r="O65" s="4523"/>
      <c r="P65" s="4523"/>
      <c r="Q65" s="4523"/>
      <c r="R65" s="4523"/>
      <c r="S65" s="4523"/>
      <c r="T65" s="4523"/>
      <c r="U65" s="4523"/>
      <c r="V65" s="4523"/>
      <c r="W65" s="4523"/>
      <c r="X65" s="4523"/>
      <c r="Y65" s="4523"/>
      <c r="Z65" s="4523"/>
      <c r="AA65" s="4523"/>
      <c r="AB65" s="4523"/>
      <c r="AC65" s="4523"/>
      <c r="AD65" s="4523"/>
      <c r="AE65" s="4523"/>
      <c r="AF65" s="4523"/>
      <c r="AG65" s="4523"/>
      <c r="AH65" s="4523"/>
      <c r="AI65" s="4523"/>
      <c r="AJ65" s="4523"/>
      <c r="AK65" s="4523"/>
      <c r="AL65" s="4523"/>
      <c r="AM65" s="4523"/>
      <c r="AN65" s="4523"/>
      <c r="DI65" s="769"/>
      <c r="DJ65" s="769"/>
      <c r="DK65" s="769"/>
      <c r="DL65" s="769"/>
      <c r="DM65" s="769"/>
      <c r="DN65" s="769"/>
      <c r="DO65" s="769"/>
      <c r="DP65" s="769"/>
      <c r="DQ65" s="769"/>
      <c r="DR65" s="768"/>
      <c r="DS65" s="768"/>
      <c r="DT65" s="768"/>
      <c r="DU65" s="768"/>
      <c r="DV65" s="768"/>
      <c r="DW65" s="768"/>
      <c r="DX65" s="768"/>
      <c r="DY65" s="768"/>
      <c r="DZ65" s="768"/>
      <c r="EA65" s="768"/>
      <c r="EB65" s="768"/>
      <c r="EC65" s="765"/>
      <c r="ED65" s="765"/>
      <c r="EE65" s="765"/>
      <c r="EF65" s="765"/>
      <c r="EG65" s="2811"/>
      <c r="EH65" s="2811"/>
      <c r="EI65" s="2811"/>
      <c r="EJ65" s="2811"/>
      <c r="EK65" s="2811"/>
      <c r="EL65" s="2811"/>
      <c r="EM65" s="2811"/>
      <c r="EN65" s="2811"/>
      <c r="EO65" s="2811"/>
      <c r="EP65" s="2811"/>
      <c r="EQ65" s="2811"/>
      <c r="ER65" s="2811"/>
      <c r="ES65" s="2811"/>
      <c r="ET65" s="2811"/>
      <c r="EU65" s="2811"/>
      <c r="EV65" s="2811"/>
      <c r="EW65" s="2811"/>
      <c r="EX65" s="2811"/>
      <c r="EY65" s="2811"/>
      <c r="EZ65" s="2811"/>
      <c r="FA65" s="2811"/>
      <c r="FB65" s="2811"/>
      <c r="FC65" s="2811"/>
      <c r="FD65" s="2811"/>
    </row>
    <row r="66" spans="1:160" ht="12.6" customHeight="1">
      <c r="A66" s="1038"/>
      <c r="B66" s="1038"/>
      <c r="C66" s="1038"/>
      <c r="D66" s="1038"/>
      <c r="E66" s="765"/>
      <c r="F66" s="765"/>
      <c r="G66" s="765"/>
      <c r="H66" s="765"/>
      <c r="I66" s="765"/>
      <c r="J66" s="765"/>
      <c r="K66" s="2801" t="s">
        <v>1146</v>
      </c>
      <c r="L66" s="2801"/>
      <c r="M66" s="2801"/>
      <c r="N66" s="4521">
        <f>一括入力シート!B45</f>
        <v>0</v>
      </c>
      <c r="O66" s="4521"/>
      <c r="P66" s="4521"/>
      <c r="Q66" s="4521"/>
      <c r="R66" s="4521"/>
      <c r="S66" s="4521"/>
      <c r="T66" s="4521"/>
      <c r="U66" s="4521"/>
      <c r="V66" s="4521"/>
      <c r="W66" s="4521"/>
      <c r="X66" s="4521"/>
      <c r="Y66" s="4521"/>
      <c r="Z66" s="4521"/>
      <c r="AA66" s="4521"/>
      <c r="AB66" s="4521"/>
      <c r="AC66" s="4521"/>
      <c r="AD66" s="4521"/>
      <c r="AE66" s="4521"/>
      <c r="AF66" s="4521"/>
      <c r="AG66" s="4521"/>
      <c r="AH66" s="4521"/>
      <c r="AI66" s="4521"/>
      <c r="AJ66" s="4521"/>
      <c r="AK66" s="4521"/>
      <c r="AL66" s="4521"/>
      <c r="AM66" s="4521"/>
      <c r="AN66" s="4521"/>
      <c r="DI66" s="285"/>
      <c r="DJ66" s="285"/>
      <c r="DK66" s="285"/>
      <c r="DL66" s="285"/>
      <c r="DM66" s="285"/>
      <c r="DN66" s="285"/>
      <c r="DO66" s="285"/>
      <c r="DP66" s="285"/>
      <c r="DQ66" s="285"/>
      <c r="DR66" s="764"/>
      <c r="DS66" s="764"/>
      <c r="DT66" s="764"/>
      <c r="DU66" s="764"/>
      <c r="DV66" s="764"/>
      <c r="DW66" s="764"/>
      <c r="DX66" s="764"/>
      <c r="DY66" s="764"/>
      <c r="DZ66" s="764"/>
      <c r="EA66" s="764"/>
      <c r="EB66" s="764"/>
      <c r="EG66" s="2811"/>
      <c r="EH66" s="2811"/>
      <c r="EI66" s="2811"/>
      <c r="EJ66" s="2811"/>
      <c r="EK66" s="2811"/>
      <c r="EL66" s="2811"/>
      <c r="EM66" s="2811"/>
      <c r="EN66" s="2811"/>
      <c r="EO66" s="2811"/>
      <c r="EP66" s="2811"/>
      <c r="EQ66" s="2811"/>
      <c r="ER66" s="2811"/>
      <c r="ES66" s="2811"/>
      <c r="ET66" s="2811"/>
      <c r="EU66" s="2811"/>
      <c r="EV66" s="2811"/>
      <c r="EW66" s="2811"/>
      <c r="EX66" s="2811"/>
      <c r="EY66" s="2811"/>
      <c r="EZ66" s="2811"/>
      <c r="FA66" s="2811"/>
      <c r="FB66" s="2811"/>
      <c r="FC66" s="2811"/>
      <c r="FD66" s="2811"/>
    </row>
    <row r="67" spans="1:160" ht="12.6" customHeight="1">
      <c r="A67" s="1038"/>
      <c r="B67" s="1038"/>
      <c r="C67" s="1038"/>
      <c r="D67" s="1038"/>
      <c r="E67" s="765"/>
      <c r="F67" s="765"/>
      <c r="G67" s="765"/>
      <c r="H67" s="765"/>
      <c r="I67" s="765"/>
      <c r="J67" s="765"/>
      <c r="K67" s="2801" t="s">
        <v>1530</v>
      </c>
      <c r="L67" s="2801"/>
      <c r="M67" s="2801"/>
      <c r="N67" s="4525" t="str">
        <f>CONCATENATE(一括入力シート!B49,"（",一括入力シート!C49,"）",一括入力シート!D49)</f>
        <v>078（）</v>
      </c>
      <c r="O67" s="4525"/>
      <c r="P67" s="4525"/>
      <c r="Q67" s="4525"/>
      <c r="R67" s="4525"/>
      <c r="S67" s="4525"/>
      <c r="T67" s="4525"/>
      <c r="U67" s="4525"/>
      <c r="V67" s="4525"/>
      <c r="W67" s="4525"/>
      <c r="X67" s="4525"/>
      <c r="Y67" s="4525"/>
      <c r="Z67" s="4520" t="s">
        <v>1148</v>
      </c>
      <c r="AA67" s="4520"/>
      <c r="AB67" s="4520"/>
      <c r="AC67" s="4525" t="str">
        <f>CONCATENATE(一括入力シート!B51,"（",一括入力シート!C51,"）",一括入力シート!D51)</f>
        <v>（）</v>
      </c>
      <c r="AD67" s="4525"/>
      <c r="AE67" s="4525"/>
      <c r="AF67" s="4525"/>
      <c r="AG67" s="4525"/>
      <c r="AH67" s="4525"/>
      <c r="AI67" s="4525"/>
      <c r="AJ67" s="4525"/>
      <c r="AK67" s="4525"/>
      <c r="AL67" s="4525"/>
      <c r="AM67" s="4525"/>
      <c r="AN67" s="4525"/>
    </row>
    <row r="68" spans="1:160" ht="12.6" customHeight="1">
      <c r="A68" s="1038"/>
      <c r="B68" s="1038"/>
      <c r="C68" s="1038"/>
      <c r="D68" s="1038"/>
      <c r="E68" s="765"/>
      <c r="F68" s="765"/>
      <c r="G68" s="765"/>
      <c r="H68" s="765"/>
      <c r="I68" s="765"/>
      <c r="J68" s="765"/>
      <c r="K68" s="2801" t="s">
        <v>1147</v>
      </c>
      <c r="L68" s="2801"/>
      <c r="M68" s="2801"/>
      <c r="N68" s="4519">
        <f>一括入力シート!B46</f>
        <v>0</v>
      </c>
      <c r="O68" s="4519"/>
      <c r="P68" s="4519"/>
      <c r="Q68" s="4519"/>
      <c r="R68" s="4519"/>
      <c r="S68" s="4519"/>
      <c r="T68" s="4519"/>
      <c r="U68" s="4519"/>
      <c r="V68" s="4519"/>
      <c r="W68" s="4519"/>
      <c r="X68" s="4519"/>
      <c r="Y68" s="4519"/>
      <c r="Z68" s="4520" t="s">
        <v>543</v>
      </c>
      <c r="AA68" s="4520"/>
      <c r="AB68" s="4520"/>
      <c r="AC68" s="4521">
        <f>一括入力シート!B54</f>
        <v>0</v>
      </c>
      <c r="AD68" s="4521"/>
      <c r="AE68" s="4521"/>
      <c r="AF68" s="4521"/>
      <c r="AG68" s="4521"/>
      <c r="AH68" s="4521"/>
      <c r="AI68" s="4521"/>
      <c r="AJ68" s="4521"/>
      <c r="AK68" s="4521"/>
      <c r="AL68" s="4521"/>
      <c r="AM68" s="4522" t="s">
        <v>1149</v>
      </c>
      <c r="AN68" s="4522"/>
    </row>
    <row r="69" spans="1:160" ht="12.6" customHeight="1">
      <c r="A69" s="2774" t="s">
        <v>2491</v>
      </c>
      <c r="B69" s="2774"/>
      <c r="C69" s="2774"/>
      <c r="D69" s="2774"/>
      <c r="E69" s="2774"/>
      <c r="F69" s="2774"/>
      <c r="G69" s="2774"/>
      <c r="H69" s="2774"/>
      <c r="I69" s="2774"/>
      <c r="J69" s="2774"/>
      <c r="K69" s="2774"/>
      <c r="L69" s="2774"/>
      <c r="M69" s="2774"/>
      <c r="N69" s="2774"/>
      <c r="O69" s="2774"/>
      <c r="P69" s="2774"/>
      <c r="Q69" s="2774"/>
      <c r="R69" s="2774"/>
      <c r="S69" s="2774"/>
      <c r="T69" s="2774"/>
      <c r="U69" s="2774"/>
      <c r="V69" s="2774"/>
      <c r="W69" s="2774"/>
      <c r="X69" s="2774"/>
      <c r="Y69" s="2774"/>
      <c r="Z69" s="2774"/>
      <c r="AA69" s="2774"/>
      <c r="AB69" s="2774"/>
      <c r="AC69" s="2774"/>
      <c r="AD69" s="2774"/>
      <c r="AE69" s="2774"/>
      <c r="AF69" s="2774"/>
      <c r="AG69" s="2774"/>
      <c r="AH69" s="2774"/>
      <c r="AI69" s="2774"/>
      <c r="AJ69" s="2774"/>
      <c r="AK69" s="2774"/>
      <c r="AL69" s="2774"/>
      <c r="AM69" s="2774"/>
      <c r="AN69" s="2774"/>
    </row>
    <row r="70" spans="1:160" ht="12.6" customHeight="1">
      <c r="A70" s="2774"/>
      <c r="B70" s="2774"/>
      <c r="C70" s="2774"/>
      <c r="D70" s="2774"/>
      <c r="E70" s="2774"/>
      <c r="F70" s="2774"/>
      <c r="G70" s="2774"/>
      <c r="H70" s="2774"/>
      <c r="I70" s="2774"/>
      <c r="J70" s="2774"/>
      <c r="K70" s="2774"/>
      <c r="L70" s="2774"/>
      <c r="M70" s="2774"/>
      <c r="N70" s="2774"/>
      <c r="O70" s="2774"/>
      <c r="P70" s="2774"/>
      <c r="Q70" s="2774"/>
      <c r="R70" s="2774"/>
      <c r="S70" s="2774"/>
      <c r="T70" s="2774"/>
      <c r="U70" s="2774"/>
      <c r="V70" s="2774"/>
      <c r="W70" s="2774"/>
      <c r="X70" s="2774"/>
      <c r="Y70" s="2774"/>
      <c r="Z70" s="2774"/>
      <c r="AA70" s="2774"/>
      <c r="AB70" s="2774"/>
      <c r="AC70" s="2774"/>
      <c r="AD70" s="2774"/>
      <c r="AE70" s="2774"/>
      <c r="AF70" s="2774"/>
      <c r="AG70" s="2774"/>
      <c r="AH70" s="2774"/>
      <c r="AI70" s="2774"/>
      <c r="AJ70" s="2774"/>
      <c r="AK70" s="2774"/>
      <c r="AL70" s="2774"/>
      <c r="AM70" s="2774"/>
      <c r="AN70" s="2774"/>
    </row>
    <row r="71" spans="1:160" ht="12.6" customHeight="1">
      <c r="A71" s="2774"/>
      <c r="B71" s="2774"/>
      <c r="C71" s="2774"/>
      <c r="D71" s="2774"/>
      <c r="E71" s="2774"/>
      <c r="F71" s="2774"/>
      <c r="G71" s="2774"/>
      <c r="H71" s="2774"/>
      <c r="I71" s="2774"/>
      <c r="J71" s="2774"/>
      <c r="K71" s="2774"/>
      <c r="L71" s="2774"/>
      <c r="M71" s="2774"/>
      <c r="N71" s="2774"/>
      <c r="O71" s="2774"/>
      <c r="P71" s="2774"/>
      <c r="Q71" s="2774"/>
      <c r="R71" s="2774"/>
      <c r="S71" s="2774"/>
      <c r="T71" s="2774"/>
      <c r="U71" s="2774"/>
      <c r="V71" s="2774"/>
      <c r="W71" s="2774"/>
      <c r="X71" s="2774"/>
      <c r="Y71" s="2774"/>
      <c r="Z71" s="2774"/>
      <c r="AA71" s="2774"/>
      <c r="AB71" s="2774"/>
      <c r="AC71" s="2774"/>
      <c r="AD71" s="2774"/>
      <c r="AE71" s="2774"/>
      <c r="AF71" s="2774"/>
      <c r="AG71" s="2774"/>
      <c r="AH71" s="2774"/>
      <c r="AI71" s="2774"/>
      <c r="AJ71" s="2774"/>
      <c r="AK71" s="2774"/>
      <c r="AL71" s="2774"/>
      <c r="AM71" s="2774"/>
      <c r="AN71" s="2774"/>
    </row>
    <row r="72" spans="1:160" ht="7.5" customHeight="1">
      <c r="A72" s="2774"/>
      <c r="B72" s="2774"/>
      <c r="C72" s="2774"/>
      <c r="D72" s="2774"/>
      <c r="E72" s="2774"/>
      <c r="F72" s="2774"/>
      <c r="G72" s="2774"/>
      <c r="H72" s="2774"/>
      <c r="I72" s="2774"/>
      <c r="J72" s="2774"/>
      <c r="K72" s="2774"/>
      <c r="L72" s="2774"/>
      <c r="M72" s="2774"/>
      <c r="N72" s="2774"/>
      <c r="O72" s="2774"/>
      <c r="P72" s="2774"/>
      <c r="Q72" s="2774"/>
      <c r="R72" s="2774"/>
      <c r="S72" s="2774"/>
      <c r="T72" s="2774"/>
      <c r="U72" s="2774"/>
      <c r="V72" s="2774"/>
      <c r="W72" s="2774"/>
      <c r="X72" s="2774"/>
      <c r="Y72" s="2774"/>
      <c r="Z72" s="2774"/>
      <c r="AA72" s="2774"/>
      <c r="AB72" s="2774"/>
      <c r="AC72" s="2774"/>
      <c r="AD72" s="2774"/>
      <c r="AE72" s="2774"/>
      <c r="AF72" s="2774"/>
      <c r="AG72" s="2774"/>
      <c r="AH72" s="2774"/>
      <c r="AI72" s="2774"/>
      <c r="AJ72" s="2774"/>
      <c r="AK72" s="2774"/>
      <c r="AL72" s="2774"/>
      <c r="AM72" s="2774"/>
      <c r="AN72" s="2774"/>
    </row>
    <row r="73" spans="1:160" ht="12.6" customHeight="1">
      <c r="A73" s="1077"/>
      <c r="B73" s="1077"/>
      <c r="C73" s="1077"/>
      <c r="D73" s="1077"/>
      <c r="E73" s="1077"/>
      <c r="F73" s="1077"/>
      <c r="G73" s="1077"/>
      <c r="H73" s="1077"/>
      <c r="I73" s="1077"/>
      <c r="J73" s="1077"/>
      <c r="K73" s="1077"/>
      <c r="L73" s="1077"/>
      <c r="M73" s="1077"/>
      <c r="N73" s="1077"/>
      <c r="O73" s="1077"/>
      <c r="P73" s="1077"/>
      <c r="Q73" s="1077"/>
      <c r="R73" s="1077"/>
      <c r="S73" s="1077"/>
      <c r="T73" s="1077"/>
      <c r="U73" s="1077"/>
      <c r="V73" s="1077"/>
      <c r="W73" s="1077"/>
      <c r="X73" s="1077"/>
      <c r="Y73" s="1077"/>
      <c r="Z73" s="1077"/>
      <c r="AA73" s="1077"/>
      <c r="AB73" s="1077"/>
      <c r="AC73" s="1077"/>
      <c r="AD73" s="1077"/>
      <c r="AE73" s="1077"/>
      <c r="AF73" s="1077"/>
      <c r="AG73" s="1077"/>
      <c r="AH73" s="1077"/>
      <c r="AI73" s="1077"/>
      <c r="AJ73" s="1077"/>
      <c r="AK73" s="1077"/>
      <c r="AL73" s="1077"/>
      <c r="AM73" s="1077"/>
      <c r="AN73" s="1077"/>
    </row>
    <row r="74" spans="1:160" ht="12.6" customHeight="1">
      <c r="A74" s="765" t="s">
        <v>2506</v>
      </c>
      <c r="B74" s="765"/>
      <c r="C74" s="765"/>
      <c r="D74" s="765"/>
      <c r="E74" s="765"/>
      <c r="F74" s="765"/>
      <c r="G74" s="765"/>
      <c r="H74" s="765"/>
      <c r="I74" s="765"/>
      <c r="J74" s="765"/>
      <c r="K74" s="765"/>
      <c r="L74" s="765"/>
      <c r="M74" s="765"/>
      <c r="N74" s="765"/>
      <c r="O74" s="765"/>
      <c r="P74" s="765"/>
      <c r="Q74" s="765"/>
      <c r="R74" s="765"/>
      <c r="S74" s="765"/>
      <c r="T74" s="765"/>
      <c r="U74" s="765"/>
      <c r="V74" s="765"/>
      <c r="W74" s="765"/>
      <c r="X74" s="765"/>
      <c r="Y74" s="765"/>
      <c r="Z74" s="765"/>
      <c r="AA74" s="765"/>
      <c r="AB74" s="765"/>
      <c r="AC74" s="765"/>
      <c r="AD74" s="765"/>
      <c r="AE74" s="765"/>
      <c r="AF74" s="765"/>
      <c r="AG74" s="765"/>
      <c r="AH74" s="765"/>
      <c r="AI74" s="765"/>
      <c r="AJ74" s="765"/>
      <c r="AK74" s="765"/>
      <c r="AL74" s="765"/>
      <c r="AM74" s="765"/>
      <c r="AN74" s="765"/>
      <c r="AO74" s="387" t="s">
        <v>1532</v>
      </c>
    </row>
    <row r="75" spans="1:160" ht="12.6" customHeight="1">
      <c r="A75" s="765"/>
      <c r="B75" s="765"/>
      <c r="C75" s="765"/>
      <c r="D75" s="765"/>
      <c r="E75" s="765"/>
      <c r="F75" s="765"/>
      <c r="G75" s="765"/>
      <c r="H75" s="765"/>
      <c r="I75" s="765"/>
      <c r="J75" s="765"/>
      <c r="K75" s="765"/>
      <c r="L75" s="765"/>
      <c r="M75" s="765"/>
      <c r="N75" s="765"/>
      <c r="O75" s="765"/>
      <c r="P75" s="765"/>
      <c r="Q75" s="765"/>
      <c r="R75" s="765"/>
      <c r="S75" s="765"/>
      <c r="T75" s="765"/>
      <c r="U75" s="765"/>
      <c r="V75" s="765"/>
      <c r="W75" s="765"/>
      <c r="X75" s="765"/>
      <c r="Y75" s="765"/>
      <c r="Z75" s="765"/>
      <c r="AA75" s="765"/>
      <c r="AB75" s="765"/>
      <c r="AC75" s="765"/>
      <c r="AD75" s="765"/>
      <c r="AE75" s="765"/>
      <c r="AF75" s="765"/>
      <c r="AG75" s="765"/>
      <c r="AH75" s="765"/>
      <c r="AI75" s="765"/>
      <c r="AJ75" s="765"/>
      <c r="AK75" s="765"/>
      <c r="AL75" s="765"/>
      <c r="AM75" s="765"/>
      <c r="AN75" s="765"/>
    </row>
    <row r="76" spans="1:160" ht="12.6" customHeight="1">
      <c r="A76" s="765"/>
      <c r="B76" s="765"/>
      <c r="C76" s="765"/>
      <c r="D76" s="765"/>
      <c r="E76" s="765"/>
      <c r="F76" s="765"/>
      <c r="G76" s="765"/>
      <c r="H76" s="765"/>
      <c r="I76" s="765"/>
      <c r="J76" s="765"/>
      <c r="K76" s="765"/>
      <c r="L76" s="765"/>
      <c r="M76" s="765"/>
      <c r="N76" s="765"/>
      <c r="O76" s="765"/>
      <c r="P76" s="765"/>
      <c r="Q76" s="765"/>
      <c r="R76" s="765"/>
      <c r="S76" s="765"/>
      <c r="T76" s="765"/>
      <c r="U76" s="765"/>
      <c r="V76" s="765"/>
      <c r="W76" s="765"/>
      <c r="X76" s="765"/>
      <c r="Y76" s="765"/>
      <c r="Z76" s="765"/>
      <c r="AA76" s="765"/>
      <c r="AB76" s="765"/>
      <c r="AC76" s="765"/>
      <c r="AD76" s="765"/>
      <c r="AE76" s="765"/>
      <c r="AF76" s="765"/>
      <c r="AG76" s="765"/>
      <c r="AH76" s="765"/>
      <c r="AI76" s="765"/>
      <c r="AJ76" s="765"/>
      <c r="AK76" s="765"/>
      <c r="AL76" s="765"/>
      <c r="AM76" s="765"/>
      <c r="AN76" s="765"/>
    </row>
    <row r="77" spans="1:160" ht="12.6" customHeight="1">
      <c r="A77" s="765"/>
      <c r="B77" s="765"/>
      <c r="C77" s="765"/>
      <c r="D77" s="765"/>
      <c r="E77" s="765"/>
      <c r="F77" s="765"/>
      <c r="G77" s="765"/>
      <c r="H77" s="765"/>
      <c r="I77" s="765"/>
      <c r="J77" s="765"/>
      <c r="K77" s="765"/>
      <c r="L77" s="765"/>
      <c r="M77" s="765"/>
      <c r="N77" s="765"/>
      <c r="O77" s="765"/>
      <c r="P77" s="765"/>
      <c r="Q77" s="765"/>
      <c r="R77" s="765"/>
      <c r="S77" s="765"/>
      <c r="T77" s="765"/>
      <c r="U77" s="765"/>
      <c r="V77" s="765"/>
      <c r="W77" s="765"/>
      <c r="X77" s="765"/>
      <c r="Y77" s="765"/>
      <c r="Z77" s="765"/>
      <c r="AA77" s="765"/>
      <c r="AB77" s="765"/>
      <c r="AC77" s="765"/>
      <c r="AD77" s="765"/>
      <c r="AE77" s="765"/>
      <c r="AF77" s="765"/>
      <c r="AG77" s="765"/>
      <c r="AH77" s="765"/>
      <c r="AI77" s="765"/>
      <c r="AJ77" s="765"/>
      <c r="AK77" s="765"/>
      <c r="AL77" s="765"/>
      <c r="AM77" s="765"/>
      <c r="AN77" s="765"/>
    </row>
    <row r="78" spans="1:160" ht="12.6" customHeight="1">
      <c r="A78" s="765"/>
      <c r="B78" s="765"/>
      <c r="C78" s="765"/>
      <c r="D78" s="765"/>
      <c r="E78" s="765"/>
      <c r="F78" s="765"/>
      <c r="G78" s="765"/>
      <c r="H78" s="765"/>
      <c r="I78" s="765"/>
      <c r="J78" s="765"/>
      <c r="K78" s="765"/>
      <c r="L78" s="765"/>
      <c r="M78" s="765"/>
      <c r="N78" s="765"/>
      <c r="O78" s="765"/>
      <c r="P78" s="765"/>
      <c r="Q78" s="765"/>
      <c r="R78" s="765"/>
      <c r="S78" s="765"/>
      <c r="T78" s="765"/>
      <c r="U78" s="765"/>
      <c r="V78" s="765"/>
      <c r="W78" s="765"/>
      <c r="X78" s="765"/>
      <c r="Y78" s="765"/>
      <c r="Z78" s="765"/>
      <c r="AA78" s="765"/>
      <c r="AB78" s="765"/>
      <c r="AC78" s="765"/>
      <c r="AD78" s="765"/>
      <c r="AE78" s="765"/>
      <c r="AF78" s="765"/>
      <c r="AG78" s="765"/>
      <c r="AH78" s="765"/>
      <c r="AI78" s="765"/>
      <c r="AJ78" s="765"/>
      <c r="AK78" s="765"/>
      <c r="AL78" s="765"/>
      <c r="AM78" s="765"/>
      <c r="AN78" s="765"/>
    </row>
    <row r="79" spans="1:160" ht="12.6" customHeight="1">
      <c r="A79" s="765"/>
      <c r="B79" s="765"/>
      <c r="C79" s="765"/>
      <c r="D79" s="765"/>
      <c r="E79" s="765"/>
      <c r="F79" s="765"/>
      <c r="G79" s="765"/>
      <c r="H79" s="765"/>
      <c r="I79" s="765"/>
      <c r="J79" s="765"/>
      <c r="K79" s="765"/>
      <c r="L79" s="765"/>
      <c r="M79" s="765"/>
      <c r="N79" s="765"/>
      <c r="O79" s="765"/>
      <c r="P79" s="765"/>
      <c r="Q79" s="765"/>
      <c r="R79" s="765"/>
      <c r="S79" s="765"/>
      <c r="T79" s="765"/>
      <c r="U79" s="765"/>
      <c r="V79" s="765"/>
      <c r="W79" s="765"/>
      <c r="X79" s="765"/>
      <c r="Y79" s="765"/>
      <c r="Z79" s="765"/>
      <c r="AA79" s="765"/>
      <c r="AB79" s="765"/>
      <c r="AC79" s="765"/>
      <c r="AD79" s="765"/>
      <c r="AE79" s="765"/>
      <c r="AF79" s="765"/>
      <c r="AG79" s="765"/>
      <c r="AH79" s="765"/>
      <c r="AI79" s="765"/>
      <c r="AJ79" s="765"/>
      <c r="AK79" s="765"/>
      <c r="AL79" s="765"/>
      <c r="AM79" s="765"/>
      <c r="AN79" s="765"/>
    </row>
    <row r="80" spans="1:160" ht="12.6" customHeight="1">
      <c r="A80" s="765"/>
      <c r="B80" s="765"/>
      <c r="C80" s="765"/>
      <c r="D80" s="765"/>
      <c r="E80" s="765"/>
      <c r="F80" s="765"/>
      <c r="G80" s="765"/>
      <c r="H80" s="765"/>
      <c r="I80" s="765"/>
      <c r="J80" s="765"/>
      <c r="K80" s="765"/>
      <c r="L80" s="765"/>
      <c r="M80" s="765"/>
      <c r="N80" s="765"/>
      <c r="O80" s="765"/>
      <c r="P80" s="765"/>
      <c r="Q80" s="765"/>
      <c r="R80" s="765"/>
      <c r="S80" s="765"/>
      <c r="T80" s="765"/>
      <c r="U80" s="765"/>
      <c r="V80" s="765"/>
      <c r="W80" s="765"/>
      <c r="X80" s="765"/>
      <c r="Y80" s="765"/>
      <c r="Z80" s="765"/>
      <c r="AA80" s="765"/>
      <c r="AB80" s="765"/>
      <c r="AC80" s="765"/>
      <c r="AD80" s="765"/>
      <c r="AE80" s="765"/>
      <c r="AF80" s="765"/>
      <c r="AG80" s="765"/>
      <c r="AH80" s="765"/>
      <c r="AI80" s="765"/>
      <c r="AJ80" s="765"/>
      <c r="AK80" s="765"/>
      <c r="AL80" s="765"/>
      <c r="AM80" s="765"/>
      <c r="AN80" s="765"/>
    </row>
    <row r="81" spans="1:40" ht="12.6" customHeight="1">
      <c r="A81" s="765"/>
      <c r="B81" s="765"/>
      <c r="C81" s="765"/>
      <c r="D81" s="765"/>
      <c r="E81" s="765"/>
      <c r="F81" s="765"/>
      <c r="G81" s="765"/>
      <c r="H81" s="765"/>
      <c r="I81" s="765"/>
      <c r="J81" s="765"/>
      <c r="K81" s="765"/>
      <c r="L81" s="765"/>
      <c r="M81" s="765"/>
      <c r="N81" s="765"/>
      <c r="O81" s="765"/>
      <c r="P81" s="765"/>
      <c r="Q81" s="765"/>
      <c r="R81" s="765"/>
      <c r="S81" s="765"/>
      <c r="T81" s="765"/>
      <c r="U81" s="765"/>
      <c r="V81" s="765"/>
      <c r="W81" s="765"/>
      <c r="X81" s="765"/>
      <c r="Y81" s="765"/>
      <c r="Z81" s="765"/>
      <c r="AA81" s="765"/>
      <c r="AB81" s="765"/>
      <c r="AC81" s="765"/>
      <c r="AD81" s="765"/>
      <c r="AE81" s="765"/>
      <c r="AF81" s="765"/>
      <c r="AG81" s="765"/>
      <c r="AH81" s="765"/>
      <c r="AI81" s="765"/>
      <c r="AJ81" s="765"/>
      <c r="AK81" s="765"/>
      <c r="AL81" s="765"/>
      <c r="AM81" s="765"/>
      <c r="AN81" s="765"/>
    </row>
    <row r="82" spans="1:40" ht="12.6" customHeight="1">
      <c r="A82" s="765"/>
      <c r="B82" s="765"/>
      <c r="C82" s="765"/>
      <c r="D82" s="765"/>
      <c r="E82" s="765"/>
      <c r="F82" s="765"/>
      <c r="G82" s="765"/>
      <c r="H82" s="765"/>
      <c r="I82" s="765"/>
      <c r="J82" s="765"/>
      <c r="K82" s="765"/>
      <c r="L82" s="765"/>
      <c r="M82" s="765"/>
      <c r="N82" s="765"/>
      <c r="O82" s="765"/>
      <c r="P82" s="765"/>
      <c r="Q82" s="765"/>
      <c r="R82" s="765"/>
      <c r="S82" s="765"/>
      <c r="T82" s="765"/>
      <c r="U82" s="765"/>
      <c r="V82" s="765"/>
      <c r="W82" s="765"/>
      <c r="X82" s="765"/>
      <c r="Y82" s="765"/>
      <c r="Z82" s="765"/>
      <c r="AA82" s="765"/>
      <c r="AB82" s="765"/>
      <c r="AC82" s="765"/>
      <c r="AD82" s="765"/>
      <c r="AE82" s="765"/>
      <c r="AF82" s="765"/>
      <c r="AG82" s="765"/>
      <c r="AH82" s="765"/>
      <c r="AI82" s="765"/>
      <c r="AJ82" s="765"/>
      <c r="AK82" s="765"/>
      <c r="AL82" s="765"/>
      <c r="AM82" s="765"/>
      <c r="AN82" s="765"/>
    </row>
    <row r="83" spans="1:40" ht="12.6" customHeight="1">
      <c r="A83" s="4513" t="s">
        <v>1529</v>
      </c>
      <c r="B83" s="4513"/>
      <c r="C83" s="4513"/>
      <c r="D83" s="4513"/>
      <c r="E83" s="4513"/>
      <c r="F83" s="4513"/>
      <c r="G83" s="4513"/>
      <c r="H83" s="4513"/>
      <c r="I83" s="4513"/>
      <c r="J83" s="4513"/>
      <c r="K83" s="4513"/>
      <c r="L83" s="4513"/>
      <c r="M83" s="4513"/>
      <c r="N83" s="4513"/>
      <c r="O83" s="4513"/>
      <c r="P83" s="4513"/>
      <c r="Q83" s="4513"/>
      <c r="R83" s="4513"/>
      <c r="S83" s="4513"/>
      <c r="T83" s="4513"/>
      <c r="U83" s="4513"/>
      <c r="V83" s="4513"/>
      <c r="W83" s="4513"/>
      <c r="X83" s="4513"/>
      <c r="Y83" s="4513"/>
      <c r="Z83" s="4513"/>
      <c r="AA83" s="4513"/>
      <c r="AB83" s="4513"/>
      <c r="AC83" s="4513"/>
      <c r="AD83" s="4513"/>
      <c r="AE83" s="4513"/>
      <c r="AF83" s="4513"/>
      <c r="AG83" s="4513"/>
      <c r="AH83" s="4513"/>
      <c r="AI83" s="4513"/>
      <c r="AJ83" s="4513"/>
      <c r="AK83" s="4513"/>
      <c r="AL83" s="4513"/>
      <c r="AM83" s="4513"/>
      <c r="AN83" s="4513"/>
    </row>
    <row r="84" spans="1:40" ht="12.6" customHeight="1">
      <c r="A84" s="4513"/>
      <c r="B84" s="4513"/>
      <c r="C84" s="4513"/>
      <c r="D84" s="4513"/>
      <c r="E84" s="4513"/>
      <c r="F84" s="4513"/>
      <c r="G84" s="4513"/>
      <c r="H84" s="4513"/>
      <c r="I84" s="4513"/>
      <c r="J84" s="4513"/>
      <c r="K84" s="4513"/>
      <c r="L84" s="4513"/>
      <c r="M84" s="4513"/>
      <c r="N84" s="4513"/>
      <c r="O84" s="4513"/>
      <c r="P84" s="4513"/>
      <c r="Q84" s="4513"/>
      <c r="R84" s="4513"/>
      <c r="S84" s="4513"/>
      <c r="T84" s="4513"/>
      <c r="U84" s="4513"/>
      <c r="V84" s="4513"/>
      <c r="W84" s="4513"/>
      <c r="X84" s="4513"/>
      <c r="Y84" s="4513"/>
      <c r="Z84" s="4513"/>
      <c r="AA84" s="4513"/>
      <c r="AB84" s="4513"/>
      <c r="AC84" s="4513"/>
      <c r="AD84" s="4513"/>
      <c r="AE84" s="4513"/>
      <c r="AF84" s="4513"/>
      <c r="AG84" s="4513"/>
      <c r="AH84" s="4513"/>
      <c r="AI84" s="4513"/>
      <c r="AJ84" s="4513"/>
      <c r="AK84" s="4513"/>
      <c r="AL84" s="4513"/>
      <c r="AM84" s="4513"/>
      <c r="AN84" s="4513"/>
    </row>
    <row r="85" spans="1:40" ht="12.6" customHeight="1">
      <c r="A85" s="4518" t="s">
        <v>2507</v>
      </c>
      <c r="B85" s="4518"/>
      <c r="C85" s="4518"/>
      <c r="D85" s="4518"/>
      <c r="E85" s="4518"/>
      <c r="F85" s="4518"/>
      <c r="G85" s="4518"/>
      <c r="H85" s="4518"/>
      <c r="I85" s="4518"/>
      <c r="J85" s="4518"/>
      <c r="K85" s="4518"/>
      <c r="L85" s="4518"/>
      <c r="M85" s="4518"/>
      <c r="N85" s="4518"/>
      <c r="O85" s="4518"/>
      <c r="P85" s="4518"/>
      <c r="Q85" s="4518"/>
      <c r="R85" s="4518"/>
      <c r="S85" s="4518"/>
      <c r="T85" s="4518"/>
      <c r="U85" s="4518"/>
      <c r="V85" s="4518"/>
      <c r="W85" s="4518"/>
      <c r="X85" s="4518"/>
      <c r="Y85" s="1040" t="s">
        <v>2492</v>
      </c>
      <c r="Z85" s="765"/>
      <c r="AA85" s="1040"/>
      <c r="AB85" s="1040"/>
      <c r="AC85" s="1040"/>
      <c r="AD85" s="1040"/>
      <c r="AE85" s="1040"/>
      <c r="AF85" s="1040"/>
      <c r="AG85" s="1040"/>
      <c r="AH85" s="1040"/>
      <c r="AI85" s="1040"/>
      <c r="AJ85" s="1040"/>
      <c r="AK85" s="1040"/>
      <c r="AL85" s="1040"/>
      <c r="AM85" s="1040"/>
      <c r="AN85" s="1040"/>
    </row>
    <row r="86" spans="1:40" ht="12.6" customHeight="1">
      <c r="A86" s="4518"/>
      <c r="B86" s="4518"/>
      <c r="C86" s="4518"/>
      <c r="D86" s="4518"/>
      <c r="E86" s="4518"/>
      <c r="F86" s="4518"/>
      <c r="G86" s="4518"/>
      <c r="H86" s="4518"/>
      <c r="I86" s="4518"/>
      <c r="J86" s="4518"/>
      <c r="K86" s="4518"/>
      <c r="L86" s="4518"/>
      <c r="M86" s="4518"/>
      <c r="N86" s="4518"/>
      <c r="O86" s="4518"/>
      <c r="P86" s="4518"/>
      <c r="Q86" s="4518"/>
      <c r="R86" s="4518"/>
      <c r="S86" s="4518"/>
      <c r="T86" s="4518"/>
      <c r="U86" s="4518"/>
      <c r="V86" s="4518"/>
      <c r="W86" s="4518"/>
      <c r="X86" s="4518"/>
      <c r="Y86" s="1040"/>
      <c r="Z86" s="1040"/>
      <c r="AA86" s="1040"/>
      <c r="AB86" s="1040"/>
      <c r="AC86" s="1040"/>
      <c r="AD86" s="1040"/>
      <c r="AE86" s="1040"/>
      <c r="AF86" s="1040"/>
      <c r="AG86" s="1040"/>
      <c r="AH86" s="1040"/>
      <c r="AI86" s="1040"/>
      <c r="AJ86" s="1040"/>
      <c r="AK86" s="1040"/>
      <c r="AL86" s="1040"/>
      <c r="AM86" s="1040"/>
      <c r="AN86" s="1040"/>
    </row>
    <row r="87" spans="1:40" ht="12.6" customHeight="1">
      <c r="A87" s="4518" t="s">
        <v>1138</v>
      </c>
      <c r="B87" s="4518"/>
      <c r="C87" s="4518"/>
      <c r="D87" s="4518"/>
      <c r="E87" s="4518"/>
      <c r="F87" s="4518"/>
      <c r="G87" s="4518"/>
      <c r="H87" s="4518"/>
      <c r="I87" s="4518"/>
      <c r="J87" s="4518"/>
      <c r="K87" s="4518"/>
      <c r="L87" s="4518"/>
      <c r="M87" s="4518"/>
      <c r="N87" s="4518"/>
      <c r="O87" s="4518"/>
      <c r="P87" s="4518"/>
      <c r="Q87" s="4518"/>
      <c r="R87" s="4518"/>
      <c r="S87" s="4518"/>
      <c r="T87" s="4518"/>
      <c r="U87" s="4518"/>
      <c r="V87" s="4518"/>
      <c r="W87" s="4518"/>
      <c r="X87" s="4518"/>
      <c r="Y87" s="4518"/>
      <c r="Z87" s="4518"/>
      <c r="AA87" s="4518"/>
      <c r="AB87" s="4518"/>
      <c r="AC87" s="4518"/>
      <c r="AD87" s="4518"/>
      <c r="AE87" s="4518"/>
      <c r="AF87" s="4518"/>
      <c r="AG87" s="4518"/>
      <c r="AH87" s="4518"/>
      <c r="AI87" s="4518"/>
      <c r="AJ87" s="4518"/>
      <c r="AK87" s="4518"/>
      <c r="AL87" s="4518"/>
      <c r="AM87" s="4518"/>
      <c r="AN87" s="4518"/>
    </row>
    <row r="88" spans="1:40" ht="12.6" customHeight="1">
      <c r="A88" s="4518"/>
      <c r="B88" s="4518"/>
      <c r="C88" s="4518"/>
      <c r="D88" s="4518"/>
      <c r="E88" s="4518"/>
      <c r="F88" s="4518"/>
      <c r="G88" s="4518"/>
      <c r="H88" s="4518"/>
      <c r="I88" s="4518"/>
      <c r="J88" s="4518"/>
      <c r="K88" s="4518"/>
      <c r="L88" s="4518"/>
      <c r="M88" s="4518"/>
      <c r="N88" s="4518"/>
      <c r="O88" s="4518"/>
      <c r="P88" s="4518"/>
      <c r="Q88" s="4518"/>
      <c r="R88" s="4518"/>
      <c r="S88" s="4518"/>
      <c r="T88" s="4518"/>
      <c r="U88" s="4518"/>
      <c r="V88" s="4518"/>
      <c r="W88" s="4518"/>
      <c r="X88" s="4518"/>
      <c r="Y88" s="4518"/>
      <c r="Z88" s="4518"/>
      <c r="AA88" s="4518"/>
      <c r="AB88" s="4518"/>
      <c r="AC88" s="4518"/>
      <c r="AD88" s="4518"/>
      <c r="AE88" s="4518"/>
      <c r="AF88" s="4518"/>
      <c r="AG88" s="4518"/>
      <c r="AH88" s="4518"/>
      <c r="AI88" s="4518"/>
      <c r="AJ88" s="4518"/>
      <c r="AK88" s="4518"/>
      <c r="AL88" s="4518"/>
      <c r="AM88" s="4518"/>
      <c r="AN88" s="4518"/>
    </row>
    <row r="89" spans="1:40" ht="12.6" customHeight="1">
      <c r="A89" s="4524" t="s">
        <v>277</v>
      </c>
      <c r="B89" s="4524"/>
      <c r="C89" s="4524"/>
      <c r="D89" s="4524"/>
      <c r="E89" s="4524"/>
      <c r="F89" s="4524"/>
      <c r="G89" s="4524"/>
      <c r="H89" s="4524"/>
      <c r="I89" s="4524"/>
      <c r="J89" s="4524"/>
      <c r="K89" s="4524"/>
      <c r="L89" s="4524"/>
      <c r="M89" s="4524"/>
      <c r="N89" s="4524"/>
      <c r="O89" s="4524"/>
      <c r="P89" s="4524"/>
      <c r="Q89" s="4524"/>
      <c r="R89" s="4524"/>
      <c r="S89" s="4524"/>
      <c r="T89" s="4524"/>
      <c r="U89" s="4524"/>
      <c r="V89" s="4524"/>
      <c r="W89" s="4524"/>
      <c r="X89" s="4524"/>
      <c r="Y89" s="4524"/>
      <c r="Z89" s="4524"/>
      <c r="AA89" s="4524"/>
      <c r="AB89" s="4524"/>
      <c r="AC89" s="4524"/>
      <c r="AD89" s="4524"/>
      <c r="AE89" s="4524"/>
      <c r="AF89" s="4524"/>
      <c r="AG89" s="4524"/>
      <c r="AH89" s="4524"/>
      <c r="AI89" s="4524"/>
      <c r="AJ89" s="4524"/>
      <c r="AK89" s="4524"/>
      <c r="AL89" s="4524"/>
      <c r="AM89" s="4524"/>
      <c r="AN89" s="4524"/>
    </row>
    <row r="90" spans="1:40" ht="12.6" customHeight="1">
      <c r="A90" s="4524"/>
      <c r="B90" s="4524"/>
      <c r="C90" s="4524"/>
      <c r="D90" s="4524"/>
      <c r="E90" s="4524"/>
      <c r="F90" s="4524"/>
      <c r="G90" s="4524"/>
      <c r="H90" s="4524"/>
      <c r="I90" s="4524"/>
      <c r="J90" s="4524"/>
      <c r="K90" s="4524"/>
      <c r="L90" s="4524"/>
      <c r="M90" s="4524"/>
      <c r="N90" s="4524"/>
      <c r="O90" s="4524"/>
      <c r="P90" s="4524"/>
      <c r="Q90" s="4524"/>
      <c r="R90" s="4524"/>
      <c r="S90" s="4524"/>
      <c r="T90" s="4524"/>
      <c r="U90" s="4524"/>
      <c r="V90" s="4524"/>
      <c r="W90" s="4524"/>
      <c r="X90" s="4524"/>
      <c r="Y90" s="4524"/>
      <c r="Z90" s="4524"/>
      <c r="AA90" s="4524"/>
      <c r="AB90" s="4524"/>
      <c r="AC90" s="4524"/>
      <c r="AD90" s="4524"/>
      <c r="AE90" s="4524"/>
      <c r="AF90" s="4524"/>
      <c r="AG90" s="4524"/>
      <c r="AH90" s="4524"/>
      <c r="AI90" s="4524"/>
      <c r="AJ90" s="4524"/>
      <c r="AK90" s="4524"/>
      <c r="AL90" s="4524"/>
      <c r="AM90" s="4524"/>
      <c r="AN90" s="4524"/>
    </row>
    <row r="91" spans="1:40" ht="12.6" customHeight="1">
      <c r="A91" s="765"/>
      <c r="B91" s="765"/>
      <c r="C91" s="765"/>
      <c r="D91" s="765"/>
      <c r="E91" s="765"/>
      <c r="F91" s="765"/>
      <c r="G91" s="765"/>
      <c r="H91" s="765"/>
      <c r="I91" s="765"/>
      <c r="J91" s="765"/>
      <c r="K91" s="765"/>
      <c r="L91" s="765"/>
      <c r="M91" s="765"/>
      <c r="N91" s="765"/>
      <c r="O91" s="765"/>
      <c r="P91" s="765"/>
      <c r="Q91" s="765"/>
      <c r="R91" s="4480" t="str">
        <f>R18</f>
        <v>校園名</v>
      </c>
      <c r="S91" s="4480"/>
      <c r="T91" s="4480"/>
      <c r="U91" s="4480"/>
      <c r="V91" s="4480"/>
      <c r="W91" s="4517">
        <f>W18</f>
        <v>0</v>
      </c>
      <c r="X91" s="4517"/>
      <c r="Y91" s="4517"/>
      <c r="Z91" s="4517"/>
      <c r="AA91" s="4517"/>
      <c r="AB91" s="4517"/>
      <c r="AC91" s="4517"/>
      <c r="AD91" s="4517"/>
      <c r="AE91" s="4517"/>
      <c r="AF91" s="4517"/>
      <c r="AG91" s="4517"/>
      <c r="AH91" s="4517"/>
      <c r="AI91" s="4517"/>
      <c r="AJ91" s="4517"/>
      <c r="AK91" s="4517"/>
      <c r="AL91" s="4517"/>
      <c r="AM91" s="4517"/>
      <c r="AN91" s="4517"/>
    </row>
    <row r="92" spans="1:40" ht="12.6" customHeight="1">
      <c r="A92" s="765"/>
      <c r="B92" s="765"/>
      <c r="C92" s="765"/>
      <c r="D92" s="765"/>
      <c r="E92" s="765"/>
      <c r="F92" s="765"/>
      <c r="G92" s="765"/>
      <c r="H92" s="765"/>
      <c r="I92" s="765"/>
      <c r="J92" s="765"/>
      <c r="K92" s="765"/>
      <c r="L92" s="765"/>
      <c r="M92" s="765"/>
      <c r="N92" s="765"/>
      <c r="O92" s="765"/>
      <c r="P92" s="765"/>
      <c r="Q92" s="765"/>
      <c r="R92" s="4480"/>
      <c r="S92" s="4480"/>
      <c r="T92" s="4480"/>
      <c r="U92" s="4480"/>
      <c r="V92" s="4480"/>
      <c r="W92" s="4517"/>
      <c r="X92" s="4517"/>
      <c r="Y92" s="4517"/>
      <c r="Z92" s="4517"/>
      <c r="AA92" s="4517"/>
      <c r="AB92" s="4517"/>
      <c r="AC92" s="4517"/>
      <c r="AD92" s="4517"/>
      <c r="AE92" s="4517"/>
      <c r="AF92" s="4517"/>
      <c r="AG92" s="4517"/>
      <c r="AH92" s="4517"/>
      <c r="AI92" s="4517"/>
      <c r="AJ92" s="4517"/>
      <c r="AK92" s="4517"/>
      <c r="AL92" s="4517"/>
      <c r="AM92" s="4517"/>
      <c r="AN92" s="4517"/>
    </row>
    <row r="93" spans="1:40" ht="12.6" customHeight="1">
      <c r="A93" s="765"/>
      <c r="B93" s="765"/>
      <c r="C93" s="765"/>
      <c r="D93" s="765"/>
      <c r="E93" s="765"/>
      <c r="F93" s="765"/>
      <c r="G93" s="765"/>
      <c r="H93" s="765"/>
      <c r="I93" s="765"/>
      <c r="J93" s="765"/>
      <c r="K93" s="765"/>
      <c r="L93" s="765"/>
      <c r="M93" s="765"/>
      <c r="N93" s="765"/>
      <c r="O93" s="765"/>
      <c r="P93" s="765"/>
      <c r="Q93" s="765"/>
      <c r="R93" s="4480" t="str">
        <f>R20</f>
        <v>工事名</v>
      </c>
      <c r="S93" s="4480"/>
      <c r="T93" s="4480"/>
      <c r="U93" s="4480"/>
      <c r="V93" s="4480"/>
      <c r="W93" s="4481">
        <f>W20</f>
        <v>0</v>
      </c>
      <c r="X93" s="4482"/>
      <c r="Y93" s="4482"/>
      <c r="Z93" s="4482"/>
      <c r="AA93" s="4482"/>
      <c r="AB93" s="4482"/>
      <c r="AC93" s="4482"/>
      <c r="AD93" s="4482"/>
      <c r="AE93" s="4482"/>
      <c r="AF93" s="4482"/>
      <c r="AG93" s="4482"/>
      <c r="AH93" s="4482"/>
      <c r="AI93" s="4482"/>
      <c r="AJ93" s="4482"/>
      <c r="AK93" s="4482"/>
      <c r="AL93" s="4482"/>
      <c r="AM93" s="4482"/>
      <c r="AN93" s="4483"/>
    </row>
    <row r="94" spans="1:40" ht="12.6" customHeight="1">
      <c r="A94" s="765"/>
      <c r="B94" s="765"/>
      <c r="C94" s="765"/>
      <c r="D94" s="765"/>
      <c r="E94" s="765"/>
      <c r="F94" s="765"/>
      <c r="G94" s="765"/>
      <c r="H94" s="765"/>
      <c r="I94" s="765"/>
      <c r="J94" s="765"/>
      <c r="K94" s="765"/>
      <c r="L94" s="765"/>
      <c r="M94" s="765"/>
      <c r="N94" s="765"/>
      <c r="O94" s="765"/>
      <c r="P94" s="765"/>
      <c r="Q94" s="765"/>
      <c r="R94" s="4480"/>
      <c r="S94" s="4480"/>
      <c r="T94" s="4480"/>
      <c r="U94" s="4480"/>
      <c r="V94" s="4480"/>
      <c r="W94" s="4484"/>
      <c r="X94" s="2804"/>
      <c r="Y94" s="2804"/>
      <c r="Z94" s="2804"/>
      <c r="AA94" s="2804"/>
      <c r="AB94" s="2804"/>
      <c r="AC94" s="2804"/>
      <c r="AD94" s="2804"/>
      <c r="AE94" s="2804"/>
      <c r="AF94" s="2804"/>
      <c r="AG94" s="2804"/>
      <c r="AH94" s="2804"/>
      <c r="AI94" s="2804"/>
      <c r="AJ94" s="2804"/>
      <c r="AK94" s="2804"/>
      <c r="AL94" s="2804"/>
      <c r="AM94" s="2804"/>
      <c r="AN94" s="4485"/>
    </row>
    <row r="95" spans="1:40" ht="16.5" customHeight="1">
      <c r="A95" s="4435" t="s">
        <v>1141</v>
      </c>
      <c r="B95" s="4435"/>
      <c r="C95" s="4435"/>
      <c r="D95" s="4435"/>
      <c r="E95" s="4435"/>
      <c r="F95" s="1041" t="s">
        <v>2487</v>
      </c>
      <c r="G95" s="1041" t="str">
        <f>G22</f>
        <v>□</v>
      </c>
      <c r="H95" s="4436" t="s">
        <v>2483</v>
      </c>
      <c r="I95" s="4436"/>
      <c r="J95" s="4436"/>
      <c r="K95" s="4436"/>
      <c r="L95" s="4436"/>
      <c r="M95" s="4436"/>
      <c r="N95" s="4436"/>
      <c r="O95" s="4436"/>
      <c r="P95" s="4436"/>
      <c r="Q95" s="1041" t="str">
        <f>Q22</f>
        <v>□</v>
      </c>
      <c r="R95" s="4437" t="s">
        <v>2488</v>
      </c>
      <c r="S95" s="4437"/>
      <c r="T95" s="4437"/>
      <c r="U95" s="4437"/>
      <c r="V95" s="4437"/>
      <c r="W95" s="4437"/>
      <c r="X95" s="4437"/>
      <c r="Y95" s="4437"/>
      <c r="Z95" s="1041" t="s">
        <v>2489</v>
      </c>
      <c r="AA95" s="1043"/>
      <c r="AB95" s="1043"/>
      <c r="AC95" s="1043"/>
      <c r="AD95" s="1043"/>
      <c r="AE95" s="1043"/>
      <c r="AF95" s="1043"/>
      <c r="AG95" s="1043"/>
      <c r="AH95" s="1043"/>
      <c r="AI95" s="1043"/>
      <c r="AJ95" s="1043"/>
      <c r="AK95" s="1043"/>
      <c r="AL95" s="1043"/>
      <c r="AM95" s="1043"/>
      <c r="AN95" s="1043"/>
    </row>
    <row r="96" spans="1:40" ht="12.6" customHeight="1">
      <c r="A96" s="4470" t="str">
        <f>A23</f>
        <v>区　　分</v>
      </c>
      <c r="B96" s="4471"/>
      <c r="C96" s="4471"/>
      <c r="D96" s="4471"/>
      <c r="E96" s="4471"/>
      <c r="F96" s="4471"/>
      <c r="G96" s="4471"/>
      <c r="H96" s="4471"/>
      <c r="I96" s="4471"/>
      <c r="J96" s="4471"/>
      <c r="K96" s="4472"/>
      <c r="L96" s="4470" t="str">
        <f>L23</f>
        <v>使　用　期　間</v>
      </c>
      <c r="M96" s="4471"/>
      <c r="N96" s="4471"/>
      <c r="O96" s="4471"/>
      <c r="P96" s="4471"/>
      <c r="Q96" s="4471"/>
      <c r="R96" s="4471"/>
      <c r="S96" s="4471"/>
      <c r="T96" s="4472"/>
      <c r="U96" s="4470" t="str">
        <f>U23</f>
        <v>使　用　量</v>
      </c>
      <c r="V96" s="4471"/>
      <c r="W96" s="4471"/>
      <c r="X96" s="4471"/>
      <c r="Y96" s="4472"/>
      <c r="Z96" s="4470" t="str">
        <f>Z23</f>
        <v>摘要</v>
      </c>
      <c r="AA96" s="4471"/>
      <c r="AB96" s="4471"/>
      <c r="AC96" s="4471"/>
      <c r="AD96" s="4471"/>
      <c r="AE96" s="4471"/>
      <c r="AF96" s="4471"/>
      <c r="AG96" s="4471"/>
      <c r="AH96" s="4471"/>
      <c r="AI96" s="4471"/>
      <c r="AJ96" s="4471"/>
      <c r="AK96" s="4471"/>
      <c r="AL96" s="4471"/>
      <c r="AM96" s="4471"/>
      <c r="AN96" s="4472"/>
    </row>
    <row r="97" spans="1:40" ht="12.6" customHeight="1">
      <c r="A97" s="4473"/>
      <c r="B97" s="4474"/>
      <c r="C97" s="4474"/>
      <c r="D97" s="4474"/>
      <c r="E97" s="4474"/>
      <c r="F97" s="4474"/>
      <c r="G97" s="4474"/>
      <c r="H97" s="4474"/>
      <c r="I97" s="4474"/>
      <c r="J97" s="4474"/>
      <c r="K97" s="4475"/>
      <c r="L97" s="4473"/>
      <c r="M97" s="4474"/>
      <c r="N97" s="4474"/>
      <c r="O97" s="4474"/>
      <c r="P97" s="4474"/>
      <c r="Q97" s="4474"/>
      <c r="R97" s="4474"/>
      <c r="S97" s="4474"/>
      <c r="T97" s="4475"/>
      <c r="U97" s="4473"/>
      <c r="V97" s="4474"/>
      <c r="W97" s="4474"/>
      <c r="X97" s="4474"/>
      <c r="Y97" s="4475"/>
      <c r="Z97" s="4473"/>
      <c r="AA97" s="4474"/>
      <c r="AB97" s="4474"/>
      <c r="AC97" s="4474"/>
      <c r="AD97" s="4474"/>
      <c r="AE97" s="4474"/>
      <c r="AF97" s="4474"/>
      <c r="AG97" s="4474"/>
      <c r="AH97" s="4474"/>
      <c r="AI97" s="4474"/>
      <c r="AJ97" s="4474"/>
      <c r="AK97" s="4474"/>
      <c r="AL97" s="4474"/>
      <c r="AM97" s="4474"/>
      <c r="AN97" s="4475"/>
    </row>
    <row r="98" spans="1:40" ht="12.6" customHeight="1">
      <c r="A98" s="4452" t="str">
        <f>A25</f>
        <v>令和</v>
      </c>
      <c r="B98" s="4453"/>
      <c r="C98" s="4453"/>
      <c r="D98" s="4449" t="str">
        <f>IF(D25="","",D25)</f>
        <v/>
      </c>
      <c r="E98" s="4449"/>
      <c r="F98" s="4444" t="str">
        <f>F25</f>
        <v>年</v>
      </c>
      <c r="G98" s="4444"/>
      <c r="H98" s="4449" t="str">
        <f>IF(H25="","",H25)</f>
        <v/>
      </c>
      <c r="I98" s="4449"/>
      <c r="J98" s="4444" t="str">
        <f>J25</f>
        <v>月</v>
      </c>
      <c r="K98" s="4445"/>
      <c r="L98" s="4448" t="str">
        <f>IF(L25="","",L25)</f>
        <v/>
      </c>
      <c r="M98" s="4449"/>
      <c r="N98" s="4444" t="str">
        <f>N25</f>
        <v>日～</v>
      </c>
      <c r="O98" s="4444"/>
      <c r="P98" s="4444"/>
      <c r="Q98" s="4449" t="str">
        <f>IF(Q25="","",Q25)</f>
        <v/>
      </c>
      <c r="R98" s="4449"/>
      <c r="S98" s="4444" t="str">
        <f>S25</f>
        <v>日</v>
      </c>
      <c r="T98" s="4445"/>
      <c r="U98" s="4460" t="str">
        <f>IF(U25="","",U25)</f>
        <v/>
      </c>
      <c r="V98" s="4461"/>
      <c r="W98" s="4461"/>
      <c r="X98" s="4444" t="str">
        <f>X25</f>
        <v>㎥</v>
      </c>
      <c r="Y98" s="4445"/>
      <c r="Z98" s="4464" t="str">
        <f>IF(Z25="","",Z25)</f>
        <v/>
      </c>
      <c r="AA98" s="4465"/>
      <c r="AB98" s="4465"/>
      <c r="AC98" s="4465"/>
      <c r="AD98" s="4465"/>
      <c r="AE98" s="4465"/>
      <c r="AF98" s="4465"/>
      <c r="AG98" s="4465"/>
      <c r="AH98" s="4465"/>
      <c r="AI98" s="4465"/>
      <c r="AJ98" s="4465"/>
      <c r="AK98" s="4465"/>
      <c r="AL98" s="4465"/>
      <c r="AM98" s="4465"/>
      <c r="AN98" s="4466"/>
    </row>
    <row r="99" spans="1:40" ht="12.6" customHeight="1">
      <c r="A99" s="4454"/>
      <c r="B99" s="4455"/>
      <c r="C99" s="4455"/>
      <c r="D99" s="4451"/>
      <c r="E99" s="4451"/>
      <c r="F99" s="4446"/>
      <c r="G99" s="4446"/>
      <c r="H99" s="4451"/>
      <c r="I99" s="4451"/>
      <c r="J99" s="4446"/>
      <c r="K99" s="4447"/>
      <c r="L99" s="4450"/>
      <c r="M99" s="4451"/>
      <c r="N99" s="4446"/>
      <c r="O99" s="4446"/>
      <c r="P99" s="4446"/>
      <c r="Q99" s="4451"/>
      <c r="R99" s="4451"/>
      <c r="S99" s="4446"/>
      <c r="T99" s="4447"/>
      <c r="U99" s="4462"/>
      <c r="V99" s="4463"/>
      <c r="W99" s="4463"/>
      <c r="X99" s="4446"/>
      <c r="Y99" s="4447"/>
      <c r="Z99" s="4467"/>
      <c r="AA99" s="4468"/>
      <c r="AB99" s="4468"/>
      <c r="AC99" s="4468"/>
      <c r="AD99" s="4468"/>
      <c r="AE99" s="4468"/>
      <c r="AF99" s="4468"/>
      <c r="AG99" s="4468"/>
      <c r="AH99" s="4468"/>
      <c r="AI99" s="4468"/>
      <c r="AJ99" s="4468"/>
      <c r="AK99" s="4468"/>
      <c r="AL99" s="4468"/>
      <c r="AM99" s="4468"/>
      <c r="AN99" s="4469"/>
    </row>
    <row r="100" spans="1:40" ht="12.6" customHeight="1">
      <c r="A100" s="4452" t="str">
        <f>A27</f>
        <v>令和</v>
      </c>
      <c r="B100" s="4453"/>
      <c r="C100" s="4453"/>
      <c r="D100" s="4449" t="str">
        <f>IF(D27="","",D27)</f>
        <v/>
      </c>
      <c r="E100" s="4449"/>
      <c r="F100" s="4444" t="str">
        <f>F27</f>
        <v>年</v>
      </c>
      <c r="G100" s="4444"/>
      <c r="H100" s="4449" t="str">
        <f>IF(H27="","",H27)</f>
        <v/>
      </c>
      <c r="I100" s="4449"/>
      <c r="J100" s="4444" t="str">
        <f>J27</f>
        <v>月</v>
      </c>
      <c r="K100" s="4445"/>
      <c r="L100" s="4448" t="str">
        <f>IF(L27="","",L27)</f>
        <v/>
      </c>
      <c r="M100" s="4449"/>
      <c r="N100" s="4444" t="str">
        <f>N27</f>
        <v>日～</v>
      </c>
      <c r="O100" s="4444"/>
      <c r="P100" s="4444"/>
      <c r="Q100" s="4449" t="str">
        <f>IF(Q27="","",Q27)</f>
        <v/>
      </c>
      <c r="R100" s="4449"/>
      <c r="S100" s="4444" t="str">
        <f>S27</f>
        <v>日</v>
      </c>
      <c r="T100" s="4445"/>
      <c r="U100" s="4460" t="str">
        <f>IF(U27="","",U27)</f>
        <v/>
      </c>
      <c r="V100" s="4461"/>
      <c r="W100" s="4461"/>
      <c r="X100" s="4444" t="str">
        <f>X27</f>
        <v>㎥</v>
      </c>
      <c r="Y100" s="4445"/>
      <c r="Z100" s="4464" t="str">
        <f t="shared" ref="Z100" si="0">IF(Z27="","",Z27)</f>
        <v/>
      </c>
      <c r="AA100" s="4465"/>
      <c r="AB100" s="4465"/>
      <c r="AC100" s="4465"/>
      <c r="AD100" s="4465"/>
      <c r="AE100" s="4465"/>
      <c r="AF100" s="4465"/>
      <c r="AG100" s="4465"/>
      <c r="AH100" s="4465"/>
      <c r="AI100" s="4465"/>
      <c r="AJ100" s="4465"/>
      <c r="AK100" s="4465"/>
      <c r="AL100" s="4465"/>
      <c r="AM100" s="4465"/>
      <c r="AN100" s="4466"/>
    </row>
    <row r="101" spans="1:40" ht="12.6" customHeight="1">
      <c r="A101" s="4454"/>
      <c r="B101" s="4455"/>
      <c r="C101" s="4455"/>
      <c r="D101" s="4451"/>
      <c r="E101" s="4451"/>
      <c r="F101" s="4446"/>
      <c r="G101" s="4446"/>
      <c r="H101" s="4451"/>
      <c r="I101" s="4451"/>
      <c r="J101" s="4446"/>
      <c r="K101" s="4447"/>
      <c r="L101" s="4450"/>
      <c r="M101" s="4451"/>
      <c r="N101" s="4446"/>
      <c r="O101" s="4446"/>
      <c r="P101" s="4446"/>
      <c r="Q101" s="4451"/>
      <c r="R101" s="4451"/>
      <c r="S101" s="4446"/>
      <c r="T101" s="4447"/>
      <c r="U101" s="4462"/>
      <c r="V101" s="4463"/>
      <c r="W101" s="4463"/>
      <c r="X101" s="4446"/>
      <c r="Y101" s="4447"/>
      <c r="Z101" s="4467"/>
      <c r="AA101" s="4468"/>
      <c r="AB101" s="4468"/>
      <c r="AC101" s="4468"/>
      <c r="AD101" s="4468"/>
      <c r="AE101" s="4468"/>
      <c r="AF101" s="4468"/>
      <c r="AG101" s="4468"/>
      <c r="AH101" s="4468"/>
      <c r="AI101" s="4468"/>
      <c r="AJ101" s="4468"/>
      <c r="AK101" s="4468"/>
      <c r="AL101" s="4468"/>
      <c r="AM101" s="4468"/>
      <c r="AN101" s="4469"/>
    </row>
    <row r="102" spans="1:40" ht="12.6" customHeight="1">
      <c r="A102" s="4452" t="str">
        <f>A29</f>
        <v>令和</v>
      </c>
      <c r="B102" s="4453"/>
      <c r="C102" s="4453"/>
      <c r="D102" s="4449" t="str">
        <f>IF(D29="","",D29)</f>
        <v/>
      </c>
      <c r="E102" s="4449"/>
      <c r="F102" s="4444" t="str">
        <f>F29</f>
        <v>年</v>
      </c>
      <c r="G102" s="4444"/>
      <c r="H102" s="4449" t="str">
        <f>IF(H29="","",H29)</f>
        <v/>
      </c>
      <c r="I102" s="4449"/>
      <c r="J102" s="4444" t="str">
        <f>J29</f>
        <v>月</v>
      </c>
      <c r="K102" s="4445"/>
      <c r="L102" s="4448" t="str">
        <f>IF(L29="","",L29)</f>
        <v/>
      </c>
      <c r="M102" s="4449"/>
      <c r="N102" s="4444" t="str">
        <f>N29</f>
        <v>日～</v>
      </c>
      <c r="O102" s="4444"/>
      <c r="P102" s="4444"/>
      <c r="Q102" s="4449" t="str">
        <f>IF(Q29="","",Q29)</f>
        <v/>
      </c>
      <c r="R102" s="4449"/>
      <c r="S102" s="4444" t="str">
        <f>S29</f>
        <v>日</v>
      </c>
      <c r="T102" s="4445"/>
      <c r="U102" s="4460" t="str">
        <f>IF(U29="","",U29)</f>
        <v/>
      </c>
      <c r="V102" s="4461"/>
      <c r="W102" s="4461"/>
      <c r="X102" s="4444" t="str">
        <f>X29</f>
        <v>㎥</v>
      </c>
      <c r="Y102" s="4445"/>
      <c r="Z102" s="4464" t="str">
        <f t="shared" ref="Z102" si="1">IF(Z29="","",Z29)</f>
        <v/>
      </c>
      <c r="AA102" s="4465"/>
      <c r="AB102" s="4465"/>
      <c r="AC102" s="4465"/>
      <c r="AD102" s="4465"/>
      <c r="AE102" s="4465"/>
      <c r="AF102" s="4465"/>
      <c r="AG102" s="4465"/>
      <c r="AH102" s="4465"/>
      <c r="AI102" s="4465"/>
      <c r="AJ102" s="4465"/>
      <c r="AK102" s="4465"/>
      <c r="AL102" s="4465"/>
      <c r="AM102" s="4465"/>
      <c r="AN102" s="4466"/>
    </row>
    <row r="103" spans="1:40" ht="12.6" customHeight="1">
      <c r="A103" s="4454"/>
      <c r="B103" s="4455"/>
      <c r="C103" s="4455"/>
      <c r="D103" s="4451"/>
      <c r="E103" s="4451"/>
      <c r="F103" s="4446"/>
      <c r="G103" s="4446"/>
      <c r="H103" s="4451"/>
      <c r="I103" s="4451"/>
      <c r="J103" s="4446"/>
      <c r="K103" s="4447"/>
      <c r="L103" s="4450"/>
      <c r="M103" s="4451"/>
      <c r="N103" s="4446"/>
      <c r="O103" s="4446"/>
      <c r="P103" s="4446"/>
      <c r="Q103" s="4451"/>
      <c r="R103" s="4451"/>
      <c r="S103" s="4446"/>
      <c r="T103" s="4447"/>
      <c r="U103" s="4462"/>
      <c r="V103" s="4463"/>
      <c r="W103" s="4463"/>
      <c r="X103" s="4446"/>
      <c r="Y103" s="4447"/>
      <c r="Z103" s="4467"/>
      <c r="AA103" s="4468"/>
      <c r="AB103" s="4468"/>
      <c r="AC103" s="4468"/>
      <c r="AD103" s="4468"/>
      <c r="AE103" s="4468"/>
      <c r="AF103" s="4468"/>
      <c r="AG103" s="4468"/>
      <c r="AH103" s="4468"/>
      <c r="AI103" s="4468"/>
      <c r="AJ103" s="4468"/>
      <c r="AK103" s="4468"/>
      <c r="AL103" s="4468"/>
      <c r="AM103" s="4468"/>
      <c r="AN103" s="4469"/>
    </row>
    <row r="104" spans="1:40" ht="12.6" customHeight="1">
      <c r="A104" s="4452" t="str">
        <f>A31</f>
        <v>令和</v>
      </c>
      <c r="B104" s="4453"/>
      <c r="C104" s="4453"/>
      <c r="D104" s="4449" t="str">
        <f>IF(D31="","",D31)</f>
        <v/>
      </c>
      <c r="E104" s="4449"/>
      <c r="F104" s="4444" t="str">
        <f>F31</f>
        <v>年</v>
      </c>
      <c r="G104" s="4444"/>
      <c r="H104" s="4449" t="str">
        <f>IF(H31="","",H31)</f>
        <v/>
      </c>
      <c r="I104" s="4449"/>
      <c r="J104" s="4444" t="str">
        <f>J31</f>
        <v>月</v>
      </c>
      <c r="K104" s="4445"/>
      <c r="L104" s="4448" t="str">
        <f>IF(L31="","",L31)</f>
        <v/>
      </c>
      <c r="M104" s="4449"/>
      <c r="N104" s="4444" t="str">
        <f>N31</f>
        <v>日～</v>
      </c>
      <c r="O104" s="4444"/>
      <c r="P104" s="4444"/>
      <c r="Q104" s="4449" t="str">
        <f>IF(Q31="","",Q31)</f>
        <v/>
      </c>
      <c r="R104" s="4449"/>
      <c r="S104" s="4444" t="str">
        <f>S31</f>
        <v>日</v>
      </c>
      <c r="T104" s="4445"/>
      <c r="U104" s="4460" t="str">
        <f>IF(U31="","",U31)</f>
        <v/>
      </c>
      <c r="V104" s="4461"/>
      <c r="W104" s="4461"/>
      <c r="X104" s="4444" t="str">
        <f>X31</f>
        <v>㎥</v>
      </c>
      <c r="Y104" s="4445"/>
      <c r="Z104" s="4464" t="str">
        <f t="shared" ref="Z104" si="2">IF(Z31="","",Z31)</f>
        <v/>
      </c>
      <c r="AA104" s="4465"/>
      <c r="AB104" s="4465"/>
      <c r="AC104" s="4465"/>
      <c r="AD104" s="4465"/>
      <c r="AE104" s="4465"/>
      <c r="AF104" s="4465"/>
      <c r="AG104" s="4465"/>
      <c r="AH104" s="4465"/>
      <c r="AI104" s="4465"/>
      <c r="AJ104" s="4465"/>
      <c r="AK104" s="4465"/>
      <c r="AL104" s="4465"/>
      <c r="AM104" s="4465"/>
      <c r="AN104" s="4466"/>
    </row>
    <row r="105" spans="1:40" ht="12.6" customHeight="1">
      <c r="A105" s="4454"/>
      <c r="B105" s="4455"/>
      <c r="C105" s="4455"/>
      <c r="D105" s="4451"/>
      <c r="E105" s="4451"/>
      <c r="F105" s="4446"/>
      <c r="G105" s="4446"/>
      <c r="H105" s="4451"/>
      <c r="I105" s="4451"/>
      <c r="J105" s="4446"/>
      <c r="K105" s="4447"/>
      <c r="L105" s="4450"/>
      <c r="M105" s="4451"/>
      <c r="N105" s="4446"/>
      <c r="O105" s="4446"/>
      <c r="P105" s="4446"/>
      <c r="Q105" s="4451"/>
      <c r="R105" s="4451"/>
      <c r="S105" s="4446"/>
      <c r="T105" s="4447"/>
      <c r="U105" s="4462"/>
      <c r="V105" s="4463"/>
      <c r="W105" s="4463"/>
      <c r="X105" s="4446"/>
      <c r="Y105" s="4447"/>
      <c r="Z105" s="4467"/>
      <c r="AA105" s="4468"/>
      <c r="AB105" s="4468"/>
      <c r="AC105" s="4468"/>
      <c r="AD105" s="4468"/>
      <c r="AE105" s="4468"/>
      <c r="AF105" s="4468"/>
      <c r="AG105" s="4468"/>
      <c r="AH105" s="4468"/>
      <c r="AI105" s="4468"/>
      <c r="AJ105" s="4468"/>
      <c r="AK105" s="4468"/>
      <c r="AL105" s="4468"/>
      <c r="AM105" s="4468"/>
      <c r="AN105" s="4469"/>
    </row>
    <row r="106" spans="1:40" ht="12.6" customHeight="1">
      <c r="A106" s="4452" t="str">
        <f>A33</f>
        <v>令和</v>
      </c>
      <c r="B106" s="4453"/>
      <c r="C106" s="4453"/>
      <c r="D106" s="4449" t="str">
        <f>IF(D33="","",D33)</f>
        <v/>
      </c>
      <c r="E106" s="4449"/>
      <c r="F106" s="4444" t="str">
        <f>F33</f>
        <v>年</v>
      </c>
      <c r="G106" s="4444"/>
      <c r="H106" s="4449" t="str">
        <f>IF(H33="","",H33)</f>
        <v/>
      </c>
      <c r="I106" s="4449"/>
      <c r="J106" s="4444" t="str">
        <f>J33</f>
        <v>月</v>
      </c>
      <c r="K106" s="4445"/>
      <c r="L106" s="4448" t="str">
        <f>IF(L33="","",L33)</f>
        <v/>
      </c>
      <c r="M106" s="4449"/>
      <c r="N106" s="4444" t="str">
        <f>N33</f>
        <v>日～</v>
      </c>
      <c r="O106" s="4444"/>
      <c r="P106" s="4444"/>
      <c r="Q106" s="4449" t="str">
        <f>IF(Q33="","",Q33)</f>
        <v/>
      </c>
      <c r="R106" s="4449"/>
      <c r="S106" s="4444" t="str">
        <f>S33</f>
        <v>日</v>
      </c>
      <c r="T106" s="4445"/>
      <c r="U106" s="4460" t="str">
        <f>IF(U33="","",U33)</f>
        <v/>
      </c>
      <c r="V106" s="4461"/>
      <c r="W106" s="4461"/>
      <c r="X106" s="4444" t="str">
        <f>X33</f>
        <v>㎥</v>
      </c>
      <c r="Y106" s="4445"/>
      <c r="Z106" s="4464" t="str">
        <f t="shared" ref="Z106" si="3">IF(Z33="","",Z33)</f>
        <v/>
      </c>
      <c r="AA106" s="4465"/>
      <c r="AB106" s="4465"/>
      <c r="AC106" s="4465"/>
      <c r="AD106" s="4465"/>
      <c r="AE106" s="4465"/>
      <c r="AF106" s="4465"/>
      <c r="AG106" s="4465"/>
      <c r="AH106" s="4465"/>
      <c r="AI106" s="4465"/>
      <c r="AJ106" s="4465"/>
      <c r="AK106" s="4465"/>
      <c r="AL106" s="4465"/>
      <c r="AM106" s="4465"/>
      <c r="AN106" s="4466"/>
    </row>
    <row r="107" spans="1:40" ht="12.6" customHeight="1">
      <c r="A107" s="4454"/>
      <c r="B107" s="4455"/>
      <c r="C107" s="4455"/>
      <c r="D107" s="4451"/>
      <c r="E107" s="4451"/>
      <c r="F107" s="4446"/>
      <c r="G107" s="4446"/>
      <c r="H107" s="4451"/>
      <c r="I107" s="4451"/>
      <c r="J107" s="4446"/>
      <c r="K107" s="4447"/>
      <c r="L107" s="4450"/>
      <c r="M107" s="4451"/>
      <c r="N107" s="4446"/>
      <c r="O107" s="4446"/>
      <c r="P107" s="4446"/>
      <c r="Q107" s="4451"/>
      <c r="R107" s="4451"/>
      <c r="S107" s="4446"/>
      <c r="T107" s="4447"/>
      <c r="U107" s="4462"/>
      <c r="V107" s="4463"/>
      <c r="W107" s="4463"/>
      <c r="X107" s="4446"/>
      <c r="Y107" s="4447"/>
      <c r="Z107" s="4467"/>
      <c r="AA107" s="4468"/>
      <c r="AB107" s="4468"/>
      <c r="AC107" s="4468"/>
      <c r="AD107" s="4468"/>
      <c r="AE107" s="4468"/>
      <c r="AF107" s="4468"/>
      <c r="AG107" s="4468"/>
      <c r="AH107" s="4468"/>
      <c r="AI107" s="4468"/>
      <c r="AJ107" s="4468"/>
      <c r="AK107" s="4468"/>
      <c r="AL107" s="4468"/>
      <c r="AM107" s="4468"/>
      <c r="AN107" s="4469"/>
    </row>
    <row r="108" spans="1:40" ht="12.6" customHeight="1">
      <c r="A108" s="4452" t="str">
        <f>A35</f>
        <v>令和</v>
      </c>
      <c r="B108" s="4453"/>
      <c r="C108" s="4453"/>
      <c r="D108" s="4449" t="str">
        <f>IF(D35="","",D35)</f>
        <v/>
      </c>
      <c r="E108" s="4449"/>
      <c r="F108" s="4444" t="str">
        <f>F35</f>
        <v>年</v>
      </c>
      <c r="G108" s="4444"/>
      <c r="H108" s="4449" t="str">
        <f>IF(H35="","",H35)</f>
        <v/>
      </c>
      <c r="I108" s="4449"/>
      <c r="J108" s="4444" t="str">
        <f>J35</f>
        <v>月</v>
      </c>
      <c r="K108" s="4445"/>
      <c r="L108" s="4448" t="str">
        <f>IF(L35="","",L35)</f>
        <v/>
      </c>
      <c r="M108" s="4449"/>
      <c r="N108" s="4444" t="str">
        <f>N35</f>
        <v>日～</v>
      </c>
      <c r="O108" s="4444"/>
      <c r="P108" s="4444"/>
      <c r="Q108" s="4449" t="str">
        <f>IF(Q35="","",Q35)</f>
        <v/>
      </c>
      <c r="R108" s="4449"/>
      <c r="S108" s="4444" t="str">
        <f>S35</f>
        <v>日</v>
      </c>
      <c r="T108" s="4445"/>
      <c r="U108" s="4460" t="str">
        <f>IF(U35="","",U35)</f>
        <v/>
      </c>
      <c r="V108" s="4461"/>
      <c r="W108" s="4461"/>
      <c r="X108" s="4444" t="str">
        <f>X35</f>
        <v>㎥</v>
      </c>
      <c r="Y108" s="4445"/>
      <c r="Z108" s="4464" t="str">
        <f t="shared" ref="Z108" si="4">IF(Z35="","",Z35)</f>
        <v/>
      </c>
      <c r="AA108" s="4465"/>
      <c r="AB108" s="4465"/>
      <c r="AC108" s="4465"/>
      <c r="AD108" s="4465"/>
      <c r="AE108" s="4465"/>
      <c r="AF108" s="4465"/>
      <c r="AG108" s="4465"/>
      <c r="AH108" s="4465"/>
      <c r="AI108" s="4465"/>
      <c r="AJ108" s="4465"/>
      <c r="AK108" s="4465"/>
      <c r="AL108" s="4465"/>
      <c r="AM108" s="4465"/>
      <c r="AN108" s="4466"/>
    </row>
    <row r="109" spans="1:40" ht="12.6" customHeight="1">
      <c r="A109" s="4454"/>
      <c r="B109" s="4455"/>
      <c r="C109" s="4455"/>
      <c r="D109" s="4451"/>
      <c r="E109" s="4451"/>
      <c r="F109" s="4446"/>
      <c r="G109" s="4446"/>
      <c r="H109" s="4451"/>
      <c r="I109" s="4451"/>
      <c r="J109" s="4446"/>
      <c r="K109" s="4447"/>
      <c r="L109" s="4450"/>
      <c r="M109" s="4451"/>
      <c r="N109" s="4446"/>
      <c r="O109" s="4446"/>
      <c r="P109" s="4446"/>
      <c r="Q109" s="4451"/>
      <c r="R109" s="4451"/>
      <c r="S109" s="4446"/>
      <c r="T109" s="4447"/>
      <c r="U109" s="4462"/>
      <c r="V109" s="4463"/>
      <c r="W109" s="4463"/>
      <c r="X109" s="4446"/>
      <c r="Y109" s="4447"/>
      <c r="Z109" s="4467"/>
      <c r="AA109" s="4468"/>
      <c r="AB109" s="4468"/>
      <c r="AC109" s="4468"/>
      <c r="AD109" s="4468"/>
      <c r="AE109" s="4468"/>
      <c r="AF109" s="4468"/>
      <c r="AG109" s="4468"/>
      <c r="AH109" s="4468"/>
      <c r="AI109" s="4468"/>
      <c r="AJ109" s="4468"/>
      <c r="AK109" s="4468"/>
      <c r="AL109" s="4468"/>
      <c r="AM109" s="4468"/>
      <c r="AN109" s="4469"/>
    </row>
    <row r="110" spans="1:40" ht="12.6" customHeight="1">
      <c r="A110" s="4452" t="str">
        <f>A37</f>
        <v>令和</v>
      </c>
      <c r="B110" s="4453"/>
      <c r="C110" s="4453"/>
      <c r="D110" s="4449" t="str">
        <f>IF(D37="","",D37)</f>
        <v/>
      </c>
      <c r="E110" s="4449"/>
      <c r="F110" s="4444" t="str">
        <f>F37</f>
        <v>年</v>
      </c>
      <c r="G110" s="4444"/>
      <c r="H110" s="4449" t="str">
        <f>IF(H37="","",H37)</f>
        <v/>
      </c>
      <c r="I110" s="4449"/>
      <c r="J110" s="4444" t="str">
        <f>J37</f>
        <v>月</v>
      </c>
      <c r="K110" s="4445"/>
      <c r="L110" s="4448" t="str">
        <f>IF(L37="","",L37)</f>
        <v/>
      </c>
      <c r="M110" s="4449"/>
      <c r="N110" s="4444" t="str">
        <f>N37</f>
        <v>日～</v>
      </c>
      <c r="O110" s="4444"/>
      <c r="P110" s="4444"/>
      <c r="Q110" s="4449" t="str">
        <f>IF(Q37="","",Q37)</f>
        <v/>
      </c>
      <c r="R110" s="4449"/>
      <c r="S110" s="4444" t="str">
        <f>S37</f>
        <v>日</v>
      </c>
      <c r="T110" s="4445"/>
      <c r="U110" s="4460" t="str">
        <f>IF(U37="","",U37)</f>
        <v/>
      </c>
      <c r="V110" s="4461"/>
      <c r="W110" s="4461"/>
      <c r="X110" s="4444" t="str">
        <f>X37</f>
        <v>㎥</v>
      </c>
      <c r="Y110" s="4445"/>
      <c r="Z110" s="4464" t="str">
        <f t="shared" ref="Z110:Z114" si="5">IF(Z37="","",Z37)</f>
        <v/>
      </c>
      <c r="AA110" s="4465"/>
      <c r="AB110" s="4465"/>
      <c r="AC110" s="4465"/>
      <c r="AD110" s="4465"/>
      <c r="AE110" s="4465"/>
      <c r="AF110" s="4465"/>
      <c r="AG110" s="4465"/>
      <c r="AH110" s="4465"/>
      <c r="AI110" s="4465"/>
      <c r="AJ110" s="4465"/>
      <c r="AK110" s="4465"/>
      <c r="AL110" s="4465"/>
      <c r="AM110" s="4465"/>
      <c r="AN110" s="4466"/>
    </row>
    <row r="111" spans="1:40" ht="12.6" customHeight="1">
      <c r="A111" s="4454"/>
      <c r="B111" s="4455"/>
      <c r="C111" s="4455"/>
      <c r="D111" s="4451"/>
      <c r="E111" s="4451"/>
      <c r="F111" s="4446"/>
      <c r="G111" s="4446"/>
      <c r="H111" s="4451"/>
      <c r="I111" s="4451"/>
      <c r="J111" s="4446"/>
      <c r="K111" s="4447"/>
      <c r="L111" s="4450"/>
      <c r="M111" s="4451"/>
      <c r="N111" s="4446"/>
      <c r="O111" s="4446"/>
      <c r="P111" s="4446"/>
      <c r="Q111" s="4451"/>
      <c r="R111" s="4451"/>
      <c r="S111" s="4446"/>
      <c r="T111" s="4447"/>
      <c r="U111" s="4462"/>
      <c r="V111" s="4463"/>
      <c r="W111" s="4463"/>
      <c r="X111" s="4446"/>
      <c r="Y111" s="4447"/>
      <c r="Z111" s="4467"/>
      <c r="AA111" s="4468"/>
      <c r="AB111" s="4468"/>
      <c r="AC111" s="4468"/>
      <c r="AD111" s="4468"/>
      <c r="AE111" s="4468"/>
      <c r="AF111" s="4468"/>
      <c r="AG111" s="4468"/>
      <c r="AH111" s="4468"/>
      <c r="AI111" s="4468"/>
      <c r="AJ111" s="4468"/>
      <c r="AK111" s="4468"/>
      <c r="AL111" s="4468"/>
      <c r="AM111" s="4468"/>
      <c r="AN111" s="4469"/>
    </row>
    <row r="112" spans="1:40" ht="12.6" customHeight="1">
      <c r="A112" s="4452" t="str">
        <f>A39</f>
        <v>令和</v>
      </c>
      <c r="B112" s="4453"/>
      <c r="C112" s="4453"/>
      <c r="D112" s="4449" t="str">
        <f>IF(D39="","",D39)</f>
        <v/>
      </c>
      <c r="E112" s="4449"/>
      <c r="F112" s="4444" t="str">
        <f>F39</f>
        <v>年</v>
      </c>
      <c r="G112" s="4444"/>
      <c r="H112" s="4449" t="str">
        <f>IF(H39="","",H39)</f>
        <v/>
      </c>
      <c r="I112" s="4449"/>
      <c r="J112" s="4444" t="str">
        <f>J39</f>
        <v>月</v>
      </c>
      <c r="K112" s="4445"/>
      <c r="L112" s="4448" t="str">
        <f>IF(L39="","",L39)</f>
        <v/>
      </c>
      <c r="M112" s="4449"/>
      <c r="N112" s="4444" t="str">
        <f>N39</f>
        <v>日～</v>
      </c>
      <c r="O112" s="4444"/>
      <c r="P112" s="4444"/>
      <c r="Q112" s="4449" t="str">
        <f>IF(Q39="","",Q39)</f>
        <v/>
      </c>
      <c r="R112" s="4449"/>
      <c r="S112" s="4444" t="str">
        <f>S39</f>
        <v>日</v>
      </c>
      <c r="T112" s="4445"/>
      <c r="U112" s="4460" t="str">
        <f>IF(U39="","",U39)</f>
        <v/>
      </c>
      <c r="V112" s="4461"/>
      <c r="W112" s="4461"/>
      <c r="X112" s="4444" t="str">
        <f>X39</f>
        <v>㎥</v>
      </c>
      <c r="Y112" s="4445"/>
      <c r="Z112" s="4464" t="str">
        <f t="shared" si="5"/>
        <v/>
      </c>
      <c r="AA112" s="4465"/>
      <c r="AB112" s="4465"/>
      <c r="AC112" s="4465"/>
      <c r="AD112" s="4465"/>
      <c r="AE112" s="4465"/>
      <c r="AF112" s="4465"/>
      <c r="AG112" s="4465"/>
      <c r="AH112" s="4465"/>
      <c r="AI112" s="4465"/>
      <c r="AJ112" s="4465"/>
      <c r="AK112" s="4465"/>
      <c r="AL112" s="4465"/>
      <c r="AM112" s="4465"/>
      <c r="AN112" s="4466"/>
    </row>
    <row r="113" spans="1:40" ht="12.6" customHeight="1">
      <c r="A113" s="4454"/>
      <c r="B113" s="4455"/>
      <c r="C113" s="4455"/>
      <c r="D113" s="4451"/>
      <c r="E113" s="4451"/>
      <c r="F113" s="4446"/>
      <c r="G113" s="4446"/>
      <c r="H113" s="4451"/>
      <c r="I113" s="4451"/>
      <c r="J113" s="4446"/>
      <c r="K113" s="4447"/>
      <c r="L113" s="4450"/>
      <c r="M113" s="4451"/>
      <c r="N113" s="4446"/>
      <c r="O113" s="4446"/>
      <c r="P113" s="4446"/>
      <c r="Q113" s="4451"/>
      <c r="R113" s="4451"/>
      <c r="S113" s="4446"/>
      <c r="T113" s="4447"/>
      <c r="U113" s="4462"/>
      <c r="V113" s="4463"/>
      <c r="W113" s="4463"/>
      <c r="X113" s="4446"/>
      <c r="Y113" s="4447"/>
      <c r="Z113" s="4467"/>
      <c r="AA113" s="4468"/>
      <c r="AB113" s="4468"/>
      <c r="AC113" s="4468"/>
      <c r="AD113" s="4468"/>
      <c r="AE113" s="4468"/>
      <c r="AF113" s="4468"/>
      <c r="AG113" s="4468"/>
      <c r="AH113" s="4468"/>
      <c r="AI113" s="4468"/>
      <c r="AJ113" s="4468"/>
      <c r="AK113" s="4468"/>
      <c r="AL113" s="4468"/>
      <c r="AM113" s="4468"/>
      <c r="AN113" s="4469"/>
    </row>
    <row r="114" spans="1:40" ht="12.6" customHeight="1">
      <c r="A114" s="4452" t="str">
        <f>A41</f>
        <v>令和</v>
      </c>
      <c r="B114" s="4453"/>
      <c r="C114" s="4453"/>
      <c r="D114" s="4449" t="str">
        <f>IF(D41="","",D41)</f>
        <v/>
      </c>
      <c r="E114" s="4449"/>
      <c r="F114" s="4444" t="str">
        <f>F41</f>
        <v>年</v>
      </c>
      <c r="G114" s="4444"/>
      <c r="H114" s="4449" t="str">
        <f>IF(H41="","",H41)</f>
        <v/>
      </c>
      <c r="I114" s="4449"/>
      <c r="J114" s="4444" t="str">
        <f>J41</f>
        <v>月</v>
      </c>
      <c r="K114" s="4445"/>
      <c r="L114" s="4448" t="str">
        <f>IF(L41="","",L41)</f>
        <v/>
      </c>
      <c r="M114" s="4449"/>
      <c r="N114" s="4444" t="str">
        <f>N41</f>
        <v>日～</v>
      </c>
      <c r="O114" s="4444"/>
      <c r="P114" s="4444"/>
      <c r="Q114" s="4449" t="str">
        <f>IF(Q41="","",Q41)</f>
        <v/>
      </c>
      <c r="R114" s="4449"/>
      <c r="S114" s="4444" t="str">
        <f>S41</f>
        <v>日</v>
      </c>
      <c r="T114" s="4445"/>
      <c r="U114" s="4460" t="str">
        <f>IF(U41="","",U41)</f>
        <v/>
      </c>
      <c r="V114" s="4461"/>
      <c r="W114" s="4461"/>
      <c r="X114" s="4444" t="str">
        <f>X41</f>
        <v>㎥</v>
      </c>
      <c r="Y114" s="4445"/>
      <c r="Z114" s="4464" t="str">
        <f t="shared" si="5"/>
        <v/>
      </c>
      <c r="AA114" s="4465"/>
      <c r="AB114" s="4465"/>
      <c r="AC114" s="4465"/>
      <c r="AD114" s="4465"/>
      <c r="AE114" s="4465"/>
      <c r="AF114" s="4465"/>
      <c r="AG114" s="4465"/>
      <c r="AH114" s="4465"/>
      <c r="AI114" s="4465"/>
      <c r="AJ114" s="4465"/>
      <c r="AK114" s="4465"/>
      <c r="AL114" s="4465"/>
      <c r="AM114" s="4465"/>
      <c r="AN114" s="4466"/>
    </row>
    <row r="115" spans="1:40" ht="12.6" customHeight="1">
      <c r="A115" s="4454"/>
      <c r="B115" s="4455"/>
      <c r="C115" s="4455"/>
      <c r="D115" s="4451"/>
      <c r="E115" s="4451"/>
      <c r="F115" s="4446"/>
      <c r="G115" s="4446"/>
      <c r="H115" s="4451"/>
      <c r="I115" s="4451"/>
      <c r="J115" s="4446"/>
      <c r="K115" s="4447"/>
      <c r="L115" s="4450"/>
      <c r="M115" s="4451"/>
      <c r="N115" s="4446"/>
      <c r="O115" s="4446"/>
      <c r="P115" s="4446"/>
      <c r="Q115" s="4451"/>
      <c r="R115" s="4451"/>
      <c r="S115" s="4446"/>
      <c r="T115" s="4447"/>
      <c r="U115" s="4462"/>
      <c r="V115" s="4463"/>
      <c r="W115" s="4463"/>
      <c r="X115" s="4446"/>
      <c r="Y115" s="4447"/>
      <c r="Z115" s="4467"/>
      <c r="AA115" s="4468"/>
      <c r="AB115" s="4468"/>
      <c r="AC115" s="4468"/>
      <c r="AD115" s="4468"/>
      <c r="AE115" s="4468"/>
      <c r="AF115" s="4468"/>
      <c r="AG115" s="4468"/>
      <c r="AH115" s="4468"/>
      <c r="AI115" s="4468"/>
      <c r="AJ115" s="4468"/>
      <c r="AK115" s="4468"/>
      <c r="AL115" s="4468"/>
      <c r="AM115" s="4468"/>
      <c r="AN115" s="4469"/>
    </row>
    <row r="116" spans="1:40" ht="16.5" customHeight="1">
      <c r="A116" s="4435" t="s">
        <v>1142</v>
      </c>
      <c r="B116" s="4435"/>
      <c r="C116" s="4435"/>
      <c r="D116" s="4435"/>
      <c r="E116" s="4435"/>
      <c r="F116" s="1041" t="s">
        <v>2487</v>
      </c>
      <c r="G116" s="1041" t="str">
        <f>G43</f>
        <v>□</v>
      </c>
      <c r="H116" s="4436" t="s">
        <v>2483</v>
      </c>
      <c r="I116" s="4436"/>
      <c r="J116" s="4436"/>
      <c r="K116" s="4436"/>
      <c r="L116" s="4436"/>
      <c r="M116" s="4436"/>
      <c r="N116" s="4436"/>
      <c r="O116" s="4436"/>
      <c r="P116" s="4436"/>
      <c r="Q116" s="1041" t="str">
        <f>Q43</f>
        <v>□</v>
      </c>
      <c r="R116" s="4437" t="s">
        <v>2488</v>
      </c>
      <c r="S116" s="4437"/>
      <c r="T116" s="4437"/>
      <c r="U116" s="4437"/>
      <c r="V116" s="4437"/>
      <c r="W116" s="4437"/>
      <c r="X116" s="4437"/>
      <c r="Y116" s="4437"/>
      <c r="Z116" s="1041" t="s">
        <v>2489</v>
      </c>
      <c r="AA116" s="1041"/>
      <c r="AB116" s="1042"/>
      <c r="AC116" s="1042"/>
      <c r="AD116" s="1042"/>
      <c r="AE116" s="1042"/>
      <c r="AF116" s="1042"/>
      <c r="AG116" s="1042"/>
      <c r="AH116" s="1042"/>
      <c r="AI116" s="1042"/>
      <c r="AJ116" s="1042"/>
      <c r="AK116" s="1042"/>
      <c r="AL116" s="1042"/>
      <c r="AM116" s="1042"/>
      <c r="AN116" s="1042"/>
    </row>
    <row r="117" spans="1:40" ht="12.6" customHeight="1">
      <c r="A117" s="4470" t="str">
        <f>A44</f>
        <v>区　　分</v>
      </c>
      <c r="B117" s="4471"/>
      <c r="C117" s="4471"/>
      <c r="D117" s="4471"/>
      <c r="E117" s="4471"/>
      <c r="F117" s="4471"/>
      <c r="G117" s="4471"/>
      <c r="H117" s="4471"/>
      <c r="I117" s="4471"/>
      <c r="J117" s="4471"/>
      <c r="K117" s="4472"/>
      <c r="L117" s="4470" t="str">
        <f>L44</f>
        <v>使　用　期　間</v>
      </c>
      <c r="M117" s="4471"/>
      <c r="N117" s="4471"/>
      <c r="O117" s="4471"/>
      <c r="P117" s="4471"/>
      <c r="Q117" s="4471"/>
      <c r="R117" s="4471"/>
      <c r="S117" s="4471"/>
      <c r="T117" s="4472"/>
      <c r="U117" s="4470" t="str">
        <f>U44</f>
        <v>使　用　量</v>
      </c>
      <c r="V117" s="4471"/>
      <c r="W117" s="4471"/>
      <c r="X117" s="4471"/>
      <c r="Y117" s="4472"/>
      <c r="Z117" s="4470" t="str">
        <f>Z44</f>
        <v>摘要</v>
      </c>
      <c r="AA117" s="4471"/>
      <c r="AB117" s="4471"/>
      <c r="AC117" s="4471"/>
      <c r="AD117" s="4471"/>
      <c r="AE117" s="4471"/>
      <c r="AF117" s="4471"/>
      <c r="AG117" s="4471"/>
      <c r="AH117" s="4471"/>
      <c r="AI117" s="4471"/>
      <c r="AJ117" s="4471"/>
      <c r="AK117" s="4471"/>
      <c r="AL117" s="4471"/>
      <c r="AM117" s="4471"/>
      <c r="AN117" s="4472"/>
    </row>
    <row r="118" spans="1:40" ht="12.6" customHeight="1">
      <c r="A118" s="4473"/>
      <c r="B118" s="4474"/>
      <c r="C118" s="4474"/>
      <c r="D118" s="4474"/>
      <c r="E118" s="4474"/>
      <c r="F118" s="4474"/>
      <c r="G118" s="4474"/>
      <c r="H118" s="4474"/>
      <c r="I118" s="4474"/>
      <c r="J118" s="4474"/>
      <c r="K118" s="4475"/>
      <c r="L118" s="4473"/>
      <c r="M118" s="4474"/>
      <c r="N118" s="4474"/>
      <c r="O118" s="4474"/>
      <c r="P118" s="4474"/>
      <c r="Q118" s="4474"/>
      <c r="R118" s="4474"/>
      <c r="S118" s="4474"/>
      <c r="T118" s="4475"/>
      <c r="U118" s="4473"/>
      <c r="V118" s="4474"/>
      <c r="W118" s="4474"/>
      <c r="X118" s="4474"/>
      <c r="Y118" s="4475"/>
      <c r="Z118" s="4473"/>
      <c r="AA118" s="4474"/>
      <c r="AB118" s="4474"/>
      <c r="AC118" s="4474"/>
      <c r="AD118" s="4474"/>
      <c r="AE118" s="4474"/>
      <c r="AF118" s="4474"/>
      <c r="AG118" s="4474"/>
      <c r="AH118" s="4474"/>
      <c r="AI118" s="4474"/>
      <c r="AJ118" s="4474"/>
      <c r="AK118" s="4474"/>
      <c r="AL118" s="4474"/>
      <c r="AM118" s="4474"/>
      <c r="AN118" s="4475"/>
    </row>
    <row r="119" spans="1:40" ht="12.6" customHeight="1">
      <c r="A119" s="4452" t="str">
        <f>A46</f>
        <v>令和</v>
      </c>
      <c r="B119" s="4453"/>
      <c r="C119" s="4453"/>
      <c r="D119" s="4449" t="str">
        <f>IF(D46="","",D46)</f>
        <v/>
      </c>
      <c r="E119" s="4449"/>
      <c r="F119" s="4444" t="str">
        <f>F46</f>
        <v>年</v>
      </c>
      <c r="G119" s="4444"/>
      <c r="H119" s="4449" t="str">
        <f>IF(H46="","",H46)</f>
        <v/>
      </c>
      <c r="I119" s="4449"/>
      <c r="J119" s="4444" t="str">
        <f>J46</f>
        <v>月</v>
      </c>
      <c r="K119" s="4445"/>
      <c r="L119" s="4448" t="str">
        <f>IF(L46="","",L46)</f>
        <v/>
      </c>
      <c r="M119" s="4449"/>
      <c r="N119" s="4444" t="str">
        <f>N46</f>
        <v>日～</v>
      </c>
      <c r="O119" s="4444"/>
      <c r="P119" s="4444"/>
      <c r="Q119" s="4449" t="str">
        <f>IF(Q46="","",Q46)</f>
        <v/>
      </c>
      <c r="R119" s="4449"/>
      <c r="S119" s="4444" t="str">
        <f>S46</f>
        <v>日</v>
      </c>
      <c r="T119" s="4445"/>
      <c r="U119" s="4456" t="str">
        <f>IF(U46="","",U46)</f>
        <v/>
      </c>
      <c r="V119" s="4457"/>
      <c r="W119" s="4457"/>
      <c r="X119" s="4444" t="str">
        <f>X46</f>
        <v>kwh</v>
      </c>
      <c r="Y119" s="4445"/>
      <c r="Z119" s="4464" t="str">
        <f>IF(AJ46="","",AJ46)</f>
        <v/>
      </c>
      <c r="AA119" s="4465"/>
      <c r="AB119" s="4465"/>
      <c r="AC119" s="4465"/>
      <c r="AD119" s="4465"/>
      <c r="AE119" s="4465"/>
      <c r="AF119" s="4465"/>
      <c r="AG119" s="4465"/>
      <c r="AH119" s="4465"/>
      <c r="AI119" s="4465"/>
      <c r="AJ119" s="4465"/>
      <c r="AK119" s="4465"/>
      <c r="AL119" s="4465"/>
      <c r="AM119" s="4465"/>
      <c r="AN119" s="4466"/>
    </row>
    <row r="120" spans="1:40" ht="12.6" customHeight="1">
      <c r="A120" s="4454"/>
      <c r="B120" s="4455"/>
      <c r="C120" s="4455"/>
      <c r="D120" s="4451"/>
      <c r="E120" s="4451"/>
      <c r="F120" s="4446"/>
      <c r="G120" s="4446"/>
      <c r="H120" s="4451"/>
      <c r="I120" s="4451"/>
      <c r="J120" s="4446"/>
      <c r="K120" s="4447"/>
      <c r="L120" s="4450"/>
      <c r="M120" s="4451"/>
      <c r="N120" s="4446"/>
      <c r="O120" s="4446"/>
      <c r="P120" s="4446"/>
      <c r="Q120" s="4451"/>
      <c r="R120" s="4451"/>
      <c r="S120" s="4446"/>
      <c r="T120" s="4447"/>
      <c r="U120" s="4458"/>
      <c r="V120" s="4459"/>
      <c r="W120" s="4459"/>
      <c r="X120" s="4446"/>
      <c r="Y120" s="4447"/>
      <c r="Z120" s="4467"/>
      <c r="AA120" s="4468"/>
      <c r="AB120" s="4468"/>
      <c r="AC120" s="4468"/>
      <c r="AD120" s="4468"/>
      <c r="AE120" s="4468"/>
      <c r="AF120" s="4468"/>
      <c r="AG120" s="4468"/>
      <c r="AH120" s="4468"/>
      <c r="AI120" s="4468"/>
      <c r="AJ120" s="4468"/>
      <c r="AK120" s="4468"/>
      <c r="AL120" s="4468"/>
      <c r="AM120" s="4468"/>
      <c r="AN120" s="4469"/>
    </row>
    <row r="121" spans="1:40" ht="12.6" customHeight="1">
      <c r="A121" s="4452" t="str">
        <f>A48</f>
        <v>令和</v>
      </c>
      <c r="B121" s="4453"/>
      <c r="C121" s="4453"/>
      <c r="D121" s="4449" t="str">
        <f>IF(D48="","",D48)</f>
        <v/>
      </c>
      <c r="E121" s="4449"/>
      <c r="F121" s="4444" t="str">
        <f>F48</f>
        <v>年</v>
      </c>
      <c r="G121" s="4444"/>
      <c r="H121" s="4449" t="str">
        <f>IF(H48="","",H48)</f>
        <v/>
      </c>
      <c r="I121" s="4449"/>
      <c r="J121" s="4444" t="str">
        <f>J48</f>
        <v>月</v>
      </c>
      <c r="K121" s="4445"/>
      <c r="L121" s="4448" t="str">
        <f>IF(L48="","",L48)</f>
        <v/>
      </c>
      <c r="M121" s="4449"/>
      <c r="N121" s="4444" t="str">
        <f>N48</f>
        <v>日～</v>
      </c>
      <c r="O121" s="4444"/>
      <c r="P121" s="4444"/>
      <c r="Q121" s="4449" t="str">
        <f>IF(Q48="","",Q48)</f>
        <v/>
      </c>
      <c r="R121" s="4449"/>
      <c r="S121" s="4444" t="str">
        <f>S48</f>
        <v>日</v>
      </c>
      <c r="T121" s="4445"/>
      <c r="U121" s="4456" t="str">
        <f>IF(U48="","",U48)</f>
        <v/>
      </c>
      <c r="V121" s="4457"/>
      <c r="W121" s="4457"/>
      <c r="X121" s="4444" t="str">
        <f>X48</f>
        <v>kwh</v>
      </c>
      <c r="Y121" s="4445"/>
      <c r="Z121" s="4464" t="str">
        <f t="shared" ref="Z121" si="6">IF(AJ48="","",AJ48)</f>
        <v/>
      </c>
      <c r="AA121" s="4465"/>
      <c r="AB121" s="4465"/>
      <c r="AC121" s="4465"/>
      <c r="AD121" s="4465"/>
      <c r="AE121" s="4465"/>
      <c r="AF121" s="4465"/>
      <c r="AG121" s="4465"/>
      <c r="AH121" s="4465"/>
      <c r="AI121" s="4465"/>
      <c r="AJ121" s="4465"/>
      <c r="AK121" s="4465"/>
      <c r="AL121" s="4465"/>
      <c r="AM121" s="4465"/>
      <c r="AN121" s="4466"/>
    </row>
    <row r="122" spans="1:40" ht="12.6" customHeight="1">
      <c r="A122" s="4454"/>
      <c r="B122" s="4455"/>
      <c r="C122" s="4455"/>
      <c r="D122" s="4451"/>
      <c r="E122" s="4451"/>
      <c r="F122" s="4446"/>
      <c r="G122" s="4446"/>
      <c r="H122" s="4451"/>
      <c r="I122" s="4451"/>
      <c r="J122" s="4446"/>
      <c r="K122" s="4447"/>
      <c r="L122" s="4450"/>
      <c r="M122" s="4451"/>
      <c r="N122" s="4446"/>
      <c r="O122" s="4446"/>
      <c r="P122" s="4446"/>
      <c r="Q122" s="4451"/>
      <c r="R122" s="4451"/>
      <c r="S122" s="4446"/>
      <c r="T122" s="4447"/>
      <c r="U122" s="4458"/>
      <c r="V122" s="4459"/>
      <c r="W122" s="4459"/>
      <c r="X122" s="4446"/>
      <c r="Y122" s="4447"/>
      <c r="Z122" s="4467"/>
      <c r="AA122" s="4468"/>
      <c r="AB122" s="4468"/>
      <c r="AC122" s="4468"/>
      <c r="AD122" s="4468"/>
      <c r="AE122" s="4468"/>
      <c r="AF122" s="4468"/>
      <c r="AG122" s="4468"/>
      <c r="AH122" s="4468"/>
      <c r="AI122" s="4468"/>
      <c r="AJ122" s="4468"/>
      <c r="AK122" s="4468"/>
      <c r="AL122" s="4468"/>
      <c r="AM122" s="4468"/>
      <c r="AN122" s="4469"/>
    </row>
    <row r="123" spans="1:40" ht="12.6" customHeight="1">
      <c r="A123" s="4452" t="str">
        <f>A50</f>
        <v>令和</v>
      </c>
      <c r="B123" s="4453"/>
      <c r="C123" s="4453"/>
      <c r="D123" s="4449" t="str">
        <f>IF(D50="","",D50)</f>
        <v/>
      </c>
      <c r="E123" s="4449"/>
      <c r="F123" s="4444" t="str">
        <f>F50</f>
        <v>年</v>
      </c>
      <c r="G123" s="4444"/>
      <c r="H123" s="4449" t="str">
        <f>IF(H50="","",H50)</f>
        <v/>
      </c>
      <c r="I123" s="4449"/>
      <c r="J123" s="4444" t="str">
        <f>J50</f>
        <v>月</v>
      </c>
      <c r="K123" s="4445"/>
      <c r="L123" s="4448" t="str">
        <f>IF(L50="","",L50)</f>
        <v/>
      </c>
      <c r="M123" s="4449"/>
      <c r="N123" s="4444" t="str">
        <f>N50</f>
        <v>日～</v>
      </c>
      <c r="O123" s="4444"/>
      <c r="P123" s="4444"/>
      <c r="Q123" s="4449" t="str">
        <f>IF(Q50="","",Q50)</f>
        <v/>
      </c>
      <c r="R123" s="4449"/>
      <c r="S123" s="4444" t="str">
        <f>S50</f>
        <v>日</v>
      </c>
      <c r="T123" s="4445"/>
      <c r="U123" s="4456" t="str">
        <f>IF(U50="","",U50)</f>
        <v/>
      </c>
      <c r="V123" s="4457"/>
      <c r="W123" s="4457"/>
      <c r="X123" s="4444" t="str">
        <f>X50</f>
        <v>kwh</v>
      </c>
      <c r="Y123" s="4445"/>
      <c r="Z123" s="4464" t="str">
        <f t="shared" ref="Z123" si="7">IF(AJ50="","",AJ50)</f>
        <v/>
      </c>
      <c r="AA123" s="4465"/>
      <c r="AB123" s="4465"/>
      <c r="AC123" s="4465"/>
      <c r="AD123" s="4465"/>
      <c r="AE123" s="4465"/>
      <c r="AF123" s="4465"/>
      <c r="AG123" s="4465"/>
      <c r="AH123" s="4465"/>
      <c r="AI123" s="4465"/>
      <c r="AJ123" s="4465"/>
      <c r="AK123" s="4465"/>
      <c r="AL123" s="4465"/>
      <c r="AM123" s="4465"/>
      <c r="AN123" s="4466"/>
    </row>
    <row r="124" spans="1:40" ht="12.6" customHeight="1">
      <c r="A124" s="4454"/>
      <c r="B124" s="4455"/>
      <c r="C124" s="4455"/>
      <c r="D124" s="4451"/>
      <c r="E124" s="4451"/>
      <c r="F124" s="4446"/>
      <c r="G124" s="4446"/>
      <c r="H124" s="4451"/>
      <c r="I124" s="4451"/>
      <c r="J124" s="4446"/>
      <c r="K124" s="4447"/>
      <c r="L124" s="4450"/>
      <c r="M124" s="4451"/>
      <c r="N124" s="4446"/>
      <c r="O124" s="4446"/>
      <c r="P124" s="4446"/>
      <c r="Q124" s="4451"/>
      <c r="R124" s="4451"/>
      <c r="S124" s="4446"/>
      <c r="T124" s="4447"/>
      <c r="U124" s="4458"/>
      <c r="V124" s="4459"/>
      <c r="W124" s="4459"/>
      <c r="X124" s="4446"/>
      <c r="Y124" s="4447"/>
      <c r="Z124" s="4467"/>
      <c r="AA124" s="4468"/>
      <c r="AB124" s="4468"/>
      <c r="AC124" s="4468"/>
      <c r="AD124" s="4468"/>
      <c r="AE124" s="4468"/>
      <c r="AF124" s="4468"/>
      <c r="AG124" s="4468"/>
      <c r="AH124" s="4468"/>
      <c r="AI124" s="4468"/>
      <c r="AJ124" s="4468"/>
      <c r="AK124" s="4468"/>
      <c r="AL124" s="4468"/>
      <c r="AM124" s="4468"/>
      <c r="AN124" s="4469"/>
    </row>
    <row r="125" spans="1:40" ht="12.6" customHeight="1">
      <c r="A125" s="4452" t="str">
        <f>A52</f>
        <v>令和</v>
      </c>
      <c r="B125" s="4453"/>
      <c r="C125" s="4453"/>
      <c r="D125" s="4449" t="str">
        <f>IF(D52="","",D52)</f>
        <v/>
      </c>
      <c r="E125" s="4449"/>
      <c r="F125" s="4444" t="str">
        <f>F52</f>
        <v>年</v>
      </c>
      <c r="G125" s="4444"/>
      <c r="H125" s="4449" t="str">
        <f>IF(H52="","",H52)</f>
        <v/>
      </c>
      <c r="I125" s="4449"/>
      <c r="J125" s="4444" t="str">
        <f>J52</f>
        <v>月</v>
      </c>
      <c r="K125" s="4445"/>
      <c r="L125" s="4448" t="str">
        <f>IF(L52="","",L52)</f>
        <v/>
      </c>
      <c r="M125" s="4449"/>
      <c r="N125" s="4444" t="str">
        <f>N52</f>
        <v>日～</v>
      </c>
      <c r="O125" s="4444"/>
      <c r="P125" s="4444"/>
      <c r="Q125" s="4449" t="str">
        <f>IF(Q52="","",Q52)</f>
        <v/>
      </c>
      <c r="R125" s="4449"/>
      <c r="S125" s="4444" t="str">
        <f>S52</f>
        <v>日</v>
      </c>
      <c r="T125" s="4445"/>
      <c r="U125" s="4456" t="str">
        <f>IF(U52="","",U52)</f>
        <v/>
      </c>
      <c r="V125" s="4457"/>
      <c r="W125" s="4457"/>
      <c r="X125" s="4444" t="str">
        <f>X52</f>
        <v>kwh</v>
      </c>
      <c r="Y125" s="4445"/>
      <c r="Z125" s="4464" t="str">
        <f t="shared" ref="Z125" si="8">IF(AJ52="","",AJ52)</f>
        <v/>
      </c>
      <c r="AA125" s="4465"/>
      <c r="AB125" s="4465"/>
      <c r="AC125" s="4465"/>
      <c r="AD125" s="4465"/>
      <c r="AE125" s="4465"/>
      <c r="AF125" s="4465"/>
      <c r="AG125" s="4465"/>
      <c r="AH125" s="4465"/>
      <c r="AI125" s="4465"/>
      <c r="AJ125" s="4465"/>
      <c r="AK125" s="4465"/>
      <c r="AL125" s="4465"/>
      <c r="AM125" s="4465"/>
      <c r="AN125" s="4466"/>
    </row>
    <row r="126" spans="1:40" ht="12.6" customHeight="1">
      <c r="A126" s="4454"/>
      <c r="B126" s="4455"/>
      <c r="C126" s="4455"/>
      <c r="D126" s="4451"/>
      <c r="E126" s="4451"/>
      <c r="F126" s="4446"/>
      <c r="G126" s="4446"/>
      <c r="H126" s="4451"/>
      <c r="I126" s="4451"/>
      <c r="J126" s="4446"/>
      <c r="K126" s="4447"/>
      <c r="L126" s="4450"/>
      <c r="M126" s="4451"/>
      <c r="N126" s="4446"/>
      <c r="O126" s="4446"/>
      <c r="P126" s="4446"/>
      <c r="Q126" s="4451"/>
      <c r="R126" s="4451"/>
      <c r="S126" s="4446"/>
      <c r="T126" s="4447"/>
      <c r="U126" s="4458"/>
      <c r="V126" s="4459"/>
      <c r="W126" s="4459"/>
      <c r="X126" s="4446"/>
      <c r="Y126" s="4447"/>
      <c r="Z126" s="4467"/>
      <c r="AA126" s="4468"/>
      <c r="AB126" s="4468"/>
      <c r="AC126" s="4468"/>
      <c r="AD126" s="4468"/>
      <c r="AE126" s="4468"/>
      <c r="AF126" s="4468"/>
      <c r="AG126" s="4468"/>
      <c r="AH126" s="4468"/>
      <c r="AI126" s="4468"/>
      <c r="AJ126" s="4468"/>
      <c r="AK126" s="4468"/>
      <c r="AL126" s="4468"/>
      <c r="AM126" s="4468"/>
      <c r="AN126" s="4469"/>
    </row>
    <row r="127" spans="1:40" ht="12.6" customHeight="1">
      <c r="A127" s="4452" t="str">
        <f>A54</f>
        <v>令和</v>
      </c>
      <c r="B127" s="4453"/>
      <c r="C127" s="4453"/>
      <c r="D127" s="4449" t="str">
        <f>IF(D54="","",D54)</f>
        <v/>
      </c>
      <c r="E127" s="4449"/>
      <c r="F127" s="4444" t="str">
        <f>F54</f>
        <v>年</v>
      </c>
      <c r="G127" s="4444"/>
      <c r="H127" s="4449" t="str">
        <f>IF(H54="","",H54)</f>
        <v/>
      </c>
      <c r="I127" s="4449"/>
      <c r="J127" s="4444" t="str">
        <f>J54</f>
        <v>月</v>
      </c>
      <c r="K127" s="4445"/>
      <c r="L127" s="4448" t="str">
        <f>IF(L54="","",L54)</f>
        <v/>
      </c>
      <c r="M127" s="4449"/>
      <c r="N127" s="4444" t="str">
        <f>N54</f>
        <v>日～</v>
      </c>
      <c r="O127" s="4444"/>
      <c r="P127" s="4444"/>
      <c r="Q127" s="4449" t="str">
        <f>IF(Q54="","",Q54)</f>
        <v/>
      </c>
      <c r="R127" s="4449"/>
      <c r="S127" s="4444" t="str">
        <f>S54</f>
        <v>日</v>
      </c>
      <c r="T127" s="4445"/>
      <c r="U127" s="4456" t="str">
        <f>IF(U54="","",U54)</f>
        <v/>
      </c>
      <c r="V127" s="4457"/>
      <c r="W127" s="4457"/>
      <c r="X127" s="4444" t="str">
        <f>X54</f>
        <v>kwh</v>
      </c>
      <c r="Y127" s="4445"/>
      <c r="Z127" s="4464" t="str">
        <f t="shared" ref="Z127" si="9">IF(AJ54="","",AJ54)</f>
        <v/>
      </c>
      <c r="AA127" s="4465"/>
      <c r="AB127" s="4465"/>
      <c r="AC127" s="4465"/>
      <c r="AD127" s="4465"/>
      <c r="AE127" s="4465"/>
      <c r="AF127" s="4465"/>
      <c r="AG127" s="4465"/>
      <c r="AH127" s="4465"/>
      <c r="AI127" s="4465"/>
      <c r="AJ127" s="4465"/>
      <c r="AK127" s="4465"/>
      <c r="AL127" s="4465"/>
      <c r="AM127" s="4465"/>
      <c r="AN127" s="4466"/>
    </row>
    <row r="128" spans="1:40" ht="12.6" customHeight="1">
      <c r="A128" s="4454"/>
      <c r="B128" s="4455"/>
      <c r="C128" s="4455"/>
      <c r="D128" s="4451"/>
      <c r="E128" s="4451"/>
      <c r="F128" s="4446"/>
      <c r="G128" s="4446"/>
      <c r="H128" s="4451"/>
      <c r="I128" s="4451"/>
      <c r="J128" s="4446"/>
      <c r="K128" s="4447"/>
      <c r="L128" s="4450"/>
      <c r="M128" s="4451"/>
      <c r="N128" s="4446"/>
      <c r="O128" s="4446"/>
      <c r="P128" s="4446"/>
      <c r="Q128" s="4451"/>
      <c r="R128" s="4451"/>
      <c r="S128" s="4446"/>
      <c r="T128" s="4447"/>
      <c r="U128" s="4458"/>
      <c r="V128" s="4459"/>
      <c r="W128" s="4459"/>
      <c r="X128" s="4446"/>
      <c r="Y128" s="4447"/>
      <c r="Z128" s="4467"/>
      <c r="AA128" s="4468"/>
      <c r="AB128" s="4468"/>
      <c r="AC128" s="4468"/>
      <c r="AD128" s="4468"/>
      <c r="AE128" s="4468"/>
      <c r="AF128" s="4468"/>
      <c r="AG128" s="4468"/>
      <c r="AH128" s="4468"/>
      <c r="AI128" s="4468"/>
      <c r="AJ128" s="4468"/>
      <c r="AK128" s="4468"/>
      <c r="AL128" s="4468"/>
      <c r="AM128" s="4468"/>
      <c r="AN128" s="4469"/>
    </row>
    <row r="129" spans="1:40" ht="12.6" customHeight="1">
      <c r="A129" s="4452" t="str">
        <f>A56</f>
        <v>令和</v>
      </c>
      <c r="B129" s="4453"/>
      <c r="C129" s="4453"/>
      <c r="D129" s="4449" t="str">
        <f>IF(D56="","",D56)</f>
        <v/>
      </c>
      <c r="E129" s="4449"/>
      <c r="F129" s="4444" t="str">
        <f>F56</f>
        <v>年</v>
      </c>
      <c r="G129" s="4444"/>
      <c r="H129" s="4449" t="str">
        <f>IF(H56="","",H56)</f>
        <v/>
      </c>
      <c r="I129" s="4449"/>
      <c r="J129" s="4444" t="str">
        <f>J56</f>
        <v>月</v>
      </c>
      <c r="K129" s="4445"/>
      <c r="L129" s="4448" t="str">
        <f>IF(L56="","",L56)</f>
        <v/>
      </c>
      <c r="M129" s="4449"/>
      <c r="N129" s="4444" t="str">
        <f>N56</f>
        <v>日～</v>
      </c>
      <c r="O129" s="4444"/>
      <c r="P129" s="4444"/>
      <c r="Q129" s="4449" t="str">
        <f>IF(Q56="","",Q56)</f>
        <v/>
      </c>
      <c r="R129" s="4449"/>
      <c r="S129" s="4444" t="str">
        <f>S56</f>
        <v>日</v>
      </c>
      <c r="T129" s="4445"/>
      <c r="U129" s="4456" t="str">
        <f>IF(U56="","",U56)</f>
        <v/>
      </c>
      <c r="V129" s="4457"/>
      <c r="W129" s="4457"/>
      <c r="X129" s="4444" t="str">
        <f>X56</f>
        <v>kwh</v>
      </c>
      <c r="Y129" s="4445"/>
      <c r="Z129" s="4464" t="str">
        <f t="shared" ref="Z129" si="10">IF(AJ56="","",AJ56)</f>
        <v/>
      </c>
      <c r="AA129" s="4465"/>
      <c r="AB129" s="4465"/>
      <c r="AC129" s="4465"/>
      <c r="AD129" s="4465"/>
      <c r="AE129" s="4465"/>
      <c r="AF129" s="4465"/>
      <c r="AG129" s="4465"/>
      <c r="AH129" s="4465"/>
      <c r="AI129" s="4465"/>
      <c r="AJ129" s="4465"/>
      <c r="AK129" s="4465"/>
      <c r="AL129" s="4465"/>
      <c r="AM129" s="4465"/>
      <c r="AN129" s="4466"/>
    </row>
    <row r="130" spans="1:40" ht="12.6" customHeight="1">
      <c r="A130" s="4454"/>
      <c r="B130" s="4455"/>
      <c r="C130" s="4455"/>
      <c r="D130" s="4451"/>
      <c r="E130" s="4451"/>
      <c r="F130" s="4446"/>
      <c r="G130" s="4446"/>
      <c r="H130" s="4451"/>
      <c r="I130" s="4451"/>
      <c r="J130" s="4446"/>
      <c r="K130" s="4447"/>
      <c r="L130" s="4450"/>
      <c r="M130" s="4451"/>
      <c r="N130" s="4446"/>
      <c r="O130" s="4446"/>
      <c r="P130" s="4446"/>
      <c r="Q130" s="4451"/>
      <c r="R130" s="4451"/>
      <c r="S130" s="4446"/>
      <c r="T130" s="4447"/>
      <c r="U130" s="4458"/>
      <c r="V130" s="4459"/>
      <c r="W130" s="4459"/>
      <c r="X130" s="4446"/>
      <c r="Y130" s="4447"/>
      <c r="Z130" s="4467"/>
      <c r="AA130" s="4468"/>
      <c r="AB130" s="4468"/>
      <c r="AC130" s="4468"/>
      <c r="AD130" s="4468"/>
      <c r="AE130" s="4468"/>
      <c r="AF130" s="4468"/>
      <c r="AG130" s="4468"/>
      <c r="AH130" s="4468"/>
      <c r="AI130" s="4468"/>
      <c r="AJ130" s="4468"/>
      <c r="AK130" s="4468"/>
      <c r="AL130" s="4468"/>
      <c r="AM130" s="4468"/>
      <c r="AN130" s="4469"/>
    </row>
    <row r="131" spans="1:40" ht="12.6" customHeight="1">
      <c r="A131" s="4452" t="str">
        <f>A58</f>
        <v>令和</v>
      </c>
      <c r="B131" s="4453"/>
      <c r="C131" s="4453"/>
      <c r="D131" s="4449" t="str">
        <f>IF(D58="","",D58)</f>
        <v/>
      </c>
      <c r="E131" s="4449"/>
      <c r="F131" s="4444" t="str">
        <f>F58</f>
        <v>年</v>
      </c>
      <c r="G131" s="4444"/>
      <c r="H131" s="4449" t="str">
        <f>IF(H58="","",H58)</f>
        <v/>
      </c>
      <c r="I131" s="4449"/>
      <c r="J131" s="4444" t="str">
        <f>J58</f>
        <v>月</v>
      </c>
      <c r="K131" s="4445"/>
      <c r="L131" s="4448" t="str">
        <f>IF(L58="","",L58)</f>
        <v/>
      </c>
      <c r="M131" s="4449"/>
      <c r="N131" s="4444" t="str">
        <f>N58</f>
        <v>日～</v>
      </c>
      <c r="O131" s="4444"/>
      <c r="P131" s="4444"/>
      <c r="Q131" s="4449" t="str">
        <f>IF(Q58="","",Q58)</f>
        <v/>
      </c>
      <c r="R131" s="4449"/>
      <c r="S131" s="4444" t="str">
        <f>S58</f>
        <v>日</v>
      </c>
      <c r="T131" s="4445"/>
      <c r="U131" s="4456" t="str">
        <f>IF(U58="","",U58)</f>
        <v/>
      </c>
      <c r="V131" s="4457"/>
      <c r="W131" s="4457"/>
      <c r="X131" s="4444" t="str">
        <f>X58</f>
        <v>kwh</v>
      </c>
      <c r="Y131" s="4445"/>
      <c r="Z131" s="4464" t="str">
        <f t="shared" ref="Z131" si="11">IF(AJ58="","",AJ58)</f>
        <v/>
      </c>
      <c r="AA131" s="4465"/>
      <c r="AB131" s="4465"/>
      <c r="AC131" s="4465"/>
      <c r="AD131" s="4465"/>
      <c r="AE131" s="4465"/>
      <c r="AF131" s="4465"/>
      <c r="AG131" s="4465"/>
      <c r="AH131" s="4465"/>
      <c r="AI131" s="4465"/>
      <c r="AJ131" s="4465"/>
      <c r="AK131" s="4465"/>
      <c r="AL131" s="4465"/>
      <c r="AM131" s="4465"/>
      <c r="AN131" s="4466"/>
    </row>
    <row r="132" spans="1:40" ht="12.6" customHeight="1">
      <c r="A132" s="4454"/>
      <c r="B132" s="4455"/>
      <c r="C132" s="4455"/>
      <c r="D132" s="4451"/>
      <c r="E132" s="4451"/>
      <c r="F132" s="4446"/>
      <c r="G132" s="4446"/>
      <c r="H132" s="4451"/>
      <c r="I132" s="4451"/>
      <c r="J132" s="4446"/>
      <c r="K132" s="4447"/>
      <c r="L132" s="4450"/>
      <c r="M132" s="4451"/>
      <c r="N132" s="4446"/>
      <c r="O132" s="4446"/>
      <c r="P132" s="4446"/>
      <c r="Q132" s="4451"/>
      <c r="R132" s="4451"/>
      <c r="S132" s="4446"/>
      <c r="T132" s="4447"/>
      <c r="U132" s="4458"/>
      <c r="V132" s="4459"/>
      <c r="W132" s="4459"/>
      <c r="X132" s="4446"/>
      <c r="Y132" s="4447"/>
      <c r="Z132" s="4467"/>
      <c r="AA132" s="4468"/>
      <c r="AB132" s="4468"/>
      <c r="AC132" s="4468"/>
      <c r="AD132" s="4468"/>
      <c r="AE132" s="4468"/>
      <c r="AF132" s="4468"/>
      <c r="AG132" s="4468"/>
      <c r="AH132" s="4468"/>
      <c r="AI132" s="4468"/>
      <c r="AJ132" s="4468"/>
      <c r="AK132" s="4468"/>
      <c r="AL132" s="4468"/>
      <c r="AM132" s="4468"/>
      <c r="AN132" s="4469"/>
    </row>
    <row r="133" spans="1:40" ht="12.6" customHeight="1">
      <c r="A133" s="4452" t="str">
        <f>A60</f>
        <v>令和</v>
      </c>
      <c r="B133" s="4453"/>
      <c r="C133" s="4453"/>
      <c r="D133" s="4449" t="str">
        <f>IF(D60="","",D60)</f>
        <v/>
      </c>
      <c r="E133" s="4449"/>
      <c r="F133" s="4444" t="str">
        <f>F60</f>
        <v>年</v>
      </c>
      <c r="G133" s="4444"/>
      <c r="H133" s="4449" t="str">
        <f>IF(H60="","",H60)</f>
        <v/>
      </c>
      <c r="I133" s="4449"/>
      <c r="J133" s="4444" t="str">
        <f>J60</f>
        <v>月</v>
      </c>
      <c r="K133" s="4445"/>
      <c r="L133" s="4448" t="str">
        <f>IF(L60="","",L60)</f>
        <v/>
      </c>
      <c r="M133" s="4449"/>
      <c r="N133" s="4444" t="str">
        <f>N60</f>
        <v>日～</v>
      </c>
      <c r="O133" s="4444"/>
      <c r="P133" s="4444"/>
      <c r="Q133" s="4449" t="str">
        <f>IF(Q60="","",Q60)</f>
        <v/>
      </c>
      <c r="R133" s="4449"/>
      <c r="S133" s="4444" t="str">
        <f>S60</f>
        <v>日</v>
      </c>
      <c r="T133" s="4445"/>
      <c r="U133" s="4456" t="str">
        <f>IF(U60="","",U60)</f>
        <v/>
      </c>
      <c r="V133" s="4457"/>
      <c r="W133" s="4457"/>
      <c r="X133" s="4444" t="str">
        <f>X60</f>
        <v>kwh</v>
      </c>
      <c r="Y133" s="4445"/>
      <c r="Z133" s="4464" t="str">
        <f t="shared" ref="Z133" si="12">IF(AJ60="","",AJ60)</f>
        <v/>
      </c>
      <c r="AA133" s="4465"/>
      <c r="AB133" s="4465"/>
      <c r="AC133" s="4465"/>
      <c r="AD133" s="4465"/>
      <c r="AE133" s="4465"/>
      <c r="AF133" s="4465"/>
      <c r="AG133" s="4465"/>
      <c r="AH133" s="4465"/>
      <c r="AI133" s="4465"/>
      <c r="AJ133" s="4465"/>
      <c r="AK133" s="4465"/>
      <c r="AL133" s="4465"/>
      <c r="AM133" s="4465"/>
      <c r="AN133" s="4466"/>
    </row>
    <row r="134" spans="1:40" ht="12.6" customHeight="1">
      <c r="A134" s="4454"/>
      <c r="B134" s="4455"/>
      <c r="C134" s="4455"/>
      <c r="D134" s="4451"/>
      <c r="E134" s="4451"/>
      <c r="F134" s="4446"/>
      <c r="G134" s="4446"/>
      <c r="H134" s="4451"/>
      <c r="I134" s="4451"/>
      <c r="J134" s="4446"/>
      <c r="K134" s="4447"/>
      <c r="L134" s="4450"/>
      <c r="M134" s="4451"/>
      <c r="N134" s="4446"/>
      <c r="O134" s="4446"/>
      <c r="P134" s="4446"/>
      <c r="Q134" s="4451"/>
      <c r="R134" s="4451"/>
      <c r="S134" s="4446"/>
      <c r="T134" s="4447"/>
      <c r="U134" s="4458"/>
      <c r="V134" s="4459"/>
      <c r="W134" s="4459"/>
      <c r="X134" s="4446"/>
      <c r="Y134" s="4447"/>
      <c r="Z134" s="4467"/>
      <c r="AA134" s="4468"/>
      <c r="AB134" s="4468"/>
      <c r="AC134" s="4468"/>
      <c r="AD134" s="4468"/>
      <c r="AE134" s="4468"/>
      <c r="AF134" s="4468"/>
      <c r="AG134" s="4468"/>
      <c r="AH134" s="4468"/>
      <c r="AI134" s="4468"/>
      <c r="AJ134" s="4468"/>
      <c r="AK134" s="4468"/>
      <c r="AL134" s="4468"/>
      <c r="AM134" s="4468"/>
      <c r="AN134" s="4469"/>
    </row>
    <row r="135" spans="1:40" ht="12.6" customHeight="1">
      <c r="A135" s="4452" t="str">
        <f>A62</f>
        <v>令和</v>
      </c>
      <c r="B135" s="4453"/>
      <c r="C135" s="4453"/>
      <c r="D135" s="4449" t="str">
        <f>IF(D62="","",D62)</f>
        <v/>
      </c>
      <c r="E135" s="4449"/>
      <c r="F135" s="4444" t="str">
        <f>F62</f>
        <v>年</v>
      </c>
      <c r="G135" s="4444"/>
      <c r="H135" s="4449" t="str">
        <f>IF(H62="","",H62)</f>
        <v/>
      </c>
      <c r="I135" s="4449"/>
      <c r="J135" s="4444" t="str">
        <f>J62</f>
        <v>月</v>
      </c>
      <c r="K135" s="4445"/>
      <c r="L135" s="4448" t="str">
        <f>IF(L62="","",L62)</f>
        <v/>
      </c>
      <c r="M135" s="4449"/>
      <c r="N135" s="4444" t="str">
        <f>N62</f>
        <v>日～</v>
      </c>
      <c r="O135" s="4444"/>
      <c r="P135" s="4444"/>
      <c r="Q135" s="4449" t="str">
        <f>IF(Q62="","",Q62)</f>
        <v/>
      </c>
      <c r="R135" s="4449"/>
      <c r="S135" s="4444" t="str">
        <f>S62</f>
        <v>日</v>
      </c>
      <c r="T135" s="4445"/>
      <c r="U135" s="4456" t="str">
        <f>IF(U62="","",U62)</f>
        <v/>
      </c>
      <c r="V135" s="4457"/>
      <c r="W135" s="4457"/>
      <c r="X135" s="4444" t="str">
        <f>X62</f>
        <v>kwh</v>
      </c>
      <c r="Y135" s="4445"/>
      <c r="Z135" s="4464" t="str">
        <f t="shared" ref="Z135" si="13">IF(AJ62="","",AJ62)</f>
        <v/>
      </c>
      <c r="AA135" s="4465"/>
      <c r="AB135" s="4465"/>
      <c r="AC135" s="4465"/>
      <c r="AD135" s="4465"/>
      <c r="AE135" s="4465"/>
      <c r="AF135" s="4465"/>
      <c r="AG135" s="4465"/>
      <c r="AH135" s="4465"/>
      <c r="AI135" s="4465"/>
      <c r="AJ135" s="4465"/>
      <c r="AK135" s="4465"/>
      <c r="AL135" s="4465"/>
      <c r="AM135" s="4465"/>
      <c r="AN135" s="4466"/>
    </row>
    <row r="136" spans="1:40" ht="12.6" customHeight="1">
      <c r="A136" s="4454"/>
      <c r="B136" s="4455"/>
      <c r="C136" s="4455"/>
      <c r="D136" s="4451"/>
      <c r="E136" s="4451"/>
      <c r="F136" s="4446"/>
      <c r="G136" s="4446"/>
      <c r="H136" s="4451"/>
      <c r="I136" s="4451"/>
      <c r="J136" s="4446"/>
      <c r="K136" s="4447"/>
      <c r="L136" s="4450"/>
      <c r="M136" s="4451"/>
      <c r="N136" s="4446"/>
      <c r="O136" s="4446"/>
      <c r="P136" s="4446"/>
      <c r="Q136" s="4451"/>
      <c r="R136" s="4451"/>
      <c r="S136" s="4446"/>
      <c r="T136" s="4447"/>
      <c r="U136" s="4458"/>
      <c r="V136" s="4459"/>
      <c r="W136" s="4459"/>
      <c r="X136" s="4446"/>
      <c r="Y136" s="4447"/>
      <c r="Z136" s="4467"/>
      <c r="AA136" s="4468"/>
      <c r="AB136" s="4468"/>
      <c r="AC136" s="4468"/>
      <c r="AD136" s="4468"/>
      <c r="AE136" s="4468"/>
      <c r="AF136" s="4468"/>
      <c r="AG136" s="4468"/>
      <c r="AH136" s="4468"/>
      <c r="AI136" s="4468"/>
      <c r="AJ136" s="4468"/>
      <c r="AK136" s="4468"/>
      <c r="AL136" s="4468"/>
      <c r="AM136" s="4468"/>
      <c r="AN136" s="4469"/>
    </row>
    <row r="137" spans="1:40" ht="12.6" customHeight="1">
      <c r="A137" s="2793" t="str">
        <f>A64</f>
        <v>令和</v>
      </c>
      <c r="B137" s="2793"/>
      <c r="C137" s="2793" t="str">
        <f>IF(C64="","",C64)</f>
        <v/>
      </c>
      <c r="D137" s="2793"/>
      <c r="E137" s="2793" t="str">
        <f>E64</f>
        <v>年</v>
      </c>
      <c r="F137" s="2793"/>
      <c r="G137" s="2793" t="str">
        <f>IF(G64="","",G64)</f>
        <v/>
      </c>
      <c r="H137" s="2793"/>
      <c r="I137" s="2793" t="str">
        <f>I64</f>
        <v>月</v>
      </c>
      <c r="J137" s="2793"/>
      <c r="K137" s="2793" t="str">
        <f>IF(K64="","",K64)</f>
        <v/>
      </c>
      <c r="L137" s="2793"/>
      <c r="M137" s="2793" t="str">
        <f>M64</f>
        <v>日</v>
      </c>
      <c r="N137" s="2793"/>
      <c r="O137" s="765"/>
      <c r="P137" s="765"/>
      <c r="Q137" s="765"/>
      <c r="R137" s="765"/>
      <c r="S137" s="765"/>
      <c r="T137" s="765"/>
      <c r="U137" s="765"/>
      <c r="V137" s="765"/>
      <c r="W137" s="765"/>
      <c r="X137" s="765"/>
      <c r="Y137" s="765"/>
      <c r="Z137" s="765"/>
      <c r="AA137" s="765"/>
      <c r="AB137" s="765"/>
      <c r="AC137" s="765"/>
      <c r="AD137" s="765"/>
      <c r="AE137" s="765"/>
      <c r="AF137" s="765"/>
      <c r="AG137" s="765"/>
      <c r="AH137" s="765"/>
      <c r="AI137" s="765"/>
      <c r="AJ137" s="765"/>
      <c r="AK137" s="765"/>
      <c r="AL137" s="765"/>
      <c r="AM137" s="765"/>
      <c r="AN137" s="765"/>
    </row>
    <row r="138" spans="1:40" ht="12.6" customHeight="1">
      <c r="A138" s="1038"/>
      <c r="B138" s="1038"/>
      <c r="C138" s="1038"/>
      <c r="D138" s="1038"/>
      <c r="E138" s="2900" t="str">
        <f>E65</f>
        <v>申請者</v>
      </c>
      <c r="F138" s="2900"/>
      <c r="G138" s="2900"/>
      <c r="H138" s="2900"/>
      <c r="I138" s="765"/>
      <c r="J138" s="765"/>
      <c r="K138" s="2801" t="str">
        <f>K65</f>
        <v>住所</v>
      </c>
      <c r="L138" s="2801"/>
      <c r="M138" s="2801"/>
      <c r="N138" s="4523">
        <f>N65</f>
        <v>0</v>
      </c>
      <c r="O138" s="4523"/>
      <c r="P138" s="4523"/>
      <c r="Q138" s="4523"/>
      <c r="R138" s="4523"/>
      <c r="S138" s="4523"/>
      <c r="T138" s="4523"/>
      <c r="U138" s="4523"/>
      <c r="V138" s="4523"/>
      <c r="W138" s="4523"/>
      <c r="X138" s="4523"/>
      <c r="Y138" s="4523"/>
      <c r="Z138" s="4523"/>
      <c r="AA138" s="4523"/>
      <c r="AB138" s="4523"/>
      <c r="AC138" s="4523"/>
      <c r="AD138" s="4523"/>
      <c r="AE138" s="4523"/>
      <c r="AF138" s="4523"/>
      <c r="AG138" s="4523"/>
      <c r="AH138" s="4523"/>
      <c r="AI138" s="4523"/>
      <c r="AJ138" s="4523"/>
      <c r="AK138" s="4523"/>
      <c r="AL138" s="4523"/>
      <c r="AM138" s="4523"/>
      <c r="AN138" s="4523"/>
    </row>
    <row r="139" spans="1:40" ht="12.6" customHeight="1">
      <c r="A139" s="1038"/>
      <c r="B139" s="1038"/>
      <c r="C139" s="1038"/>
      <c r="D139" s="1038"/>
      <c r="E139" s="765"/>
      <c r="F139" s="765"/>
      <c r="G139" s="765"/>
      <c r="H139" s="765"/>
      <c r="I139" s="765"/>
      <c r="J139" s="765"/>
      <c r="K139" s="2801" t="str">
        <f>K66</f>
        <v>社名</v>
      </c>
      <c r="L139" s="2801"/>
      <c r="M139" s="2801"/>
      <c r="N139" s="4521">
        <f>N66</f>
        <v>0</v>
      </c>
      <c r="O139" s="4521"/>
      <c r="P139" s="4521"/>
      <c r="Q139" s="4521"/>
      <c r="R139" s="4521"/>
      <c r="S139" s="4521"/>
      <c r="T139" s="4521"/>
      <c r="U139" s="4521"/>
      <c r="V139" s="4521"/>
      <c r="W139" s="4521"/>
      <c r="X139" s="4521"/>
      <c r="Y139" s="4521"/>
      <c r="Z139" s="4521"/>
      <c r="AA139" s="4521"/>
      <c r="AB139" s="4521"/>
      <c r="AC139" s="4521"/>
      <c r="AD139" s="4521"/>
      <c r="AE139" s="4521"/>
      <c r="AF139" s="4521"/>
      <c r="AG139" s="4521"/>
      <c r="AH139" s="4521"/>
      <c r="AI139" s="4521"/>
      <c r="AJ139" s="4521"/>
      <c r="AK139" s="4521"/>
      <c r="AL139" s="4521"/>
      <c r="AM139" s="4521"/>
      <c r="AN139" s="4521"/>
    </row>
    <row r="140" spans="1:40" ht="12.6" customHeight="1">
      <c r="A140" s="1038"/>
      <c r="B140" s="1038"/>
      <c r="C140" s="1038"/>
      <c r="D140" s="1038"/>
      <c r="E140" s="765"/>
      <c r="F140" s="765"/>
      <c r="G140" s="765"/>
      <c r="H140" s="765"/>
      <c r="I140" s="765"/>
      <c r="J140" s="765"/>
      <c r="K140" s="2801" t="str">
        <f>K67</f>
        <v>TEL</v>
      </c>
      <c r="L140" s="2801"/>
      <c r="M140" s="2801"/>
      <c r="N140" s="4525" t="str">
        <f>N67</f>
        <v>078（）</v>
      </c>
      <c r="O140" s="4525"/>
      <c r="P140" s="4525"/>
      <c r="Q140" s="4525"/>
      <c r="R140" s="4525"/>
      <c r="S140" s="4525"/>
      <c r="T140" s="4525"/>
      <c r="U140" s="4525"/>
      <c r="V140" s="4525"/>
      <c r="W140" s="4525"/>
      <c r="X140" s="4525"/>
      <c r="Y140" s="4525"/>
      <c r="Z140" s="4526" t="str">
        <f>Z67</f>
        <v>FAX</v>
      </c>
      <c r="AA140" s="4526"/>
      <c r="AB140" s="4526"/>
      <c r="AC140" s="4525" t="str">
        <f>AC67</f>
        <v>（）</v>
      </c>
      <c r="AD140" s="4525"/>
      <c r="AE140" s="4525"/>
      <c r="AF140" s="4525"/>
      <c r="AG140" s="4525"/>
      <c r="AH140" s="4525"/>
      <c r="AI140" s="4525"/>
      <c r="AJ140" s="4525"/>
      <c r="AK140" s="4525"/>
      <c r="AL140" s="4525"/>
      <c r="AM140" s="4525"/>
      <c r="AN140" s="4525"/>
    </row>
    <row r="141" spans="1:40" ht="12.6" customHeight="1">
      <c r="A141" s="1038"/>
      <c r="B141" s="1038"/>
      <c r="C141" s="1038"/>
      <c r="D141" s="1038"/>
      <c r="E141" s="765"/>
      <c r="F141" s="765"/>
      <c r="G141" s="765"/>
      <c r="H141" s="765"/>
      <c r="I141" s="765"/>
      <c r="J141" s="765"/>
      <c r="K141" s="2801" t="str">
        <f>K68</f>
        <v>代表者</v>
      </c>
      <c r="L141" s="2801"/>
      <c r="M141" s="2801"/>
      <c r="N141" s="4521">
        <f>N68</f>
        <v>0</v>
      </c>
      <c r="O141" s="4521"/>
      <c r="P141" s="4521"/>
      <c r="Q141" s="4521"/>
      <c r="R141" s="4521"/>
      <c r="S141" s="4521"/>
      <c r="T141" s="4521"/>
      <c r="U141" s="4521"/>
      <c r="V141" s="4521"/>
      <c r="W141" s="4521"/>
      <c r="X141" s="4521"/>
      <c r="Y141" s="4521"/>
      <c r="Z141" s="4526" t="str">
        <f>Z68</f>
        <v>担当</v>
      </c>
      <c r="AA141" s="4526"/>
      <c r="AB141" s="4526"/>
      <c r="AC141" s="4521">
        <f>AC68</f>
        <v>0</v>
      </c>
      <c r="AD141" s="4521"/>
      <c r="AE141" s="4521"/>
      <c r="AF141" s="4521"/>
      <c r="AG141" s="4521"/>
      <c r="AH141" s="4521"/>
      <c r="AI141" s="4521"/>
      <c r="AJ141" s="4521"/>
      <c r="AK141" s="4521"/>
      <c r="AL141" s="4521"/>
      <c r="AM141" s="4522" t="str">
        <f>AM68</f>
        <v>㊞</v>
      </c>
      <c r="AN141" s="4522"/>
    </row>
    <row r="142" spans="1:40" ht="12.6" customHeight="1">
      <c r="A142" s="2774"/>
      <c r="B142" s="2774"/>
      <c r="C142" s="2774"/>
      <c r="D142" s="2774"/>
      <c r="E142" s="2774"/>
      <c r="F142" s="2774"/>
      <c r="G142" s="2774"/>
      <c r="H142" s="2774"/>
      <c r="I142" s="2774"/>
      <c r="J142" s="2774"/>
      <c r="K142" s="2774"/>
      <c r="L142" s="2774"/>
      <c r="M142" s="2774"/>
      <c r="N142" s="2774"/>
      <c r="O142" s="2774"/>
      <c r="P142" s="2774"/>
      <c r="Q142" s="2774"/>
      <c r="R142" s="2774"/>
      <c r="S142" s="2774"/>
      <c r="T142" s="2774"/>
      <c r="U142" s="2774"/>
      <c r="V142" s="2774"/>
      <c r="W142" s="2774"/>
      <c r="X142" s="2774"/>
      <c r="Y142" s="2774"/>
      <c r="Z142" s="2774"/>
      <c r="AA142" s="2774"/>
      <c r="AB142" s="2774"/>
      <c r="AC142" s="2774"/>
      <c r="AD142" s="2774"/>
      <c r="AE142" s="2774"/>
      <c r="AF142" s="2774"/>
      <c r="AG142" s="2774"/>
      <c r="AH142" s="2774"/>
      <c r="AI142" s="2774"/>
      <c r="AJ142" s="2774"/>
      <c r="AK142" s="2774"/>
      <c r="AL142" s="2774"/>
      <c r="AM142" s="2774"/>
      <c r="AN142" s="2774"/>
    </row>
    <row r="143" spans="1:40" ht="12.6" customHeight="1">
      <c r="A143" s="2774"/>
      <c r="B143" s="2774"/>
      <c r="C143" s="2774"/>
      <c r="D143" s="2774"/>
      <c r="E143" s="2774"/>
      <c r="F143" s="2774"/>
      <c r="G143" s="2774"/>
      <c r="H143" s="2774"/>
      <c r="I143" s="2774"/>
      <c r="J143" s="2774"/>
      <c r="K143" s="2774"/>
      <c r="L143" s="2774"/>
      <c r="M143" s="2774"/>
      <c r="N143" s="2774"/>
      <c r="O143" s="2774"/>
      <c r="P143" s="2774"/>
      <c r="Q143" s="2774"/>
      <c r="R143" s="2774"/>
      <c r="S143" s="2774"/>
      <c r="T143" s="2774"/>
      <c r="U143" s="2774"/>
      <c r="V143" s="2774"/>
      <c r="W143" s="2774"/>
      <c r="X143" s="2774"/>
      <c r="Y143" s="2774"/>
      <c r="Z143" s="2774"/>
      <c r="AA143" s="2774"/>
      <c r="AB143" s="2774"/>
      <c r="AC143" s="2774"/>
      <c r="AD143" s="2774"/>
      <c r="AE143" s="2774"/>
      <c r="AF143" s="2774"/>
      <c r="AG143" s="2774"/>
      <c r="AH143" s="2774"/>
      <c r="AI143" s="2774"/>
      <c r="AJ143" s="2774"/>
      <c r="AK143" s="2774"/>
      <c r="AL143" s="2774"/>
      <c r="AM143" s="2774"/>
      <c r="AN143" s="2774"/>
    </row>
    <row r="144" spans="1:40" ht="12.6" customHeight="1">
      <c r="A144" s="2774"/>
      <c r="B144" s="2774"/>
      <c r="C144" s="2774"/>
      <c r="D144" s="2774"/>
      <c r="E144" s="2774"/>
      <c r="F144" s="2774"/>
      <c r="G144" s="2774"/>
      <c r="H144" s="2774"/>
      <c r="I144" s="2774"/>
      <c r="J144" s="2774"/>
      <c r="K144" s="2774"/>
      <c r="L144" s="2774"/>
      <c r="M144" s="2774"/>
      <c r="N144" s="2774"/>
      <c r="O144" s="2774"/>
      <c r="P144" s="2774"/>
      <c r="Q144" s="2774"/>
      <c r="R144" s="2774"/>
      <c r="S144" s="2774"/>
      <c r="T144" s="2774"/>
      <c r="U144" s="2774"/>
      <c r="V144" s="2774"/>
      <c r="W144" s="2774"/>
      <c r="X144" s="2774"/>
      <c r="Y144" s="2774"/>
      <c r="Z144" s="2774"/>
      <c r="AA144" s="2774"/>
      <c r="AB144" s="2774"/>
      <c r="AC144" s="2774"/>
      <c r="AD144" s="2774"/>
      <c r="AE144" s="2774"/>
      <c r="AF144" s="2774"/>
      <c r="AG144" s="2774"/>
      <c r="AH144" s="2774"/>
      <c r="AI144" s="2774"/>
      <c r="AJ144" s="2774"/>
      <c r="AK144" s="2774"/>
      <c r="AL144" s="2774"/>
      <c r="AM144" s="2774"/>
      <c r="AN144" s="2774"/>
    </row>
    <row r="145" spans="1:40" ht="12.6" customHeight="1">
      <c r="A145" s="2774"/>
      <c r="B145" s="2774"/>
      <c r="C145" s="2774"/>
      <c r="D145" s="2774"/>
      <c r="E145" s="2774"/>
      <c r="F145" s="2774"/>
      <c r="G145" s="2774"/>
      <c r="H145" s="2774"/>
      <c r="I145" s="2774"/>
      <c r="J145" s="2774"/>
      <c r="K145" s="2774"/>
      <c r="L145" s="2774"/>
      <c r="M145" s="2774"/>
      <c r="N145" s="2774"/>
      <c r="O145" s="2774"/>
      <c r="P145" s="2774"/>
      <c r="Q145" s="2774"/>
      <c r="R145" s="2774"/>
      <c r="S145" s="2774"/>
      <c r="T145" s="2774"/>
      <c r="U145" s="2774"/>
      <c r="V145" s="2774"/>
      <c r="W145" s="2774"/>
      <c r="X145" s="2774"/>
      <c r="Y145" s="2774"/>
      <c r="Z145" s="2774"/>
      <c r="AA145" s="2774"/>
      <c r="AB145" s="2774"/>
      <c r="AC145" s="2774"/>
      <c r="AD145" s="2774"/>
      <c r="AE145" s="2774"/>
      <c r="AF145" s="2774"/>
      <c r="AG145" s="2774"/>
      <c r="AH145" s="2774"/>
      <c r="AI145" s="2774"/>
      <c r="AJ145" s="2774"/>
      <c r="AK145" s="2774"/>
      <c r="AL145" s="2774"/>
      <c r="AM145" s="2774"/>
      <c r="AN145" s="2774"/>
    </row>
    <row r="146" spans="1:40" ht="12.6" customHeight="1">
      <c r="A146" s="2774"/>
      <c r="B146" s="2774"/>
      <c r="C146" s="2774"/>
      <c r="D146" s="2774"/>
      <c r="E146" s="2774"/>
      <c r="F146" s="2774"/>
      <c r="G146" s="2774"/>
      <c r="H146" s="2774"/>
      <c r="I146" s="2774"/>
      <c r="J146" s="2774"/>
      <c r="K146" s="2774"/>
      <c r="L146" s="2774"/>
      <c r="M146" s="2774"/>
      <c r="N146" s="2774"/>
      <c r="O146" s="2774"/>
      <c r="P146" s="2774"/>
      <c r="Q146" s="2774"/>
      <c r="R146" s="2774"/>
      <c r="S146" s="2774"/>
      <c r="T146" s="2774"/>
      <c r="U146" s="2774"/>
      <c r="V146" s="2774"/>
      <c r="W146" s="2774"/>
      <c r="X146" s="2774"/>
      <c r="Y146" s="2774"/>
      <c r="Z146" s="2774"/>
      <c r="AA146" s="2774"/>
      <c r="AB146" s="2774"/>
      <c r="AC146" s="2774"/>
      <c r="AD146" s="2774"/>
      <c r="AE146" s="2774"/>
      <c r="AF146" s="2774"/>
      <c r="AG146" s="2774"/>
      <c r="AH146" s="2774"/>
      <c r="AI146" s="2774"/>
      <c r="AJ146" s="2774"/>
      <c r="AK146" s="2774"/>
      <c r="AL146" s="2774"/>
      <c r="AM146" s="2774"/>
      <c r="AN146" s="2774"/>
    </row>
  </sheetData>
  <mergeCells count="571">
    <mergeCell ref="Z133:AN134"/>
    <mergeCell ref="K141:M141"/>
    <mergeCell ref="N141:Y141"/>
    <mergeCell ref="Z141:AB141"/>
    <mergeCell ref="AC141:AL141"/>
    <mergeCell ref="AM141:AN141"/>
    <mergeCell ref="K140:M140"/>
    <mergeCell ref="Z140:AB140"/>
    <mergeCell ref="M137:N137"/>
    <mergeCell ref="Q135:R136"/>
    <mergeCell ref="Z135:AN136"/>
    <mergeCell ref="E138:H138"/>
    <mergeCell ref="K138:M138"/>
    <mergeCell ref="N138:AN138"/>
    <mergeCell ref="K139:M139"/>
    <mergeCell ref="N139:AN139"/>
    <mergeCell ref="N140:Y140"/>
    <mergeCell ref="AC140:AN140"/>
    <mergeCell ref="X129:Y130"/>
    <mergeCell ref="A137:B137"/>
    <mergeCell ref="C137:D137"/>
    <mergeCell ref="E137:F137"/>
    <mergeCell ref="G137:H137"/>
    <mergeCell ref="I137:J137"/>
    <mergeCell ref="K137:L137"/>
    <mergeCell ref="S135:T136"/>
    <mergeCell ref="U135:W136"/>
    <mergeCell ref="X135:Y136"/>
    <mergeCell ref="A135:C136"/>
    <mergeCell ref="D135:E136"/>
    <mergeCell ref="F135:G136"/>
    <mergeCell ref="H135:I136"/>
    <mergeCell ref="J135:K136"/>
    <mergeCell ref="L135:M136"/>
    <mergeCell ref="N135:P136"/>
    <mergeCell ref="H127:I128"/>
    <mergeCell ref="N131:P132"/>
    <mergeCell ref="Q131:R132"/>
    <mergeCell ref="S131:T132"/>
    <mergeCell ref="U131:W132"/>
    <mergeCell ref="X131:Y132"/>
    <mergeCell ref="U133:W134"/>
    <mergeCell ref="J127:K128"/>
    <mergeCell ref="A131:C132"/>
    <mergeCell ref="D131:E132"/>
    <mergeCell ref="F131:G132"/>
    <mergeCell ref="H131:I132"/>
    <mergeCell ref="J131:K132"/>
    <mergeCell ref="L131:M132"/>
    <mergeCell ref="S129:T130"/>
    <mergeCell ref="U129:W130"/>
    <mergeCell ref="L127:M128"/>
    <mergeCell ref="X133:Y134"/>
    <mergeCell ref="Q121:R122"/>
    <mergeCell ref="S119:T120"/>
    <mergeCell ref="S125:T126"/>
    <mergeCell ref="U125:W126"/>
    <mergeCell ref="X125:Y126"/>
    <mergeCell ref="S123:T124"/>
    <mergeCell ref="U123:W124"/>
    <mergeCell ref="X123:Y124"/>
    <mergeCell ref="A129:C130"/>
    <mergeCell ref="D129:E130"/>
    <mergeCell ref="F129:G130"/>
    <mergeCell ref="H129:I130"/>
    <mergeCell ref="J129:K130"/>
    <mergeCell ref="L129:M130"/>
    <mergeCell ref="N129:P130"/>
    <mergeCell ref="Q129:R130"/>
    <mergeCell ref="N127:P128"/>
    <mergeCell ref="Q127:R128"/>
    <mergeCell ref="S127:T128"/>
    <mergeCell ref="U127:W128"/>
    <mergeCell ref="X127:Y128"/>
    <mergeCell ref="A127:C128"/>
    <mergeCell ref="D127:E128"/>
    <mergeCell ref="F127:G128"/>
    <mergeCell ref="Q125:R126"/>
    <mergeCell ref="N123:P124"/>
    <mergeCell ref="Q123:R124"/>
    <mergeCell ref="A123:C124"/>
    <mergeCell ref="D123:E124"/>
    <mergeCell ref="F123:G124"/>
    <mergeCell ref="H123:I124"/>
    <mergeCell ref="J123:K124"/>
    <mergeCell ref="L123:M124"/>
    <mergeCell ref="A119:C120"/>
    <mergeCell ref="D119:E120"/>
    <mergeCell ref="A125:C126"/>
    <mergeCell ref="D125:E126"/>
    <mergeCell ref="F125:G126"/>
    <mergeCell ref="H125:I126"/>
    <mergeCell ref="J125:K126"/>
    <mergeCell ref="L125:M126"/>
    <mergeCell ref="N125:P126"/>
    <mergeCell ref="S110:T111"/>
    <mergeCell ref="U110:W111"/>
    <mergeCell ref="X110:Y111"/>
    <mergeCell ref="S108:T109"/>
    <mergeCell ref="U108:W109"/>
    <mergeCell ref="X108:Y109"/>
    <mergeCell ref="F119:G120"/>
    <mergeCell ref="H119:I120"/>
    <mergeCell ref="J119:K120"/>
    <mergeCell ref="L119:M120"/>
    <mergeCell ref="A117:K118"/>
    <mergeCell ref="L117:T118"/>
    <mergeCell ref="U117:Y118"/>
    <mergeCell ref="N114:P115"/>
    <mergeCell ref="Q114:R115"/>
    <mergeCell ref="S114:T115"/>
    <mergeCell ref="U114:W115"/>
    <mergeCell ref="X114:Y115"/>
    <mergeCell ref="A114:C115"/>
    <mergeCell ref="D114:E115"/>
    <mergeCell ref="F114:G115"/>
    <mergeCell ref="H114:I115"/>
    <mergeCell ref="N119:P120"/>
    <mergeCell ref="Q119:R120"/>
    <mergeCell ref="A110:C111"/>
    <mergeCell ref="D110:E111"/>
    <mergeCell ref="F110:G111"/>
    <mergeCell ref="H110:I111"/>
    <mergeCell ref="J110:K111"/>
    <mergeCell ref="L110:M111"/>
    <mergeCell ref="N110:P111"/>
    <mergeCell ref="Q110:R111"/>
    <mergeCell ref="N108:P109"/>
    <mergeCell ref="Q108:R109"/>
    <mergeCell ref="A102:C103"/>
    <mergeCell ref="D102:E103"/>
    <mergeCell ref="X106:Y107"/>
    <mergeCell ref="A108:C109"/>
    <mergeCell ref="D108:E109"/>
    <mergeCell ref="F108:G109"/>
    <mergeCell ref="H108:I109"/>
    <mergeCell ref="J108:K109"/>
    <mergeCell ref="L108:M109"/>
    <mergeCell ref="J106:K107"/>
    <mergeCell ref="L106:M107"/>
    <mergeCell ref="N106:P107"/>
    <mergeCell ref="Q106:R107"/>
    <mergeCell ref="S106:T107"/>
    <mergeCell ref="U106:W107"/>
    <mergeCell ref="S104:T105"/>
    <mergeCell ref="U104:W105"/>
    <mergeCell ref="X104:Y105"/>
    <mergeCell ref="A104:C105"/>
    <mergeCell ref="D104:E105"/>
    <mergeCell ref="F104:G105"/>
    <mergeCell ref="H104:I105"/>
    <mergeCell ref="J104:K105"/>
    <mergeCell ref="L104:M105"/>
    <mergeCell ref="N104:P105"/>
    <mergeCell ref="Q104:R105"/>
    <mergeCell ref="Z98:AN99"/>
    <mergeCell ref="F102:G103"/>
    <mergeCell ref="H102:I103"/>
    <mergeCell ref="J102:K103"/>
    <mergeCell ref="L102:M103"/>
    <mergeCell ref="S100:T101"/>
    <mergeCell ref="U100:W101"/>
    <mergeCell ref="X100:Y101"/>
    <mergeCell ref="Z100:AN101"/>
    <mergeCell ref="Z102:AN103"/>
    <mergeCell ref="N102:P103"/>
    <mergeCell ref="Q102:R103"/>
    <mergeCell ref="S102:T103"/>
    <mergeCell ref="U102:W103"/>
    <mergeCell ref="X102:Y103"/>
    <mergeCell ref="S98:T99"/>
    <mergeCell ref="U98:W99"/>
    <mergeCell ref="X98:Y99"/>
    <mergeCell ref="N100:P101"/>
    <mergeCell ref="Q100:R101"/>
    <mergeCell ref="N98:P99"/>
    <mergeCell ref="Q98:R99"/>
    <mergeCell ref="A98:C99"/>
    <mergeCell ref="D98:E99"/>
    <mergeCell ref="F98:G99"/>
    <mergeCell ref="H98:I99"/>
    <mergeCell ref="J98:K99"/>
    <mergeCell ref="L98:M99"/>
    <mergeCell ref="A100:C101"/>
    <mergeCell ref="D100:E101"/>
    <mergeCell ref="F100:G101"/>
    <mergeCell ref="H100:I101"/>
    <mergeCell ref="J100:K101"/>
    <mergeCell ref="L100:M101"/>
    <mergeCell ref="A14:AN15"/>
    <mergeCell ref="A16:AN17"/>
    <mergeCell ref="A83:AN84"/>
    <mergeCell ref="A85:X86"/>
    <mergeCell ref="A87:AN88"/>
    <mergeCell ref="A89:AN90"/>
    <mergeCell ref="R91:V92"/>
    <mergeCell ref="W91:AN92"/>
    <mergeCell ref="A69:AN72"/>
    <mergeCell ref="E64:F64"/>
    <mergeCell ref="G64:H64"/>
    <mergeCell ref="S62:T63"/>
    <mergeCell ref="U62:W63"/>
    <mergeCell ref="X62:Y63"/>
    <mergeCell ref="A62:C63"/>
    <mergeCell ref="N67:Y67"/>
    <mergeCell ref="AC67:AN67"/>
    <mergeCell ref="Q62:R63"/>
    <mergeCell ref="N58:P59"/>
    <mergeCell ref="S58:T59"/>
    <mergeCell ref="U58:W59"/>
    <mergeCell ref="X58:Y59"/>
    <mergeCell ref="A58:C59"/>
    <mergeCell ref="D58:E59"/>
    <mergeCell ref="A12:X13"/>
    <mergeCell ref="N68:Y68"/>
    <mergeCell ref="Z68:AB68"/>
    <mergeCell ref="AC68:AL68"/>
    <mergeCell ref="AM68:AN68"/>
    <mergeCell ref="K67:M67"/>
    <mergeCell ref="K68:M68"/>
    <mergeCell ref="Z67:AB67"/>
    <mergeCell ref="I64:J64"/>
    <mergeCell ref="K64:L64"/>
    <mergeCell ref="M64:N64"/>
    <mergeCell ref="E65:H65"/>
    <mergeCell ref="K65:M65"/>
    <mergeCell ref="K66:M66"/>
    <mergeCell ref="N65:AN65"/>
    <mergeCell ref="N66:AN66"/>
    <mergeCell ref="A64:B64"/>
    <mergeCell ref="C64:D64"/>
    <mergeCell ref="D62:E63"/>
    <mergeCell ref="F62:G63"/>
    <mergeCell ref="H62:I63"/>
    <mergeCell ref="J62:K63"/>
    <mergeCell ref="L62:M63"/>
    <mergeCell ref="N62:P63"/>
    <mergeCell ref="F58:G59"/>
    <mergeCell ref="H58:I59"/>
    <mergeCell ref="J58:K59"/>
    <mergeCell ref="L58:M59"/>
    <mergeCell ref="A56:C57"/>
    <mergeCell ref="D56:E57"/>
    <mergeCell ref="F56:G57"/>
    <mergeCell ref="H56:I57"/>
    <mergeCell ref="J56:K57"/>
    <mergeCell ref="L56:M57"/>
    <mergeCell ref="N56:P57"/>
    <mergeCell ref="Q56:R57"/>
    <mergeCell ref="Q58:R59"/>
    <mergeCell ref="X54:Y55"/>
    <mergeCell ref="J54:K55"/>
    <mergeCell ref="L54:M55"/>
    <mergeCell ref="N54:P55"/>
    <mergeCell ref="Q54:R55"/>
    <mergeCell ref="S54:T55"/>
    <mergeCell ref="U54:W55"/>
    <mergeCell ref="S56:T57"/>
    <mergeCell ref="U56:W57"/>
    <mergeCell ref="X56:Y57"/>
    <mergeCell ref="A52:C53"/>
    <mergeCell ref="D52:E53"/>
    <mergeCell ref="F52:G53"/>
    <mergeCell ref="H52:I53"/>
    <mergeCell ref="J52:K53"/>
    <mergeCell ref="L52:M53"/>
    <mergeCell ref="N52:P53"/>
    <mergeCell ref="Q52:R53"/>
    <mergeCell ref="N50:P51"/>
    <mergeCell ref="Q50:R51"/>
    <mergeCell ref="A50:C51"/>
    <mergeCell ref="D50:E51"/>
    <mergeCell ref="F50:G51"/>
    <mergeCell ref="H50:I51"/>
    <mergeCell ref="J50:K51"/>
    <mergeCell ref="L50:M51"/>
    <mergeCell ref="S48:T49"/>
    <mergeCell ref="U48:W49"/>
    <mergeCell ref="X48:Y49"/>
    <mergeCell ref="S52:T53"/>
    <mergeCell ref="U52:W53"/>
    <mergeCell ref="X52:Y53"/>
    <mergeCell ref="S50:T51"/>
    <mergeCell ref="U50:W51"/>
    <mergeCell ref="X50:Y51"/>
    <mergeCell ref="S46:T47"/>
    <mergeCell ref="U46:W47"/>
    <mergeCell ref="X46:Y47"/>
    <mergeCell ref="A46:C47"/>
    <mergeCell ref="D46:E47"/>
    <mergeCell ref="F46:G47"/>
    <mergeCell ref="H46:I47"/>
    <mergeCell ref="J46:K47"/>
    <mergeCell ref="L46:M47"/>
    <mergeCell ref="A48:C49"/>
    <mergeCell ref="D48:E49"/>
    <mergeCell ref="F48:G49"/>
    <mergeCell ref="H48:I49"/>
    <mergeCell ref="J48:K49"/>
    <mergeCell ref="L48:M49"/>
    <mergeCell ref="N48:P49"/>
    <mergeCell ref="Q48:R49"/>
    <mergeCell ref="N46:P47"/>
    <mergeCell ref="Q46:R47"/>
    <mergeCell ref="A44:K45"/>
    <mergeCell ref="L44:T45"/>
    <mergeCell ref="U44:Y45"/>
    <mergeCell ref="U41:W42"/>
    <mergeCell ref="X41:Y42"/>
    <mergeCell ref="A41:C42"/>
    <mergeCell ref="D41:E42"/>
    <mergeCell ref="F41:G42"/>
    <mergeCell ref="H41:I42"/>
    <mergeCell ref="J41:K42"/>
    <mergeCell ref="L41:M42"/>
    <mergeCell ref="N41:P42"/>
    <mergeCell ref="Q41:R42"/>
    <mergeCell ref="S41:T42"/>
    <mergeCell ref="X35:Y36"/>
    <mergeCell ref="Q37:R38"/>
    <mergeCell ref="S37:T38"/>
    <mergeCell ref="A35:C36"/>
    <mergeCell ref="D35:E36"/>
    <mergeCell ref="F35:G36"/>
    <mergeCell ref="H35:I36"/>
    <mergeCell ref="J35:K36"/>
    <mergeCell ref="U37:W38"/>
    <mergeCell ref="X37:Y38"/>
    <mergeCell ref="Q35:R36"/>
    <mergeCell ref="S35:T36"/>
    <mergeCell ref="A31:C32"/>
    <mergeCell ref="D31:E32"/>
    <mergeCell ref="F31:G32"/>
    <mergeCell ref="A33:C34"/>
    <mergeCell ref="D33:E34"/>
    <mergeCell ref="F33:G34"/>
    <mergeCell ref="U35:W36"/>
    <mergeCell ref="A37:C38"/>
    <mergeCell ref="D37:E38"/>
    <mergeCell ref="F37:G38"/>
    <mergeCell ref="H37:I38"/>
    <mergeCell ref="J37:K38"/>
    <mergeCell ref="L37:M38"/>
    <mergeCell ref="N37:P38"/>
    <mergeCell ref="L35:M36"/>
    <mergeCell ref="N35:P36"/>
    <mergeCell ref="H33:I34"/>
    <mergeCell ref="J33:K34"/>
    <mergeCell ref="L33:M34"/>
    <mergeCell ref="N33:P34"/>
    <mergeCell ref="H31:I32"/>
    <mergeCell ref="J31:K32"/>
    <mergeCell ref="L31:M32"/>
    <mergeCell ref="N31:P32"/>
    <mergeCell ref="Q29:R30"/>
    <mergeCell ref="S29:T30"/>
    <mergeCell ref="U29:W30"/>
    <mergeCell ref="X29:Y30"/>
    <mergeCell ref="X31:Y32"/>
    <mergeCell ref="Q31:R32"/>
    <mergeCell ref="S31:T32"/>
    <mergeCell ref="U31:W32"/>
    <mergeCell ref="U33:W34"/>
    <mergeCell ref="X33:Y34"/>
    <mergeCell ref="Q33:R34"/>
    <mergeCell ref="S33:T34"/>
    <mergeCell ref="Z23:AN24"/>
    <mergeCell ref="Z25:AN26"/>
    <mergeCell ref="A25:C26"/>
    <mergeCell ref="D25:E26"/>
    <mergeCell ref="F25:G26"/>
    <mergeCell ref="H25:I26"/>
    <mergeCell ref="J25:K26"/>
    <mergeCell ref="L25:M26"/>
    <mergeCell ref="N25:P26"/>
    <mergeCell ref="A10:AN11"/>
    <mergeCell ref="A106:C107"/>
    <mergeCell ref="D106:E107"/>
    <mergeCell ref="F106:G107"/>
    <mergeCell ref="H106:I107"/>
    <mergeCell ref="AP54:DE54"/>
    <mergeCell ref="AP58:DE58"/>
    <mergeCell ref="A54:C55"/>
    <mergeCell ref="D54:E55"/>
    <mergeCell ref="F54:G55"/>
    <mergeCell ref="H54:I55"/>
    <mergeCell ref="CZ43:DA44"/>
    <mergeCell ref="DB43:DB44"/>
    <mergeCell ref="DC43:DD43"/>
    <mergeCell ref="DE43:DE44"/>
    <mergeCell ref="A23:K24"/>
    <mergeCell ref="L23:T24"/>
    <mergeCell ref="U23:Y24"/>
    <mergeCell ref="R18:V19"/>
    <mergeCell ref="R20:V21"/>
    <mergeCell ref="W18:AN19"/>
    <mergeCell ref="W20:AN21"/>
    <mergeCell ref="Q25:R26"/>
    <mergeCell ref="S25:T26"/>
    <mergeCell ref="EZ47:FD48"/>
    <mergeCell ref="DI49:DL50"/>
    <mergeCell ref="DM49:DP50"/>
    <mergeCell ref="DQ49:DT50"/>
    <mergeCell ref="DU49:DX50"/>
    <mergeCell ref="DY49:EB50"/>
    <mergeCell ref="EC49:EF50"/>
    <mergeCell ref="EG49:EJ50"/>
    <mergeCell ref="EK49:EN50"/>
    <mergeCell ref="EO49:ER50"/>
    <mergeCell ref="ES49:EV50"/>
    <mergeCell ref="EW49:EZ50"/>
    <mergeCell ref="FA49:FD50"/>
    <mergeCell ref="DY51:EB54"/>
    <mergeCell ref="EC51:EF54"/>
    <mergeCell ref="EG51:EJ54"/>
    <mergeCell ref="EK51:EN54"/>
    <mergeCell ref="EO51:ER54"/>
    <mergeCell ref="DI47:DQ48"/>
    <mergeCell ref="DU47:EC48"/>
    <mergeCell ref="EG47:EL48"/>
    <mergeCell ref="EN47:ER48"/>
    <mergeCell ref="A142:AN146"/>
    <mergeCell ref="EG63:EJ66"/>
    <mergeCell ref="EK63:EN66"/>
    <mergeCell ref="EO63:ER66"/>
    <mergeCell ref="ES63:EV66"/>
    <mergeCell ref="EW63:EZ66"/>
    <mergeCell ref="FA63:FD66"/>
    <mergeCell ref="DR45:FD46"/>
    <mergeCell ref="ES51:EV54"/>
    <mergeCell ref="EW51:EZ54"/>
    <mergeCell ref="FA51:FD54"/>
    <mergeCell ref="EG57:EL58"/>
    <mergeCell ref="EN57:ER58"/>
    <mergeCell ref="EZ57:FD58"/>
    <mergeCell ref="EG59:EJ62"/>
    <mergeCell ref="EK59:EN62"/>
    <mergeCell ref="EO59:ER62"/>
    <mergeCell ref="ES59:EV62"/>
    <mergeCell ref="EW59:EZ62"/>
    <mergeCell ref="FA59:FD62"/>
    <mergeCell ref="DI51:DL54"/>
    <mergeCell ref="DM51:DP54"/>
    <mergeCell ref="DQ51:DT54"/>
    <mergeCell ref="DU51:DX54"/>
    <mergeCell ref="Z27:AN28"/>
    <mergeCell ref="Z29:AN30"/>
    <mergeCell ref="Z31:AN32"/>
    <mergeCell ref="Z33:AN34"/>
    <mergeCell ref="Z35:AN36"/>
    <mergeCell ref="Z37:AN38"/>
    <mergeCell ref="Z41:AN42"/>
    <mergeCell ref="A39:C40"/>
    <mergeCell ref="D39:E40"/>
    <mergeCell ref="F39:G40"/>
    <mergeCell ref="H39:I40"/>
    <mergeCell ref="J39:K40"/>
    <mergeCell ref="L39:M40"/>
    <mergeCell ref="N39:P40"/>
    <mergeCell ref="Q39:R40"/>
    <mergeCell ref="S39:T40"/>
    <mergeCell ref="U39:W40"/>
    <mergeCell ref="X39:Y40"/>
    <mergeCell ref="Z39:AN40"/>
    <mergeCell ref="U27:W28"/>
    <mergeCell ref="X27:Y28"/>
    <mergeCell ref="L27:M28"/>
    <mergeCell ref="N27:P28"/>
    <mergeCell ref="Q27:R28"/>
    <mergeCell ref="Z44:AN45"/>
    <mergeCell ref="Z46:AN47"/>
    <mergeCell ref="Z48:AN49"/>
    <mergeCell ref="Z50:AN51"/>
    <mergeCell ref="Z52:AN53"/>
    <mergeCell ref="Z54:AN55"/>
    <mergeCell ref="Z56:AN57"/>
    <mergeCell ref="Z58:AN59"/>
    <mergeCell ref="Z60:AN61"/>
    <mergeCell ref="Z104:AN105"/>
    <mergeCell ref="Z106:AN107"/>
    <mergeCell ref="Z108:AN109"/>
    <mergeCell ref="Z110:AN111"/>
    <mergeCell ref="Z112:AN113"/>
    <mergeCell ref="Z114:AN115"/>
    <mergeCell ref="Z62:AN63"/>
    <mergeCell ref="A60:C61"/>
    <mergeCell ref="D60:E61"/>
    <mergeCell ref="F60:G61"/>
    <mergeCell ref="H60:I61"/>
    <mergeCell ref="J60:K61"/>
    <mergeCell ref="L60:M61"/>
    <mergeCell ref="N60:P61"/>
    <mergeCell ref="Q60:R61"/>
    <mergeCell ref="S60:T61"/>
    <mergeCell ref="U60:W61"/>
    <mergeCell ref="X60:Y61"/>
    <mergeCell ref="R93:V94"/>
    <mergeCell ref="W93:AN94"/>
    <mergeCell ref="A96:K97"/>
    <mergeCell ref="L96:T97"/>
    <mergeCell ref="U96:Y97"/>
    <mergeCell ref="Z96:AN97"/>
    <mergeCell ref="A112:C113"/>
    <mergeCell ref="D112:E113"/>
    <mergeCell ref="F112:G113"/>
    <mergeCell ref="H112:I113"/>
    <mergeCell ref="J112:K113"/>
    <mergeCell ref="L112:M113"/>
    <mergeCell ref="N112:P113"/>
    <mergeCell ref="Q112:R113"/>
    <mergeCell ref="S112:T113"/>
    <mergeCell ref="U112:W113"/>
    <mergeCell ref="X112:Y113"/>
    <mergeCell ref="Z119:AN120"/>
    <mergeCell ref="Z121:AN122"/>
    <mergeCell ref="Z123:AN124"/>
    <mergeCell ref="Z125:AN126"/>
    <mergeCell ref="Z127:AN128"/>
    <mergeCell ref="Z129:AN130"/>
    <mergeCell ref="Z131:AN132"/>
    <mergeCell ref="Z117:AN118"/>
    <mergeCell ref="U119:W120"/>
    <mergeCell ref="X119:Y120"/>
    <mergeCell ref="J114:K115"/>
    <mergeCell ref="L114:M115"/>
    <mergeCell ref="S121:T122"/>
    <mergeCell ref="A116:E116"/>
    <mergeCell ref="H116:P116"/>
    <mergeCell ref="R116:Y116"/>
    <mergeCell ref="A133:C134"/>
    <mergeCell ref="D133:E134"/>
    <mergeCell ref="F133:G134"/>
    <mergeCell ref="H133:I134"/>
    <mergeCell ref="J133:K134"/>
    <mergeCell ref="L133:M134"/>
    <mergeCell ref="N133:P134"/>
    <mergeCell ref="Q133:R134"/>
    <mergeCell ref="S133:T134"/>
    <mergeCell ref="U121:W122"/>
    <mergeCell ref="X121:Y122"/>
    <mergeCell ref="A121:C122"/>
    <mergeCell ref="D121:E122"/>
    <mergeCell ref="F121:G122"/>
    <mergeCell ref="H121:I122"/>
    <mergeCell ref="J121:K122"/>
    <mergeCell ref="L121:M122"/>
    <mergeCell ref="N121:P122"/>
    <mergeCell ref="A22:E22"/>
    <mergeCell ref="H22:P22"/>
    <mergeCell ref="R22:Y22"/>
    <mergeCell ref="A43:E43"/>
    <mergeCell ref="H43:P43"/>
    <mergeCell ref="R43:Y43"/>
    <mergeCell ref="A95:E95"/>
    <mergeCell ref="H95:P95"/>
    <mergeCell ref="R95:Y95"/>
    <mergeCell ref="X25:Y26"/>
    <mergeCell ref="U25:W26"/>
    <mergeCell ref="S27:T28"/>
    <mergeCell ref="A29:C30"/>
    <mergeCell ref="D29:E30"/>
    <mergeCell ref="F29:G30"/>
    <mergeCell ref="H29:I30"/>
    <mergeCell ref="J29:K30"/>
    <mergeCell ref="L29:M30"/>
    <mergeCell ref="N29:P30"/>
    <mergeCell ref="A27:C28"/>
    <mergeCell ref="D27:E28"/>
    <mergeCell ref="F27:G28"/>
    <mergeCell ref="H27:I28"/>
    <mergeCell ref="J27:K28"/>
  </mergeCells>
  <phoneticPr fontId="71"/>
  <conditionalFormatting sqref="W18:AN19">
    <cfRule type="containsBlanks" dxfId="1750" priority="2">
      <formula>LEN(TRIM(W18))=0</formula>
    </cfRule>
  </conditionalFormatting>
  <conditionalFormatting sqref="C64:D64 G64:H64 K64:L64">
    <cfRule type="containsBlanks" dxfId="1749" priority="1">
      <formula>LEN(TRIM(C64))=0</formula>
    </cfRule>
  </conditionalFormatting>
  <dataValidations count="3">
    <dataValidation imeMode="hiragana" allowBlank="1" showInputMessage="1" showErrorMessage="1" sqref="W18:AN19"/>
    <dataValidation imeMode="halfAlpha" allowBlank="1" showInputMessage="1" showErrorMessage="1" sqref="D25:E42 Q98:R115 D46:E63 D119:E136 Q25:R42 L25:M42 H25:I42 U25:W42 L46:M63 Q46:R63 H46:I63 U98:W115 H98:I115 D98:E115 L98:M115 U119:W136 Q119:R136 L119:M136 H119:I136 U46:W63"/>
    <dataValidation type="list" allowBlank="1" showInputMessage="1" showErrorMessage="1" sqref="G22 Q22 G43 Q43 G95 Q95 G116 Q116">
      <formula1>"□,■"</formula1>
    </dataValidation>
  </dataValidations>
  <printOptions horizontalCentered="1" verticalCentered="1"/>
  <pageMargins left="0.78740157480314965" right="0.78740157480314965" top="0.39370078740157483" bottom="0.39370078740157483" header="0.39370078740157483" footer="0.39370078740157483"/>
  <pageSetup paperSize="9" scale="91" fitToHeight="2" orientation="portrait" horizontalDpi="300" verticalDpi="300" r:id="rId1"/>
  <rowBreaks count="1" manualBreakCount="1">
    <brk id="72" max="39"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C26"/>
  <sheetViews>
    <sheetView workbookViewId="0"/>
  </sheetViews>
  <sheetFormatPr defaultColWidth="8.75" defaultRowHeight="13.5"/>
  <cols>
    <col min="1" max="1" width="34.875" style="1522" customWidth="1"/>
    <col min="2" max="2" width="31.125" style="1522" customWidth="1"/>
    <col min="3" max="3" width="39" style="1522" customWidth="1"/>
    <col min="4" max="16384" width="8.75" style="1522"/>
  </cols>
  <sheetData>
    <row r="1" spans="1:3" ht="20.100000000000001" customHeight="1">
      <c r="B1" s="1527"/>
      <c r="C1" s="1535" t="s">
        <v>2930</v>
      </c>
    </row>
    <row r="2" spans="1:3" ht="20.100000000000001" customHeight="1">
      <c r="A2" s="4527" t="s">
        <v>2912</v>
      </c>
      <c r="B2" s="4528"/>
    </row>
    <row r="3" spans="1:3" ht="20.100000000000001" customHeight="1">
      <c r="B3" s="1523" t="s">
        <v>2913</v>
      </c>
    </row>
    <row r="4" spans="1:3" ht="19.5">
      <c r="A4" s="1524"/>
    </row>
    <row r="5" spans="1:3" ht="20.100000000000001" customHeight="1">
      <c r="A5" s="1525"/>
      <c r="B5" s="1530" t="s">
        <v>2914</v>
      </c>
      <c r="C5" s="1529"/>
    </row>
    <row r="6" spans="1:3" ht="20.100000000000001" customHeight="1">
      <c r="A6" s="1525"/>
      <c r="B6" s="1528" t="s">
        <v>2915</v>
      </c>
      <c r="C6" s="1538">
        <f>一括入力シート!B45</f>
        <v>0</v>
      </c>
    </row>
    <row r="7" spans="1:3" ht="20.100000000000001" customHeight="1">
      <c r="A7" s="1525"/>
      <c r="B7" s="1531" t="s">
        <v>2916</v>
      </c>
      <c r="C7" s="1539">
        <f>一括入力シート!B54</f>
        <v>0</v>
      </c>
    </row>
    <row r="8" spans="1:3" ht="18">
      <c r="A8" s="1526"/>
    </row>
    <row r="9" spans="1:3" ht="18">
      <c r="A9" s="1526"/>
    </row>
    <row r="10" spans="1:3" ht="18.95" customHeight="1">
      <c r="A10" s="4536" t="s">
        <v>2917</v>
      </c>
      <c r="B10" s="4536"/>
      <c r="C10" s="4536"/>
    </row>
    <row r="11" spans="1:3" ht="19.5">
      <c r="A11" s="1524"/>
    </row>
    <row r="12" spans="1:3" ht="19.5">
      <c r="A12" s="1524"/>
    </row>
    <row r="13" spans="1:3" ht="22.5" customHeight="1">
      <c r="A13" s="4537" t="s">
        <v>2918</v>
      </c>
      <c r="B13" s="4537"/>
      <c r="C13" s="4537"/>
    </row>
    <row r="14" spans="1:3" ht="20.25" thickBot="1">
      <c r="A14" s="1524"/>
    </row>
    <row r="15" spans="1:3" ht="65.45" customHeight="1" thickBot="1">
      <c r="A15" s="1533" t="s">
        <v>2919</v>
      </c>
      <c r="B15" s="4538">
        <f>一括入力シート!B6</f>
        <v>0</v>
      </c>
      <c r="C15" s="4539"/>
    </row>
    <row r="16" spans="1:3" ht="39.4" customHeight="1">
      <c r="A16" s="4529" t="s">
        <v>2920</v>
      </c>
      <c r="B16" s="4540" t="s">
        <v>2921</v>
      </c>
      <c r="C16" s="4541"/>
    </row>
    <row r="17" spans="1:3" ht="39.4" customHeight="1">
      <c r="A17" s="4530"/>
      <c r="B17" s="4542" t="s">
        <v>2922</v>
      </c>
      <c r="C17" s="4543"/>
    </row>
    <row r="18" spans="1:3" ht="39.4" customHeight="1">
      <c r="A18" s="4530"/>
      <c r="B18" s="4542" t="s">
        <v>2928</v>
      </c>
      <c r="C18" s="4543"/>
    </row>
    <row r="19" spans="1:3" ht="39.4" customHeight="1">
      <c r="A19" s="4530"/>
      <c r="B19" s="4542" t="s">
        <v>2929</v>
      </c>
      <c r="C19" s="4543"/>
    </row>
    <row r="20" spans="1:3" ht="39.4" customHeight="1">
      <c r="A20" s="4530"/>
      <c r="B20" s="4542" t="s">
        <v>2923</v>
      </c>
      <c r="C20" s="4543"/>
    </row>
    <row r="21" spans="1:3" ht="39.4" customHeight="1">
      <c r="A21" s="4530"/>
      <c r="B21" s="1532"/>
      <c r="C21" s="1534"/>
    </row>
    <row r="22" spans="1:3" ht="39.4" customHeight="1" thickBot="1">
      <c r="A22" s="4531"/>
      <c r="B22" s="4533" t="s">
        <v>2924</v>
      </c>
      <c r="C22" s="4534"/>
    </row>
    <row r="23" spans="1:3" ht="12.95" customHeight="1">
      <c r="A23" s="1536"/>
      <c r="B23" s="1537"/>
      <c r="C23" s="1537"/>
    </row>
    <row r="24" spans="1:3">
      <c r="A24" s="4532" t="s">
        <v>2925</v>
      </c>
      <c r="B24" s="4528"/>
    </row>
    <row r="25" spans="1:3">
      <c r="A25" s="4532" t="s">
        <v>2926</v>
      </c>
      <c r="B25" s="4528"/>
    </row>
    <row r="26" spans="1:3">
      <c r="A26" s="4535" t="s">
        <v>2927</v>
      </c>
      <c r="B26" s="4528"/>
    </row>
  </sheetData>
  <mergeCells count="14">
    <mergeCell ref="A26:B26"/>
    <mergeCell ref="A10:C10"/>
    <mergeCell ref="A13:C13"/>
    <mergeCell ref="B15:C15"/>
    <mergeCell ref="B16:C16"/>
    <mergeCell ref="B17:C17"/>
    <mergeCell ref="B20:C20"/>
    <mergeCell ref="B18:C18"/>
    <mergeCell ref="B19:C19"/>
    <mergeCell ref="A2:B2"/>
    <mergeCell ref="A16:A22"/>
    <mergeCell ref="A24:B24"/>
    <mergeCell ref="B22:C22"/>
    <mergeCell ref="A25:B25"/>
  </mergeCells>
  <phoneticPr fontId="71"/>
  <pageMargins left="0.75" right="0.75" top="1" bottom="1" header="0.5" footer="0.5"/>
  <pageSetup paperSize="9" scale="83"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E28"/>
  <sheetViews>
    <sheetView zoomScaleNormal="100" zoomScaleSheetLayoutView="100" workbookViewId="0">
      <selection sqref="A1:E29"/>
    </sheetView>
  </sheetViews>
  <sheetFormatPr defaultColWidth="8.75" defaultRowHeight="15"/>
  <cols>
    <col min="1" max="2" width="4.625" style="1656" customWidth="1"/>
    <col min="3" max="3" width="6.125" style="1656" customWidth="1"/>
    <col min="4" max="4" width="22.625" style="1656" customWidth="1"/>
    <col min="5" max="5" width="47.25" style="1656" customWidth="1"/>
    <col min="6" max="16384" width="8.75" style="1656"/>
  </cols>
  <sheetData>
    <row r="1" spans="1:5" ht="20.100000000000001" customHeight="1">
      <c r="D1" s="1657"/>
      <c r="E1" s="1658" t="s">
        <v>2930</v>
      </c>
    </row>
    <row r="2" spans="1:5" ht="20.100000000000001" customHeight="1">
      <c r="A2" s="4547" t="s">
        <v>2912</v>
      </c>
      <c r="B2" s="4547"/>
      <c r="C2" s="4547"/>
      <c r="D2" s="4548"/>
    </row>
    <row r="3" spans="1:5" ht="20.100000000000001" customHeight="1">
      <c r="D3" s="1659" t="s">
        <v>2913</v>
      </c>
    </row>
    <row r="4" spans="1:5" ht="15.75">
      <c r="A4" s="1660"/>
      <c r="B4" s="1660"/>
      <c r="C4" s="1660"/>
    </row>
    <row r="5" spans="1:5" ht="20.100000000000001" customHeight="1">
      <c r="A5" s="1661"/>
      <c r="B5" s="1661"/>
      <c r="C5" s="1661"/>
      <c r="D5" s="1662" t="s">
        <v>2914</v>
      </c>
      <c r="E5" s="1663"/>
    </row>
    <row r="6" spans="1:5" ht="20.100000000000001" customHeight="1">
      <c r="A6" s="1661"/>
      <c r="B6" s="1661"/>
      <c r="C6" s="1661"/>
      <c r="D6" s="1664" t="s">
        <v>2915</v>
      </c>
      <c r="E6" s="1665">
        <f>一括入力シート!B45</f>
        <v>0</v>
      </c>
    </row>
    <row r="7" spans="1:5" ht="20.100000000000001" customHeight="1">
      <c r="A7" s="1661"/>
      <c r="B7" s="1661"/>
      <c r="C7" s="1661"/>
      <c r="D7" s="1662" t="s">
        <v>2916</v>
      </c>
      <c r="E7" s="1666">
        <f>一括入力シート!B54</f>
        <v>0</v>
      </c>
    </row>
    <row r="8" spans="1:5">
      <c r="A8" s="1667"/>
      <c r="B8" s="1667"/>
      <c r="C8" s="1667"/>
    </row>
    <row r="9" spans="1:5">
      <c r="A9" s="1667"/>
      <c r="B9" s="1667"/>
      <c r="C9" s="1667"/>
    </row>
    <row r="10" spans="1:5" ht="18.95" customHeight="1">
      <c r="A10" s="4549" t="s">
        <v>3164</v>
      </c>
      <c r="B10" s="4549"/>
      <c r="C10" s="4549"/>
      <c r="D10" s="4549"/>
      <c r="E10" s="4549"/>
    </row>
    <row r="11" spans="1:5" ht="15.75">
      <c r="A11" s="1660"/>
      <c r="B11" s="1660"/>
      <c r="C11" s="1660"/>
    </row>
    <row r="12" spans="1:5" ht="22.5" customHeight="1">
      <c r="A12" s="4550" t="s">
        <v>2918</v>
      </c>
      <c r="B12" s="4550"/>
      <c r="C12" s="4550"/>
      <c r="D12" s="4550"/>
      <c r="E12" s="4550"/>
    </row>
    <row r="13" spans="1:5" ht="16.5" thickBot="1">
      <c r="A13" s="1660"/>
      <c r="B13" s="1660"/>
      <c r="C13" s="1660"/>
    </row>
    <row r="14" spans="1:5" ht="45" customHeight="1" thickBot="1">
      <c r="A14" s="4553" t="s">
        <v>3163</v>
      </c>
      <c r="B14" s="4554"/>
      <c r="C14" s="4555"/>
      <c r="D14" s="4551">
        <f>一括入力シート!B6</f>
        <v>0</v>
      </c>
      <c r="E14" s="4552"/>
    </row>
    <row r="15" spans="1:5" ht="36.6" customHeight="1">
      <c r="A15" s="1671"/>
      <c r="B15" s="1679"/>
      <c r="C15" s="1679"/>
      <c r="D15" s="1672"/>
      <c r="E15" s="1675"/>
    </row>
    <row r="16" spans="1:5" ht="36.6" customHeight="1">
      <c r="A16" s="1673"/>
      <c r="B16" s="1669" t="s">
        <v>72</v>
      </c>
      <c r="C16" s="4556" t="s">
        <v>3156</v>
      </c>
      <c r="D16" s="4556"/>
      <c r="E16" s="4557"/>
    </row>
    <row r="17" spans="1:5" ht="36.6" customHeight="1">
      <c r="A17" s="1670"/>
      <c r="B17" s="1674"/>
      <c r="C17" s="4558" t="s">
        <v>3161</v>
      </c>
      <c r="D17" s="4558"/>
      <c r="E17" s="4559"/>
    </row>
    <row r="18" spans="1:5" ht="36.6" customHeight="1">
      <c r="A18" s="1670"/>
      <c r="C18" s="1669" t="s">
        <v>72</v>
      </c>
      <c r="D18" s="4558" t="s">
        <v>3159</v>
      </c>
      <c r="E18" s="4559"/>
    </row>
    <row r="19" spans="1:5" ht="36.6" customHeight="1">
      <c r="A19" s="1670"/>
      <c r="C19" s="1669" t="s">
        <v>72</v>
      </c>
      <c r="D19" s="4558" t="s">
        <v>3160</v>
      </c>
      <c r="E19" s="4559"/>
    </row>
    <row r="20" spans="1:5" ht="36.6" customHeight="1">
      <c r="A20" s="1670"/>
      <c r="C20" s="1669" t="s">
        <v>72</v>
      </c>
      <c r="D20" s="4558" t="s">
        <v>3158</v>
      </c>
      <c r="E20" s="4559"/>
    </row>
    <row r="21" spans="1:5" ht="36.6" customHeight="1">
      <c r="A21" s="1670"/>
      <c r="B21" s="1674"/>
      <c r="C21" s="4558" t="s">
        <v>3162</v>
      </c>
      <c r="D21" s="4558"/>
      <c r="E21" s="4559"/>
    </row>
    <row r="22" spans="1:5" ht="36.6" customHeight="1">
      <c r="A22" s="1670"/>
      <c r="B22" s="1674"/>
      <c r="C22" s="1674"/>
      <c r="D22" s="1674"/>
      <c r="E22" s="1668"/>
    </row>
    <row r="23" spans="1:5" ht="36.6" customHeight="1">
      <c r="A23" s="1673"/>
      <c r="B23" s="1669" t="s">
        <v>72</v>
      </c>
      <c r="C23" s="4556" t="s">
        <v>3157</v>
      </c>
      <c r="D23" s="4560"/>
      <c r="E23" s="4561"/>
    </row>
    <row r="24" spans="1:5" ht="36.6" customHeight="1" thickBot="1">
      <c r="A24" s="1677"/>
      <c r="B24" s="1680"/>
      <c r="C24" s="1680"/>
      <c r="D24" s="1678"/>
      <c r="E24" s="1676"/>
    </row>
    <row r="25" spans="1:5" ht="39.6" customHeight="1">
      <c r="A25" s="4544" t="s">
        <v>3155</v>
      </c>
      <c r="B25" s="4544"/>
      <c r="C25" s="4544"/>
      <c r="D25" s="4544"/>
      <c r="E25" s="4544"/>
    </row>
    <row r="26" spans="1:5">
      <c r="A26" s="4545" t="s">
        <v>3153</v>
      </c>
      <c r="B26" s="4545"/>
      <c r="C26" s="4545"/>
      <c r="D26" s="4545"/>
      <c r="E26" s="4545"/>
    </row>
    <row r="27" spans="1:5">
      <c r="A27" s="4546" t="s">
        <v>3154</v>
      </c>
      <c r="B27" s="4546"/>
      <c r="C27" s="4546"/>
      <c r="D27" s="4546"/>
      <c r="E27" s="4546"/>
    </row>
    <row r="28" spans="1:5">
      <c r="A28" s="4546"/>
      <c r="B28" s="4546"/>
      <c r="C28" s="4546"/>
      <c r="D28" s="4546"/>
      <c r="E28" s="4546"/>
    </row>
  </sheetData>
  <mergeCells count="15">
    <mergeCell ref="A25:E25"/>
    <mergeCell ref="A26:E26"/>
    <mergeCell ref="A27:E28"/>
    <mergeCell ref="A2:D2"/>
    <mergeCell ref="A10:E10"/>
    <mergeCell ref="A12:E12"/>
    <mergeCell ref="D14:E14"/>
    <mergeCell ref="A14:C14"/>
    <mergeCell ref="C16:E16"/>
    <mergeCell ref="C17:E17"/>
    <mergeCell ref="C23:E23"/>
    <mergeCell ref="C21:E21"/>
    <mergeCell ref="D18:E18"/>
    <mergeCell ref="D19:E19"/>
    <mergeCell ref="D20:E20"/>
  </mergeCells>
  <phoneticPr fontId="71"/>
  <dataValidations disablePrompts="1" count="1">
    <dataValidation type="list" allowBlank="1" showInputMessage="1" showErrorMessage="1" sqref="B16 C18:C20 B23">
      <formula1>"□,■"</formula1>
    </dataValidation>
  </dataValidations>
  <hyperlinks>
    <hyperlink ref="A27" r:id="rId1" display="https://www.city.kobe.lg.jp/a31253/kurashi/machizukuri/institution/kentikugikan/syukyu2kojisokusin.html"/>
  </hyperlinks>
  <pageMargins left="0.74803149606299213" right="0.74803149606299213" top="0.98425196850393704" bottom="0.78740157480314965" header="0.51181102362204722" footer="0.51181102362204722"/>
  <pageSetup paperSize="9" orientation="portrait" r:id="rId2"/>
  <headerFooter>
    <oddHeader>&amp;L〔様式１〕&amp;RR8.1改定</oddHead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dimension ref="A1:V48"/>
  <sheetViews>
    <sheetView workbookViewId="0">
      <selection activeCell="L4" sqref="L4"/>
    </sheetView>
  </sheetViews>
  <sheetFormatPr defaultColWidth="9.375" defaultRowHeight="12"/>
  <cols>
    <col min="1" max="1" width="6.125" style="1473" customWidth="1"/>
    <col min="2" max="3" width="4.5" style="1473" customWidth="1"/>
    <col min="4" max="4" width="7.125" style="1473" customWidth="1"/>
    <col min="5" max="6" width="5.5" style="1473" customWidth="1"/>
    <col min="7" max="7" width="5.5" style="1521" customWidth="1"/>
    <col min="8" max="8" width="5.5" style="1473" customWidth="1"/>
    <col min="9" max="9" width="4.5" style="1473" customWidth="1"/>
    <col min="10" max="10" width="6.125" style="1473" customWidth="1"/>
    <col min="11" max="12" width="4.5" style="1473" customWidth="1"/>
    <col min="13" max="13" width="7.125" style="1473" customWidth="1"/>
    <col min="14" max="17" width="5.5" style="1473" customWidth="1"/>
    <col min="18" max="18" width="5" style="1473" bestFit="1" customWidth="1"/>
    <col min="19" max="37" width="3.875" style="1473" customWidth="1"/>
    <col min="38" max="16384" width="9.375" style="1473"/>
  </cols>
  <sheetData>
    <row r="1" spans="1:17" ht="30" customHeight="1">
      <c r="A1" s="4598" t="s">
        <v>2875</v>
      </c>
      <c r="B1" s="4598"/>
      <c r="C1" s="4598"/>
      <c r="D1" s="4598"/>
      <c r="E1" s="4598"/>
      <c r="F1" s="4598"/>
      <c r="G1" s="4598"/>
      <c r="H1" s="4598"/>
      <c r="I1" s="4598"/>
      <c r="J1" s="4598"/>
      <c r="K1" s="4598"/>
      <c r="L1" s="4598"/>
      <c r="M1" s="4598"/>
      <c r="N1" s="4598"/>
      <c r="O1" s="4598"/>
      <c r="P1" s="4598"/>
      <c r="Q1" s="4598"/>
    </row>
    <row r="2" spans="1:17" s="1474" customFormat="1" ht="18" customHeight="1">
      <c r="A2" s="4596" t="s">
        <v>2876</v>
      </c>
      <c r="B2" s="4597"/>
      <c r="C2" s="4599">
        <f>一括入力シート!B6</f>
        <v>0</v>
      </c>
      <c r="D2" s="4600"/>
      <c r="E2" s="4600"/>
      <c r="F2" s="4600"/>
      <c r="G2" s="4600"/>
      <c r="H2" s="4600"/>
      <c r="I2" s="4600"/>
      <c r="J2" s="4600"/>
      <c r="K2" s="4601"/>
      <c r="L2" s="4596" t="s">
        <v>2877</v>
      </c>
      <c r="M2" s="4602"/>
      <c r="N2" s="4599">
        <f>一括入力シート!B45</f>
        <v>0</v>
      </c>
      <c r="O2" s="4600"/>
      <c r="P2" s="4600"/>
      <c r="Q2" s="4601"/>
    </row>
    <row r="3" spans="1:17" s="1474" customFormat="1" ht="18" customHeight="1">
      <c r="A3" s="4596" t="s">
        <v>2878</v>
      </c>
      <c r="B3" s="4597"/>
      <c r="C3" s="1475" t="s">
        <v>2879</v>
      </c>
      <c r="D3" s="1780">
        <f>一括入力シート!B26</f>
        <v>0</v>
      </c>
      <c r="E3" s="1477" t="s">
        <v>2880</v>
      </c>
      <c r="F3" s="1780">
        <f>一括入力シート!C26</f>
        <v>0</v>
      </c>
      <c r="G3" s="1477" t="s">
        <v>2881</v>
      </c>
      <c r="H3" s="1780">
        <f>一括入力シート!D26</f>
        <v>0</v>
      </c>
      <c r="I3" s="1477" t="s">
        <v>2882</v>
      </c>
      <c r="J3" s="1477" t="s">
        <v>2879</v>
      </c>
      <c r="K3" s="1780">
        <f>一括入力シート!B39</f>
        <v>0</v>
      </c>
      <c r="L3" s="1477" t="s">
        <v>2880</v>
      </c>
      <c r="M3" s="1780">
        <f>一括入力シート!C39</f>
        <v>0</v>
      </c>
      <c r="N3" s="1477" t="s">
        <v>2881</v>
      </c>
      <c r="O3" s="1780">
        <f>一括入力シート!D39</f>
        <v>0</v>
      </c>
      <c r="P3" s="1477" t="s">
        <v>2883</v>
      </c>
      <c r="Q3" s="1478"/>
    </row>
    <row r="4" spans="1:17" s="1474" customFormat="1" ht="18" customHeight="1">
      <c r="A4" s="4585" t="s">
        <v>2884</v>
      </c>
      <c r="B4" s="4586"/>
      <c r="C4" s="1479" t="s">
        <v>2885</v>
      </c>
      <c r="D4" s="1475" t="s">
        <v>2879</v>
      </c>
      <c r="E4" s="1476"/>
      <c r="F4" s="1477" t="s">
        <v>2880</v>
      </c>
      <c r="G4" s="1476"/>
      <c r="H4" s="1477" t="s">
        <v>2881</v>
      </c>
      <c r="I4" s="1476"/>
      <c r="J4" s="1477" t="s">
        <v>2883</v>
      </c>
      <c r="K4" s="1479" t="s">
        <v>2886</v>
      </c>
      <c r="L4" s="1480"/>
      <c r="M4" s="1477" t="s">
        <v>2880</v>
      </c>
      <c r="N4" s="1480"/>
      <c r="O4" s="1477" t="s">
        <v>2881</v>
      </c>
      <c r="P4" s="1480"/>
      <c r="Q4" s="1478" t="s">
        <v>2883</v>
      </c>
    </row>
    <row r="5" spans="1:17" ht="18" customHeight="1">
      <c r="G5" s="1473"/>
      <c r="L5" s="1481" t="s">
        <v>2887</v>
      </c>
      <c r="M5" s="1482"/>
      <c r="N5" s="1483" t="s">
        <v>2888</v>
      </c>
      <c r="O5" s="1482"/>
      <c r="Q5" s="1484" t="s">
        <v>2889</v>
      </c>
    </row>
    <row r="6" spans="1:17" ht="18" customHeight="1">
      <c r="A6" s="1485" t="s">
        <v>2879</v>
      </c>
      <c r="B6" s="1486"/>
      <c r="C6" s="1485" t="s">
        <v>2880</v>
      </c>
      <c r="D6" s="1486"/>
      <c r="E6" s="1485" t="s">
        <v>2881</v>
      </c>
      <c r="F6" s="1487"/>
      <c r="G6" s="1487"/>
      <c r="H6" s="1488"/>
      <c r="I6" s="1485"/>
      <c r="J6" s="1486"/>
      <c r="K6" s="1485" t="s">
        <v>2880</v>
      </c>
      <c r="L6" s="1486"/>
      <c r="M6" s="1485" t="s">
        <v>2881</v>
      </c>
      <c r="N6" s="1488"/>
      <c r="O6" s="1488"/>
      <c r="P6" s="1488"/>
      <c r="Q6" s="1488"/>
    </row>
    <row r="7" spans="1:17" s="1483" customFormat="1" ht="13.5">
      <c r="A7" s="4587" t="s">
        <v>591</v>
      </c>
      <c r="B7" s="4587" t="s">
        <v>2890</v>
      </c>
      <c r="C7" s="4588" t="s">
        <v>2891</v>
      </c>
      <c r="D7" s="4589"/>
      <c r="E7" s="4590" t="s">
        <v>2892</v>
      </c>
      <c r="F7" s="4591"/>
      <c r="G7" s="4591"/>
      <c r="H7" s="4592"/>
      <c r="J7" s="4587" t="s">
        <v>591</v>
      </c>
      <c r="K7" s="4587" t="s">
        <v>2890</v>
      </c>
      <c r="L7" s="4588" t="s">
        <v>2891</v>
      </c>
      <c r="M7" s="4589"/>
      <c r="N7" s="4590" t="s">
        <v>2892</v>
      </c>
      <c r="O7" s="4591"/>
      <c r="P7" s="4591"/>
      <c r="Q7" s="4592"/>
    </row>
    <row r="8" spans="1:17" s="1483" customFormat="1">
      <c r="A8" s="4587"/>
      <c r="B8" s="4587"/>
      <c r="C8" s="1489" t="s">
        <v>2885</v>
      </c>
      <c r="D8" s="1489" t="s">
        <v>2886</v>
      </c>
      <c r="E8" s="4593"/>
      <c r="F8" s="4594"/>
      <c r="G8" s="4594"/>
      <c r="H8" s="4595"/>
      <c r="J8" s="4587"/>
      <c r="K8" s="4587"/>
      <c r="L8" s="1489" t="s">
        <v>2885</v>
      </c>
      <c r="M8" s="1489" t="s">
        <v>2886</v>
      </c>
      <c r="N8" s="4593"/>
      <c r="O8" s="4594"/>
      <c r="P8" s="4594"/>
      <c r="Q8" s="4595"/>
    </row>
    <row r="9" spans="1:17">
      <c r="A9" s="1490">
        <v>1</v>
      </c>
      <c r="B9" s="1491" t="s">
        <v>2893</v>
      </c>
      <c r="C9" s="1492"/>
      <c r="D9" s="1493"/>
      <c r="E9" s="4576"/>
      <c r="F9" s="4577"/>
      <c r="G9" s="4577"/>
      <c r="H9" s="4578"/>
      <c r="J9" s="1490">
        <v>1</v>
      </c>
      <c r="K9" s="1491"/>
      <c r="L9" s="1492"/>
      <c r="M9" s="1494"/>
      <c r="N9" s="4576"/>
      <c r="O9" s="4577"/>
      <c r="P9" s="4577"/>
      <c r="Q9" s="4578"/>
    </row>
    <row r="10" spans="1:17">
      <c r="A10" s="1490">
        <v>2</v>
      </c>
      <c r="B10" s="1491" t="s">
        <v>2894</v>
      </c>
      <c r="C10" s="1492"/>
      <c r="D10" s="1493"/>
      <c r="E10" s="4576"/>
      <c r="F10" s="4577"/>
      <c r="G10" s="4577"/>
      <c r="H10" s="4578"/>
      <c r="J10" s="1490">
        <v>2</v>
      </c>
      <c r="K10" s="1491"/>
      <c r="L10" s="1492"/>
      <c r="M10" s="1494"/>
      <c r="N10" s="4576"/>
      <c r="O10" s="4577"/>
      <c r="P10" s="4577"/>
      <c r="Q10" s="4578"/>
    </row>
    <row r="11" spans="1:17">
      <c r="A11" s="1490">
        <v>3</v>
      </c>
      <c r="B11" s="1491" t="s">
        <v>2895</v>
      </c>
      <c r="C11" s="1492"/>
      <c r="D11" s="1493"/>
      <c r="E11" s="4576"/>
      <c r="F11" s="4577"/>
      <c r="G11" s="4577"/>
      <c r="H11" s="4578"/>
      <c r="J11" s="1490">
        <v>3</v>
      </c>
      <c r="K11" s="1491"/>
      <c r="L11" s="1492"/>
      <c r="M11" s="1494"/>
      <c r="N11" s="4576"/>
      <c r="O11" s="4577"/>
      <c r="P11" s="4577"/>
      <c r="Q11" s="4578"/>
    </row>
    <row r="12" spans="1:17">
      <c r="A12" s="1490">
        <v>4</v>
      </c>
      <c r="B12" s="1491" t="s">
        <v>2896</v>
      </c>
      <c r="C12" s="1492"/>
      <c r="D12" s="1493"/>
      <c r="E12" s="4576"/>
      <c r="F12" s="4577"/>
      <c r="G12" s="4577"/>
      <c r="H12" s="4578"/>
      <c r="J12" s="1490">
        <v>4</v>
      </c>
      <c r="K12" s="1491"/>
      <c r="L12" s="1492"/>
      <c r="M12" s="1494"/>
      <c r="N12" s="4576"/>
      <c r="O12" s="4577"/>
      <c r="P12" s="4577"/>
      <c r="Q12" s="4578"/>
    </row>
    <row r="13" spans="1:17">
      <c r="A13" s="1490">
        <v>5</v>
      </c>
      <c r="B13" s="1491" t="s">
        <v>2897</v>
      </c>
      <c r="C13" s="1492"/>
      <c r="D13" s="1493"/>
      <c r="E13" s="4576"/>
      <c r="F13" s="4577"/>
      <c r="G13" s="4577"/>
      <c r="H13" s="4578"/>
      <c r="J13" s="1490">
        <v>5</v>
      </c>
      <c r="K13" s="1491"/>
      <c r="L13" s="1492"/>
      <c r="M13" s="1494"/>
      <c r="N13" s="4576"/>
      <c r="O13" s="4577"/>
      <c r="P13" s="4577"/>
      <c r="Q13" s="4578"/>
    </row>
    <row r="14" spans="1:17">
      <c r="A14" s="1490">
        <v>6</v>
      </c>
      <c r="B14" s="1491" t="s">
        <v>2898</v>
      </c>
      <c r="C14" s="1492"/>
      <c r="D14" s="1493"/>
      <c r="E14" s="4576"/>
      <c r="F14" s="4577"/>
      <c r="G14" s="4577"/>
      <c r="H14" s="4578"/>
      <c r="J14" s="1490">
        <v>6</v>
      </c>
      <c r="K14" s="1491"/>
      <c r="L14" s="1492"/>
      <c r="M14" s="1494"/>
      <c r="N14" s="4576"/>
      <c r="O14" s="4577"/>
      <c r="P14" s="4577"/>
      <c r="Q14" s="4578"/>
    </row>
    <row r="15" spans="1:17">
      <c r="A15" s="1490">
        <v>7</v>
      </c>
      <c r="B15" s="1491" t="s">
        <v>2899</v>
      </c>
      <c r="C15" s="1492"/>
      <c r="D15" s="1493"/>
      <c r="E15" s="4576"/>
      <c r="F15" s="4577"/>
      <c r="G15" s="4577"/>
      <c r="H15" s="4578"/>
      <c r="J15" s="1490">
        <v>7</v>
      </c>
      <c r="K15" s="1491"/>
      <c r="L15" s="1492"/>
      <c r="M15" s="1494"/>
      <c r="N15" s="4576"/>
      <c r="O15" s="4577"/>
      <c r="P15" s="4577"/>
      <c r="Q15" s="4578"/>
    </row>
    <row r="16" spans="1:17">
      <c r="A16" s="1490">
        <v>8</v>
      </c>
      <c r="B16" s="1491" t="s">
        <v>2893</v>
      </c>
      <c r="C16" s="1492"/>
      <c r="D16" s="1493"/>
      <c r="E16" s="4576"/>
      <c r="F16" s="4577"/>
      <c r="G16" s="4577"/>
      <c r="H16" s="4578"/>
      <c r="J16" s="1490">
        <v>8</v>
      </c>
      <c r="K16" s="1491"/>
      <c r="L16" s="1492"/>
      <c r="M16" s="1494"/>
      <c r="N16" s="4576"/>
      <c r="O16" s="4577"/>
      <c r="P16" s="4577"/>
      <c r="Q16" s="4578"/>
    </row>
    <row r="17" spans="1:17">
      <c r="A17" s="1490">
        <v>9</v>
      </c>
      <c r="B17" s="1491" t="s">
        <v>2894</v>
      </c>
      <c r="C17" s="1492"/>
      <c r="D17" s="1493"/>
      <c r="E17" s="4576"/>
      <c r="F17" s="4577"/>
      <c r="G17" s="4577"/>
      <c r="H17" s="4578"/>
      <c r="J17" s="1490">
        <v>9</v>
      </c>
      <c r="K17" s="1491"/>
      <c r="L17" s="1492"/>
      <c r="M17" s="1494"/>
      <c r="N17" s="4576"/>
      <c r="O17" s="4577"/>
      <c r="P17" s="4577"/>
      <c r="Q17" s="4578"/>
    </row>
    <row r="18" spans="1:17">
      <c r="A18" s="1490">
        <v>10</v>
      </c>
      <c r="B18" s="1491" t="s">
        <v>2895</v>
      </c>
      <c r="C18" s="1492"/>
      <c r="D18" s="1493"/>
      <c r="E18" s="4576"/>
      <c r="F18" s="4577"/>
      <c r="G18" s="4577"/>
      <c r="H18" s="4578"/>
      <c r="J18" s="1490">
        <v>10</v>
      </c>
      <c r="K18" s="1491"/>
      <c r="L18" s="1492"/>
      <c r="M18" s="1494"/>
      <c r="N18" s="4576"/>
      <c r="O18" s="4577"/>
      <c r="P18" s="4577"/>
      <c r="Q18" s="4578"/>
    </row>
    <row r="19" spans="1:17">
      <c r="A19" s="1490">
        <v>11</v>
      </c>
      <c r="B19" s="1491" t="s">
        <v>2896</v>
      </c>
      <c r="C19" s="1492"/>
      <c r="D19" s="1493"/>
      <c r="E19" s="4576"/>
      <c r="F19" s="4577"/>
      <c r="G19" s="4577"/>
      <c r="H19" s="4578"/>
      <c r="J19" s="1490">
        <v>11</v>
      </c>
      <c r="K19" s="1491"/>
      <c r="L19" s="1492"/>
      <c r="M19" s="1494"/>
      <c r="N19" s="4576"/>
      <c r="O19" s="4577"/>
      <c r="P19" s="4577"/>
      <c r="Q19" s="4578"/>
    </row>
    <row r="20" spans="1:17">
      <c r="A20" s="1490">
        <v>12</v>
      </c>
      <c r="B20" s="1491" t="s">
        <v>2897</v>
      </c>
      <c r="C20" s="1492"/>
      <c r="D20" s="1493"/>
      <c r="E20" s="4576"/>
      <c r="F20" s="4577"/>
      <c r="G20" s="4577"/>
      <c r="H20" s="4578"/>
      <c r="J20" s="1490">
        <v>12</v>
      </c>
      <c r="K20" s="1491"/>
      <c r="L20" s="1492"/>
      <c r="M20" s="1494"/>
      <c r="N20" s="4576"/>
      <c r="O20" s="4577"/>
      <c r="P20" s="4577"/>
      <c r="Q20" s="4578"/>
    </row>
    <row r="21" spans="1:17">
      <c r="A21" s="1490">
        <v>13</v>
      </c>
      <c r="B21" s="1491" t="s">
        <v>2898</v>
      </c>
      <c r="C21" s="1492"/>
      <c r="D21" s="1493"/>
      <c r="E21" s="4576"/>
      <c r="F21" s="4577"/>
      <c r="G21" s="4577"/>
      <c r="H21" s="4578"/>
      <c r="J21" s="1490">
        <v>13</v>
      </c>
      <c r="K21" s="1491"/>
      <c r="L21" s="1492"/>
      <c r="M21" s="1494"/>
      <c r="N21" s="4576"/>
      <c r="O21" s="4577"/>
      <c r="P21" s="4577"/>
      <c r="Q21" s="4578"/>
    </row>
    <row r="22" spans="1:17">
      <c r="A22" s="1490">
        <v>14</v>
      </c>
      <c r="B22" s="1491" t="s">
        <v>2899</v>
      </c>
      <c r="C22" s="1492"/>
      <c r="D22" s="1493"/>
      <c r="E22" s="4576"/>
      <c r="F22" s="4577"/>
      <c r="G22" s="4577"/>
      <c r="H22" s="4578"/>
      <c r="J22" s="1490">
        <v>14</v>
      </c>
      <c r="K22" s="1491"/>
      <c r="L22" s="1492"/>
      <c r="M22" s="1494"/>
      <c r="N22" s="4576"/>
      <c r="O22" s="4577"/>
      <c r="P22" s="4577"/>
      <c r="Q22" s="4578"/>
    </row>
    <row r="23" spans="1:17">
      <c r="A23" s="1490">
        <v>15</v>
      </c>
      <c r="B23" s="1491" t="s">
        <v>2893</v>
      </c>
      <c r="C23" s="1492"/>
      <c r="D23" s="1493"/>
      <c r="E23" s="4576"/>
      <c r="F23" s="4577"/>
      <c r="G23" s="4577"/>
      <c r="H23" s="4578"/>
      <c r="J23" s="1490">
        <v>15</v>
      </c>
      <c r="K23" s="1491"/>
      <c r="L23" s="1492"/>
      <c r="M23" s="1494"/>
      <c r="N23" s="4576"/>
      <c r="O23" s="4577"/>
      <c r="P23" s="4577"/>
      <c r="Q23" s="4578"/>
    </row>
    <row r="24" spans="1:17">
      <c r="A24" s="1490">
        <v>16</v>
      </c>
      <c r="B24" s="1491" t="s">
        <v>2894</v>
      </c>
      <c r="C24" s="1492"/>
      <c r="D24" s="1493"/>
      <c r="E24" s="4576"/>
      <c r="F24" s="4577"/>
      <c r="G24" s="4577"/>
      <c r="H24" s="4578"/>
      <c r="J24" s="1490">
        <v>16</v>
      </c>
      <c r="K24" s="1491"/>
      <c r="L24" s="1492"/>
      <c r="M24" s="1494"/>
      <c r="N24" s="4576"/>
      <c r="O24" s="4577"/>
      <c r="P24" s="4577"/>
      <c r="Q24" s="4578"/>
    </row>
    <row r="25" spans="1:17">
      <c r="A25" s="1490">
        <v>17</v>
      </c>
      <c r="B25" s="1491" t="s">
        <v>2895</v>
      </c>
      <c r="C25" s="1492"/>
      <c r="D25" s="1493"/>
      <c r="E25" s="4576"/>
      <c r="F25" s="4577"/>
      <c r="G25" s="4577"/>
      <c r="H25" s="4578"/>
      <c r="J25" s="1490">
        <v>17</v>
      </c>
      <c r="K25" s="1491"/>
      <c r="L25" s="1492"/>
      <c r="M25" s="1494"/>
      <c r="N25" s="4576"/>
      <c r="O25" s="4577"/>
      <c r="P25" s="4577"/>
      <c r="Q25" s="4578"/>
    </row>
    <row r="26" spans="1:17">
      <c r="A26" s="1490">
        <v>18</v>
      </c>
      <c r="B26" s="1491" t="s">
        <v>2896</v>
      </c>
      <c r="C26" s="1492"/>
      <c r="D26" s="1493"/>
      <c r="E26" s="4576"/>
      <c r="F26" s="4577"/>
      <c r="G26" s="4577"/>
      <c r="H26" s="4578"/>
      <c r="J26" s="1490">
        <v>18</v>
      </c>
      <c r="K26" s="1491"/>
      <c r="L26" s="1492"/>
      <c r="M26" s="1494"/>
      <c r="N26" s="4576"/>
      <c r="O26" s="4577"/>
      <c r="P26" s="4577"/>
      <c r="Q26" s="4578"/>
    </row>
    <row r="27" spans="1:17">
      <c r="A27" s="1490">
        <v>19</v>
      </c>
      <c r="B27" s="1491" t="s">
        <v>2897</v>
      </c>
      <c r="C27" s="1492"/>
      <c r="D27" s="1493"/>
      <c r="E27" s="4576"/>
      <c r="F27" s="4577"/>
      <c r="G27" s="4577"/>
      <c r="H27" s="4578"/>
      <c r="J27" s="1490">
        <v>19</v>
      </c>
      <c r="K27" s="1491"/>
      <c r="L27" s="1492"/>
      <c r="M27" s="1494"/>
      <c r="N27" s="4576"/>
      <c r="O27" s="4577"/>
      <c r="P27" s="4577"/>
      <c r="Q27" s="4578"/>
    </row>
    <row r="28" spans="1:17">
      <c r="A28" s="1490">
        <v>20</v>
      </c>
      <c r="B28" s="1491" t="s">
        <v>2898</v>
      </c>
      <c r="C28" s="1492"/>
      <c r="D28" s="1493"/>
      <c r="E28" s="4576"/>
      <c r="F28" s="4577"/>
      <c r="G28" s="4577"/>
      <c r="H28" s="4578"/>
      <c r="J28" s="1490">
        <v>20</v>
      </c>
      <c r="K28" s="1491"/>
      <c r="L28" s="1492"/>
      <c r="M28" s="1494"/>
      <c r="N28" s="4576"/>
      <c r="O28" s="4577"/>
      <c r="P28" s="4577"/>
      <c r="Q28" s="4578"/>
    </row>
    <row r="29" spans="1:17">
      <c r="A29" s="1490">
        <v>21</v>
      </c>
      <c r="B29" s="1491" t="s">
        <v>2899</v>
      </c>
      <c r="C29" s="1492"/>
      <c r="D29" s="1493"/>
      <c r="E29" s="4576"/>
      <c r="F29" s="4577"/>
      <c r="G29" s="4577"/>
      <c r="H29" s="4578"/>
      <c r="J29" s="1490">
        <v>21</v>
      </c>
      <c r="K29" s="1491"/>
      <c r="L29" s="1492"/>
      <c r="M29" s="1494"/>
      <c r="N29" s="4576"/>
      <c r="O29" s="4577"/>
      <c r="P29" s="4577"/>
      <c r="Q29" s="4578"/>
    </row>
    <row r="30" spans="1:17">
      <c r="A30" s="1490">
        <v>22</v>
      </c>
      <c r="B30" s="1491" t="s">
        <v>2893</v>
      </c>
      <c r="C30" s="1492"/>
      <c r="D30" s="1493"/>
      <c r="E30" s="4576"/>
      <c r="F30" s="4577"/>
      <c r="G30" s="4577"/>
      <c r="H30" s="4578"/>
      <c r="J30" s="1490">
        <v>22</v>
      </c>
      <c r="K30" s="1491"/>
      <c r="L30" s="1492"/>
      <c r="M30" s="1494"/>
      <c r="N30" s="4576"/>
      <c r="O30" s="4577"/>
      <c r="P30" s="4577"/>
      <c r="Q30" s="4578"/>
    </row>
    <row r="31" spans="1:17">
      <c r="A31" s="1490">
        <v>23</v>
      </c>
      <c r="B31" s="1491" t="s">
        <v>2894</v>
      </c>
      <c r="C31" s="1492"/>
      <c r="D31" s="1493"/>
      <c r="E31" s="4576"/>
      <c r="F31" s="4577"/>
      <c r="G31" s="4577"/>
      <c r="H31" s="4578"/>
      <c r="J31" s="1490">
        <v>23</v>
      </c>
      <c r="K31" s="1491"/>
      <c r="L31" s="1492"/>
      <c r="M31" s="1494"/>
      <c r="N31" s="4576"/>
      <c r="O31" s="4577"/>
      <c r="P31" s="4577"/>
      <c r="Q31" s="4578"/>
    </row>
    <row r="32" spans="1:17">
      <c r="A32" s="1490">
        <v>24</v>
      </c>
      <c r="B32" s="1491" t="s">
        <v>2895</v>
      </c>
      <c r="C32" s="1492"/>
      <c r="D32" s="1493"/>
      <c r="E32" s="4576"/>
      <c r="F32" s="4577"/>
      <c r="G32" s="4577"/>
      <c r="H32" s="4578"/>
      <c r="J32" s="1490">
        <v>24</v>
      </c>
      <c r="K32" s="1491"/>
      <c r="L32" s="1492"/>
      <c r="M32" s="1494"/>
      <c r="N32" s="4576"/>
      <c r="O32" s="4577"/>
      <c r="P32" s="4577"/>
      <c r="Q32" s="4578"/>
    </row>
    <row r="33" spans="1:22">
      <c r="A33" s="1490">
        <v>25</v>
      </c>
      <c r="B33" s="1491" t="s">
        <v>2896</v>
      </c>
      <c r="C33" s="1492"/>
      <c r="D33" s="1493"/>
      <c r="E33" s="4576"/>
      <c r="F33" s="4577"/>
      <c r="G33" s="4577"/>
      <c r="H33" s="4578"/>
      <c r="J33" s="1490">
        <v>25</v>
      </c>
      <c r="K33" s="1491"/>
      <c r="L33" s="1492"/>
      <c r="M33" s="1494"/>
      <c r="N33" s="4576"/>
      <c r="O33" s="4577"/>
      <c r="P33" s="4577"/>
      <c r="Q33" s="4578"/>
    </row>
    <row r="34" spans="1:22">
      <c r="A34" s="1490">
        <v>26</v>
      </c>
      <c r="B34" s="1491" t="s">
        <v>2897</v>
      </c>
      <c r="C34" s="1492"/>
      <c r="D34" s="1493"/>
      <c r="E34" s="4576"/>
      <c r="F34" s="4577"/>
      <c r="G34" s="4577"/>
      <c r="H34" s="4578"/>
      <c r="J34" s="1490">
        <v>26</v>
      </c>
      <c r="K34" s="1491"/>
      <c r="L34" s="1492"/>
      <c r="M34" s="1494"/>
      <c r="N34" s="4576"/>
      <c r="O34" s="4577"/>
      <c r="P34" s="4577"/>
      <c r="Q34" s="4578"/>
    </row>
    <row r="35" spans="1:22">
      <c r="A35" s="1490">
        <v>27</v>
      </c>
      <c r="B35" s="1491" t="s">
        <v>2898</v>
      </c>
      <c r="C35" s="1492"/>
      <c r="D35" s="1493"/>
      <c r="E35" s="4576"/>
      <c r="F35" s="4577"/>
      <c r="G35" s="4577"/>
      <c r="H35" s="4578"/>
      <c r="J35" s="1490">
        <v>27</v>
      </c>
      <c r="K35" s="1491"/>
      <c r="L35" s="1492"/>
      <c r="M35" s="1494"/>
      <c r="N35" s="4576"/>
      <c r="O35" s="4577"/>
      <c r="P35" s="4577"/>
      <c r="Q35" s="4578"/>
    </row>
    <row r="36" spans="1:22">
      <c r="A36" s="1490">
        <v>28</v>
      </c>
      <c r="B36" s="1491" t="s">
        <v>2899</v>
      </c>
      <c r="C36" s="1492"/>
      <c r="D36" s="1493"/>
      <c r="E36" s="4576"/>
      <c r="F36" s="4577"/>
      <c r="G36" s="4577"/>
      <c r="H36" s="4578"/>
      <c r="J36" s="1490">
        <v>28</v>
      </c>
      <c r="K36" s="1491"/>
      <c r="L36" s="1492"/>
      <c r="M36" s="1494"/>
      <c r="N36" s="4576"/>
      <c r="O36" s="4577"/>
      <c r="P36" s="4577"/>
      <c r="Q36" s="4578"/>
    </row>
    <row r="37" spans="1:22">
      <c r="A37" s="1490">
        <v>29</v>
      </c>
      <c r="B37" s="1491" t="s">
        <v>2893</v>
      </c>
      <c r="C37" s="1492"/>
      <c r="D37" s="1493"/>
      <c r="E37" s="4576"/>
      <c r="F37" s="4577"/>
      <c r="G37" s="4577"/>
      <c r="H37" s="4578"/>
      <c r="J37" s="1490">
        <v>29</v>
      </c>
      <c r="K37" s="1491"/>
      <c r="L37" s="1492"/>
      <c r="M37" s="1494"/>
      <c r="N37" s="4576"/>
      <c r="O37" s="4577"/>
      <c r="P37" s="4577"/>
      <c r="Q37" s="4578"/>
    </row>
    <row r="38" spans="1:22">
      <c r="A38" s="1490">
        <v>30</v>
      </c>
      <c r="B38" s="1491" t="s">
        <v>2894</v>
      </c>
      <c r="C38" s="1492"/>
      <c r="D38" s="1493"/>
      <c r="E38" s="4576"/>
      <c r="F38" s="4577"/>
      <c r="G38" s="4577"/>
      <c r="H38" s="4578"/>
      <c r="J38" s="1490">
        <v>30</v>
      </c>
      <c r="K38" s="1491"/>
      <c r="L38" s="1492"/>
      <c r="M38" s="1494"/>
      <c r="N38" s="4576"/>
      <c r="O38" s="4577"/>
      <c r="P38" s="4577"/>
      <c r="Q38" s="4578"/>
    </row>
    <row r="39" spans="1:22" ht="12.75" thickBot="1">
      <c r="A39" s="1495"/>
      <c r="B39" s="1491" t="s">
        <v>2895</v>
      </c>
      <c r="C39" s="1492"/>
      <c r="D39" s="1493"/>
      <c r="E39" s="4576"/>
      <c r="F39" s="4577"/>
      <c r="G39" s="4577"/>
      <c r="H39" s="4578"/>
      <c r="J39" s="1495">
        <v>31</v>
      </c>
      <c r="K39" s="1496"/>
      <c r="L39" s="1497"/>
      <c r="M39" s="1498"/>
      <c r="N39" s="4576"/>
      <c r="O39" s="4577"/>
      <c r="P39" s="4577"/>
      <c r="Q39" s="4578"/>
    </row>
    <row r="40" spans="1:22" s="1502" customFormat="1" ht="26.45" customHeight="1" thickBot="1">
      <c r="A40" s="4579" t="s">
        <v>2900</v>
      </c>
      <c r="B40" s="1499" t="s">
        <v>2901</v>
      </c>
      <c r="C40" s="1500"/>
      <c r="D40" s="1501">
        <f>IF(C42=0,0,C40/C42)</f>
        <v>0</v>
      </c>
      <c r="E40" s="4582" t="s">
        <v>2902</v>
      </c>
      <c r="F40" s="4583"/>
      <c r="G40" s="4583"/>
      <c r="H40" s="4584"/>
      <c r="J40" s="4579" t="s">
        <v>2900</v>
      </c>
      <c r="K40" s="1499" t="s">
        <v>2901</v>
      </c>
      <c r="L40" s="1500"/>
      <c r="M40" s="1501">
        <f>IF(L42=0,0,L40/L42)</f>
        <v>0</v>
      </c>
      <c r="N40" s="4582" t="s">
        <v>2902</v>
      </c>
      <c r="O40" s="4583"/>
      <c r="P40" s="4583"/>
      <c r="Q40" s="4584"/>
    </row>
    <row r="41" spans="1:22" ht="17.100000000000001" customHeight="1" thickBot="1">
      <c r="A41" s="4580"/>
      <c r="B41" s="1503" t="s">
        <v>2903</v>
      </c>
      <c r="C41" s="1504">
        <f>COUNTIF(C9:C39,"■")+COUNTIF(C9:C39,"▲")</f>
        <v>0</v>
      </c>
      <c r="D41" s="1505">
        <f>COUNTIF(D9:D39,"■")+COUNTIF(D9:D39,"▲")</f>
        <v>0</v>
      </c>
      <c r="E41" s="4568" t="s">
        <v>2904</v>
      </c>
      <c r="F41" s="1506" t="s">
        <v>2903</v>
      </c>
      <c r="G41" s="4570">
        <f>D41</f>
        <v>0</v>
      </c>
      <c r="H41" s="4571"/>
      <c r="J41" s="4580"/>
      <c r="K41" s="1503" t="s">
        <v>2903</v>
      </c>
      <c r="L41" s="1504">
        <f>COUNTIF(L9:L39,"■")+COUNTIF(L9:L39,"▲")</f>
        <v>0</v>
      </c>
      <c r="M41" s="1505">
        <f>COUNTIF(M9:M39,"■")+COUNTIF(M9:M39,"▲")</f>
        <v>0</v>
      </c>
      <c r="N41" s="4568" t="s">
        <v>2904</v>
      </c>
      <c r="O41" s="1506" t="s">
        <v>2903</v>
      </c>
      <c r="P41" s="4570">
        <f>D41+M41</f>
        <v>0</v>
      </c>
      <c r="Q41" s="4571"/>
      <c r="R41" s="1507">
        <f>P41</f>
        <v>0</v>
      </c>
      <c r="S41" s="1507"/>
    </row>
    <row r="42" spans="1:22" s="1485" customFormat="1" ht="14.25" thickBot="1">
      <c r="A42" s="4581"/>
      <c r="B42" s="1508" t="s">
        <v>2905</v>
      </c>
      <c r="C42" s="1509">
        <f>IF(COUNTIF(C9:C39,"")=31,0,COUNTIF(C9:C39,"")+COUNTIF(C9:C39,"■")+COUNTIF(C9:C39,"▲"))</f>
        <v>0</v>
      </c>
      <c r="D42" s="1510">
        <f>IF(COUNTIF(D9:D39,"")=31,0,COUNTIF(D9:D39,"")+COUNTIF(D9:D39,"■")+COUNTIF(D9:D39,"▲"))</f>
        <v>0</v>
      </c>
      <c r="E42" s="4569"/>
      <c r="F42" s="1511" t="s">
        <v>2905</v>
      </c>
      <c r="G42" s="4572">
        <f>D42</f>
        <v>0</v>
      </c>
      <c r="H42" s="4573"/>
      <c r="J42" s="4581"/>
      <c r="K42" s="1508" t="s">
        <v>2905</v>
      </c>
      <c r="L42" s="1509">
        <f>IF(COUNTIF(L9:L39,"")=31,0,COUNTIF(L9:L39,"")+COUNTIF(L9:L39,"■")+COUNTIF(L9:L39,"▲"))</f>
        <v>0</v>
      </c>
      <c r="M42" s="1510">
        <f>IF(COUNTIF(M9:M39,"")=31,0,COUNTIF(M9:M39,"")+COUNTIF(M9:M39,"■")+COUNTIF(M9:M39,"▲"))</f>
        <v>0</v>
      </c>
      <c r="N42" s="4569"/>
      <c r="O42" s="1511" t="s">
        <v>2905</v>
      </c>
      <c r="P42" s="4572">
        <f>D42+M42</f>
        <v>0</v>
      </c>
      <c r="Q42" s="4573"/>
      <c r="R42" s="1512">
        <f>P42</f>
        <v>0</v>
      </c>
      <c r="T42" s="1473"/>
      <c r="U42" s="1473"/>
      <c r="V42" s="1473"/>
    </row>
    <row r="43" spans="1:22" ht="20.25" thickBot="1">
      <c r="A43" s="1513" t="s">
        <v>2906</v>
      </c>
      <c r="B43" s="1514" t="s">
        <v>2907</v>
      </c>
      <c r="C43" s="1515">
        <f>IF(C42=0,0,C41/C42)</f>
        <v>0</v>
      </c>
      <c r="D43" s="1516">
        <f>IF(D42=0,0,D41/D42)</f>
        <v>0</v>
      </c>
      <c r="E43" s="1517" t="s">
        <v>2906</v>
      </c>
      <c r="F43" s="1518" t="s">
        <v>2908</v>
      </c>
      <c r="G43" s="4574" t="e">
        <f>G41/G42</f>
        <v>#DIV/0!</v>
      </c>
      <c r="H43" s="4575"/>
      <c r="J43" s="1519"/>
      <c r="K43" s="1514" t="s">
        <v>2907</v>
      </c>
      <c r="L43" s="1515">
        <f>IF(L42=0,0,L41/L42)</f>
        <v>0</v>
      </c>
      <c r="M43" s="1516">
        <f>IF(M42=0,0,M41/M42)</f>
        <v>0</v>
      </c>
      <c r="N43" s="1517"/>
      <c r="O43" s="1518" t="s">
        <v>2908</v>
      </c>
      <c r="P43" s="4574" t="e">
        <f>P41/P42</f>
        <v>#DIV/0!</v>
      </c>
      <c r="Q43" s="4575"/>
    </row>
    <row r="44" spans="1:22" s="1520" customFormat="1" ht="13.5" customHeight="1">
      <c r="A44" s="4562" t="s">
        <v>2909</v>
      </c>
      <c r="B44" s="4563"/>
      <c r="C44" s="4563"/>
      <c r="D44" s="4563"/>
      <c r="E44" s="4563"/>
      <c r="F44" s="4563"/>
      <c r="G44" s="4563"/>
      <c r="H44" s="4563"/>
      <c r="I44" s="4563"/>
      <c r="J44" s="4563"/>
      <c r="K44" s="4563"/>
      <c r="L44" s="4563"/>
      <c r="M44" s="4563"/>
      <c r="N44" s="4563"/>
      <c r="O44" s="4563"/>
      <c r="P44" s="4563"/>
      <c r="Q44" s="4563"/>
    </row>
    <row r="45" spans="1:22" s="1520" customFormat="1" ht="9.75">
      <c r="A45" s="4564" t="s">
        <v>2910</v>
      </c>
      <c r="B45" s="4565"/>
      <c r="C45" s="4565"/>
      <c r="D45" s="4565"/>
      <c r="E45" s="4565"/>
      <c r="F45" s="4565"/>
      <c r="G45" s="4565"/>
      <c r="H45" s="4565"/>
      <c r="I45" s="4565"/>
      <c r="J45" s="4565"/>
      <c r="K45" s="4565"/>
      <c r="L45" s="4565"/>
      <c r="M45" s="4565"/>
      <c r="N45" s="4565"/>
      <c r="O45" s="4565"/>
      <c r="P45" s="4565"/>
      <c r="Q45" s="4566"/>
    </row>
    <row r="46" spans="1:22" s="1520" customFormat="1" ht="23.45" customHeight="1">
      <c r="A46" s="4567" t="s">
        <v>2911</v>
      </c>
      <c r="B46" s="4565"/>
      <c r="C46" s="4565"/>
      <c r="D46" s="4565"/>
      <c r="E46" s="4565"/>
      <c r="F46" s="4565"/>
      <c r="G46" s="4565"/>
      <c r="H46" s="4565"/>
      <c r="I46" s="4565"/>
      <c r="J46" s="4565"/>
      <c r="K46" s="4565"/>
      <c r="L46" s="4565"/>
      <c r="M46" s="4565"/>
      <c r="N46" s="4565"/>
      <c r="O46" s="4565"/>
      <c r="P46" s="4565"/>
      <c r="Q46" s="4566"/>
    </row>
    <row r="48" spans="1:22">
      <c r="F48" s="1521"/>
    </row>
  </sheetData>
  <mergeCells count="92">
    <mergeCell ref="A3:B3"/>
    <mergeCell ref="A1:Q1"/>
    <mergeCell ref="A2:B2"/>
    <mergeCell ref="C2:K2"/>
    <mergeCell ref="L2:M2"/>
    <mergeCell ref="N2:Q2"/>
    <mergeCell ref="E10:H10"/>
    <mergeCell ref="N10:Q10"/>
    <mergeCell ref="A4:B4"/>
    <mergeCell ref="A7:A8"/>
    <mergeCell ref="B7:B8"/>
    <mergeCell ref="C7:D7"/>
    <mergeCell ref="E7:H8"/>
    <mergeCell ref="J7:J8"/>
    <mergeCell ref="K7:K8"/>
    <mergeCell ref="L7:M7"/>
    <mergeCell ref="N7:Q8"/>
    <mergeCell ref="E9:H9"/>
    <mergeCell ref="N9:Q9"/>
    <mergeCell ref="E11:H11"/>
    <mergeCell ref="N11:Q11"/>
    <mergeCell ref="E12:H12"/>
    <mergeCell ref="N12:Q12"/>
    <mergeCell ref="E13:H13"/>
    <mergeCell ref="N13:Q13"/>
    <mergeCell ref="E14:H14"/>
    <mergeCell ref="N14:Q14"/>
    <mergeCell ref="E15:H15"/>
    <mergeCell ref="N15:Q15"/>
    <mergeCell ref="E16:H16"/>
    <mergeCell ref="N16:Q16"/>
    <mergeCell ref="E17:H17"/>
    <mergeCell ref="N17:Q17"/>
    <mergeCell ref="E18:H18"/>
    <mergeCell ref="N18:Q18"/>
    <mergeCell ref="E19:H19"/>
    <mergeCell ref="N19:Q19"/>
    <mergeCell ref="E20:H20"/>
    <mergeCell ref="N20:Q20"/>
    <mergeCell ref="E21:H21"/>
    <mergeCell ref="N21:Q21"/>
    <mergeCell ref="E22:H22"/>
    <mergeCell ref="N22:Q22"/>
    <mergeCell ref="E23:H23"/>
    <mergeCell ref="N23:Q23"/>
    <mergeCell ref="E24:H24"/>
    <mergeCell ref="N24:Q24"/>
    <mergeCell ref="E25:H25"/>
    <mergeCell ref="N25:Q25"/>
    <mergeCell ref="E26:H26"/>
    <mergeCell ref="N26:Q26"/>
    <mergeCell ref="E27:H27"/>
    <mergeCell ref="N27:Q27"/>
    <mergeCell ref="E28:H28"/>
    <mergeCell ref="N28:Q28"/>
    <mergeCell ref="E29:H29"/>
    <mergeCell ref="N29:Q29"/>
    <mergeCell ref="E30:H30"/>
    <mergeCell ref="N30:Q30"/>
    <mergeCell ref="E31:H31"/>
    <mergeCell ref="N31:Q31"/>
    <mergeCell ref="E32:H32"/>
    <mergeCell ref="N32:Q32"/>
    <mergeCell ref="E33:H33"/>
    <mergeCell ref="N33:Q33"/>
    <mergeCell ref="E34:H34"/>
    <mergeCell ref="N34:Q34"/>
    <mergeCell ref="E35:H35"/>
    <mergeCell ref="N35:Q35"/>
    <mergeCell ref="E36:H36"/>
    <mergeCell ref="N36:Q36"/>
    <mergeCell ref="E37:H37"/>
    <mergeCell ref="N37:Q37"/>
    <mergeCell ref="E38:H38"/>
    <mergeCell ref="N38:Q38"/>
    <mergeCell ref="E39:H39"/>
    <mergeCell ref="N39:Q39"/>
    <mergeCell ref="A40:A42"/>
    <mergeCell ref="E40:H40"/>
    <mergeCell ref="J40:J42"/>
    <mergeCell ref="N40:Q40"/>
    <mergeCell ref="E41:E42"/>
    <mergeCell ref="G41:H41"/>
    <mergeCell ref="A44:Q44"/>
    <mergeCell ref="A45:Q45"/>
    <mergeCell ref="A46:Q46"/>
    <mergeCell ref="N41:N42"/>
    <mergeCell ref="P41:Q41"/>
    <mergeCell ref="G42:H42"/>
    <mergeCell ref="P42:Q42"/>
    <mergeCell ref="G43:H43"/>
    <mergeCell ref="P43:Q43"/>
  </mergeCells>
  <phoneticPr fontId="71"/>
  <conditionalFormatting sqref="C2 N2 D40 A9:A39">
    <cfRule type="cellIs" dxfId="1748" priority="108" operator="notEqual">
      <formula>""</formula>
    </cfRule>
  </conditionalFormatting>
  <conditionalFormatting sqref="D3:E3">
    <cfRule type="cellIs" dxfId="1747" priority="106" operator="notEqual">
      <formula>""</formula>
    </cfRule>
    <cfRule type="cellIs" dxfId="1746" priority="107" operator="equal">
      <formula>""</formula>
    </cfRule>
  </conditionalFormatting>
  <conditionalFormatting sqref="G3">
    <cfRule type="cellIs" dxfId="1745" priority="104" operator="notEqual">
      <formula>""</formula>
    </cfRule>
    <cfRule type="cellIs" dxfId="1744" priority="105" operator="equal">
      <formula>""</formula>
    </cfRule>
  </conditionalFormatting>
  <conditionalFormatting sqref="I3">
    <cfRule type="cellIs" dxfId="1743" priority="102" operator="notEqual">
      <formula>""</formula>
    </cfRule>
    <cfRule type="cellIs" dxfId="1742" priority="103" operator="equal">
      <formula>""</formula>
    </cfRule>
  </conditionalFormatting>
  <conditionalFormatting sqref="L3">
    <cfRule type="cellIs" dxfId="1741" priority="100" operator="notEqual">
      <formula>""</formula>
    </cfRule>
    <cfRule type="cellIs" dxfId="1740" priority="101" operator="equal">
      <formula>""</formula>
    </cfRule>
  </conditionalFormatting>
  <conditionalFormatting sqref="N3">
    <cfRule type="cellIs" dxfId="1739" priority="98" operator="notEqual">
      <formula>""</formula>
    </cfRule>
    <cfRule type="cellIs" dxfId="1738" priority="99" operator="equal">
      <formula>""</formula>
    </cfRule>
  </conditionalFormatting>
  <conditionalFormatting sqref="P3">
    <cfRule type="cellIs" dxfId="1737" priority="96" operator="notEqual">
      <formula>""</formula>
    </cfRule>
    <cfRule type="cellIs" dxfId="1736" priority="97" operator="equal">
      <formula>""</formula>
    </cfRule>
  </conditionalFormatting>
  <conditionalFormatting sqref="B6:C6">
    <cfRule type="cellIs" dxfId="1735" priority="94" operator="notEqual">
      <formula>""</formula>
    </cfRule>
    <cfRule type="cellIs" dxfId="1734" priority="95" operator="equal">
      <formula>""</formula>
    </cfRule>
  </conditionalFormatting>
  <conditionalFormatting sqref="L4 N4 P4">
    <cfRule type="cellIs" dxfId="1733" priority="93" operator="notEqual">
      <formula>""</formula>
    </cfRule>
  </conditionalFormatting>
  <conditionalFormatting sqref="C6">
    <cfRule type="cellIs" dxfId="1732" priority="91" operator="notEqual">
      <formula>""</formula>
    </cfRule>
    <cfRule type="cellIs" dxfId="1731" priority="92" operator="equal">
      <formula>""</formula>
    </cfRule>
  </conditionalFormatting>
  <conditionalFormatting sqref="D6:E6">
    <cfRule type="cellIs" dxfId="1730" priority="89" operator="notEqual">
      <formula>""</formula>
    </cfRule>
    <cfRule type="cellIs" dxfId="1729" priority="90" operator="equal">
      <formula>""</formula>
    </cfRule>
  </conditionalFormatting>
  <conditionalFormatting sqref="E6">
    <cfRule type="cellIs" dxfId="1728" priority="87" operator="notEqual">
      <formula>""</formula>
    </cfRule>
    <cfRule type="cellIs" dxfId="1727" priority="88" operator="equal">
      <formula>""</formula>
    </cfRule>
  </conditionalFormatting>
  <conditionalFormatting sqref="F3">
    <cfRule type="cellIs" dxfId="1726" priority="85" operator="notEqual">
      <formula>""</formula>
    </cfRule>
    <cfRule type="cellIs" dxfId="1725" priority="86" operator="equal">
      <formula>""</formula>
    </cfRule>
  </conditionalFormatting>
  <conditionalFormatting sqref="H3">
    <cfRule type="cellIs" dxfId="1724" priority="83" operator="notEqual">
      <formula>""</formula>
    </cfRule>
    <cfRule type="cellIs" dxfId="1723" priority="84" operator="equal">
      <formula>""</formula>
    </cfRule>
  </conditionalFormatting>
  <conditionalFormatting sqref="K3">
    <cfRule type="cellIs" dxfId="1722" priority="81" operator="notEqual">
      <formula>""</formula>
    </cfRule>
    <cfRule type="cellIs" dxfId="1721" priority="82" operator="equal">
      <formula>""</formula>
    </cfRule>
  </conditionalFormatting>
  <conditionalFormatting sqref="M3">
    <cfRule type="cellIs" dxfId="1720" priority="79" operator="notEqual">
      <formula>""</formula>
    </cfRule>
    <cfRule type="cellIs" dxfId="1719" priority="80" operator="equal">
      <formula>""</formula>
    </cfRule>
  </conditionalFormatting>
  <conditionalFormatting sqref="O3">
    <cfRule type="cellIs" dxfId="1718" priority="77" operator="notEqual">
      <formula>""</formula>
    </cfRule>
    <cfRule type="cellIs" dxfId="1717" priority="78" operator="equal">
      <formula>""</formula>
    </cfRule>
  </conditionalFormatting>
  <conditionalFormatting sqref="N10">
    <cfRule type="cellIs" dxfId="1716" priority="68" operator="notEqual">
      <formula>""</formula>
    </cfRule>
  </conditionalFormatting>
  <conditionalFormatting sqref="J9:J39">
    <cfRule type="cellIs" dxfId="1715" priority="76" operator="notEqual">
      <formula>""</formula>
    </cfRule>
  </conditionalFormatting>
  <conditionalFormatting sqref="J6:K6">
    <cfRule type="cellIs" dxfId="1714" priority="74" operator="notEqual">
      <formula>""</formula>
    </cfRule>
    <cfRule type="cellIs" dxfId="1713" priority="75" operator="equal">
      <formula>""</formula>
    </cfRule>
  </conditionalFormatting>
  <conditionalFormatting sqref="K6">
    <cfRule type="cellIs" dxfId="1712" priority="72" operator="notEqual">
      <formula>""</formula>
    </cfRule>
    <cfRule type="cellIs" dxfId="1711" priority="73" operator="equal">
      <formula>""</formula>
    </cfRule>
  </conditionalFormatting>
  <conditionalFormatting sqref="L6">
    <cfRule type="cellIs" dxfId="1710" priority="70" operator="notEqual">
      <formula>""</formula>
    </cfRule>
    <cfRule type="cellIs" dxfId="1709" priority="71" operator="equal">
      <formula>""</formula>
    </cfRule>
  </conditionalFormatting>
  <conditionalFormatting sqref="N9">
    <cfRule type="cellIs" dxfId="1708" priority="69" operator="notEqual">
      <formula>""</formula>
    </cfRule>
  </conditionalFormatting>
  <conditionalFormatting sqref="N11">
    <cfRule type="cellIs" dxfId="1707" priority="67" operator="notEqual">
      <formula>""</formula>
    </cfRule>
  </conditionalFormatting>
  <conditionalFormatting sqref="N12">
    <cfRule type="cellIs" dxfId="1706" priority="66" operator="notEqual">
      <formula>""</formula>
    </cfRule>
  </conditionalFormatting>
  <conditionalFormatting sqref="N13:N20">
    <cfRule type="cellIs" dxfId="1705" priority="65" operator="notEqual">
      <formula>""</formula>
    </cfRule>
  </conditionalFormatting>
  <conditionalFormatting sqref="N21:N31">
    <cfRule type="cellIs" dxfId="1704" priority="64" operator="notEqual">
      <formula>""</formula>
    </cfRule>
  </conditionalFormatting>
  <conditionalFormatting sqref="N33:N37">
    <cfRule type="cellIs" dxfId="1703" priority="63" operator="notEqual">
      <formula>""</formula>
    </cfRule>
  </conditionalFormatting>
  <conditionalFormatting sqref="N38:N39">
    <cfRule type="cellIs" dxfId="1702" priority="62" operator="notEqual">
      <formula>""</formula>
    </cfRule>
  </conditionalFormatting>
  <conditionalFormatting sqref="M6">
    <cfRule type="cellIs" dxfId="1701" priority="60" operator="notEqual">
      <formula>""</formula>
    </cfRule>
    <cfRule type="cellIs" dxfId="1700" priority="61" operator="equal">
      <formula>""</formula>
    </cfRule>
  </conditionalFormatting>
  <conditionalFormatting sqref="M6">
    <cfRule type="cellIs" dxfId="1699" priority="58" operator="notEqual">
      <formula>""</formula>
    </cfRule>
    <cfRule type="cellIs" dxfId="1698" priority="59" operator="equal">
      <formula>""</formula>
    </cfRule>
  </conditionalFormatting>
  <conditionalFormatting sqref="L9:M39">
    <cfRule type="expression" dxfId="1697" priority="54">
      <formula>#REF!&lt;&gt;""</formula>
    </cfRule>
    <cfRule type="expression" dxfId="1696" priority="55">
      <formula>#REF!&lt;&gt;""</formula>
    </cfRule>
    <cfRule type="expression" dxfId="1695" priority="56">
      <formula>#REF!&lt;&gt;""</formula>
    </cfRule>
    <cfRule type="expression" dxfId="1694" priority="57">
      <formula>#REF!&lt;&gt;""</formula>
    </cfRule>
  </conditionalFormatting>
  <conditionalFormatting sqref="L9:M39">
    <cfRule type="cellIs" dxfId="1693" priority="53" operator="equal">
      <formula>""</formula>
    </cfRule>
  </conditionalFormatting>
  <conditionalFormatting sqref="M9:M39">
    <cfRule type="cellIs" dxfId="1692" priority="52" operator="equal">
      <formula>""</formula>
    </cfRule>
  </conditionalFormatting>
  <conditionalFormatting sqref="L9:L39">
    <cfRule type="cellIs" dxfId="1691" priority="51" operator="notEqual">
      <formula>""</formula>
    </cfRule>
  </conditionalFormatting>
  <conditionalFormatting sqref="D4:F4">
    <cfRule type="cellIs" dxfId="1690" priority="49" operator="notEqual">
      <formula>""</formula>
    </cfRule>
    <cfRule type="cellIs" dxfId="1689" priority="50" operator="equal">
      <formula>""</formula>
    </cfRule>
  </conditionalFormatting>
  <conditionalFormatting sqref="G4">
    <cfRule type="cellIs" dxfId="1688" priority="47" operator="notEqual">
      <formula>""</formula>
    </cfRule>
    <cfRule type="cellIs" dxfId="1687" priority="48" operator="equal">
      <formula>""</formula>
    </cfRule>
  </conditionalFormatting>
  <conditionalFormatting sqref="I4">
    <cfRule type="cellIs" dxfId="1686" priority="45" operator="notEqual">
      <formula>""</formula>
    </cfRule>
    <cfRule type="cellIs" dxfId="1685" priority="46" operator="equal">
      <formula>""</formula>
    </cfRule>
  </conditionalFormatting>
  <conditionalFormatting sqref="F4">
    <cfRule type="cellIs" dxfId="1684" priority="43" operator="notEqual">
      <formula>""</formula>
    </cfRule>
    <cfRule type="cellIs" dxfId="1683" priority="44" operator="equal">
      <formula>""</formula>
    </cfRule>
  </conditionalFormatting>
  <conditionalFormatting sqref="H4">
    <cfRule type="cellIs" dxfId="1682" priority="41" operator="notEqual">
      <formula>""</formula>
    </cfRule>
    <cfRule type="cellIs" dxfId="1681" priority="42" operator="equal">
      <formula>""</formula>
    </cfRule>
  </conditionalFormatting>
  <conditionalFormatting sqref="M4">
    <cfRule type="cellIs" dxfId="1680" priority="39" operator="notEqual">
      <formula>""</formula>
    </cfRule>
    <cfRule type="cellIs" dxfId="1679" priority="40" operator="equal">
      <formula>""</formula>
    </cfRule>
  </conditionalFormatting>
  <conditionalFormatting sqref="O4">
    <cfRule type="cellIs" dxfId="1678" priority="37" operator="notEqual">
      <formula>""</formula>
    </cfRule>
    <cfRule type="cellIs" dxfId="1677" priority="38" operator="equal">
      <formula>""</formula>
    </cfRule>
  </conditionalFormatting>
  <conditionalFormatting sqref="Q4">
    <cfRule type="cellIs" dxfId="1676" priority="35" operator="notEqual">
      <formula>""</formula>
    </cfRule>
    <cfRule type="cellIs" dxfId="1675" priority="36" operator="equal">
      <formula>""</formula>
    </cfRule>
  </conditionalFormatting>
  <conditionalFormatting sqref="M5 O5">
    <cfRule type="cellIs" dxfId="1674" priority="34" operator="notEqual">
      <formula>""</formula>
    </cfRule>
  </conditionalFormatting>
  <conditionalFormatting sqref="K9:K39">
    <cfRule type="cellIs" dxfId="1673" priority="33" operator="notEqual">
      <formula>""</formula>
    </cfRule>
  </conditionalFormatting>
  <conditionalFormatting sqref="K9:K39">
    <cfRule type="expression" dxfId="1672" priority="32">
      <formula>OR(K9="土",K9="日")</formula>
    </cfRule>
  </conditionalFormatting>
  <conditionalFormatting sqref="H4">
    <cfRule type="cellIs" dxfId="1671" priority="30" operator="notEqual">
      <formula>""</formula>
    </cfRule>
    <cfRule type="cellIs" dxfId="1670" priority="31" operator="equal">
      <formula>""</formula>
    </cfRule>
  </conditionalFormatting>
  <conditionalFormatting sqref="J4">
    <cfRule type="cellIs" dxfId="1669" priority="28" operator="notEqual">
      <formula>""</formula>
    </cfRule>
    <cfRule type="cellIs" dxfId="1668" priority="29" operator="equal">
      <formula>""</formula>
    </cfRule>
  </conditionalFormatting>
  <conditionalFormatting sqref="G4">
    <cfRule type="cellIs" dxfId="1667" priority="26" operator="notEqual">
      <formula>""</formula>
    </cfRule>
    <cfRule type="cellIs" dxfId="1666" priority="27" operator="equal">
      <formula>""</formula>
    </cfRule>
  </conditionalFormatting>
  <conditionalFormatting sqref="I4">
    <cfRule type="cellIs" dxfId="1665" priority="24" operator="notEqual">
      <formula>""</formula>
    </cfRule>
    <cfRule type="cellIs" dxfId="1664" priority="25" operator="equal">
      <formula>""</formula>
    </cfRule>
  </conditionalFormatting>
  <conditionalFormatting sqref="N32">
    <cfRule type="cellIs" dxfId="1663" priority="23" operator="notEqual">
      <formula>""</formula>
    </cfRule>
  </conditionalFormatting>
  <conditionalFormatting sqref="C40">
    <cfRule type="cellIs" dxfId="1662" priority="22" operator="notEqual">
      <formula>""</formula>
    </cfRule>
  </conditionalFormatting>
  <conditionalFormatting sqref="A43">
    <cfRule type="cellIs" dxfId="1661" priority="21" operator="notEqual">
      <formula>""</formula>
    </cfRule>
  </conditionalFormatting>
  <conditionalFormatting sqref="A43">
    <cfRule type="expression" dxfId="1660" priority="20">
      <formula>OR(A43="土",A43="日")</formula>
    </cfRule>
  </conditionalFormatting>
  <conditionalFormatting sqref="E43">
    <cfRule type="cellIs" dxfId="1659" priority="19" operator="notEqual">
      <formula>""</formula>
    </cfRule>
  </conditionalFormatting>
  <conditionalFormatting sqref="E43">
    <cfRule type="expression" dxfId="1658" priority="18">
      <formula>OR(E43="土",E43="日")</formula>
    </cfRule>
  </conditionalFormatting>
  <conditionalFormatting sqref="J43">
    <cfRule type="cellIs" dxfId="1657" priority="17" operator="notEqual">
      <formula>""</formula>
    </cfRule>
  </conditionalFormatting>
  <conditionalFormatting sqref="J43">
    <cfRule type="expression" dxfId="1656" priority="16">
      <formula>OR(J43="土",J43="日")</formula>
    </cfRule>
  </conditionalFormatting>
  <conditionalFormatting sqref="N43">
    <cfRule type="cellIs" dxfId="1655" priority="15" operator="notEqual">
      <formula>""</formula>
    </cfRule>
  </conditionalFormatting>
  <conditionalFormatting sqref="N43">
    <cfRule type="expression" dxfId="1654" priority="14">
      <formula>OR(N43="土",N43="日")</formula>
    </cfRule>
  </conditionalFormatting>
  <conditionalFormatting sqref="B9:C39">
    <cfRule type="cellIs" dxfId="1653" priority="9" operator="notEqual">
      <formula>""</formula>
    </cfRule>
  </conditionalFormatting>
  <conditionalFormatting sqref="B9:B39">
    <cfRule type="expression" dxfId="1652" priority="10">
      <formula>OR(B9="土",B9="日")</formula>
    </cfRule>
  </conditionalFormatting>
  <conditionalFormatting sqref="C9:D39">
    <cfRule type="cellIs" dxfId="1651" priority="12" operator="equal">
      <formula>""</formula>
    </cfRule>
    <cfRule type="expression" dxfId="1650" priority="13">
      <formula>#REF!&lt;&gt;""</formula>
    </cfRule>
  </conditionalFormatting>
  <conditionalFormatting sqref="D9:D39">
    <cfRule type="cellIs" dxfId="1649" priority="11" operator="equal">
      <formula>""</formula>
    </cfRule>
  </conditionalFormatting>
  <conditionalFormatting sqref="E9:E39">
    <cfRule type="cellIs" dxfId="1648" priority="8" operator="notEqual">
      <formula>""</formula>
    </cfRule>
  </conditionalFormatting>
  <conditionalFormatting sqref="C41:D41">
    <cfRule type="cellIs" dxfId="1647" priority="7" operator="notEqual">
      <formula>""</formula>
    </cfRule>
  </conditionalFormatting>
  <conditionalFormatting sqref="C43:D43">
    <cfRule type="cellIs" dxfId="1646" priority="6" operator="notEqual">
      <formula>""</formula>
    </cfRule>
  </conditionalFormatting>
  <conditionalFormatting sqref="L43:M43">
    <cfRule type="cellIs" dxfId="1645" priority="5" operator="notEqual">
      <formula>""</formula>
    </cfRule>
  </conditionalFormatting>
  <conditionalFormatting sqref="M40">
    <cfRule type="cellIs" dxfId="1644" priority="4" operator="notEqual">
      <formula>""</formula>
    </cfRule>
  </conditionalFormatting>
  <conditionalFormatting sqref="L40">
    <cfRule type="cellIs" dxfId="1643" priority="3" operator="notEqual">
      <formula>""</formula>
    </cfRule>
  </conditionalFormatting>
  <conditionalFormatting sqref="M41">
    <cfRule type="cellIs" dxfId="1642" priority="2" operator="notEqual">
      <formula>""</formula>
    </cfRule>
  </conditionalFormatting>
  <conditionalFormatting sqref="L41">
    <cfRule type="cellIs" dxfId="1641" priority="1" operator="notEqual">
      <formula>""</formula>
    </cfRule>
  </conditionalFormatting>
  <dataValidations disablePrompts="1" count="3">
    <dataValidation type="list" allowBlank="1" showInputMessage="1" showErrorMessage="1" sqref="A43 E43 J43 N43">
      <formula1>"　,達成,未達成"</formula1>
    </dataValidation>
    <dataValidation type="list" allowBlank="1" showInputMessage="1" showErrorMessage="1" sqref="K9:K39 B9:B39">
      <formula1>"月,火,水,木,金,土,日"</formula1>
    </dataValidation>
    <dataValidation type="list" allowBlank="1" showInputMessage="1" showErrorMessage="1" sqref="L9:M39 C9:D39">
      <formula1>"■,▲,外,／"</formula1>
    </dataValidation>
  </dataValidations>
  <printOptions horizontalCentered="1"/>
  <pageMargins left="0.70866141732283472" right="0.51181102362204722" top="0.35433070866141736" bottom="0.15748031496062992" header="0.31496062992125984" footer="0.31496062992125984"/>
  <pageSetup paperSize="9" scale="97" orientation="portrait" horizontalDpi="300" verticalDpi="300" r:id="rId1"/>
  <headerFooter>
    <oddHeader>&amp;L&amp;"游明朝,標準"&amp;9〔様式２〕&amp;R&amp;9R6.7改</oddHeader>
  </headerFooter>
  <drawing r:id="rId2"/>
  <legacyDrawing r:id="rId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2"/>
  <dimension ref="A1:AC159"/>
  <sheetViews>
    <sheetView view="pageBreakPreview" zoomScaleNormal="80" zoomScaleSheetLayoutView="100" workbookViewId="0">
      <selection activeCell="G10" sqref="G10:H10"/>
    </sheetView>
  </sheetViews>
  <sheetFormatPr defaultColWidth="9.375" defaultRowHeight="13.5"/>
  <cols>
    <col min="1" max="17" width="5.75" style="1683" customWidth="1"/>
    <col min="18" max="18" width="3" style="1683" customWidth="1"/>
    <col min="19" max="22" width="7.5" style="1684" customWidth="1"/>
    <col min="23" max="29" width="7.5" style="1683" customWidth="1"/>
    <col min="30" max="32" width="3.875" style="1683" customWidth="1"/>
    <col min="33" max="16384" width="9.375" style="1683"/>
  </cols>
  <sheetData>
    <row r="1" spans="1:28" ht="16.5" customHeight="1">
      <c r="A1" s="1681" t="s">
        <v>2875</v>
      </c>
      <c r="B1" s="1681"/>
      <c r="C1" s="1681"/>
      <c r="D1" s="1681"/>
      <c r="E1" s="1681"/>
      <c r="F1" s="1681"/>
      <c r="G1" s="1681"/>
      <c r="H1" s="1681"/>
      <c r="I1" s="1681"/>
      <c r="J1" s="1681"/>
      <c r="K1" s="1681"/>
      <c r="L1" s="1682"/>
      <c r="M1" s="1682"/>
      <c r="N1" s="1682"/>
      <c r="O1" s="1682"/>
      <c r="P1" s="1682"/>
      <c r="Q1" s="1682"/>
    </row>
    <row r="2" spans="1:28" s="1685" customFormat="1" ht="16.5" customHeight="1">
      <c r="A2" s="4638" t="s">
        <v>3165</v>
      </c>
      <c r="B2" s="4639"/>
      <c r="C2" s="4640">
        <f>一括入力シート!B6</f>
        <v>0</v>
      </c>
      <c r="D2" s="4641"/>
      <c r="E2" s="4641"/>
      <c r="F2" s="4641"/>
      <c r="G2" s="4641"/>
      <c r="H2" s="4641"/>
      <c r="I2" s="4642"/>
      <c r="J2" s="4638" t="s">
        <v>2877</v>
      </c>
      <c r="K2" s="4643"/>
      <c r="L2" s="4640">
        <f>一括入力シート!B45</f>
        <v>0</v>
      </c>
      <c r="M2" s="4641"/>
      <c r="N2" s="4641"/>
      <c r="O2" s="4641"/>
      <c r="P2" s="4641"/>
      <c r="Q2" s="4642"/>
    </row>
    <row r="3" spans="1:28" s="1685" customFormat="1" ht="16.5" customHeight="1">
      <c r="A3" s="4638" t="s">
        <v>2878</v>
      </c>
      <c r="B3" s="4639"/>
      <c r="C3" s="1686" t="s">
        <v>2879</v>
      </c>
      <c r="D3" s="1781">
        <f>一括入力シート!B26</f>
        <v>0</v>
      </c>
      <c r="E3" s="1687" t="s">
        <v>2880</v>
      </c>
      <c r="F3" s="1781">
        <f>一括入力シート!C26</f>
        <v>0</v>
      </c>
      <c r="G3" s="1687" t="s">
        <v>2881</v>
      </c>
      <c r="H3" s="1781">
        <f>一括入力シート!D26</f>
        <v>0</v>
      </c>
      <c r="I3" s="1687" t="s">
        <v>2882</v>
      </c>
      <c r="J3" s="1688" t="s">
        <v>2879</v>
      </c>
      <c r="K3" s="1781">
        <f>一括入力シート!B28</f>
        <v>0</v>
      </c>
      <c r="L3" s="1687" t="s">
        <v>2880</v>
      </c>
      <c r="M3" s="1781">
        <f>一括入力シート!C28</f>
        <v>0</v>
      </c>
      <c r="N3" s="1687" t="s">
        <v>2881</v>
      </c>
      <c r="O3" s="1781">
        <f>一括入力シート!D28</f>
        <v>0</v>
      </c>
      <c r="P3" s="1687" t="s">
        <v>2883</v>
      </c>
      <c r="Q3" s="1689"/>
    </row>
    <row r="4" spans="1:28" s="1690" customFormat="1" ht="13.5" customHeight="1">
      <c r="A4" s="4644" t="s">
        <v>3166</v>
      </c>
      <c r="B4" s="4644"/>
      <c r="C4" s="4644"/>
      <c r="D4" s="4644"/>
      <c r="E4" s="4644"/>
      <c r="F4" s="4644"/>
      <c r="G4" s="4644"/>
      <c r="H4" s="4644"/>
      <c r="I4" s="4644"/>
      <c r="J4" s="4644"/>
      <c r="K4" s="4644"/>
      <c r="L4" s="4644"/>
      <c r="M4" s="4644"/>
      <c r="N4" s="4644"/>
      <c r="O4" s="4644"/>
      <c r="P4" s="4644"/>
      <c r="Q4" s="4644"/>
    </row>
    <row r="5" spans="1:28" s="1690" customFormat="1" ht="23.45" customHeight="1">
      <c r="A5" s="4645" t="s">
        <v>3167</v>
      </c>
      <c r="B5" s="4646"/>
      <c r="C5" s="4646"/>
      <c r="D5" s="4646"/>
      <c r="E5" s="4646"/>
      <c r="F5" s="4646"/>
      <c r="G5" s="4646"/>
      <c r="H5" s="4646"/>
      <c r="I5" s="4646"/>
      <c r="J5" s="4646"/>
      <c r="K5" s="4646"/>
      <c r="L5" s="4646"/>
      <c r="M5" s="4646"/>
      <c r="N5" s="4646"/>
      <c r="O5" s="4646"/>
      <c r="P5" s="4646"/>
      <c r="Q5" s="4647"/>
    </row>
    <row r="6" spans="1:28" s="1685" customFormat="1" ht="5.0999999999999996" customHeight="1" thickBot="1">
      <c r="A6" s="1691"/>
      <c r="B6" s="1692"/>
      <c r="C6" s="1692"/>
      <c r="D6" s="1692"/>
      <c r="E6" s="1692"/>
      <c r="F6" s="1692"/>
      <c r="G6" s="1692"/>
      <c r="H6" s="1692"/>
      <c r="I6" s="1693"/>
      <c r="J6" s="1692"/>
      <c r="K6" s="1692"/>
      <c r="L6" s="1692"/>
      <c r="M6" s="1692"/>
      <c r="N6" s="1692"/>
      <c r="O6" s="1692"/>
      <c r="P6" s="1692"/>
      <c r="Q6" s="1692"/>
    </row>
    <row r="7" spans="1:28" ht="20.100000000000001" customHeight="1" thickBot="1">
      <c r="A7" s="1694" t="s">
        <v>2879</v>
      </c>
      <c r="B7" s="1695"/>
      <c r="C7" s="1696" t="s">
        <v>2880</v>
      </c>
      <c r="D7" s="1695"/>
      <c r="E7" s="1697" t="s">
        <v>2881</v>
      </c>
      <c r="F7" s="1698" t="s">
        <v>3168</v>
      </c>
      <c r="G7" s="4623"/>
      <c r="H7" s="4624"/>
      <c r="I7" s="1699"/>
      <c r="J7" s="1694" t="s">
        <v>2879</v>
      </c>
      <c r="K7" s="1695"/>
      <c r="L7" s="1696" t="s">
        <v>2880</v>
      </c>
      <c r="M7" s="1695"/>
      <c r="N7" s="1697" t="s">
        <v>2881</v>
      </c>
      <c r="O7" s="1698" t="s">
        <v>3168</v>
      </c>
      <c r="P7" s="4623"/>
      <c r="Q7" s="4624"/>
    </row>
    <row r="8" spans="1:28" s="1700" customFormat="1" ht="15.6" customHeight="1">
      <c r="A8" s="4625" t="s">
        <v>3197</v>
      </c>
      <c r="B8" s="4627" t="s">
        <v>3170</v>
      </c>
      <c r="C8" s="4628" t="s">
        <v>3171</v>
      </c>
      <c r="D8" s="4628"/>
      <c r="E8" s="4628"/>
      <c r="F8" s="4629"/>
      <c r="G8" s="4630" t="s">
        <v>2892</v>
      </c>
      <c r="H8" s="4631"/>
      <c r="J8" s="4625" t="s">
        <v>3197</v>
      </c>
      <c r="K8" s="4621" t="s">
        <v>3170</v>
      </c>
      <c r="L8" s="4634" t="s">
        <v>3171</v>
      </c>
      <c r="M8" s="4634"/>
      <c r="N8" s="4634"/>
      <c r="O8" s="4635"/>
      <c r="P8" s="4636" t="s">
        <v>2892</v>
      </c>
      <c r="Q8" s="4637"/>
      <c r="S8" s="4621" t="s">
        <v>3169</v>
      </c>
      <c r="Z8" s="1701"/>
    </row>
    <row r="9" spans="1:28" s="1700" customFormat="1" ht="15.6" customHeight="1" thickBot="1">
      <c r="A9" s="4626"/>
      <c r="B9" s="4622"/>
      <c r="C9" s="1702" t="s">
        <v>2885</v>
      </c>
      <c r="D9" s="1703" t="s">
        <v>3172</v>
      </c>
      <c r="E9" s="1704" t="s">
        <v>2886</v>
      </c>
      <c r="F9" s="1705" t="s">
        <v>3172</v>
      </c>
      <c r="G9" s="4632"/>
      <c r="H9" s="4633"/>
      <c r="J9" s="4626"/>
      <c r="K9" s="4622"/>
      <c r="L9" s="1702" t="s">
        <v>2885</v>
      </c>
      <c r="M9" s="1703" t="s">
        <v>3172</v>
      </c>
      <c r="N9" s="1704" t="s">
        <v>2886</v>
      </c>
      <c r="O9" s="1705" t="s">
        <v>3172</v>
      </c>
      <c r="P9" s="4632"/>
      <c r="Q9" s="4633"/>
      <c r="S9" s="4622"/>
      <c r="Z9" s="1706"/>
      <c r="AA9" s="1706"/>
      <c r="AB9" s="1706"/>
    </row>
    <row r="10" spans="1:28" ht="15.6" customHeight="1">
      <c r="A10" s="1707"/>
      <c r="B10" s="1708" t="s">
        <v>2897</v>
      </c>
      <c r="C10" s="1709"/>
      <c r="D10" s="1710"/>
      <c r="E10" s="1711"/>
      <c r="F10" s="1712"/>
      <c r="G10" s="4619"/>
      <c r="H10" s="4620"/>
      <c r="I10" s="1713"/>
      <c r="J10" s="1714"/>
      <c r="K10" s="1708" t="s">
        <v>2897</v>
      </c>
      <c r="L10" s="1709"/>
      <c r="M10" s="1710"/>
      <c r="N10" s="1711"/>
      <c r="O10" s="1712"/>
      <c r="P10" s="4619"/>
      <c r="Q10" s="4620"/>
      <c r="S10" s="4621" t="s">
        <v>3170</v>
      </c>
      <c r="Z10" s="1706"/>
      <c r="AA10" s="1706"/>
      <c r="AB10" s="1706"/>
    </row>
    <row r="11" spans="1:28" ht="15.6" customHeight="1" thickBot="1">
      <c r="A11" s="1715"/>
      <c r="B11" s="1716" t="s">
        <v>2898</v>
      </c>
      <c r="C11" s="1717"/>
      <c r="D11" s="1710"/>
      <c r="E11" s="1718"/>
      <c r="F11" s="1712"/>
      <c r="G11" s="4603"/>
      <c r="H11" s="4604"/>
      <c r="I11" s="1713"/>
      <c r="J11" s="1719"/>
      <c r="K11" s="1716" t="s">
        <v>2898</v>
      </c>
      <c r="L11" s="1717"/>
      <c r="M11" s="1710"/>
      <c r="N11" s="1718"/>
      <c r="O11" s="1712"/>
      <c r="P11" s="4603"/>
      <c r="Q11" s="4604"/>
      <c r="S11" s="4622"/>
      <c r="Z11" s="1706"/>
      <c r="AA11" s="1706"/>
      <c r="AB11" s="1706"/>
    </row>
    <row r="12" spans="1:28" ht="15.6" customHeight="1" thickBot="1">
      <c r="A12" s="1715"/>
      <c r="B12" s="1716" t="s">
        <v>2899</v>
      </c>
      <c r="C12" s="1717"/>
      <c r="D12" s="1710"/>
      <c r="E12" s="1718"/>
      <c r="F12" s="1712"/>
      <c r="G12" s="4603"/>
      <c r="H12" s="4604"/>
      <c r="I12" s="1713"/>
      <c r="J12" s="1719"/>
      <c r="K12" s="1716" t="s">
        <v>2899</v>
      </c>
      <c r="L12" s="1717"/>
      <c r="M12" s="1710"/>
      <c r="N12" s="1718"/>
      <c r="O12" s="1712"/>
      <c r="P12" s="4603"/>
      <c r="Q12" s="4604"/>
      <c r="S12" s="1703" t="s">
        <v>3172</v>
      </c>
      <c r="Z12" s="1706"/>
      <c r="AA12" s="1706"/>
      <c r="AB12" s="1706"/>
    </row>
    <row r="13" spans="1:28" ht="15.6" customHeight="1">
      <c r="A13" s="1715"/>
      <c r="B13" s="1716" t="s">
        <v>2893</v>
      </c>
      <c r="C13" s="1717"/>
      <c r="D13" s="1710"/>
      <c r="E13" s="1718"/>
      <c r="F13" s="1712"/>
      <c r="G13" s="4603"/>
      <c r="H13" s="4604"/>
      <c r="I13" s="1713"/>
      <c r="J13" s="1719"/>
      <c r="K13" s="1716" t="s">
        <v>2893</v>
      </c>
      <c r="L13" s="1717"/>
      <c r="M13" s="1710"/>
      <c r="N13" s="1718"/>
      <c r="O13" s="1712"/>
      <c r="P13" s="4603"/>
      <c r="Q13" s="4604"/>
      <c r="Z13" s="1706"/>
      <c r="AA13" s="1706"/>
      <c r="AB13" s="1706"/>
    </row>
    <row r="14" spans="1:28" ht="15.6" customHeight="1">
      <c r="A14" s="1715"/>
      <c r="B14" s="1716" t="s">
        <v>2894</v>
      </c>
      <c r="C14" s="1717"/>
      <c r="D14" s="1710"/>
      <c r="E14" s="1718"/>
      <c r="F14" s="1712"/>
      <c r="G14" s="4603"/>
      <c r="H14" s="4604"/>
      <c r="I14" s="1713"/>
      <c r="J14" s="1719"/>
      <c r="K14" s="1716" t="s">
        <v>2894</v>
      </c>
      <c r="L14" s="1717"/>
      <c r="M14" s="1710"/>
      <c r="N14" s="1718"/>
      <c r="O14" s="1712"/>
      <c r="P14" s="4603"/>
      <c r="Q14" s="4604"/>
      <c r="Z14" s="1706"/>
      <c r="AA14" s="1706"/>
      <c r="AB14" s="1706"/>
    </row>
    <row r="15" spans="1:28" ht="15.6" customHeight="1">
      <c r="A15" s="1715"/>
      <c r="B15" s="1716" t="s">
        <v>2895</v>
      </c>
      <c r="C15" s="1717"/>
      <c r="D15" s="1720" t="s">
        <v>3173</v>
      </c>
      <c r="E15" s="1718"/>
      <c r="F15" s="1720" t="s">
        <v>3173</v>
      </c>
      <c r="G15" s="4603"/>
      <c r="H15" s="4604"/>
      <c r="I15" s="1713"/>
      <c r="J15" s="1719"/>
      <c r="K15" s="1716" t="s">
        <v>2895</v>
      </c>
      <c r="L15" s="1717"/>
      <c r="M15" s="1720" t="s">
        <v>3173</v>
      </c>
      <c r="N15" s="1718"/>
      <c r="O15" s="1720" t="s">
        <v>3173</v>
      </c>
      <c r="P15" s="4603"/>
      <c r="Q15" s="4604"/>
      <c r="Z15" s="1706"/>
      <c r="AA15" s="1706"/>
      <c r="AB15" s="1706"/>
    </row>
    <row r="16" spans="1:28" ht="15.6" customHeight="1" thickBot="1">
      <c r="A16" s="1715"/>
      <c r="B16" s="1721" t="s">
        <v>2896</v>
      </c>
      <c r="C16" s="1722"/>
      <c r="D16" s="1723"/>
      <c r="E16" s="1723"/>
      <c r="F16" s="1723"/>
      <c r="G16" s="4605"/>
      <c r="H16" s="4606"/>
      <c r="I16" s="1713"/>
      <c r="J16" s="1724"/>
      <c r="K16" s="1721" t="s">
        <v>2896</v>
      </c>
      <c r="L16" s="1725"/>
      <c r="M16" s="1723"/>
      <c r="N16" s="1723"/>
      <c r="O16" s="1723"/>
      <c r="P16" s="4617"/>
      <c r="Q16" s="4618"/>
      <c r="Z16" s="1706"/>
      <c r="AA16" s="1706"/>
      <c r="AB16" s="1706"/>
    </row>
    <row r="17" spans="1:28" ht="15.6" customHeight="1">
      <c r="A17" s="1715"/>
      <c r="B17" s="1708" t="s">
        <v>2897</v>
      </c>
      <c r="C17" s="1709"/>
      <c r="D17" s="1710"/>
      <c r="E17" s="1711"/>
      <c r="F17" s="1712"/>
      <c r="G17" s="4619"/>
      <c r="H17" s="4620"/>
      <c r="I17" s="1713"/>
      <c r="J17" s="1719"/>
      <c r="K17" s="1708" t="s">
        <v>2897</v>
      </c>
      <c r="L17" s="1709"/>
      <c r="M17" s="1710"/>
      <c r="N17" s="1711"/>
      <c r="O17" s="1712"/>
      <c r="P17" s="4619"/>
      <c r="Q17" s="4620"/>
      <c r="Z17" s="1706"/>
      <c r="AA17" s="1706"/>
      <c r="AB17" s="1706"/>
    </row>
    <row r="18" spans="1:28" ht="15.6" customHeight="1">
      <c r="A18" s="1715"/>
      <c r="B18" s="1716" t="s">
        <v>2898</v>
      </c>
      <c r="C18" s="1717"/>
      <c r="D18" s="1710"/>
      <c r="E18" s="1718"/>
      <c r="F18" s="1712"/>
      <c r="G18" s="4603"/>
      <c r="H18" s="4604"/>
      <c r="I18" s="1713"/>
      <c r="J18" s="1719"/>
      <c r="K18" s="1716" t="s">
        <v>2898</v>
      </c>
      <c r="L18" s="1717"/>
      <c r="M18" s="1710"/>
      <c r="N18" s="1718"/>
      <c r="O18" s="1712"/>
      <c r="P18" s="4603"/>
      <c r="Q18" s="4604"/>
    </row>
    <row r="19" spans="1:28" ht="15.6" customHeight="1">
      <c r="A19" s="1715"/>
      <c r="B19" s="1716" t="s">
        <v>2899</v>
      </c>
      <c r="C19" s="1717"/>
      <c r="D19" s="1710"/>
      <c r="E19" s="1718"/>
      <c r="F19" s="1712"/>
      <c r="G19" s="4603"/>
      <c r="H19" s="4604"/>
      <c r="I19" s="1713"/>
      <c r="J19" s="1719"/>
      <c r="K19" s="1716" t="s">
        <v>2899</v>
      </c>
      <c r="L19" s="1717"/>
      <c r="M19" s="1710"/>
      <c r="N19" s="1718"/>
      <c r="O19" s="1712"/>
      <c r="P19" s="4603"/>
      <c r="Q19" s="4604"/>
    </row>
    <row r="20" spans="1:28" ht="15.6" customHeight="1">
      <c r="A20" s="1715"/>
      <c r="B20" s="1716" t="s">
        <v>2893</v>
      </c>
      <c r="C20" s="1717"/>
      <c r="D20" s="1710"/>
      <c r="E20" s="1718"/>
      <c r="F20" s="1712"/>
      <c r="G20" s="4603"/>
      <c r="H20" s="4604"/>
      <c r="I20" s="1713"/>
      <c r="J20" s="1719"/>
      <c r="K20" s="1716" t="s">
        <v>2893</v>
      </c>
      <c r="L20" s="1717"/>
      <c r="M20" s="1710"/>
      <c r="N20" s="1718"/>
      <c r="O20" s="1712"/>
      <c r="P20" s="4603"/>
      <c r="Q20" s="4604"/>
    </row>
    <row r="21" spans="1:28" ht="15.6" customHeight="1">
      <c r="A21" s="1715"/>
      <c r="B21" s="1716" t="s">
        <v>2894</v>
      </c>
      <c r="C21" s="1717"/>
      <c r="D21" s="1710"/>
      <c r="E21" s="1718"/>
      <c r="F21" s="1712"/>
      <c r="G21" s="4603"/>
      <c r="H21" s="4604"/>
      <c r="I21" s="1713"/>
      <c r="J21" s="1719"/>
      <c r="K21" s="1716" t="s">
        <v>2894</v>
      </c>
      <c r="L21" s="1717"/>
      <c r="M21" s="1710"/>
      <c r="N21" s="1718"/>
      <c r="O21" s="1712"/>
      <c r="P21" s="4603"/>
      <c r="Q21" s="4604"/>
    </row>
    <row r="22" spans="1:28" ht="15.6" customHeight="1">
      <c r="A22" s="1715"/>
      <c r="B22" s="1716" t="s">
        <v>2895</v>
      </c>
      <c r="C22" s="1717"/>
      <c r="D22" s="1720" t="s">
        <v>3173</v>
      </c>
      <c r="E22" s="1718"/>
      <c r="F22" s="1720" t="s">
        <v>3173</v>
      </c>
      <c r="G22" s="4603"/>
      <c r="H22" s="4604"/>
      <c r="I22" s="1713"/>
      <c r="J22" s="1719"/>
      <c r="K22" s="1716" t="s">
        <v>2895</v>
      </c>
      <c r="L22" s="1717"/>
      <c r="M22" s="1720" t="s">
        <v>3173</v>
      </c>
      <c r="N22" s="1718"/>
      <c r="O22" s="1720" t="s">
        <v>3173</v>
      </c>
      <c r="P22" s="4603"/>
      <c r="Q22" s="4604"/>
    </row>
    <row r="23" spans="1:28" ht="15.6" customHeight="1" thickBot="1">
      <c r="A23" s="1715"/>
      <c r="B23" s="1721" t="s">
        <v>2896</v>
      </c>
      <c r="C23" s="1722"/>
      <c r="D23" s="1723"/>
      <c r="E23" s="1723"/>
      <c r="F23" s="1723"/>
      <c r="G23" s="4605"/>
      <c r="H23" s="4606"/>
      <c r="I23" s="1713"/>
      <c r="J23" s="1724"/>
      <c r="K23" s="1721" t="s">
        <v>2896</v>
      </c>
      <c r="L23" s="1725"/>
      <c r="M23" s="1723"/>
      <c r="N23" s="1723"/>
      <c r="O23" s="1723"/>
      <c r="P23" s="4617"/>
      <c r="Q23" s="4618"/>
    </row>
    <row r="24" spans="1:28" ht="15.6" customHeight="1">
      <c r="A24" s="1715"/>
      <c r="B24" s="1708" t="s">
        <v>2897</v>
      </c>
      <c r="C24" s="1709"/>
      <c r="D24" s="1710"/>
      <c r="E24" s="1711"/>
      <c r="F24" s="1712"/>
      <c r="G24" s="4619"/>
      <c r="H24" s="4620"/>
      <c r="I24" s="1713"/>
      <c r="J24" s="1719"/>
      <c r="K24" s="1708" t="s">
        <v>2897</v>
      </c>
      <c r="L24" s="1709"/>
      <c r="M24" s="1710"/>
      <c r="N24" s="1711"/>
      <c r="O24" s="1712"/>
      <c r="P24" s="4619"/>
      <c r="Q24" s="4620"/>
    </row>
    <row r="25" spans="1:28" ht="15.6" customHeight="1">
      <c r="A25" s="1715"/>
      <c r="B25" s="1716" t="s">
        <v>2898</v>
      </c>
      <c r="C25" s="1717"/>
      <c r="D25" s="1710"/>
      <c r="E25" s="1718"/>
      <c r="F25" s="1712"/>
      <c r="G25" s="4603"/>
      <c r="H25" s="4604"/>
      <c r="I25" s="1713"/>
      <c r="J25" s="1719"/>
      <c r="K25" s="1716" t="s">
        <v>2898</v>
      </c>
      <c r="L25" s="1717"/>
      <c r="M25" s="1710"/>
      <c r="N25" s="1718"/>
      <c r="O25" s="1712"/>
      <c r="P25" s="4603"/>
      <c r="Q25" s="4604"/>
    </row>
    <row r="26" spans="1:28" ht="15.6" customHeight="1">
      <c r="A26" s="1715"/>
      <c r="B26" s="1716" t="s">
        <v>2899</v>
      </c>
      <c r="C26" s="1717"/>
      <c r="D26" s="1710"/>
      <c r="E26" s="1718"/>
      <c r="F26" s="1712"/>
      <c r="G26" s="4603"/>
      <c r="H26" s="4604"/>
      <c r="I26" s="1713"/>
      <c r="J26" s="1719"/>
      <c r="K26" s="1716" t="s">
        <v>2899</v>
      </c>
      <c r="L26" s="1717"/>
      <c r="M26" s="1710"/>
      <c r="N26" s="1718"/>
      <c r="O26" s="1712"/>
      <c r="P26" s="4603"/>
      <c r="Q26" s="4604"/>
    </row>
    <row r="27" spans="1:28" ht="15.6" customHeight="1">
      <c r="A27" s="1715"/>
      <c r="B27" s="1716" t="s">
        <v>2893</v>
      </c>
      <c r="C27" s="1717"/>
      <c r="D27" s="1710"/>
      <c r="E27" s="1718"/>
      <c r="F27" s="1712"/>
      <c r="G27" s="4603"/>
      <c r="H27" s="4604"/>
      <c r="I27" s="1713"/>
      <c r="J27" s="1719"/>
      <c r="K27" s="1716" t="s">
        <v>2893</v>
      </c>
      <c r="L27" s="1717"/>
      <c r="M27" s="1710"/>
      <c r="N27" s="1718"/>
      <c r="O27" s="1712"/>
      <c r="P27" s="4603"/>
      <c r="Q27" s="4604"/>
    </row>
    <row r="28" spans="1:28" ht="15.6" customHeight="1">
      <c r="A28" s="1715"/>
      <c r="B28" s="1716" t="s">
        <v>2894</v>
      </c>
      <c r="C28" s="1717"/>
      <c r="D28" s="1710"/>
      <c r="E28" s="1718"/>
      <c r="F28" s="1712"/>
      <c r="G28" s="4603"/>
      <c r="H28" s="4604"/>
      <c r="I28" s="1713"/>
      <c r="J28" s="1719"/>
      <c r="K28" s="1716" t="s">
        <v>2894</v>
      </c>
      <c r="L28" s="1717"/>
      <c r="M28" s="1710"/>
      <c r="N28" s="1718"/>
      <c r="O28" s="1712"/>
      <c r="P28" s="4603"/>
      <c r="Q28" s="4604"/>
    </row>
    <row r="29" spans="1:28" ht="15.6" customHeight="1">
      <c r="A29" s="1715"/>
      <c r="B29" s="1716" t="s">
        <v>2895</v>
      </c>
      <c r="C29" s="1717"/>
      <c r="D29" s="1720" t="s">
        <v>3173</v>
      </c>
      <c r="E29" s="1718"/>
      <c r="F29" s="1720" t="s">
        <v>3173</v>
      </c>
      <c r="G29" s="4603"/>
      <c r="H29" s="4604"/>
      <c r="I29" s="1713"/>
      <c r="J29" s="1719"/>
      <c r="K29" s="1716" t="s">
        <v>2895</v>
      </c>
      <c r="L29" s="1717"/>
      <c r="M29" s="1720" t="s">
        <v>3173</v>
      </c>
      <c r="N29" s="1718"/>
      <c r="O29" s="1720" t="s">
        <v>3173</v>
      </c>
      <c r="P29" s="4603"/>
      <c r="Q29" s="4604"/>
    </row>
    <row r="30" spans="1:28" ht="15.6" customHeight="1" thickBot="1">
      <c r="A30" s="1715"/>
      <c r="B30" s="1721" t="s">
        <v>2896</v>
      </c>
      <c r="C30" s="1722"/>
      <c r="D30" s="1723"/>
      <c r="E30" s="1723"/>
      <c r="F30" s="1723"/>
      <c r="G30" s="4605"/>
      <c r="H30" s="4606"/>
      <c r="I30" s="1713"/>
      <c r="J30" s="1724"/>
      <c r="K30" s="1721" t="s">
        <v>2896</v>
      </c>
      <c r="L30" s="1725"/>
      <c r="M30" s="1723"/>
      <c r="N30" s="1723"/>
      <c r="O30" s="1723"/>
      <c r="P30" s="4617"/>
      <c r="Q30" s="4618"/>
    </row>
    <row r="31" spans="1:28" ht="15.6" customHeight="1">
      <c r="A31" s="1715"/>
      <c r="B31" s="1708" t="s">
        <v>2897</v>
      </c>
      <c r="C31" s="1709"/>
      <c r="D31" s="1710"/>
      <c r="E31" s="1711"/>
      <c r="F31" s="1712"/>
      <c r="G31" s="4619"/>
      <c r="H31" s="4620"/>
      <c r="I31" s="1713"/>
      <c r="J31" s="1719"/>
      <c r="K31" s="1708" t="s">
        <v>2897</v>
      </c>
      <c r="L31" s="1709"/>
      <c r="M31" s="1710"/>
      <c r="N31" s="1711"/>
      <c r="O31" s="1712"/>
      <c r="P31" s="4619"/>
      <c r="Q31" s="4620"/>
    </row>
    <row r="32" spans="1:28" ht="15.6" customHeight="1">
      <c r="A32" s="1715"/>
      <c r="B32" s="1716" t="s">
        <v>2898</v>
      </c>
      <c r="C32" s="1717"/>
      <c r="D32" s="1710"/>
      <c r="E32" s="1718"/>
      <c r="F32" s="1712"/>
      <c r="G32" s="4603"/>
      <c r="H32" s="4604"/>
      <c r="I32" s="1713"/>
      <c r="J32" s="1719"/>
      <c r="K32" s="1716" t="s">
        <v>2898</v>
      </c>
      <c r="L32" s="1717"/>
      <c r="M32" s="1710"/>
      <c r="N32" s="1718"/>
      <c r="O32" s="1712"/>
      <c r="P32" s="4603"/>
      <c r="Q32" s="4604"/>
    </row>
    <row r="33" spans="1:23" ht="15.6" customHeight="1">
      <c r="A33" s="1715"/>
      <c r="B33" s="1716" t="s">
        <v>2899</v>
      </c>
      <c r="C33" s="1717"/>
      <c r="D33" s="1710"/>
      <c r="E33" s="1718"/>
      <c r="F33" s="1712"/>
      <c r="G33" s="4603"/>
      <c r="H33" s="4604"/>
      <c r="I33" s="1713"/>
      <c r="J33" s="1719"/>
      <c r="K33" s="1716" t="s">
        <v>2899</v>
      </c>
      <c r="L33" s="1717"/>
      <c r="M33" s="1710"/>
      <c r="N33" s="1718"/>
      <c r="O33" s="1712"/>
      <c r="P33" s="4603"/>
      <c r="Q33" s="4604"/>
    </row>
    <row r="34" spans="1:23" ht="15.6" customHeight="1">
      <c r="A34" s="1715"/>
      <c r="B34" s="1716" t="s">
        <v>2893</v>
      </c>
      <c r="C34" s="1717"/>
      <c r="D34" s="1710"/>
      <c r="E34" s="1718"/>
      <c r="F34" s="1712"/>
      <c r="G34" s="4603"/>
      <c r="H34" s="4604"/>
      <c r="I34" s="1713"/>
      <c r="J34" s="1719"/>
      <c r="K34" s="1716" t="s">
        <v>2893</v>
      </c>
      <c r="L34" s="1717"/>
      <c r="M34" s="1710"/>
      <c r="N34" s="1718"/>
      <c r="O34" s="1712"/>
      <c r="P34" s="4603"/>
      <c r="Q34" s="4604"/>
    </row>
    <row r="35" spans="1:23" ht="15.6" customHeight="1">
      <c r="A35" s="1715"/>
      <c r="B35" s="1716" t="s">
        <v>2894</v>
      </c>
      <c r="C35" s="1717"/>
      <c r="D35" s="1710"/>
      <c r="E35" s="1718"/>
      <c r="F35" s="1712"/>
      <c r="G35" s="4603"/>
      <c r="H35" s="4604"/>
      <c r="I35" s="1713"/>
      <c r="J35" s="1719"/>
      <c r="K35" s="1716" t="s">
        <v>2894</v>
      </c>
      <c r="L35" s="1717"/>
      <c r="M35" s="1710"/>
      <c r="N35" s="1718"/>
      <c r="O35" s="1712"/>
      <c r="P35" s="4603"/>
      <c r="Q35" s="4604"/>
    </row>
    <row r="36" spans="1:23" ht="15.6" customHeight="1">
      <c r="A36" s="1715"/>
      <c r="B36" s="1716" t="s">
        <v>2895</v>
      </c>
      <c r="C36" s="1717"/>
      <c r="D36" s="1720" t="s">
        <v>3173</v>
      </c>
      <c r="E36" s="1718"/>
      <c r="F36" s="1720" t="s">
        <v>3173</v>
      </c>
      <c r="G36" s="4603"/>
      <c r="H36" s="4604"/>
      <c r="I36" s="1713"/>
      <c r="J36" s="1719"/>
      <c r="K36" s="1716" t="s">
        <v>2895</v>
      </c>
      <c r="L36" s="1717"/>
      <c r="M36" s="1720" t="s">
        <v>3173</v>
      </c>
      <c r="N36" s="1718"/>
      <c r="O36" s="1720" t="s">
        <v>3173</v>
      </c>
      <c r="P36" s="4603"/>
      <c r="Q36" s="4604"/>
    </row>
    <row r="37" spans="1:23" ht="15.6" customHeight="1" thickBot="1">
      <c r="A37" s="1715"/>
      <c r="B37" s="1721" t="s">
        <v>2896</v>
      </c>
      <c r="C37" s="1722"/>
      <c r="D37" s="1723"/>
      <c r="E37" s="1723"/>
      <c r="F37" s="1723"/>
      <c r="G37" s="4605"/>
      <c r="H37" s="4606"/>
      <c r="I37" s="1713"/>
      <c r="J37" s="1724"/>
      <c r="K37" s="1721" t="s">
        <v>2896</v>
      </c>
      <c r="L37" s="1725"/>
      <c r="M37" s="1723"/>
      <c r="N37" s="1723"/>
      <c r="O37" s="1723"/>
      <c r="P37" s="4617"/>
      <c r="Q37" s="4618"/>
    </row>
    <row r="38" spans="1:23" ht="15.6" customHeight="1">
      <c r="A38" s="1715"/>
      <c r="B38" s="1708" t="s">
        <v>2897</v>
      </c>
      <c r="C38" s="1709"/>
      <c r="D38" s="1710"/>
      <c r="E38" s="1711"/>
      <c r="F38" s="1712"/>
      <c r="G38" s="4619"/>
      <c r="H38" s="4620"/>
      <c r="I38" s="1713"/>
      <c r="J38" s="1719"/>
      <c r="K38" s="1708" t="s">
        <v>2897</v>
      </c>
      <c r="L38" s="1709"/>
      <c r="M38" s="1710"/>
      <c r="N38" s="1711"/>
      <c r="O38" s="1712"/>
      <c r="P38" s="4619"/>
      <c r="Q38" s="4620"/>
    </row>
    <row r="39" spans="1:23" ht="15.6" customHeight="1">
      <c r="A39" s="1715"/>
      <c r="B39" s="1716" t="s">
        <v>2898</v>
      </c>
      <c r="C39" s="1717"/>
      <c r="D39" s="1710"/>
      <c r="E39" s="1718"/>
      <c r="F39" s="1712"/>
      <c r="G39" s="4603"/>
      <c r="H39" s="4604"/>
      <c r="I39" s="1713"/>
      <c r="J39" s="1719"/>
      <c r="K39" s="1716" t="s">
        <v>2898</v>
      </c>
      <c r="L39" s="1717"/>
      <c r="M39" s="1710"/>
      <c r="N39" s="1718"/>
      <c r="O39" s="1712"/>
      <c r="P39" s="4603"/>
      <c r="Q39" s="4604"/>
    </row>
    <row r="40" spans="1:23" ht="15.6" customHeight="1">
      <c r="A40" s="1715"/>
      <c r="B40" s="1716" t="s">
        <v>2899</v>
      </c>
      <c r="C40" s="1717"/>
      <c r="D40" s="1710"/>
      <c r="E40" s="1718"/>
      <c r="F40" s="1712"/>
      <c r="G40" s="4603"/>
      <c r="H40" s="4604"/>
      <c r="I40" s="1713"/>
      <c r="J40" s="1719"/>
      <c r="K40" s="1716" t="s">
        <v>2899</v>
      </c>
      <c r="L40" s="1717"/>
      <c r="M40" s="1710"/>
      <c r="N40" s="1718"/>
      <c r="O40" s="1712"/>
      <c r="P40" s="4603"/>
      <c r="Q40" s="4604"/>
    </row>
    <row r="41" spans="1:23" ht="15.6" customHeight="1">
      <c r="A41" s="1715"/>
      <c r="B41" s="1716" t="s">
        <v>2893</v>
      </c>
      <c r="C41" s="1717"/>
      <c r="D41" s="1710"/>
      <c r="E41" s="1718"/>
      <c r="F41" s="1712"/>
      <c r="G41" s="4603"/>
      <c r="H41" s="4604"/>
      <c r="I41" s="1713"/>
      <c r="J41" s="1719"/>
      <c r="K41" s="1716" t="s">
        <v>2893</v>
      </c>
      <c r="L41" s="1717"/>
      <c r="M41" s="1710"/>
      <c r="N41" s="1718"/>
      <c r="O41" s="1712"/>
      <c r="P41" s="4603"/>
      <c r="Q41" s="4604"/>
    </row>
    <row r="42" spans="1:23" ht="15.6" customHeight="1">
      <c r="A42" s="1715"/>
      <c r="B42" s="1716" t="s">
        <v>2894</v>
      </c>
      <c r="C42" s="1717"/>
      <c r="D42" s="1710"/>
      <c r="E42" s="1718"/>
      <c r="F42" s="1712"/>
      <c r="G42" s="4603"/>
      <c r="H42" s="4604"/>
      <c r="I42" s="1713"/>
      <c r="J42" s="1719"/>
      <c r="K42" s="1716" t="s">
        <v>2894</v>
      </c>
      <c r="L42" s="1717"/>
      <c r="M42" s="1710"/>
      <c r="N42" s="1718"/>
      <c r="O42" s="1712"/>
      <c r="P42" s="4603"/>
      <c r="Q42" s="4604"/>
    </row>
    <row r="43" spans="1:23" ht="15.6" customHeight="1">
      <c r="A43" s="1715"/>
      <c r="B43" s="1716" t="s">
        <v>2895</v>
      </c>
      <c r="C43" s="1717"/>
      <c r="D43" s="1720" t="s">
        <v>3173</v>
      </c>
      <c r="E43" s="1718"/>
      <c r="F43" s="1720" t="s">
        <v>3173</v>
      </c>
      <c r="G43" s="4603"/>
      <c r="H43" s="4604"/>
      <c r="I43" s="1713"/>
      <c r="J43" s="1719"/>
      <c r="K43" s="1716" t="s">
        <v>2895</v>
      </c>
      <c r="L43" s="1717"/>
      <c r="M43" s="1720" t="s">
        <v>3173</v>
      </c>
      <c r="N43" s="1718"/>
      <c r="O43" s="1720" t="s">
        <v>3173</v>
      </c>
      <c r="P43" s="4603"/>
      <c r="Q43" s="4604"/>
    </row>
    <row r="44" spans="1:23" ht="15.6" customHeight="1" thickBot="1">
      <c r="A44" s="1715"/>
      <c r="B44" s="1721" t="s">
        <v>2896</v>
      </c>
      <c r="C44" s="1722"/>
      <c r="D44" s="1723"/>
      <c r="E44" s="1723"/>
      <c r="F44" s="1723"/>
      <c r="G44" s="4605"/>
      <c r="H44" s="4606"/>
      <c r="I44" s="1713"/>
      <c r="J44" s="1724"/>
      <c r="K44" s="1721" t="s">
        <v>2896</v>
      </c>
      <c r="L44" s="1725"/>
      <c r="M44" s="1723"/>
      <c r="N44" s="1723"/>
      <c r="O44" s="1723"/>
      <c r="P44" s="4617"/>
      <c r="Q44" s="4618"/>
    </row>
    <row r="45" spans="1:23" ht="15.6" customHeight="1">
      <c r="A45" s="1715"/>
      <c r="B45" s="1708" t="s">
        <v>2897</v>
      </c>
      <c r="C45" s="1709"/>
      <c r="D45" s="1710"/>
      <c r="E45" s="1711"/>
      <c r="F45" s="1712"/>
      <c r="G45" s="4619"/>
      <c r="H45" s="4620"/>
      <c r="I45" s="1713"/>
      <c r="J45" s="1719"/>
      <c r="K45" s="1708" t="s">
        <v>2897</v>
      </c>
      <c r="L45" s="1709"/>
      <c r="M45" s="1710"/>
      <c r="N45" s="1711"/>
      <c r="O45" s="1712"/>
      <c r="P45" s="4619"/>
      <c r="Q45" s="4620"/>
    </row>
    <row r="46" spans="1:23" ht="15.6" customHeight="1">
      <c r="A46" s="1715"/>
      <c r="B46" s="1716" t="s">
        <v>2898</v>
      </c>
      <c r="C46" s="1717"/>
      <c r="D46" s="1710"/>
      <c r="E46" s="1718"/>
      <c r="F46" s="1712"/>
      <c r="G46" s="4603"/>
      <c r="H46" s="4604"/>
      <c r="I46" s="1713"/>
      <c r="J46" s="1719"/>
      <c r="K46" s="1716" t="s">
        <v>2898</v>
      </c>
      <c r="L46" s="1717"/>
      <c r="M46" s="1710"/>
      <c r="N46" s="1718"/>
      <c r="O46" s="1712"/>
      <c r="P46" s="4603"/>
      <c r="Q46" s="4604"/>
      <c r="W46" s="1726"/>
    </row>
    <row r="47" spans="1:23" ht="15.6" customHeight="1">
      <c r="A47" s="1715"/>
      <c r="B47" s="1716" t="s">
        <v>2899</v>
      </c>
      <c r="C47" s="1717"/>
      <c r="D47" s="1710"/>
      <c r="E47" s="1718"/>
      <c r="F47" s="1712"/>
      <c r="G47" s="4603"/>
      <c r="H47" s="4604"/>
      <c r="I47" s="1713"/>
      <c r="J47" s="1719"/>
      <c r="K47" s="1716" t="s">
        <v>2899</v>
      </c>
      <c r="L47" s="1717"/>
      <c r="M47" s="1710"/>
      <c r="N47" s="1718"/>
      <c r="O47" s="1712"/>
      <c r="P47" s="4603"/>
      <c r="Q47" s="4604"/>
      <c r="W47" s="1726"/>
    </row>
    <row r="48" spans="1:23" ht="15.6" customHeight="1">
      <c r="A48" s="1715"/>
      <c r="B48" s="1716" t="s">
        <v>2893</v>
      </c>
      <c r="C48" s="1717"/>
      <c r="D48" s="1710"/>
      <c r="E48" s="1718"/>
      <c r="F48" s="1712"/>
      <c r="G48" s="4603"/>
      <c r="H48" s="4604"/>
      <c r="I48" s="1713"/>
      <c r="J48" s="1719"/>
      <c r="K48" s="1716" t="s">
        <v>2893</v>
      </c>
      <c r="L48" s="1717"/>
      <c r="M48" s="1710"/>
      <c r="N48" s="1718"/>
      <c r="O48" s="1712"/>
      <c r="P48" s="4603"/>
      <c r="Q48" s="4604"/>
      <c r="W48" s="1726"/>
    </row>
    <row r="49" spans="1:29" ht="15.6" customHeight="1">
      <c r="A49" s="1715"/>
      <c r="B49" s="1716" t="s">
        <v>2894</v>
      </c>
      <c r="C49" s="1717"/>
      <c r="D49" s="1710"/>
      <c r="E49" s="1718"/>
      <c r="F49" s="1712"/>
      <c r="G49" s="4603"/>
      <c r="H49" s="4604"/>
      <c r="I49" s="1713"/>
      <c r="J49" s="1719"/>
      <c r="K49" s="1716" t="s">
        <v>2894</v>
      </c>
      <c r="L49" s="1717"/>
      <c r="M49" s="1710"/>
      <c r="N49" s="1718"/>
      <c r="O49" s="1712"/>
      <c r="P49" s="4603"/>
      <c r="Q49" s="4604"/>
      <c r="W49" s="1726"/>
    </row>
    <row r="50" spans="1:29" ht="15.6" customHeight="1">
      <c r="A50" s="1715"/>
      <c r="B50" s="1716" t="s">
        <v>2895</v>
      </c>
      <c r="C50" s="1717"/>
      <c r="D50" s="1720" t="s">
        <v>3173</v>
      </c>
      <c r="E50" s="1718"/>
      <c r="F50" s="1720" t="s">
        <v>3173</v>
      </c>
      <c r="G50" s="4603"/>
      <c r="H50" s="4604"/>
      <c r="I50" s="1713"/>
      <c r="J50" s="1719"/>
      <c r="K50" s="1716" t="s">
        <v>2895</v>
      </c>
      <c r="L50" s="1717"/>
      <c r="M50" s="1720" t="s">
        <v>3173</v>
      </c>
      <c r="N50" s="1718"/>
      <c r="O50" s="1720" t="s">
        <v>3173</v>
      </c>
      <c r="P50" s="4603"/>
      <c r="Q50" s="4604"/>
      <c r="W50" s="1726"/>
    </row>
    <row r="51" spans="1:29" ht="15.6" customHeight="1" thickBot="1">
      <c r="A51" s="1727"/>
      <c r="B51" s="1721" t="s">
        <v>2896</v>
      </c>
      <c r="C51" s="1725"/>
      <c r="D51" s="1723"/>
      <c r="E51" s="1723"/>
      <c r="F51" s="1723"/>
      <c r="G51" s="4605"/>
      <c r="H51" s="4606"/>
      <c r="I51" s="1713"/>
      <c r="J51" s="1724"/>
      <c r="K51" s="1721" t="s">
        <v>2896</v>
      </c>
      <c r="L51" s="1725"/>
      <c r="M51" s="1723"/>
      <c r="N51" s="1723"/>
      <c r="O51" s="1723"/>
      <c r="P51" s="4605"/>
      <c r="Q51" s="4606"/>
      <c r="W51" s="1726"/>
    </row>
    <row r="52" spans="1:29" ht="15" customHeight="1">
      <c r="A52" s="4609"/>
      <c r="B52" s="4610"/>
      <c r="C52" s="1728" t="s">
        <v>3174</v>
      </c>
      <c r="D52" s="1729"/>
      <c r="E52" s="1729"/>
      <c r="F52" s="1730"/>
      <c r="G52" s="1728" t="s">
        <v>3175</v>
      </c>
      <c r="H52" s="1731"/>
      <c r="J52" s="4609"/>
      <c r="K52" s="4610"/>
      <c r="L52" s="1728" t="s">
        <v>3174</v>
      </c>
      <c r="M52" s="1729"/>
      <c r="N52" s="1729"/>
      <c r="O52" s="1730"/>
      <c r="P52" s="1728" t="s">
        <v>3175</v>
      </c>
      <c r="Q52" s="1731"/>
    </row>
    <row r="53" spans="1:29" s="1737" customFormat="1" ht="15.95" customHeight="1">
      <c r="A53" s="4611" t="s">
        <v>3176</v>
      </c>
      <c r="B53" s="4612"/>
      <c r="C53" s="1732">
        <f>COUNTIFS($A$10:$A$51,"&lt;&gt;",$B$10:$B$51,"土",$C$10:$C$51,"&lt;&gt;／",$C$10:$C$51,"&lt;&gt;外")+COUNTIFS($A$10:$A$51,"&lt;&gt;",$B$10:$B$51,"日",$C$10:$C$51,"&lt;&gt;／",$C$10:$C$51,"&lt;&gt;外")</f>
        <v>0</v>
      </c>
      <c r="D53" s="1733"/>
      <c r="E53" s="1732">
        <f>COUNTIFS(A10:A51,"&lt;&gt;",B10:B51,"土",E10:E51,"&lt;&gt;／",E10:E51,"&lt;&gt;外")+COUNTIFS(A10:A51,"&lt;&gt;",B10:B51,"日",E10:E51,"&lt;&gt;／",E10:E51,"&lt;&gt;外")</f>
        <v>0</v>
      </c>
      <c r="F53" s="1734"/>
      <c r="G53" s="1735" t="e">
        <f>IF(G57&gt;=28.5%,"達成","未達成")</f>
        <v>#DIV/0!</v>
      </c>
      <c r="H53" s="1736"/>
      <c r="J53" s="4611" t="s">
        <v>3176</v>
      </c>
      <c r="K53" s="4612"/>
      <c r="L53" s="1732">
        <f>COUNTIFS(J10:J51,"&lt;&gt;",K10:K51,"土",L10:L51,"&lt;&gt;／",L10:L51,"&lt;&gt;外")+COUNTIFS(J10:J51,"&lt;&gt;",K10:K51,"日",L10:L51,"&lt;&gt;／",L10:L51,"&lt;&gt;外")</f>
        <v>0</v>
      </c>
      <c r="M53" s="1733"/>
      <c r="N53" s="1732">
        <f>COUNTIFS(J10:J51,"&lt;&gt;",K10:K51,"土",N10:N51,"&lt;&gt;／",N10:N51,"&lt;&gt;外")+COUNTIFS(J10:J51,"&lt;&gt;",K10:K51,"日",N10:N51,"&lt;&gt;／",N10:N51,"&lt;&gt;外")</f>
        <v>0</v>
      </c>
      <c r="O53" s="1734"/>
      <c r="P53" s="1735" t="e">
        <f>IF(P57&gt;=28.5%,"達成","未達成")</f>
        <v>#DIV/0!</v>
      </c>
      <c r="Q53" s="1736"/>
    </row>
    <row r="54" spans="1:29" s="1737" customFormat="1" ht="15.95" customHeight="1">
      <c r="A54" s="4613" t="s">
        <v>3177</v>
      </c>
      <c r="B54" s="4614"/>
      <c r="C54" s="1738" t="e">
        <f>$C$53/COUNTIFS($A$10:$A$51,"&lt;&gt;",$C$10:$C$51,"&lt;&gt;／",$C$10:$C$51,"&lt;&gt;外")</f>
        <v>#DIV/0!</v>
      </c>
      <c r="D54" s="1739" t="s">
        <v>3178</v>
      </c>
      <c r="E54" s="1740"/>
      <c r="F54" s="1741"/>
      <c r="G54" s="1742" t="s">
        <v>3179</v>
      </c>
      <c r="H54" s="1743"/>
      <c r="J54" s="4613" t="s">
        <v>3177</v>
      </c>
      <c r="K54" s="4614"/>
      <c r="L54" s="1738" t="e">
        <f>L53/COUNTIFS(J10:J51,"&lt;&gt;",L10:L51,"&lt;&gt;／",L10:L51,"&lt;&gt;外")</f>
        <v>#DIV/0!</v>
      </c>
      <c r="M54" s="1739" t="s">
        <v>3178</v>
      </c>
      <c r="N54" s="1740"/>
      <c r="O54" s="1741"/>
      <c r="P54" s="1742" t="s">
        <v>3179</v>
      </c>
      <c r="Q54" s="1743"/>
      <c r="S54" s="1732"/>
    </row>
    <row r="55" spans="1:29" s="1713" customFormat="1" ht="15.95" customHeight="1">
      <c r="A55" s="4615" t="s">
        <v>3180</v>
      </c>
      <c r="B55" s="4616"/>
      <c r="C55" s="1744">
        <f>SUMPRODUCT(($A10:$A51&lt;&gt;"")*(C10:C51="■"))+SUMPRODUCT(($A10:$A51&lt;&gt;"")*(C10:C51="▲"))</f>
        <v>0</v>
      </c>
      <c r="D55" s="1745" t="e">
        <f>IF($C54&lt;28.5%, IF(C55 &gt;= C53,"達成", "未達成"), IF($C54&gt;=28.5%, "／", "空欄"))</f>
        <v>#DIV/0!</v>
      </c>
      <c r="E55" s="1746">
        <f>SUMPRODUCT(($A10:$A51&lt;&gt;"")*(E10:E51="■"))+SUMPRODUCT(($A10:$A51&lt;&gt;"")*(E10:E51="▲"))</f>
        <v>0</v>
      </c>
      <c r="F55" s="1747" t="e">
        <f>IF($C54&lt;28.5%, IF(E55 &gt;= E53,"達成", "未達成"), IF($C54&gt;=28.5%, "／", "空欄"))</f>
        <v>#DIV/0!</v>
      </c>
      <c r="G55" s="1748">
        <f>E55</f>
        <v>0</v>
      </c>
      <c r="H55" s="1749"/>
      <c r="J55" s="4615" t="s">
        <v>3180</v>
      </c>
      <c r="K55" s="4616"/>
      <c r="L55" s="1744">
        <f>SUMPRODUCT(($J10:$J51&lt;&gt;"")*(L10:L51="■"))+SUMPRODUCT(($J10:$J51&lt;&gt;"")*(L10:L51="▲"))</f>
        <v>0</v>
      </c>
      <c r="M55" s="1745" t="e">
        <f>IF($L54&lt;28.5%, IF(L55 &gt;= L53,"達成", "未達成"), IF($L54&gt;=28.5%, "／", "空欄"))</f>
        <v>#DIV/0!</v>
      </c>
      <c r="N55" s="1746">
        <f>SUMPRODUCT(($J10:$J51&lt;&gt;"")*(N10:N51="■"))+SUMPRODUCT(($J10:$J51&lt;&gt;"")*(N10:N51="▲"))</f>
        <v>0</v>
      </c>
      <c r="O55" s="1747" t="e">
        <f>IF($L54&lt;28.5%, IF(N55 &gt;= N53,"達成", "未達成"), IF($L54&gt;=28.5%, "／", "空欄"))</f>
        <v>#DIV/0!</v>
      </c>
      <c r="P55" s="1748">
        <f>G55+N55</f>
        <v>0</v>
      </c>
      <c r="Q55" s="1749"/>
      <c r="R55" s="1750"/>
      <c r="S55" s="1751"/>
      <c r="T55" s="1751"/>
      <c r="U55" s="1751"/>
      <c r="V55" s="1751"/>
    </row>
    <row r="56" spans="1:29" s="1756" customFormat="1" ht="15.95" customHeight="1">
      <c r="A56" s="4615" t="s">
        <v>3181</v>
      </c>
      <c r="B56" s="4616"/>
      <c r="C56" s="1744">
        <f>COUNTIFS(A10:A51,"&lt;&gt;",C10:C51,"&lt;&gt;／",C10:C51,"&lt;&gt;外")</f>
        <v>0</v>
      </c>
      <c r="D56" s="1752"/>
      <c r="E56" s="1753">
        <f>COUNTIFS(A10:A51,"&lt;&gt;",E10:E51,"&lt;&gt;／",E10:E51,"&lt;&gt;外")</f>
        <v>0</v>
      </c>
      <c r="F56" s="1754"/>
      <c r="G56" s="1748">
        <f>E56</f>
        <v>0</v>
      </c>
      <c r="H56" s="1755"/>
      <c r="J56" s="4615" t="s">
        <v>3181</v>
      </c>
      <c r="K56" s="4616"/>
      <c r="L56" s="1744">
        <f>COUNTIFS(J10:J51,"&lt;&gt;",L10:L51,"&lt;&gt;／",L10:L51,"&lt;&gt;外")</f>
        <v>0</v>
      </c>
      <c r="M56" s="1752"/>
      <c r="N56" s="1753">
        <f>COUNTIFS(J10:J51,"&lt;&gt;",N10:N51,"&lt;&gt;／",N10:N51,"&lt;&gt;外")</f>
        <v>0</v>
      </c>
      <c r="O56" s="1754"/>
      <c r="P56" s="1748">
        <f t="shared" ref="P56" si="0">G56+N56</f>
        <v>0</v>
      </c>
      <c r="Q56" s="1755"/>
      <c r="R56" s="1757"/>
    </row>
    <row r="57" spans="1:29" s="1713" customFormat="1" ht="15.95" customHeight="1" thickBot="1">
      <c r="A57" s="4607" t="s">
        <v>3182</v>
      </c>
      <c r="B57" s="4608"/>
      <c r="C57" s="1758" t="e">
        <f>C55/C56</f>
        <v>#DIV/0!</v>
      </c>
      <c r="D57" s="1759" t="e">
        <f>IF($C54&gt;=28.5%,IF(C57&gt;=28.5%,"達成","未達成"),IF($C54&lt;28.5%,"／","空欄"))</f>
        <v>#DIV/0!</v>
      </c>
      <c r="E57" s="1760" t="e">
        <f>E55/E56</f>
        <v>#DIV/0!</v>
      </c>
      <c r="F57" s="1761" t="e">
        <f>IF($C54&gt;=28.5%,IF(E57&gt;=28.5%,"達成","未達成"),IF($C54&lt;28.5%,"／","空欄"))</f>
        <v>#DIV/0!</v>
      </c>
      <c r="G57" s="1762" t="e">
        <f>G55/G56</f>
        <v>#DIV/0!</v>
      </c>
      <c r="H57" s="1763"/>
      <c r="J57" s="4607" t="s">
        <v>3182</v>
      </c>
      <c r="K57" s="4608"/>
      <c r="L57" s="1758" t="e">
        <f>L55/L56</f>
        <v>#DIV/0!</v>
      </c>
      <c r="M57" s="1759" t="e">
        <f>IF($C54&gt;=28.5%,IF(L57&gt;=28.5%,"達成","未達成"),IF($C54&lt;28.5%,"／","空欄"))</f>
        <v>#DIV/0!</v>
      </c>
      <c r="N57" s="1760" t="e">
        <f>N55/N56</f>
        <v>#DIV/0!</v>
      </c>
      <c r="O57" s="1761" t="e">
        <f>IF($L54&gt;=28.5%,IF(N57&gt;=28.5%,"達成","未達成"),IF($L54&lt;28.5%,"／","空欄"))</f>
        <v>#DIV/0!</v>
      </c>
      <c r="P57" s="1762" t="e">
        <f>P55/P56</f>
        <v>#DIV/0!</v>
      </c>
      <c r="Q57" s="1763"/>
      <c r="S57" s="1751"/>
      <c r="T57" s="1751"/>
      <c r="U57" s="1751"/>
      <c r="V57" s="1751"/>
    </row>
    <row r="58" spans="1:29" ht="20.100000000000001" customHeight="1" thickBot="1">
      <c r="A58" s="1694" t="s">
        <v>2879</v>
      </c>
      <c r="B58" s="1695"/>
      <c r="C58" s="1696" t="s">
        <v>2880</v>
      </c>
      <c r="D58" s="1695"/>
      <c r="E58" s="1697" t="s">
        <v>2881</v>
      </c>
      <c r="F58" s="1698" t="s">
        <v>3168</v>
      </c>
      <c r="G58" s="4623"/>
      <c r="H58" s="4624"/>
      <c r="I58" s="1699"/>
      <c r="J58" s="1694" t="s">
        <v>2879</v>
      </c>
      <c r="K58" s="1695"/>
      <c r="L58" s="1696" t="s">
        <v>2880</v>
      </c>
      <c r="M58" s="1695"/>
      <c r="N58" s="1697" t="s">
        <v>2881</v>
      </c>
      <c r="O58" s="1698" t="s">
        <v>3168</v>
      </c>
      <c r="P58" s="4623"/>
      <c r="Q58" s="4624"/>
    </row>
    <row r="59" spans="1:29" s="1700" customFormat="1" ht="15.6" customHeight="1">
      <c r="A59" s="4625" t="s">
        <v>3197</v>
      </c>
      <c r="B59" s="4627" t="s">
        <v>3170</v>
      </c>
      <c r="C59" s="4628" t="s">
        <v>3171</v>
      </c>
      <c r="D59" s="4628"/>
      <c r="E59" s="4628"/>
      <c r="F59" s="4629"/>
      <c r="G59" s="4630" t="s">
        <v>2892</v>
      </c>
      <c r="H59" s="4631"/>
      <c r="J59" s="4625" t="s">
        <v>3197</v>
      </c>
      <c r="K59" s="4621" t="s">
        <v>3170</v>
      </c>
      <c r="L59" s="4634" t="s">
        <v>3171</v>
      </c>
      <c r="M59" s="4634"/>
      <c r="N59" s="4634"/>
      <c r="O59" s="4635"/>
      <c r="P59" s="4636" t="s">
        <v>2892</v>
      </c>
      <c r="Q59" s="4637"/>
      <c r="S59" s="4621" t="s">
        <v>3169</v>
      </c>
      <c r="T59" s="1684"/>
      <c r="U59" s="1684"/>
      <c r="V59" s="1684"/>
      <c r="W59" s="1683"/>
      <c r="X59" s="1683"/>
      <c r="Y59" s="1683"/>
      <c r="Z59" s="1683"/>
      <c r="AA59" s="1683"/>
      <c r="AB59" s="1683"/>
      <c r="AC59" s="1683"/>
    </row>
    <row r="60" spans="1:29" s="1700" customFormat="1" ht="15.6" customHeight="1" thickBot="1">
      <c r="A60" s="4626"/>
      <c r="B60" s="4622"/>
      <c r="C60" s="1702" t="s">
        <v>2885</v>
      </c>
      <c r="D60" s="1703" t="s">
        <v>3172</v>
      </c>
      <c r="E60" s="1704" t="s">
        <v>2886</v>
      </c>
      <c r="F60" s="1705" t="s">
        <v>3172</v>
      </c>
      <c r="G60" s="4632"/>
      <c r="H60" s="4633"/>
      <c r="J60" s="4626"/>
      <c r="K60" s="4622"/>
      <c r="L60" s="1702" t="s">
        <v>2885</v>
      </c>
      <c r="M60" s="1703" t="s">
        <v>3172</v>
      </c>
      <c r="N60" s="1704" t="s">
        <v>2886</v>
      </c>
      <c r="O60" s="1705" t="s">
        <v>3172</v>
      </c>
      <c r="P60" s="4632"/>
      <c r="Q60" s="4633"/>
      <c r="S60" s="4622"/>
      <c r="T60" s="1684"/>
      <c r="U60" s="1684"/>
      <c r="V60" s="1684"/>
      <c r="W60" s="1683"/>
      <c r="X60" s="1683"/>
      <c r="Y60" s="1683"/>
      <c r="Z60" s="1683"/>
      <c r="AA60" s="1683"/>
      <c r="AB60" s="1683"/>
      <c r="AC60" s="1683"/>
    </row>
    <row r="61" spans="1:29" ht="15.6" customHeight="1">
      <c r="A61" s="1707"/>
      <c r="B61" s="1708" t="s">
        <v>2897</v>
      </c>
      <c r="C61" s="1709"/>
      <c r="D61" s="1710"/>
      <c r="E61" s="1711"/>
      <c r="F61" s="1712"/>
      <c r="G61" s="4619"/>
      <c r="H61" s="4620"/>
      <c r="I61" s="1713"/>
      <c r="J61" s="1714"/>
      <c r="K61" s="1708" t="s">
        <v>2897</v>
      </c>
      <c r="L61" s="1709"/>
      <c r="M61" s="1710"/>
      <c r="N61" s="1711"/>
      <c r="O61" s="1712"/>
      <c r="P61" s="4619"/>
      <c r="Q61" s="4620"/>
      <c r="S61" s="4621" t="s">
        <v>3170</v>
      </c>
    </row>
    <row r="62" spans="1:29" ht="15.6" customHeight="1" thickBot="1">
      <c r="A62" s="1715"/>
      <c r="B62" s="1716" t="s">
        <v>2898</v>
      </c>
      <c r="C62" s="1717"/>
      <c r="D62" s="1710"/>
      <c r="E62" s="1718"/>
      <c r="F62" s="1712"/>
      <c r="G62" s="4603"/>
      <c r="H62" s="4604"/>
      <c r="I62" s="1713"/>
      <c r="J62" s="1719"/>
      <c r="K62" s="1716" t="s">
        <v>2898</v>
      </c>
      <c r="L62" s="1717"/>
      <c r="M62" s="1710"/>
      <c r="N62" s="1718"/>
      <c r="O62" s="1712"/>
      <c r="P62" s="4603"/>
      <c r="Q62" s="4604"/>
      <c r="S62" s="4622"/>
    </row>
    <row r="63" spans="1:29" s="1684" customFormat="1" ht="15.6" customHeight="1" thickBot="1">
      <c r="A63" s="1715"/>
      <c r="B63" s="1716" t="s">
        <v>2899</v>
      </c>
      <c r="C63" s="1717"/>
      <c r="D63" s="1710"/>
      <c r="E63" s="1718"/>
      <c r="F63" s="1712"/>
      <c r="G63" s="4603"/>
      <c r="H63" s="4604"/>
      <c r="I63" s="1713"/>
      <c r="J63" s="1719"/>
      <c r="K63" s="1716" t="s">
        <v>2899</v>
      </c>
      <c r="L63" s="1717"/>
      <c r="M63" s="1710"/>
      <c r="N63" s="1718"/>
      <c r="O63" s="1712"/>
      <c r="P63" s="4603"/>
      <c r="Q63" s="4604"/>
      <c r="R63" s="1683"/>
      <c r="S63" s="1703" t="s">
        <v>3172</v>
      </c>
    </row>
    <row r="64" spans="1:29" s="1684" customFormat="1" ht="15.6" customHeight="1">
      <c r="A64" s="1715"/>
      <c r="B64" s="1716" t="s">
        <v>2893</v>
      </c>
      <c r="C64" s="1717"/>
      <c r="D64" s="1710"/>
      <c r="E64" s="1718"/>
      <c r="F64" s="1712"/>
      <c r="G64" s="4603"/>
      <c r="H64" s="4604"/>
      <c r="I64" s="1713"/>
      <c r="J64" s="1719"/>
      <c r="K64" s="1716" t="s">
        <v>2893</v>
      </c>
      <c r="L64" s="1717"/>
      <c r="M64" s="1710"/>
      <c r="N64" s="1718"/>
      <c r="O64" s="1712"/>
      <c r="P64" s="4603"/>
      <c r="Q64" s="4604"/>
      <c r="R64" s="1683"/>
    </row>
    <row r="65" spans="1:23" s="1684" customFormat="1" ht="15.6" customHeight="1">
      <c r="A65" s="1715"/>
      <c r="B65" s="1716" t="s">
        <v>2894</v>
      </c>
      <c r="C65" s="1717"/>
      <c r="D65" s="1710"/>
      <c r="E65" s="1718"/>
      <c r="F65" s="1712"/>
      <c r="G65" s="4603"/>
      <c r="H65" s="4604"/>
      <c r="I65" s="1713"/>
      <c r="J65" s="1719"/>
      <c r="K65" s="1716" t="s">
        <v>2894</v>
      </c>
      <c r="L65" s="1717"/>
      <c r="M65" s="1710"/>
      <c r="N65" s="1718"/>
      <c r="O65" s="1712"/>
      <c r="P65" s="4603"/>
      <c r="Q65" s="4604"/>
      <c r="R65" s="1683"/>
    </row>
    <row r="66" spans="1:23" s="1684" customFormat="1" ht="15.6" customHeight="1">
      <c r="A66" s="1715"/>
      <c r="B66" s="1716" t="s">
        <v>2895</v>
      </c>
      <c r="C66" s="1717"/>
      <c r="D66" s="1720" t="s">
        <v>3173</v>
      </c>
      <c r="E66" s="1718"/>
      <c r="F66" s="1720" t="s">
        <v>3173</v>
      </c>
      <c r="G66" s="4603"/>
      <c r="H66" s="4604"/>
      <c r="I66" s="1713"/>
      <c r="J66" s="1719"/>
      <c r="K66" s="1716" t="s">
        <v>2895</v>
      </c>
      <c r="L66" s="1717"/>
      <c r="M66" s="1720" t="s">
        <v>3173</v>
      </c>
      <c r="N66" s="1718"/>
      <c r="O66" s="1720" t="s">
        <v>3173</v>
      </c>
      <c r="P66" s="4603"/>
      <c r="Q66" s="4604"/>
      <c r="R66" s="1683"/>
    </row>
    <row r="67" spans="1:23" s="1684" customFormat="1" ht="15.6" customHeight="1" thickBot="1">
      <c r="A67" s="1715"/>
      <c r="B67" s="1721" t="s">
        <v>2896</v>
      </c>
      <c r="C67" s="1722"/>
      <c r="D67" s="1723"/>
      <c r="E67" s="1723"/>
      <c r="F67" s="1723"/>
      <c r="G67" s="4605"/>
      <c r="H67" s="4606"/>
      <c r="I67" s="1713"/>
      <c r="J67" s="1724"/>
      <c r="K67" s="1721" t="s">
        <v>2896</v>
      </c>
      <c r="L67" s="1725"/>
      <c r="M67" s="1723"/>
      <c r="N67" s="1723"/>
      <c r="O67" s="1723"/>
      <c r="P67" s="4617"/>
      <c r="Q67" s="4618"/>
      <c r="R67" s="1683"/>
    </row>
    <row r="68" spans="1:23" s="1684" customFormat="1" ht="15.6" customHeight="1">
      <c r="A68" s="1715"/>
      <c r="B68" s="1708" t="s">
        <v>2897</v>
      </c>
      <c r="C68" s="1709"/>
      <c r="D68" s="1710"/>
      <c r="E68" s="1711"/>
      <c r="F68" s="1712"/>
      <c r="G68" s="4619"/>
      <c r="H68" s="4620"/>
      <c r="I68" s="1713"/>
      <c r="J68" s="1719"/>
      <c r="K68" s="1708" t="s">
        <v>2897</v>
      </c>
      <c r="L68" s="1709"/>
      <c r="M68" s="1710"/>
      <c r="N68" s="1711"/>
      <c r="O68" s="1712"/>
      <c r="P68" s="4619"/>
      <c r="Q68" s="4620"/>
      <c r="R68" s="1683"/>
    </row>
    <row r="69" spans="1:23" s="1684" customFormat="1" ht="15.6" customHeight="1">
      <c r="A69" s="1715"/>
      <c r="B69" s="1716" t="s">
        <v>2898</v>
      </c>
      <c r="C69" s="1717"/>
      <c r="D69" s="1710"/>
      <c r="E69" s="1718"/>
      <c r="F69" s="1712"/>
      <c r="G69" s="4603"/>
      <c r="H69" s="4604"/>
      <c r="I69" s="1713"/>
      <c r="J69" s="1719"/>
      <c r="K69" s="1716" t="s">
        <v>2898</v>
      </c>
      <c r="L69" s="1717"/>
      <c r="M69" s="1710"/>
      <c r="N69" s="1718"/>
      <c r="O69" s="1712"/>
      <c r="P69" s="4603"/>
      <c r="Q69" s="4604"/>
      <c r="R69" s="1683"/>
    </row>
    <row r="70" spans="1:23" s="1684" customFormat="1" ht="15.6" customHeight="1">
      <c r="A70" s="1715"/>
      <c r="B70" s="1716" t="s">
        <v>2899</v>
      </c>
      <c r="C70" s="1717"/>
      <c r="D70" s="1710"/>
      <c r="E70" s="1718"/>
      <c r="F70" s="1712"/>
      <c r="G70" s="4603"/>
      <c r="H70" s="4604"/>
      <c r="I70" s="1713"/>
      <c r="J70" s="1719"/>
      <c r="K70" s="1716" t="s">
        <v>2899</v>
      </c>
      <c r="L70" s="1717"/>
      <c r="M70" s="1710"/>
      <c r="N70" s="1718"/>
      <c r="O70" s="1712"/>
      <c r="P70" s="4603"/>
      <c r="Q70" s="4604"/>
      <c r="R70" s="1683"/>
    </row>
    <row r="71" spans="1:23" s="1684" customFormat="1" ht="15.6" customHeight="1">
      <c r="A71" s="1715"/>
      <c r="B71" s="1716" t="s">
        <v>2893</v>
      </c>
      <c r="C71" s="1717"/>
      <c r="D71" s="1710"/>
      <c r="E71" s="1718"/>
      <c r="F71" s="1712"/>
      <c r="G71" s="4603"/>
      <c r="H71" s="4604"/>
      <c r="I71" s="1713"/>
      <c r="J71" s="1719"/>
      <c r="K71" s="1716" t="s">
        <v>2893</v>
      </c>
      <c r="L71" s="1717"/>
      <c r="M71" s="1710"/>
      <c r="N71" s="1718"/>
      <c r="O71" s="1712"/>
      <c r="P71" s="4603"/>
      <c r="Q71" s="4604"/>
      <c r="R71" s="1683"/>
    </row>
    <row r="72" spans="1:23" s="1684" customFormat="1" ht="15.6" customHeight="1">
      <c r="A72" s="1715"/>
      <c r="B72" s="1716" t="s">
        <v>2894</v>
      </c>
      <c r="C72" s="1717"/>
      <c r="D72" s="1710"/>
      <c r="E72" s="1718"/>
      <c r="F72" s="1712"/>
      <c r="G72" s="4603"/>
      <c r="H72" s="4604"/>
      <c r="I72" s="1713"/>
      <c r="J72" s="1719"/>
      <c r="K72" s="1716" t="s">
        <v>2894</v>
      </c>
      <c r="L72" s="1717"/>
      <c r="M72" s="1710"/>
      <c r="N72" s="1718"/>
      <c r="O72" s="1712"/>
      <c r="P72" s="4603"/>
      <c r="Q72" s="4604"/>
      <c r="R72" s="1683"/>
    </row>
    <row r="73" spans="1:23" s="1684" customFormat="1" ht="15.6" customHeight="1">
      <c r="A73" s="1715"/>
      <c r="B73" s="1716" t="s">
        <v>2895</v>
      </c>
      <c r="C73" s="1717"/>
      <c r="D73" s="1720" t="s">
        <v>3173</v>
      </c>
      <c r="E73" s="1718"/>
      <c r="F73" s="1720" t="s">
        <v>3173</v>
      </c>
      <c r="G73" s="4603"/>
      <c r="H73" s="4604"/>
      <c r="I73" s="1713"/>
      <c r="J73" s="1719"/>
      <c r="K73" s="1716" t="s">
        <v>2895</v>
      </c>
      <c r="L73" s="1717"/>
      <c r="M73" s="1720" t="s">
        <v>3173</v>
      </c>
      <c r="N73" s="1718"/>
      <c r="O73" s="1720" t="s">
        <v>3173</v>
      </c>
      <c r="P73" s="4603"/>
      <c r="Q73" s="4604"/>
      <c r="R73" s="1683"/>
    </row>
    <row r="74" spans="1:23" s="1684" customFormat="1" ht="15.6" customHeight="1" thickBot="1">
      <c r="A74" s="1715"/>
      <c r="B74" s="1721" t="s">
        <v>2896</v>
      </c>
      <c r="C74" s="1722"/>
      <c r="D74" s="1723"/>
      <c r="E74" s="1723"/>
      <c r="F74" s="1723"/>
      <c r="G74" s="4605"/>
      <c r="H74" s="4606"/>
      <c r="I74" s="1713"/>
      <c r="J74" s="1724"/>
      <c r="K74" s="1721" t="s">
        <v>2896</v>
      </c>
      <c r="L74" s="1725"/>
      <c r="M74" s="1723"/>
      <c r="N74" s="1723"/>
      <c r="O74" s="1723"/>
      <c r="P74" s="4617"/>
      <c r="Q74" s="4618"/>
      <c r="R74" s="1683"/>
    </row>
    <row r="75" spans="1:23" s="1684" customFormat="1" ht="15.6" customHeight="1">
      <c r="A75" s="1715"/>
      <c r="B75" s="1708" t="s">
        <v>2897</v>
      </c>
      <c r="C75" s="1709"/>
      <c r="D75" s="1710"/>
      <c r="E75" s="1711"/>
      <c r="F75" s="1712"/>
      <c r="G75" s="4619"/>
      <c r="H75" s="4620"/>
      <c r="I75" s="1713"/>
      <c r="J75" s="1719"/>
      <c r="K75" s="1708" t="s">
        <v>2897</v>
      </c>
      <c r="L75" s="1709"/>
      <c r="M75" s="1710"/>
      <c r="N75" s="1711"/>
      <c r="O75" s="1712"/>
      <c r="P75" s="4619"/>
      <c r="Q75" s="4620"/>
      <c r="R75" s="1683"/>
    </row>
    <row r="76" spans="1:23" s="1684" customFormat="1" ht="15.6" customHeight="1">
      <c r="A76" s="1715"/>
      <c r="B76" s="1716" t="s">
        <v>2898</v>
      </c>
      <c r="C76" s="1717"/>
      <c r="D76" s="1710"/>
      <c r="E76" s="1718"/>
      <c r="F76" s="1712"/>
      <c r="G76" s="4603"/>
      <c r="H76" s="4604"/>
      <c r="I76" s="1713"/>
      <c r="J76" s="1719"/>
      <c r="K76" s="1716" t="s">
        <v>2898</v>
      </c>
      <c r="L76" s="1717"/>
      <c r="M76" s="1710"/>
      <c r="N76" s="1718"/>
      <c r="O76" s="1712"/>
      <c r="P76" s="4603"/>
      <c r="Q76" s="4604"/>
      <c r="R76" s="1683"/>
    </row>
    <row r="77" spans="1:23" s="1684" customFormat="1" ht="15.6" customHeight="1">
      <c r="A77" s="1715"/>
      <c r="B77" s="1716" t="s">
        <v>2899</v>
      </c>
      <c r="C77" s="1717"/>
      <c r="D77" s="1710"/>
      <c r="E77" s="1718"/>
      <c r="F77" s="1712"/>
      <c r="G77" s="4603"/>
      <c r="H77" s="4604"/>
      <c r="I77" s="1713"/>
      <c r="J77" s="1719"/>
      <c r="K77" s="1716" t="s">
        <v>2899</v>
      </c>
      <c r="L77" s="1717"/>
      <c r="M77" s="1710"/>
      <c r="N77" s="1718"/>
      <c r="O77" s="1712"/>
      <c r="P77" s="4603"/>
      <c r="Q77" s="4604"/>
      <c r="R77" s="1683"/>
    </row>
    <row r="78" spans="1:23" s="1684" customFormat="1" ht="15.6" customHeight="1">
      <c r="A78" s="1715"/>
      <c r="B78" s="1716" t="s">
        <v>2893</v>
      </c>
      <c r="C78" s="1717"/>
      <c r="D78" s="1710"/>
      <c r="E78" s="1718"/>
      <c r="F78" s="1712"/>
      <c r="G78" s="4603"/>
      <c r="H78" s="4604"/>
      <c r="I78" s="1713"/>
      <c r="J78" s="1719"/>
      <c r="K78" s="1716" t="s">
        <v>2893</v>
      </c>
      <c r="L78" s="1717"/>
      <c r="M78" s="1710"/>
      <c r="N78" s="1718"/>
      <c r="O78" s="1712"/>
      <c r="P78" s="4603"/>
      <c r="Q78" s="4604"/>
      <c r="R78" s="1683"/>
    </row>
    <row r="79" spans="1:23" ht="15.6" customHeight="1">
      <c r="A79" s="1715"/>
      <c r="B79" s="1716" t="s">
        <v>2894</v>
      </c>
      <c r="C79" s="1717"/>
      <c r="D79" s="1710"/>
      <c r="E79" s="1718"/>
      <c r="F79" s="1712"/>
      <c r="G79" s="4603"/>
      <c r="H79" s="4604"/>
      <c r="I79" s="1713"/>
      <c r="J79" s="1719"/>
      <c r="K79" s="1716" t="s">
        <v>2894</v>
      </c>
      <c r="L79" s="1717"/>
      <c r="M79" s="1710"/>
      <c r="N79" s="1718"/>
      <c r="O79" s="1712"/>
      <c r="P79" s="4603"/>
      <c r="Q79" s="4604"/>
      <c r="W79" s="1726"/>
    </row>
    <row r="80" spans="1:23" ht="15.6" customHeight="1">
      <c r="A80" s="1715"/>
      <c r="B80" s="1716" t="s">
        <v>2895</v>
      </c>
      <c r="C80" s="1717"/>
      <c r="D80" s="1720" t="s">
        <v>3173</v>
      </c>
      <c r="E80" s="1718"/>
      <c r="F80" s="1720" t="s">
        <v>3173</v>
      </c>
      <c r="G80" s="4603"/>
      <c r="H80" s="4604"/>
      <c r="I80" s="1713"/>
      <c r="J80" s="1719"/>
      <c r="K80" s="1716" t="s">
        <v>2895</v>
      </c>
      <c r="L80" s="1717"/>
      <c r="M80" s="1720" t="s">
        <v>3173</v>
      </c>
      <c r="N80" s="1718"/>
      <c r="O80" s="1720" t="s">
        <v>3173</v>
      </c>
      <c r="P80" s="4603"/>
      <c r="Q80" s="4604"/>
      <c r="W80" s="1726"/>
    </row>
    <row r="81" spans="1:29" ht="15.6" customHeight="1" thickBot="1">
      <c r="A81" s="1715"/>
      <c r="B81" s="1721" t="s">
        <v>2896</v>
      </c>
      <c r="C81" s="1722"/>
      <c r="D81" s="1723"/>
      <c r="E81" s="1723"/>
      <c r="F81" s="1723"/>
      <c r="G81" s="4605"/>
      <c r="H81" s="4606"/>
      <c r="I81" s="1713"/>
      <c r="J81" s="1724"/>
      <c r="K81" s="1721" t="s">
        <v>2896</v>
      </c>
      <c r="L81" s="1725"/>
      <c r="M81" s="1723"/>
      <c r="N81" s="1723"/>
      <c r="O81" s="1723"/>
      <c r="P81" s="4617"/>
      <c r="Q81" s="4618"/>
      <c r="W81" s="1726"/>
    </row>
    <row r="82" spans="1:29" ht="15.6" customHeight="1">
      <c r="A82" s="1715"/>
      <c r="B82" s="1708" t="s">
        <v>2897</v>
      </c>
      <c r="C82" s="1709"/>
      <c r="D82" s="1710"/>
      <c r="E82" s="1711"/>
      <c r="F82" s="1712"/>
      <c r="G82" s="4619"/>
      <c r="H82" s="4620"/>
      <c r="I82" s="1713"/>
      <c r="J82" s="1719"/>
      <c r="K82" s="1708" t="s">
        <v>2897</v>
      </c>
      <c r="L82" s="1709"/>
      <c r="M82" s="1710"/>
      <c r="N82" s="1711"/>
      <c r="O82" s="1712"/>
      <c r="P82" s="4619"/>
      <c r="Q82" s="4620"/>
      <c r="W82" s="1726"/>
    </row>
    <row r="83" spans="1:29" ht="15.6" customHeight="1">
      <c r="A83" s="1715"/>
      <c r="B83" s="1716" t="s">
        <v>2898</v>
      </c>
      <c r="C83" s="1717"/>
      <c r="D83" s="1710"/>
      <c r="E83" s="1718"/>
      <c r="F83" s="1712"/>
      <c r="G83" s="4603"/>
      <c r="H83" s="4604"/>
      <c r="I83" s="1713"/>
      <c r="J83" s="1719"/>
      <c r="K83" s="1716" t="s">
        <v>2898</v>
      </c>
      <c r="L83" s="1717"/>
      <c r="M83" s="1710"/>
      <c r="N83" s="1718"/>
      <c r="O83" s="1712"/>
      <c r="P83" s="4603"/>
      <c r="Q83" s="4604"/>
      <c r="W83" s="1726"/>
    </row>
    <row r="84" spans="1:29" ht="15.6" customHeight="1">
      <c r="A84" s="1715"/>
      <c r="B84" s="1716" t="s">
        <v>2899</v>
      </c>
      <c r="C84" s="1717"/>
      <c r="D84" s="1710"/>
      <c r="E84" s="1718"/>
      <c r="F84" s="1712"/>
      <c r="G84" s="4603"/>
      <c r="H84" s="4604"/>
      <c r="I84" s="1713"/>
      <c r="J84" s="1719"/>
      <c r="K84" s="1716" t="s">
        <v>2899</v>
      </c>
      <c r="L84" s="1717"/>
      <c r="M84" s="1710"/>
      <c r="N84" s="1718"/>
      <c r="O84" s="1712"/>
      <c r="P84" s="4603"/>
      <c r="Q84" s="4604"/>
      <c r="W84" s="1726"/>
    </row>
    <row r="85" spans="1:29" ht="15.6" customHeight="1">
      <c r="A85" s="1715"/>
      <c r="B85" s="1716" t="s">
        <v>2893</v>
      </c>
      <c r="C85" s="1717"/>
      <c r="D85" s="1710"/>
      <c r="E85" s="1718"/>
      <c r="F85" s="1712"/>
      <c r="G85" s="4603"/>
      <c r="H85" s="4604"/>
      <c r="I85" s="1713"/>
      <c r="J85" s="1719"/>
      <c r="K85" s="1716" t="s">
        <v>2893</v>
      </c>
      <c r="L85" s="1717"/>
      <c r="M85" s="1710"/>
      <c r="N85" s="1718"/>
      <c r="O85" s="1712"/>
      <c r="P85" s="4603"/>
      <c r="Q85" s="4604"/>
    </row>
    <row r="86" spans="1:29" ht="15.6" customHeight="1">
      <c r="A86" s="1715"/>
      <c r="B86" s="1716" t="s">
        <v>2894</v>
      </c>
      <c r="C86" s="1717"/>
      <c r="D86" s="1710"/>
      <c r="E86" s="1718"/>
      <c r="F86" s="1712"/>
      <c r="G86" s="4603"/>
      <c r="H86" s="4604"/>
      <c r="I86" s="1713"/>
      <c r="J86" s="1719"/>
      <c r="K86" s="1716" t="s">
        <v>2894</v>
      </c>
      <c r="L86" s="1717"/>
      <c r="M86" s="1710"/>
      <c r="N86" s="1718"/>
      <c r="O86" s="1712"/>
      <c r="P86" s="4603"/>
      <c r="Q86" s="4604"/>
      <c r="S86" s="1726"/>
      <c r="T86" s="1726"/>
      <c r="U86" s="1726"/>
      <c r="V86" s="1726"/>
      <c r="W86" s="1726"/>
      <c r="X86" s="1726"/>
      <c r="Y86" s="1726"/>
      <c r="Z86" s="1726"/>
      <c r="AA86" s="1726"/>
      <c r="AB86" s="1726"/>
      <c r="AC86" s="1726"/>
    </row>
    <row r="87" spans="1:29" ht="15.6" customHeight="1">
      <c r="A87" s="1715"/>
      <c r="B87" s="1716" t="s">
        <v>2895</v>
      </c>
      <c r="C87" s="1717"/>
      <c r="D87" s="1720" t="s">
        <v>3173</v>
      </c>
      <c r="E87" s="1718"/>
      <c r="F87" s="1720" t="s">
        <v>3173</v>
      </c>
      <c r="G87" s="4603"/>
      <c r="H87" s="4604"/>
      <c r="I87" s="1713"/>
      <c r="J87" s="1719"/>
      <c r="K87" s="1716" t="s">
        <v>2895</v>
      </c>
      <c r="L87" s="1717"/>
      <c r="M87" s="1720" t="s">
        <v>3173</v>
      </c>
      <c r="N87" s="1718"/>
      <c r="O87" s="1720" t="s">
        <v>3173</v>
      </c>
      <c r="P87" s="4603"/>
      <c r="Q87" s="4604"/>
      <c r="S87" s="1726"/>
      <c r="T87" s="1726"/>
      <c r="U87" s="1726"/>
      <c r="V87" s="1726"/>
      <c r="W87" s="1726"/>
      <c r="X87" s="1726"/>
      <c r="Y87" s="1726"/>
      <c r="Z87" s="1726"/>
      <c r="AA87" s="1726"/>
      <c r="AB87" s="1726"/>
      <c r="AC87" s="1726"/>
    </row>
    <row r="88" spans="1:29" ht="15.6" customHeight="1" thickBot="1">
      <c r="A88" s="1715"/>
      <c r="B88" s="1721" t="s">
        <v>2896</v>
      </c>
      <c r="C88" s="1722"/>
      <c r="D88" s="1723"/>
      <c r="E88" s="1723"/>
      <c r="F88" s="1723"/>
      <c r="G88" s="4605"/>
      <c r="H88" s="4606"/>
      <c r="I88" s="1713"/>
      <c r="J88" s="1724"/>
      <c r="K88" s="1721" t="s">
        <v>2896</v>
      </c>
      <c r="L88" s="1725"/>
      <c r="M88" s="1723"/>
      <c r="N88" s="1723"/>
      <c r="O88" s="1723"/>
      <c r="P88" s="4617"/>
      <c r="Q88" s="4618"/>
    </row>
    <row r="89" spans="1:29" ht="15.6" customHeight="1">
      <c r="A89" s="1715"/>
      <c r="B89" s="1708" t="s">
        <v>2897</v>
      </c>
      <c r="C89" s="1709"/>
      <c r="D89" s="1710"/>
      <c r="E89" s="1711"/>
      <c r="F89" s="1712"/>
      <c r="G89" s="4619"/>
      <c r="H89" s="4620"/>
      <c r="I89" s="1713"/>
      <c r="J89" s="1719"/>
      <c r="K89" s="1708" t="s">
        <v>2897</v>
      </c>
      <c r="L89" s="1709"/>
      <c r="M89" s="1710"/>
      <c r="N89" s="1711"/>
      <c r="O89" s="1712"/>
      <c r="P89" s="4619"/>
      <c r="Q89" s="4620"/>
      <c r="S89" s="1699"/>
      <c r="T89" s="1699"/>
      <c r="U89" s="1699"/>
      <c r="V89" s="1699"/>
      <c r="W89" s="1699"/>
      <c r="X89" s="1699"/>
      <c r="Y89" s="1699"/>
      <c r="Z89" s="1699"/>
      <c r="AA89" s="1699"/>
      <c r="AB89" s="1699"/>
      <c r="AC89" s="1699"/>
    </row>
    <row r="90" spans="1:29" ht="15.6" customHeight="1">
      <c r="A90" s="1715"/>
      <c r="B90" s="1716" t="s">
        <v>2898</v>
      </c>
      <c r="C90" s="1717"/>
      <c r="D90" s="1710"/>
      <c r="E90" s="1718"/>
      <c r="F90" s="1712"/>
      <c r="G90" s="4603"/>
      <c r="H90" s="4604"/>
      <c r="I90" s="1713"/>
      <c r="J90" s="1719"/>
      <c r="K90" s="1716" t="s">
        <v>2898</v>
      </c>
      <c r="L90" s="1717"/>
      <c r="M90" s="1710"/>
      <c r="N90" s="1718"/>
      <c r="O90" s="1712"/>
      <c r="P90" s="4603"/>
      <c r="Q90" s="4604"/>
      <c r="S90" s="1699"/>
      <c r="T90" s="1699"/>
      <c r="U90" s="1699"/>
      <c r="V90" s="1699"/>
      <c r="W90" s="1699"/>
      <c r="X90" s="1699"/>
      <c r="Y90" s="1699"/>
      <c r="Z90" s="1699"/>
      <c r="AA90" s="1699"/>
      <c r="AB90" s="1699"/>
      <c r="AC90" s="1699"/>
    </row>
    <row r="91" spans="1:29" ht="15.6" customHeight="1">
      <c r="A91" s="1715"/>
      <c r="B91" s="1716" t="s">
        <v>2899</v>
      </c>
      <c r="C91" s="1717"/>
      <c r="D91" s="1710"/>
      <c r="E91" s="1718"/>
      <c r="F91" s="1712"/>
      <c r="G91" s="4603"/>
      <c r="H91" s="4604"/>
      <c r="I91" s="1713"/>
      <c r="J91" s="1719"/>
      <c r="K91" s="1716" t="s">
        <v>2899</v>
      </c>
      <c r="L91" s="1717"/>
      <c r="M91" s="1710"/>
      <c r="N91" s="1718"/>
      <c r="O91" s="1712"/>
      <c r="P91" s="4603"/>
      <c r="Q91" s="4604"/>
    </row>
    <row r="92" spans="1:29" ht="15.6" customHeight="1">
      <c r="A92" s="1715"/>
      <c r="B92" s="1716" t="s">
        <v>2893</v>
      </c>
      <c r="C92" s="1717"/>
      <c r="D92" s="1710"/>
      <c r="E92" s="1718"/>
      <c r="F92" s="1712"/>
      <c r="G92" s="4603"/>
      <c r="H92" s="4604"/>
      <c r="I92" s="1713"/>
      <c r="J92" s="1719"/>
      <c r="K92" s="1716" t="s">
        <v>2893</v>
      </c>
      <c r="L92" s="1717"/>
      <c r="M92" s="1710"/>
      <c r="N92" s="1718"/>
      <c r="O92" s="1712"/>
      <c r="P92" s="4603"/>
      <c r="Q92" s="4604"/>
    </row>
    <row r="93" spans="1:29" ht="15.6" customHeight="1">
      <c r="A93" s="1715"/>
      <c r="B93" s="1716" t="s">
        <v>2894</v>
      </c>
      <c r="C93" s="1717"/>
      <c r="D93" s="1710"/>
      <c r="E93" s="1718"/>
      <c r="F93" s="1712"/>
      <c r="G93" s="4603"/>
      <c r="H93" s="4604"/>
      <c r="I93" s="1713"/>
      <c r="J93" s="1719"/>
      <c r="K93" s="1716" t="s">
        <v>2894</v>
      </c>
      <c r="L93" s="1717"/>
      <c r="M93" s="1710"/>
      <c r="N93" s="1718"/>
      <c r="O93" s="1712"/>
      <c r="P93" s="4603"/>
      <c r="Q93" s="4604"/>
    </row>
    <row r="94" spans="1:29" ht="15.6" customHeight="1">
      <c r="A94" s="1715"/>
      <c r="B94" s="1716" t="s">
        <v>2895</v>
      </c>
      <c r="C94" s="1717"/>
      <c r="D94" s="1720" t="s">
        <v>3173</v>
      </c>
      <c r="E94" s="1718"/>
      <c r="F94" s="1720" t="s">
        <v>3173</v>
      </c>
      <c r="G94" s="4603"/>
      <c r="H94" s="4604"/>
      <c r="I94" s="1713"/>
      <c r="J94" s="1719"/>
      <c r="K94" s="1716" t="s">
        <v>2895</v>
      </c>
      <c r="L94" s="1717"/>
      <c r="M94" s="1720" t="s">
        <v>3173</v>
      </c>
      <c r="N94" s="1718"/>
      <c r="O94" s="1720" t="s">
        <v>3173</v>
      </c>
      <c r="P94" s="4603"/>
      <c r="Q94" s="4604"/>
    </row>
    <row r="95" spans="1:29" ht="15.6" customHeight="1" thickBot="1">
      <c r="A95" s="1715"/>
      <c r="B95" s="1721" t="s">
        <v>2896</v>
      </c>
      <c r="C95" s="1722"/>
      <c r="D95" s="1723"/>
      <c r="E95" s="1723"/>
      <c r="F95" s="1723"/>
      <c r="G95" s="4605"/>
      <c r="H95" s="4606"/>
      <c r="I95" s="1713"/>
      <c r="J95" s="1724"/>
      <c r="K95" s="1721" t="s">
        <v>2896</v>
      </c>
      <c r="L95" s="1725"/>
      <c r="M95" s="1723"/>
      <c r="N95" s="1723"/>
      <c r="O95" s="1723"/>
      <c r="P95" s="4617"/>
      <c r="Q95" s="4618"/>
    </row>
    <row r="96" spans="1:29" ht="15.6" customHeight="1">
      <c r="A96" s="1715"/>
      <c r="B96" s="1708" t="s">
        <v>2897</v>
      </c>
      <c r="C96" s="1709"/>
      <c r="D96" s="1710"/>
      <c r="E96" s="1711"/>
      <c r="F96" s="1712"/>
      <c r="G96" s="4619"/>
      <c r="H96" s="4620"/>
      <c r="I96" s="1713"/>
      <c r="J96" s="1719"/>
      <c r="K96" s="1708" t="s">
        <v>2897</v>
      </c>
      <c r="L96" s="1709"/>
      <c r="M96" s="1710"/>
      <c r="N96" s="1711"/>
      <c r="O96" s="1712"/>
      <c r="P96" s="4619"/>
      <c r="Q96" s="4620"/>
    </row>
    <row r="97" spans="1:29" ht="15.6" customHeight="1">
      <c r="A97" s="1715"/>
      <c r="B97" s="1716" t="s">
        <v>2898</v>
      </c>
      <c r="C97" s="1717"/>
      <c r="D97" s="1710"/>
      <c r="E97" s="1718"/>
      <c r="F97" s="1712"/>
      <c r="G97" s="4603"/>
      <c r="H97" s="4604"/>
      <c r="I97" s="1713"/>
      <c r="J97" s="1719"/>
      <c r="K97" s="1716" t="s">
        <v>2898</v>
      </c>
      <c r="L97" s="1717"/>
      <c r="M97" s="1710"/>
      <c r="N97" s="1718"/>
      <c r="O97" s="1712"/>
      <c r="P97" s="4603"/>
      <c r="Q97" s="4604"/>
    </row>
    <row r="98" spans="1:29" ht="15.6" customHeight="1">
      <c r="A98" s="1715"/>
      <c r="B98" s="1716" t="s">
        <v>2899</v>
      </c>
      <c r="C98" s="1717"/>
      <c r="D98" s="1710"/>
      <c r="E98" s="1718"/>
      <c r="F98" s="1712"/>
      <c r="G98" s="4603"/>
      <c r="H98" s="4604"/>
      <c r="I98" s="1713"/>
      <c r="J98" s="1719"/>
      <c r="K98" s="1716" t="s">
        <v>2899</v>
      </c>
      <c r="L98" s="1717"/>
      <c r="M98" s="1710"/>
      <c r="N98" s="1718"/>
      <c r="O98" s="1712"/>
      <c r="P98" s="4603"/>
      <c r="Q98" s="4604"/>
    </row>
    <row r="99" spans="1:29" ht="15.6" customHeight="1">
      <c r="A99" s="1715"/>
      <c r="B99" s="1716" t="s">
        <v>2893</v>
      </c>
      <c r="C99" s="1717"/>
      <c r="D99" s="1710"/>
      <c r="E99" s="1718"/>
      <c r="F99" s="1712"/>
      <c r="G99" s="4603"/>
      <c r="H99" s="4604"/>
      <c r="I99" s="1713"/>
      <c r="J99" s="1719"/>
      <c r="K99" s="1716" t="s">
        <v>2893</v>
      </c>
      <c r="L99" s="1717"/>
      <c r="M99" s="1710"/>
      <c r="N99" s="1718"/>
      <c r="O99" s="1712"/>
      <c r="P99" s="4603"/>
      <c r="Q99" s="4604"/>
    </row>
    <row r="100" spans="1:29" ht="15.6" customHeight="1">
      <c r="A100" s="1715"/>
      <c r="B100" s="1716" t="s">
        <v>2894</v>
      </c>
      <c r="C100" s="1717"/>
      <c r="D100" s="1710"/>
      <c r="E100" s="1718"/>
      <c r="F100" s="1712"/>
      <c r="G100" s="4603"/>
      <c r="H100" s="4604"/>
      <c r="I100" s="1713"/>
      <c r="J100" s="1719"/>
      <c r="K100" s="1716" t="s">
        <v>2894</v>
      </c>
      <c r="L100" s="1717"/>
      <c r="M100" s="1710"/>
      <c r="N100" s="1718"/>
      <c r="O100" s="1712"/>
      <c r="P100" s="4603"/>
      <c r="Q100" s="4604"/>
    </row>
    <row r="101" spans="1:29" ht="15.6" customHeight="1">
      <c r="A101" s="1715"/>
      <c r="B101" s="1716" t="s">
        <v>2895</v>
      </c>
      <c r="C101" s="1717"/>
      <c r="D101" s="1720" t="s">
        <v>3173</v>
      </c>
      <c r="E101" s="1718"/>
      <c r="F101" s="1720" t="s">
        <v>3173</v>
      </c>
      <c r="G101" s="4603"/>
      <c r="H101" s="4604"/>
      <c r="I101" s="1713"/>
      <c r="J101" s="1719"/>
      <c r="K101" s="1716" t="s">
        <v>2895</v>
      </c>
      <c r="L101" s="1717"/>
      <c r="M101" s="1720" t="s">
        <v>3173</v>
      </c>
      <c r="N101" s="1718"/>
      <c r="O101" s="1720" t="s">
        <v>3173</v>
      </c>
      <c r="P101" s="4603"/>
      <c r="Q101" s="4604"/>
    </row>
    <row r="102" spans="1:29" ht="15.6" customHeight="1" thickBot="1">
      <c r="A102" s="1764"/>
      <c r="B102" s="1721" t="s">
        <v>2896</v>
      </c>
      <c r="C102" s="1725"/>
      <c r="D102" s="1723"/>
      <c r="E102" s="1723"/>
      <c r="F102" s="1723"/>
      <c r="G102" s="4605"/>
      <c r="H102" s="4606"/>
      <c r="I102" s="1713"/>
      <c r="J102" s="1724"/>
      <c r="K102" s="1721" t="s">
        <v>2896</v>
      </c>
      <c r="L102" s="1725"/>
      <c r="M102" s="1723"/>
      <c r="N102" s="1723"/>
      <c r="O102" s="1723"/>
      <c r="P102" s="4605"/>
      <c r="Q102" s="4606"/>
    </row>
    <row r="103" spans="1:29" ht="14.45" customHeight="1">
      <c r="A103" s="4609"/>
      <c r="B103" s="4610"/>
      <c r="C103" s="1728" t="s">
        <v>3174</v>
      </c>
      <c r="D103" s="1729"/>
      <c r="E103" s="1729"/>
      <c r="F103" s="1730"/>
      <c r="G103" s="1728" t="s">
        <v>3175</v>
      </c>
      <c r="H103" s="1731"/>
      <c r="J103" s="4609"/>
      <c r="K103" s="4610"/>
      <c r="L103" s="1728" t="s">
        <v>3174</v>
      </c>
      <c r="M103" s="1729"/>
      <c r="N103" s="1729"/>
      <c r="O103" s="1730"/>
      <c r="P103" s="1728" t="s">
        <v>3175</v>
      </c>
      <c r="Q103" s="1731"/>
    </row>
    <row r="104" spans="1:29" s="1737" customFormat="1" ht="15.95" customHeight="1">
      <c r="A104" s="4611" t="s">
        <v>3176</v>
      </c>
      <c r="B104" s="4612"/>
      <c r="C104" s="1732">
        <f>COUNTIFS(A61:A102,"&lt;&gt;",B61:B102,"土",C61:C102,"&lt;&gt;／",C61:C102,"&lt;&gt;外")+COUNTIFS(A61:A102,"&lt;&gt;",B61:B102,"日",C61:C102,"&lt;&gt;／",C61:C102,"&lt;&gt;外")</f>
        <v>0</v>
      </c>
      <c r="D104" s="1733"/>
      <c r="E104" s="1732">
        <f>COUNTIFS(A61:A102,"&lt;&gt;",B61:B102,"土",E61:E102,"&lt;&gt;／",E61:E102,"&lt;&gt;外")+COUNTIFS(A61:A102,"&lt;&gt;",B61:B102,"日",E61:E102,"&lt;&gt;／",E61:E102,"&lt;&gt;外")</f>
        <v>0</v>
      </c>
      <c r="F104" s="1734"/>
      <c r="G104" s="1735" t="e">
        <f>IF(G108&gt;=28.5%,"達成","未達成")</f>
        <v>#DIV/0!</v>
      </c>
      <c r="H104" s="1736"/>
      <c r="J104" s="4611" t="s">
        <v>3176</v>
      </c>
      <c r="K104" s="4612"/>
      <c r="L104" s="1732">
        <f>COUNTIFS(J61:J102,"&lt;&gt;",K61:K102,"土",L61:L102,"&lt;&gt;／",L61:L102,"&lt;&gt;外")+COUNTIFS(J61:J102,"&lt;&gt;",K61:K102,"日",L61:L102,"&lt;&gt;／",L61:L102,"&lt;&gt;外")</f>
        <v>0</v>
      </c>
      <c r="M104" s="1733"/>
      <c r="N104" s="1732">
        <f>COUNTIFS(J61:J102,"&lt;&gt;",K61:K102,"土",N61:N102,"&lt;&gt;／",N61:N102,"&lt;&gt;外")+COUNTIFS(J61:J102,"&lt;&gt;",K61:K102,"日",N61:N102,"&lt;&gt;／",N61:N102,"&lt;&gt;外")</f>
        <v>0</v>
      </c>
      <c r="O104" s="1734"/>
      <c r="P104" s="1735" t="e">
        <f>IF(P108&gt;=28.5%,"達成","未達成")</f>
        <v>#DIV/0!</v>
      </c>
      <c r="Q104" s="1736"/>
    </row>
    <row r="105" spans="1:29" s="1737" customFormat="1" ht="15.95" customHeight="1">
      <c r="A105" s="4613" t="s">
        <v>3177</v>
      </c>
      <c r="B105" s="4614"/>
      <c r="C105" s="1738" t="e">
        <f>C104/COUNTIFS(A61:A102,"&lt;&gt;",C61:C102,"&lt;&gt;／",C61:C102,"&lt;&gt;外")</f>
        <v>#DIV/0!</v>
      </c>
      <c r="D105" s="1739" t="s">
        <v>3178</v>
      </c>
      <c r="E105" s="1740"/>
      <c r="F105" s="1741"/>
      <c r="G105" s="1742" t="s">
        <v>3179</v>
      </c>
      <c r="H105" s="1743"/>
      <c r="J105" s="4613" t="s">
        <v>3177</v>
      </c>
      <c r="K105" s="4614"/>
      <c r="L105" s="1738" t="e">
        <f>L104/COUNTIFS(J61:J102,"&lt;&gt;",L61:L102,"&lt;&gt;／",L61:L102,"&lt;&gt;外")</f>
        <v>#DIV/0!</v>
      </c>
      <c r="M105" s="1739" t="s">
        <v>3178</v>
      </c>
      <c r="N105" s="1740"/>
      <c r="O105" s="1741"/>
      <c r="P105" s="1742" t="s">
        <v>3179</v>
      </c>
      <c r="Q105" s="1743"/>
      <c r="S105" s="1732"/>
    </row>
    <row r="106" spans="1:29" s="1713" customFormat="1" ht="15.95" customHeight="1">
      <c r="A106" s="4615" t="s">
        <v>3180</v>
      </c>
      <c r="B106" s="4616"/>
      <c r="C106" s="1744">
        <f>SUMPRODUCT(($A61:$A102&lt;&gt;"")*(C61:C102="■"))+SUMPRODUCT(($A61:$A102&lt;&gt;"")*(C61:C102="▲"))</f>
        <v>0</v>
      </c>
      <c r="D106" s="1745" t="e">
        <f>IF($C105&lt;28.5%,IF(C106&gt;=C104,"達成","未達成"),IF($C105&gt;=28.5%,"／","空欄"))</f>
        <v>#DIV/0!</v>
      </c>
      <c r="E106" s="1746">
        <f>SUMPRODUCT(($A61:$A102&lt;&gt;"")*(E61:E102="■"))+SUMPRODUCT(($A61:$A102&lt;&gt;"")*(E61:E102="▲"))</f>
        <v>0</v>
      </c>
      <c r="F106" s="1747" t="e">
        <f>IF($C105&lt;28.5%, IF(E106 &gt;= E104,"達成", "未達成"), IF($C105&gt;=28.5%, "／", "空欄"))</f>
        <v>#DIV/0!</v>
      </c>
      <c r="G106" s="1748">
        <f>P55+E106</f>
        <v>0</v>
      </c>
      <c r="H106" s="1749"/>
      <c r="J106" s="4615" t="s">
        <v>3180</v>
      </c>
      <c r="K106" s="4616"/>
      <c r="L106" s="1744">
        <f>SUMPRODUCT(($J61:$J102&lt;&gt;"")*(L61:L102="■"))+SUMPRODUCT(($J61:$J102&lt;&gt;"")*(L61:L102="▲"))</f>
        <v>0</v>
      </c>
      <c r="M106" s="1745" t="e">
        <f>IF($L105&lt;28.5%, IF(L106 &gt;= L104,"達成", "未達成"), IF($L105&gt;=28.5%, "／", "空欄"))</f>
        <v>#DIV/0!</v>
      </c>
      <c r="N106" s="1746">
        <f>SUMPRODUCT(($J61:$J102&lt;&gt;"")*(N61:N102="■"))+SUMPRODUCT(($J61:$J102&lt;&gt;"")*(N61:N102="▲"))</f>
        <v>0</v>
      </c>
      <c r="O106" s="1747" t="e">
        <f>IF($L105&lt;28.5%, IF(N106 &gt;= N104,"達成", "未達成"), IF($L105&gt;=28.5%, "／", "空欄"))</f>
        <v>#DIV/0!</v>
      </c>
      <c r="P106" s="1748">
        <f>G106+N106</f>
        <v>0</v>
      </c>
      <c r="Q106" s="1749"/>
      <c r="R106" s="1750"/>
      <c r="S106" s="1751"/>
      <c r="T106" s="1751"/>
      <c r="U106" s="1751"/>
      <c r="V106" s="1751"/>
    </row>
    <row r="107" spans="1:29" s="1756" customFormat="1" ht="15.95" customHeight="1">
      <c r="A107" s="4615" t="s">
        <v>3181</v>
      </c>
      <c r="B107" s="4616"/>
      <c r="C107" s="1744">
        <f>COUNTIFS(A61:A102,"&lt;&gt;",C61:C102,"&lt;&gt;／",C61:C102,"&lt;&gt;外")</f>
        <v>0</v>
      </c>
      <c r="D107" s="1752"/>
      <c r="E107" s="1753">
        <f>COUNTIFS(A61:A102,"&lt;&gt;",E61:E102,"&lt;&gt;／",E61:E102,"&lt;&gt;外")</f>
        <v>0</v>
      </c>
      <c r="F107" s="1754"/>
      <c r="G107" s="1748">
        <f>P56+E107</f>
        <v>0</v>
      </c>
      <c r="H107" s="1755"/>
      <c r="J107" s="4615" t="s">
        <v>3181</v>
      </c>
      <c r="K107" s="4616"/>
      <c r="L107" s="1744">
        <f>COUNTIFS(J61:J102,"&lt;&gt;",L61:L102,"&lt;&gt;／",L61:L102,"&lt;&gt;外")</f>
        <v>0</v>
      </c>
      <c r="M107" s="1752"/>
      <c r="N107" s="1753">
        <f>COUNTIFS(J61:J102,"&lt;&gt;",N61:N102,"&lt;&gt;／",N61:N102,"&lt;&gt;外")</f>
        <v>0</v>
      </c>
      <c r="O107" s="1754"/>
      <c r="P107" s="1748">
        <f t="shared" ref="P107" si="1">G107+N107</f>
        <v>0</v>
      </c>
      <c r="Q107" s="1755"/>
      <c r="R107" s="1757"/>
    </row>
    <row r="108" spans="1:29" s="1713" customFormat="1" ht="15.95" customHeight="1" thickBot="1">
      <c r="A108" s="4607" t="s">
        <v>3182</v>
      </c>
      <c r="B108" s="4608"/>
      <c r="C108" s="1758" t="e">
        <f>C106/C107</f>
        <v>#DIV/0!</v>
      </c>
      <c r="D108" s="1759" t="e">
        <f>IF($C105&gt;=28.5%,IF(C108&gt;=28.5%,"達成","未達成"),IF($C105&lt;28.5%,"／","空欄"))</f>
        <v>#DIV/0!</v>
      </c>
      <c r="E108" s="1760" t="e">
        <f>E106/E107</f>
        <v>#DIV/0!</v>
      </c>
      <c r="F108" s="1761" t="e">
        <f>IF($C105&gt;=28.5%,IF(E108&gt;=28.5%,"達成","未達成"),IF($C105&lt;28.5%,"／","空欄"))</f>
        <v>#DIV/0!</v>
      </c>
      <c r="G108" s="1762" t="e">
        <f>G106/G107</f>
        <v>#DIV/0!</v>
      </c>
      <c r="H108" s="1763"/>
      <c r="J108" s="4607" t="s">
        <v>3182</v>
      </c>
      <c r="K108" s="4608"/>
      <c r="L108" s="1758" t="e">
        <f>L106/L107</f>
        <v>#DIV/0!</v>
      </c>
      <c r="M108" s="1759" t="e">
        <f>IF($C105&gt;=28.5%,IF(L108&gt;=28.5%,"達成","未達成"),IF($C105&lt;28.5%,"／","空欄"))</f>
        <v>#DIV/0!</v>
      </c>
      <c r="N108" s="1760" t="e">
        <f>N106/N107</f>
        <v>#DIV/0!</v>
      </c>
      <c r="O108" s="1761" t="e">
        <f>IF($L105&gt;=28.5%,IF(N108&gt;=28.5%,"達成","未達成"),IF($L105&lt;28.5%,"／","空欄"))</f>
        <v>#DIV/0!</v>
      </c>
      <c r="P108" s="1762" t="e">
        <f>P106/P107</f>
        <v>#DIV/0!</v>
      </c>
      <c r="Q108" s="1763"/>
      <c r="S108" s="1751"/>
      <c r="T108" s="1751"/>
      <c r="U108" s="1751"/>
      <c r="V108" s="1751"/>
    </row>
    <row r="109" spans="1:29" ht="20.100000000000001" customHeight="1" thickBot="1">
      <c r="A109" s="1694" t="s">
        <v>2879</v>
      </c>
      <c r="B109" s="1695"/>
      <c r="C109" s="1696" t="s">
        <v>2880</v>
      </c>
      <c r="D109" s="1695"/>
      <c r="E109" s="1697" t="s">
        <v>2881</v>
      </c>
      <c r="F109" s="1698" t="s">
        <v>3168</v>
      </c>
      <c r="G109" s="4623"/>
      <c r="H109" s="4624"/>
      <c r="I109" s="1699"/>
      <c r="J109" s="1694" t="s">
        <v>2879</v>
      </c>
      <c r="K109" s="1695"/>
      <c r="L109" s="1696" t="s">
        <v>2880</v>
      </c>
      <c r="M109" s="1695"/>
      <c r="N109" s="1697" t="s">
        <v>2881</v>
      </c>
      <c r="O109" s="1698" t="s">
        <v>3168</v>
      </c>
      <c r="P109" s="4623"/>
      <c r="Q109" s="4624"/>
    </row>
    <row r="110" spans="1:29" s="1700" customFormat="1" ht="15.6" customHeight="1">
      <c r="A110" s="4625" t="s">
        <v>3197</v>
      </c>
      <c r="B110" s="4627" t="s">
        <v>3170</v>
      </c>
      <c r="C110" s="4628" t="s">
        <v>3171</v>
      </c>
      <c r="D110" s="4628"/>
      <c r="E110" s="4628"/>
      <c r="F110" s="4629"/>
      <c r="G110" s="4630" t="s">
        <v>2892</v>
      </c>
      <c r="H110" s="4631"/>
      <c r="J110" s="4625" t="s">
        <v>3197</v>
      </c>
      <c r="K110" s="4621" t="s">
        <v>3170</v>
      </c>
      <c r="L110" s="4634" t="s">
        <v>3171</v>
      </c>
      <c r="M110" s="4634"/>
      <c r="N110" s="4634"/>
      <c r="O110" s="4635"/>
      <c r="P110" s="4636" t="s">
        <v>2892</v>
      </c>
      <c r="Q110" s="4637"/>
      <c r="S110" s="4621" t="s">
        <v>3169</v>
      </c>
      <c r="T110" s="1684"/>
      <c r="U110" s="1684"/>
      <c r="V110" s="1684"/>
      <c r="W110" s="1683"/>
      <c r="X110" s="1683"/>
      <c r="Y110" s="1683"/>
      <c r="Z110" s="1683"/>
      <c r="AA110" s="1683"/>
      <c r="AB110" s="1683"/>
      <c r="AC110" s="1683"/>
    </row>
    <row r="111" spans="1:29" s="1700" customFormat="1" ht="15.6" customHeight="1" thickBot="1">
      <c r="A111" s="4626"/>
      <c r="B111" s="4622"/>
      <c r="C111" s="1702" t="s">
        <v>2885</v>
      </c>
      <c r="D111" s="1703" t="s">
        <v>3172</v>
      </c>
      <c r="E111" s="1704" t="s">
        <v>2886</v>
      </c>
      <c r="F111" s="1705" t="s">
        <v>3172</v>
      </c>
      <c r="G111" s="4632"/>
      <c r="H111" s="4633"/>
      <c r="J111" s="4626"/>
      <c r="K111" s="4622"/>
      <c r="L111" s="1702" t="s">
        <v>2885</v>
      </c>
      <c r="M111" s="1703" t="s">
        <v>3172</v>
      </c>
      <c r="N111" s="1704" t="s">
        <v>2886</v>
      </c>
      <c r="O111" s="1705" t="s">
        <v>3172</v>
      </c>
      <c r="P111" s="4632"/>
      <c r="Q111" s="4633"/>
      <c r="S111" s="4622"/>
      <c r="T111" s="1684"/>
      <c r="U111" s="1684"/>
      <c r="V111" s="1684"/>
      <c r="W111" s="1683"/>
      <c r="X111" s="1683"/>
      <c r="Y111" s="1683"/>
      <c r="Z111" s="1683"/>
      <c r="AA111" s="1683"/>
      <c r="AB111" s="1683"/>
      <c r="AC111" s="1683"/>
    </row>
    <row r="112" spans="1:29" ht="15.6" customHeight="1">
      <c r="A112" s="1707"/>
      <c r="B112" s="1708" t="s">
        <v>2897</v>
      </c>
      <c r="C112" s="1709"/>
      <c r="D112" s="1710"/>
      <c r="E112" s="1711"/>
      <c r="F112" s="1712"/>
      <c r="G112" s="4619"/>
      <c r="H112" s="4620"/>
      <c r="I112" s="1713"/>
      <c r="J112" s="1714"/>
      <c r="K112" s="1708" t="s">
        <v>2897</v>
      </c>
      <c r="L112" s="1709"/>
      <c r="M112" s="1710"/>
      <c r="N112" s="1711"/>
      <c r="O112" s="1712"/>
      <c r="P112" s="4619"/>
      <c r="Q112" s="4620"/>
      <c r="S112" s="4621" t="s">
        <v>3170</v>
      </c>
    </row>
    <row r="113" spans="1:19" ht="15.6" customHeight="1" thickBot="1">
      <c r="A113" s="1715"/>
      <c r="B113" s="1716" t="s">
        <v>2898</v>
      </c>
      <c r="C113" s="1717"/>
      <c r="D113" s="1710"/>
      <c r="E113" s="1718"/>
      <c r="F113" s="1712"/>
      <c r="G113" s="4603"/>
      <c r="H113" s="4604"/>
      <c r="I113" s="1713"/>
      <c r="J113" s="1719"/>
      <c r="K113" s="1716" t="s">
        <v>2898</v>
      </c>
      <c r="L113" s="1717"/>
      <c r="M113" s="1710"/>
      <c r="N113" s="1718"/>
      <c r="O113" s="1712"/>
      <c r="P113" s="4603"/>
      <c r="Q113" s="4604"/>
      <c r="S113" s="4622"/>
    </row>
    <row r="114" spans="1:19" s="1684" customFormat="1" ht="15.6" customHeight="1" thickBot="1">
      <c r="A114" s="1715"/>
      <c r="B114" s="1716" t="s">
        <v>2899</v>
      </c>
      <c r="C114" s="1717"/>
      <c r="D114" s="1710"/>
      <c r="E114" s="1718"/>
      <c r="F114" s="1712"/>
      <c r="G114" s="4603"/>
      <c r="H114" s="4604"/>
      <c r="I114" s="1713"/>
      <c r="J114" s="1719"/>
      <c r="K114" s="1716" t="s">
        <v>2899</v>
      </c>
      <c r="L114" s="1717"/>
      <c r="M114" s="1710"/>
      <c r="N114" s="1718"/>
      <c r="O114" s="1712"/>
      <c r="P114" s="4603"/>
      <c r="Q114" s="4604"/>
      <c r="R114" s="1683"/>
      <c r="S114" s="1703" t="s">
        <v>3172</v>
      </c>
    </row>
    <row r="115" spans="1:19" s="1684" customFormat="1" ht="15.6" customHeight="1">
      <c r="A115" s="1715"/>
      <c r="B115" s="1716" t="s">
        <v>2893</v>
      </c>
      <c r="C115" s="1717"/>
      <c r="D115" s="1710"/>
      <c r="E115" s="1718"/>
      <c r="F115" s="1712"/>
      <c r="G115" s="4603"/>
      <c r="H115" s="4604"/>
      <c r="I115" s="1713"/>
      <c r="J115" s="1719"/>
      <c r="K115" s="1716" t="s">
        <v>2893</v>
      </c>
      <c r="L115" s="1717"/>
      <c r="M115" s="1710"/>
      <c r="N115" s="1718"/>
      <c r="O115" s="1712"/>
      <c r="P115" s="4603"/>
      <c r="Q115" s="4604"/>
      <c r="R115" s="1683"/>
    </row>
    <row r="116" spans="1:19" s="1684" customFormat="1" ht="15.6" customHeight="1">
      <c r="A116" s="1715"/>
      <c r="B116" s="1716" t="s">
        <v>2894</v>
      </c>
      <c r="C116" s="1717"/>
      <c r="D116" s="1710"/>
      <c r="E116" s="1718"/>
      <c r="F116" s="1712"/>
      <c r="G116" s="4603"/>
      <c r="H116" s="4604"/>
      <c r="I116" s="1713"/>
      <c r="J116" s="1719"/>
      <c r="K116" s="1716" t="s">
        <v>2894</v>
      </c>
      <c r="L116" s="1717"/>
      <c r="M116" s="1710"/>
      <c r="N116" s="1718"/>
      <c r="O116" s="1712"/>
      <c r="P116" s="4603"/>
      <c r="Q116" s="4604"/>
      <c r="R116" s="1683"/>
    </row>
    <row r="117" spans="1:19" s="1684" customFormat="1" ht="15.6" customHeight="1">
      <c r="A117" s="1715"/>
      <c r="B117" s="1716" t="s">
        <v>2895</v>
      </c>
      <c r="C117" s="1717"/>
      <c r="D117" s="1720" t="s">
        <v>3173</v>
      </c>
      <c r="E117" s="1718"/>
      <c r="F117" s="1720" t="s">
        <v>3173</v>
      </c>
      <c r="G117" s="4603"/>
      <c r="H117" s="4604"/>
      <c r="I117" s="1713"/>
      <c r="J117" s="1719"/>
      <c r="K117" s="1716" t="s">
        <v>2895</v>
      </c>
      <c r="L117" s="1717"/>
      <c r="M117" s="1720" t="s">
        <v>3173</v>
      </c>
      <c r="N117" s="1718"/>
      <c r="O117" s="1720" t="s">
        <v>3173</v>
      </c>
      <c r="P117" s="4603"/>
      <c r="Q117" s="4604"/>
      <c r="R117" s="1683"/>
    </row>
    <row r="118" spans="1:19" s="1684" customFormat="1" ht="15.6" customHeight="1" thickBot="1">
      <c r="A118" s="1715"/>
      <c r="B118" s="1721" t="s">
        <v>2896</v>
      </c>
      <c r="C118" s="1722"/>
      <c r="D118" s="1723"/>
      <c r="E118" s="1723"/>
      <c r="F118" s="1723"/>
      <c r="G118" s="4605"/>
      <c r="H118" s="4606"/>
      <c r="I118" s="1713"/>
      <c r="J118" s="1724"/>
      <c r="K118" s="1721" t="s">
        <v>2896</v>
      </c>
      <c r="L118" s="1725"/>
      <c r="M118" s="1723"/>
      <c r="N118" s="1723"/>
      <c r="O118" s="1723"/>
      <c r="P118" s="4617"/>
      <c r="Q118" s="4618"/>
      <c r="R118" s="1683"/>
    </row>
    <row r="119" spans="1:19" s="1684" customFormat="1" ht="15.6" customHeight="1">
      <c r="A119" s="1715"/>
      <c r="B119" s="1708" t="s">
        <v>2897</v>
      </c>
      <c r="C119" s="1709"/>
      <c r="D119" s="1710"/>
      <c r="E119" s="1711"/>
      <c r="F119" s="1712"/>
      <c r="G119" s="4619"/>
      <c r="H119" s="4620"/>
      <c r="I119" s="1713"/>
      <c r="J119" s="1719"/>
      <c r="K119" s="1708" t="s">
        <v>2897</v>
      </c>
      <c r="L119" s="1709"/>
      <c r="M119" s="1710"/>
      <c r="N119" s="1711"/>
      <c r="O119" s="1712"/>
      <c r="P119" s="4619"/>
      <c r="Q119" s="4620"/>
      <c r="R119" s="1683"/>
    </row>
    <row r="120" spans="1:19" s="1684" customFormat="1" ht="15.6" customHeight="1">
      <c r="A120" s="1715"/>
      <c r="B120" s="1716" t="s">
        <v>2898</v>
      </c>
      <c r="C120" s="1717"/>
      <c r="D120" s="1710"/>
      <c r="E120" s="1718"/>
      <c r="F120" s="1712"/>
      <c r="G120" s="4603"/>
      <c r="H120" s="4604"/>
      <c r="I120" s="1713"/>
      <c r="J120" s="1719"/>
      <c r="K120" s="1716" t="s">
        <v>2898</v>
      </c>
      <c r="L120" s="1717"/>
      <c r="M120" s="1710"/>
      <c r="N120" s="1718"/>
      <c r="O120" s="1712"/>
      <c r="P120" s="4603"/>
      <c r="Q120" s="4604"/>
      <c r="R120" s="1683"/>
    </row>
    <row r="121" spans="1:19" s="1684" customFormat="1" ht="15.6" customHeight="1">
      <c r="A121" s="1715"/>
      <c r="B121" s="1716" t="s">
        <v>2899</v>
      </c>
      <c r="C121" s="1717"/>
      <c r="D121" s="1710"/>
      <c r="E121" s="1718"/>
      <c r="F121" s="1712"/>
      <c r="G121" s="4603"/>
      <c r="H121" s="4604"/>
      <c r="I121" s="1713"/>
      <c r="J121" s="1719"/>
      <c r="K121" s="1716" t="s">
        <v>2899</v>
      </c>
      <c r="L121" s="1717"/>
      <c r="M121" s="1710"/>
      <c r="N121" s="1718"/>
      <c r="O121" s="1712"/>
      <c r="P121" s="4603"/>
      <c r="Q121" s="4604"/>
      <c r="R121" s="1683"/>
    </row>
    <row r="122" spans="1:19" s="1684" customFormat="1" ht="15.6" customHeight="1">
      <c r="A122" s="1715"/>
      <c r="B122" s="1716" t="s">
        <v>2893</v>
      </c>
      <c r="C122" s="1717"/>
      <c r="D122" s="1710"/>
      <c r="E122" s="1718"/>
      <c r="F122" s="1712"/>
      <c r="G122" s="4603"/>
      <c r="H122" s="4604"/>
      <c r="I122" s="1713"/>
      <c r="J122" s="1719"/>
      <c r="K122" s="1716" t="s">
        <v>2893</v>
      </c>
      <c r="L122" s="1717"/>
      <c r="M122" s="1710"/>
      <c r="N122" s="1718"/>
      <c r="O122" s="1712"/>
      <c r="P122" s="4603"/>
      <c r="Q122" s="4604"/>
      <c r="R122" s="1683"/>
    </row>
    <row r="123" spans="1:19" s="1684" customFormat="1" ht="15.6" customHeight="1">
      <c r="A123" s="1715"/>
      <c r="B123" s="1716" t="s">
        <v>2894</v>
      </c>
      <c r="C123" s="1717"/>
      <c r="D123" s="1710"/>
      <c r="E123" s="1718"/>
      <c r="F123" s="1712"/>
      <c r="G123" s="4603"/>
      <c r="H123" s="4604"/>
      <c r="I123" s="1713"/>
      <c r="J123" s="1719"/>
      <c r="K123" s="1716" t="s">
        <v>2894</v>
      </c>
      <c r="L123" s="1717"/>
      <c r="M123" s="1710"/>
      <c r="N123" s="1718"/>
      <c r="O123" s="1712"/>
      <c r="P123" s="4603"/>
      <c r="Q123" s="4604"/>
      <c r="R123" s="1683"/>
    </row>
    <row r="124" spans="1:19" s="1684" customFormat="1" ht="15.6" customHeight="1">
      <c r="A124" s="1715"/>
      <c r="B124" s="1716" t="s">
        <v>2895</v>
      </c>
      <c r="C124" s="1717"/>
      <c r="D124" s="1720" t="s">
        <v>3173</v>
      </c>
      <c r="E124" s="1718"/>
      <c r="F124" s="1720" t="s">
        <v>3173</v>
      </c>
      <c r="G124" s="4603"/>
      <c r="H124" s="4604"/>
      <c r="I124" s="1713"/>
      <c r="J124" s="1719"/>
      <c r="K124" s="1716" t="s">
        <v>2895</v>
      </c>
      <c r="L124" s="1717"/>
      <c r="M124" s="1720" t="s">
        <v>3173</v>
      </c>
      <c r="N124" s="1718"/>
      <c r="O124" s="1720" t="s">
        <v>3173</v>
      </c>
      <c r="P124" s="4603"/>
      <c r="Q124" s="4604"/>
      <c r="R124" s="1683"/>
    </row>
    <row r="125" spans="1:19" s="1684" customFormat="1" ht="15.6" customHeight="1" thickBot="1">
      <c r="A125" s="1715"/>
      <c r="B125" s="1721" t="s">
        <v>2896</v>
      </c>
      <c r="C125" s="1722"/>
      <c r="D125" s="1723"/>
      <c r="E125" s="1723"/>
      <c r="F125" s="1723"/>
      <c r="G125" s="4605"/>
      <c r="H125" s="4606"/>
      <c r="I125" s="1713"/>
      <c r="J125" s="1724"/>
      <c r="K125" s="1721" t="s">
        <v>2896</v>
      </c>
      <c r="L125" s="1725"/>
      <c r="M125" s="1723"/>
      <c r="N125" s="1723"/>
      <c r="O125" s="1723"/>
      <c r="P125" s="4617"/>
      <c r="Q125" s="4618"/>
      <c r="R125" s="1683"/>
    </row>
    <row r="126" spans="1:19" s="1684" customFormat="1" ht="15.6" customHeight="1">
      <c r="A126" s="1715"/>
      <c r="B126" s="1708" t="s">
        <v>2897</v>
      </c>
      <c r="C126" s="1709"/>
      <c r="D126" s="1710"/>
      <c r="E126" s="1711"/>
      <c r="F126" s="1712"/>
      <c r="G126" s="4619"/>
      <c r="H126" s="4620"/>
      <c r="I126" s="1713"/>
      <c r="J126" s="1719"/>
      <c r="K126" s="1708" t="s">
        <v>2897</v>
      </c>
      <c r="L126" s="1709"/>
      <c r="M126" s="1710"/>
      <c r="N126" s="1711"/>
      <c r="O126" s="1712"/>
      <c r="P126" s="4619"/>
      <c r="Q126" s="4620"/>
      <c r="R126" s="1683"/>
    </row>
    <row r="127" spans="1:19" s="1684" customFormat="1" ht="15.6" customHeight="1">
      <c r="A127" s="1715"/>
      <c r="B127" s="1716" t="s">
        <v>2898</v>
      </c>
      <c r="C127" s="1717"/>
      <c r="D127" s="1710"/>
      <c r="E127" s="1718"/>
      <c r="F127" s="1712"/>
      <c r="G127" s="4603"/>
      <c r="H127" s="4604"/>
      <c r="I127" s="1713"/>
      <c r="J127" s="1719"/>
      <c r="K127" s="1716" t="s">
        <v>2898</v>
      </c>
      <c r="L127" s="1717"/>
      <c r="M127" s="1710"/>
      <c r="N127" s="1718"/>
      <c r="O127" s="1712"/>
      <c r="P127" s="4603"/>
      <c r="Q127" s="4604"/>
      <c r="R127" s="1683"/>
    </row>
    <row r="128" spans="1:19" s="1684" customFormat="1" ht="15.6" customHeight="1">
      <c r="A128" s="1715"/>
      <c r="B128" s="1716" t="s">
        <v>2899</v>
      </c>
      <c r="C128" s="1717"/>
      <c r="D128" s="1710"/>
      <c r="E128" s="1718"/>
      <c r="F128" s="1712"/>
      <c r="G128" s="4603"/>
      <c r="H128" s="4604"/>
      <c r="I128" s="1713"/>
      <c r="J128" s="1719"/>
      <c r="K128" s="1716" t="s">
        <v>2899</v>
      </c>
      <c r="L128" s="1717"/>
      <c r="M128" s="1710"/>
      <c r="N128" s="1718"/>
      <c r="O128" s="1712"/>
      <c r="P128" s="4603"/>
      <c r="Q128" s="4604"/>
      <c r="R128" s="1683"/>
    </row>
    <row r="129" spans="1:29" s="1684" customFormat="1" ht="15.6" customHeight="1">
      <c r="A129" s="1715"/>
      <c r="B129" s="1716" t="s">
        <v>2893</v>
      </c>
      <c r="C129" s="1717"/>
      <c r="D129" s="1710"/>
      <c r="E129" s="1718"/>
      <c r="F129" s="1712"/>
      <c r="G129" s="4603"/>
      <c r="H129" s="4604"/>
      <c r="I129" s="1713"/>
      <c r="J129" s="1719"/>
      <c r="K129" s="1716" t="s">
        <v>2893</v>
      </c>
      <c r="L129" s="1717"/>
      <c r="M129" s="1710"/>
      <c r="N129" s="1718"/>
      <c r="O129" s="1712"/>
      <c r="P129" s="4603"/>
      <c r="Q129" s="4604"/>
      <c r="R129" s="1683"/>
    </row>
    <row r="130" spans="1:29" ht="15.6" customHeight="1">
      <c r="A130" s="1715"/>
      <c r="B130" s="1716" t="s">
        <v>2894</v>
      </c>
      <c r="C130" s="1717"/>
      <c r="D130" s="1710"/>
      <c r="E130" s="1718"/>
      <c r="F130" s="1712"/>
      <c r="G130" s="4603"/>
      <c r="H130" s="4604"/>
      <c r="I130" s="1713"/>
      <c r="J130" s="1719"/>
      <c r="K130" s="1716" t="s">
        <v>2894</v>
      </c>
      <c r="L130" s="1717"/>
      <c r="M130" s="1710"/>
      <c r="N130" s="1718"/>
      <c r="O130" s="1712"/>
      <c r="P130" s="4603"/>
      <c r="Q130" s="4604"/>
      <c r="W130" s="1726"/>
    </row>
    <row r="131" spans="1:29" ht="15.6" customHeight="1">
      <c r="A131" s="1715"/>
      <c r="B131" s="1716" t="s">
        <v>2895</v>
      </c>
      <c r="C131" s="1717"/>
      <c r="D131" s="1720" t="s">
        <v>3173</v>
      </c>
      <c r="E131" s="1718"/>
      <c r="F131" s="1720" t="s">
        <v>3173</v>
      </c>
      <c r="G131" s="4603"/>
      <c r="H131" s="4604"/>
      <c r="I131" s="1713"/>
      <c r="J131" s="1719"/>
      <c r="K131" s="1716" t="s">
        <v>2895</v>
      </c>
      <c r="L131" s="1717"/>
      <c r="M131" s="1720" t="s">
        <v>3173</v>
      </c>
      <c r="N131" s="1718"/>
      <c r="O131" s="1720" t="s">
        <v>3173</v>
      </c>
      <c r="P131" s="4603"/>
      <c r="Q131" s="4604"/>
      <c r="W131" s="1726"/>
    </row>
    <row r="132" spans="1:29" ht="15.6" customHeight="1" thickBot="1">
      <c r="A132" s="1715"/>
      <c r="B132" s="1721" t="s">
        <v>2896</v>
      </c>
      <c r="C132" s="1722"/>
      <c r="D132" s="1723"/>
      <c r="E132" s="1723"/>
      <c r="F132" s="1723"/>
      <c r="G132" s="4605"/>
      <c r="H132" s="4606"/>
      <c r="I132" s="1713"/>
      <c r="J132" s="1724"/>
      <c r="K132" s="1721" t="s">
        <v>2896</v>
      </c>
      <c r="L132" s="1725"/>
      <c r="M132" s="1723"/>
      <c r="N132" s="1723"/>
      <c r="O132" s="1723"/>
      <c r="P132" s="4617"/>
      <c r="Q132" s="4618"/>
      <c r="W132" s="1726"/>
    </row>
    <row r="133" spans="1:29" ht="15.6" customHeight="1">
      <c r="A133" s="1715"/>
      <c r="B133" s="1708" t="s">
        <v>2897</v>
      </c>
      <c r="C133" s="1709"/>
      <c r="D133" s="1710"/>
      <c r="E133" s="1711"/>
      <c r="F133" s="1712"/>
      <c r="G133" s="4619"/>
      <c r="H133" s="4620"/>
      <c r="I133" s="1713"/>
      <c r="J133" s="1719"/>
      <c r="K133" s="1708" t="s">
        <v>2897</v>
      </c>
      <c r="L133" s="1709"/>
      <c r="M133" s="1710"/>
      <c r="N133" s="1711"/>
      <c r="O133" s="1712"/>
      <c r="P133" s="4619"/>
      <c r="Q133" s="4620"/>
      <c r="W133" s="1726"/>
    </row>
    <row r="134" spans="1:29" ht="15.6" customHeight="1">
      <c r="A134" s="1715"/>
      <c r="B134" s="1716" t="s">
        <v>2898</v>
      </c>
      <c r="C134" s="1717"/>
      <c r="D134" s="1710"/>
      <c r="E134" s="1718"/>
      <c r="F134" s="1712"/>
      <c r="G134" s="4603"/>
      <c r="H134" s="4604"/>
      <c r="I134" s="1713"/>
      <c r="J134" s="1719"/>
      <c r="K134" s="1716" t="s">
        <v>2898</v>
      </c>
      <c r="L134" s="1717"/>
      <c r="M134" s="1710"/>
      <c r="N134" s="1718"/>
      <c r="O134" s="1712"/>
      <c r="P134" s="4603"/>
      <c r="Q134" s="4604"/>
      <c r="W134" s="1726"/>
    </row>
    <row r="135" spans="1:29" ht="15.6" customHeight="1">
      <c r="A135" s="1715"/>
      <c r="B135" s="1716" t="s">
        <v>2899</v>
      </c>
      <c r="C135" s="1717"/>
      <c r="D135" s="1710"/>
      <c r="E135" s="1718"/>
      <c r="F135" s="1712"/>
      <c r="G135" s="4603"/>
      <c r="H135" s="4604"/>
      <c r="I135" s="1713"/>
      <c r="J135" s="1719"/>
      <c r="K135" s="1716" t="s">
        <v>2899</v>
      </c>
      <c r="L135" s="1717"/>
      <c r="M135" s="1710"/>
      <c r="N135" s="1718"/>
      <c r="O135" s="1712"/>
      <c r="P135" s="4603"/>
      <c r="Q135" s="4604"/>
      <c r="W135" s="1726"/>
    </row>
    <row r="136" spans="1:29" ht="15.6" customHeight="1">
      <c r="A136" s="1715"/>
      <c r="B136" s="1716" t="s">
        <v>2893</v>
      </c>
      <c r="C136" s="1717"/>
      <c r="D136" s="1710"/>
      <c r="E136" s="1718"/>
      <c r="F136" s="1712"/>
      <c r="G136" s="4603"/>
      <c r="H136" s="4604"/>
      <c r="I136" s="1713"/>
      <c r="J136" s="1719"/>
      <c r="K136" s="1716" t="s">
        <v>2893</v>
      </c>
      <c r="L136" s="1717"/>
      <c r="M136" s="1710"/>
      <c r="N136" s="1718"/>
      <c r="O136" s="1712"/>
      <c r="P136" s="4603"/>
      <c r="Q136" s="4604"/>
    </row>
    <row r="137" spans="1:29" ht="15.6" customHeight="1">
      <c r="A137" s="1715"/>
      <c r="B137" s="1716" t="s">
        <v>2894</v>
      </c>
      <c r="C137" s="1717"/>
      <c r="D137" s="1710"/>
      <c r="E137" s="1718"/>
      <c r="F137" s="1712"/>
      <c r="G137" s="4603"/>
      <c r="H137" s="4604"/>
      <c r="I137" s="1713"/>
      <c r="J137" s="1719"/>
      <c r="K137" s="1716" t="s">
        <v>2894</v>
      </c>
      <c r="L137" s="1717"/>
      <c r="M137" s="1710"/>
      <c r="N137" s="1718"/>
      <c r="O137" s="1712"/>
      <c r="P137" s="4603"/>
      <c r="Q137" s="4604"/>
      <c r="S137" s="1726"/>
      <c r="T137" s="1726"/>
      <c r="U137" s="1726"/>
      <c r="V137" s="1726"/>
      <c r="W137" s="1726"/>
      <c r="X137" s="1726"/>
      <c r="Y137" s="1726"/>
      <c r="Z137" s="1726"/>
      <c r="AA137" s="1726"/>
      <c r="AB137" s="1726"/>
      <c r="AC137" s="1726"/>
    </row>
    <row r="138" spans="1:29" ht="15.6" customHeight="1">
      <c r="A138" s="1715"/>
      <c r="B138" s="1716" t="s">
        <v>2895</v>
      </c>
      <c r="C138" s="1717"/>
      <c r="D138" s="1720" t="s">
        <v>3173</v>
      </c>
      <c r="E138" s="1718"/>
      <c r="F138" s="1720" t="s">
        <v>3173</v>
      </c>
      <c r="G138" s="4603"/>
      <c r="H138" s="4604"/>
      <c r="I138" s="1713"/>
      <c r="J138" s="1719"/>
      <c r="K138" s="1716" t="s">
        <v>2895</v>
      </c>
      <c r="L138" s="1717"/>
      <c r="M138" s="1720" t="s">
        <v>3173</v>
      </c>
      <c r="N138" s="1718"/>
      <c r="O138" s="1720" t="s">
        <v>3173</v>
      </c>
      <c r="P138" s="4603"/>
      <c r="Q138" s="4604"/>
      <c r="S138" s="1726"/>
      <c r="T138" s="1726"/>
      <c r="U138" s="1726"/>
      <c r="V138" s="1726"/>
      <c r="W138" s="1726"/>
      <c r="X138" s="1726"/>
      <c r="Y138" s="1726"/>
      <c r="Z138" s="1726"/>
      <c r="AA138" s="1726"/>
      <c r="AB138" s="1726"/>
      <c r="AC138" s="1726"/>
    </row>
    <row r="139" spans="1:29" ht="15.6" customHeight="1" thickBot="1">
      <c r="A139" s="1715"/>
      <c r="B139" s="1721" t="s">
        <v>2896</v>
      </c>
      <c r="C139" s="1722"/>
      <c r="D139" s="1723"/>
      <c r="E139" s="1723"/>
      <c r="F139" s="1723"/>
      <c r="G139" s="4605"/>
      <c r="H139" s="4606"/>
      <c r="I139" s="1713"/>
      <c r="J139" s="1724"/>
      <c r="K139" s="1721" t="s">
        <v>2896</v>
      </c>
      <c r="L139" s="1725"/>
      <c r="M139" s="1723"/>
      <c r="N139" s="1723"/>
      <c r="O139" s="1723"/>
      <c r="P139" s="4617"/>
      <c r="Q139" s="4618"/>
    </row>
    <row r="140" spans="1:29" ht="15.6" customHeight="1">
      <c r="A140" s="1715"/>
      <c r="B140" s="1708" t="s">
        <v>2897</v>
      </c>
      <c r="C140" s="1709"/>
      <c r="D140" s="1710"/>
      <c r="E140" s="1711"/>
      <c r="F140" s="1712"/>
      <c r="G140" s="4619"/>
      <c r="H140" s="4620"/>
      <c r="I140" s="1713"/>
      <c r="J140" s="1719"/>
      <c r="K140" s="1708" t="s">
        <v>2897</v>
      </c>
      <c r="L140" s="1709"/>
      <c r="M140" s="1710"/>
      <c r="N140" s="1711"/>
      <c r="O140" s="1712"/>
      <c r="P140" s="4619"/>
      <c r="Q140" s="4620"/>
      <c r="S140" s="1699"/>
      <c r="T140" s="1699"/>
      <c r="U140" s="1699"/>
      <c r="V140" s="1699"/>
      <c r="W140" s="1699"/>
      <c r="X140" s="1699"/>
      <c r="Y140" s="1699"/>
      <c r="Z140" s="1699"/>
      <c r="AA140" s="1699"/>
      <c r="AB140" s="1699"/>
      <c r="AC140" s="1699"/>
    </row>
    <row r="141" spans="1:29" ht="15.6" customHeight="1">
      <c r="A141" s="1715"/>
      <c r="B141" s="1716" t="s">
        <v>2898</v>
      </c>
      <c r="C141" s="1717"/>
      <c r="D141" s="1710"/>
      <c r="E141" s="1718"/>
      <c r="F141" s="1712"/>
      <c r="G141" s="4603"/>
      <c r="H141" s="4604"/>
      <c r="I141" s="1713"/>
      <c r="J141" s="1719"/>
      <c r="K141" s="1716" t="s">
        <v>2898</v>
      </c>
      <c r="L141" s="1717"/>
      <c r="M141" s="1710"/>
      <c r="N141" s="1718"/>
      <c r="O141" s="1712"/>
      <c r="P141" s="4603"/>
      <c r="Q141" s="4604"/>
      <c r="S141" s="1699"/>
      <c r="T141" s="1699"/>
      <c r="U141" s="1699"/>
      <c r="V141" s="1699"/>
      <c r="W141" s="1699"/>
      <c r="X141" s="1699"/>
      <c r="Y141" s="1699"/>
      <c r="Z141" s="1699"/>
      <c r="AA141" s="1699"/>
      <c r="AB141" s="1699"/>
      <c r="AC141" s="1699"/>
    </row>
    <row r="142" spans="1:29" ht="15.6" customHeight="1">
      <c r="A142" s="1715"/>
      <c r="B142" s="1716" t="s">
        <v>2899</v>
      </c>
      <c r="C142" s="1717"/>
      <c r="D142" s="1710"/>
      <c r="E142" s="1718"/>
      <c r="F142" s="1712"/>
      <c r="G142" s="4603"/>
      <c r="H142" s="4604"/>
      <c r="I142" s="1713"/>
      <c r="J142" s="1719"/>
      <c r="K142" s="1716" t="s">
        <v>2899</v>
      </c>
      <c r="L142" s="1717"/>
      <c r="M142" s="1710"/>
      <c r="N142" s="1718"/>
      <c r="O142" s="1712"/>
      <c r="P142" s="4603"/>
      <c r="Q142" s="4604"/>
    </row>
    <row r="143" spans="1:29" ht="15.6" customHeight="1">
      <c r="A143" s="1715"/>
      <c r="B143" s="1716" t="s">
        <v>2893</v>
      </c>
      <c r="C143" s="1717"/>
      <c r="D143" s="1710"/>
      <c r="E143" s="1718"/>
      <c r="F143" s="1712"/>
      <c r="G143" s="4603"/>
      <c r="H143" s="4604"/>
      <c r="I143" s="1713"/>
      <c r="J143" s="1719"/>
      <c r="K143" s="1716" t="s">
        <v>2893</v>
      </c>
      <c r="L143" s="1717"/>
      <c r="M143" s="1710"/>
      <c r="N143" s="1718"/>
      <c r="O143" s="1712"/>
      <c r="P143" s="4603"/>
      <c r="Q143" s="4604"/>
    </row>
    <row r="144" spans="1:29" ht="15.6" customHeight="1">
      <c r="A144" s="1715"/>
      <c r="B144" s="1716" t="s">
        <v>2894</v>
      </c>
      <c r="C144" s="1717"/>
      <c r="D144" s="1710"/>
      <c r="E144" s="1718"/>
      <c r="F144" s="1712"/>
      <c r="G144" s="4603"/>
      <c r="H144" s="4604"/>
      <c r="I144" s="1713"/>
      <c r="J144" s="1719"/>
      <c r="K144" s="1716" t="s">
        <v>2894</v>
      </c>
      <c r="L144" s="1717"/>
      <c r="M144" s="1710"/>
      <c r="N144" s="1718"/>
      <c r="O144" s="1712"/>
      <c r="P144" s="4603"/>
      <c r="Q144" s="4604"/>
    </row>
    <row r="145" spans="1:22" ht="15.6" customHeight="1">
      <c r="A145" s="1715"/>
      <c r="B145" s="1716" t="s">
        <v>2895</v>
      </c>
      <c r="C145" s="1717"/>
      <c r="D145" s="1720" t="s">
        <v>3173</v>
      </c>
      <c r="E145" s="1718"/>
      <c r="F145" s="1720" t="s">
        <v>3173</v>
      </c>
      <c r="G145" s="4603"/>
      <c r="H145" s="4604"/>
      <c r="I145" s="1713"/>
      <c r="J145" s="1719"/>
      <c r="K145" s="1716" t="s">
        <v>2895</v>
      </c>
      <c r="L145" s="1717"/>
      <c r="M145" s="1720" t="s">
        <v>3173</v>
      </c>
      <c r="N145" s="1718"/>
      <c r="O145" s="1720" t="s">
        <v>3173</v>
      </c>
      <c r="P145" s="4603"/>
      <c r="Q145" s="4604"/>
    </row>
    <row r="146" spans="1:22" ht="15.6" customHeight="1" thickBot="1">
      <c r="A146" s="1715"/>
      <c r="B146" s="1721" t="s">
        <v>2896</v>
      </c>
      <c r="C146" s="1722"/>
      <c r="D146" s="1723"/>
      <c r="E146" s="1723"/>
      <c r="F146" s="1723"/>
      <c r="G146" s="4605"/>
      <c r="H146" s="4606"/>
      <c r="I146" s="1713"/>
      <c r="J146" s="1724"/>
      <c r="K146" s="1721" t="s">
        <v>2896</v>
      </c>
      <c r="L146" s="1725"/>
      <c r="M146" s="1723"/>
      <c r="N146" s="1723"/>
      <c r="O146" s="1723"/>
      <c r="P146" s="4617"/>
      <c r="Q146" s="4618"/>
    </row>
    <row r="147" spans="1:22" ht="15.6" customHeight="1">
      <c r="A147" s="1715"/>
      <c r="B147" s="1708" t="s">
        <v>2897</v>
      </c>
      <c r="C147" s="1709"/>
      <c r="D147" s="1710"/>
      <c r="E147" s="1711"/>
      <c r="F147" s="1712"/>
      <c r="G147" s="4619"/>
      <c r="H147" s="4620"/>
      <c r="I147" s="1713"/>
      <c r="J147" s="1719"/>
      <c r="K147" s="1708" t="s">
        <v>2897</v>
      </c>
      <c r="L147" s="1709"/>
      <c r="M147" s="1710"/>
      <c r="N147" s="1711"/>
      <c r="O147" s="1712"/>
      <c r="P147" s="4619"/>
      <c r="Q147" s="4620"/>
    </row>
    <row r="148" spans="1:22" ht="15.6" customHeight="1">
      <c r="A148" s="1715"/>
      <c r="B148" s="1716" t="s">
        <v>2898</v>
      </c>
      <c r="C148" s="1717"/>
      <c r="D148" s="1710"/>
      <c r="E148" s="1718"/>
      <c r="F148" s="1712"/>
      <c r="G148" s="4603"/>
      <c r="H148" s="4604"/>
      <c r="I148" s="1713"/>
      <c r="J148" s="1719"/>
      <c r="K148" s="1716" t="s">
        <v>2898</v>
      </c>
      <c r="L148" s="1717"/>
      <c r="M148" s="1710"/>
      <c r="N148" s="1718"/>
      <c r="O148" s="1712"/>
      <c r="P148" s="4603"/>
      <c r="Q148" s="4604"/>
    </row>
    <row r="149" spans="1:22" ht="15.6" customHeight="1">
      <c r="A149" s="1715"/>
      <c r="B149" s="1716" t="s">
        <v>2899</v>
      </c>
      <c r="C149" s="1717"/>
      <c r="D149" s="1710"/>
      <c r="E149" s="1718"/>
      <c r="F149" s="1712"/>
      <c r="G149" s="4603"/>
      <c r="H149" s="4604"/>
      <c r="I149" s="1713"/>
      <c r="J149" s="1719"/>
      <c r="K149" s="1716" t="s">
        <v>2899</v>
      </c>
      <c r="L149" s="1717"/>
      <c r="M149" s="1710"/>
      <c r="N149" s="1718"/>
      <c r="O149" s="1712"/>
      <c r="P149" s="4603"/>
      <c r="Q149" s="4604"/>
    </row>
    <row r="150" spans="1:22" ht="15.6" customHeight="1">
      <c r="A150" s="1715"/>
      <c r="B150" s="1716" t="s">
        <v>2893</v>
      </c>
      <c r="C150" s="1717"/>
      <c r="D150" s="1710"/>
      <c r="E150" s="1718"/>
      <c r="F150" s="1712"/>
      <c r="G150" s="4603"/>
      <c r="H150" s="4604"/>
      <c r="I150" s="1713"/>
      <c r="J150" s="1719"/>
      <c r="K150" s="1716" t="s">
        <v>2893</v>
      </c>
      <c r="L150" s="1717"/>
      <c r="M150" s="1710"/>
      <c r="N150" s="1718"/>
      <c r="O150" s="1712"/>
      <c r="P150" s="4603"/>
      <c r="Q150" s="4604"/>
    </row>
    <row r="151" spans="1:22" ht="15.6" customHeight="1">
      <c r="A151" s="1715"/>
      <c r="B151" s="1716" t="s">
        <v>2894</v>
      </c>
      <c r="C151" s="1717"/>
      <c r="D151" s="1710"/>
      <c r="E151" s="1718"/>
      <c r="F151" s="1712"/>
      <c r="G151" s="4603"/>
      <c r="H151" s="4604"/>
      <c r="I151" s="1713"/>
      <c r="J151" s="1719"/>
      <c r="K151" s="1716" t="s">
        <v>2894</v>
      </c>
      <c r="L151" s="1717"/>
      <c r="M151" s="1710"/>
      <c r="N151" s="1718"/>
      <c r="O151" s="1712"/>
      <c r="P151" s="4603"/>
      <c r="Q151" s="4604"/>
    </row>
    <row r="152" spans="1:22" ht="15.6" customHeight="1">
      <c r="A152" s="1715"/>
      <c r="B152" s="1716" t="s">
        <v>2895</v>
      </c>
      <c r="C152" s="1717"/>
      <c r="D152" s="1720" t="s">
        <v>3173</v>
      </c>
      <c r="E152" s="1718"/>
      <c r="F152" s="1720" t="s">
        <v>3173</v>
      </c>
      <c r="G152" s="4603"/>
      <c r="H152" s="4604"/>
      <c r="I152" s="1713"/>
      <c r="J152" s="1719"/>
      <c r="K152" s="1716" t="s">
        <v>2895</v>
      </c>
      <c r="L152" s="1717"/>
      <c r="M152" s="1720" t="s">
        <v>3173</v>
      </c>
      <c r="N152" s="1718"/>
      <c r="O152" s="1720" t="s">
        <v>3173</v>
      </c>
      <c r="P152" s="4603"/>
      <c r="Q152" s="4604"/>
    </row>
    <row r="153" spans="1:22" ht="15.6" customHeight="1" thickBot="1">
      <c r="A153" s="1764"/>
      <c r="B153" s="1721" t="s">
        <v>2896</v>
      </c>
      <c r="C153" s="1725"/>
      <c r="D153" s="1723"/>
      <c r="E153" s="1723"/>
      <c r="F153" s="1723"/>
      <c r="G153" s="4605"/>
      <c r="H153" s="4606"/>
      <c r="I153" s="1713"/>
      <c r="J153" s="1724"/>
      <c r="K153" s="1721" t="s">
        <v>2896</v>
      </c>
      <c r="L153" s="1725"/>
      <c r="M153" s="1723"/>
      <c r="N153" s="1723"/>
      <c r="O153" s="1723"/>
      <c r="P153" s="4605"/>
      <c r="Q153" s="4606"/>
    </row>
    <row r="154" spans="1:22" ht="14.45" customHeight="1">
      <c r="A154" s="4609"/>
      <c r="B154" s="4610"/>
      <c r="C154" s="1728" t="s">
        <v>3174</v>
      </c>
      <c r="D154" s="1729"/>
      <c r="E154" s="1729"/>
      <c r="F154" s="1730"/>
      <c r="G154" s="1728" t="s">
        <v>3175</v>
      </c>
      <c r="H154" s="1731"/>
      <c r="J154" s="4609"/>
      <c r="K154" s="4610"/>
      <c r="L154" s="1728" t="s">
        <v>3174</v>
      </c>
      <c r="M154" s="1729"/>
      <c r="N154" s="1729"/>
      <c r="O154" s="1730"/>
      <c r="P154" s="1728" t="s">
        <v>3175</v>
      </c>
      <c r="Q154" s="1731"/>
    </row>
    <row r="155" spans="1:22" s="1737" customFormat="1" ht="15.95" customHeight="1">
      <c r="A155" s="4611" t="s">
        <v>3176</v>
      </c>
      <c r="B155" s="4612"/>
      <c r="C155" s="1732">
        <f>COUNTIFS(A112:A153,"&lt;&gt;",B112:B153,"土",C112:C153,"&lt;&gt;／",C112:C153,"&lt;&gt;外")+COUNTIFS(A112:A153,"&lt;&gt;",B112:B153,"日",C112:C153,"&lt;&gt;／",C112:C153,"&lt;&gt;外")</f>
        <v>0</v>
      </c>
      <c r="D155" s="1733"/>
      <c r="E155" s="1732">
        <f>COUNTIFS(A112:A153,"&lt;&gt;",B112:B153,"土",E112:E153,"&lt;&gt;／",E112:E153,"&lt;&gt;外")+COUNTIFS(A112:A153,"&lt;&gt;",B112:B153,"日",E112:E153,"&lt;&gt;／",E112:E153,"&lt;&gt;外")</f>
        <v>0</v>
      </c>
      <c r="F155" s="1734"/>
      <c r="G155" s="1735" t="e">
        <f>IF(G159&gt;=28.5%,"達成","未達成")</f>
        <v>#DIV/0!</v>
      </c>
      <c r="H155" s="1736"/>
      <c r="J155" s="4611" t="s">
        <v>3176</v>
      </c>
      <c r="K155" s="4612"/>
      <c r="L155" s="1732">
        <f>COUNTIFS(J112:J153,"&lt;&gt;",K112:K153,"土",L112:L153,"&lt;&gt;／",L112:L153,"&lt;&gt;外")+COUNTIFS(J112:J153,"&lt;&gt;",K112:K153,"日",L112:L153,"&lt;&gt;／",L112:L153,"&lt;&gt;外")</f>
        <v>0</v>
      </c>
      <c r="M155" s="1733"/>
      <c r="N155" s="1732">
        <f>COUNTIFS(J112:J153,"&lt;&gt;",K112:K153,"土",N112:N153,"&lt;&gt;／",N112:N153,"&lt;&gt;外")+COUNTIFS(J112:J153,"&lt;&gt;",K112:K153,"日",N112:N153,"&lt;&gt;／",N112:N153,"&lt;&gt;外")</f>
        <v>0</v>
      </c>
      <c r="O155" s="1734"/>
      <c r="P155" s="1735" t="e">
        <f>IF(P159&gt;=28.5%,"達成","未達成")</f>
        <v>#DIV/0!</v>
      </c>
      <c r="Q155" s="1736"/>
    </row>
    <row r="156" spans="1:22" s="1737" customFormat="1" ht="15.95" customHeight="1">
      <c r="A156" s="4613" t="s">
        <v>3177</v>
      </c>
      <c r="B156" s="4614"/>
      <c r="C156" s="1738" t="e">
        <f>C155/COUNTIFS(A112:A153,"&lt;&gt;",C112:C153,"&lt;&gt;／",C112:C153,"&lt;&gt;外")</f>
        <v>#DIV/0!</v>
      </c>
      <c r="D156" s="1739" t="s">
        <v>3178</v>
      </c>
      <c r="E156" s="1740"/>
      <c r="F156" s="1741"/>
      <c r="G156" s="1742" t="s">
        <v>3179</v>
      </c>
      <c r="H156" s="1743"/>
      <c r="J156" s="4613" t="s">
        <v>3177</v>
      </c>
      <c r="K156" s="4614"/>
      <c r="L156" s="1738" t="e">
        <f>L155/COUNTIFS(J112:J153,"&lt;&gt;",L112:L153,"&lt;&gt;／",L112:L153,"&lt;&gt;外")</f>
        <v>#DIV/0!</v>
      </c>
      <c r="M156" s="1739" t="s">
        <v>3178</v>
      </c>
      <c r="N156" s="1740"/>
      <c r="O156" s="1741"/>
      <c r="P156" s="1742" t="s">
        <v>3179</v>
      </c>
      <c r="Q156" s="1743"/>
      <c r="S156" s="1732"/>
    </row>
    <row r="157" spans="1:22" s="1713" customFormat="1" ht="15.95" customHeight="1">
      <c r="A157" s="4615" t="s">
        <v>3180</v>
      </c>
      <c r="B157" s="4616"/>
      <c r="C157" s="1744">
        <f>SUMPRODUCT(($A112:$A153&lt;&gt;"")*(C112:C153="■"))+SUMPRODUCT(($A112:$A153&lt;&gt;"")*(C112:C153="▲"))</f>
        <v>0</v>
      </c>
      <c r="D157" s="1745" t="e">
        <f>IF($C156&lt;28.5%,IF(C157&gt;=C155,"達成","未達成"),IF($C156&gt;=28.5%,"／","空欄"))</f>
        <v>#DIV/0!</v>
      </c>
      <c r="E157" s="1746">
        <f>SUMPRODUCT(($A112:$A153&lt;&gt;"")*(E112:E153="■"))+SUMPRODUCT(($A112:$A153&lt;&gt;"")*(E112:E153="▲"))</f>
        <v>0</v>
      </c>
      <c r="F157" s="1747" t="e">
        <f>IF($C156&lt;28.5%, IF(E157 &gt;= E155,"達成", "未達成"), IF($C156&gt;=28.5%, "／", "空欄"))</f>
        <v>#DIV/0!</v>
      </c>
      <c r="G157" s="1748">
        <f>P106+E157</f>
        <v>0</v>
      </c>
      <c r="H157" s="1749"/>
      <c r="J157" s="4615" t="s">
        <v>3180</v>
      </c>
      <c r="K157" s="4616"/>
      <c r="L157" s="1744">
        <f>SUMPRODUCT(($J112:$J153&lt;&gt;"")*(L112:L153="■"))+SUMPRODUCT(($J112:$J153&lt;&gt;"")*(L112:L153="▲"))</f>
        <v>0</v>
      </c>
      <c r="M157" s="1745" t="e">
        <f>IF($L156&lt;28.5%, IF(L157 &gt;= L155,"達成", "未達成"), IF($L156&gt;=28.5%, "／", "空欄"))</f>
        <v>#DIV/0!</v>
      </c>
      <c r="N157" s="1746">
        <f>SUMPRODUCT(($J112:$J153&lt;&gt;"")*(N112:N153="■"))+SUMPRODUCT(($J112:$J153&lt;&gt;"")*(N112:N153="▲"))</f>
        <v>0</v>
      </c>
      <c r="O157" s="1747" t="e">
        <f>IF($L156&lt;28.5%, IF(N157 &gt;= N155,"達成", "未達成"), IF($L156&gt;=28.5%, "／", "空欄"))</f>
        <v>#DIV/0!</v>
      </c>
      <c r="P157" s="1748">
        <f>G157+N157</f>
        <v>0</v>
      </c>
      <c r="Q157" s="1749"/>
      <c r="R157" s="1750"/>
      <c r="S157" s="1751"/>
      <c r="T157" s="1751"/>
      <c r="U157" s="1751"/>
      <c r="V157" s="1751"/>
    </row>
    <row r="158" spans="1:22" s="1756" customFormat="1" ht="15.95" customHeight="1">
      <c r="A158" s="4615" t="s">
        <v>3181</v>
      </c>
      <c r="B158" s="4616"/>
      <c r="C158" s="1744">
        <f>COUNTIFS(A112:A153,"&lt;&gt;",C112:C153,"&lt;&gt;／",C112:C153,"&lt;&gt;外")</f>
        <v>0</v>
      </c>
      <c r="D158" s="1752"/>
      <c r="E158" s="1753">
        <f>COUNTIFS(A112:A153,"&lt;&gt;",E112:E153,"&lt;&gt;／",E112:E153,"&lt;&gt;外")</f>
        <v>0</v>
      </c>
      <c r="F158" s="1754"/>
      <c r="G158" s="1748">
        <f>P107+E158</f>
        <v>0</v>
      </c>
      <c r="H158" s="1755"/>
      <c r="J158" s="4615" t="s">
        <v>3181</v>
      </c>
      <c r="K158" s="4616"/>
      <c r="L158" s="1744">
        <f>COUNTIFS(J112:J153,"&lt;&gt;",L112:L153,"&lt;&gt;／",L112:L153,"&lt;&gt;外")</f>
        <v>0</v>
      </c>
      <c r="M158" s="1752"/>
      <c r="N158" s="1753">
        <f>COUNTIFS(J112:J153,"&lt;&gt;",N112:N153,"&lt;&gt;／",N112:N153,"&lt;&gt;外")</f>
        <v>0</v>
      </c>
      <c r="O158" s="1754"/>
      <c r="P158" s="1748">
        <f t="shared" ref="P158" si="2">G158+N158</f>
        <v>0</v>
      </c>
      <c r="Q158" s="1755"/>
      <c r="R158" s="1757"/>
    </row>
    <row r="159" spans="1:22" s="1713" customFormat="1" ht="15.95" customHeight="1" thickBot="1">
      <c r="A159" s="4607" t="s">
        <v>3182</v>
      </c>
      <c r="B159" s="4608"/>
      <c r="C159" s="1758" t="e">
        <f>C157/C158</f>
        <v>#DIV/0!</v>
      </c>
      <c r="D159" s="1759" t="e">
        <f>IF($C156&gt;=28.5%,IF(C159&gt;=28.5%,"達成","未達成"),IF($C156&lt;28.5%,"／","空欄"))</f>
        <v>#DIV/0!</v>
      </c>
      <c r="E159" s="1760" t="e">
        <f>E157/E158</f>
        <v>#DIV/0!</v>
      </c>
      <c r="F159" s="1761" t="e">
        <f>IF($C156&gt;=28.5%,IF(E159&gt;=28.5%,"達成","未達成"),IF($C156&lt;28.5%,"／","空欄"))</f>
        <v>#DIV/0!</v>
      </c>
      <c r="G159" s="1762" t="e">
        <f>G157/G158</f>
        <v>#DIV/0!</v>
      </c>
      <c r="H159" s="1763"/>
      <c r="J159" s="4607" t="s">
        <v>3182</v>
      </c>
      <c r="K159" s="4608"/>
      <c r="L159" s="1758" t="e">
        <f>L157/L158</f>
        <v>#DIV/0!</v>
      </c>
      <c r="M159" s="1759" t="e">
        <f>IF($C156&gt;=28.5%,IF(L159&gt;=28.5%,"達成","未達成"),IF($C156&lt;28.5%,"／","空欄"))</f>
        <v>#DIV/0!</v>
      </c>
      <c r="N159" s="1760" t="e">
        <f>N157/N158</f>
        <v>#DIV/0!</v>
      </c>
      <c r="O159" s="1761" t="e">
        <f>IF($L156&gt;=28.5%,IF(N159&gt;=28.5%,"達成","未達成"),IF($L156&lt;28.5%,"／","空欄"))</f>
        <v>#DIV/0!</v>
      </c>
      <c r="P159" s="1762" t="e">
        <f>P157/P158</f>
        <v>#DIV/0!</v>
      </c>
      <c r="Q159" s="1763"/>
      <c r="S159" s="1751"/>
      <c r="T159" s="1751"/>
      <c r="U159" s="1751"/>
      <c r="V159" s="1751"/>
    </row>
  </sheetData>
  <sheetProtection password="C714" sheet="1" objects="1" scenarios="1" selectLockedCells="1"/>
  <mergeCells count="331">
    <mergeCell ref="A2:B2"/>
    <mergeCell ref="C2:I2"/>
    <mergeCell ref="J2:K2"/>
    <mergeCell ref="L2:Q2"/>
    <mergeCell ref="A3:B3"/>
    <mergeCell ref="A4:Q4"/>
    <mergeCell ref="A5:Q5"/>
    <mergeCell ref="G7:H7"/>
    <mergeCell ref="P7:Q7"/>
    <mergeCell ref="A8:A9"/>
    <mergeCell ref="B8:B9"/>
    <mergeCell ref="C8:F8"/>
    <mergeCell ref="G8:H9"/>
    <mergeCell ref="J8:J9"/>
    <mergeCell ref="K8:K9"/>
    <mergeCell ref="L8:O8"/>
    <mergeCell ref="G12:H12"/>
    <mergeCell ref="P12:Q12"/>
    <mergeCell ref="G13:H13"/>
    <mergeCell ref="P13:Q13"/>
    <mergeCell ref="G14:H14"/>
    <mergeCell ref="P14:Q14"/>
    <mergeCell ref="P8:Q9"/>
    <mergeCell ref="S8:S9"/>
    <mergeCell ref="G10:H10"/>
    <mergeCell ref="P10:Q10"/>
    <mergeCell ref="S10:S11"/>
    <mergeCell ref="G11:H11"/>
    <mergeCell ref="P11:Q11"/>
    <mergeCell ref="G18:H18"/>
    <mergeCell ref="P18:Q18"/>
    <mergeCell ref="G19:H19"/>
    <mergeCell ref="P19:Q19"/>
    <mergeCell ref="G20:H20"/>
    <mergeCell ref="P20:Q20"/>
    <mergeCell ref="G15:H15"/>
    <mergeCell ref="P15:Q15"/>
    <mergeCell ref="G16:H16"/>
    <mergeCell ref="P16:Q16"/>
    <mergeCell ref="G17:H17"/>
    <mergeCell ref="P17:Q17"/>
    <mergeCell ref="G24:H24"/>
    <mergeCell ref="P24:Q24"/>
    <mergeCell ref="G25:H25"/>
    <mergeCell ref="P25:Q25"/>
    <mergeCell ref="G26:H26"/>
    <mergeCell ref="P26:Q26"/>
    <mergeCell ref="G21:H21"/>
    <mergeCell ref="P21:Q21"/>
    <mergeCell ref="G22:H22"/>
    <mergeCell ref="P22:Q22"/>
    <mergeCell ref="G23:H23"/>
    <mergeCell ref="P23:Q23"/>
    <mergeCell ref="G30:H30"/>
    <mergeCell ref="P30:Q30"/>
    <mergeCell ref="G31:H31"/>
    <mergeCell ref="P31:Q31"/>
    <mergeCell ref="G32:H32"/>
    <mergeCell ref="P32:Q32"/>
    <mergeCell ref="G27:H27"/>
    <mergeCell ref="P27:Q27"/>
    <mergeCell ref="G28:H28"/>
    <mergeCell ref="P28:Q28"/>
    <mergeCell ref="G29:H29"/>
    <mergeCell ref="P29:Q29"/>
    <mergeCell ref="G36:H36"/>
    <mergeCell ref="P36:Q36"/>
    <mergeCell ref="G37:H37"/>
    <mergeCell ref="P37:Q37"/>
    <mergeCell ref="G38:H38"/>
    <mergeCell ref="P38:Q38"/>
    <mergeCell ref="G33:H33"/>
    <mergeCell ref="P33:Q33"/>
    <mergeCell ref="G34:H34"/>
    <mergeCell ref="P34:Q34"/>
    <mergeCell ref="G35:H35"/>
    <mergeCell ref="P35:Q35"/>
    <mergeCell ref="G42:H42"/>
    <mergeCell ref="P42:Q42"/>
    <mergeCell ref="G43:H43"/>
    <mergeCell ref="P43:Q43"/>
    <mergeCell ref="G44:H44"/>
    <mergeCell ref="P44:Q44"/>
    <mergeCell ref="G39:H39"/>
    <mergeCell ref="P39:Q39"/>
    <mergeCell ref="G40:H40"/>
    <mergeCell ref="P40:Q40"/>
    <mergeCell ref="G41:H41"/>
    <mergeCell ref="P41:Q41"/>
    <mergeCell ref="G48:H48"/>
    <mergeCell ref="P48:Q48"/>
    <mergeCell ref="G49:H49"/>
    <mergeCell ref="P49:Q49"/>
    <mergeCell ref="G50:H50"/>
    <mergeCell ref="P50:Q50"/>
    <mergeCell ref="G45:H45"/>
    <mergeCell ref="P45:Q45"/>
    <mergeCell ref="G46:H46"/>
    <mergeCell ref="P46:Q46"/>
    <mergeCell ref="G47:H47"/>
    <mergeCell ref="P47:Q47"/>
    <mergeCell ref="A54:B54"/>
    <mergeCell ref="J54:K54"/>
    <mergeCell ref="A55:B55"/>
    <mergeCell ref="J55:K55"/>
    <mergeCell ref="A56:B56"/>
    <mergeCell ref="J56:K56"/>
    <mergeCell ref="G51:H51"/>
    <mergeCell ref="P51:Q51"/>
    <mergeCell ref="A52:B52"/>
    <mergeCell ref="J52:K52"/>
    <mergeCell ref="A53:B53"/>
    <mergeCell ref="J53:K53"/>
    <mergeCell ref="L59:O59"/>
    <mergeCell ref="P59:Q60"/>
    <mergeCell ref="S59:S60"/>
    <mergeCell ref="G61:H61"/>
    <mergeCell ref="P61:Q61"/>
    <mergeCell ref="S61:S62"/>
    <mergeCell ref="G62:H62"/>
    <mergeCell ref="P62:Q62"/>
    <mergeCell ref="A57:B57"/>
    <mergeCell ref="J57:K57"/>
    <mergeCell ref="G58:H58"/>
    <mergeCell ref="P58:Q58"/>
    <mergeCell ref="A59:A60"/>
    <mergeCell ref="B59:B60"/>
    <mergeCell ref="C59:F59"/>
    <mergeCell ref="G59:H60"/>
    <mergeCell ref="J59:J60"/>
    <mergeCell ref="K59:K60"/>
    <mergeCell ref="G66:H66"/>
    <mergeCell ref="P66:Q66"/>
    <mergeCell ref="G67:H67"/>
    <mergeCell ref="P67:Q67"/>
    <mergeCell ref="G68:H68"/>
    <mergeCell ref="P68:Q68"/>
    <mergeCell ref="G63:H63"/>
    <mergeCell ref="P63:Q63"/>
    <mergeCell ref="G64:H64"/>
    <mergeCell ref="P64:Q64"/>
    <mergeCell ref="G65:H65"/>
    <mergeCell ref="P65:Q65"/>
    <mergeCell ref="G72:H72"/>
    <mergeCell ref="P72:Q72"/>
    <mergeCell ref="G73:H73"/>
    <mergeCell ref="P73:Q73"/>
    <mergeCell ref="G74:H74"/>
    <mergeCell ref="P74:Q74"/>
    <mergeCell ref="G69:H69"/>
    <mergeCell ref="P69:Q69"/>
    <mergeCell ref="G70:H70"/>
    <mergeCell ref="P70:Q70"/>
    <mergeCell ref="G71:H71"/>
    <mergeCell ref="P71:Q71"/>
    <mergeCell ref="G78:H78"/>
    <mergeCell ref="P78:Q78"/>
    <mergeCell ref="G79:H79"/>
    <mergeCell ref="P79:Q79"/>
    <mergeCell ref="G80:H80"/>
    <mergeCell ref="P80:Q80"/>
    <mergeCell ref="G75:H75"/>
    <mergeCell ref="P75:Q75"/>
    <mergeCell ref="G76:H76"/>
    <mergeCell ref="P76:Q76"/>
    <mergeCell ref="G77:H77"/>
    <mergeCell ref="P77:Q77"/>
    <mergeCell ref="G84:H84"/>
    <mergeCell ref="P84:Q84"/>
    <mergeCell ref="G85:H85"/>
    <mergeCell ref="P85:Q85"/>
    <mergeCell ref="G86:H86"/>
    <mergeCell ref="P86:Q86"/>
    <mergeCell ref="G81:H81"/>
    <mergeCell ref="P81:Q81"/>
    <mergeCell ref="G82:H82"/>
    <mergeCell ref="P82:Q82"/>
    <mergeCell ref="G83:H83"/>
    <mergeCell ref="P83:Q83"/>
    <mergeCell ref="G90:H90"/>
    <mergeCell ref="P90:Q90"/>
    <mergeCell ref="G91:H91"/>
    <mergeCell ref="P91:Q91"/>
    <mergeCell ref="G92:H92"/>
    <mergeCell ref="P92:Q92"/>
    <mergeCell ref="G87:H87"/>
    <mergeCell ref="P87:Q87"/>
    <mergeCell ref="G88:H88"/>
    <mergeCell ref="P88:Q88"/>
    <mergeCell ref="G89:H89"/>
    <mergeCell ref="P89:Q89"/>
    <mergeCell ref="G96:H96"/>
    <mergeCell ref="P96:Q96"/>
    <mergeCell ref="G97:H97"/>
    <mergeCell ref="P97:Q97"/>
    <mergeCell ref="G98:H98"/>
    <mergeCell ref="P98:Q98"/>
    <mergeCell ref="G93:H93"/>
    <mergeCell ref="P93:Q93"/>
    <mergeCell ref="G94:H94"/>
    <mergeCell ref="P94:Q94"/>
    <mergeCell ref="G95:H95"/>
    <mergeCell ref="P95:Q95"/>
    <mergeCell ref="G102:H102"/>
    <mergeCell ref="P102:Q102"/>
    <mergeCell ref="A103:B103"/>
    <mergeCell ref="J103:K103"/>
    <mergeCell ref="A104:B104"/>
    <mergeCell ref="J104:K104"/>
    <mergeCell ref="G99:H99"/>
    <mergeCell ref="P99:Q99"/>
    <mergeCell ref="G100:H100"/>
    <mergeCell ref="P100:Q100"/>
    <mergeCell ref="G101:H101"/>
    <mergeCell ref="P101:Q101"/>
    <mergeCell ref="A108:B108"/>
    <mergeCell ref="J108:K108"/>
    <mergeCell ref="G109:H109"/>
    <mergeCell ref="P109:Q109"/>
    <mergeCell ref="A110:A111"/>
    <mergeCell ref="B110:B111"/>
    <mergeCell ref="C110:F110"/>
    <mergeCell ref="G110:H111"/>
    <mergeCell ref="A105:B105"/>
    <mergeCell ref="J105:K105"/>
    <mergeCell ref="A106:B106"/>
    <mergeCell ref="J106:K106"/>
    <mergeCell ref="A107:B107"/>
    <mergeCell ref="J107:K107"/>
    <mergeCell ref="J110:J111"/>
    <mergeCell ref="K110:K111"/>
    <mergeCell ref="L110:O110"/>
    <mergeCell ref="P110:Q111"/>
    <mergeCell ref="S110:S111"/>
    <mergeCell ref="G112:H112"/>
    <mergeCell ref="P112:Q112"/>
    <mergeCell ref="S112:S113"/>
    <mergeCell ref="G113:H113"/>
    <mergeCell ref="P113:Q113"/>
    <mergeCell ref="G114:H114"/>
    <mergeCell ref="P114:Q114"/>
    <mergeCell ref="G115:H115"/>
    <mergeCell ref="P115:Q115"/>
    <mergeCell ref="G116:H116"/>
    <mergeCell ref="P116:Q116"/>
    <mergeCell ref="G117:H117"/>
    <mergeCell ref="P117:Q117"/>
    <mergeCell ref="G118:H118"/>
    <mergeCell ref="P118:Q118"/>
    <mergeCell ref="G119:H119"/>
    <mergeCell ref="P119:Q119"/>
    <mergeCell ref="G120:H120"/>
    <mergeCell ref="P120:Q120"/>
    <mergeCell ref="G121:H121"/>
    <mergeCell ref="P121:Q121"/>
    <mergeCell ref="G122:H122"/>
    <mergeCell ref="P122:Q122"/>
    <mergeCell ref="G123:H123"/>
    <mergeCell ref="P123:Q123"/>
    <mergeCell ref="G124:H124"/>
    <mergeCell ref="P124:Q124"/>
    <mergeCell ref="G125:H125"/>
    <mergeCell ref="P125:Q125"/>
    <mergeCell ref="G126:H126"/>
    <mergeCell ref="P126:Q126"/>
    <mergeCell ref="G127:H127"/>
    <mergeCell ref="P127:Q127"/>
    <mergeCell ref="G128:H128"/>
    <mergeCell ref="P128:Q128"/>
    <mergeCell ref="G129:H129"/>
    <mergeCell ref="P129:Q129"/>
    <mergeCell ref="G130:H130"/>
    <mergeCell ref="P130:Q130"/>
    <mergeCell ref="G131:H131"/>
    <mergeCell ref="P131:Q131"/>
    <mergeCell ref="G132:H132"/>
    <mergeCell ref="P132:Q132"/>
    <mergeCell ref="G133:H133"/>
    <mergeCell ref="P133:Q133"/>
    <mergeCell ref="G134:H134"/>
    <mergeCell ref="P134:Q134"/>
    <mergeCell ref="G135:H135"/>
    <mergeCell ref="P135:Q135"/>
    <mergeCell ref="G136:H136"/>
    <mergeCell ref="P136:Q136"/>
    <mergeCell ref="G137:H137"/>
    <mergeCell ref="P137:Q137"/>
    <mergeCell ref="G138:H138"/>
    <mergeCell ref="P138:Q138"/>
    <mergeCell ref="G139:H139"/>
    <mergeCell ref="P139:Q139"/>
    <mergeCell ref="G140:H140"/>
    <mergeCell ref="P140:Q140"/>
    <mergeCell ref="G141:H141"/>
    <mergeCell ref="P141:Q141"/>
    <mergeCell ref="G142:H142"/>
    <mergeCell ref="P142:Q142"/>
    <mergeCell ref="G143:H143"/>
    <mergeCell ref="P143:Q143"/>
    <mergeCell ref="G144:H144"/>
    <mergeCell ref="P144:Q144"/>
    <mergeCell ref="G145:H145"/>
    <mergeCell ref="P145:Q145"/>
    <mergeCell ref="G146:H146"/>
    <mergeCell ref="P146:Q146"/>
    <mergeCell ref="G147:H147"/>
    <mergeCell ref="P147:Q147"/>
    <mergeCell ref="G148:H148"/>
    <mergeCell ref="P148:Q148"/>
    <mergeCell ref="G149:H149"/>
    <mergeCell ref="P149:Q149"/>
    <mergeCell ref="G150:H150"/>
    <mergeCell ref="P150:Q150"/>
    <mergeCell ref="G151:H151"/>
    <mergeCell ref="P151:Q151"/>
    <mergeCell ref="G152:H152"/>
    <mergeCell ref="P152:Q152"/>
    <mergeCell ref="G153:H153"/>
    <mergeCell ref="P153:Q153"/>
    <mergeCell ref="A159:B159"/>
    <mergeCell ref="J159:K159"/>
    <mergeCell ref="A154:B154"/>
    <mergeCell ref="J154:K154"/>
    <mergeCell ref="A155:B155"/>
    <mergeCell ref="J155:K155"/>
    <mergeCell ref="A156:B156"/>
    <mergeCell ref="J156:K156"/>
    <mergeCell ref="A157:B157"/>
    <mergeCell ref="J157:K157"/>
    <mergeCell ref="A158:B158"/>
    <mergeCell ref="J158:K158"/>
  </mergeCells>
  <phoneticPr fontId="71"/>
  <conditionalFormatting sqref="C2 B10 A11:B36 A50:B51 B45:B49 B37 A37:A49">
    <cfRule type="cellIs" dxfId="1640" priority="1259" operator="notEqual">
      <formula>""</formula>
    </cfRule>
  </conditionalFormatting>
  <conditionalFormatting sqref="B10:B37 B45:B51">
    <cfRule type="expression" dxfId="1639" priority="1258">
      <formula>OR(B10="土",B10="日")</formula>
    </cfRule>
  </conditionalFormatting>
  <conditionalFormatting sqref="D3:E3">
    <cfRule type="cellIs" dxfId="1638" priority="1256" operator="notEqual">
      <formula>""</formula>
    </cfRule>
    <cfRule type="cellIs" dxfId="1637" priority="1257" operator="equal">
      <formula>""</formula>
    </cfRule>
  </conditionalFormatting>
  <conditionalFormatting sqref="G3">
    <cfRule type="cellIs" dxfId="1636" priority="1254" operator="notEqual">
      <formula>""</formula>
    </cfRule>
    <cfRule type="cellIs" dxfId="1635" priority="1255" operator="equal">
      <formula>""</formula>
    </cfRule>
  </conditionalFormatting>
  <conditionalFormatting sqref="I3">
    <cfRule type="cellIs" dxfId="1634" priority="1252" operator="notEqual">
      <formula>""</formula>
    </cfRule>
    <cfRule type="cellIs" dxfId="1633" priority="1253" operator="equal">
      <formula>""</formula>
    </cfRule>
  </conditionalFormatting>
  <conditionalFormatting sqref="L3">
    <cfRule type="cellIs" dxfId="1632" priority="1250" operator="notEqual">
      <formula>""</formula>
    </cfRule>
    <cfRule type="cellIs" dxfId="1631" priority="1251" operator="equal">
      <formula>""</formula>
    </cfRule>
  </conditionalFormatting>
  <conditionalFormatting sqref="N3">
    <cfRule type="cellIs" dxfId="1630" priority="1248" operator="notEqual">
      <formula>""</formula>
    </cfRule>
    <cfRule type="cellIs" dxfId="1629" priority="1249" operator="equal">
      <formula>""</formula>
    </cfRule>
  </conditionalFormatting>
  <conditionalFormatting sqref="P3">
    <cfRule type="cellIs" dxfId="1628" priority="1246" operator="notEqual">
      <formula>""</formula>
    </cfRule>
    <cfRule type="cellIs" dxfId="1627" priority="1247" operator="equal">
      <formula>""</formula>
    </cfRule>
  </conditionalFormatting>
  <conditionalFormatting sqref="E7">
    <cfRule type="cellIs" dxfId="1626" priority="1244" operator="notEqual">
      <formula>""</formula>
    </cfRule>
    <cfRule type="cellIs" dxfId="1625" priority="1245" operator="equal">
      <formula>""</formula>
    </cfRule>
  </conditionalFormatting>
  <conditionalFormatting sqref="F3">
    <cfRule type="cellIs" dxfId="1624" priority="1242" operator="notEqual">
      <formula>""</formula>
    </cfRule>
    <cfRule type="cellIs" dxfId="1623" priority="1243" operator="equal">
      <formula>""</formula>
    </cfRule>
  </conditionalFormatting>
  <conditionalFormatting sqref="H3">
    <cfRule type="cellIs" dxfId="1622" priority="1240" operator="notEqual">
      <formula>""</formula>
    </cfRule>
    <cfRule type="cellIs" dxfId="1621" priority="1241" operator="equal">
      <formula>""</formula>
    </cfRule>
  </conditionalFormatting>
  <conditionalFormatting sqref="K3">
    <cfRule type="cellIs" dxfId="1620" priority="1238" operator="notEqual">
      <formula>""</formula>
    </cfRule>
    <cfRule type="cellIs" dxfId="1619" priority="1239" operator="equal">
      <formula>""</formula>
    </cfRule>
  </conditionalFormatting>
  <conditionalFormatting sqref="M3">
    <cfRule type="cellIs" dxfId="1618" priority="1236" operator="notEqual">
      <formula>""</formula>
    </cfRule>
    <cfRule type="cellIs" dxfId="1617" priority="1237" operator="equal">
      <formula>""</formula>
    </cfRule>
  </conditionalFormatting>
  <conditionalFormatting sqref="O3">
    <cfRule type="cellIs" dxfId="1616" priority="1234" operator="notEqual">
      <formula>""</formula>
    </cfRule>
    <cfRule type="cellIs" dxfId="1615" priority="1235" operator="equal">
      <formula>""</formula>
    </cfRule>
  </conditionalFormatting>
  <conditionalFormatting sqref="P10">
    <cfRule type="cellIs" dxfId="1614" priority="1231" operator="notEqual">
      <formula>""</formula>
    </cfRule>
  </conditionalFormatting>
  <conditionalFormatting sqref="P11">
    <cfRule type="cellIs" dxfId="1613" priority="1230" operator="notEqual">
      <formula>""</formula>
    </cfRule>
  </conditionalFormatting>
  <conditionalFormatting sqref="P12">
    <cfRule type="cellIs" dxfId="1612" priority="1229" operator="notEqual">
      <formula>""</formula>
    </cfRule>
  </conditionalFormatting>
  <conditionalFormatting sqref="E7">
    <cfRule type="cellIs" dxfId="1611" priority="1232" operator="notEqual">
      <formula>""</formula>
    </cfRule>
    <cfRule type="cellIs" dxfId="1610" priority="1233" operator="equal">
      <formula>""</formula>
    </cfRule>
  </conditionalFormatting>
  <conditionalFormatting sqref="P13">
    <cfRule type="cellIs" dxfId="1609" priority="1228" operator="notEqual">
      <formula>""</formula>
    </cfRule>
  </conditionalFormatting>
  <conditionalFormatting sqref="P14:P21">
    <cfRule type="cellIs" dxfId="1608" priority="1227" operator="notEqual">
      <formula>""</formula>
    </cfRule>
  </conditionalFormatting>
  <conditionalFormatting sqref="P22:P32">
    <cfRule type="cellIs" dxfId="1607" priority="1226" operator="notEqual">
      <formula>""</formula>
    </cfRule>
  </conditionalFormatting>
  <conditionalFormatting sqref="P33">
    <cfRule type="cellIs" dxfId="1606" priority="1225" operator="notEqual">
      <formula>""</formula>
    </cfRule>
  </conditionalFormatting>
  <conditionalFormatting sqref="P34 P36:P37 P45:P51">
    <cfRule type="cellIs" dxfId="1605" priority="1224" operator="notEqual">
      <formula>""</formula>
    </cfRule>
  </conditionalFormatting>
  <conditionalFormatting sqref="P35">
    <cfRule type="cellIs" dxfId="1604" priority="1223" operator="notEqual">
      <formula>""</formula>
    </cfRule>
  </conditionalFormatting>
  <conditionalFormatting sqref="P61">
    <cfRule type="cellIs" dxfId="1603" priority="1218" operator="notEqual">
      <formula>""</formula>
    </cfRule>
  </conditionalFormatting>
  <conditionalFormatting sqref="P62">
    <cfRule type="cellIs" dxfId="1602" priority="1217" operator="notEqual">
      <formula>""</formula>
    </cfRule>
  </conditionalFormatting>
  <conditionalFormatting sqref="P63">
    <cfRule type="cellIs" dxfId="1601" priority="1216" operator="notEqual">
      <formula>""</formula>
    </cfRule>
  </conditionalFormatting>
  <conditionalFormatting sqref="L2">
    <cfRule type="cellIs" dxfId="1600" priority="1222" operator="notEqual">
      <formula>""</formula>
    </cfRule>
  </conditionalFormatting>
  <conditionalFormatting sqref="A10:A51">
    <cfRule type="containsBlanks" dxfId="1599" priority="1221">
      <formula>LEN(TRIM(A10))=0</formula>
    </cfRule>
  </conditionalFormatting>
  <conditionalFormatting sqref="A62:B68 B61 A98:B102 B96:B97 B69:B88 A69:A97">
    <cfRule type="cellIs" dxfId="1598" priority="1220" operator="notEqual">
      <formula>""</formula>
    </cfRule>
  </conditionalFormatting>
  <conditionalFormatting sqref="B61:B88 B96:B102">
    <cfRule type="expression" dxfId="1597" priority="1219">
      <formula>OR(B61="土",B61="日")</formula>
    </cfRule>
  </conditionalFormatting>
  <conditionalFormatting sqref="P64">
    <cfRule type="cellIs" dxfId="1596" priority="1215" operator="notEqual">
      <formula>""</formula>
    </cfRule>
  </conditionalFormatting>
  <conditionalFormatting sqref="P65:P72">
    <cfRule type="cellIs" dxfId="1595" priority="1214" operator="notEqual">
      <formula>""</formula>
    </cfRule>
  </conditionalFormatting>
  <conditionalFormatting sqref="P73:P83">
    <cfRule type="cellIs" dxfId="1594" priority="1213" operator="notEqual">
      <formula>""</formula>
    </cfRule>
  </conditionalFormatting>
  <conditionalFormatting sqref="P84">
    <cfRule type="cellIs" dxfId="1593" priority="1212" operator="notEqual">
      <formula>""</formula>
    </cfRule>
  </conditionalFormatting>
  <conditionalFormatting sqref="P85 P87:P88 P96:P102">
    <cfRule type="cellIs" dxfId="1592" priority="1211" operator="notEqual">
      <formula>""</formula>
    </cfRule>
  </conditionalFormatting>
  <conditionalFormatting sqref="P86">
    <cfRule type="cellIs" dxfId="1591" priority="1210" operator="notEqual">
      <formula>""</formula>
    </cfRule>
  </conditionalFormatting>
  <conditionalFormatting sqref="A61:A102">
    <cfRule type="containsBlanks" dxfId="1590" priority="1209">
      <formula>LEN(TRIM(A61))=0</formula>
    </cfRule>
  </conditionalFormatting>
  <conditionalFormatting sqref="B38:B44">
    <cfRule type="cellIs" dxfId="1589" priority="1208" operator="notEqual">
      <formula>""</formula>
    </cfRule>
  </conditionalFormatting>
  <conditionalFormatting sqref="B38:B44">
    <cfRule type="expression" dxfId="1588" priority="1207">
      <formula>OR(B38="土",B38="日")</formula>
    </cfRule>
  </conditionalFormatting>
  <conditionalFormatting sqref="P38:P39">
    <cfRule type="cellIs" dxfId="1587" priority="1206" operator="notEqual">
      <formula>""</formula>
    </cfRule>
  </conditionalFormatting>
  <conditionalFormatting sqref="P40">
    <cfRule type="cellIs" dxfId="1586" priority="1205" operator="notEqual">
      <formula>""</formula>
    </cfRule>
  </conditionalFormatting>
  <conditionalFormatting sqref="P41 P43:P44">
    <cfRule type="cellIs" dxfId="1585" priority="1204" operator="notEqual">
      <formula>""</formula>
    </cfRule>
  </conditionalFormatting>
  <conditionalFormatting sqref="P42">
    <cfRule type="cellIs" dxfId="1584" priority="1203" operator="notEqual">
      <formula>""</formula>
    </cfRule>
  </conditionalFormatting>
  <conditionalFormatting sqref="B89:B95">
    <cfRule type="cellIs" dxfId="1583" priority="1202" operator="notEqual">
      <formula>""</formula>
    </cfRule>
  </conditionalFormatting>
  <conditionalFormatting sqref="B89:B95">
    <cfRule type="expression" dxfId="1582" priority="1201">
      <formula>OR(B89="土",B89="日")</formula>
    </cfRule>
  </conditionalFormatting>
  <conditionalFormatting sqref="P89:P90">
    <cfRule type="cellIs" dxfId="1581" priority="1200" operator="notEqual">
      <formula>""</formula>
    </cfRule>
  </conditionalFormatting>
  <conditionalFormatting sqref="P91">
    <cfRule type="cellIs" dxfId="1580" priority="1199" operator="notEqual">
      <formula>""</formula>
    </cfRule>
  </conditionalFormatting>
  <conditionalFormatting sqref="P92 P94:P95">
    <cfRule type="cellIs" dxfId="1579" priority="1198" operator="notEqual">
      <formula>""</formula>
    </cfRule>
  </conditionalFormatting>
  <conditionalFormatting sqref="P93">
    <cfRule type="cellIs" dxfId="1578" priority="1197" operator="notEqual">
      <formula>""</formula>
    </cfRule>
  </conditionalFormatting>
  <conditionalFormatting sqref="L58">
    <cfRule type="cellIs" dxfId="1577" priority="1145" operator="notEqual">
      <formula>""</formula>
    </cfRule>
    <cfRule type="cellIs" dxfId="1576" priority="1146" operator="equal">
      <formula>""</formula>
    </cfRule>
  </conditionalFormatting>
  <conditionalFormatting sqref="B7:C7">
    <cfRule type="cellIs" dxfId="1575" priority="1177" operator="notEqual">
      <formula>""</formula>
    </cfRule>
    <cfRule type="cellIs" dxfId="1574" priority="1178" operator="equal">
      <formula>""</formula>
    </cfRule>
  </conditionalFormatting>
  <conditionalFormatting sqref="C7">
    <cfRule type="cellIs" dxfId="1573" priority="1175" operator="notEqual">
      <formula>""</formula>
    </cfRule>
    <cfRule type="cellIs" dxfId="1572" priority="1176" operator="equal">
      <formula>""</formula>
    </cfRule>
  </conditionalFormatting>
  <conditionalFormatting sqref="D7">
    <cfRule type="cellIs" dxfId="1571" priority="1173" operator="notEqual">
      <formula>""</formula>
    </cfRule>
    <cfRule type="cellIs" dxfId="1570" priority="1174" operator="equal">
      <formula>""</formula>
    </cfRule>
  </conditionalFormatting>
  <conditionalFormatting sqref="N7">
    <cfRule type="cellIs" dxfId="1569" priority="1171" operator="notEqual">
      <formula>""</formula>
    </cfRule>
    <cfRule type="cellIs" dxfId="1568" priority="1172" operator="equal">
      <formula>""</formula>
    </cfRule>
  </conditionalFormatting>
  <conditionalFormatting sqref="N7">
    <cfRule type="cellIs" dxfId="1567" priority="1169" operator="notEqual">
      <formula>""</formula>
    </cfRule>
    <cfRule type="cellIs" dxfId="1566" priority="1170" operator="equal">
      <formula>""</formula>
    </cfRule>
  </conditionalFormatting>
  <conditionalFormatting sqref="N58">
    <cfRule type="cellIs" dxfId="1565" priority="1151" operator="notEqual">
      <formula>""</formula>
    </cfRule>
    <cfRule type="cellIs" dxfId="1564" priority="1152" operator="equal">
      <formula>""</formula>
    </cfRule>
  </conditionalFormatting>
  <conditionalFormatting sqref="K7:L7">
    <cfRule type="cellIs" dxfId="1563" priority="1167" operator="notEqual">
      <formula>""</formula>
    </cfRule>
    <cfRule type="cellIs" dxfId="1562" priority="1168" operator="equal">
      <formula>""</formula>
    </cfRule>
  </conditionalFormatting>
  <conditionalFormatting sqref="L7">
    <cfRule type="cellIs" dxfId="1561" priority="1165" operator="notEqual">
      <formula>""</formula>
    </cfRule>
    <cfRule type="cellIs" dxfId="1560" priority="1166" operator="equal">
      <formula>""</formula>
    </cfRule>
  </conditionalFormatting>
  <conditionalFormatting sqref="M7">
    <cfRule type="cellIs" dxfId="1559" priority="1163" operator="notEqual">
      <formula>""</formula>
    </cfRule>
    <cfRule type="cellIs" dxfId="1558" priority="1164" operator="equal">
      <formula>""</formula>
    </cfRule>
  </conditionalFormatting>
  <conditionalFormatting sqref="E58">
    <cfRule type="cellIs" dxfId="1557" priority="1161" operator="notEqual">
      <formula>""</formula>
    </cfRule>
    <cfRule type="cellIs" dxfId="1556" priority="1162" operator="equal">
      <formula>""</formula>
    </cfRule>
  </conditionalFormatting>
  <conditionalFormatting sqref="E58">
    <cfRule type="cellIs" dxfId="1555" priority="1159" operator="notEqual">
      <formula>""</formula>
    </cfRule>
    <cfRule type="cellIs" dxfId="1554" priority="1160" operator="equal">
      <formula>""</formula>
    </cfRule>
  </conditionalFormatting>
  <conditionalFormatting sqref="B58:C58">
    <cfRule type="cellIs" dxfId="1553" priority="1157" operator="notEqual">
      <formula>""</formula>
    </cfRule>
    <cfRule type="cellIs" dxfId="1552" priority="1158" operator="equal">
      <formula>""</formula>
    </cfRule>
  </conditionalFormatting>
  <conditionalFormatting sqref="C58">
    <cfRule type="cellIs" dxfId="1551" priority="1155" operator="notEqual">
      <formula>""</formula>
    </cfRule>
    <cfRule type="cellIs" dxfId="1550" priority="1156" operator="equal">
      <formula>""</formula>
    </cfRule>
  </conditionalFormatting>
  <conditionalFormatting sqref="D58">
    <cfRule type="cellIs" dxfId="1549" priority="1153" operator="notEqual">
      <formula>""</formula>
    </cfRule>
    <cfRule type="cellIs" dxfId="1548" priority="1154" operator="equal">
      <formula>""</formula>
    </cfRule>
  </conditionalFormatting>
  <conditionalFormatting sqref="N58">
    <cfRule type="cellIs" dxfId="1547" priority="1149" operator="notEqual">
      <formula>""</formula>
    </cfRule>
    <cfRule type="cellIs" dxfId="1546" priority="1150" operator="equal">
      <formula>""</formula>
    </cfRule>
  </conditionalFormatting>
  <conditionalFormatting sqref="K58:L58">
    <cfRule type="cellIs" dxfId="1545" priority="1147" operator="notEqual">
      <formula>""</formula>
    </cfRule>
    <cfRule type="cellIs" dxfId="1544" priority="1148" operator="equal">
      <formula>""</formula>
    </cfRule>
  </conditionalFormatting>
  <conditionalFormatting sqref="M58">
    <cfRule type="cellIs" dxfId="1543" priority="1143" operator="notEqual">
      <formula>""</formula>
    </cfRule>
    <cfRule type="cellIs" dxfId="1542" priority="1144" operator="equal">
      <formula>""</formula>
    </cfRule>
  </conditionalFormatting>
  <conditionalFormatting sqref="G10">
    <cfRule type="cellIs" dxfId="1541" priority="1122" operator="notEqual">
      <formula>""</formula>
    </cfRule>
  </conditionalFormatting>
  <conditionalFormatting sqref="G11">
    <cfRule type="cellIs" dxfId="1540" priority="1121" operator="notEqual">
      <formula>""</formula>
    </cfRule>
  </conditionalFormatting>
  <conditionalFormatting sqref="G12">
    <cfRule type="cellIs" dxfId="1539" priority="1120" operator="notEqual">
      <formula>""</formula>
    </cfRule>
  </conditionalFormatting>
  <conditionalFormatting sqref="G13">
    <cfRule type="cellIs" dxfId="1538" priority="1119" operator="notEqual">
      <formula>""</formula>
    </cfRule>
  </conditionalFormatting>
  <conditionalFormatting sqref="G14:G15 G17:G21">
    <cfRule type="cellIs" dxfId="1537" priority="1118" operator="notEqual">
      <formula>""</formula>
    </cfRule>
  </conditionalFormatting>
  <conditionalFormatting sqref="G22 G31:G32 G24:G29">
    <cfRule type="cellIs" dxfId="1536" priority="1117" operator="notEqual">
      <formula>""</formula>
    </cfRule>
  </conditionalFormatting>
  <conditionalFormatting sqref="G33">
    <cfRule type="cellIs" dxfId="1535" priority="1116" operator="notEqual">
      <formula>""</formula>
    </cfRule>
  </conditionalFormatting>
  <conditionalFormatting sqref="G34 G36 G45:G50">
    <cfRule type="cellIs" dxfId="1534" priority="1115" operator="notEqual">
      <formula>""</formula>
    </cfRule>
  </conditionalFormatting>
  <conditionalFormatting sqref="G35">
    <cfRule type="cellIs" dxfId="1533" priority="1114" operator="notEqual">
      <formula>""</formula>
    </cfRule>
  </conditionalFormatting>
  <conditionalFormatting sqref="C49:C51">
    <cfRule type="expression" dxfId="1532" priority="1112">
      <formula>ISBLANK(A49)</formula>
    </cfRule>
    <cfRule type="expression" dxfId="1531" priority="1113">
      <formula>NOT(ISBLANK(A49))</formula>
    </cfRule>
  </conditionalFormatting>
  <conditionalFormatting sqref="C47:C48">
    <cfRule type="expression" dxfId="1530" priority="1110">
      <formula>ISBLANK(A47)</formula>
    </cfRule>
    <cfRule type="expression" dxfId="1529" priority="1111">
      <formula>NOT(ISBLANK(A47))</formula>
    </cfRule>
  </conditionalFormatting>
  <conditionalFormatting sqref="C10:C16">
    <cfRule type="expression" dxfId="1528" priority="1108">
      <formula>ISBLANK(A10)</formula>
    </cfRule>
    <cfRule type="expression" dxfId="1527" priority="1109">
      <formula>NOT(ISBLANK(A10))</formula>
    </cfRule>
  </conditionalFormatting>
  <conditionalFormatting sqref="C19:C23">
    <cfRule type="expression" dxfId="1526" priority="1106">
      <formula>ISBLANK(A19)</formula>
    </cfRule>
    <cfRule type="expression" dxfId="1525" priority="1107">
      <formula>NOT(ISBLANK(A19))</formula>
    </cfRule>
  </conditionalFormatting>
  <conditionalFormatting sqref="C26:C30">
    <cfRule type="expression" dxfId="1524" priority="1104">
      <formula>ISBLANK(A26)</formula>
    </cfRule>
    <cfRule type="expression" dxfId="1523" priority="1105">
      <formula>NOT(ISBLANK(A26))</formula>
    </cfRule>
  </conditionalFormatting>
  <conditionalFormatting sqref="C33:C37">
    <cfRule type="expression" dxfId="1522" priority="1102">
      <formula>ISBLANK(A33)</formula>
    </cfRule>
    <cfRule type="expression" dxfId="1521" priority="1103">
      <formula>NOT(ISBLANK(A33))</formula>
    </cfRule>
  </conditionalFormatting>
  <conditionalFormatting sqref="E10:E15 E33:E36 E47:E50 E19:E22 E26:E29">
    <cfRule type="expression" dxfId="1520" priority="1100">
      <formula>ISBLANK(A10)</formula>
    </cfRule>
    <cfRule type="expression" dxfId="1519" priority="1101">
      <formula>NOT(ISBLANK(A10))</formula>
    </cfRule>
  </conditionalFormatting>
  <conditionalFormatting sqref="K10:K15 K31:K36 K45:K50 K17:K22 K24:K29">
    <cfRule type="cellIs" dxfId="1518" priority="1099" operator="notEqual">
      <formula>""</formula>
    </cfRule>
  </conditionalFormatting>
  <conditionalFormatting sqref="K10:K15 K31:K36 K45:K50 K17:K22 K24:K29">
    <cfRule type="expression" dxfId="1517" priority="1098">
      <formula>OR(K10="土",K10="日")</formula>
    </cfRule>
  </conditionalFormatting>
  <conditionalFormatting sqref="L49:L50">
    <cfRule type="expression" dxfId="1516" priority="1096">
      <formula>ISBLANK(J49)</formula>
    </cfRule>
    <cfRule type="expression" dxfId="1515" priority="1097">
      <formula>NOT(ISBLANK(J49))</formula>
    </cfRule>
  </conditionalFormatting>
  <conditionalFormatting sqref="L47:L48">
    <cfRule type="expression" dxfId="1514" priority="1094">
      <formula>ISBLANK(J47)</formula>
    </cfRule>
    <cfRule type="expression" dxfId="1513" priority="1095">
      <formula>NOT(ISBLANK(J47))</formula>
    </cfRule>
  </conditionalFormatting>
  <conditionalFormatting sqref="L12:L15">
    <cfRule type="expression" dxfId="1512" priority="1092">
      <formula>ISBLANK(J12)</formula>
    </cfRule>
    <cfRule type="expression" dxfId="1511" priority="1093">
      <formula>NOT(ISBLANK(J12))</formula>
    </cfRule>
  </conditionalFormatting>
  <conditionalFormatting sqref="L19:L22">
    <cfRule type="expression" dxfId="1510" priority="1090">
      <formula>ISBLANK(J19)</formula>
    </cfRule>
    <cfRule type="expression" dxfId="1509" priority="1091">
      <formula>NOT(ISBLANK(J19))</formula>
    </cfRule>
  </conditionalFormatting>
  <conditionalFormatting sqref="L26:L29">
    <cfRule type="expression" dxfId="1508" priority="1088">
      <formula>ISBLANK(J26)</formula>
    </cfRule>
    <cfRule type="expression" dxfId="1507" priority="1089">
      <formula>NOT(ISBLANK(J26))</formula>
    </cfRule>
  </conditionalFormatting>
  <conditionalFormatting sqref="L33:L36">
    <cfRule type="expression" dxfId="1506" priority="1086">
      <formula>ISBLANK(J33)</formula>
    </cfRule>
    <cfRule type="expression" dxfId="1505" priority="1087">
      <formula>NOT(ISBLANK(J33))</formula>
    </cfRule>
  </conditionalFormatting>
  <conditionalFormatting sqref="N12:N15 N33:N36 N45:N50 N19:N22 N26:N29">
    <cfRule type="expression" dxfId="1504" priority="1084">
      <formula>ISBLANK(J12)</formula>
    </cfRule>
    <cfRule type="expression" dxfId="1503" priority="1085">
      <formula>NOT(ISBLANK(J12))</formula>
    </cfRule>
  </conditionalFormatting>
  <conditionalFormatting sqref="L45:L46">
    <cfRule type="expression" dxfId="1502" priority="1082">
      <formula>ISBLANK(J45)</formula>
    </cfRule>
    <cfRule type="expression" dxfId="1501" priority="1083">
      <formula>NOT(ISBLANK(J45))</formula>
    </cfRule>
  </conditionalFormatting>
  <conditionalFormatting sqref="J45:J50 J11:J15 J17:J22 J24:J29 J31:J36 J38:J41">
    <cfRule type="cellIs" dxfId="1500" priority="1081" operator="notEqual">
      <formula>""</formula>
    </cfRule>
  </conditionalFormatting>
  <conditionalFormatting sqref="J45:J50 J10:J15 J17:J22 J24:J29 J31:J36 J38:J41">
    <cfRule type="containsBlanks" dxfId="1499" priority="1080">
      <formula>LEN(TRIM(J10))=0</formula>
    </cfRule>
  </conditionalFormatting>
  <conditionalFormatting sqref="J42:J43">
    <cfRule type="containsBlanks" dxfId="1498" priority="1064">
      <formula>LEN(TRIM(J42))=0</formula>
    </cfRule>
  </conditionalFormatting>
  <conditionalFormatting sqref="G38:G39">
    <cfRule type="cellIs" dxfId="1497" priority="1079" operator="notEqual">
      <formula>""</formula>
    </cfRule>
  </conditionalFormatting>
  <conditionalFormatting sqref="G40">
    <cfRule type="cellIs" dxfId="1496" priority="1078" operator="notEqual">
      <formula>""</formula>
    </cfRule>
  </conditionalFormatting>
  <conditionalFormatting sqref="G41 G43">
    <cfRule type="cellIs" dxfId="1495" priority="1077" operator="notEqual">
      <formula>""</formula>
    </cfRule>
  </conditionalFormatting>
  <conditionalFormatting sqref="G42">
    <cfRule type="cellIs" dxfId="1494" priority="1076" operator="notEqual">
      <formula>""</formula>
    </cfRule>
  </conditionalFormatting>
  <conditionalFormatting sqref="C40:C44">
    <cfRule type="expression" dxfId="1493" priority="1074">
      <formula>ISBLANK(A40)</formula>
    </cfRule>
    <cfRule type="expression" dxfId="1492" priority="1075">
      <formula>NOT(ISBLANK(A40))</formula>
    </cfRule>
  </conditionalFormatting>
  <conditionalFormatting sqref="E40:E43">
    <cfRule type="expression" dxfId="1491" priority="1072">
      <formula>ISBLANK(A40)</formula>
    </cfRule>
    <cfRule type="expression" dxfId="1490" priority="1073">
      <formula>NOT(ISBLANK(A40))</formula>
    </cfRule>
  </conditionalFormatting>
  <conditionalFormatting sqref="K38:K43">
    <cfRule type="cellIs" dxfId="1489" priority="1071" operator="notEqual">
      <formula>""</formula>
    </cfRule>
  </conditionalFormatting>
  <conditionalFormatting sqref="K38:K43">
    <cfRule type="expression" dxfId="1488" priority="1070">
      <formula>OR(K38="土",K38="日")</formula>
    </cfRule>
  </conditionalFormatting>
  <conditionalFormatting sqref="L40:L43">
    <cfRule type="expression" dxfId="1487" priority="1068">
      <formula>ISBLANK(J40)</formula>
    </cfRule>
    <cfRule type="expression" dxfId="1486" priority="1069">
      <formula>NOT(ISBLANK(J40))</formula>
    </cfRule>
  </conditionalFormatting>
  <conditionalFormatting sqref="N40:N43">
    <cfRule type="expression" dxfId="1485" priority="1066">
      <formula>ISBLANK(J40)</formula>
    </cfRule>
    <cfRule type="expression" dxfId="1484" priority="1067">
      <formula>NOT(ISBLANK(J40))</formula>
    </cfRule>
  </conditionalFormatting>
  <conditionalFormatting sqref="J42:J43">
    <cfRule type="cellIs" dxfId="1483" priority="1065" operator="notEqual">
      <formula>""</formula>
    </cfRule>
  </conditionalFormatting>
  <conditionalFormatting sqref="C17:C18">
    <cfRule type="expression" dxfId="1482" priority="1062">
      <formula>ISBLANK(A17)</formula>
    </cfRule>
    <cfRule type="expression" dxfId="1481" priority="1063">
      <formula>NOT(ISBLANK(A17))</formula>
    </cfRule>
  </conditionalFormatting>
  <conditionalFormatting sqref="E17:E18">
    <cfRule type="expression" dxfId="1480" priority="1060">
      <formula>ISBLANK(A17)</formula>
    </cfRule>
    <cfRule type="expression" dxfId="1479" priority="1061">
      <formula>NOT(ISBLANK(A17))</formula>
    </cfRule>
  </conditionalFormatting>
  <conditionalFormatting sqref="C24:C25">
    <cfRule type="expression" dxfId="1478" priority="1058">
      <formula>ISBLANK(A24)</formula>
    </cfRule>
    <cfRule type="expression" dxfId="1477" priority="1059">
      <formula>NOT(ISBLANK(A24))</formula>
    </cfRule>
  </conditionalFormatting>
  <conditionalFormatting sqref="E24:E25">
    <cfRule type="expression" dxfId="1476" priority="1056">
      <formula>ISBLANK(A24)</formula>
    </cfRule>
    <cfRule type="expression" dxfId="1475" priority="1057">
      <formula>NOT(ISBLANK(A24))</formula>
    </cfRule>
  </conditionalFormatting>
  <conditionalFormatting sqref="C31:C32">
    <cfRule type="expression" dxfId="1474" priority="1054">
      <formula>ISBLANK(A31)</formula>
    </cfRule>
    <cfRule type="expression" dxfId="1473" priority="1055">
      <formula>NOT(ISBLANK(A31))</formula>
    </cfRule>
  </conditionalFormatting>
  <conditionalFormatting sqref="E31:E32">
    <cfRule type="expression" dxfId="1472" priority="1052">
      <formula>ISBLANK(A31)</formula>
    </cfRule>
    <cfRule type="expression" dxfId="1471" priority="1053">
      <formula>NOT(ISBLANK(A31))</formula>
    </cfRule>
  </conditionalFormatting>
  <conditionalFormatting sqref="C38:C39">
    <cfRule type="expression" dxfId="1470" priority="1050">
      <formula>ISBLANK(A38)</formula>
    </cfRule>
    <cfRule type="expression" dxfId="1469" priority="1051">
      <formula>NOT(ISBLANK(A38))</formula>
    </cfRule>
  </conditionalFormatting>
  <conditionalFormatting sqref="E38:E39">
    <cfRule type="expression" dxfId="1468" priority="1048">
      <formula>ISBLANK(A38)</formula>
    </cfRule>
    <cfRule type="expression" dxfId="1467" priority="1049">
      <formula>NOT(ISBLANK(A38))</formula>
    </cfRule>
  </conditionalFormatting>
  <conditionalFormatting sqref="C45">
    <cfRule type="expression" dxfId="1466" priority="1046">
      <formula>ISBLANK(A45)</formula>
    </cfRule>
    <cfRule type="expression" dxfId="1465" priority="1047">
      <formula>NOT(ISBLANK(A45))</formula>
    </cfRule>
  </conditionalFormatting>
  <conditionalFormatting sqref="E45">
    <cfRule type="expression" dxfId="1464" priority="1044">
      <formula>ISBLANK(A45)</formula>
    </cfRule>
    <cfRule type="expression" dxfId="1463" priority="1045">
      <formula>NOT(ISBLANK(A45))</formula>
    </cfRule>
  </conditionalFormatting>
  <conditionalFormatting sqref="C46">
    <cfRule type="expression" dxfId="1462" priority="1042">
      <formula>ISBLANK(A46)</formula>
    </cfRule>
    <cfRule type="expression" dxfId="1461" priority="1043">
      <formula>NOT(ISBLANK(A46))</formula>
    </cfRule>
  </conditionalFormatting>
  <conditionalFormatting sqref="E46">
    <cfRule type="expression" dxfId="1460" priority="1040">
      <formula>ISBLANK(A46)</formula>
    </cfRule>
    <cfRule type="expression" dxfId="1459" priority="1041">
      <formula>NOT(ISBLANK(A46))</formula>
    </cfRule>
  </conditionalFormatting>
  <conditionalFormatting sqref="L24:L25">
    <cfRule type="expression" dxfId="1458" priority="1038">
      <formula>ISBLANK(J24)</formula>
    </cfRule>
    <cfRule type="expression" dxfId="1457" priority="1039">
      <formula>NOT(ISBLANK(J24))</formula>
    </cfRule>
  </conditionalFormatting>
  <conditionalFormatting sqref="N24:N25">
    <cfRule type="expression" dxfId="1456" priority="1036">
      <formula>ISBLANK(J24)</formula>
    </cfRule>
    <cfRule type="expression" dxfId="1455" priority="1037">
      <formula>NOT(ISBLANK(J24))</formula>
    </cfRule>
  </conditionalFormatting>
  <conditionalFormatting sqref="L31:L32">
    <cfRule type="expression" dxfId="1454" priority="1034">
      <formula>ISBLANK(J31)</formula>
    </cfRule>
    <cfRule type="expression" dxfId="1453" priority="1035">
      <formula>NOT(ISBLANK(J31))</formula>
    </cfRule>
  </conditionalFormatting>
  <conditionalFormatting sqref="N31:N32">
    <cfRule type="expression" dxfId="1452" priority="1032">
      <formula>ISBLANK(J31)</formula>
    </cfRule>
    <cfRule type="expression" dxfId="1451" priority="1033">
      <formula>NOT(ISBLANK(J31))</formula>
    </cfRule>
  </conditionalFormatting>
  <conditionalFormatting sqref="L38:L39">
    <cfRule type="expression" dxfId="1450" priority="1030">
      <formula>ISBLANK(J38)</formula>
    </cfRule>
    <cfRule type="expression" dxfId="1449" priority="1031">
      <formula>NOT(ISBLANK(J38))</formula>
    </cfRule>
  </conditionalFormatting>
  <conditionalFormatting sqref="N38:N39">
    <cfRule type="expression" dxfId="1448" priority="1028">
      <formula>ISBLANK(J38)</formula>
    </cfRule>
    <cfRule type="expression" dxfId="1447" priority="1029">
      <formula>NOT(ISBLANK(J38))</formula>
    </cfRule>
  </conditionalFormatting>
  <conditionalFormatting sqref="L17:L18">
    <cfRule type="expression" dxfId="1446" priority="1026">
      <formula>ISBLANK(J17)</formula>
    </cfRule>
    <cfRule type="expression" dxfId="1445" priority="1027">
      <formula>NOT(ISBLANK(J17))</formula>
    </cfRule>
  </conditionalFormatting>
  <conditionalFormatting sqref="N17:N18">
    <cfRule type="expression" dxfId="1444" priority="1024">
      <formula>ISBLANK(J17)</formula>
    </cfRule>
    <cfRule type="expression" dxfId="1443" priority="1025">
      <formula>NOT(ISBLANK(J17))</formula>
    </cfRule>
  </conditionalFormatting>
  <conditionalFormatting sqref="L10:L11">
    <cfRule type="expression" dxfId="1442" priority="1022">
      <formula>ISBLANK(J10)</formula>
    </cfRule>
    <cfRule type="expression" dxfId="1441" priority="1023">
      <formula>NOT(ISBLANK(J10))</formula>
    </cfRule>
  </conditionalFormatting>
  <conditionalFormatting sqref="N10:N11">
    <cfRule type="expression" dxfId="1440" priority="1020">
      <formula>ISBLANK(J10)</formula>
    </cfRule>
    <cfRule type="expression" dxfId="1439" priority="1021">
      <formula>NOT(ISBLANK(J10))</formula>
    </cfRule>
  </conditionalFormatting>
  <conditionalFormatting sqref="G16">
    <cfRule type="cellIs" dxfId="1438" priority="1019" operator="notEqual">
      <formula>""</formula>
    </cfRule>
  </conditionalFormatting>
  <conditionalFormatting sqref="K16">
    <cfRule type="cellIs" dxfId="1437" priority="1018" operator="notEqual">
      <formula>""</formula>
    </cfRule>
  </conditionalFormatting>
  <conditionalFormatting sqref="K16">
    <cfRule type="expression" dxfId="1436" priority="1017">
      <formula>OR(K16="土",K16="日")</formula>
    </cfRule>
  </conditionalFormatting>
  <conditionalFormatting sqref="L16">
    <cfRule type="expression" dxfId="1435" priority="1015">
      <formula>ISBLANK(J16)</formula>
    </cfRule>
    <cfRule type="expression" dxfId="1434" priority="1016">
      <formula>NOT(ISBLANK(J16))</formula>
    </cfRule>
  </conditionalFormatting>
  <conditionalFormatting sqref="J16">
    <cfRule type="cellIs" dxfId="1433" priority="1014" operator="notEqual">
      <formula>""</formula>
    </cfRule>
  </conditionalFormatting>
  <conditionalFormatting sqref="J16">
    <cfRule type="containsBlanks" dxfId="1432" priority="1013">
      <formula>LEN(TRIM(J16))=0</formula>
    </cfRule>
  </conditionalFormatting>
  <conditionalFormatting sqref="N16">
    <cfRule type="expression" dxfId="1431" priority="1011">
      <formula>ISBLANK(J16)</formula>
    </cfRule>
    <cfRule type="expression" dxfId="1430" priority="1012">
      <formula>NOT(ISBLANK(J16))</formula>
    </cfRule>
  </conditionalFormatting>
  <conditionalFormatting sqref="M16">
    <cfRule type="expression" dxfId="1429" priority="1009">
      <formula>ISBLANK(J16)</formula>
    </cfRule>
    <cfRule type="expression" dxfId="1428" priority="1010">
      <formula>NOT(ISBLANK(J16))</formula>
    </cfRule>
  </conditionalFormatting>
  <conditionalFormatting sqref="E16">
    <cfRule type="expression" dxfId="1427" priority="1007">
      <formula>ISBLANK(A16)</formula>
    </cfRule>
    <cfRule type="expression" dxfId="1426" priority="1008">
      <formula>NOT(ISBLANK(A16))</formula>
    </cfRule>
  </conditionalFormatting>
  <conditionalFormatting sqref="D16">
    <cfRule type="expression" dxfId="1425" priority="1005">
      <formula>ISBLANK(A16)</formula>
    </cfRule>
    <cfRule type="expression" dxfId="1424" priority="1006">
      <formula>NOT(ISBLANK(A16))</formula>
    </cfRule>
  </conditionalFormatting>
  <conditionalFormatting sqref="F16">
    <cfRule type="expression" dxfId="1423" priority="1003">
      <formula>ISBLANK(A16)</formula>
    </cfRule>
    <cfRule type="expression" dxfId="1422" priority="1004">
      <formula>NOT(ISBLANK(A16))</formula>
    </cfRule>
  </conditionalFormatting>
  <conditionalFormatting sqref="O16">
    <cfRule type="expression" dxfId="1421" priority="1001">
      <formula>ISBLANK(J16)</formula>
    </cfRule>
    <cfRule type="expression" dxfId="1420" priority="1002">
      <formula>NOT(ISBLANK(J16))</formula>
    </cfRule>
  </conditionalFormatting>
  <conditionalFormatting sqref="G23">
    <cfRule type="cellIs" dxfId="1419" priority="1000" operator="notEqual">
      <formula>""</formula>
    </cfRule>
  </conditionalFormatting>
  <conditionalFormatting sqref="K23">
    <cfRule type="cellIs" dxfId="1418" priority="999" operator="notEqual">
      <formula>""</formula>
    </cfRule>
  </conditionalFormatting>
  <conditionalFormatting sqref="K23">
    <cfRule type="expression" dxfId="1417" priority="998">
      <formula>OR(K23="土",K23="日")</formula>
    </cfRule>
  </conditionalFormatting>
  <conditionalFormatting sqref="L23">
    <cfRule type="expression" dxfId="1416" priority="996">
      <formula>ISBLANK(J23)</formula>
    </cfRule>
    <cfRule type="expression" dxfId="1415" priority="997">
      <formula>NOT(ISBLANK(J23))</formula>
    </cfRule>
  </conditionalFormatting>
  <conditionalFormatting sqref="J23">
    <cfRule type="cellIs" dxfId="1414" priority="995" operator="notEqual">
      <formula>""</formula>
    </cfRule>
  </conditionalFormatting>
  <conditionalFormatting sqref="J23">
    <cfRule type="containsBlanks" dxfId="1413" priority="994">
      <formula>LEN(TRIM(J23))=0</formula>
    </cfRule>
  </conditionalFormatting>
  <conditionalFormatting sqref="N23">
    <cfRule type="expression" dxfId="1412" priority="992">
      <formula>ISBLANK(J23)</formula>
    </cfRule>
    <cfRule type="expression" dxfId="1411" priority="993">
      <formula>NOT(ISBLANK(J23))</formula>
    </cfRule>
  </conditionalFormatting>
  <conditionalFormatting sqref="M23">
    <cfRule type="expression" dxfId="1410" priority="990">
      <formula>ISBLANK(J23)</formula>
    </cfRule>
    <cfRule type="expression" dxfId="1409" priority="991">
      <formula>NOT(ISBLANK(J23))</formula>
    </cfRule>
  </conditionalFormatting>
  <conditionalFormatting sqref="E23">
    <cfRule type="expression" dxfId="1408" priority="988">
      <formula>ISBLANK(A23)</formula>
    </cfRule>
    <cfRule type="expression" dxfId="1407" priority="989">
      <formula>NOT(ISBLANK(A23))</formula>
    </cfRule>
  </conditionalFormatting>
  <conditionalFormatting sqref="D23">
    <cfRule type="expression" dxfId="1406" priority="986">
      <formula>ISBLANK(A23)</formula>
    </cfRule>
    <cfRule type="expression" dxfId="1405" priority="987">
      <formula>NOT(ISBLANK(A23))</formula>
    </cfRule>
  </conditionalFormatting>
  <conditionalFormatting sqref="F23">
    <cfRule type="expression" dxfId="1404" priority="984">
      <formula>ISBLANK(A23)</formula>
    </cfRule>
    <cfRule type="expression" dxfId="1403" priority="985">
      <formula>NOT(ISBLANK(A23))</formula>
    </cfRule>
  </conditionalFormatting>
  <conditionalFormatting sqref="O23">
    <cfRule type="expression" dxfId="1402" priority="982">
      <formula>ISBLANK(J23)</formula>
    </cfRule>
    <cfRule type="expression" dxfId="1401" priority="983">
      <formula>NOT(ISBLANK(J23))</formula>
    </cfRule>
  </conditionalFormatting>
  <conditionalFormatting sqref="G30">
    <cfRule type="cellIs" dxfId="1400" priority="981" operator="notEqual">
      <formula>""</formula>
    </cfRule>
  </conditionalFormatting>
  <conditionalFormatting sqref="K30">
    <cfRule type="cellIs" dxfId="1399" priority="980" operator="notEqual">
      <formula>""</formula>
    </cfRule>
  </conditionalFormatting>
  <conditionalFormatting sqref="K30">
    <cfRule type="expression" dxfId="1398" priority="979">
      <formula>OR(K30="土",K30="日")</formula>
    </cfRule>
  </conditionalFormatting>
  <conditionalFormatting sqref="L30">
    <cfRule type="expression" dxfId="1397" priority="977">
      <formula>ISBLANK(J30)</formula>
    </cfRule>
    <cfRule type="expression" dxfId="1396" priority="978">
      <formula>NOT(ISBLANK(J30))</formula>
    </cfRule>
  </conditionalFormatting>
  <conditionalFormatting sqref="J30">
    <cfRule type="cellIs" dxfId="1395" priority="976" operator="notEqual">
      <formula>""</formula>
    </cfRule>
  </conditionalFormatting>
  <conditionalFormatting sqref="J30">
    <cfRule type="containsBlanks" dxfId="1394" priority="975">
      <formula>LEN(TRIM(J30))=0</formula>
    </cfRule>
  </conditionalFormatting>
  <conditionalFormatting sqref="N30">
    <cfRule type="expression" dxfId="1393" priority="973">
      <formula>ISBLANK(J30)</formula>
    </cfRule>
    <cfRule type="expression" dxfId="1392" priority="974">
      <formula>NOT(ISBLANK(J30))</formula>
    </cfRule>
  </conditionalFormatting>
  <conditionalFormatting sqref="M30">
    <cfRule type="expression" dxfId="1391" priority="971">
      <formula>ISBLANK(J30)</formula>
    </cfRule>
    <cfRule type="expression" dxfId="1390" priority="972">
      <formula>NOT(ISBLANK(J30))</formula>
    </cfRule>
  </conditionalFormatting>
  <conditionalFormatting sqref="E30">
    <cfRule type="expression" dxfId="1389" priority="969">
      <formula>ISBLANK(A30)</formula>
    </cfRule>
    <cfRule type="expression" dxfId="1388" priority="970">
      <formula>NOT(ISBLANK(A30))</formula>
    </cfRule>
  </conditionalFormatting>
  <conditionalFormatting sqref="D30">
    <cfRule type="expression" dxfId="1387" priority="967">
      <formula>ISBLANK(A30)</formula>
    </cfRule>
    <cfRule type="expression" dxfId="1386" priority="968">
      <formula>NOT(ISBLANK(A30))</formula>
    </cfRule>
  </conditionalFormatting>
  <conditionalFormatting sqref="F30">
    <cfRule type="expression" dxfId="1385" priority="965">
      <formula>ISBLANK(A30)</formula>
    </cfRule>
    <cfRule type="expression" dxfId="1384" priority="966">
      <formula>NOT(ISBLANK(A30))</formula>
    </cfRule>
  </conditionalFormatting>
  <conditionalFormatting sqref="O30">
    <cfRule type="expression" dxfId="1383" priority="963">
      <formula>ISBLANK(J30)</formula>
    </cfRule>
    <cfRule type="expression" dxfId="1382" priority="964">
      <formula>NOT(ISBLANK(J30))</formula>
    </cfRule>
  </conditionalFormatting>
  <conditionalFormatting sqref="G37">
    <cfRule type="cellIs" dxfId="1381" priority="962" operator="notEqual">
      <formula>""</formula>
    </cfRule>
  </conditionalFormatting>
  <conditionalFormatting sqref="K37">
    <cfRule type="cellIs" dxfId="1380" priority="961" operator="notEqual">
      <formula>""</formula>
    </cfRule>
  </conditionalFormatting>
  <conditionalFormatting sqref="K37">
    <cfRule type="expression" dxfId="1379" priority="960">
      <formula>OR(K37="土",K37="日")</formula>
    </cfRule>
  </conditionalFormatting>
  <conditionalFormatting sqref="L37">
    <cfRule type="expression" dxfId="1378" priority="958">
      <formula>ISBLANK(J37)</formula>
    </cfRule>
    <cfRule type="expression" dxfId="1377" priority="959">
      <formula>NOT(ISBLANK(J37))</formula>
    </cfRule>
  </conditionalFormatting>
  <conditionalFormatting sqref="J37">
    <cfRule type="cellIs" dxfId="1376" priority="957" operator="notEqual">
      <formula>""</formula>
    </cfRule>
  </conditionalFormatting>
  <conditionalFormatting sqref="J37">
    <cfRule type="containsBlanks" dxfId="1375" priority="956">
      <formula>LEN(TRIM(J37))=0</formula>
    </cfRule>
  </conditionalFormatting>
  <conditionalFormatting sqref="N37">
    <cfRule type="expression" dxfId="1374" priority="954">
      <formula>ISBLANK(J37)</formula>
    </cfRule>
    <cfRule type="expression" dxfId="1373" priority="955">
      <formula>NOT(ISBLANK(J37))</formula>
    </cfRule>
  </conditionalFormatting>
  <conditionalFormatting sqref="M37">
    <cfRule type="expression" dxfId="1372" priority="952">
      <formula>ISBLANK(J37)</formula>
    </cfRule>
    <cfRule type="expression" dxfId="1371" priority="953">
      <formula>NOT(ISBLANK(J37))</formula>
    </cfRule>
  </conditionalFormatting>
  <conditionalFormatting sqref="E37">
    <cfRule type="expression" dxfId="1370" priority="950">
      <formula>ISBLANK(A37)</formula>
    </cfRule>
    <cfRule type="expression" dxfId="1369" priority="951">
      <formula>NOT(ISBLANK(A37))</formula>
    </cfRule>
  </conditionalFormatting>
  <conditionalFormatting sqref="D37">
    <cfRule type="expression" dxfId="1368" priority="948">
      <formula>ISBLANK(A37)</formula>
    </cfRule>
    <cfRule type="expression" dxfId="1367" priority="949">
      <formula>NOT(ISBLANK(A37))</formula>
    </cfRule>
  </conditionalFormatting>
  <conditionalFormatting sqref="F37">
    <cfRule type="expression" dxfId="1366" priority="946">
      <formula>ISBLANK(A37)</formula>
    </cfRule>
    <cfRule type="expression" dxfId="1365" priority="947">
      <formula>NOT(ISBLANK(A37))</formula>
    </cfRule>
  </conditionalFormatting>
  <conditionalFormatting sqref="O37">
    <cfRule type="expression" dxfId="1364" priority="944">
      <formula>ISBLANK(J37)</formula>
    </cfRule>
    <cfRule type="expression" dxfId="1363" priority="945">
      <formula>NOT(ISBLANK(J37))</formula>
    </cfRule>
  </conditionalFormatting>
  <conditionalFormatting sqref="G44">
    <cfRule type="cellIs" dxfId="1362" priority="943" operator="notEqual">
      <formula>""</formula>
    </cfRule>
  </conditionalFormatting>
  <conditionalFormatting sqref="K44">
    <cfRule type="cellIs" dxfId="1361" priority="942" operator="notEqual">
      <formula>""</formula>
    </cfRule>
  </conditionalFormatting>
  <conditionalFormatting sqref="K44">
    <cfRule type="expression" dxfId="1360" priority="941">
      <formula>OR(K44="土",K44="日")</formula>
    </cfRule>
  </conditionalFormatting>
  <conditionalFormatting sqref="L44">
    <cfRule type="expression" dxfId="1359" priority="939">
      <formula>ISBLANK(J44)</formula>
    </cfRule>
    <cfRule type="expression" dxfId="1358" priority="940">
      <formula>NOT(ISBLANK(J44))</formula>
    </cfRule>
  </conditionalFormatting>
  <conditionalFormatting sqref="J44">
    <cfRule type="cellIs" dxfId="1357" priority="938" operator="notEqual">
      <formula>""</formula>
    </cfRule>
  </conditionalFormatting>
  <conditionalFormatting sqref="J44">
    <cfRule type="containsBlanks" dxfId="1356" priority="937">
      <formula>LEN(TRIM(J44))=0</formula>
    </cfRule>
  </conditionalFormatting>
  <conditionalFormatting sqref="N44">
    <cfRule type="expression" dxfId="1355" priority="935">
      <formula>ISBLANK(J44)</formula>
    </cfRule>
    <cfRule type="expression" dxfId="1354" priority="936">
      <formula>NOT(ISBLANK(J44))</formula>
    </cfRule>
  </conditionalFormatting>
  <conditionalFormatting sqref="M44">
    <cfRule type="expression" dxfId="1353" priority="933">
      <formula>ISBLANK(J44)</formula>
    </cfRule>
    <cfRule type="expression" dxfId="1352" priority="934">
      <formula>NOT(ISBLANK(J44))</formula>
    </cfRule>
  </conditionalFormatting>
  <conditionalFormatting sqref="E44">
    <cfRule type="expression" dxfId="1351" priority="931">
      <formula>ISBLANK(A44)</formula>
    </cfRule>
    <cfRule type="expression" dxfId="1350" priority="932">
      <formula>NOT(ISBLANK(A44))</formula>
    </cfRule>
  </conditionalFormatting>
  <conditionalFormatting sqref="D44">
    <cfRule type="expression" dxfId="1349" priority="929">
      <formula>ISBLANK(A44)</formula>
    </cfRule>
    <cfRule type="expression" dxfId="1348" priority="930">
      <formula>NOT(ISBLANK(A44))</formula>
    </cfRule>
  </conditionalFormatting>
  <conditionalFormatting sqref="F44">
    <cfRule type="expression" dxfId="1347" priority="927">
      <formula>ISBLANK(A44)</formula>
    </cfRule>
    <cfRule type="expression" dxfId="1346" priority="928">
      <formula>NOT(ISBLANK(A44))</formula>
    </cfRule>
  </conditionalFormatting>
  <conditionalFormatting sqref="O44">
    <cfRule type="expression" dxfId="1345" priority="925">
      <formula>ISBLANK(J44)</formula>
    </cfRule>
    <cfRule type="expression" dxfId="1344" priority="926">
      <formula>NOT(ISBLANK(J44))</formula>
    </cfRule>
  </conditionalFormatting>
  <conditionalFormatting sqref="G51">
    <cfRule type="cellIs" dxfId="1343" priority="924" operator="notEqual">
      <formula>""</formula>
    </cfRule>
  </conditionalFormatting>
  <conditionalFormatting sqref="K51">
    <cfRule type="cellIs" dxfId="1342" priority="923" operator="notEqual">
      <formula>""</formula>
    </cfRule>
  </conditionalFormatting>
  <conditionalFormatting sqref="K51">
    <cfRule type="expression" dxfId="1341" priority="922">
      <formula>OR(K51="土",K51="日")</formula>
    </cfRule>
  </conditionalFormatting>
  <conditionalFormatting sqref="L51">
    <cfRule type="expression" dxfId="1340" priority="920">
      <formula>ISBLANK(J51)</formula>
    </cfRule>
    <cfRule type="expression" dxfId="1339" priority="921">
      <formula>NOT(ISBLANK(J51))</formula>
    </cfRule>
  </conditionalFormatting>
  <conditionalFormatting sqref="J51">
    <cfRule type="cellIs" dxfId="1338" priority="919" operator="notEqual">
      <formula>""</formula>
    </cfRule>
  </conditionalFormatting>
  <conditionalFormatting sqref="J51">
    <cfRule type="containsBlanks" dxfId="1337" priority="918">
      <formula>LEN(TRIM(J51))=0</formula>
    </cfRule>
  </conditionalFormatting>
  <conditionalFormatting sqref="N51">
    <cfRule type="expression" dxfId="1336" priority="916">
      <formula>ISBLANK(J51)</formula>
    </cfRule>
    <cfRule type="expression" dxfId="1335" priority="917">
      <formula>NOT(ISBLANK(J51))</formula>
    </cfRule>
  </conditionalFormatting>
  <conditionalFormatting sqref="M51">
    <cfRule type="expression" dxfId="1334" priority="914">
      <formula>ISBLANK(J51)</formula>
    </cfRule>
    <cfRule type="expression" dxfId="1333" priority="915">
      <formula>NOT(ISBLANK(J51))</formula>
    </cfRule>
  </conditionalFormatting>
  <conditionalFormatting sqref="E51">
    <cfRule type="expression" dxfId="1332" priority="912">
      <formula>ISBLANK(A51)</formula>
    </cfRule>
    <cfRule type="expression" dxfId="1331" priority="913">
      <formula>NOT(ISBLANK(A51))</formula>
    </cfRule>
  </conditionalFormatting>
  <conditionalFormatting sqref="D51">
    <cfRule type="expression" dxfId="1330" priority="910">
      <formula>ISBLANK(A51)</formula>
    </cfRule>
    <cfRule type="expression" dxfId="1329" priority="911">
      <formula>NOT(ISBLANK(A51))</formula>
    </cfRule>
  </conditionalFormatting>
  <conditionalFormatting sqref="F51">
    <cfRule type="expression" dxfId="1328" priority="908">
      <formula>ISBLANK(A51)</formula>
    </cfRule>
    <cfRule type="expression" dxfId="1327" priority="909">
      <formula>NOT(ISBLANK(A51))</formula>
    </cfRule>
  </conditionalFormatting>
  <conditionalFormatting sqref="O51">
    <cfRule type="expression" dxfId="1326" priority="906">
      <formula>ISBLANK(J51)</formula>
    </cfRule>
    <cfRule type="expression" dxfId="1325" priority="907">
      <formula>NOT(ISBLANK(J51))</formula>
    </cfRule>
  </conditionalFormatting>
  <conditionalFormatting sqref="G61">
    <cfRule type="cellIs" dxfId="1324" priority="905" operator="notEqual">
      <formula>""</formula>
    </cfRule>
  </conditionalFormatting>
  <conditionalFormatting sqref="G62">
    <cfRule type="cellIs" dxfId="1323" priority="904" operator="notEqual">
      <formula>""</formula>
    </cfRule>
  </conditionalFormatting>
  <conditionalFormatting sqref="G63">
    <cfRule type="cellIs" dxfId="1322" priority="903" operator="notEqual">
      <formula>""</formula>
    </cfRule>
  </conditionalFormatting>
  <conditionalFormatting sqref="G64">
    <cfRule type="cellIs" dxfId="1321" priority="902" operator="notEqual">
      <formula>""</formula>
    </cfRule>
  </conditionalFormatting>
  <conditionalFormatting sqref="G65:G66 G68:G72">
    <cfRule type="cellIs" dxfId="1320" priority="901" operator="notEqual">
      <formula>""</formula>
    </cfRule>
  </conditionalFormatting>
  <conditionalFormatting sqref="G73 G82:G83 G75:G80">
    <cfRule type="cellIs" dxfId="1319" priority="900" operator="notEqual">
      <formula>""</formula>
    </cfRule>
  </conditionalFormatting>
  <conditionalFormatting sqref="G84">
    <cfRule type="cellIs" dxfId="1318" priority="899" operator="notEqual">
      <formula>""</formula>
    </cfRule>
  </conditionalFormatting>
  <conditionalFormatting sqref="G85 G87 G96:G101">
    <cfRule type="cellIs" dxfId="1317" priority="898" operator="notEqual">
      <formula>""</formula>
    </cfRule>
  </conditionalFormatting>
  <conditionalFormatting sqref="G86">
    <cfRule type="cellIs" dxfId="1316" priority="897" operator="notEqual">
      <formula>""</formula>
    </cfRule>
  </conditionalFormatting>
  <conditionalFormatting sqref="C100:C102">
    <cfRule type="expression" dxfId="1315" priority="895">
      <formula>ISBLANK(A100)</formula>
    </cfRule>
    <cfRule type="expression" dxfId="1314" priority="896">
      <formula>NOT(ISBLANK(A100))</formula>
    </cfRule>
  </conditionalFormatting>
  <conditionalFormatting sqref="C98:C99">
    <cfRule type="expression" dxfId="1313" priority="893">
      <formula>ISBLANK(A98)</formula>
    </cfRule>
    <cfRule type="expression" dxfId="1312" priority="894">
      <formula>NOT(ISBLANK(A98))</formula>
    </cfRule>
  </conditionalFormatting>
  <conditionalFormatting sqref="C61:C67">
    <cfRule type="expression" dxfId="1311" priority="891">
      <formula>ISBLANK(A61)</formula>
    </cfRule>
    <cfRule type="expression" dxfId="1310" priority="892">
      <formula>NOT(ISBLANK(A61))</formula>
    </cfRule>
  </conditionalFormatting>
  <conditionalFormatting sqref="C70:C74">
    <cfRule type="expression" dxfId="1309" priority="889">
      <formula>ISBLANK(A70)</formula>
    </cfRule>
    <cfRule type="expression" dxfId="1308" priority="890">
      <formula>NOT(ISBLANK(A70))</formula>
    </cfRule>
  </conditionalFormatting>
  <conditionalFormatting sqref="C77:C81">
    <cfRule type="expression" dxfId="1307" priority="887">
      <formula>ISBLANK(A77)</formula>
    </cfRule>
    <cfRule type="expression" dxfId="1306" priority="888">
      <formula>NOT(ISBLANK(A77))</formula>
    </cfRule>
  </conditionalFormatting>
  <conditionalFormatting sqref="C84:C88">
    <cfRule type="expression" dxfId="1305" priority="885">
      <formula>ISBLANK(A84)</formula>
    </cfRule>
    <cfRule type="expression" dxfId="1304" priority="886">
      <formula>NOT(ISBLANK(A84))</formula>
    </cfRule>
  </conditionalFormatting>
  <conditionalFormatting sqref="E61:E66 E84:E87 E98:E101 E70:E73 E77:E80">
    <cfRule type="expression" dxfId="1303" priority="883">
      <formula>ISBLANK(A61)</formula>
    </cfRule>
    <cfRule type="expression" dxfId="1302" priority="884">
      <formula>NOT(ISBLANK(A61))</formula>
    </cfRule>
  </conditionalFormatting>
  <conditionalFormatting sqref="K61:K66 K82:K87 K96:K101 K68:K73 K75:K80">
    <cfRule type="cellIs" dxfId="1301" priority="882" operator="notEqual">
      <formula>""</formula>
    </cfRule>
  </conditionalFormatting>
  <conditionalFormatting sqref="K61:K66 K82:K87 K96:K101 K68:K73 K75:K80">
    <cfRule type="expression" dxfId="1300" priority="881">
      <formula>OR(K61="土",K61="日")</formula>
    </cfRule>
  </conditionalFormatting>
  <conditionalFormatting sqref="L100:L101">
    <cfRule type="expression" dxfId="1299" priority="879">
      <formula>ISBLANK(J100)</formula>
    </cfRule>
    <cfRule type="expression" dxfId="1298" priority="880">
      <formula>NOT(ISBLANK(J100))</formula>
    </cfRule>
  </conditionalFormatting>
  <conditionalFormatting sqref="L98:L99">
    <cfRule type="expression" dxfId="1297" priority="877">
      <formula>ISBLANK(J98)</formula>
    </cfRule>
    <cfRule type="expression" dxfId="1296" priority="878">
      <formula>NOT(ISBLANK(J98))</formula>
    </cfRule>
  </conditionalFormatting>
  <conditionalFormatting sqref="L63:L66">
    <cfRule type="expression" dxfId="1295" priority="875">
      <formula>ISBLANK(J63)</formula>
    </cfRule>
    <cfRule type="expression" dxfId="1294" priority="876">
      <formula>NOT(ISBLANK(J63))</formula>
    </cfRule>
  </conditionalFormatting>
  <conditionalFormatting sqref="L70:L73">
    <cfRule type="expression" dxfId="1293" priority="873">
      <formula>ISBLANK(J70)</formula>
    </cfRule>
    <cfRule type="expression" dxfId="1292" priority="874">
      <formula>NOT(ISBLANK(J70))</formula>
    </cfRule>
  </conditionalFormatting>
  <conditionalFormatting sqref="L77:L80">
    <cfRule type="expression" dxfId="1291" priority="871">
      <formula>ISBLANK(J77)</formula>
    </cfRule>
    <cfRule type="expression" dxfId="1290" priority="872">
      <formula>NOT(ISBLANK(J77))</formula>
    </cfRule>
  </conditionalFormatting>
  <conditionalFormatting sqref="L84:L87">
    <cfRule type="expression" dxfId="1289" priority="869">
      <formula>ISBLANK(J84)</formula>
    </cfRule>
    <cfRule type="expression" dxfId="1288" priority="870">
      <formula>NOT(ISBLANK(J84))</formula>
    </cfRule>
  </conditionalFormatting>
  <conditionalFormatting sqref="N63:N66 N84:N87 N96:N101 N70:N73 N77:N80">
    <cfRule type="expression" dxfId="1287" priority="867">
      <formula>ISBLANK(J63)</formula>
    </cfRule>
    <cfRule type="expression" dxfId="1286" priority="868">
      <formula>NOT(ISBLANK(J63))</formula>
    </cfRule>
  </conditionalFormatting>
  <conditionalFormatting sqref="L96:L97">
    <cfRule type="expression" dxfId="1285" priority="865">
      <formula>ISBLANK(J96)</formula>
    </cfRule>
    <cfRule type="expression" dxfId="1284" priority="866">
      <formula>NOT(ISBLANK(J96))</formula>
    </cfRule>
  </conditionalFormatting>
  <conditionalFormatting sqref="J96:J101 J62:J66 J68:J73 J75:J80 J82:J87 J89:J92">
    <cfRule type="cellIs" dxfId="1283" priority="864" operator="notEqual">
      <formula>""</formula>
    </cfRule>
  </conditionalFormatting>
  <conditionalFormatting sqref="J96:J101 J61:J66 J68:J73 J75:J80 J82:J87 J89:J92">
    <cfRule type="containsBlanks" dxfId="1282" priority="863">
      <formula>LEN(TRIM(J61))=0</formula>
    </cfRule>
  </conditionalFormatting>
  <conditionalFormatting sqref="J93:J94">
    <cfRule type="containsBlanks" dxfId="1281" priority="847">
      <formula>LEN(TRIM(J93))=0</formula>
    </cfRule>
  </conditionalFormatting>
  <conditionalFormatting sqref="G89:G90">
    <cfRule type="cellIs" dxfId="1280" priority="862" operator="notEqual">
      <formula>""</formula>
    </cfRule>
  </conditionalFormatting>
  <conditionalFormatting sqref="G91">
    <cfRule type="cellIs" dxfId="1279" priority="861" operator="notEqual">
      <formula>""</formula>
    </cfRule>
  </conditionalFormatting>
  <conditionalFormatting sqref="G92 G94">
    <cfRule type="cellIs" dxfId="1278" priority="860" operator="notEqual">
      <formula>""</formula>
    </cfRule>
  </conditionalFormatting>
  <conditionalFormatting sqref="G93">
    <cfRule type="cellIs" dxfId="1277" priority="859" operator="notEqual">
      <formula>""</formula>
    </cfRule>
  </conditionalFormatting>
  <conditionalFormatting sqref="C91:C95">
    <cfRule type="expression" dxfId="1276" priority="857">
      <formula>ISBLANK(A91)</formula>
    </cfRule>
    <cfRule type="expression" dxfId="1275" priority="858">
      <formula>NOT(ISBLANK(A91))</formula>
    </cfRule>
  </conditionalFormatting>
  <conditionalFormatting sqref="E91:E94">
    <cfRule type="expression" dxfId="1274" priority="855">
      <formula>ISBLANK(A91)</formula>
    </cfRule>
    <cfRule type="expression" dxfId="1273" priority="856">
      <formula>NOT(ISBLANK(A91))</formula>
    </cfRule>
  </conditionalFormatting>
  <conditionalFormatting sqref="K89:K94">
    <cfRule type="cellIs" dxfId="1272" priority="854" operator="notEqual">
      <formula>""</formula>
    </cfRule>
  </conditionalFormatting>
  <conditionalFormatting sqref="K89:K94">
    <cfRule type="expression" dxfId="1271" priority="853">
      <formula>OR(K89="土",K89="日")</formula>
    </cfRule>
  </conditionalFormatting>
  <conditionalFormatting sqref="L91:L94">
    <cfRule type="expression" dxfId="1270" priority="851">
      <formula>ISBLANK(J91)</formula>
    </cfRule>
    <cfRule type="expression" dxfId="1269" priority="852">
      <formula>NOT(ISBLANK(J91))</formula>
    </cfRule>
  </conditionalFormatting>
  <conditionalFormatting sqref="N91:N94">
    <cfRule type="expression" dxfId="1268" priority="849">
      <formula>ISBLANK(J91)</formula>
    </cfRule>
    <cfRule type="expression" dxfId="1267" priority="850">
      <formula>NOT(ISBLANK(J91))</formula>
    </cfRule>
  </conditionalFormatting>
  <conditionalFormatting sqref="J93:J94">
    <cfRule type="cellIs" dxfId="1266" priority="848" operator="notEqual">
      <formula>""</formula>
    </cfRule>
  </conditionalFormatting>
  <conditionalFormatting sqref="C68:C69">
    <cfRule type="expression" dxfId="1265" priority="845">
      <formula>ISBLANK(A68)</formula>
    </cfRule>
    <cfRule type="expression" dxfId="1264" priority="846">
      <formula>NOT(ISBLANK(A68))</formula>
    </cfRule>
  </conditionalFormatting>
  <conditionalFormatting sqref="E68:E69">
    <cfRule type="expression" dxfId="1263" priority="843">
      <formula>ISBLANK(A68)</formula>
    </cfRule>
    <cfRule type="expression" dxfId="1262" priority="844">
      <formula>NOT(ISBLANK(A68))</formula>
    </cfRule>
  </conditionalFormatting>
  <conditionalFormatting sqref="C75:C76">
    <cfRule type="expression" dxfId="1261" priority="841">
      <formula>ISBLANK(A75)</formula>
    </cfRule>
    <cfRule type="expression" dxfId="1260" priority="842">
      <formula>NOT(ISBLANK(A75))</formula>
    </cfRule>
  </conditionalFormatting>
  <conditionalFormatting sqref="E75:E76">
    <cfRule type="expression" dxfId="1259" priority="839">
      <formula>ISBLANK(A75)</formula>
    </cfRule>
    <cfRule type="expression" dxfId="1258" priority="840">
      <formula>NOT(ISBLANK(A75))</formula>
    </cfRule>
  </conditionalFormatting>
  <conditionalFormatting sqref="C82:C83">
    <cfRule type="expression" dxfId="1257" priority="837">
      <formula>ISBLANK(A82)</formula>
    </cfRule>
    <cfRule type="expression" dxfId="1256" priority="838">
      <formula>NOT(ISBLANK(A82))</formula>
    </cfRule>
  </conditionalFormatting>
  <conditionalFormatting sqref="E82:E83">
    <cfRule type="expression" dxfId="1255" priority="835">
      <formula>ISBLANK(A82)</formula>
    </cfRule>
    <cfRule type="expression" dxfId="1254" priority="836">
      <formula>NOT(ISBLANK(A82))</formula>
    </cfRule>
  </conditionalFormatting>
  <conditionalFormatting sqref="C89:C90">
    <cfRule type="expression" dxfId="1253" priority="833">
      <formula>ISBLANK(A89)</formula>
    </cfRule>
    <cfRule type="expression" dxfId="1252" priority="834">
      <formula>NOT(ISBLANK(A89))</formula>
    </cfRule>
  </conditionalFormatting>
  <conditionalFormatting sqref="E89:E90">
    <cfRule type="expression" dxfId="1251" priority="831">
      <formula>ISBLANK(A89)</formula>
    </cfRule>
    <cfRule type="expression" dxfId="1250" priority="832">
      <formula>NOT(ISBLANK(A89))</formula>
    </cfRule>
  </conditionalFormatting>
  <conditionalFormatting sqref="C96">
    <cfRule type="expression" dxfId="1249" priority="829">
      <formula>ISBLANK(A96)</formula>
    </cfRule>
    <cfRule type="expression" dxfId="1248" priority="830">
      <formula>NOT(ISBLANK(A96))</formula>
    </cfRule>
  </conditionalFormatting>
  <conditionalFormatting sqref="E96">
    <cfRule type="expression" dxfId="1247" priority="827">
      <formula>ISBLANK(A96)</formula>
    </cfRule>
    <cfRule type="expression" dxfId="1246" priority="828">
      <formula>NOT(ISBLANK(A96))</formula>
    </cfRule>
  </conditionalFormatting>
  <conditionalFormatting sqref="C97">
    <cfRule type="expression" dxfId="1245" priority="825">
      <formula>ISBLANK(A97)</formula>
    </cfRule>
    <cfRule type="expression" dxfId="1244" priority="826">
      <formula>NOT(ISBLANK(A97))</formula>
    </cfRule>
  </conditionalFormatting>
  <conditionalFormatting sqref="E97">
    <cfRule type="expression" dxfId="1243" priority="823">
      <formula>ISBLANK(A97)</formula>
    </cfRule>
    <cfRule type="expression" dxfId="1242" priority="824">
      <formula>NOT(ISBLANK(A97))</formula>
    </cfRule>
  </conditionalFormatting>
  <conditionalFormatting sqref="L75:L76">
    <cfRule type="expression" dxfId="1241" priority="821">
      <formula>ISBLANK(J75)</formula>
    </cfRule>
    <cfRule type="expression" dxfId="1240" priority="822">
      <formula>NOT(ISBLANK(J75))</formula>
    </cfRule>
  </conditionalFormatting>
  <conditionalFormatting sqref="N75:N76">
    <cfRule type="expression" dxfId="1239" priority="819">
      <formula>ISBLANK(J75)</formula>
    </cfRule>
    <cfRule type="expression" dxfId="1238" priority="820">
      <formula>NOT(ISBLANK(J75))</formula>
    </cfRule>
  </conditionalFormatting>
  <conditionalFormatting sqref="L82:L83">
    <cfRule type="expression" dxfId="1237" priority="817">
      <formula>ISBLANK(J82)</formula>
    </cfRule>
    <cfRule type="expression" dxfId="1236" priority="818">
      <formula>NOT(ISBLANK(J82))</formula>
    </cfRule>
  </conditionalFormatting>
  <conditionalFormatting sqref="N82:N83">
    <cfRule type="expression" dxfId="1235" priority="815">
      <formula>ISBLANK(J82)</formula>
    </cfRule>
    <cfRule type="expression" dxfId="1234" priority="816">
      <formula>NOT(ISBLANK(J82))</formula>
    </cfRule>
  </conditionalFormatting>
  <conditionalFormatting sqref="L89:L90">
    <cfRule type="expression" dxfId="1233" priority="813">
      <formula>ISBLANK(J89)</formula>
    </cfRule>
    <cfRule type="expression" dxfId="1232" priority="814">
      <formula>NOT(ISBLANK(J89))</formula>
    </cfRule>
  </conditionalFormatting>
  <conditionalFormatting sqref="N89:N90">
    <cfRule type="expression" dxfId="1231" priority="811">
      <formula>ISBLANK(J89)</formula>
    </cfRule>
    <cfRule type="expression" dxfId="1230" priority="812">
      <formula>NOT(ISBLANK(J89))</formula>
    </cfRule>
  </conditionalFormatting>
  <conditionalFormatting sqref="L68:L69">
    <cfRule type="expression" dxfId="1229" priority="809">
      <formula>ISBLANK(J68)</formula>
    </cfRule>
    <cfRule type="expression" dxfId="1228" priority="810">
      <formula>NOT(ISBLANK(J68))</formula>
    </cfRule>
  </conditionalFormatting>
  <conditionalFormatting sqref="N68:N69">
    <cfRule type="expression" dxfId="1227" priority="807">
      <formula>ISBLANK(J68)</formula>
    </cfRule>
    <cfRule type="expression" dxfId="1226" priority="808">
      <formula>NOT(ISBLANK(J68))</formula>
    </cfRule>
  </conditionalFormatting>
  <conditionalFormatting sqref="L61:L62">
    <cfRule type="expression" dxfId="1225" priority="805">
      <formula>ISBLANK(J61)</formula>
    </cfRule>
    <cfRule type="expression" dxfId="1224" priority="806">
      <formula>NOT(ISBLANK(J61))</formula>
    </cfRule>
  </conditionalFormatting>
  <conditionalFormatting sqref="N61:N62">
    <cfRule type="expression" dxfId="1223" priority="803">
      <formula>ISBLANK(J61)</formula>
    </cfRule>
    <cfRule type="expression" dxfId="1222" priority="804">
      <formula>NOT(ISBLANK(J61))</formula>
    </cfRule>
  </conditionalFormatting>
  <conditionalFormatting sqref="G67">
    <cfRule type="cellIs" dxfId="1221" priority="802" operator="notEqual">
      <formula>""</formula>
    </cfRule>
  </conditionalFormatting>
  <conditionalFormatting sqref="K67">
    <cfRule type="cellIs" dxfId="1220" priority="801" operator="notEqual">
      <formula>""</formula>
    </cfRule>
  </conditionalFormatting>
  <conditionalFormatting sqref="K67">
    <cfRule type="expression" dxfId="1219" priority="800">
      <formula>OR(K67="土",K67="日")</formula>
    </cfRule>
  </conditionalFormatting>
  <conditionalFormatting sqref="L67">
    <cfRule type="expression" dxfId="1218" priority="798">
      <formula>ISBLANK(J67)</formula>
    </cfRule>
    <cfRule type="expression" dxfId="1217" priority="799">
      <formula>NOT(ISBLANK(J67))</formula>
    </cfRule>
  </conditionalFormatting>
  <conditionalFormatting sqref="J67">
    <cfRule type="cellIs" dxfId="1216" priority="797" operator="notEqual">
      <formula>""</formula>
    </cfRule>
  </conditionalFormatting>
  <conditionalFormatting sqref="J67">
    <cfRule type="containsBlanks" dxfId="1215" priority="796">
      <formula>LEN(TRIM(J67))=0</formula>
    </cfRule>
  </conditionalFormatting>
  <conditionalFormatting sqref="N67">
    <cfRule type="expression" dxfId="1214" priority="794">
      <formula>ISBLANK(J67)</formula>
    </cfRule>
    <cfRule type="expression" dxfId="1213" priority="795">
      <formula>NOT(ISBLANK(J67))</formula>
    </cfRule>
  </conditionalFormatting>
  <conditionalFormatting sqref="M67">
    <cfRule type="expression" dxfId="1212" priority="792">
      <formula>ISBLANK(J67)</formula>
    </cfRule>
    <cfRule type="expression" dxfId="1211" priority="793">
      <formula>NOT(ISBLANK(J67))</formula>
    </cfRule>
  </conditionalFormatting>
  <conditionalFormatting sqref="E67">
    <cfRule type="expression" dxfId="1210" priority="790">
      <formula>ISBLANK(A67)</formula>
    </cfRule>
    <cfRule type="expression" dxfId="1209" priority="791">
      <formula>NOT(ISBLANK(A67))</formula>
    </cfRule>
  </conditionalFormatting>
  <conditionalFormatting sqref="D67">
    <cfRule type="expression" dxfId="1208" priority="788">
      <formula>ISBLANK(A67)</formula>
    </cfRule>
    <cfRule type="expression" dxfId="1207" priority="789">
      <formula>NOT(ISBLANK(A67))</formula>
    </cfRule>
  </conditionalFormatting>
  <conditionalFormatting sqref="F67">
    <cfRule type="expression" dxfId="1206" priority="786">
      <formula>ISBLANK(A67)</formula>
    </cfRule>
    <cfRule type="expression" dxfId="1205" priority="787">
      <formula>NOT(ISBLANK(A67))</formula>
    </cfRule>
  </conditionalFormatting>
  <conditionalFormatting sqref="O67">
    <cfRule type="expression" dxfId="1204" priority="784">
      <formula>ISBLANK(J67)</formula>
    </cfRule>
    <cfRule type="expression" dxfId="1203" priority="785">
      <formula>NOT(ISBLANK(J67))</formula>
    </cfRule>
  </conditionalFormatting>
  <conditionalFormatting sqref="G74">
    <cfRule type="cellIs" dxfId="1202" priority="783" operator="notEqual">
      <formula>""</formula>
    </cfRule>
  </conditionalFormatting>
  <conditionalFormatting sqref="K74">
    <cfRule type="cellIs" dxfId="1201" priority="782" operator="notEqual">
      <formula>""</formula>
    </cfRule>
  </conditionalFormatting>
  <conditionalFormatting sqref="K74">
    <cfRule type="expression" dxfId="1200" priority="781">
      <formula>OR(K74="土",K74="日")</formula>
    </cfRule>
  </conditionalFormatting>
  <conditionalFormatting sqref="L74">
    <cfRule type="expression" dxfId="1199" priority="779">
      <formula>ISBLANK(J74)</formula>
    </cfRule>
    <cfRule type="expression" dxfId="1198" priority="780">
      <formula>NOT(ISBLANK(J74))</formula>
    </cfRule>
  </conditionalFormatting>
  <conditionalFormatting sqref="J74">
    <cfRule type="cellIs" dxfId="1197" priority="778" operator="notEqual">
      <formula>""</formula>
    </cfRule>
  </conditionalFormatting>
  <conditionalFormatting sqref="J74">
    <cfRule type="containsBlanks" dxfId="1196" priority="777">
      <formula>LEN(TRIM(J74))=0</formula>
    </cfRule>
  </conditionalFormatting>
  <conditionalFormatting sqref="N74">
    <cfRule type="expression" dxfId="1195" priority="775">
      <formula>ISBLANK(J74)</formula>
    </cfRule>
    <cfRule type="expression" dxfId="1194" priority="776">
      <formula>NOT(ISBLANK(J74))</formula>
    </cfRule>
  </conditionalFormatting>
  <conditionalFormatting sqref="M74">
    <cfRule type="expression" dxfId="1193" priority="773">
      <formula>ISBLANK(J74)</formula>
    </cfRule>
    <cfRule type="expression" dxfId="1192" priority="774">
      <formula>NOT(ISBLANK(J74))</formula>
    </cfRule>
  </conditionalFormatting>
  <conditionalFormatting sqref="E74">
    <cfRule type="expression" dxfId="1191" priority="771">
      <formula>ISBLANK(A74)</formula>
    </cfRule>
    <cfRule type="expression" dxfId="1190" priority="772">
      <formula>NOT(ISBLANK(A74))</formula>
    </cfRule>
  </conditionalFormatting>
  <conditionalFormatting sqref="D74">
    <cfRule type="expression" dxfId="1189" priority="769">
      <formula>ISBLANK(A74)</formula>
    </cfRule>
    <cfRule type="expression" dxfId="1188" priority="770">
      <formula>NOT(ISBLANK(A74))</formula>
    </cfRule>
  </conditionalFormatting>
  <conditionalFormatting sqref="F74">
    <cfRule type="expression" dxfId="1187" priority="767">
      <formula>ISBLANK(A74)</formula>
    </cfRule>
    <cfRule type="expression" dxfId="1186" priority="768">
      <formula>NOT(ISBLANK(A74))</formula>
    </cfRule>
  </conditionalFormatting>
  <conditionalFormatting sqref="O74">
    <cfRule type="expression" dxfId="1185" priority="765">
      <formula>ISBLANK(J74)</formula>
    </cfRule>
    <cfRule type="expression" dxfId="1184" priority="766">
      <formula>NOT(ISBLANK(J74))</formula>
    </cfRule>
  </conditionalFormatting>
  <conditionalFormatting sqref="G81">
    <cfRule type="cellIs" dxfId="1183" priority="764" operator="notEqual">
      <formula>""</formula>
    </cfRule>
  </conditionalFormatting>
  <conditionalFormatting sqref="K81">
    <cfRule type="cellIs" dxfId="1182" priority="763" operator="notEqual">
      <formula>""</formula>
    </cfRule>
  </conditionalFormatting>
  <conditionalFormatting sqref="K81">
    <cfRule type="expression" dxfId="1181" priority="762">
      <formula>OR(K81="土",K81="日")</formula>
    </cfRule>
  </conditionalFormatting>
  <conditionalFormatting sqref="L81">
    <cfRule type="expression" dxfId="1180" priority="760">
      <formula>ISBLANK(J81)</formula>
    </cfRule>
    <cfRule type="expression" dxfId="1179" priority="761">
      <formula>NOT(ISBLANK(J81))</formula>
    </cfRule>
  </conditionalFormatting>
  <conditionalFormatting sqref="J81">
    <cfRule type="cellIs" dxfId="1178" priority="759" operator="notEqual">
      <formula>""</formula>
    </cfRule>
  </conditionalFormatting>
  <conditionalFormatting sqref="J81">
    <cfRule type="containsBlanks" dxfId="1177" priority="758">
      <formula>LEN(TRIM(J81))=0</formula>
    </cfRule>
  </conditionalFormatting>
  <conditionalFormatting sqref="N81">
    <cfRule type="expression" dxfId="1176" priority="756">
      <formula>ISBLANK(J81)</formula>
    </cfRule>
    <cfRule type="expression" dxfId="1175" priority="757">
      <formula>NOT(ISBLANK(J81))</formula>
    </cfRule>
  </conditionalFormatting>
  <conditionalFormatting sqref="M81">
    <cfRule type="expression" dxfId="1174" priority="754">
      <formula>ISBLANK(J81)</formula>
    </cfRule>
    <cfRule type="expression" dxfId="1173" priority="755">
      <formula>NOT(ISBLANK(J81))</formula>
    </cfRule>
  </conditionalFormatting>
  <conditionalFormatting sqref="E81">
    <cfRule type="expression" dxfId="1172" priority="752">
      <formula>ISBLANK(A81)</formula>
    </cfRule>
    <cfRule type="expression" dxfId="1171" priority="753">
      <formula>NOT(ISBLANK(A81))</formula>
    </cfRule>
  </conditionalFormatting>
  <conditionalFormatting sqref="D81">
    <cfRule type="expression" dxfId="1170" priority="750">
      <formula>ISBLANK(A81)</formula>
    </cfRule>
    <cfRule type="expression" dxfId="1169" priority="751">
      <formula>NOT(ISBLANK(A81))</formula>
    </cfRule>
  </conditionalFormatting>
  <conditionalFormatting sqref="F81">
    <cfRule type="expression" dxfId="1168" priority="748">
      <formula>ISBLANK(A81)</formula>
    </cfRule>
    <cfRule type="expression" dxfId="1167" priority="749">
      <formula>NOT(ISBLANK(A81))</formula>
    </cfRule>
  </conditionalFormatting>
  <conditionalFormatting sqref="O81">
    <cfRule type="expression" dxfId="1166" priority="746">
      <formula>ISBLANK(J81)</formula>
    </cfRule>
    <cfRule type="expression" dxfId="1165" priority="747">
      <formula>NOT(ISBLANK(J81))</formula>
    </cfRule>
  </conditionalFormatting>
  <conditionalFormatting sqref="G88">
    <cfRule type="cellIs" dxfId="1164" priority="745" operator="notEqual">
      <formula>""</formula>
    </cfRule>
  </conditionalFormatting>
  <conditionalFormatting sqref="K88">
    <cfRule type="cellIs" dxfId="1163" priority="744" operator="notEqual">
      <formula>""</formula>
    </cfRule>
  </conditionalFormatting>
  <conditionalFormatting sqref="K88">
    <cfRule type="expression" dxfId="1162" priority="743">
      <formula>OR(K88="土",K88="日")</formula>
    </cfRule>
  </conditionalFormatting>
  <conditionalFormatting sqref="L88">
    <cfRule type="expression" dxfId="1161" priority="741">
      <formula>ISBLANK(J88)</formula>
    </cfRule>
    <cfRule type="expression" dxfId="1160" priority="742">
      <formula>NOT(ISBLANK(J88))</formula>
    </cfRule>
  </conditionalFormatting>
  <conditionalFormatting sqref="J88">
    <cfRule type="cellIs" dxfId="1159" priority="740" operator="notEqual">
      <formula>""</formula>
    </cfRule>
  </conditionalFormatting>
  <conditionalFormatting sqref="J88">
    <cfRule type="containsBlanks" dxfId="1158" priority="739">
      <formula>LEN(TRIM(J88))=0</formula>
    </cfRule>
  </conditionalFormatting>
  <conditionalFormatting sqref="N88">
    <cfRule type="expression" dxfId="1157" priority="737">
      <formula>ISBLANK(J88)</formula>
    </cfRule>
    <cfRule type="expression" dxfId="1156" priority="738">
      <formula>NOT(ISBLANK(J88))</formula>
    </cfRule>
  </conditionalFormatting>
  <conditionalFormatting sqref="M88">
    <cfRule type="expression" dxfId="1155" priority="735">
      <formula>ISBLANK(J88)</formula>
    </cfRule>
    <cfRule type="expression" dxfId="1154" priority="736">
      <formula>NOT(ISBLANK(J88))</formula>
    </cfRule>
  </conditionalFormatting>
  <conditionalFormatting sqref="E88">
    <cfRule type="expression" dxfId="1153" priority="733">
      <formula>ISBLANK(A88)</formula>
    </cfRule>
    <cfRule type="expression" dxfId="1152" priority="734">
      <formula>NOT(ISBLANK(A88))</formula>
    </cfRule>
  </conditionalFormatting>
  <conditionalFormatting sqref="D88">
    <cfRule type="expression" dxfId="1151" priority="731">
      <formula>ISBLANK(A88)</formula>
    </cfRule>
    <cfRule type="expression" dxfId="1150" priority="732">
      <formula>NOT(ISBLANK(A88))</formula>
    </cfRule>
  </conditionalFormatting>
  <conditionalFormatting sqref="F88">
    <cfRule type="expression" dxfId="1149" priority="729">
      <formula>ISBLANK(A88)</formula>
    </cfRule>
    <cfRule type="expression" dxfId="1148" priority="730">
      <formula>NOT(ISBLANK(A88))</formula>
    </cfRule>
  </conditionalFormatting>
  <conditionalFormatting sqref="O88">
    <cfRule type="expression" dxfId="1147" priority="727">
      <formula>ISBLANK(J88)</formula>
    </cfRule>
    <cfRule type="expression" dxfId="1146" priority="728">
      <formula>NOT(ISBLANK(J88))</formula>
    </cfRule>
  </conditionalFormatting>
  <conditionalFormatting sqref="G95">
    <cfRule type="cellIs" dxfId="1145" priority="726" operator="notEqual">
      <formula>""</formula>
    </cfRule>
  </conditionalFormatting>
  <conditionalFormatting sqref="K95">
    <cfRule type="cellIs" dxfId="1144" priority="725" operator="notEqual">
      <formula>""</formula>
    </cfRule>
  </conditionalFormatting>
  <conditionalFormatting sqref="K95">
    <cfRule type="expression" dxfId="1143" priority="724">
      <formula>OR(K95="土",K95="日")</formula>
    </cfRule>
  </conditionalFormatting>
  <conditionalFormatting sqref="L95">
    <cfRule type="expression" dxfId="1142" priority="722">
      <formula>ISBLANK(J95)</formula>
    </cfRule>
    <cfRule type="expression" dxfId="1141" priority="723">
      <formula>NOT(ISBLANK(J95))</formula>
    </cfRule>
  </conditionalFormatting>
  <conditionalFormatting sqref="J95">
    <cfRule type="cellIs" dxfId="1140" priority="721" operator="notEqual">
      <formula>""</formula>
    </cfRule>
  </conditionalFormatting>
  <conditionalFormatting sqref="J95">
    <cfRule type="containsBlanks" dxfId="1139" priority="720">
      <formula>LEN(TRIM(J95))=0</formula>
    </cfRule>
  </conditionalFormatting>
  <conditionalFormatting sqref="N95">
    <cfRule type="expression" dxfId="1138" priority="718">
      <formula>ISBLANK(J95)</formula>
    </cfRule>
    <cfRule type="expression" dxfId="1137" priority="719">
      <formula>NOT(ISBLANK(J95))</formula>
    </cfRule>
  </conditionalFormatting>
  <conditionalFormatting sqref="M95">
    <cfRule type="expression" dxfId="1136" priority="716">
      <formula>ISBLANK(J95)</formula>
    </cfRule>
    <cfRule type="expression" dxfId="1135" priority="717">
      <formula>NOT(ISBLANK(J95))</formula>
    </cfRule>
  </conditionalFormatting>
  <conditionalFormatting sqref="E95">
    <cfRule type="expression" dxfId="1134" priority="714">
      <formula>ISBLANK(A95)</formula>
    </cfRule>
    <cfRule type="expression" dxfId="1133" priority="715">
      <formula>NOT(ISBLANK(A95))</formula>
    </cfRule>
  </conditionalFormatting>
  <conditionalFormatting sqref="D95">
    <cfRule type="expression" dxfId="1132" priority="712">
      <formula>ISBLANK(A95)</formula>
    </cfRule>
    <cfRule type="expression" dxfId="1131" priority="713">
      <formula>NOT(ISBLANK(A95))</formula>
    </cfRule>
  </conditionalFormatting>
  <conditionalFormatting sqref="F95">
    <cfRule type="expression" dxfId="1130" priority="710">
      <formula>ISBLANK(A95)</formula>
    </cfRule>
    <cfRule type="expression" dxfId="1129" priority="711">
      <formula>NOT(ISBLANK(A95))</formula>
    </cfRule>
  </conditionalFormatting>
  <conditionalFormatting sqref="O95">
    <cfRule type="expression" dxfId="1128" priority="708">
      <formula>ISBLANK(J95)</formula>
    </cfRule>
    <cfRule type="expression" dxfId="1127" priority="709">
      <formula>NOT(ISBLANK(J95))</formula>
    </cfRule>
  </conditionalFormatting>
  <conditionalFormatting sqref="G102">
    <cfRule type="cellIs" dxfId="1126" priority="707" operator="notEqual">
      <formula>""</formula>
    </cfRule>
  </conditionalFormatting>
  <conditionalFormatting sqref="K102">
    <cfRule type="cellIs" dxfId="1125" priority="706" operator="notEqual">
      <formula>""</formula>
    </cfRule>
  </conditionalFormatting>
  <conditionalFormatting sqref="K102">
    <cfRule type="expression" dxfId="1124" priority="705">
      <formula>OR(K102="土",K102="日")</formula>
    </cfRule>
  </conditionalFormatting>
  <conditionalFormatting sqref="L102">
    <cfRule type="expression" dxfId="1123" priority="703">
      <formula>ISBLANK(J102)</formula>
    </cfRule>
    <cfRule type="expression" dxfId="1122" priority="704">
      <formula>NOT(ISBLANK(J102))</formula>
    </cfRule>
  </conditionalFormatting>
  <conditionalFormatting sqref="J102">
    <cfRule type="cellIs" dxfId="1121" priority="702" operator="notEqual">
      <formula>""</formula>
    </cfRule>
  </conditionalFormatting>
  <conditionalFormatting sqref="J102">
    <cfRule type="containsBlanks" dxfId="1120" priority="701">
      <formula>LEN(TRIM(J102))=0</formula>
    </cfRule>
  </conditionalFormatting>
  <conditionalFormatting sqref="N102">
    <cfRule type="expression" dxfId="1119" priority="699">
      <formula>ISBLANK(J102)</formula>
    </cfRule>
    <cfRule type="expression" dxfId="1118" priority="700">
      <formula>NOT(ISBLANK(J102))</formula>
    </cfRule>
  </conditionalFormatting>
  <conditionalFormatting sqref="M102">
    <cfRule type="expression" dxfId="1117" priority="697">
      <formula>ISBLANK(J102)</formula>
    </cfRule>
    <cfRule type="expression" dxfId="1116" priority="698">
      <formula>NOT(ISBLANK(J102))</formula>
    </cfRule>
  </conditionalFormatting>
  <conditionalFormatting sqref="E102">
    <cfRule type="expression" dxfId="1115" priority="695">
      <formula>ISBLANK(A102)</formula>
    </cfRule>
    <cfRule type="expression" dxfId="1114" priority="696">
      <formula>NOT(ISBLANK(A102))</formula>
    </cfRule>
  </conditionalFormatting>
  <conditionalFormatting sqref="D102">
    <cfRule type="expression" dxfId="1113" priority="693">
      <formula>ISBLANK(A102)</formula>
    </cfRule>
    <cfRule type="expression" dxfId="1112" priority="694">
      <formula>NOT(ISBLANK(A102))</formula>
    </cfRule>
  </conditionalFormatting>
  <conditionalFormatting sqref="F102">
    <cfRule type="expression" dxfId="1111" priority="691">
      <formula>ISBLANK(A102)</formula>
    </cfRule>
    <cfRule type="expression" dxfId="1110" priority="692">
      <formula>NOT(ISBLANK(A102))</formula>
    </cfRule>
  </conditionalFormatting>
  <conditionalFormatting sqref="O102">
    <cfRule type="expression" dxfId="1109" priority="689">
      <formula>ISBLANK(J102)</formula>
    </cfRule>
    <cfRule type="expression" dxfId="1108" priority="690">
      <formula>NOT(ISBLANK(J102))</formula>
    </cfRule>
  </conditionalFormatting>
  <conditionalFormatting sqref="G7">
    <cfRule type="cellIs" dxfId="1107" priority="470" operator="notEqual">
      <formula>""</formula>
    </cfRule>
    <cfRule type="cellIs" dxfId="1106" priority="471" operator="equal">
      <formula>""</formula>
    </cfRule>
  </conditionalFormatting>
  <conditionalFormatting sqref="G7:H7">
    <cfRule type="cellIs" dxfId="1105" priority="468" operator="equal">
      <formula>"計画"</formula>
    </cfRule>
    <cfRule type="cellIs" dxfId="1104" priority="469" operator="equal">
      <formula>"実績"</formula>
    </cfRule>
  </conditionalFormatting>
  <conditionalFormatting sqref="P7">
    <cfRule type="cellIs" dxfId="1103" priority="466" operator="notEqual">
      <formula>""</formula>
    </cfRule>
    <cfRule type="cellIs" dxfId="1102" priority="467" operator="equal">
      <formula>""</formula>
    </cfRule>
  </conditionalFormatting>
  <conditionalFormatting sqref="P7:Q7">
    <cfRule type="cellIs" dxfId="1101" priority="464" operator="equal">
      <formula>"計画"</formula>
    </cfRule>
    <cfRule type="cellIs" dxfId="1100" priority="465" operator="equal">
      <formula>"実績"</formula>
    </cfRule>
  </conditionalFormatting>
  <conditionalFormatting sqref="G58">
    <cfRule type="cellIs" dxfId="1099" priority="462" operator="notEqual">
      <formula>""</formula>
    </cfRule>
    <cfRule type="cellIs" dxfId="1098" priority="463" operator="equal">
      <formula>""</formula>
    </cfRule>
  </conditionalFormatting>
  <conditionalFormatting sqref="G58:H58">
    <cfRule type="cellIs" dxfId="1097" priority="460" operator="equal">
      <formula>"計画"</formula>
    </cfRule>
    <cfRule type="cellIs" dxfId="1096" priority="461" operator="equal">
      <formula>"実績"</formula>
    </cfRule>
  </conditionalFormatting>
  <conditionalFormatting sqref="P58">
    <cfRule type="cellIs" dxfId="1095" priority="458" operator="notEqual">
      <formula>""</formula>
    </cfRule>
    <cfRule type="cellIs" dxfId="1094" priority="459" operator="equal">
      <formula>""</formula>
    </cfRule>
  </conditionalFormatting>
  <conditionalFormatting sqref="P58:Q58">
    <cfRule type="cellIs" dxfId="1093" priority="456" operator="equal">
      <formula>"計画"</formula>
    </cfRule>
    <cfRule type="cellIs" dxfId="1092" priority="457" operator="equal">
      <formula>"実績"</formula>
    </cfRule>
  </conditionalFormatting>
  <conditionalFormatting sqref="F53:F54">
    <cfRule type="cellIs" dxfId="1091" priority="447" operator="notEqual">
      <formula>""</formula>
    </cfRule>
  </conditionalFormatting>
  <conditionalFormatting sqref="D55">
    <cfRule type="cellIs" dxfId="1090" priority="446" operator="notEqual">
      <formula>""</formula>
    </cfRule>
  </conditionalFormatting>
  <conditionalFormatting sqref="D53:D54">
    <cfRule type="cellIs" dxfId="1089" priority="445" operator="notEqual">
      <formula>""</formula>
    </cfRule>
  </conditionalFormatting>
  <conditionalFormatting sqref="E54">
    <cfRule type="cellIs" dxfId="1088" priority="442" operator="notEqual">
      <formula>""</formula>
    </cfRule>
  </conditionalFormatting>
  <conditionalFormatting sqref="C55">
    <cfRule type="cellIs" dxfId="1087" priority="444" operator="notEqual">
      <formula>""</formula>
    </cfRule>
  </conditionalFormatting>
  <conditionalFormatting sqref="E55">
    <cfRule type="cellIs" dxfId="1086" priority="443" operator="notEqual">
      <formula>""</formula>
    </cfRule>
  </conditionalFormatting>
  <conditionalFormatting sqref="A54">
    <cfRule type="cellIs" dxfId="1085" priority="441" operator="notEqual">
      <formula>""</formula>
    </cfRule>
  </conditionalFormatting>
  <conditionalFormatting sqref="C54">
    <cfRule type="cellIs" dxfId="1084" priority="440" operator="notEqual">
      <formula>""</formula>
    </cfRule>
  </conditionalFormatting>
  <conditionalFormatting sqref="C57">
    <cfRule type="cellIs" dxfId="1083" priority="439" operator="notEqual">
      <formula>""</formula>
    </cfRule>
  </conditionalFormatting>
  <conditionalFormatting sqref="F57">
    <cfRule type="cellIs" dxfId="1082" priority="432" operator="equal">
      <formula>"未達成"</formula>
    </cfRule>
    <cfRule type="cellIs" dxfId="1081" priority="433" operator="equal">
      <formula>"達成"</formula>
    </cfRule>
    <cfRule type="cellIs" dxfId="1080" priority="436" operator="notEqual">
      <formula>""</formula>
    </cfRule>
  </conditionalFormatting>
  <conditionalFormatting sqref="N54">
    <cfRule type="cellIs" dxfId="1079" priority="426" operator="notEqual">
      <formula>""</formula>
    </cfRule>
  </conditionalFormatting>
  <conditionalFormatting sqref="F55">
    <cfRule type="cellIs" dxfId="1078" priority="434" operator="equal">
      <formula>"未達成"</formula>
    </cfRule>
    <cfRule type="cellIs" dxfId="1077" priority="435" operator="equal">
      <formula>"達成"</formula>
    </cfRule>
    <cfRule type="cellIs" dxfId="1076" priority="438" operator="notEqual">
      <formula>""</formula>
    </cfRule>
  </conditionalFormatting>
  <conditionalFormatting sqref="D57">
    <cfRule type="cellIs" dxfId="1075" priority="437" operator="notEqual">
      <formula>""</formula>
    </cfRule>
  </conditionalFormatting>
  <conditionalFormatting sqref="M55">
    <cfRule type="cellIs" dxfId="1074" priority="430" operator="notEqual">
      <formula>""</formula>
    </cfRule>
  </conditionalFormatting>
  <conditionalFormatting sqref="O53:O54">
    <cfRule type="cellIs" dxfId="1073" priority="431" operator="notEqual">
      <formula>""</formula>
    </cfRule>
  </conditionalFormatting>
  <conditionalFormatting sqref="L55">
    <cfRule type="cellIs" dxfId="1072" priority="428" operator="notEqual">
      <formula>""</formula>
    </cfRule>
  </conditionalFormatting>
  <conditionalFormatting sqref="M53:M54">
    <cfRule type="cellIs" dxfId="1071" priority="429" operator="notEqual">
      <formula>""</formula>
    </cfRule>
  </conditionalFormatting>
  <conditionalFormatting sqref="N55">
    <cfRule type="cellIs" dxfId="1070" priority="427" operator="notEqual">
      <formula>""</formula>
    </cfRule>
  </conditionalFormatting>
  <conditionalFormatting sqref="O57">
    <cfRule type="cellIs" dxfId="1069" priority="420" operator="equal">
      <formula>"未達成"</formula>
    </cfRule>
    <cfRule type="cellIs" dxfId="1068" priority="421" operator="equal">
      <formula>"達成"</formula>
    </cfRule>
    <cfRule type="cellIs" dxfId="1067" priority="424" operator="notEqual">
      <formula>""</formula>
    </cfRule>
  </conditionalFormatting>
  <conditionalFormatting sqref="O55">
    <cfRule type="cellIs" dxfId="1066" priority="422" operator="equal">
      <formula>"未達成"</formula>
    </cfRule>
    <cfRule type="cellIs" dxfId="1065" priority="423" operator="equal">
      <formula>"達成"</formula>
    </cfRule>
    <cfRule type="cellIs" dxfId="1064" priority="425" operator="notEqual">
      <formula>""</formula>
    </cfRule>
  </conditionalFormatting>
  <conditionalFormatting sqref="C56">
    <cfRule type="cellIs" dxfId="1063" priority="419" operator="notEqual">
      <formula>""</formula>
    </cfRule>
  </conditionalFormatting>
  <conditionalFormatting sqref="J54">
    <cfRule type="cellIs" dxfId="1062" priority="418" operator="notEqual">
      <formula>""</formula>
    </cfRule>
  </conditionalFormatting>
  <conditionalFormatting sqref="P53">
    <cfRule type="cellIs" dxfId="1061" priority="416" operator="equal">
      <formula>"未達成"</formula>
    </cfRule>
    <cfRule type="cellIs" dxfId="1060" priority="417" operator="equal">
      <formula>"達成"</formula>
    </cfRule>
  </conditionalFormatting>
  <conditionalFormatting sqref="G53">
    <cfRule type="cellIs" dxfId="1059" priority="414" operator="equal">
      <formula>"未達成"</formula>
    </cfRule>
    <cfRule type="cellIs" dxfId="1058" priority="415" operator="equal">
      <formula>"達成"</formula>
    </cfRule>
  </conditionalFormatting>
  <conditionalFormatting sqref="L54">
    <cfRule type="cellIs" dxfId="1057" priority="413" operator="notEqual">
      <formula>""</formula>
    </cfRule>
  </conditionalFormatting>
  <conditionalFormatting sqref="E56">
    <cfRule type="cellIs" dxfId="1056" priority="412" operator="notEqual">
      <formula>""</formula>
    </cfRule>
  </conditionalFormatting>
  <conditionalFormatting sqref="L56">
    <cfRule type="cellIs" dxfId="1055" priority="411" operator="notEqual">
      <formula>""</formula>
    </cfRule>
  </conditionalFormatting>
  <conditionalFormatting sqref="N56">
    <cfRule type="cellIs" dxfId="1054" priority="410" operator="notEqual">
      <formula>""</formula>
    </cfRule>
  </conditionalFormatting>
  <conditionalFormatting sqref="M57">
    <cfRule type="cellIs" dxfId="1053" priority="407" operator="notEqual">
      <formula>""</formula>
    </cfRule>
  </conditionalFormatting>
  <conditionalFormatting sqref="L57">
    <cfRule type="cellIs" dxfId="1052" priority="408" operator="notEqual">
      <formula>""</formula>
    </cfRule>
  </conditionalFormatting>
  <conditionalFormatting sqref="N57">
    <cfRule type="cellIs" dxfId="1051" priority="406" operator="notEqual">
      <formula>""</formula>
    </cfRule>
  </conditionalFormatting>
  <conditionalFormatting sqref="E57">
    <cfRule type="cellIs" dxfId="1050" priority="409" operator="notEqual">
      <formula>""</formula>
    </cfRule>
  </conditionalFormatting>
  <conditionalFormatting sqref="D106">
    <cfRule type="cellIs" dxfId="1049" priority="405" operator="notEqual">
      <formula>""</formula>
    </cfRule>
  </conditionalFormatting>
  <conditionalFormatting sqref="C106">
    <cfRule type="cellIs" dxfId="1048" priority="404" operator="notEqual">
      <formula>""</formula>
    </cfRule>
  </conditionalFormatting>
  <conditionalFormatting sqref="E106">
    <cfRule type="cellIs" dxfId="1047" priority="403" operator="notEqual">
      <formula>""</formula>
    </cfRule>
  </conditionalFormatting>
  <conditionalFormatting sqref="F106">
    <cfRule type="cellIs" dxfId="1046" priority="400" operator="equal">
      <formula>"未達成"</formula>
    </cfRule>
    <cfRule type="cellIs" dxfId="1045" priority="401" operator="equal">
      <formula>"達成"</formula>
    </cfRule>
    <cfRule type="cellIs" dxfId="1044" priority="402" operator="notEqual">
      <formula>""</formula>
    </cfRule>
  </conditionalFormatting>
  <conditionalFormatting sqref="M106">
    <cfRule type="cellIs" dxfId="1043" priority="399" operator="notEqual">
      <formula>""</formula>
    </cfRule>
  </conditionalFormatting>
  <conditionalFormatting sqref="N106">
    <cfRule type="cellIs" dxfId="1042" priority="398" operator="notEqual">
      <formula>""</formula>
    </cfRule>
  </conditionalFormatting>
  <conditionalFormatting sqref="O106">
    <cfRule type="cellIs" dxfId="1041" priority="395" operator="equal">
      <formula>"未達成"</formula>
    </cfRule>
    <cfRule type="cellIs" dxfId="1040" priority="396" operator="equal">
      <formula>"達成"</formula>
    </cfRule>
    <cfRule type="cellIs" dxfId="1039" priority="397" operator="notEqual">
      <formula>""</formula>
    </cfRule>
  </conditionalFormatting>
  <conditionalFormatting sqref="L106">
    <cfRule type="cellIs" dxfId="1038" priority="394" operator="notEqual">
      <formula>""</formula>
    </cfRule>
  </conditionalFormatting>
  <conditionalFormatting sqref="F104">
    <cfRule type="cellIs" dxfId="1037" priority="393" operator="notEqual">
      <formula>""</formula>
    </cfRule>
  </conditionalFormatting>
  <conditionalFormatting sqref="D104">
    <cfRule type="cellIs" dxfId="1036" priority="392" operator="notEqual">
      <formula>""</formula>
    </cfRule>
  </conditionalFormatting>
  <conditionalFormatting sqref="O104">
    <cfRule type="cellIs" dxfId="1035" priority="391" operator="notEqual">
      <formula>""</formula>
    </cfRule>
  </conditionalFormatting>
  <conditionalFormatting sqref="M104">
    <cfRule type="cellIs" dxfId="1034" priority="390" operator="notEqual">
      <formula>""</formula>
    </cfRule>
  </conditionalFormatting>
  <conditionalFormatting sqref="P104">
    <cfRule type="cellIs" dxfId="1033" priority="388" operator="equal">
      <formula>"未達成"</formula>
    </cfRule>
    <cfRule type="cellIs" dxfId="1032" priority="389" operator="equal">
      <formula>"達成"</formula>
    </cfRule>
  </conditionalFormatting>
  <conditionalFormatting sqref="G104">
    <cfRule type="cellIs" dxfId="1031" priority="386" operator="equal">
      <formula>"未達成"</formula>
    </cfRule>
    <cfRule type="cellIs" dxfId="1030" priority="387" operator="equal">
      <formula>"達成"</formula>
    </cfRule>
  </conditionalFormatting>
  <conditionalFormatting sqref="A105">
    <cfRule type="cellIs" dxfId="1029" priority="382" operator="notEqual">
      <formula>""</formula>
    </cfRule>
  </conditionalFormatting>
  <conditionalFormatting sqref="C105">
    <cfRule type="cellIs" dxfId="1028" priority="381" operator="notEqual">
      <formula>""</formula>
    </cfRule>
  </conditionalFormatting>
  <conditionalFormatting sqref="O105">
    <cfRule type="cellIs" dxfId="1027" priority="380" operator="notEqual">
      <formula>""</formula>
    </cfRule>
  </conditionalFormatting>
  <conditionalFormatting sqref="M105">
    <cfRule type="cellIs" dxfId="1026" priority="379" operator="notEqual">
      <formula>""</formula>
    </cfRule>
  </conditionalFormatting>
  <conditionalFormatting sqref="N105">
    <cfRule type="cellIs" dxfId="1025" priority="378" operator="notEqual">
      <formula>""</formula>
    </cfRule>
  </conditionalFormatting>
  <conditionalFormatting sqref="J105">
    <cfRule type="cellIs" dxfId="1024" priority="377" operator="notEqual">
      <formula>""</formula>
    </cfRule>
  </conditionalFormatting>
  <conditionalFormatting sqref="L105">
    <cfRule type="cellIs" dxfId="1023" priority="376" operator="notEqual">
      <formula>""</formula>
    </cfRule>
  </conditionalFormatting>
  <conditionalFormatting sqref="L107">
    <cfRule type="cellIs" dxfId="1022" priority="365" operator="notEqual">
      <formula>""</formula>
    </cfRule>
  </conditionalFormatting>
  <conditionalFormatting sqref="N107">
    <cfRule type="cellIs" dxfId="1021" priority="364" operator="notEqual">
      <formula>""</formula>
    </cfRule>
  </conditionalFormatting>
  <conditionalFormatting sqref="E105">
    <cfRule type="cellIs" dxfId="1020" priority="383" operator="notEqual">
      <formula>""</formula>
    </cfRule>
  </conditionalFormatting>
  <conditionalFormatting sqref="F105">
    <cfRule type="cellIs" dxfId="1019" priority="385" operator="notEqual">
      <formula>""</formula>
    </cfRule>
  </conditionalFormatting>
  <conditionalFormatting sqref="D105">
    <cfRule type="cellIs" dxfId="1018" priority="384" operator="notEqual">
      <formula>""</formula>
    </cfRule>
  </conditionalFormatting>
  <conditionalFormatting sqref="C107">
    <cfRule type="cellIs" dxfId="1017" priority="367" operator="notEqual">
      <formula>""</formula>
    </cfRule>
  </conditionalFormatting>
  <conditionalFormatting sqref="E107">
    <cfRule type="cellIs" dxfId="1016" priority="366" operator="notEqual">
      <formula>""</formula>
    </cfRule>
  </conditionalFormatting>
  <conditionalFormatting sqref="M108">
    <cfRule type="cellIs" dxfId="1015" priority="361" operator="notEqual">
      <formula>""</formula>
    </cfRule>
  </conditionalFormatting>
  <conditionalFormatting sqref="N108">
    <cfRule type="cellIs" dxfId="1014" priority="360" operator="notEqual">
      <formula>""</formula>
    </cfRule>
  </conditionalFormatting>
  <conditionalFormatting sqref="C108">
    <cfRule type="cellIs" dxfId="1013" priority="375" operator="notEqual">
      <formula>""</formula>
    </cfRule>
  </conditionalFormatting>
  <conditionalFormatting sqref="F108">
    <cfRule type="cellIs" dxfId="1012" priority="371" operator="equal">
      <formula>"未達成"</formula>
    </cfRule>
    <cfRule type="cellIs" dxfId="1011" priority="372" operator="equal">
      <formula>"達成"</formula>
    </cfRule>
    <cfRule type="cellIs" dxfId="1010" priority="373" operator="notEqual">
      <formula>""</formula>
    </cfRule>
  </conditionalFormatting>
  <conditionalFormatting sqref="D108">
    <cfRule type="cellIs" dxfId="1009" priority="374" operator="notEqual">
      <formula>""</formula>
    </cfRule>
  </conditionalFormatting>
  <conditionalFormatting sqref="O108">
    <cfRule type="cellIs" dxfId="1008" priority="368" operator="equal">
      <formula>"未達成"</formula>
    </cfRule>
    <cfRule type="cellIs" dxfId="1007" priority="369" operator="equal">
      <formula>"達成"</formula>
    </cfRule>
    <cfRule type="cellIs" dxfId="1006" priority="370" operator="notEqual">
      <formula>""</formula>
    </cfRule>
  </conditionalFormatting>
  <conditionalFormatting sqref="E108">
    <cfRule type="cellIs" dxfId="1005" priority="363" operator="notEqual">
      <formula>""</formula>
    </cfRule>
  </conditionalFormatting>
  <conditionalFormatting sqref="L108">
    <cfRule type="cellIs" dxfId="1004" priority="362" operator="notEqual">
      <formula>""</formula>
    </cfRule>
  </conditionalFormatting>
  <conditionalFormatting sqref="P112">
    <cfRule type="cellIs" dxfId="1003" priority="307" operator="notEqual">
      <formula>""</formula>
    </cfRule>
  </conditionalFormatting>
  <conditionalFormatting sqref="P113">
    <cfRule type="cellIs" dxfId="1002" priority="306" operator="notEqual">
      <formula>""</formula>
    </cfRule>
  </conditionalFormatting>
  <conditionalFormatting sqref="P114">
    <cfRule type="cellIs" dxfId="1001" priority="305" operator="notEqual">
      <formula>""</formula>
    </cfRule>
  </conditionalFormatting>
  <conditionalFormatting sqref="A113:B119 B112 A149:B153 B147:B148 B120:B139 A120:A148">
    <cfRule type="cellIs" dxfId="1000" priority="309" operator="notEqual">
      <formula>""</formula>
    </cfRule>
  </conditionalFormatting>
  <conditionalFormatting sqref="B112:B139 B147:B153">
    <cfRule type="expression" dxfId="999" priority="308">
      <formula>OR(B112="土",B112="日")</formula>
    </cfRule>
  </conditionalFormatting>
  <conditionalFormatting sqref="P115">
    <cfRule type="cellIs" dxfId="998" priority="304" operator="notEqual">
      <formula>""</formula>
    </cfRule>
  </conditionalFormatting>
  <conditionalFormatting sqref="P116:P123">
    <cfRule type="cellIs" dxfId="997" priority="303" operator="notEqual">
      <formula>""</formula>
    </cfRule>
  </conditionalFormatting>
  <conditionalFormatting sqref="P124:P134">
    <cfRule type="cellIs" dxfId="996" priority="302" operator="notEqual">
      <formula>""</formula>
    </cfRule>
  </conditionalFormatting>
  <conditionalFormatting sqref="P135">
    <cfRule type="cellIs" dxfId="995" priority="301" operator="notEqual">
      <formula>""</formula>
    </cfRule>
  </conditionalFormatting>
  <conditionalFormatting sqref="P136 P138:P139 P147:P153">
    <cfRule type="cellIs" dxfId="994" priority="300" operator="notEqual">
      <formula>""</formula>
    </cfRule>
  </conditionalFormatting>
  <conditionalFormatting sqref="P137">
    <cfRule type="cellIs" dxfId="993" priority="299" operator="notEqual">
      <formula>""</formula>
    </cfRule>
  </conditionalFormatting>
  <conditionalFormatting sqref="A112:A153">
    <cfRule type="containsBlanks" dxfId="992" priority="298">
      <formula>LEN(TRIM(A112))=0</formula>
    </cfRule>
  </conditionalFormatting>
  <conditionalFormatting sqref="B140:B146">
    <cfRule type="cellIs" dxfId="991" priority="297" operator="notEqual">
      <formula>""</formula>
    </cfRule>
  </conditionalFormatting>
  <conditionalFormatting sqref="B140:B146">
    <cfRule type="expression" dxfId="990" priority="296">
      <formula>OR(B140="土",B140="日")</formula>
    </cfRule>
  </conditionalFormatting>
  <conditionalFormatting sqref="P140:P141">
    <cfRule type="cellIs" dxfId="989" priority="295" operator="notEqual">
      <formula>""</formula>
    </cfRule>
  </conditionalFormatting>
  <conditionalFormatting sqref="P142">
    <cfRule type="cellIs" dxfId="988" priority="294" operator="notEqual">
      <formula>""</formula>
    </cfRule>
  </conditionalFormatting>
  <conditionalFormatting sqref="P143 P145:P146">
    <cfRule type="cellIs" dxfId="987" priority="293" operator="notEqual">
      <formula>""</formula>
    </cfRule>
  </conditionalFormatting>
  <conditionalFormatting sqref="P144">
    <cfRule type="cellIs" dxfId="986" priority="292" operator="notEqual">
      <formula>""</formula>
    </cfRule>
  </conditionalFormatting>
  <conditionalFormatting sqref="L109">
    <cfRule type="cellIs" dxfId="985" priority="274" operator="notEqual">
      <formula>""</formula>
    </cfRule>
    <cfRule type="cellIs" dxfId="984" priority="275" operator="equal">
      <formula>""</formula>
    </cfRule>
  </conditionalFormatting>
  <conditionalFormatting sqref="N109">
    <cfRule type="cellIs" dxfId="983" priority="280" operator="notEqual">
      <formula>""</formula>
    </cfRule>
    <cfRule type="cellIs" dxfId="982" priority="281" operator="equal">
      <formula>""</formula>
    </cfRule>
  </conditionalFormatting>
  <conditionalFormatting sqref="E109">
    <cfRule type="cellIs" dxfId="981" priority="290" operator="notEqual">
      <formula>""</formula>
    </cfRule>
    <cfRule type="cellIs" dxfId="980" priority="291" operator="equal">
      <formula>""</formula>
    </cfRule>
  </conditionalFormatting>
  <conditionalFormatting sqref="E109">
    <cfRule type="cellIs" dxfId="979" priority="288" operator="notEqual">
      <formula>""</formula>
    </cfRule>
    <cfRule type="cellIs" dxfId="978" priority="289" operator="equal">
      <formula>""</formula>
    </cfRule>
  </conditionalFormatting>
  <conditionalFormatting sqref="B109:C109">
    <cfRule type="cellIs" dxfId="977" priority="286" operator="notEqual">
      <formula>""</formula>
    </cfRule>
    <cfRule type="cellIs" dxfId="976" priority="287" operator="equal">
      <formula>""</formula>
    </cfRule>
  </conditionalFormatting>
  <conditionalFormatting sqref="C109">
    <cfRule type="cellIs" dxfId="975" priority="284" operator="notEqual">
      <formula>""</formula>
    </cfRule>
    <cfRule type="cellIs" dxfId="974" priority="285" operator="equal">
      <formula>""</formula>
    </cfRule>
  </conditionalFormatting>
  <conditionalFormatting sqref="D109">
    <cfRule type="cellIs" dxfId="973" priority="282" operator="notEqual">
      <formula>""</formula>
    </cfRule>
    <cfRule type="cellIs" dxfId="972" priority="283" operator="equal">
      <formula>""</formula>
    </cfRule>
  </conditionalFormatting>
  <conditionalFormatting sqref="N109">
    <cfRule type="cellIs" dxfId="971" priority="278" operator="notEqual">
      <formula>""</formula>
    </cfRule>
    <cfRule type="cellIs" dxfId="970" priority="279" operator="equal">
      <formula>""</formula>
    </cfRule>
  </conditionalFormatting>
  <conditionalFormatting sqref="K109:L109">
    <cfRule type="cellIs" dxfId="969" priority="276" operator="notEqual">
      <formula>""</formula>
    </cfRule>
    <cfRule type="cellIs" dxfId="968" priority="277" operator="equal">
      <formula>""</formula>
    </cfRule>
  </conditionalFormatting>
  <conditionalFormatting sqref="M109">
    <cfRule type="cellIs" dxfId="967" priority="272" operator="notEqual">
      <formula>""</formula>
    </cfRule>
    <cfRule type="cellIs" dxfId="966" priority="273" operator="equal">
      <formula>""</formula>
    </cfRule>
  </conditionalFormatting>
  <conditionalFormatting sqref="G112">
    <cfRule type="cellIs" dxfId="965" priority="271" operator="notEqual">
      <formula>""</formula>
    </cfRule>
  </conditionalFormatting>
  <conditionalFormatting sqref="G113">
    <cfRule type="cellIs" dxfId="964" priority="270" operator="notEqual">
      <formula>""</formula>
    </cfRule>
  </conditionalFormatting>
  <conditionalFormatting sqref="G114">
    <cfRule type="cellIs" dxfId="963" priority="269" operator="notEqual">
      <formula>""</formula>
    </cfRule>
  </conditionalFormatting>
  <conditionalFormatting sqref="G115">
    <cfRule type="cellIs" dxfId="962" priority="268" operator="notEqual">
      <formula>""</formula>
    </cfRule>
  </conditionalFormatting>
  <conditionalFormatting sqref="G116:G117 G119:G123">
    <cfRule type="cellIs" dxfId="961" priority="267" operator="notEqual">
      <formula>""</formula>
    </cfRule>
  </conditionalFormatting>
  <conditionalFormatting sqref="G124 G133:G134 G126:G131">
    <cfRule type="cellIs" dxfId="960" priority="266" operator="notEqual">
      <formula>""</formula>
    </cfRule>
  </conditionalFormatting>
  <conditionalFormatting sqref="G135">
    <cfRule type="cellIs" dxfId="959" priority="265" operator="notEqual">
      <formula>""</formula>
    </cfRule>
  </conditionalFormatting>
  <conditionalFormatting sqref="G136 G138 G147:G152">
    <cfRule type="cellIs" dxfId="958" priority="264" operator="notEqual">
      <formula>""</formula>
    </cfRule>
  </conditionalFormatting>
  <conditionalFormatting sqref="G137">
    <cfRule type="cellIs" dxfId="957" priority="263" operator="notEqual">
      <formula>""</formula>
    </cfRule>
  </conditionalFormatting>
  <conditionalFormatting sqref="C151:C153">
    <cfRule type="expression" dxfId="956" priority="261">
      <formula>ISBLANK(A151)</formula>
    </cfRule>
    <cfRule type="expression" dxfId="955" priority="262">
      <formula>NOT(ISBLANK(A151))</formula>
    </cfRule>
  </conditionalFormatting>
  <conditionalFormatting sqref="C149:C150">
    <cfRule type="expression" dxfId="954" priority="259">
      <formula>ISBLANK(A149)</formula>
    </cfRule>
    <cfRule type="expression" dxfId="953" priority="260">
      <formula>NOT(ISBLANK(A149))</formula>
    </cfRule>
  </conditionalFormatting>
  <conditionalFormatting sqref="C112:C118">
    <cfRule type="expression" dxfId="952" priority="257">
      <formula>ISBLANK(A112)</formula>
    </cfRule>
    <cfRule type="expression" dxfId="951" priority="258">
      <formula>NOT(ISBLANK(A112))</formula>
    </cfRule>
  </conditionalFormatting>
  <conditionalFormatting sqref="C121:C125">
    <cfRule type="expression" dxfId="950" priority="255">
      <formula>ISBLANK(A121)</formula>
    </cfRule>
    <cfRule type="expression" dxfId="949" priority="256">
      <formula>NOT(ISBLANK(A121))</formula>
    </cfRule>
  </conditionalFormatting>
  <conditionalFormatting sqref="C128:C132">
    <cfRule type="expression" dxfId="948" priority="253">
      <formula>ISBLANK(A128)</formula>
    </cfRule>
    <cfRule type="expression" dxfId="947" priority="254">
      <formula>NOT(ISBLANK(A128))</formula>
    </cfRule>
  </conditionalFormatting>
  <conditionalFormatting sqref="C135:C139">
    <cfRule type="expression" dxfId="946" priority="251">
      <formula>ISBLANK(A135)</formula>
    </cfRule>
    <cfRule type="expression" dxfId="945" priority="252">
      <formula>NOT(ISBLANK(A135))</formula>
    </cfRule>
  </conditionalFormatting>
  <conditionalFormatting sqref="E112:E117 E135:E138 E149:E152 E121:E124 E128:E131">
    <cfRule type="expression" dxfId="944" priority="249">
      <formula>ISBLANK(A112)</formula>
    </cfRule>
    <cfRule type="expression" dxfId="943" priority="250">
      <formula>NOT(ISBLANK(A112))</formula>
    </cfRule>
  </conditionalFormatting>
  <conditionalFormatting sqref="K112:K117 K133:K138 K147:K152 K119:K124 K126:K131">
    <cfRule type="cellIs" dxfId="942" priority="248" operator="notEqual">
      <formula>""</formula>
    </cfRule>
  </conditionalFormatting>
  <conditionalFormatting sqref="K112:K117 K133:K138 K147:K152 K119:K124 K126:K131">
    <cfRule type="expression" dxfId="941" priority="247">
      <formula>OR(K112="土",K112="日")</formula>
    </cfRule>
  </conditionalFormatting>
  <conditionalFormatting sqref="L151:L152">
    <cfRule type="expression" dxfId="940" priority="245">
      <formula>ISBLANK(J151)</formula>
    </cfRule>
    <cfRule type="expression" dxfId="939" priority="246">
      <formula>NOT(ISBLANK(J151))</formula>
    </cfRule>
  </conditionalFormatting>
  <conditionalFormatting sqref="L149:L150">
    <cfRule type="expression" dxfId="938" priority="243">
      <formula>ISBLANK(J149)</formula>
    </cfRule>
    <cfRule type="expression" dxfId="937" priority="244">
      <formula>NOT(ISBLANK(J149))</formula>
    </cfRule>
  </conditionalFormatting>
  <conditionalFormatting sqref="L114:L117">
    <cfRule type="expression" dxfId="936" priority="241">
      <formula>ISBLANK(J114)</formula>
    </cfRule>
    <cfRule type="expression" dxfId="935" priority="242">
      <formula>NOT(ISBLANK(J114))</formula>
    </cfRule>
  </conditionalFormatting>
  <conditionalFormatting sqref="L121:L124">
    <cfRule type="expression" dxfId="934" priority="239">
      <formula>ISBLANK(J121)</formula>
    </cfRule>
    <cfRule type="expression" dxfId="933" priority="240">
      <formula>NOT(ISBLANK(J121))</formula>
    </cfRule>
  </conditionalFormatting>
  <conditionalFormatting sqref="L128:L131">
    <cfRule type="expression" dxfId="932" priority="237">
      <formula>ISBLANK(J128)</formula>
    </cfRule>
    <cfRule type="expression" dxfId="931" priority="238">
      <formula>NOT(ISBLANK(J128))</formula>
    </cfRule>
  </conditionalFormatting>
  <conditionalFormatting sqref="L135:L138">
    <cfRule type="expression" dxfId="930" priority="235">
      <formula>ISBLANK(J135)</formula>
    </cfRule>
    <cfRule type="expression" dxfId="929" priority="236">
      <formula>NOT(ISBLANK(J135))</formula>
    </cfRule>
  </conditionalFormatting>
  <conditionalFormatting sqref="N114:N117 N135:N138 N147:N152 N121:N124 N128:N131">
    <cfRule type="expression" dxfId="928" priority="233">
      <formula>ISBLANK(J114)</formula>
    </cfRule>
    <cfRule type="expression" dxfId="927" priority="234">
      <formula>NOT(ISBLANK(J114))</formula>
    </cfRule>
  </conditionalFormatting>
  <conditionalFormatting sqref="L147:L148">
    <cfRule type="expression" dxfId="926" priority="231">
      <formula>ISBLANK(J147)</formula>
    </cfRule>
    <cfRule type="expression" dxfId="925" priority="232">
      <formula>NOT(ISBLANK(J147))</formula>
    </cfRule>
  </conditionalFormatting>
  <conditionalFormatting sqref="J147:J152 J113:J117 J119:J124 J126:J131 J133:J138 J140:J143">
    <cfRule type="cellIs" dxfId="924" priority="230" operator="notEqual">
      <formula>""</formula>
    </cfRule>
  </conditionalFormatting>
  <conditionalFormatting sqref="J147:J152 J112:J117 J119:J124 J126:J131 J133:J138 J140:J143">
    <cfRule type="containsBlanks" dxfId="923" priority="229">
      <formula>LEN(TRIM(J112))=0</formula>
    </cfRule>
  </conditionalFormatting>
  <conditionalFormatting sqref="J144:J145">
    <cfRule type="containsBlanks" dxfId="922" priority="213">
      <formula>LEN(TRIM(J144))=0</formula>
    </cfRule>
  </conditionalFormatting>
  <conditionalFormatting sqref="G140:G141">
    <cfRule type="cellIs" dxfId="921" priority="228" operator="notEqual">
      <formula>""</formula>
    </cfRule>
  </conditionalFormatting>
  <conditionalFormatting sqref="G142">
    <cfRule type="cellIs" dxfId="920" priority="227" operator="notEqual">
      <formula>""</formula>
    </cfRule>
  </conditionalFormatting>
  <conditionalFormatting sqref="G143 G145">
    <cfRule type="cellIs" dxfId="919" priority="226" operator="notEqual">
      <formula>""</formula>
    </cfRule>
  </conditionalFormatting>
  <conditionalFormatting sqref="G144">
    <cfRule type="cellIs" dxfId="918" priority="225" operator="notEqual">
      <formula>""</formula>
    </cfRule>
  </conditionalFormatting>
  <conditionalFormatting sqref="C142:C146">
    <cfRule type="expression" dxfId="917" priority="223">
      <formula>ISBLANK(A142)</formula>
    </cfRule>
    <cfRule type="expression" dxfId="916" priority="224">
      <formula>NOT(ISBLANK(A142))</formula>
    </cfRule>
  </conditionalFormatting>
  <conditionalFormatting sqref="E142:E145">
    <cfRule type="expression" dxfId="915" priority="221">
      <formula>ISBLANK(A142)</formula>
    </cfRule>
    <cfRule type="expression" dxfId="914" priority="222">
      <formula>NOT(ISBLANK(A142))</formula>
    </cfRule>
  </conditionalFormatting>
  <conditionalFormatting sqref="K140:K145">
    <cfRule type="cellIs" dxfId="913" priority="220" operator="notEqual">
      <formula>""</formula>
    </cfRule>
  </conditionalFormatting>
  <conditionalFormatting sqref="K140:K145">
    <cfRule type="expression" dxfId="912" priority="219">
      <formula>OR(K140="土",K140="日")</formula>
    </cfRule>
  </conditionalFormatting>
  <conditionalFormatting sqref="L142:L145">
    <cfRule type="expression" dxfId="911" priority="217">
      <formula>ISBLANK(J142)</formula>
    </cfRule>
    <cfRule type="expression" dxfId="910" priority="218">
      <formula>NOT(ISBLANK(J142))</formula>
    </cfRule>
  </conditionalFormatting>
  <conditionalFormatting sqref="N142:N145">
    <cfRule type="expression" dxfId="909" priority="215">
      <formula>ISBLANK(J142)</formula>
    </cfRule>
    <cfRule type="expression" dxfId="908" priority="216">
      <formula>NOT(ISBLANK(J142))</formula>
    </cfRule>
  </conditionalFormatting>
  <conditionalFormatting sqref="J144:J145">
    <cfRule type="cellIs" dxfId="907" priority="214" operator="notEqual">
      <formula>""</formula>
    </cfRule>
  </conditionalFormatting>
  <conditionalFormatting sqref="C119:C120">
    <cfRule type="expression" dxfId="906" priority="211">
      <formula>ISBLANK(A119)</formula>
    </cfRule>
    <cfRule type="expression" dxfId="905" priority="212">
      <formula>NOT(ISBLANK(A119))</formula>
    </cfRule>
  </conditionalFormatting>
  <conditionalFormatting sqref="E119:E120">
    <cfRule type="expression" dxfId="904" priority="209">
      <formula>ISBLANK(A119)</formula>
    </cfRule>
    <cfRule type="expression" dxfId="903" priority="210">
      <formula>NOT(ISBLANK(A119))</formula>
    </cfRule>
  </conditionalFormatting>
  <conditionalFormatting sqref="C126:C127">
    <cfRule type="expression" dxfId="902" priority="207">
      <formula>ISBLANK(A126)</formula>
    </cfRule>
    <cfRule type="expression" dxfId="901" priority="208">
      <formula>NOT(ISBLANK(A126))</formula>
    </cfRule>
  </conditionalFormatting>
  <conditionalFormatting sqref="E126:E127">
    <cfRule type="expression" dxfId="900" priority="205">
      <formula>ISBLANK(A126)</formula>
    </cfRule>
    <cfRule type="expression" dxfId="899" priority="206">
      <formula>NOT(ISBLANK(A126))</formula>
    </cfRule>
  </conditionalFormatting>
  <conditionalFormatting sqref="C133:C134">
    <cfRule type="expression" dxfId="898" priority="203">
      <formula>ISBLANK(A133)</formula>
    </cfRule>
    <cfRule type="expression" dxfId="897" priority="204">
      <formula>NOT(ISBLANK(A133))</formula>
    </cfRule>
  </conditionalFormatting>
  <conditionalFormatting sqref="E133:E134">
    <cfRule type="expression" dxfId="896" priority="201">
      <formula>ISBLANK(A133)</formula>
    </cfRule>
    <cfRule type="expression" dxfId="895" priority="202">
      <formula>NOT(ISBLANK(A133))</formula>
    </cfRule>
  </conditionalFormatting>
  <conditionalFormatting sqref="C140:C141">
    <cfRule type="expression" dxfId="894" priority="199">
      <formula>ISBLANK(A140)</formula>
    </cfRule>
    <cfRule type="expression" dxfId="893" priority="200">
      <formula>NOT(ISBLANK(A140))</formula>
    </cfRule>
  </conditionalFormatting>
  <conditionalFormatting sqref="E140:E141">
    <cfRule type="expression" dxfId="892" priority="197">
      <formula>ISBLANK(A140)</formula>
    </cfRule>
    <cfRule type="expression" dxfId="891" priority="198">
      <formula>NOT(ISBLANK(A140))</formula>
    </cfRule>
  </conditionalFormatting>
  <conditionalFormatting sqref="C147">
    <cfRule type="expression" dxfId="890" priority="195">
      <formula>ISBLANK(A147)</formula>
    </cfRule>
    <cfRule type="expression" dxfId="889" priority="196">
      <formula>NOT(ISBLANK(A147))</formula>
    </cfRule>
  </conditionalFormatting>
  <conditionalFormatting sqref="E147">
    <cfRule type="expression" dxfId="888" priority="193">
      <formula>ISBLANK(A147)</formula>
    </cfRule>
    <cfRule type="expression" dxfId="887" priority="194">
      <formula>NOT(ISBLANK(A147))</formula>
    </cfRule>
  </conditionalFormatting>
  <conditionalFormatting sqref="C148">
    <cfRule type="expression" dxfId="886" priority="191">
      <formula>ISBLANK(A148)</formula>
    </cfRule>
    <cfRule type="expression" dxfId="885" priority="192">
      <formula>NOT(ISBLANK(A148))</formula>
    </cfRule>
  </conditionalFormatting>
  <conditionalFormatting sqref="E148">
    <cfRule type="expression" dxfId="884" priority="189">
      <formula>ISBLANK(A148)</formula>
    </cfRule>
    <cfRule type="expression" dxfId="883" priority="190">
      <formula>NOT(ISBLANK(A148))</formula>
    </cfRule>
  </conditionalFormatting>
  <conditionalFormatting sqref="L126:L127">
    <cfRule type="expression" dxfId="882" priority="187">
      <formula>ISBLANK(J126)</formula>
    </cfRule>
    <cfRule type="expression" dxfId="881" priority="188">
      <formula>NOT(ISBLANK(J126))</formula>
    </cfRule>
  </conditionalFormatting>
  <conditionalFormatting sqref="N126:N127">
    <cfRule type="expression" dxfId="880" priority="185">
      <formula>ISBLANK(J126)</formula>
    </cfRule>
    <cfRule type="expression" dxfId="879" priority="186">
      <formula>NOT(ISBLANK(J126))</formula>
    </cfRule>
  </conditionalFormatting>
  <conditionalFormatting sqref="L133:L134">
    <cfRule type="expression" dxfId="878" priority="183">
      <formula>ISBLANK(J133)</formula>
    </cfRule>
    <cfRule type="expression" dxfId="877" priority="184">
      <formula>NOT(ISBLANK(J133))</formula>
    </cfRule>
  </conditionalFormatting>
  <conditionalFormatting sqref="N133:N134">
    <cfRule type="expression" dxfId="876" priority="181">
      <formula>ISBLANK(J133)</formula>
    </cfRule>
    <cfRule type="expression" dxfId="875" priority="182">
      <formula>NOT(ISBLANK(J133))</formula>
    </cfRule>
  </conditionalFormatting>
  <conditionalFormatting sqref="L140:L141">
    <cfRule type="expression" dxfId="874" priority="179">
      <formula>ISBLANK(J140)</formula>
    </cfRule>
    <cfRule type="expression" dxfId="873" priority="180">
      <formula>NOT(ISBLANK(J140))</formula>
    </cfRule>
  </conditionalFormatting>
  <conditionalFormatting sqref="N140:N141">
    <cfRule type="expression" dxfId="872" priority="177">
      <formula>ISBLANK(J140)</formula>
    </cfRule>
    <cfRule type="expression" dxfId="871" priority="178">
      <formula>NOT(ISBLANK(J140))</formula>
    </cfRule>
  </conditionalFormatting>
  <conditionalFormatting sqref="L119:L120">
    <cfRule type="expression" dxfId="870" priority="175">
      <formula>ISBLANK(J119)</formula>
    </cfRule>
    <cfRule type="expression" dxfId="869" priority="176">
      <formula>NOT(ISBLANK(J119))</formula>
    </cfRule>
  </conditionalFormatting>
  <conditionalFormatting sqref="N119:N120">
    <cfRule type="expression" dxfId="868" priority="173">
      <formula>ISBLANK(J119)</formula>
    </cfRule>
    <cfRule type="expression" dxfId="867" priority="174">
      <formula>NOT(ISBLANK(J119))</formula>
    </cfRule>
  </conditionalFormatting>
  <conditionalFormatting sqref="L112:L113">
    <cfRule type="expression" dxfId="866" priority="171">
      <formula>ISBLANK(J112)</formula>
    </cfRule>
    <cfRule type="expression" dxfId="865" priority="172">
      <formula>NOT(ISBLANK(J112))</formula>
    </cfRule>
  </conditionalFormatting>
  <conditionalFormatting sqref="N112:N113">
    <cfRule type="expression" dxfId="864" priority="169">
      <formula>ISBLANK(J112)</formula>
    </cfRule>
    <cfRule type="expression" dxfId="863" priority="170">
      <formula>NOT(ISBLANK(J112))</formula>
    </cfRule>
  </conditionalFormatting>
  <conditionalFormatting sqref="G118">
    <cfRule type="cellIs" dxfId="862" priority="168" operator="notEqual">
      <formula>""</formula>
    </cfRule>
  </conditionalFormatting>
  <conditionalFormatting sqref="K118">
    <cfRule type="cellIs" dxfId="861" priority="167" operator="notEqual">
      <formula>""</formula>
    </cfRule>
  </conditionalFormatting>
  <conditionalFormatting sqref="K118">
    <cfRule type="expression" dxfId="860" priority="166">
      <formula>OR(K118="土",K118="日")</formula>
    </cfRule>
  </conditionalFormatting>
  <conditionalFormatting sqref="L118">
    <cfRule type="expression" dxfId="859" priority="164">
      <formula>ISBLANK(J118)</formula>
    </cfRule>
    <cfRule type="expression" dxfId="858" priority="165">
      <formula>NOT(ISBLANK(J118))</formula>
    </cfRule>
  </conditionalFormatting>
  <conditionalFormatting sqref="J118">
    <cfRule type="cellIs" dxfId="857" priority="163" operator="notEqual">
      <formula>""</formula>
    </cfRule>
  </conditionalFormatting>
  <conditionalFormatting sqref="J118">
    <cfRule type="containsBlanks" dxfId="856" priority="162">
      <formula>LEN(TRIM(J118))=0</formula>
    </cfRule>
  </conditionalFormatting>
  <conditionalFormatting sqref="N118">
    <cfRule type="expression" dxfId="855" priority="160">
      <formula>ISBLANK(J118)</formula>
    </cfRule>
    <cfRule type="expression" dxfId="854" priority="161">
      <formula>NOT(ISBLANK(J118))</formula>
    </cfRule>
  </conditionalFormatting>
  <conditionalFormatting sqref="M118">
    <cfRule type="expression" dxfId="853" priority="158">
      <formula>ISBLANK(J118)</formula>
    </cfRule>
    <cfRule type="expression" dxfId="852" priority="159">
      <formula>NOT(ISBLANK(J118))</formula>
    </cfRule>
  </conditionalFormatting>
  <conditionalFormatting sqref="E118">
    <cfRule type="expression" dxfId="851" priority="156">
      <formula>ISBLANK(A118)</formula>
    </cfRule>
    <cfRule type="expression" dxfId="850" priority="157">
      <formula>NOT(ISBLANK(A118))</formula>
    </cfRule>
  </conditionalFormatting>
  <conditionalFormatting sqref="D118">
    <cfRule type="expression" dxfId="849" priority="154">
      <formula>ISBLANK(A118)</formula>
    </cfRule>
    <cfRule type="expression" dxfId="848" priority="155">
      <formula>NOT(ISBLANK(A118))</formula>
    </cfRule>
  </conditionalFormatting>
  <conditionalFormatting sqref="F118">
    <cfRule type="expression" dxfId="847" priority="152">
      <formula>ISBLANK(A118)</formula>
    </cfRule>
    <cfRule type="expression" dxfId="846" priority="153">
      <formula>NOT(ISBLANK(A118))</formula>
    </cfRule>
  </conditionalFormatting>
  <conditionalFormatting sqref="O118">
    <cfRule type="expression" dxfId="845" priority="150">
      <formula>ISBLANK(J118)</formula>
    </cfRule>
    <cfRule type="expression" dxfId="844" priority="151">
      <formula>NOT(ISBLANK(J118))</formula>
    </cfRule>
  </conditionalFormatting>
  <conditionalFormatting sqref="G125">
    <cfRule type="cellIs" dxfId="843" priority="149" operator="notEqual">
      <formula>""</formula>
    </cfRule>
  </conditionalFormatting>
  <conditionalFormatting sqref="K125">
    <cfRule type="cellIs" dxfId="842" priority="148" operator="notEqual">
      <formula>""</formula>
    </cfRule>
  </conditionalFormatting>
  <conditionalFormatting sqref="K125">
    <cfRule type="expression" dxfId="841" priority="147">
      <formula>OR(K125="土",K125="日")</formula>
    </cfRule>
  </conditionalFormatting>
  <conditionalFormatting sqref="L125">
    <cfRule type="expression" dxfId="840" priority="145">
      <formula>ISBLANK(J125)</formula>
    </cfRule>
    <cfRule type="expression" dxfId="839" priority="146">
      <formula>NOT(ISBLANK(J125))</formula>
    </cfRule>
  </conditionalFormatting>
  <conditionalFormatting sqref="J125">
    <cfRule type="cellIs" dxfId="838" priority="144" operator="notEqual">
      <formula>""</formula>
    </cfRule>
  </conditionalFormatting>
  <conditionalFormatting sqref="J125">
    <cfRule type="containsBlanks" dxfId="837" priority="143">
      <formula>LEN(TRIM(J125))=0</formula>
    </cfRule>
  </conditionalFormatting>
  <conditionalFormatting sqref="N125">
    <cfRule type="expression" dxfId="836" priority="141">
      <formula>ISBLANK(J125)</formula>
    </cfRule>
    <cfRule type="expression" dxfId="835" priority="142">
      <formula>NOT(ISBLANK(J125))</formula>
    </cfRule>
  </conditionalFormatting>
  <conditionalFormatting sqref="M125">
    <cfRule type="expression" dxfId="834" priority="139">
      <formula>ISBLANK(J125)</formula>
    </cfRule>
    <cfRule type="expression" dxfId="833" priority="140">
      <formula>NOT(ISBLANK(J125))</formula>
    </cfRule>
  </conditionalFormatting>
  <conditionalFormatting sqref="E125">
    <cfRule type="expression" dxfId="832" priority="137">
      <formula>ISBLANK(A125)</formula>
    </cfRule>
    <cfRule type="expression" dxfId="831" priority="138">
      <formula>NOT(ISBLANK(A125))</formula>
    </cfRule>
  </conditionalFormatting>
  <conditionalFormatting sqref="D125">
    <cfRule type="expression" dxfId="830" priority="135">
      <formula>ISBLANK(A125)</formula>
    </cfRule>
    <cfRule type="expression" dxfId="829" priority="136">
      <formula>NOT(ISBLANK(A125))</formula>
    </cfRule>
  </conditionalFormatting>
  <conditionalFormatting sqref="F125">
    <cfRule type="expression" dxfId="828" priority="133">
      <formula>ISBLANK(A125)</formula>
    </cfRule>
    <cfRule type="expression" dxfId="827" priority="134">
      <formula>NOT(ISBLANK(A125))</formula>
    </cfRule>
  </conditionalFormatting>
  <conditionalFormatting sqref="O125">
    <cfRule type="expression" dxfId="826" priority="131">
      <formula>ISBLANK(J125)</formula>
    </cfRule>
    <cfRule type="expression" dxfId="825" priority="132">
      <formula>NOT(ISBLANK(J125))</formula>
    </cfRule>
  </conditionalFormatting>
  <conditionalFormatting sqref="G132">
    <cfRule type="cellIs" dxfId="824" priority="130" operator="notEqual">
      <formula>""</formula>
    </cfRule>
  </conditionalFormatting>
  <conditionalFormatting sqref="K132">
    <cfRule type="cellIs" dxfId="823" priority="129" operator="notEqual">
      <formula>""</formula>
    </cfRule>
  </conditionalFormatting>
  <conditionalFormatting sqref="K132">
    <cfRule type="expression" dxfId="822" priority="128">
      <formula>OR(K132="土",K132="日")</formula>
    </cfRule>
  </conditionalFormatting>
  <conditionalFormatting sqref="L132">
    <cfRule type="expression" dxfId="821" priority="126">
      <formula>ISBLANK(J132)</formula>
    </cfRule>
    <cfRule type="expression" dxfId="820" priority="127">
      <formula>NOT(ISBLANK(J132))</formula>
    </cfRule>
  </conditionalFormatting>
  <conditionalFormatting sqref="J132">
    <cfRule type="cellIs" dxfId="819" priority="125" operator="notEqual">
      <formula>""</formula>
    </cfRule>
  </conditionalFormatting>
  <conditionalFormatting sqref="J132">
    <cfRule type="containsBlanks" dxfId="818" priority="124">
      <formula>LEN(TRIM(J132))=0</formula>
    </cfRule>
  </conditionalFormatting>
  <conditionalFormatting sqref="N132">
    <cfRule type="expression" dxfId="817" priority="122">
      <formula>ISBLANK(J132)</formula>
    </cfRule>
    <cfRule type="expression" dxfId="816" priority="123">
      <formula>NOT(ISBLANK(J132))</formula>
    </cfRule>
  </conditionalFormatting>
  <conditionalFormatting sqref="M132">
    <cfRule type="expression" dxfId="815" priority="120">
      <formula>ISBLANK(J132)</formula>
    </cfRule>
    <cfRule type="expression" dxfId="814" priority="121">
      <formula>NOT(ISBLANK(J132))</formula>
    </cfRule>
  </conditionalFormatting>
  <conditionalFormatting sqref="E132">
    <cfRule type="expression" dxfId="813" priority="118">
      <formula>ISBLANK(A132)</formula>
    </cfRule>
    <cfRule type="expression" dxfId="812" priority="119">
      <formula>NOT(ISBLANK(A132))</formula>
    </cfRule>
  </conditionalFormatting>
  <conditionalFormatting sqref="D132">
    <cfRule type="expression" dxfId="811" priority="116">
      <formula>ISBLANK(A132)</formula>
    </cfRule>
    <cfRule type="expression" dxfId="810" priority="117">
      <formula>NOT(ISBLANK(A132))</formula>
    </cfRule>
  </conditionalFormatting>
  <conditionalFormatting sqref="F132">
    <cfRule type="expression" dxfId="809" priority="114">
      <formula>ISBLANK(A132)</formula>
    </cfRule>
    <cfRule type="expression" dxfId="808" priority="115">
      <formula>NOT(ISBLANK(A132))</formula>
    </cfRule>
  </conditionalFormatting>
  <conditionalFormatting sqref="O132">
    <cfRule type="expression" dxfId="807" priority="112">
      <formula>ISBLANK(J132)</formula>
    </cfRule>
    <cfRule type="expression" dxfId="806" priority="113">
      <formula>NOT(ISBLANK(J132))</formula>
    </cfRule>
  </conditionalFormatting>
  <conditionalFormatting sqref="G139">
    <cfRule type="cellIs" dxfId="805" priority="111" operator="notEqual">
      <formula>""</formula>
    </cfRule>
  </conditionalFormatting>
  <conditionalFormatting sqref="K139">
    <cfRule type="cellIs" dxfId="804" priority="110" operator="notEqual">
      <formula>""</formula>
    </cfRule>
  </conditionalFormatting>
  <conditionalFormatting sqref="K139">
    <cfRule type="expression" dxfId="803" priority="109">
      <formula>OR(K139="土",K139="日")</formula>
    </cfRule>
  </conditionalFormatting>
  <conditionalFormatting sqref="L139">
    <cfRule type="expression" dxfId="802" priority="107">
      <formula>ISBLANK(J139)</formula>
    </cfRule>
    <cfRule type="expression" dxfId="801" priority="108">
      <formula>NOT(ISBLANK(J139))</formula>
    </cfRule>
  </conditionalFormatting>
  <conditionalFormatting sqref="J139">
    <cfRule type="cellIs" dxfId="800" priority="106" operator="notEqual">
      <formula>""</formula>
    </cfRule>
  </conditionalFormatting>
  <conditionalFormatting sqref="J139">
    <cfRule type="containsBlanks" dxfId="799" priority="105">
      <formula>LEN(TRIM(J139))=0</formula>
    </cfRule>
  </conditionalFormatting>
  <conditionalFormatting sqref="N139">
    <cfRule type="expression" dxfId="798" priority="103">
      <formula>ISBLANK(J139)</formula>
    </cfRule>
    <cfRule type="expression" dxfId="797" priority="104">
      <formula>NOT(ISBLANK(J139))</formula>
    </cfRule>
  </conditionalFormatting>
  <conditionalFormatting sqref="M139">
    <cfRule type="expression" dxfId="796" priority="101">
      <formula>ISBLANK(J139)</formula>
    </cfRule>
    <cfRule type="expression" dxfId="795" priority="102">
      <formula>NOT(ISBLANK(J139))</formula>
    </cfRule>
  </conditionalFormatting>
  <conditionalFormatting sqref="E139">
    <cfRule type="expression" dxfId="794" priority="99">
      <formula>ISBLANK(A139)</formula>
    </cfRule>
    <cfRule type="expression" dxfId="793" priority="100">
      <formula>NOT(ISBLANK(A139))</formula>
    </cfRule>
  </conditionalFormatting>
  <conditionalFormatting sqref="D139">
    <cfRule type="expression" dxfId="792" priority="97">
      <formula>ISBLANK(A139)</formula>
    </cfRule>
    <cfRule type="expression" dxfId="791" priority="98">
      <formula>NOT(ISBLANK(A139))</formula>
    </cfRule>
  </conditionalFormatting>
  <conditionalFormatting sqref="F139">
    <cfRule type="expression" dxfId="790" priority="95">
      <formula>ISBLANK(A139)</formula>
    </cfRule>
    <cfRule type="expression" dxfId="789" priority="96">
      <formula>NOT(ISBLANK(A139))</formula>
    </cfRule>
  </conditionalFormatting>
  <conditionalFormatting sqref="O139">
    <cfRule type="expression" dxfId="788" priority="93">
      <formula>ISBLANK(J139)</formula>
    </cfRule>
    <cfRule type="expression" dxfId="787" priority="94">
      <formula>NOT(ISBLANK(J139))</formula>
    </cfRule>
  </conditionalFormatting>
  <conditionalFormatting sqref="G146">
    <cfRule type="cellIs" dxfId="786" priority="92" operator="notEqual">
      <formula>""</formula>
    </cfRule>
  </conditionalFormatting>
  <conditionalFormatting sqref="K146">
    <cfRule type="cellIs" dxfId="785" priority="91" operator="notEqual">
      <formula>""</formula>
    </cfRule>
  </conditionalFormatting>
  <conditionalFormatting sqref="K146">
    <cfRule type="expression" dxfId="784" priority="90">
      <formula>OR(K146="土",K146="日")</formula>
    </cfRule>
  </conditionalFormatting>
  <conditionalFormatting sqref="L146">
    <cfRule type="expression" dxfId="783" priority="88">
      <formula>ISBLANK(J146)</formula>
    </cfRule>
    <cfRule type="expression" dxfId="782" priority="89">
      <formula>NOT(ISBLANK(J146))</formula>
    </cfRule>
  </conditionalFormatting>
  <conditionalFormatting sqref="J146">
    <cfRule type="cellIs" dxfId="781" priority="87" operator="notEqual">
      <formula>""</formula>
    </cfRule>
  </conditionalFormatting>
  <conditionalFormatting sqref="J146">
    <cfRule type="containsBlanks" dxfId="780" priority="86">
      <formula>LEN(TRIM(J146))=0</formula>
    </cfRule>
  </conditionalFormatting>
  <conditionalFormatting sqref="N146">
    <cfRule type="expression" dxfId="779" priority="84">
      <formula>ISBLANK(J146)</formula>
    </cfRule>
    <cfRule type="expression" dxfId="778" priority="85">
      <formula>NOT(ISBLANK(J146))</formula>
    </cfRule>
  </conditionalFormatting>
  <conditionalFormatting sqref="M146">
    <cfRule type="expression" dxfId="777" priority="82">
      <formula>ISBLANK(J146)</formula>
    </cfRule>
    <cfRule type="expression" dxfId="776" priority="83">
      <formula>NOT(ISBLANK(J146))</formula>
    </cfRule>
  </conditionalFormatting>
  <conditionalFormatting sqref="E146">
    <cfRule type="expression" dxfId="775" priority="80">
      <formula>ISBLANK(A146)</formula>
    </cfRule>
    <cfRule type="expression" dxfId="774" priority="81">
      <formula>NOT(ISBLANK(A146))</formula>
    </cfRule>
  </conditionalFormatting>
  <conditionalFormatting sqref="D146">
    <cfRule type="expression" dxfId="773" priority="78">
      <formula>ISBLANK(A146)</formula>
    </cfRule>
    <cfRule type="expression" dxfId="772" priority="79">
      <formula>NOT(ISBLANK(A146))</formula>
    </cfRule>
  </conditionalFormatting>
  <conditionalFormatting sqref="F146">
    <cfRule type="expression" dxfId="771" priority="76">
      <formula>ISBLANK(A146)</formula>
    </cfRule>
    <cfRule type="expression" dxfId="770" priority="77">
      <formula>NOT(ISBLANK(A146))</formula>
    </cfRule>
  </conditionalFormatting>
  <conditionalFormatting sqref="O146">
    <cfRule type="expression" dxfId="769" priority="74">
      <formula>ISBLANK(J146)</formula>
    </cfRule>
    <cfRule type="expression" dxfId="768" priority="75">
      <formula>NOT(ISBLANK(J146))</formula>
    </cfRule>
  </conditionalFormatting>
  <conditionalFormatting sqref="G153">
    <cfRule type="cellIs" dxfId="767" priority="73" operator="notEqual">
      <formula>""</formula>
    </cfRule>
  </conditionalFormatting>
  <conditionalFormatting sqref="K153">
    <cfRule type="cellIs" dxfId="766" priority="72" operator="notEqual">
      <formula>""</formula>
    </cfRule>
  </conditionalFormatting>
  <conditionalFormatting sqref="K153">
    <cfRule type="expression" dxfId="765" priority="71">
      <formula>OR(K153="土",K153="日")</formula>
    </cfRule>
  </conditionalFormatting>
  <conditionalFormatting sqref="L153">
    <cfRule type="expression" dxfId="764" priority="69">
      <formula>ISBLANK(J153)</formula>
    </cfRule>
    <cfRule type="expression" dxfId="763" priority="70">
      <formula>NOT(ISBLANK(J153))</formula>
    </cfRule>
  </conditionalFormatting>
  <conditionalFormatting sqref="J153">
    <cfRule type="cellIs" dxfId="762" priority="68" operator="notEqual">
      <formula>""</formula>
    </cfRule>
  </conditionalFormatting>
  <conditionalFormatting sqref="J153">
    <cfRule type="containsBlanks" dxfId="761" priority="67">
      <formula>LEN(TRIM(J153))=0</formula>
    </cfRule>
  </conditionalFormatting>
  <conditionalFormatting sqref="N153">
    <cfRule type="expression" dxfId="760" priority="65">
      <formula>ISBLANK(J153)</formula>
    </cfRule>
    <cfRule type="expression" dxfId="759" priority="66">
      <formula>NOT(ISBLANK(J153))</formula>
    </cfRule>
  </conditionalFormatting>
  <conditionalFormatting sqref="M153">
    <cfRule type="expression" dxfId="758" priority="63">
      <formula>ISBLANK(J153)</formula>
    </cfRule>
    <cfRule type="expression" dxfId="757" priority="64">
      <formula>NOT(ISBLANK(J153))</formula>
    </cfRule>
  </conditionalFormatting>
  <conditionalFormatting sqref="E153">
    <cfRule type="expression" dxfId="756" priority="61">
      <formula>ISBLANK(A153)</formula>
    </cfRule>
    <cfRule type="expression" dxfId="755" priority="62">
      <formula>NOT(ISBLANK(A153))</formula>
    </cfRule>
  </conditionalFormatting>
  <conditionalFormatting sqref="D153">
    <cfRule type="expression" dxfId="754" priority="59">
      <formula>ISBLANK(A153)</formula>
    </cfRule>
    <cfRule type="expression" dxfId="753" priority="60">
      <formula>NOT(ISBLANK(A153))</formula>
    </cfRule>
  </conditionalFormatting>
  <conditionalFormatting sqref="F153">
    <cfRule type="expression" dxfId="752" priority="57">
      <formula>ISBLANK(A153)</formula>
    </cfRule>
    <cfRule type="expression" dxfId="751" priority="58">
      <formula>NOT(ISBLANK(A153))</formula>
    </cfRule>
  </conditionalFormatting>
  <conditionalFormatting sqref="O153">
    <cfRule type="expression" dxfId="750" priority="55">
      <formula>ISBLANK(J153)</formula>
    </cfRule>
    <cfRule type="expression" dxfId="749" priority="56">
      <formula>NOT(ISBLANK(J153))</formula>
    </cfRule>
  </conditionalFormatting>
  <conditionalFormatting sqref="G109">
    <cfRule type="cellIs" dxfId="748" priority="53" operator="notEqual">
      <formula>""</formula>
    </cfRule>
    <cfRule type="cellIs" dxfId="747" priority="54" operator="equal">
      <formula>""</formula>
    </cfRule>
  </conditionalFormatting>
  <conditionalFormatting sqref="G109:H109">
    <cfRule type="cellIs" dxfId="746" priority="51" operator="equal">
      <formula>"計画"</formula>
    </cfRule>
    <cfRule type="cellIs" dxfId="745" priority="52" operator="equal">
      <formula>"実績"</formula>
    </cfRule>
  </conditionalFormatting>
  <conditionalFormatting sqref="P109">
    <cfRule type="cellIs" dxfId="744" priority="49" operator="notEqual">
      <formula>""</formula>
    </cfRule>
    <cfRule type="cellIs" dxfId="743" priority="50" operator="equal">
      <formula>""</formula>
    </cfRule>
  </conditionalFormatting>
  <conditionalFormatting sqref="P109:Q109">
    <cfRule type="cellIs" dxfId="742" priority="47" operator="equal">
      <formula>"計画"</formula>
    </cfRule>
    <cfRule type="cellIs" dxfId="741" priority="48" operator="equal">
      <formula>"実績"</formula>
    </cfRule>
  </conditionalFormatting>
  <conditionalFormatting sqref="D157">
    <cfRule type="cellIs" dxfId="740" priority="46" operator="notEqual">
      <formula>""</formula>
    </cfRule>
  </conditionalFormatting>
  <conditionalFormatting sqref="C157">
    <cfRule type="cellIs" dxfId="739" priority="45" operator="notEqual">
      <formula>""</formula>
    </cfRule>
  </conditionalFormatting>
  <conditionalFormatting sqref="E157">
    <cfRule type="cellIs" dxfId="738" priority="44" operator="notEqual">
      <formula>""</formula>
    </cfRule>
  </conditionalFormatting>
  <conditionalFormatting sqref="F157">
    <cfRule type="cellIs" dxfId="737" priority="41" operator="equal">
      <formula>"未達成"</formula>
    </cfRule>
    <cfRule type="cellIs" dxfId="736" priority="42" operator="equal">
      <formula>"達成"</formula>
    </cfRule>
    <cfRule type="cellIs" dxfId="735" priority="43" operator="notEqual">
      <formula>""</formula>
    </cfRule>
  </conditionalFormatting>
  <conditionalFormatting sqref="M157">
    <cfRule type="cellIs" dxfId="734" priority="40" operator="notEqual">
      <formula>""</formula>
    </cfRule>
  </conditionalFormatting>
  <conditionalFormatting sqref="N157">
    <cfRule type="cellIs" dxfId="733" priority="39" operator="notEqual">
      <formula>""</formula>
    </cfRule>
  </conditionalFormatting>
  <conditionalFormatting sqref="O157">
    <cfRule type="cellIs" dxfId="732" priority="36" operator="equal">
      <formula>"未達成"</formula>
    </cfRule>
    <cfRule type="cellIs" dxfId="731" priority="37" operator="equal">
      <formula>"達成"</formula>
    </cfRule>
    <cfRule type="cellIs" dxfId="730" priority="38" operator="notEqual">
      <formula>""</formula>
    </cfRule>
  </conditionalFormatting>
  <conditionalFormatting sqref="L157">
    <cfRule type="cellIs" dxfId="729" priority="35" operator="notEqual">
      <formula>""</formula>
    </cfRule>
  </conditionalFormatting>
  <conditionalFormatting sqref="F155">
    <cfRule type="cellIs" dxfId="728" priority="34" operator="notEqual">
      <formula>""</formula>
    </cfRule>
  </conditionalFormatting>
  <conditionalFormatting sqref="D155">
    <cfRule type="cellIs" dxfId="727" priority="33" operator="notEqual">
      <formula>""</formula>
    </cfRule>
  </conditionalFormatting>
  <conditionalFormatting sqref="O155">
    <cfRule type="cellIs" dxfId="726" priority="32" operator="notEqual">
      <formula>""</formula>
    </cfRule>
  </conditionalFormatting>
  <conditionalFormatting sqref="M155">
    <cfRule type="cellIs" dxfId="725" priority="31" operator="notEqual">
      <formula>""</formula>
    </cfRule>
  </conditionalFormatting>
  <conditionalFormatting sqref="P155">
    <cfRule type="cellIs" dxfId="724" priority="29" operator="equal">
      <formula>"未達成"</formula>
    </cfRule>
    <cfRule type="cellIs" dxfId="723" priority="30" operator="equal">
      <formula>"達成"</formula>
    </cfRule>
  </conditionalFormatting>
  <conditionalFormatting sqref="G155">
    <cfRule type="cellIs" dxfId="722" priority="27" operator="equal">
      <formula>"未達成"</formula>
    </cfRule>
    <cfRule type="cellIs" dxfId="721" priority="28" operator="equal">
      <formula>"達成"</formula>
    </cfRule>
  </conditionalFormatting>
  <conditionalFormatting sqref="A156">
    <cfRule type="cellIs" dxfId="720" priority="23" operator="notEqual">
      <formula>""</formula>
    </cfRule>
  </conditionalFormatting>
  <conditionalFormatting sqref="C156">
    <cfRule type="cellIs" dxfId="719" priority="22" operator="notEqual">
      <formula>""</formula>
    </cfRule>
  </conditionalFormatting>
  <conditionalFormatting sqref="O156">
    <cfRule type="cellIs" dxfId="718" priority="21" operator="notEqual">
      <formula>""</formula>
    </cfRule>
  </conditionalFormatting>
  <conditionalFormatting sqref="M156">
    <cfRule type="cellIs" dxfId="717" priority="20" operator="notEqual">
      <formula>""</formula>
    </cfRule>
  </conditionalFormatting>
  <conditionalFormatting sqref="N156">
    <cfRule type="cellIs" dxfId="716" priority="19" operator="notEqual">
      <formula>""</formula>
    </cfRule>
  </conditionalFormatting>
  <conditionalFormatting sqref="J156">
    <cfRule type="cellIs" dxfId="715" priority="18" operator="notEqual">
      <formula>""</formula>
    </cfRule>
  </conditionalFormatting>
  <conditionalFormatting sqref="L156">
    <cfRule type="cellIs" dxfId="714" priority="17" operator="notEqual">
      <formula>""</formula>
    </cfRule>
  </conditionalFormatting>
  <conditionalFormatting sqref="L158">
    <cfRule type="cellIs" dxfId="713" priority="6" operator="notEqual">
      <formula>""</formula>
    </cfRule>
  </conditionalFormatting>
  <conditionalFormatting sqref="N158">
    <cfRule type="cellIs" dxfId="712" priority="5" operator="notEqual">
      <formula>""</formula>
    </cfRule>
  </conditionalFormatting>
  <conditionalFormatting sqref="E156">
    <cfRule type="cellIs" dxfId="711" priority="24" operator="notEqual">
      <formula>""</formula>
    </cfRule>
  </conditionalFormatting>
  <conditionalFormatting sqref="F156">
    <cfRule type="cellIs" dxfId="710" priority="26" operator="notEqual">
      <formula>""</formula>
    </cfRule>
  </conditionalFormatting>
  <conditionalFormatting sqref="D156">
    <cfRule type="cellIs" dxfId="709" priority="25" operator="notEqual">
      <formula>""</formula>
    </cfRule>
  </conditionalFormatting>
  <conditionalFormatting sqref="C158">
    <cfRule type="cellIs" dxfId="708" priority="8" operator="notEqual">
      <formula>""</formula>
    </cfRule>
  </conditionalFormatting>
  <conditionalFormatting sqref="E158">
    <cfRule type="cellIs" dxfId="707" priority="7" operator="notEqual">
      <formula>""</formula>
    </cfRule>
  </conditionalFormatting>
  <conditionalFormatting sqref="M159">
    <cfRule type="cellIs" dxfId="706" priority="2" operator="notEqual">
      <formula>""</formula>
    </cfRule>
  </conditionalFormatting>
  <conditionalFormatting sqref="N159">
    <cfRule type="cellIs" dxfId="705" priority="1" operator="notEqual">
      <formula>""</formula>
    </cfRule>
  </conditionalFormatting>
  <conditionalFormatting sqref="C159">
    <cfRule type="cellIs" dxfId="704" priority="16" operator="notEqual">
      <formula>""</formula>
    </cfRule>
  </conditionalFormatting>
  <conditionalFormatting sqref="F159">
    <cfRule type="cellIs" dxfId="703" priority="12" operator="equal">
      <formula>"未達成"</formula>
    </cfRule>
    <cfRule type="cellIs" dxfId="702" priority="13" operator="equal">
      <formula>"達成"</formula>
    </cfRule>
    <cfRule type="cellIs" dxfId="701" priority="14" operator="notEqual">
      <formula>""</formula>
    </cfRule>
  </conditionalFormatting>
  <conditionalFormatting sqref="D159">
    <cfRule type="cellIs" dxfId="700" priority="15" operator="notEqual">
      <formula>""</formula>
    </cfRule>
  </conditionalFormatting>
  <conditionalFormatting sqref="O159">
    <cfRule type="cellIs" dxfId="699" priority="9" operator="equal">
      <formula>"未達成"</formula>
    </cfRule>
    <cfRule type="cellIs" dxfId="698" priority="10" operator="equal">
      <formula>"達成"</formula>
    </cfRule>
    <cfRule type="cellIs" dxfId="697" priority="11" operator="notEqual">
      <formula>""</formula>
    </cfRule>
  </conditionalFormatting>
  <conditionalFormatting sqref="E159">
    <cfRule type="cellIs" dxfId="696" priority="4" operator="notEqual">
      <formula>""</formula>
    </cfRule>
  </conditionalFormatting>
  <conditionalFormatting sqref="L159">
    <cfRule type="cellIs" dxfId="695" priority="3" operator="notEqual">
      <formula>""</formula>
    </cfRule>
  </conditionalFormatting>
  <dataValidations count="4">
    <dataValidation type="list" allowBlank="1" showInputMessage="1" showErrorMessage="1" sqref="P58:Q58 G7:H7 P7:Q7 G58:H58 P109:Q109 G109:H109">
      <formula1>"計画,実績"</formula1>
    </dataValidation>
    <dataValidation type="list" allowBlank="1" showInputMessage="1" showErrorMessage="1" sqref="C61:C102 L61:L102 N61:N102 C10:C51 L10:L51 N10:N51 E10:E51 E61:E102 C112:C153 L112:L153 N112:N153 E112:E153">
      <formula1>"■,▲,外,／"</formula1>
    </dataValidation>
    <dataValidation type="list" allowBlank="1" showInputMessage="1" showErrorMessage="1" sqref="B10:B51 B61:B102 K61:K102 K10:K51 B112:B153 K112:K153">
      <formula1>"月,火,水,木,金,土,日"</formula1>
    </dataValidation>
    <dataValidation type="list" allowBlank="1" showInputMessage="1" showErrorMessage="1" sqref="M74 D74 M81 D81 M88 D88 M95 D95 M102 D102 O102 F102 M23 D23 M30 D30 M37 D37 M44 D44 M51 D51 O51 F51 O16 O23 O30 O37 O44 F16 F23 F30 F37 F44 M16 D16 O67 O74 O81 O88 O95 F67 F74 F81 F88 F95 M67 D67 M125 D125 M132 D132 M139 D139 M146 D146 M153 D153 O153 F153 O118 O125 O132 O139 O146 F118 F125 F132 F139 F146 M118 D118">
      <formula1>"達成,未達成,対象外"</formula1>
    </dataValidation>
  </dataValidations>
  <printOptions horizontalCentered="1"/>
  <pageMargins left="0.70866141732283472" right="0.51181102362204722" top="0.74803149606299213" bottom="0.15748031496062992" header="0.19685039370078741" footer="0"/>
  <pageSetup paperSize="9" scale="90" orientation="portrait" horizontalDpi="300" verticalDpi="300" r:id="rId1"/>
  <headerFooter>
    <oddHeader>&amp;L&amp;"游明朝,標準"&amp;9〔様式２〕&amp;R&amp;9R8.1改</oddHeader>
    <oddFooter>&amp;C&amp;P/&amp;N</oddFooter>
  </headerFooter>
  <rowBreaks count="1" manualBreakCount="1">
    <brk id="57" max="16" man="1"/>
  </rowBreaks>
  <drawing r:id="rId2"/>
  <legacyDrawing r:id="rId3"/>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3"/>
  <dimension ref="A1:AC159"/>
  <sheetViews>
    <sheetView view="pageBreakPreview" zoomScale="115" zoomScaleNormal="80" zoomScaleSheetLayoutView="115" workbookViewId="0">
      <selection activeCell="A10" sqref="A10"/>
    </sheetView>
  </sheetViews>
  <sheetFormatPr defaultColWidth="9.375" defaultRowHeight="13.5"/>
  <cols>
    <col min="1" max="17" width="5.75" style="1713" customWidth="1"/>
    <col min="18" max="18" width="3" style="1713" customWidth="1"/>
    <col min="19" max="22" width="7.5" style="1751" customWidth="1"/>
    <col min="23" max="29" width="7.5" style="1713" customWidth="1"/>
    <col min="30" max="32" width="3.875" style="1713" customWidth="1"/>
    <col min="33" max="16384" width="9.375" style="1713"/>
  </cols>
  <sheetData>
    <row r="1" spans="1:28" ht="16.5" customHeight="1">
      <c r="A1" s="1681" t="s">
        <v>2875</v>
      </c>
      <c r="B1" s="1681"/>
      <c r="C1" s="1681"/>
      <c r="D1" s="1681"/>
      <c r="E1" s="1681"/>
      <c r="F1" s="1681"/>
      <c r="G1" s="1681"/>
      <c r="H1" s="1681"/>
      <c r="I1" s="1681"/>
      <c r="J1" s="1681"/>
      <c r="K1" s="1681"/>
      <c r="L1" s="1765"/>
      <c r="M1" s="1765"/>
      <c r="N1" s="1765"/>
      <c r="O1" s="1765"/>
      <c r="P1" s="1765"/>
      <c r="Q1" s="1765"/>
    </row>
    <row r="2" spans="1:28" s="1766" customFormat="1" ht="16.5" customHeight="1">
      <c r="A2" s="4657" t="s">
        <v>3165</v>
      </c>
      <c r="B2" s="4658"/>
      <c r="C2" s="4659" t="s">
        <v>3183</v>
      </c>
      <c r="D2" s="4660"/>
      <c r="E2" s="4660"/>
      <c r="F2" s="4660"/>
      <c r="G2" s="4660"/>
      <c r="H2" s="4660"/>
      <c r="I2" s="4661"/>
      <c r="J2" s="4657" t="s">
        <v>2877</v>
      </c>
      <c r="K2" s="4662"/>
      <c r="L2" s="4659" t="s">
        <v>3184</v>
      </c>
      <c r="M2" s="4660"/>
      <c r="N2" s="4660"/>
      <c r="O2" s="4660"/>
      <c r="P2" s="4660"/>
      <c r="Q2" s="4661"/>
    </row>
    <row r="3" spans="1:28" s="1766" customFormat="1" ht="16.5" customHeight="1">
      <c r="A3" s="4657" t="s">
        <v>2878</v>
      </c>
      <c r="B3" s="4658"/>
      <c r="C3" s="1767" t="s">
        <v>2879</v>
      </c>
      <c r="D3" s="1782">
        <v>8</v>
      </c>
      <c r="E3" s="1768" t="s">
        <v>2880</v>
      </c>
      <c r="F3" s="1782">
        <v>6</v>
      </c>
      <c r="G3" s="1768" t="s">
        <v>2881</v>
      </c>
      <c r="H3" s="1782">
        <v>3</v>
      </c>
      <c r="I3" s="1768" t="s">
        <v>2882</v>
      </c>
      <c r="J3" s="1769" t="s">
        <v>2879</v>
      </c>
      <c r="K3" s="1782">
        <v>9</v>
      </c>
      <c r="L3" s="1768" t="s">
        <v>2880</v>
      </c>
      <c r="M3" s="1782">
        <v>10</v>
      </c>
      <c r="N3" s="1768" t="s">
        <v>2881</v>
      </c>
      <c r="O3" s="1782">
        <v>31</v>
      </c>
      <c r="P3" s="1768" t="s">
        <v>2883</v>
      </c>
      <c r="Q3" s="1770"/>
    </row>
    <row r="4" spans="1:28" s="1690" customFormat="1" ht="13.5" customHeight="1">
      <c r="A4" s="4644" t="s">
        <v>3166</v>
      </c>
      <c r="B4" s="4644"/>
      <c r="C4" s="4644"/>
      <c r="D4" s="4644"/>
      <c r="E4" s="4644"/>
      <c r="F4" s="4644"/>
      <c r="G4" s="4644"/>
      <c r="H4" s="4644"/>
      <c r="I4" s="4644"/>
      <c r="J4" s="4644"/>
      <c r="K4" s="4644"/>
      <c r="L4" s="4644"/>
      <c r="M4" s="4644"/>
      <c r="N4" s="4644"/>
      <c r="O4" s="4644"/>
      <c r="P4" s="4644"/>
      <c r="Q4" s="4644"/>
    </row>
    <row r="5" spans="1:28" s="1690" customFormat="1" ht="23.45" customHeight="1">
      <c r="A5" s="4645" t="s">
        <v>3167</v>
      </c>
      <c r="B5" s="4646"/>
      <c r="C5" s="4646"/>
      <c r="D5" s="4646"/>
      <c r="E5" s="4646"/>
      <c r="F5" s="4646"/>
      <c r="G5" s="4646"/>
      <c r="H5" s="4646"/>
      <c r="I5" s="4646"/>
      <c r="J5" s="4646"/>
      <c r="K5" s="4646"/>
      <c r="L5" s="4646"/>
      <c r="M5" s="4646"/>
      <c r="N5" s="4646"/>
      <c r="O5" s="4646"/>
      <c r="P5" s="4646"/>
      <c r="Q5" s="4647"/>
    </row>
    <row r="6" spans="1:28" s="1766" customFormat="1" ht="5.0999999999999996" customHeight="1" thickBot="1">
      <c r="A6" s="1771"/>
      <c r="B6" s="1772"/>
      <c r="C6" s="1772"/>
      <c r="D6" s="1772"/>
      <c r="E6" s="1772"/>
      <c r="F6" s="1772"/>
      <c r="G6" s="1772"/>
      <c r="H6" s="1772"/>
      <c r="I6" s="1773"/>
      <c r="J6" s="1772"/>
      <c r="K6" s="1772"/>
      <c r="L6" s="1772"/>
      <c r="M6" s="1772"/>
      <c r="N6" s="1772"/>
      <c r="O6" s="1772"/>
      <c r="P6" s="1772"/>
      <c r="Q6" s="1772"/>
    </row>
    <row r="7" spans="1:28" ht="20.100000000000001" customHeight="1" thickBot="1">
      <c r="A7" s="1774" t="s">
        <v>2879</v>
      </c>
      <c r="B7" s="1695">
        <v>8</v>
      </c>
      <c r="C7" s="1696" t="s">
        <v>2880</v>
      </c>
      <c r="D7" s="1695">
        <v>6</v>
      </c>
      <c r="E7" s="1696" t="s">
        <v>2881</v>
      </c>
      <c r="F7" s="1698" t="s">
        <v>3168</v>
      </c>
      <c r="G7" s="4623" t="s">
        <v>3185</v>
      </c>
      <c r="H7" s="4624"/>
      <c r="I7" s="1756"/>
      <c r="J7" s="1774" t="s">
        <v>2879</v>
      </c>
      <c r="K7" s="1695">
        <v>8</v>
      </c>
      <c r="L7" s="1696" t="s">
        <v>2880</v>
      </c>
      <c r="M7" s="1695">
        <v>7</v>
      </c>
      <c r="N7" s="1696" t="s">
        <v>2881</v>
      </c>
      <c r="O7" s="1698" t="s">
        <v>3168</v>
      </c>
      <c r="P7" s="4623" t="s">
        <v>3185</v>
      </c>
      <c r="Q7" s="4624"/>
    </row>
    <row r="8" spans="1:28" s="1775" customFormat="1" ht="15.6" customHeight="1">
      <c r="A8" s="4625" t="s">
        <v>3197</v>
      </c>
      <c r="B8" s="4627" t="s">
        <v>3170</v>
      </c>
      <c r="C8" s="4654" t="s">
        <v>3171</v>
      </c>
      <c r="D8" s="4654"/>
      <c r="E8" s="4654"/>
      <c r="F8" s="4655"/>
      <c r="G8" s="4630" t="s">
        <v>2892</v>
      </c>
      <c r="H8" s="4656"/>
      <c r="J8" s="4625" t="s">
        <v>3197</v>
      </c>
      <c r="K8" s="4621" t="s">
        <v>3170</v>
      </c>
      <c r="L8" s="4649" t="s">
        <v>3171</v>
      </c>
      <c r="M8" s="4649"/>
      <c r="N8" s="4649"/>
      <c r="O8" s="4650"/>
      <c r="P8" s="4636" t="s">
        <v>2892</v>
      </c>
      <c r="Q8" s="4651"/>
      <c r="S8" s="4621" t="s">
        <v>3169</v>
      </c>
      <c r="Z8" s="1776"/>
    </row>
    <row r="9" spans="1:28" s="1775" customFormat="1" ht="15.6" customHeight="1" thickBot="1">
      <c r="A9" s="4626"/>
      <c r="B9" s="4622"/>
      <c r="C9" s="1702" t="s">
        <v>2885</v>
      </c>
      <c r="D9" s="1703" t="s">
        <v>3172</v>
      </c>
      <c r="E9" s="1704" t="s">
        <v>2886</v>
      </c>
      <c r="F9" s="1705" t="s">
        <v>3172</v>
      </c>
      <c r="G9" s="4652"/>
      <c r="H9" s="4653"/>
      <c r="J9" s="4626"/>
      <c r="K9" s="4622"/>
      <c r="L9" s="1702" t="s">
        <v>2885</v>
      </c>
      <c r="M9" s="1703" t="s">
        <v>3172</v>
      </c>
      <c r="N9" s="1704" t="s">
        <v>2886</v>
      </c>
      <c r="O9" s="1705" t="s">
        <v>3172</v>
      </c>
      <c r="P9" s="4652"/>
      <c r="Q9" s="4653"/>
      <c r="S9" s="4622"/>
      <c r="Z9" s="1777"/>
      <c r="AA9" s="1777"/>
      <c r="AB9" s="1777"/>
    </row>
    <row r="10" spans="1:28" ht="15.6" customHeight="1">
      <c r="A10" s="1714"/>
      <c r="B10" s="1708" t="s">
        <v>2897</v>
      </c>
      <c r="C10" s="1709"/>
      <c r="D10" s="1710"/>
      <c r="E10" s="1711"/>
      <c r="F10" s="1712"/>
      <c r="G10" s="4619"/>
      <c r="H10" s="4620"/>
      <c r="J10" s="1714"/>
      <c r="K10" s="1708" t="s">
        <v>2897</v>
      </c>
      <c r="L10" s="1709"/>
      <c r="M10" s="1710"/>
      <c r="N10" s="1711"/>
      <c r="O10" s="1712"/>
      <c r="P10" s="4619"/>
      <c r="Q10" s="4620"/>
      <c r="S10" s="4621" t="s">
        <v>3170</v>
      </c>
      <c r="Z10" s="1777"/>
      <c r="AA10" s="1777"/>
      <c r="AB10" s="1777"/>
    </row>
    <row r="11" spans="1:28" ht="15.6" customHeight="1" thickBot="1">
      <c r="A11" s="1719"/>
      <c r="B11" s="1716" t="s">
        <v>2898</v>
      </c>
      <c r="C11" s="1717"/>
      <c r="D11" s="1710"/>
      <c r="E11" s="1718"/>
      <c r="F11" s="1712"/>
      <c r="G11" s="4603"/>
      <c r="H11" s="4604"/>
      <c r="J11" s="1719"/>
      <c r="K11" s="1716" t="s">
        <v>2898</v>
      </c>
      <c r="L11" s="1717"/>
      <c r="M11" s="1710"/>
      <c r="N11" s="1718"/>
      <c r="O11" s="1712"/>
      <c r="P11" s="4603"/>
      <c r="Q11" s="4604"/>
      <c r="S11" s="4622"/>
      <c r="Z11" s="1777"/>
      <c r="AA11" s="1777"/>
      <c r="AB11" s="1777"/>
    </row>
    <row r="12" spans="1:28" ht="15.6" customHeight="1" thickBot="1">
      <c r="A12" s="1719"/>
      <c r="B12" s="1716" t="s">
        <v>2899</v>
      </c>
      <c r="C12" s="1717"/>
      <c r="D12" s="1710"/>
      <c r="E12" s="1718"/>
      <c r="F12" s="1712"/>
      <c r="G12" s="4603"/>
      <c r="H12" s="4604"/>
      <c r="J12" s="1719"/>
      <c r="K12" s="1716" t="s">
        <v>2899</v>
      </c>
      <c r="L12" s="1717"/>
      <c r="M12" s="1710"/>
      <c r="N12" s="1718"/>
      <c r="O12" s="1712"/>
      <c r="P12" s="4603"/>
      <c r="Q12" s="4604"/>
      <c r="S12" s="1703" t="s">
        <v>3172</v>
      </c>
      <c r="Z12" s="1777"/>
      <c r="AA12" s="1777"/>
      <c r="AB12" s="1777"/>
    </row>
    <row r="13" spans="1:28" ht="15.6" customHeight="1">
      <c r="A13" s="1719"/>
      <c r="B13" s="1716" t="s">
        <v>2893</v>
      </c>
      <c r="C13" s="1717"/>
      <c r="D13" s="1710"/>
      <c r="E13" s="1718"/>
      <c r="F13" s="1712"/>
      <c r="G13" s="4603"/>
      <c r="H13" s="4604"/>
      <c r="J13" s="1719"/>
      <c r="K13" s="1716" t="s">
        <v>2893</v>
      </c>
      <c r="L13" s="1717"/>
      <c r="M13" s="1710"/>
      <c r="N13" s="1718"/>
      <c r="O13" s="1712"/>
      <c r="P13" s="4603"/>
      <c r="Q13" s="4604"/>
      <c r="Z13" s="1777"/>
      <c r="AA13" s="1777"/>
      <c r="AB13" s="1777"/>
    </row>
    <row r="14" spans="1:28" ht="15.6" customHeight="1">
      <c r="A14" s="1719">
        <v>3</v>
      </c>
      <c r="B14" s="1716" t="s">
        <v>2894</v>
      </c>
      <c r="C14" s="1717" t="s">
        <v>3186</v>
      </c>
      <c r="D14" s="1710"/>
      <c r="E14" s="1718" t="s">
        <v>3186</v>
      </c>
      <c r="F14" s="1712"/>
      <c r="G14" s="4603"/>
      <c r="H14" s="4604"/>
      <c r="J14" s="1719">
        <v>1</v>
      </c>
      <c r="K14" s="1716" t="s">
        <v>2894</v>
      </c>
      <c r="L14" s="1717"/>
      <c r="M14" s="1710"/>
      <c r="N14" s="1718"/>
      <c r="O14" s="1712"/>
      <c r="P14" s="4603"/>
      <c r="Q14" s="4604"/>
      <c r="Z14" s="1777"/>
      <c r="AA14" s="1777"/>
      <c r="AB14" s="1777"/>
    </row>
    <row r="15" spans="1:28" ht="15.6" customHeight="1">
      <c r="A15" s="1719">
        <v>4</v>
      </c>
      <c r="B15" s="1716" t="s">
        <v>2895</v>
      </c>
      <c r="C15" s="1717" t="s">
        <v>3186</v>
      </c>
      <c r="D15" s="1720" t="s">
        <v>3173</v>
      </c>
      <c r="E15" s="1718" t="s">
        <v>3186</v>
      </c>
      <c r="F15" s="1720" t="s">
        <v>3173</v>
      </c>
      <c r="G15" s="4603"/>
      <c r="H15" s="4604"/>
      <c r="J15" s="1719">
        <v>2</v>
      </c>
      <c r="K15" s="1716" t="s">
        <v>2895</v>
      </c>
      <c r="L15" s="1717"/>
      <c r="M15" s="1720" t="s">
        <v>3173</v>
      </c>
      <c r="N15" s="1718"/>
      <c r="O15" s="1720" t="s">
        <v>3173</v>
      </c>
      <c r="P15" s="4603"/>
      <c r="Q15" s="4604"/>
      <c r="Z15" s="1777"/>
      <c r="AA15" s="1777"/>
      <c r="AB15" s="1777"/>
    </row>
    <row r="16" spans="1:28" ht="15.6" customHeight="1" thickBot="1">
      <c r="A16" s="1719">
        <v>5</v>
      </c>
      <c r="B16" s="1721" t="s">
        <v>2896</v>
      </c>
      <c r="C16" s="1722" t="s">
        <v>3186</v>
      </c>
      <c r="D16" s="1723" t="s">
        <v>3187</v>
      </c>
      <c r="E16" s="1723" t="s">
        <v>3186</v>
      </c>
      <c r="F16" s="1723" t="s">
        <v>3187</v>
      </c>
      <c r="G16" s="4617"/>
      <c r="H16" s="4618"/>
      <c r="J16" s="1719">
        <v>3</v>
      </c>
      <c r="K16" s="1721" t="s">
        <v>2896</v>
      </c>
      <c r="L16" s="1778"/>
      <c r="M16" s="1723" t="s">
        <v>2906</v>
      </c>
      <c r="N16" s="1723"/>
      <c r="O16" s="1723" t="s">
        <v>2906</v>
      </c>
      <c r="P16" s="4617"/>
      <c r="Q16" s="4618"/>
      <c r="Z16" s="1777"/>
      <c r="AA16" s="1777"/>
      <c r="AB16" s="1777"/>
    </row>
    <row r="17" spans="1:28" ht="15.6" customHeight="1">
      <c r="A17" s="1719">
        <v>6</v>
      </c>
      <c r="B17" s="1708" t="s">
        <v>2897</v>
      </c>
      <c r="C17" s="1709" t="s">
        <v>3186</v>
      </c>
      <c r="D17" s="1710"/>
      <c r="E17" s="1711" t="s">
        <v>3186</v>
      </c>
      <c r="F17" s="1712"/>
      <c r="G17" s="4619"/>
      <c r="H17" s="4620"/>
      <c r="J17" s="1719">
        <v>4</v>
      </c>
      <c r="K17" s="1708" t="s">
        <v>2897</v>
      </c>
      <c r="L17" s="1709" t="s">
        <v>427</v>
      </c>
      <c r="M17" s="1710"/>
      <c r="N17" s="1711"/>
      <c r="O17" s="1712"/>
      <c r="P17" s="4619"/>
      <c r="Q17" s="4620"/>
      <c r="Z17" s="1777"/>
      <c r="AA17" s="1777"/>
      <c r="AB17" s="1777"/>
    </row>
    <row r="18" spans="1:28" ht="15.6" customHeight="1">
      <c r="A18" s="1719">
        <v>7</v>
      </c>
      <c r="B18" s="1716" t="s">
        <v>2898</v>
      </c>
      <c r="C18" s="1717" t="s">
        <v>3186</v>
      </c>
      <c r="D18" s="1710"/>
      <c r="E18" s="1718" t="s">
        <v>3186</v>
      </c>
      <c r="F18" s="1712"/>
      <c r="G18" s="4603"/>
      <c r="H18" s="4604"/>
      <c r="J18" s="1719">
        <v>5</v>
      </c>
      <c r="K18" s="1716" t="s">
        <v>2898</v>
      </c>
      <c r="L18" s="1717" t="s">
        <v>427</v>
      </c>
      <c r="M18" s="1710"/>
      <c r="N18" s="1718" t="s">
        <v>427</v>
      </c>
      <c r="O18" s="1712"/>
      <c r="P18" s="4603"/>
      <c r="Q18" s="4604"/>
    </row>
    <row r="19" spans="1:28" ht="15.6" customHeight="1">
      <c r="A19" s="1719">
        <v>8</v>
      </c>
      <c r="B19" s="1716" t="s">
        <v>2899</v>
      </c>
      <c r="C19" s="1717" t="s">
        <v>3186</v>
      </c>
      <c r="D19" s="1710"/>
      <c r="E19" s="1718" t="s">
        <v>3186</v>
      </c>
      <c r="F19" s="1712"/>
      <c r="G19" s="4603"/>
      <c r="H19" s="4604"/>
      <c r="J19" s="1719">
        <v>6</v>
      </c>
      <c r="K19" s="1716" t="s">
        <v>2899</v>
      </c>
      <c r="L19" s="1717"/>
      <c r="M19" s="1710"/>
      <c r="N19" s="1718"/>
      <c r="O19" s="1712"/>
      <c r="P19" s="4603"/>
      <c r="Q19" s="4604"/>
    </row>
    <row r="20" spans="1:28" ht="15.6" customHeight="1">
      <c r="A20" s="1719">
        <v>9</v>
      </c>
      <c r="B20" s="1716" t="s">
        <v>2893</v>
      </c>
      <c r="C20" s="1717" t="s">
        <v>3186</v>
      </c>
      <c r="D20" s="1710"/>
      <c r="E20" s="1718" t="s">
        <v>3186</v>
      </c>
      <c r="F20" s="1712"/>
      <c r="G20" s="4603"/>
      <c r="H20" s="4604"/>
      <c r="J20" s="1719">
        <v>7</v>
      </c>
      <c r="K20" s="1716" t="s">
        <v>2893</v>
      </c>
      <c r="L20" s="1717"/>
      <c r="M20" s="1710"/>
      <c r="N20" s="1718"/>
      <c r="O20" s="1712"/>
      <c r="P20" s="4603"/>
      <c r="Q20" s="4604"/>
    </row>
    <row r="21" spans="1:28" ht="15.6" customHeight="1">
      <c r="A21" s="1719">
        <v>10</v>
      </c>
      <c r="B21" s="1716" t="s">
        <v>2894</v>
      </c>
      <c r="C21" s="1717" t="s">
        <v>3186</v>
      </c>
      <c r="D21" s="1710"/>
      <c r="E21" s="1718" t="s">
        <v>3186</v>
      </c>
      <c r="F21" s="1712"/>
      <c r="G21" s="4603"/>
      <c r="H21" s="4604"/>
      <c r="J21" s="1719">
        <v>8</v>
      </c>
      <c r="K21" s="1716" t="s">
        <v>2894</v>
      </c>
      <c r="L21" s="1717"/>
      <c r="M21" s="1710"/>
      <c r="N21" s="1718" t="s">
        <v>427</v>
      </c>
      <c r="O21" s="1712"/>
      <c r="P21" s="4603"/>
      <c r="Q21" s="4604"/>
    </row>
    <row r="22" spans="1:28" ht="15.6" customHeight="1">
      <c r="A22" s="1719">
        <v>11</v>
      </c>
      <c r="B22" s="1716" t="s">
        <v>2895</v>
      </c>
      <c r="C22" s="1717" t="s">
        <v>3186</v>
      </c>
      <c r="D22" s="1720" t="s">
        <v>3173</v>
      </c>
      <c r="E22" s="1718" t="s">
        <v>3186</v>
      </c>
      <c r="F22" s="1720" t="s">
        <v>3173</v>
      </c>
      <c r="G22" s="4603"/>
      <c r="H22" s="4604"/>
      <c r="J22" s="1719">
        <v>9</v>
      </c>
      <c r="K22" s="1716" t="s">
        <v>2895</v>
      </c>
      <c r="L22" s="1717"/>
      <c r="M22" s="1720" t="s">
        <v>3173</v>
      </c>
      <c r="N22" s="1718"/>
      <c r="O22" s="1720" t="s">
        <v>3173</v>
      </c>
      <c r="P22" s="4603"/>
      <c r="Q22" s="4604"/>
    </row>
    <row r="23" spans="1:28" ht="15.6" customHeight="1" thickBot="1">
      <c r="A23" s="1719">
        <v>12</v>
      </c>
      <c r="B23" s="1721" t="s">
        <v>2896</v>
      </c>
      <c r="C23" s="1722" t="s">
        <v>3186</v>
      </c>
      <c r="D23" s="1723" t="s">
        <v>3187</v>
      </c>
      <c r="E23" s="1723" t="s">
        <v>3186</v>
      </c>
      <c r="F23" s="1723" t="s">
        <v>3187</v>
      </c>
      <c r="G23" s="4617"/>
      <c r="H23" s="4618"/>
      <c r="J23" s="1719">
        <v>10</v>
      </c>
      <c r="K23" s="1721" t="s">
        <v>2896</v>
      </c>
      <c r="L23" s="1722"/>
      <c r="M23" s="1723" t="s">
        <v>2906</v>
      </c>
      <c r="N23" s="1723"/>
      <c r="O23" s="1723" t="s">
        <v>2906</v>
      </c>
      <c r="P23" s="4617"/>
      <c r="Q23" s="4618"/>
    </row>
    <row r="24" spans="1:28" ht="15.6" customHeight="1">
      <c r="A24" s="1719">
        <v>13</v>
      </c>
      <c r="B24" s="1708" t="s">
        <v>2897</v>
      </c>
      <c r="C24" s="1709" t="s">
        <v>3186</v>
      </c>
      <c r="D24" s="1710"/>
      <c r="E24" s="1711" t="s">
        <v>3186</v>
      </c>
      <c r="F24" s="1712"/>
      <c r="G24" s="4619"/>
      <c r="H24" s="4620"/>
      <c r="J24" s="1719">
        <v>11</v>
      </c>
      <c r="K24" s="1708" t="s">
        <v>2897</v>
      </c>
      <c r="L24" s="1709" t="s">
        <v>427</v>
      </c>
      <c r="M24" s="1710"/>
      <c r="N24" s="1711" t="s">
        <v>427</v>
      </c>
      <c r="O24" s="1712"/>
      <c r="P24" s="4619"/>
      <c r="Q24" s="4620"/>
    </row>
    <row r="25" spans="1:28" ht="15.6" customHeight="1">
      <c r="A25" s="1719">
        <v>14</v>
      </c>
      <c r="B25" s="1716" t="s">
        <v>2898</v>
      </c>
      <c r="C25" s="1717" t="s">
        <v>3186</v>
      </c>
      <c r="D25" s="1710"/>
      <c r="E25" s="1718" t="s">
        <v>3186</v>
      </c>
      <c r="F25" s="1712"/>
      <c r="G25" s="4603"/>
      <c r="H25" s="4604"/>
      <c r="J25" s="1719">
        <v>12</v>
      </c>
      <c r="K25" s="1716" t="s">
        <v>2898</v>
      </c>
      <c r="L25" s="1717" t="s">
        <v>427</v>
      </c>
      <c r="M25" s="1710"/>
      <c r="N25" s="1718" t="s">
        <v>427</v>
      </c>
      <c r="O25" s="1712"/>
      <c r="P25" s="4603"/>
      <c r="Q25" s="4604"/>
    </row>
    <row r="26" spans="1:28" ht="15.6" customHeight="1">
      <c r="A26" s="1719">
        <v>15</v>
      </c>
      <c r="B26" s="1716" t="s">
        <v>2899</v>
      </c>
      <c r="C26" s="1717" t="s">
        <v>3186</v>
      </c>
      <c r="D26" s="1710"/>
      <c r="E26" s="1718" t="s">
        <v>3186</v>
      </c>
      <c r="F26" s="1712"/>
      <c r="G26" s="4603"/>
      <c r="H26" s="4604"/>
      <c r="J26" s="1719">
        <v>13</v>
      </c>
      <c r="K26" s="1716" t="s">
        <v>2899</v>
      </c>
      <c r="L26" s="1717"/>
      <c r="M26" s="1710"/>
      <c r="N26" s="1718"/>
      <c r="O26" s="1712"/>
      <c r="P26" s="4603"/>
      <c r="Q26" s="4604"/>
    </row>
    <row r="27" spans="1:28" ht="15.6" customHeight="1">
      <c r="A27" s="1719">
        <v>16</v>
      </c>
      <c r="B27" s="1716" t="s">
        <v>2893</v>
      </c>
      <c r="C27" s="1717" t="s">
        <v>3186</v>
      </c>
      <c r="D27" s="1710"/>
      <c r="E27" s="1718" t="s">
        <v>3186</v>
      </c>
      <c r="F27" s="1712"/>
      <c r="G27" s="4603"/>
      <c r="H27" s="4604"/>
      <c r="J27" s="1719">
        <v>14</v>
      </c>
      <c r="K27" s="1716" t="s">
        <v>2893</v>
      </c>
      <c r="L27" s="1717"/>
      <c r="M27" s="1710"/>
      <c r="N27" s="1718"/>
      <c r="O27" s="1712"/>
      <c r="P27" s="4603"/>
      <c r="Q27" s="4604"/>
    </row>
    <row r="28" spans="1:28" ht="15.6" customHeight="1">
      <c r="A28" s="1719">
        <v>17</v>
      </c>
      <c r="B28" s="1716" t="s">
        <v>2894</v>
      </c>
      <c r="C28" s="1717" t="s">
        <v>3186</v>
      </c>
      <c r="D28" s="1710"/>
      <c r="E28" s="1718" t="s">
        <v>3186</v>
      </c>
      <c r="F28" s="1712"/>
      <c r="G28" s="4603"/>
      <c r="H28" s="4604"/>
      <c r="J28" s="1719">
        <v>15</v>
      </c>
      <c r="K28" s="1716" t="s">
        <v>2894</v>
      </c>
      <c r="L28" s="1717"/>
      <c r="M28" s="1710"/>
      <c r="N28" s="1718"/>
      <c r="O28" s="1712"/>
      <c r="P28" s="4603"/>
      <c r="Q28" s="4604"/>
    </row>
    <row r="29" spans="1:28" ht="15.6" customHeight="1">
      <c r="A29" s="1719">
        <v>18</v>
      </c>
      <c r="B29" s="1716" t="s">
        <v>2895</v>
      </c>
      <c r="C29" s="1717" t="s">
        <v>3186</v>
      </c>
      <c r="D29" s="1720" t="s">
        <v>3173</v>
      </c>
      <c r="E29" s="1718" t="s">
        <v>3186</v>
      </c>
      <c r="F29" s="1720" t="s">
        <v>3173</v>
      </c>
      <c r="G29" s="4603"/>
      <c r="H29" s="4604"/>
      <c r="J29" s="1719">
        <v>16</v>
      </c>
      <c r="K29" s="1716" t="s">
        <v>2895</v>
      </c>
      <c r="L29" s="1717"/>
      <c r="M29" s="1720" t="s">
        <v>3173</v>
      </c>
      <c r="N29" s="1718"/>
      <c r="O29" s="1720" t="s">
        <v>3173</v>
      </c>
      <c r="P29" s="4603"/>
      <c r="Q29" s="4604"/>
    </row>
    <row r="30" spans="1:28" ht="15.6" customHeight="1" thickBot="1">
      <c r="A30" s="1719">
        <v>19</v>
      </c>
      <c r="B30" s="1721" t="s">
        <v>2896</v>
      </c>
      <c r="C30" s="1722" t="s">
        <v>3186</v>
      </c>
      <c r="D30" s="1723" t="s">
        <v>3187</v>
      </c>
      <c r="E30" s="1723" t="s">
        <v>3186</v>
      </c>
      <c r="F30" s="1723" t="s">
        <v>3187</v>
      </c>
      <c r="G30" s="4617"/>
      <c r="H30" s="4618"/>
      <c r="J30" s="1719">
        <v>17</v>
      </c>
      <c r="K30" s="1721" t="s">
        <v>2896</v>
      </c>
      <c r="L30" s="1722"/>
      <c r="M30" s="1723" t="s">
        <v>2906</v>
      </c>
      <c r="N30" s="1723"/>
      <c r="O30" s="1723" t="s">
        <v>2906</v>
      </c>
      <c r="P30" s="4617"/>
      <c r="Q30" s="4618"/>
    </row>
    <row r="31" spans="1:28" ht="15.6" customHeight="1">
      <c r="A31" s="1719">
        <v>20</v>
      </c>
      <c r="B31" s="1708" t="s">
        <v>2897</v>
      </c>
      <c r="C31" s="1709" t="s">
        <v>3186</v>
      </c>
      <c r="D31" s="1710"/>
      <c r="E31" s="1711" t="s">
        <v>3186</v>
      </c>
      <c r="F31" s="1712"/>
      <c r="G31" s="4619"/>
      <c r="H31" s="4620"/>
      <c r="J31" s="1719">
        <v>18</v>
      </c>
      <c r="K31" s="1708" t="s">
        <v>2897</v>
      </c>
      <c r="L31" s="1709" t="s">
        <v>427</v>
      </c>
      <c r="M31" s="1710"/>
      <c r="N31" s="1711"/>
      <c r="O31" s="1712"/>
      <c r="P31" s="4619"/>
      <c r="Q31" s="4620"/>
    </row>
    <row r="32" spans="1:28" ht="15.6" customHeight="1">
      <c r="A32" s="1719">
        <v>21</v>
      </c>
      <c r="B32" s="1716" t="s">
        <v>2898</v>
      </c>
      <c r="C32" s="1717" t="s">
        <v>3186</v>
      </c>
      <c r="D32" s="1710"/>
      <c r="E32" s="1718" t="s">
        <v>3186</v>
      </c>
      <c r="F32" s="1712"/>
      <c r="G32" s="4603"/>
      <c r="H32" s="4604"/>
      <c r="J32" s="1719">
        <v>19</v>
      </c>
      <c r="K32" s="1716" t="s">
        <v>2898</v>
      </c>
      <c r="L32" s="1717" t="s">
        <v>427</v>
      </c>
      <c r="M32" s="1710"/>
      <c r="N32" s="1718" t="s">
        <v>427</v>
      </c>
      <c r="O32" s="1712"/>
      <c r="P32" s="4603"/>
      <c r="Q32" s="4604"/>
    </row>
    <row r="33" spans="1:23" ht="15.6" customHeight="1">
      <c r="A33" s="1719">
        <v>22</v>
      </c>
      <c r="B33" s="1716" t="s">
        <v>2899</v>
      </c>
      <c r="C33" s="1717" t="s">
        <v>3186</v>
      </c>
      <c r="D33" s="1710"/>
      <c r="E33" s="1718" t="s">
        <v>3186</v>
      </c>
      <c r="F33" s="1712"/>
      <c r="G33" s="4603"/>
      <c r="H33" s="4604"/>
      <c r="J33" s="1719">
        <v>20</v>
      </c>
      <c r="K33" s="1716" t="s">
        <v>2899</v>
      </c>
      <c r="L33" s="1717"/>
      <c r="M33" s="1710"/>
      <c r="N33" s="1718"/>
      <c r="O33" s="1712"/>
      <c r="P33" s="4603"/>
      <c r="Q33" s="4604"/>
    </row>
    <row r="34" spans="1:23" ht="15.6" customHeight="1">
      <c r="A34" s="1719">
        <v>23</v>
      </c>
      <c r="B34" s="1716" t="s">
        <v>2893</v>
      </c>
      <c r="C34" s="1717" t="s">
        <v>3186</v>
      </c>
      <c r="D34" s="1710"/>
      <c r="E34" s="1718" t="s">
        <v>3186</v>
      </c>
      <c r="F34" s="1712"/>
      <c r="G34" s="4603"/>
      <c r="H34" s="4604"/>
      <c r="J34" s="1719">
        <v>21</v>
      </c>
      <c r="K34" s="1716" t="s">
        <v>2893</v>
      </c>
      <c r="L34" s="1717"/>
      <c r="M34" s="1710"/>
      <c r="N34" s="1718"/>
      <c r="O34" s="1712"/>
      <c r="P34" s="4603"/>
      <c r="Q34" s="4604"/>
    </row>
    <row r="35" spans="1:23" ht="15.6" customHeight="1">
      <c r="A35" s="1719">
        <v>24</v>
      </c>
      <c r="B35" s="1716" t="s">
        <v>2894</v>
      </c>
      <c r="C35" s="1717"/>
      <c r="D35" s="1710"/>
      <c r="E35" s="1718" t="s">
        <v>3186</v>
      </c>
      <c r="F35" s="1712"/>
      <c r="G35" s="4603"/>
      <c r="H35" s="4604"/>
      <c r="J35" s="1719">
        <v>22</v>
      </c>
      <c r="K35" s="1716" t="s">
        <v>2894</v>
      </c>
      <c r="L35" s="1717"/>
      <c r="M35" s="1710"/>
      <c r="N35" s="1718" t="s">
        <v>427</v>
      </c>
      <c r="O35" s="1712"/>
      <c r="P35" s="4603"/>
      <c r="Q35" s="4604"/>
    </row>
    <row r="36" spans="1:23" ht="15.6" customHeight="1">
      <c r="A36" s="1719">
        <v>25</v>
      </c>
      <c r="B36" s="1716" t="s">
        <v>2895</v>
      </c>
      <c r="C36" s="1717"/>
      <c r="D36" s="1720" t="s">
        <v>3173</v>
      </c>
      <c r="E36" s="1718"/>
      <c r="F36" s="1720" t="s">
        <v>3173</v>
      </c>
      <c r="G36" s="4603" t="s">
        <v>3188</v>
      </c>
      <c r="H36" s="4604"/>
      <c r="J36" s="1719">
        <v>23</v>
      </c>
      <c r="K36" s="1716" t="s">
        <v>2895</v>
      </c>
      <c r="L36" s="1717"/>
      <c r="M36" s="1720" t="s">
        <v>3173</v>
      </c>
      <c r="N36" s="1718"/>
      <c r="O36" s="1720" t="s">
        <v>3173</v>
      </c>
      <c r="P36" s="4603"/>
      <c r="Q36" s="4604"/>
    </row>
    <row r="37" spans="1:23" ht="15.6" customHeight="1" thickBot="1">
      <c r="A37" s="1719">
        <v>26</v>
      </c>
      <c r="B37" s="1721" t="s">
        <v>2896</v>
      </c>
      <c r="C37" s="1722"/>
      <c r="D37" s="1723" t="s">
        <v>2906</v>
      </c>
      <c r="E37" s="1723"/>
      <c r="F37" s="1723" t="s">
        <v>2906</v>
      </c>
      <c r="G37" s="4617"/>
      <c r="H37" s="4618"/>
      <c r="J37" s="1719">
        <v>24</v>
      </c>
      <c r="K37" s="1721" t="s">
        <v>2896</v>
      </c>
      <c r="L37" s="1722"/>
      <c r="M37" s="1723" t="s">
        <v>2906</v>
      </c>
      <c r="N37" s="1723"/>
      <c r="O37" s="1723" t="s">
        <v>2906</v>
      </c>
      <c r="P37" s="4617"/>
      <c r="Q37" s="4618"/>
    </row>
    <row r="38" spans="1:23" ht="15.6" customHeight="1">
      <c r="A38" s="1719">
        <v>27</v>
      </c>
      <c r="B38" s="1708" t="s">
        <v>2897</v>
      </c>
      <c r="C38" s="1709" t="s">
        <v>427</v>
      </c>
      <c r="D38" s="1710"/>
      <c r="E38" s="1711" t="s">
        <v>427</v>
      </c>
      <c r="F38" s="1712"/>
      <c r="G38" s="4619"/>
      <c r="H38" s="4620"/>
      <c r="J38" s="1719">
        <v>25</v>
      </c>
      <c r="K38" s="1708" t="s">
        <v>2897</v>
      </c>
      <c r="L38" s="1709" t="s">
        <v>427</v>
      </c>
      <c r="M38" s="1710"/>
      <c r="N38" s="1711" t="s">
        <v>427</v>
      </c>
      <c r="O38" s="1712"/>
      <c r="P38" s="4619"/>
      <c r="Q38" s="4620"/>
    </row>
    <row r="39" spans="1:23" ht="15.6" customHeight="1">
      <c r="A39" s="1719">
        <v>28</v>
      </c>
      <c r="B39" s="1716" t="s">
        <v>2898</v>
      </c>
      <c r="C39" s="1717" t="s">
        <v>427</v>
      </c>
      <c r="D39" s="1710"/>
      <c r="E39" s="1718" t="s">
        <v>427</v>
      </c>
      <c r="F39" s="1712"/>
      <c r="G39" s="4603"/>
      <c r="H39" s="4604"/>
      <c r="J39" s="1719">
        <v>26</v>
      </c>
      <c r="K39" s="1716" t="s">
        <v>2898</v>
      </c>
      <c r="L39" s="1717" t="s">
        <v>427</v>
      </c>
      <c r="M39" s="1710"/>
      <c r="N39" s="1718" t="s">
        <v>427</v>
      </c>
      <c r="O39" s="1712"/>
      <c r="P39" s="4603"/>
      <c r="Q39" s="4604"/>
    </row>
    <row r="40" spans="1:23" ht="15.6" customHeight="1">
      <c r="A40" s="1719">
        <v>29</v>
      </c>
      <c r="B40" s="1716" t="s">
        <v>2899</v>
      </c>
      <c r="C40" s="1717"/>
      <c r="D40" s="1710"/>
      <c r="E40" s="1718"/>
      <c r="F40" s="1712"/>
      <c r="G40" s="4603"/>
      <c r="H40" s="4604"/>
      <c r="J40" s="1719">
        <v>27</v>
      </c>
      <c r="K40" s="1716" t="s">
        <v>2899</v>
      </c>
      <c r="L40" s="1717"/>
      <c r="M40" s="1710"/>
      <c r="N40" s="1718"/>
      <c r="O40" s="1712"/>
      <c r="P40" s="4603"/>
      <c r="Q40" s="4604"/>
    </row>
    <row r="41" spans="1:23" ht="15.6" customHeight="1">
      <c r="A41" s="1719">
        <v>30</v>
      </c>
      <c r="B41" s="1716" t="s">
        <v>2893</v>
      </c>
      <c r="C41" s="1717"/>
      <c r="D41" s="1710"/>
      <c r="E41" s="1718"/>
      <c r="F41" s="1712"/>
      <c r="G41" s="4603"/>
      <c r="H41" s="4604"/>
      <c r="J41" s="1719">
        <v>28</v>
      </c>
      <c r="K41" s="1716" t="s">
        <v>2893</v>
      </c>
      <c r="L41" s="1717"/>
      <c r="M41" s="1710"/>
      <c r="N41" s="1718"/>
      <c r="O41" s="1712"/>
      <c r="P41" s="4603"/>
      <c r="Q41" s="4604"/>
    </row>
    <row r="42" spans="1:23" ht="15.6" customHeight="1">
      <c r="A42" s="1719"/>
      <c r="B42" s="1716" t="s">
        <v>2894</v>
      </c>
      <c r="C42" s="1717"/>
      <c r="D42" s="1710"/>
      <c r="E42" s="1718"/>
      <c r="F42" s="1712"/>
      <c r="G42" s="4603"/>
      <c r="H42" s="4604"/>
      <c r="J42" s="1719">
        <v>29</v>
      </c>
      <c r="K42" s="1716" t="s">
        <v>2894</v>
      </c>
      <c r="L42" s="1717"/>
      <c r="M42" s="1710"/>
      <c r="N42" s="1718"/>
      <c r="O42" s="1712"/>
      <c r="P42" s="4603"/>
      <c r="Q42" s="4604"/>
    </row>
    <row r="43" spans="1:23" ht="15.6" customHeight="1">
      <c r="A43" s="1719"/>
      <c r="B43" s="1716" t="s">
        <v>2895</v>
      </c>
      <c r="C43" s="1717"/>
      <c r="D43" s="1720" t="s">
        <v>3173</v>
      </c>
      <c r="E43" s="1718"/>
      <c r="F43" s="1720" t="s">
        <v>3173</v>
      </c>
      <c r="G43" s="4603"/>
      <c r="H43" s="4604"/>
      <c r="J43" s="1719">
        <v>30</v>
      </c>
      <c r="K43" s="1716" t="s">
        <v>2895</v>
      </c>
      <c r="L43" s="1717"/>
      <c r="M43" s="1720" t="s">
        <v>3173</v>
      </c>
      <c r="N43" s="1718"/>
      <c r="O43" s="1720" t="s">
        <v>3173</v>
      </c>
      <c r="P43" s="4603"/>
      <c r="Q43" s="4604"/>
    </row>
    <row r="44" spans="1:23" ht="15.6" customHeight="1" thickBot="1">
      <c r="A44" s="1719"/>
      <c r="B44" s="1721" t="s">
        <v>2896</v>
      </c>
      <c r="C44" s="1722"/>
      <c r="D44" s="1723"/>
      <c r="E44" s="1723"/>
      <c r="F44" s="1723"/>
      <c r="G44" s="4617"/>
      <c r="H44" s="4618"/>
      <c r="J44" s="1719">
        <v>31</v>
      </c>
      <c r="K44" s="1721" t="s">
        <v>2896</v>
      </c>
      <c r="L44" s="1722"/>
      <c r="M44" s="1723" t="s">
        <v>2906</v>
      </c>
      <c r="N44" s="1723"/>
      <c r="O44" s="1723" t="s">
        <v>2906</v>
      </c>
      <c r="P44" s="4617"/>
      <c r="Q44" s="4618"/>
    </row>
    <row r="45" spans="1:23" ht="15.6" customHeight="1">
      <c r="A45" s="1719"/>
      <c r="B45" s="1708" t="s">
        <v>2897</v>
      </c>
      <c r="C45" s="1709"/>
      <c r="D45" s="1710"/>
      <c r="E45" s="1711"/>
      <c r="F45" s="1712"/>
      <c r="G45" s="4619"/>
      <c r="H45" s="4620"/>
      <c r="J45" s="1719"/>
      <c r="K45" s="1708" t="s">
        <v>2897</v>
      </c>
      <c r="L45" s="1709"/>
      <c r="M45" s="1710"/>
      <c r="N45" s="1711"/>
      <c r="O45" s="1712"/>
      <c r="P45" s="4619"/>
      <c r="Q45" s="4620"/>
    </row>
    <row r="46" spans="1:23" ht="15.6" customHeight="1">
      <c r="A46" s="1719"/>
      <c r="B46" s="1716" t="s">
        <v>2898</v>
      </c>
      <c r="C46" s="1717"/>
      <c r="D46" s="1710"/>
      <c r="E46" s="1718"/>
      <c r="F46" s="1712"/>
      <c r="G46" s="4603"/>
      <c r="H46" s="4604"/>
      <c r="J46" s="1719"/>
      <c r="K46" s="1716" t="s">
        <v>2898</v>
      </c>
      <c r="L46" s="1717"/>
      <c r="M46" s="1710"/>
      <c r="N46" s="1718"/>
      <c r="O46" s="1712"/>
      <c r="P46" s="4603"/>
      <c r="Q46" s="4604"/>
      <c r="W46" s="1737"/>
    </row>
    <row r="47" spans="1:23" ht="15.6" customHeight="1">
      <c r="A47" s="1719"/>
      <c r="B47" s="1716" t="s">
        <v>2899</v>
      </c>
      <c r="C47" s="1717"/>
      <c r="D47" s="1710"/>
      <c r="E47" s="1718"/>
      <c r="F47" s="1712"/>
      <c r="G47" s="4603"/>
      <c r="H47" s="4604"/>
      <c r="J47" s="1719"/>
      <c r="K47" s="1716" t="s">
        <v>2899</v>
      </c>
      <c r="L47" s="1717"/>
      <c r="M47" s="1710"/>
      <c r="N47" s="1718"/>
      <c r="O47" s="1712"/>
      <c r="P47" s="4603"/>
      <c r="Q47" s="4604"/>
      <c r="W47" s="1737"/>
    </row>
    <row r="48" spans="1:23" ht="15.6" customHeight="1">
      <c r="A48" s="1719"/>
      <c r="B48" s="1716" t="s">
        <v>2893</v>
      </c>
      <c r="C48" s="1717"/>
      <c r="D48" s="1710"/>
      <c r="E48" s="1718"/>
      <c r="F48" s="1712"/>
      <c r="G48" s="4603"/>
      <c r="H48" s="4604"/>
      <c r="J48" s="1719"/>
      <c r="K48" s="1716" t="s">
        <v>2893</v>
      </c>
      <c r="L48" s="1717"/>
      <c r="M48" s="1710"/>
      <c r="N48" s="1718"/>
      <c r="O48" s="1712"/>
      <c r="P48" s="4603"/>
      <c r="Q48" s="4604"/>
      <c r="W48" s="1737"/>
    </row>
    <row r="49" spans="1:29" ht="15.6" customHeight="1">
      <c r="A49" s="1719"/>
      <c r="B49" s="1716" t="s">
        <v>2894</v>
      </c>
      <c r="C49" s="1717"/>
      <c r="D49" s="1710"/>
      <c r="E49" s="1718"/>
      <c r="F49" s="1712"/>
      <c r="G49" s="4603"/>
      <c r="H49" s="4604"/>
      <c r="J49" s="1719"/>
      <c r="K49" s="1716" t="s">
        <v>2894</v>
      </c>
      <c r="L49" s="1717"/>
      <c r="M49" s="1710"/>
      <c r="N49" s="1718"/>
      <c r="O49" s="1712"/>
      <c r="P49" s="4603"/>
      <c r="Q49" s="4604"/>
      <c r="W49" s="1737"/>
    </row>
    <row r="50" spans="1:29" ht="15.6" customHeight="1">
      <c r="A50" s="1719"/>
      <c r="B50" s="1716" t="s">
        <v>2895</v>
      </c>
      <c r="C50" s="1717"/>
      <c r="D50" s="1720" t="s">
        <v>3173</v>
      </c>
      <c r="E50" s="1718"/>
      <c r="F50" s="1720" t="s">
        <v>3173</v>
      </c>
      <c r="G50" s="4603"/>
      <c r="H50" s="4604"/>
      <c r="J50" s="1719"/>
      <c r="K50" s="1716" t="s">
        <v>2895</v>
      </c>
      <c r="L50" s="1717"/>
      <c r="M50" s="1720" t="s">
        <v>3173</v>
      </c>
      <c r="N50" s="1718"/>
      <c r="O50" s="1720" t="s">
        <v>3173</v>
      </c>
      <c r="P50" s="4603"/>
      <c r="Q50" s="4604"/>
      <c r="W50" s="1737"/>
    </row>
    <row r="51" spans="1:29" ht="15.6" customHeight="1" thickBot="1">
      <c r="A51" s="1779"/>
      <c r="B51" s="1721" t="s">
        <v>2896</v>
      </c>
      <c r="C51" s="1725"/>
      <c r="D51" s="1723"/>
      <c r="E51" s="1723"/>
      <c r="F51" s="1723"/>
      <c r="G51" s="4617"/>
      <c r="H51" s="4648"/>
      <c r="J51" s="1724"/>
      <c r="K51" s="1721" t="s">
        <v>2896</v>
      </c>
      <c r="L51" s="1725"/>
      <c r="M51" s="1723"/>
      <c r="N51" s="1723"/>
      <c r="O51" s="1723"/>
      <c r="P51" s="4605"/>
      <c r="Q51" s="4606"/>
      <c r="W51" s="1737"/>
    </row>
    <row r="52" spans="1:29" ht="15" customHeight="1">
      <c r="A52" s="4609"/>
      <c r="B52" s="4610"/>
      <c r="C52" s="1728" t="s">
        <v>3174</v>
      </c>
      <c r="D52" s="1729"/>
      <c r="E52" s="1729"/>
      <c r="F52" s="1730"/>
      <c r="G52" s="1728" t="s">
        <v>3175</v>
      </c>
      <c r="H52" s="1731"/>
      <c r="J52" s="4609"/>
      <c r="K52" s="4610"/>
      <c r="L52" s="1728" t="s">
        <v>3174</v>
      </c>
      <c r="M52" s="1729"/>
      <c r="N52" s="1729"/>
      <c r="O52" s="1730"/>
      <c r="P52" s="1728" t="s">
        <v>3175</v>
      </c>
      <c r="Q52" s="1731"/>
    </row>
    <row r="53" spans="1:29" s="1737" customFormat="1" ht="15.95" customHeight="1">
      <c r="A53" s="4611" t="s">
        <v>3176</v>
      </c>
      <c r="B53" s="4612"/>
      <c r="C53" s="1732">
        <f>COUNTIFS($A$10:$A$51,"&lt;&gt;",$B$10:$B$51,"土",$C$10:$C$51,"&lt;&gt;／",$C$10:$C$51,"&lt;&gt;外")+COUNTIFS($A$10:$A$51,"&lt;&gt;",$B$10:$B$51,"日",$C$10:$C$51,"&lt;&gt;／",$C$10:$C$51,"&lt;&gt;外")</f>
        <v>2</v>
      </c>
      <c r="D53" s="1733"/>
      <c r="E53" s="1732">
        <f>COUNTIFS(A10:A51,"&lt;&gt;",B10:B51,"土",E10:E51,"&lt;&gt;／",E10:E51,"&lt;&gt;外")+COUNTIFS(A10:A51,"&lt;&gt;",B10:B51,"日",E10:E51,"&lt;&gt;／",E10:E51,"&lt;&gt;外")</f>
        <v>2</v>
      </c>
      <c r="F53" s="1734"/>
      <c r="G53" s="1735" t="str">
        <f>IF(G57&gt;=28.5%,"達成","未達成")</f>
        <v>達成</v>
      </c>
      <c r="H53" s="1736"/>
      <c r="J53" s="4611" t="s">
        <v>3176</v>
      </c>
      <c r="K53" s="4612"/>
      <c r="L53" s="1732">
        <f>COUNTIFS(J10:J51,"&lt;&gt;",K10:K51,"土",L10:L51,"&lt;&gt;／",L10:L51,"&lt;&gt;外")+COUNTIFS(J10:J51,"&lt;&gt;",K10:K51,"日",L10:L51,"&lt;&gt;／",L10:L51,"&lt;&gt;外")</f>
        <v>8</v>
      </c>
      <c r="M53" s="1733"/>
      <c r="N53" s="1732">
        <f>COUNTIFS(J10:J51,"&lt;&gt;",K10:K51,"土",N10:N51,"&lt;&gt;／",N10:N51,"&lt;&gt;外")+COUNTIFS(J10:J51,"&lt;&gt;",K10:K51,"日",N10:N51,"&lt;&gt;／",N10:N51,"&lt;&gt;外")</f>
        <v>8</v>
      </c>
      <c r="O53" s="1734"/>
      <c r="P53" s="1735" t="str">
        <f>IF(P57&gt;=28.5%,"達成","未達成")</f>
        <v>未達成</v>
      </c>
      <c r="Q53" s="1736"/>
    </row>
    <row r="54" spans="1:29" s="1737" customFormat="1" ht="15.95" customHeight="1">
      <c r="A54" s="4613" t="s">
        <v>3177</v>
      </c>
      <c r="B54" s="4614"/>
      <c r="C54" s="1738">
        <f>$C$53/COUNTIFS($A$10:$A$51,"&lt;&gt;",$C$10:$C$51,"&lt;&gt;／",$C$10:$C$51,"&lt;&gt;外")</f>
        <v>0.2857142857142857</v>
      </c>
      <c r="D54" s="1739" t="s">
        <v>3178</v>
      </c>
      <c r="E54" s="1740"/>
      <c r="F54" s="1741"/>
      <c r="G54" s="1742" t="s">
        <v>3179</v>
      </c>
      <c r="H54" s="1743"/>
      <c r="J54" s="4613" t="s">
        <v>3177</v>
      </c>
      <c r="K54" s="4614"/>
      <c r="L54" s="1738">
        <f>L53/COUNTIFS(J10:J51,"&lt;&gt;",L10:L51,"&lt;&gt;／",L10:L51,"&lt;&gt;外")</f>
        <v>0.25806451612903225</v>
      </c>
      <c r="M54" s="1739" t="s">
        <v>3178</v>
      </c>
      <c r="N54" s="1740"/>
      <c r="O54" s="1741"/>
      <c r="P54" s="1742" t="s">
        <v>3179</v>
      </c>
      <c r="Q54" s="1743"/>
      <c r="S54" s="1732"/>
    </row>
    <row r="55" spans="1:29" ht="15.95" customHeight="1">
      <c r="A55" s="4615" t="s">
        <v>3180</v>
      </c>
      <c r="B55" s="4616"/>
      <c r="C55" s="1744">
        <f>SUMPRODUCT(($A10:$A51&lt;&gt;"")*(C10:C51="■"))+SUMPRODUCT(($A10:$A51&lt;&gt;"")*(C10:C51="▲"))</f>
        <v>2</v>
      </c>
      <c r="D55" s="1745" t="str">
        <f>IF($C54&lt;28.5%, IF(C55 &gt;= C53,"達成", "未達成"), IF($C54&gt;=28.5%, "／", "空欄"))</f>
        <v>／</v>
      </c>
      <c r="E55" s="1746">
        <f>SUMPRODUCT(($A10:$A51&lt;&gt;"")*(E10:E51="■"))+SUMPRODUCT(($A10:$A51&lt;&gt;"")*(E10:E51="▲"))</f>
        <v>2</v>
      </c>
      <c r="F55" s="1747" t="str">
        <f>IF($C54&lt;28.5%, IF(E55 &gt;= E53,"達成", "未達成"), IF($C54&gt;=28.5%, "／", "空欄"))</f>
        <v>／</v>
      </c>
      <c r="G55" s="1748">
        <f>E55</f>
        <v>2</v>
      </c>
      <c r="H55" s="1749"/>
      <c r="J55" s="4615" t="s">
        <v>3180</v>
      </c>
      <c r="K55" s="4616"/>
      <c r="L55" s="1744">
        <f>SUMPRODUCT(($J10:$J51&lt;&gt;"")*(L10:L51="■"))+SUMPRODUCT(($J10:$J51&lt;&gt;"")*(L10:L51="▲"))</f>
        <v>8</v>
      </c>
      <c r="M55" s="1745" t="str">
        <f>IF($L54&lt;28.5%, IF(L55 &gt;= L53,"達成", "未達成"), IF($L54&gt;=28.5%, "／", "空欄"))</f>
        <v>達成</v>
      </c>
      <c r="N55" s="1746">
        <f>SUMPRODUCT(($J10:$J51&lt;&gt;"")*(N10:N51="■"))+SUMPRODUCT(($J10:$J51&lt;&gt;"")*(N10:N51="▲"))</f>
        <v>8</v>
      </c>
      <c r="O55" s="1747" t="str">
        <f>IF($L54&lt;28.5%, IF(N55 &gt;= N53,"達成", "未達成"), IF($L54&gt;=28.5%, "／", "空欄"))</f>
        <v>達成</v>
      </c>
      <c r="P55" s="1748">
        <f>G55+N55</f>
        <v>10</v>
      </c>
      <c r="Q55" s="1749"/>
      <c r="R55" s="1750"/>
    </row>
    <row r="56" spans="1:29" s="1756" customFormat="1" ht="15.95" customHeight="1">
      <c r="A56" s="4615" t="s">
        <v>3181</v>
      </c>
      <c r="B56" s="4616"/>
      <c r="C56" s="1744">
        <f>COUNTIFS(A10:A51,"&lt;&gt;",C10:C51,"&lt;&gt;／",C10:C51,"&lt;&gt;外")</f>
        <v>7</v>
      </c>
      <c r="D56" s="1752"/>
      <c r="E56" s="1753">
        <f>COUNTIFS(A10:A51,"&lt;&gt;",E10:E51,"&lt;&gt;／",E10:E51,"&lt;&gt;外")</f>
        <v>6</v>
      </c>
      <c r="F56" s="1754"/>
      <c r="G56" s="1748">
        <f>E56</f>
        <v>6</v>
      </c>
      <c r="H56" s="1755"/>
      <c r="J56" s="4615" t="s">
        <v>3181</v>
      </c>
      <c r="K56" s="4616"/>
      <c r="L56" s="1744">
        <f>COUNTIFS(J10:J51,"&lt;&gt;",L10:L51,"&lt;&gt;／",L10:L51,"&lt;&gt;外")</f>
        <v>31</v>
      </c>
      <c r="M56" s="1752"/>
      <c r="N56" s="1753">
        <f>COUNTIFS(J10:J51,"&lt;&gt;",N10:N51,"&lt;&gt;／",N10:N51,"&lt;&gt;外")</f>
        <v>31</v>
      </c>
      <c r="O56" s="1754"/>
      <c r="P56" s="1748">
        <f t="shared" ref="P56" si="0">G56+N56</f>
        <v>37</v>
      </c>
      <c r="Q56" s="1755"/>
      <c r="R56" s="1757"/>
    </row>
    <row r="57" spans="1:29" ht="15.95" customHeight="1" thickBot="1">
      <c r="A57" s="4607" t="s">
        <v>3182</v>
      </c>
      <c r="B57" s="4608"/>
      <c r="C57" s="1758">
        <f>C55/C56</f>
        <v>0.2857142857142857</v>
      </c>
      <c r="D57" s="1759" t="str">
        <f>IF($C54&gt;=28.5%,IF(C57&gt;=28.5%,"達成","未達成"),IF($C54&lt;28.5%,"／","空欄"))</f>
        <v>達成</v>
      </c>
      <c r="E57" s="1760">
        <f>E55/E56</f>
        <v>0.33333333333333331</v>
      </c>
      <c r="F57" s="1761" t="str">
        <f>IF($C54&gt;=28.5%,IF(E57&gt;=28.5%,"達成","未達成"),IF($C54&lt;28.5%,"／","空欄"))</f>
        <v>達成</v>
      </c>
      <c r="G57" s="1762">
        <f>G55/G56</f>
        <v>0.33333333333333331</v>
      </c>
      <c r="H57" s="1763"/>
      <c r="J57" s="4607" t="s">
        <v>3182</v>
      </c>
      <c r="K57" s="4608"/>
      <c r="L57" s="1758">
        <f>L55/L56</f>
        <v>0.25806451612903225</v>
      </c>
      <c r="M57" s="1759" t="str">
        <f>IF($C54&gt;=28.5%,IF(L57&gt;=28.5%,"達成","未達成"),IF($C54&lt;28.5%,"／","空欄"))</f>
        <v>未達成</v>
      </c>
      <c r="N57" s="1760">
        <f>N55/N56</f>
        <v>0.25806451612903225</v>
      </c>
      <c r="O57" s="1761" t="str">
        <f>IF($L54&gt;=28.5%,IF(N57&gt;=28.5%,"達成","未達成"),IF($L54&lt;28.5%,"／","空欄"))</f>
        <v>／</v>
      </c>
      <c r="P57" s="1762">
        <f>P55/P56</f>
        <v>0.27027027027027029</v>
      </c>
      <c r="Q57" s="1763"/>
    </row>
    <row r="58" spans="1:29" ht="20.100000000000001" customHeight="1" thickBot="1">
      <c r="A58" s="1774" t="s">
        <v>2879</v>
      </c>
      <c r="B58" s="1695">
        <v>8</v>
      </c>
      <c r="C58" s="1696" t="s">
        <v>2880</v>
      </c>
      <c r="D58" s="1695">
        <v>8</v>
      </c>
      <c r="E58" s="1696" t="s">
        <v>2881</v>
      </c>
      <c r="F58" s="1698" t="s">
        <v>3168</v>
      </c>
      <c r="G58" s="4623" t="s">
        <v>3185</v>
      </c>
      <c r="H58" s="4624"/>
      <c r="I58" s="1756"/>
      <c r="J58" s="1774" t="s">
        <v>2879</v>
      </c>
      <c r="K58" s="1695">
        <v>8</v>
      </c>
      <c r="L58" s="1696" t="s">
        <v>2880</v>
      </c>
      <c r="M58" s="1695">
        <v>9</v>
      </c>
      <c r="N58" s="1696" t="s">
        <v>2881</v>
      </c>
      <c r="O58" s="1698" t="s">
        <v>3168</v>
      </c>
      <c r="P58" s="4623" t="s">
        <v>3189</v>
      </c>
      <c r="Q58" s="4624"/>
    </row>
    <row r="59" spans="1:29" s="1775" customFormat="1" ht="15.6" customHeight="1">
      <c r="A59" s="4625" t="s">
        <v>3197</v>
      </c>
      <c r="B59" s="4627" t="s">
        <v>3170</v>
      </c>
      <c r="C59" s="4654" t="s">
        <v>3171</v>
      </c>
      <c r="D59" s="4654"/>
      <c r="E59" s="4654"/>
      <c r="F59" s="4655"/>
      <c r="G59" s="4630" t="s">
        <v>2892</v>
      </c>
      <c r="H59" s="4656"/>
      <c r="J59" s="4625" t="s">
        <v>3197</v>
      </c>
      <c r="K59" s="4621" t="s">
        <v>3170</v>
      </c>
      <c r="L59" s="4649" t="s">
        <v>3171</v>
      </c>
      <c r="M59" s="4649"/>
      <c r="N59" s="4649"/>
      <c r="O59" s="4650"/>
      <c r="P59" s="4636" t="s">
        <v>2892</v>
      </c>
      <c r="Q59" s="4651"/>
      <c r="S59" s="4621" t="s">
        <v>3169</v>
      </c>
      <c r="T59" s="1751"/>
      <c r="U59" s="1751"/>
      <c r="V59" s="1751"/>
      <c r="W59" s="1713"/>
      <c r="X59" s="1713"/>
      <c r="Y59" s="1713"/>
      <c r="Z59" s="1713"/>
      <c r="AA59" s="1713"/>
      <c r="AB59" s="1713"/>
      <c r="AC59" s="1713"/>
    </row>
    <row r="60" spans="1:29" s="1775" customFormat="1" ht="15.6" customHeight="1" thickBot="1">
      <c r="A60" s="4626"/>
      <c r="B60" s="4622"/>
      <c r="C60" s="1702" t="s">
        <v>2885</v>
      </c>
      <c r="D60" s="1703" t="s">
        <v>3172</v>
      </c>
      <c r="E60" s="1704" t="s">
        <v>2886</v>
      </c>
      <c r="F60" s="1705" t="s">
        <v>3172</v>
      </c>
      <c r="G60" s="4652"/>
      <c r="H60" s="4653"/>
      <c r="J60" s="4626"/>
      <c r="K60" s="4622"/>
      <c r="L60" s="1702" t="s">
        <v>2885</v>
      </c>
      <c r="M60" s="1703" t="s">
        <v>3172</v>
      </c>
      <c r="N60" s="1704" t="s">
        <v>2886</v>
      </c>
      <c r="O60" s="1705" t="s">
        <v>3172</v>
      </c>
      <c r="P60" s="4652"/>
      <c r="Q60" s="4653"/>
      <c r="S60" s="4622"/>
      <c r="T60" s="1751"/>
      <c r="U60" s="1751"/>
      <c r="V60" s="1751"/>
      <c r="W60" s="1713"/>
      <c r="X60" s="1713"/>
      <c r="Y60" s="1713"/>
      <c r="Z60" s="1713"/>
      <c r="AA60" s="1713"/>
      <c r="AB60" s="1713"/>
      <c r="AC60" s="1713"/>
    </row>
    <row r="61" spans="1:29" ht="15.6" customHeight="1">
      <c r="A61" s="1714">
        <v>1</v>
      </c>
      <c r="B61" s="1708" t="s">
        <v>2897</v>
      </c>
      <c r="C61" s="1709" t="s">
        <v>427</v>
      </c>
      <c r="D61" s="1710"/>
      <c r="E61" s="1711" t="s">
        <v>427</v>
      </c>
      <c r="F61" s="1712"/>
      <c r="G61" s="4619"/>
      <c r="H61" s="4620"/>
      <c r="J61" s="1714"/>
      <c r="K61" s="1708" t="s">
        <v>2897</v>
      </c>
      <c r="L61" s="1709"/>
      <c r="M61" s="1710"/>
      <c r="N61" s="1711"/>
      <c r="O61" s="1712"/>
      <c r="P61" s="4619"/>
      <c r="Q61" s="4620"/>
      <c r="S61" s="4621" t="s">
        <v>3170</v>
      </c>
    </row>
    <row r="62" spans="1:29" ht="15.6" customHeight="1" thickBot="1">
      <c r="A62" s="1719">
        <v>2</v>
      </c>
      <c r="B62" s="1716" t="s">
        <v>2898</v>
      </c>
      <c r="C62" s="1717" t="s">
        <v>427</v>
      </c>
      <c r="D62" s="1710"/>
      <c r="E62" s="1718" t="s">
        <v>427</v>
      </c>
      <c r="F62" s="1712"/>
      <c r="G62" s="4603"/>
      <c r="H62" s="4604"/>
      <c r="J62" s="1719"/>
      <c r="K62" s="1716" t="s">
        <v>2898</v>
      </c>
      <c r="L62" s="1717"/>
      <c r="M62" s="1710"/>
      <c r="N62" s="1718"/>
      <c r="O62" s="1712"/>
      <c r="P62" s="4603"/>
      <c r="Q62" s="4604"/>
      <c r="S62" s="4622"/>
    </row>
    <row r="63" spans="1:29" ht="15.6" customHeight="1" thickBot="1">
      <c r="A63" s="1719">
        <v>3</v>
      </c>
      <c r="B63" s="1716" t="s">
        <v>2899</v>
      </c>
      <c r="C63" s="1717"/>
      <c r="D63" s="1710"/>
      <c r="E63" s="1718"/>
      <c r="F63" s="1712"/>
      <c r="G63" s="4603"/>
      <c r="H63" s="4604"/>
      <c r="J63" s="1719"/>
      <c r="K63" s="1716" t="s">
        <v>2899</v>
      </c>
      <c r="L63" s="1717"/>
      <c r="M63" s="1710"/>
      <c r="N63" s="1718"/>
      <c r="O63" s="1712"/>
      <c r="P63" s="4603"/>
      <c r="Q63" s="4604"/>
      <c r="S63" s="1703" t="s">
        <v>3172</v>
      </c>
    </row>
    <row r="64" spans="1:29" ht="15.6" customHeight="1">
      <c r="A64" s="1719">
        <v>4</v>
      </c>
      <c r="B64" s="1716" t="s">
        <v>2893</v>
      </c>
      <c r="C64" s="1717"/>
      <c r="D64" s="1710"/>
      <c r="E64" s="1718"/>
      <c r="F64" s="1712"/>
      <c r="G64" s="4603"/>
      <c r="H64" s="4604"/>
      <c r="J64" s="1719">
        <v>1</v>
      </c>
      <c r="K64" s="1716" t="s">
        <v>2893</v>
      </c>
      <c r="L64" s="1717"/>
      <c r="M64" s="1710"/>
      <c r="N64" s="1718"/>
      <c r="O64" s="1712"/>
      <c r="P64" s="4603"/>
      <c r="Q64" s="4604"/>
    </row>
    <row r="65" spans="1:23" ht="15.6" customHeight="1">
      <c r="A65" s="1719">
        <v>5</v>
      </c>
      <c r="B65" s="1716" t="s">
        <v>2894</v>
      </c>
      <c r="C65" s="1717"/>
      <c r="D65" s="1710"/>
      <c r="E65" s="1718"/>
      <c r="F65" s="1712"/>
      <c r="G65" s="4603"/>
      <c r="H65" s="4604"/>
      <c r="J65" s="1719">
        <v>2</v>
      </c>
      <c r="K65" s="1716" t="s">
        <v>2894</v>
      </c>
      <c r="L65" s="1717"/>
      <c r="M65" s="1710"/>
      <c r="N65" s="1718"/>
      <c r="O65" s="1712"/>
      <c r="P65" s="4603"/>
      <c r="Q65" s="4604"/>
    </row>
    <row r="66" spans="1:23" ht="15.6" customHeight="1">
      <c r="A66" s="1719">
        <v>6</v>
      </c>
      <c r="B66" s="1716" t="s">
        <v>2895</v>
      </c>
      <c r="C66" s="1717"/>
      <c r="D66" s="1720" t="s">
        <v>3173</v>
      </c>
      <c r="E66" s="1718"/>
      <c r="F66" s="1720" t="s">
        <v>3173</v>
      </c>
      <c r="G66" s="4603"/>
      <c r="H66" s="4604"/>
      <c r="J66" s="1719">
        <v>3</v>
      </c>
      <c r="K66" s="1716" t="s">
        <v>2895</v>
      </c>
      <c r="L66" s="1717"/>
      <c r="M66" s="1720" t="s">
        <v>3173</v>
      </c>
      <c r="N66" s="1718"/>
      <c r="O66" s="1720" t="s">
        <v>3173</v>
      </c>
      <c r="P66" s="4603"/>
      <c r="Q66" s="4604"/>
    </row>
    <row r="67" spans="1:23" ht="15.6" customHeight="1" thickBot="1">
      <c r="A67" s="1719">
        <v>7</v>
      </c>
      <c r="B67" s="1721" t="s">
        <v>2896</v>
      </c>
      <c r="C67" s="1722"/>
      <c r="D67" s="1723" t="s">
        <v>2906</v>
      </c>
      <c r="E67" s="1723"/>
      <c r="F67" s="1723" t="s">
        <v>2906</v>
      </c>
      <c r="G67" s="4617"/>
      <c r="H67" s="4648"/>
      <c r="J67" s="1719">
        <v>4</v>
      </c>
      <c r="K67" s="1721" t="s">
        <v>2896</v>
      </c>
      <c r="L67" s="1722"/>
      <c r="M67" s="1723" t="s">
        <v>2906</v>
      </c>
      <c r="N67" s="1723"/>
      <c r="O67" s="1723"/>
      <c r="P67" s="4617"/>
      <c r="Q67" s="4618"/>
    </row>
    <row r="68" spans="1:23" ht="15.6" customHeight="1">
      <c r="A68" s="1719">
        <v>8</v>
      </c>
      <c r="B68" s="1708" t="s">
        <v>2897</v>
      </c>
      <c r="C68" s="1709" t="s">
        <v>427</v>
      </c>
      <c r="D68" s="1710"/>
      <c r="E68" s="1711" t="s">
        <v>427</v>
      </c>
      <c r="F68" s="1712"/>
      <c r="G68" s="4619"/>
      <c r="H68" s="4620"/>
      <c r="J68" s="1719">
        <v>5</v>
      </c>
      <c r="K68" s="1708" t="s">
        <v>2897</v>
      </c>
      <c r="L68" s="1709" t="s">
        <v>427</v>
      </c>
      <c r="M68" s="1710"/>
      <c r="N68" s="1711"/>
      <c r="O68" s="1712"/>
      <c r="P68" s="4619"/>
      <c r="Q68" s="4620"/>
    </row>
    <row r="69" spans="1:23" ht="15.6" customHeight="1">
      <c r="A69" s="1719">
        <v>9</v>
      </c>
      <c r="B69" s="1716" t="s">
        <v>2898</v>
      </c>
      <c r="C69" s="1717" t="s">
        <v>427</v>
      </c>
      <c r="D69" s="1710"/>
      <c r="E69" s="1718" t="s">
        <v>427</v>
      </c>
      <c r="F69" s="1712"/>
      <c r="G69" s="4603"/>
      <c r="H69" s="4604"/>
      <c r="J69" s="1719">
        <v>6</v>
      </c>
      <c r="K69" s="1716" t="s">
        <v>2898</v>
      </c>
      <c r="L69" s="1717" t="s">
        <v>427</v>
      </c>
      <c r="M69" s="1710"/>
      <c r="N69" s="1718"/>
      <c r="O69" s="1712"/>
      <c r="P69" s="4603"/>
      <c r="Q69" s="4604"/>
    </row>
    <row r="70" spans="1:23" ht="15.6" customHeight="1">
      <c r="A70" s="1719">
        <v>10</v>
      </c>
      <c r="B70" s="1716" t="s">
        <v>2899</v>
      </c>
      <c r="C70" s="1717"/>
      <c r="D70" s="1710"/>
      <c r="E70" s="1718"/>
      <c r="F70" s="1712"/>
      <c r="G70" s="4603"/>
      <c r="H70" s="4604"/>
      <c r="J70" s="1719">
        <v>7</v>
      </c>
      <c r="K70" s="1716" t="s">
        <v>2899</v>
      </c>
      <c r="L70" s="1717"/>
      <c r="M70" s="1710"/>
      <c r="N70" s="1718"/>
      <c r="O70" s="1712"/>
      <c r="P70" s="4603"/>
      <c r="Q70" s="4604"/>
    </row>
    <row r="71" spans="1:23" ht="15.6" customHeight="1">
      <c r="A71" s="1719">
        <v>11</v>
      </c>
      <c r="B71" s="1716" t="s">
        <v>2893</v>
      </c>
      <c r="C71" s="1717"/>
      <c r="D71" s="1710"/>
      <c r="E71" s="1718"/>
      <c r="F71" s="1712"/>
      <c r="G71" s="4603"/>
      <c r="H71" s="4604"/>
      <c r="J71" s="1719">
        <v>8</v>
      </c>
      <c r="K71" s="1716" t="s">
        <v>2893</v>
      </c>
      <c r="L71" s="1717"/>
      <c r="M71" s="1710"/>
      <c r="N71" s="1718"/>
      <c r="O71" s="1712"/>
      <c r="P71" s="4603"/>
      <c r="Q71" s="4604"/>
    </row>
    <row r="72" spans="1:23" ht="15.6" customHeight="1">
      <c r="A72" s="1719">
        <v>12</v>
      </c>
      <c r="B72" s="1716" t="s">
        <v>2894</v>
      </c>
      <c r="C72" s="1717"/>
      <c r="D72" s="1710"/>
      <c r="E72" s="1718"/>
      <c r="F72" s="1712"/>
      <c r="G72" s="4603"/>
      <c r="H72" s="4604"/>
      <c r="J72" s="1719">
        <v>9</v>
      </c>
      <c r="K72" s="1716" t="s">
        <v>2894</v>
      </c>
      <c r="L72" s="1717"/>
      <c r="M72" s="1710"/>
      <c r="N72" s="1718"/>
      <c r="O72" s="1712"/>
      <c r="P72" s="4603"/>
      <c r="Q72" s="4604"/>
    </row>
    <row r="73" spans="1:23" ht="15.6" customHeight="1">
      <c r="A73" s="1719">
        <v>13</v>
      </c>
      <c r="B73" s="1716" t="s">
        <v>2895</v>
      </c>
      <c r="C73" s="1717" t="s">
        <v>3190</v>
      </c>
      <c r="D73" s="1720" t="s">
        <v>3173</v>
      </c>
      <c r="E73" s="1718" t="s">
        <v>3190</v>
      </c>
      <c r="F73" s="1720" t="s">
        <v>3173</v>
      </c>
      <c r="G73" s="4603" t="s">
        <v>3191</v>
      </c>
      <c r="H73" s="4604"/>
      <c r="J73" s="1719">
        <v>10</v>
      </c>
      <c r="K73" s="1716" t="s">
        <v>2895</v>
      </c>
      <c r="L73" s="1717"/>
      <c r="M73" s="1720" t="s">
        <v>3173</v>
      </c>
      <c r="N73" s="1718"/>
      <c r="O73" s="1720" t="s">
        <v>3173</v>
      </c>
      <c r="P73" s="4603"/>
      <c r="Q73" s="4604"/>
    </row>
    <row r="74" spans="1:23" ht="15.6" customHeight="1" thickBot="1">
      <c r="A74" s="1719">
        <v>14</v>
      </c>
      <c r="B74" s="1721" t="s">
        <v>2896</v>
      </c>
      <c r="C74" s="1722" t="s">
        <v>3190</v>
      </c>
      <c r="D74" s="1723" t="s">
        <v>2906</v>
      </c>
      <c r="E74" s="1723" t="s">
        <v>3190</v>
      </c>
      <c r="F74" s="1723" t="s">
        <v>2906</v>
      </c>
      <c r="G74" s="4617" t="s">
        <v>3191</v>
      </c>
      <c r="H74" s="4648"/>
      <c r="J74" s="1719">
        <v>11</v>
      </c>
      <c r="K74" s="1721" t="s">
        <v>2896</v>
      </c>
      <c r="L74" s="1722"/>
      <c r="M74" s="1723" t="s">
        <v>2906</v>
      </c>
      <c r="N74" s="1723"/>
      <c r="O74" s="1723"/>
      <c r="P74" s="4617"/>
      <c r="Q74" s="4618"/>
    </row>
    <row r="75" spans="1:23" ht="15.6" customHeight="1">
      <c r="A75" s="1719">
        <v>15</v>
      </c>
      <c r="B75" s="1708" t="s">
        <v>2897</v>
      </c>
      <c r="C75" s="1709" t="s">
        <v>427</v>
      </c>
      <c r="D75" s="1710"/>
      <c r="E75" s="1711" t="s">
        <v>427</v>
      </c>
      <c r="F75" s="1712"/>
      <c r="G75" s="4619"/>
      <c r="H75" s="4620"/>
      <c r="J75" s="1719">
        <v>12</v>
      </c>
      <c r="K75" s="1708" t="s">
        <v>2897</v>
      </c>
      <c r="L75" s="1709" t="s">
        <v>427</v>
      </c>
      <c r="M75" s="1710"/>
      <c r="N75" s="1711"/>
      <c r="O75" s="1712"/>
      <c r="P75" s="4619"/>
      <c r="Q75" s="4620"/>
    </row>
    <row r="76" spans="1:23" ht="15.6" customHeight="1">
      <c r="A76" s="1719">
        <v>16</v>
      </c>
      <c r="B76" s="1716" t="s">
        <v>2898</v>
      </c>
      <c r="C76" s="1717" t="s">
        <v>427</v>
      </c>
      <c r="D76" s="1710"/>
      <c r="E76" s="1718" t="s">
        <v>427</v>
      </c>
      <c r="F76" s="1712"/>
      <c r="G76" s="4603"/>
      <c r="H76" s="4604"/>
      <c r="J76" s="1719">
        <v>13</v>
      </c>
      <c r="K76" s="1716" t="s">
        <v>2898</v>
      </c>
      <c r="L76" s="1717" t="s">
        <v>427</v>
      </c>
      <c r="M76" s="1710"/>
      <c r="N76" s="1718"/>
      <c r="O76" s="1712"/>
      <c r="P76" s="4603"/>
      <c r="Q76" s="4604"/>
    </row>
    <row r="77" spans="1:23" ht="15.6" customHeight="1">
      <c r="A77" s="1719">
        <v>17</v>
      </c>
      <c r="B77" s="1716" t="s">
        <v>2899</v>
      </c>
      <c r="C77" s="1717" t="s">
        <v>3190</v>
      </c>
      <c r="D77" s="1710"/>
      <c r="E77" s="1718"/>
      <c r="F77" s="1712"/>
      <c r="G77" s="4603"/>
      <c r="H77" s="4604"/>
      <c r="J77" s="1719">
        <v>14</v>
      </c>
      <c r="K77" s="1716" t="s">
        <v>2899</v>
      </c>
      <c r="L77" s="1717"/>
      <c r="M77" s="1710"/>
      <c r="N77" s="1718"/>
      <c r="O77" s="1712"/>
      <c r="P77" s="4603"/>
      <c r="Q77" s="4604"/>
    </row>
    <row r="78" spans="1:23" ht="15.6" customHeight="1">
      <c r="A78" s="1719">
        <v>18</v>
      </c>
      <c r="B78" s="1716" t="s">
        <v>2893</v>
      </c>
      <c r="C78" s="1717"/>
      <c r="D78" s="1710"/>
      <c r="E78" s="1718"/>
      <c r="F78" s="1712"/>
      <c r="G78" s="4603"/>
      <c r="H78" s="4604"/>
      <c r="J78" s="1719">
        <v>15</v>
      </c>
      <c r="K78" s="1716" t="s">
        <v>2893</v>
      </c>
      <c r="L78" s="1717"/>
      <c r="M78" s="1710"/>
      <c r="N78" s="1718"/>
      <c r="O78" s="1712"/>
      <c r="P78" s="4603"/>
      <c r="Q78" s="4604"/>
    </row>
    <row r="79" spans="1:23" ht="15.6" customHeight="1">
      <c r="A79" s="1719">
        <v>19</v>
      </c>
      <c r="B79" s="1716" t="s">
        <v>2894</v>
      </c>
      <c r="C79" s="1717"/>
      <c r="D79" s="1710"/>
      <c r="E79" s="1718"/>
      <c r="F79" s="1712"/>
      <c r="G79" s="4603"/>
      <c r="H79" s="4604"/>
      <c r="J79" s="1719">
        <v>16</v>
      </c>
      <c r="K79" s="1716" t="s">
        <v>2894</v>
      </c>
      <c r="L79" s="1717"/>
      <c r="M79" s="1710"/>
      <c r="N79" s="1718"/>
      <c r="O79" s="1712"/>
      <c r="P79" s="4603"/>
      <c r="Q79" s="4604"/>
      <c r="W79" s="1737"/>
    </row>
    <row r="80" spans="1:23" ht="15.6" customHeight="1">
      <c r="A80" s="1719">
        <v>20</v>
      </c>
      <c r="B80" s="1716" t="s">
        <v>2895</v>
      </c>
      <c r="C80" s="1717"/>
      <c r="D80" s="1720" t="s">
        <v>3173</v>
      </c>
      <c r="E80" s="1718"/>
      <c r="F80" s="1720" t="s">
        <v>3173</v>
      </c>
      <c r="G80" s="4603"/>
      <c r="H80" s="4604"/>
      <c r="J80" s="1719">
        <v>17</v>
      </c>
      <c r="K80" s="1716" t="s">
        <v>2895</v>
      </c>
      <c r="L80" s="1717"/>
      <c r="M80" s="1720" t="s">
        <v>3173</v>
      </c>
      <c r="N80" s="1718"/>
      <c r="O80" s="1720" t="s">
        <v>3173</v>
      </c>
      <c r="P80" s="4603"/>
      <c r="Q80" s="4604"/>
      <c r="W80" s="1737"/>
    </row>
    <row r="81" spans="1:29" ht="15.6" customHeight="1" thickBot="1">
      <c r="A81" s="1719">
        <v>21</v>
      </c>
      <c r="B81" s="1721" t="s">
        <v>2896</v>
      </c>
      <c r="C81" s="1722"/>
      <c r="D81" s="1723" t="s">
        <v>2906</v>
      </c>
      <c r="E81" s="1723"/>
      <c r="F81" s="1723" t="s">
        <v>2906</v>
      </c>
      <c r="G81" s="4617"/>
      <c r="H81" s="4648"/>
      <c r="J81" s="1719">
        <v>18</v>
      </c>
      <c r="K81" s="1721" t="s">
        <v>2896</v>
      </c>
      <c r="L81" s="1722"/>
      <c r="M81" s="1723" t="s">
        <v>2906</v>
      </c>
      <c r="N81" s="1723"/>
      <c r="O81" s="1723"/>
      <c r="P81" s="4617"/>
      <c r="Q81" s="4618"/>
      <c r="W81" s="1737"/>
    </row>
    <row r="82" spans="1:29" ht="15.6" customHeight="1">
      <c r="A82" s="1719">
        <v>22</v>
      </c>
      <c r="B82" s="1708" t="s">
        <v>2897</v>
      </c>
      <c r="C82" s="1709" t="s">
        <v>427</v>
      </c>
      <c r="D82" s="1710"/>
      <c r="E82" s="1711" t="s">
        <v>427</v>
      </c>
      <c r="F82" s="1712"/>
      <c r="G82" s="4619"/>
      <c r="H82" s="4620"/>
      <c r="J82" s="1719">
        <v>19</v>
      </c>
      <c r="K82" s="1708" t="s">
        <v>2897</v>
      </c>
      <c r="L82" s="1709" t="s">
        <v>427</v>
      </c>
      <c r="M82" s="1710"/>
      <c r="N82" s="1711"/>
      <c r="O82" s="1712"/>
      <c r="P82" s="4619"/>
      <c r="Q82" s="4620"/>
      <c r="W82" s="1737"/>
    </row>
    <row r="83" spans="1:29" ht="15.6" customHeight="1">
      <c r="A83" s="1719">
        <v>23</v>
      </c>
      <c r="B83" s="1716" t="s">
        <v>2898</v>
      </c>
      <c r="C83" s="1717" t="s">
        <v>427</v>
      </c>
      <c r="D83" s="1710"/>
      <c r="E83" s="1718" t="s">
        <v>427</v>
      </c>
      <c r="F83" s="1712"/>
      <c r="G83" s="4603"/>
      <c r="H83" s="4604"/>
      <c r="J83" s="1719">
        <v>20</v>
      </c>
      <c r="K83" s="1716" t="s">
        <v>2898</v>
      </c>
      <c r="L83" s="1717" t="s">
        <v>427</v>
      </c>
      <c r="M83" s="1710"/>
      <c r="N83" s="1718"/>
      <c r="O83" s="1712"/>
      <c r="P83" s="4603"/>
      <c r="Q83" s="4604"/>
      <c r="W83" s="1737"/>
    </row>
    <row r="84" spans="1:29" ht="15.6" customHeight="1">
      <c r="A84" s="1719">
        <v>24</v>
      </c>
      <c r="B84" s="1716" t="s">
        <v>2899</v>
      </c>
      <c r="C84" s="1717"/>
      <c r="D84" s="1710"/>
      <c r="E84" s="1718"/>
      <c r="F84" s="1712"/>
      <c r="G84" s="4603"/>
      <c r="H84" s="4604"/>
      <c r="J84" s="1719">
        <v>21</v>
      </c>
      <c r="K84" s="1716" t="s">
        <v>2899</v>
      </c>
      <c r="L84" s="1717"/>
      <c r="M84" s="1710"/>
      <c r="N84" s="1718"/>
      <c r="O84" s="1712"/>
      <c r="P84" s="4603"/>
      <c r="Q84" s="4604"/>
      <c r="W84" s="1737"/>
    </row>
    <row r="85" spans="1:29" ht="15.6" customHeight="1">
      <c r="A85" s="1719">
        <v>25</v>
      </c>
      <c r="B85" s="1716" t="s">
        <v>2893</v>
      </c>
      <c r="C85" s="1717"/>
      <c r="D85" s="1710"/>
      <c r="E85" s="1718"/>
      <c r="F85" s="1712"/>
      <c r="G85" s="4603"/>
      <c r="H85" s="4604"/>
      <c r="J85" s="1719">
        <v>22</v>
      </c>
      <c r="K85" s="1716" t="s">
        <v>2893</v>
      </c>
      <c r="L85" s="1717"/>
      <c r="M85" s="1710"/>
      <c r="N85" s="1718"/>
      <c r="O85" s="1712"/>
      <c r="P85" s="4603"/>
      <c r="Q85" s="4604"/>
    </row>
    <row r="86" spans="1:29" ht="15.6" customHeight="1">
      <c r="A86" s="1719">
        <v>26</v>
      </c>
      <c r="B86" s="1716" t="s">
        <v>2894</v>
      </c>
      <c r="C86" s="1717"/>
      <c r="D86" s="1710"/>
      <c r="E86" s="1718"/>
      <c r="F86" s="1712"/>
      <c r="G86" s="4603"/>
      <c r="H86" s="4604"/>
      <c r="J86" s="1719">
        <v>23</v>
      </c>
      <c r="K86" s="1716" t="s">
        <v>2894</v>
      </c>
      <c r="L86" s="1717"/>
      <c r="M86" s="1710"/>
      <c r="N86" s="1718"/>
      <c r="O86" s="1712"/>
      <c r="P86" s="4603"/>
      <c r="Q86" s="4604"/>
      <c r="S86" s="1737"/>
      <c r="T86" s="1737"/>
      <c r="U86" s="1737"/>
      <c r="V86" s="1737"/>
      <c r="W86" s="1737"/>
      <c r="X86" s="1737"/>
      <c r="Y86" s="1737"/>
      <c r="Z86" s="1737"/>
      <c r="AA86" s="1737"/>
      <c r="AB86" s="1737"/>
      <c r="AC86" s="1737"/>
    </row>
    <row r="87" spans="1:29" ht="15.6" customHeight="1">
      <c r="A87" s="1719">
        <v>27</v>
      </c>
      <c r="B87" s="1716" t="s">
        <v>2895</v>
      </c>
      <c r="C87" s="1717"/>
      <c r="D87" s="1720" t="s">
        <v>3173</v>
      </c>
      <c r="E87" s="1718"/>
      <c r="F87" s="1720" t="s">
        <v>3173</v>
      </c>
      <c r="G87" s="4603"/>
      <c r="H87" s="4604"/>
      <c r="J87" s="1719">
        <v>24</v>
      </c>
      <c r="K87" s="1716" t="s">
        <v>2895</v>
      </c>
      <c r="L87" s="1717"/>
      <c r="M87" s="1720" t="s">
        <v>3173</v>
      </c>
      <c r="N87" s="1718"/>
      <c r="O87" s="1720" t="s">
        <v>3173</v>
      </c>
      <c r="P87" s="4603"/>
      <c r="Q87" s="4604"/>
      <c r="S87" s="1737"/>
      <c r="T87" s="1737"/>
      <c r="U87" s="1737"/>
      <c r="V87" s="1737"/>
      <c r="W87" s="1737"/>
      <c r="X87" s="1737"/>
      <c r="Y87" s="1737"/>
      <c r="Z87" s="1737"/>
      <c r="AA87" s="1737"/>
      <c r="AB87" s="1737"/>
      <c r="AC87" s="1737"/>
    </row>
    <row r="88" spans="1:29" ht="15.6" customHeight="1" thickBot="1">
      <c r="A88" s="1719">
        <v>28</v>
      </c>
      <c r="B88" s="1721" t="s">
        <v>2896</v>
      </c>
      <c r="C88" s="1722"/>
      <c r="D88" s="1723" t="s">
        <v>2906</v>
      </c>
      <c r="E88" s="1723"/>
      <c r="F88" s="1723" t="s">
        <v>2906</v>
      </c>
      <c r="G88" s="4617"/>
      <c r="H88" s="4618"/>
      <c r="J88" s="1719">
        <v>25</v>
      </c>
      <c r="K88" s="1721" t="s">
        <v>2896</v>
      </c>
      <c r="L88" s="1722"/>
      <c r="M88" s="1723" t="s">
        <v>2906</v>
      </c>
      <c r="N88" s="1723"/>
      <c r="O88" s="1723"/>
      <c r="P88" s="4617"/>
      <c r="Q88" s="4618"/>
    </row>
    <row r="89" spans="1:29" ht="15.6" customHeight="1">
      <c r="A89" s="1719">
        <v>29</v>
      </c>
      <c r="B89" s="1708" t="s">
        <v>2897</v>
      </c>
      <c r="C89" s="1709" t="s">
        <v>427</v>
      </c>
      <c r="D89" s="1710"/>
      <c r="E89" s="1711" t="s">
        <v>427</v>
      </c>
      <c r="F89" s="1712"/>
      <c r="G89" s="4619"/>
      <c r="H89" s="4620"/>
      <c r="J89" s="1719">
        <v>26</v>
      </c>
      <c r="K89" s="1708" t="s">
        <v>2897</v>
      </c>
      <c r="L89" s="1709" t="s">
        <v>427</v>
      </c>
      <c r="M89" s="1710"/>
      <c r="N89" s="1711"/>
      <c r="O89" s="1712"/>
      <c r="P89" s="4619"/>
      <c r="Q89" s="4620"/>
      <c r="S89" s="1756"/>
      <c r="T89" s="1756"/>
      <c r="U89" s="1756"/>
      <c r="V89" s="1756"/>
      <c r="W89" s="1756"/>
      <c r="X89" s="1756"/>
      <c r="Y89" s="1756"/>
      <c r="Z89" s="1756"/>
      <c r="AA89" s="1756"/>
      <c r="AB89" s="1756"/>
      <c r="AC89" s="1756"/>
    </row>
    <row r="90" spans="1:29" ht="15.6" customHeight="1">
      <c r="A90" s="1719">
        <v>30</v>
      </c>
      <c r="B90" s="1716" t="s">
        <v>2898</v>
      </c>
      <c r="C90" s="1717" t="s">
        <v>427</v>
      </c>
      <c r="D90" s="1710"/>
      <c r="E90" s="1718" t="s">
        <v>427</v>
      </c>
      <c r="F90" s="1712"/>
      <c r="G90" s="4603"/>
      <c r="H90" s="4604"/>
      <c r="J90" s="1719">
        <v>27</v>
      </c>
      <c r="K90" s="1716" t="s">
        <v>2898</v>
      </c>
      <c r="L90" s="1717" t="s">
        <v>427</v>
      </c>
      <c r="M90" s="1710"/>
      <c r="N90" s="1718"/>
      <c r="O90" s="1712"/>
      <c r="P90" s="4603"/>
      <c r="Q90" s="4604"/>
      <c r="S90" s="1756"/>
      <c r="T90" s="1756"/>
      <c r="U90" s="1756"/>
      <c r="V90" s="1756"/>
      <c r="W90" s="1756"/>
      <c r="X90" s="1756"/>
      <c r="Y90" s="1756"/>
      <c r="Z90" s="1756"/>
      <c r="AA90" s="1756"/>
      <c r="AB90" s="1756"/>
      <c r="AC90" s="1756"/>
    </row>
    <row r="91" spans="1:29" ht="15.6" customHeight="1">
      <c r="A91" s="1719">
        <v>31</v>
      </c>
      <c r="B91" s="1716" t="s">
        <v>2899</v>
      </c>
      <c r="C91" s="1717"/>
      <c r="D91" s="1710"/>
      <c r="E91" s="1718"/>
      <c r="F91" s="1712"/>
      <c r="G91" s="4603"/>
      <c r="H91" s="4604"/>
      <c r="J91" s="1719">
        <v>28</v>
      </c>
      <c r="K91" s="1716" t="s">
        <v>2899</v>
      </c>
      <c r="L91" s="1717"/>
      <c r="M91" s="1710"/>
      <c r="N91" s="1718"/>
      <c r="O91" s="1712"/>
      <c r="P91" s="4603"/>
      <c r="Q91" s="4604"/>
    </row>
    <row r="92" spans="1:29" ht="15.6" customHeight="1">
      <c r="A92" s="1719"/>
      <c r="B92" s="1716" t="s">
        <v>2893</v>
      </c>
      <c r="C92" s="1717"/>
      <c r="D92" s="1710"/>
      <c r="E92" s="1718"/>
      <c r="F92" s="1712"/>
      <c r="G92" s="4603"/>
      <c r="H92" s="4604"/>
      <c r="J92" s="1719">
        <v>29</v>
      </c>
      <c r="K92" s="1716" t="s">
        <v>2893</v>
      </c>
      <c r="L92" s="1717"/>
      <c r="M92" s="1710"/>
      <c r="N92" s="1718"/>
      <c r="O92" s="1712"/>
      <c r="P92" s="4603"/>
      <c r="Q92" s="4604"/>
    </row>
    <row r="93" spans="1:29" ht="15.6" customHeight="1">
      <c r="A93" s="1719"/>
      <c r="B93" s="1716" t="s">
        <v>2894</v>
      </c>
      <c r="C93" s="1717"/>
      <c r="D93" s="1710"/>
      <c r="E93" s="1718"/>
      <c r="F93" s="1712"/>
      <c r="G93" s="4603"/>
      <c r="H93" s="4604"/>
      <c r="J93" s="1719">
        <v>30</v>
      </c>
      <c r="K93" s="1716" t="s">
        <v>2894</v>
      </c>
      <c r="L93" s="1717"/>
      <c r="M93" s="1710"/>
      <c r="N93" s="1718"/>
      <c r="O93" s="1712"/>
      <c r="P93" s="4603"/>
      <c r="Q93" s="4604"/>
    </row>
    <row r="94" spans="1:29" ht="15.6" customHeight="1">
      <c r="A94" s="1719"/>
      <c r="B94" s="1716" t="s">
        <v>2895</v>
      </c>
      <c r="C94" s="1717"/>
      <c r="D94" s="1720" t="s">
        <v>3173</v>
      </c>
      <c r="E94" s="1718"/>
      <c r="F94" s="1720" t="s">
        <v>3173</v>
      </c>
      <c r="G94" s="4603"/>
      <c r="H94" s="4604"/>
      <c r="J94" s="1719"/>
      <c r="K94" s="1716" t="s">
        <v>2895</v>
      </c>
      <c r="L94" s="1717"/>
      <c r="M94" s="1720" t="s">
        <v>3173</v>
      </c>
      <c r="N94" s="1718"/>
      <c r="O94" s="1720" t="s">
        <v>3173</v>
      </c>
      <c r="P94" s="4603"/>
      <c r="Q94" s="4604"/>
    </row>
    <row r="95" spans="1:29" ht="15.6" customHeight="1" thickBot="1">
      <c r="A95" s="1719"/>
      <c r="B95" s="1721" t="s">
        <v>2896</v>
      </c>
      <c r="C95" s="1722"/>
      <c r="D95" s="1723"/>
      <c r="E95" s="1723"/>
      <c r="F95" s="1723"/>
      <c r="G95" s="4617"/>
      <c r="H95" s="4618"/>
      <c r="J95" s="1719"/>
      <c r="K95" s="1721" t="s">
        <v>2896</v>
      </c>
      <c r="L95" s="1722"/>
      <c r="M95" s="1723"/>
      <c r="N95" s="1723"/>
      <c r="O95" s="1723"/>
      <c r="P95" s="4617"/>
      <c r="Q95" s="4618"/>
    </row>
    <row r="96" spans="1:29" ht="15.6" customHeight="1">
      <c r="A96" s="1719"/>
      <c r="B96" s="1708" t="s">
        <v>2897</v>
      </c>
      <c r="C96" s="1709"/>
      <c r="D96" s="1710"/>
      <c r="E96" s="1711"/>
      <c r="F96" s="1712"/>
      <c r="G96" s="4619"/>
      <c r="H96" s="4620"/>
      <c r="J96" s="1719"/>
      <c r="K96" s="1708" t="s">
        <v>2897</v>
      </c>
      <c r="L96" s="1709"/>
      <c r="M96" s="1710"/>
      <c r="N96" s="1711"/>
      <c r="O96" s="1712"/>
      <c r="P96" s="4619"/>
      <c r="Q96" s="4620"/>
    </row>
    <row r="97" spans="1:29" ht="15.6" customHeight="1">
      <c r="A97" s="1719"/>
      <c r="B97" s="1716" t="s">
        <v>2898</v>
      </c>
      <c r="C97" s="1717"/>
      <c r="D97" s="1710"/>
      <c r="E97" s="1718"/>
      <c r="F97" s="1712"/>
      <c r="G97" s="4603"/>
      <c r="H97" s="4604"/>
      <c r="J97" s="1719"/>
      <c r="K97" s="1716" t="s">
        <v>2898</v>
      </c>
      <c r="L97" s="1717"/>
      <c r="M97" s="1710"/>
      <c r="N97" s="1718"/>
      <c r="O97" s="1712"/>
      <c r="P97" s="4603"/>
      <c r="Q97" s="4604"/>
    </row>
    <row r="98" spans="1:29" ht="15.6" customHeight="1">
      <c r="A98" s="1719"/>
      <c r="B98" s="1716" t="s">
        <v>2899</v>
      </c>
      <c r="C98" s="1717"/>
      <c r="D98" s="1710"/>
      <c r="E98" s="1718"/>
      <c r="F98" s="1712"/>
      <c r="G98" s="4603"/>
      <c r="H98" s="4604"/>
      <c r="J98" s="1719"/>
      <c r="K98" s="1716" t="s">
        <v>2899</v>
      </c>
      <c r="L98" s="1717"/>
      <c r="M98" s="1710"/>
      <c r="N98" s="1718"/>
      <c r="O98" s="1712"/>
      <c r="P98" s="4603"/>
      <c r="Q98" s="4604"/>
    </row>
    <row r="99" spans="1:29" ht="15.6" customHeight="1">
      <c r="A99" s="1719"/>
      <c r="B99" s="1716" t="s">
        <v>2893</v>
      </c>
      <c r="C99" s="1717"/>
      <c r="D99" s="1710"/>
      <c r="E99" s="1718"/>
      <c r="F99" s="1712"/>
      <c r="G99" s="4603"/>
      <c r="H99" s="4604"/>
      <c r="J99" s="1719"/>
      <c r="K99" s="1716" t="s">
        <v>2893</v>
      </c>
      <c r="L99" s="1717"/>
      <c r="M99" s="1710"/>
      <c r="N99" s="1718"/>
      <c r="O99" s="1712"/>
      <c r="P99" s="4603"/>
      <c r="Q99" s="4604"/>
    </row>
    <row r="100" spans="1:29" ht="15.6" customHeight="1">
      <c r="A100" s="1719"/>
      <c r="B100" s="1716" t="s">
        <v>2894</v>
      </c>
      <c r="C100" s="1717"/>
      <c r="D100" s="1710"/>
      <c r="E100" s="1718"/>
      <c r="F100" s="1712"/>
      <c r="G100" s="4603"/>
      <c r="H100" s="4604"/>
      <c r="J100" s="1719"/>
      <c r="K100" s="1716" t="s">
        <v>2894</v>
      </c>
      <c r="L100" s="1717"/>
      <c r="M100" s="1710"/>
      <c r="N100" s="1718"/>
      <c r="O100" s="1712"/>
      <c r="P100" s="4603"/>
      <c r="Q100" s="4604"/>
    </row>
    <row r="101" spans="1:29" ht="15.6" customHeight="1">
      <c r="A101" s="1719"/>
      <c r="B101" s="1716" t="s">
        <v>2895</v>
      </c>
      <c r="C101" s="1717"/>
      <c r="D101" s="1720" t="s">
        <v>3173</v>
      </c>
      <c r="E101" s="1718"/>
      <c r="F101" s="1720" t="s">
        <v>3173</v>
      </c>
      <c r="G101" s="4603"/>
      <c r="H101" s="4604"/>
      <c r="J101" s="1719"/>
      <c r="K101" s="1716" t="s">
        <v>2895</v>
      </c>
      <c r="L101" s="1717"/>
      <c r="M101" s="1720" t="s">
        <v>3173</v>
      </c>
      <c r="N101" s="1718"/>
      <c r="O101" s="1720" t="s">
        <v>3173</v>
      </c>
      <c r="P101" s="4603"/>
      <c r="Q101" s="4604"/>
    </row>
    <row r="102" spans="1:29" ht="15.6" customHeight="1" thickBot="1">
      <c r="A102" s="1724"/>
      <c r="B102" s="1721" t="s">
        <v>2896</v>
      </c>
      <c r="C102" s="1725"/>
      <c r="D102" s="1723"/>
      <c r="E102" s="1723"/>
      <c r="F102" s="1723"/>
      <c r="G102" s="4605"/>
      <c r="H102" s="4606"/>
      <c r="J102" s="1724"/>
      <c r="K102" s="1721" t="s">
        <v>2896</v>
      </c>
      <c r="L102" s="1725"/>
      <c r="M102" s="1723"/>
      <c r="N102" s="1723"/>
      <c r="O102" s="1723"/>
      <c r="P102" s="4605"/>
      <c r="Q102" s="4606"/>
    </row>
    <row r="103" spans="1:29" ht="14.45" customHeight="1">
      <c r="A103" s="4609"/>
      <c r="B103" s="4610"/>
      <c r="C103" s="1728" t="s">
        <v>3174</v>
      </c>
      <c r="D103" s="1729"/>
      <c r="E103" s="1729"/>
      <c r="F103" s="1730"/>
      <c r="G103" s="1728" t="s">
        <v>3175</v>
      </c>
      <c r="H103" s="1731"/>
      <c r="J103" s="4609"/>
      <c r="K103" s="4610"/>
      <c r="L103" s="1728" t="s">
        <v>3174</v>
      </c>
      <c r="M103" s="1729"/>
      <c r="N103" s="1729"/>
      <c r="O103" s="1730"/>
      <c r="P103" s="1728" t="s">
        <v>3175</v>
      </c>
      <c r="Q103" s="1731"/>
    </row>
    <row r="104" spans="1:29" s="1737" customFormat="1" ht="15.95" customHeight="1">
      <c r="A104" s="4611" t="s">
        <v>3176</v>
      </c>
      <c r="B104" s="4612"/>
      <c r="C104" s="1732">
        <f>COUNTIFS(A61:A102,"&lt;&gt;",B61:B102,"土",C61:C102,"&lt;&gt;／",C61:C102,"&lt;&gt;外")+COUNTIFS(A61:A102,"&lt;&gt;",B61:B102,"日",C61:C102,"&lt;&gt;／",C61:C102,"&lt;&gt;外")</f>
        <v>10</v>
      </c>
      <c r="D104" s="1733"/>
      <c r="E104" s="1732">
        <f>COUNTIFS(A61:A102,"&lt;&gt;",B61:B102,"土",E61:E102,"&lt;&gt;／",E61:E102,"&lt;&gt;外")+COUNTIFS(A61:A102,"&lt;&gt;",B61:B102,"日",E61:E102,"&lt;&gt;／",E61:E102,"&lt;&gt;外")</f>
        <v>10</v>
      </c>
      <c r="F104" s="1734"/>
      <c r="G104" s="1735" t="str">
        <f>IF(G108&gt;=28.5%,"達成","未達成")</f>
        <v>達成</v>
      </c>
      <c r="H104" s="1736"/>
      <c r="J104" s="4611" t="s">
        <v>3176</v>
      </c>
      <c r="K104" s="4612"/>
      <c r="L104" s="1732">
        <f>COUNTIFS(J61:J102,"&lt;&gt;",K61:K102,"土",L61:L102,"&lt;&gt;／",L61:L102,"&lt;&gt;外")+COUNTIFS(J61:J102,"&lt;&gt;",K61:K102,"日",L61:L102,"&lt;&gt;／",L61:L102,"&lt;&gt;外")</f>
        <v>8</v>
      </c>
      <c r="M104" s="1733"/>
      <c r="N104" s="1732">
        <f>COUNTIFS(J61:J102,"&lt;&gt;",K61:K102,"土",N61:N102,"&lt;&gt;／",N61:N102,"&lt;&gt;外")+COUNTIFS(J61:J102,"&lt;&gt;",K61:K102,"日",N61:N102,"&lt;&gt;／",N61:N102,"&lt;&gt;外")</f>
        <v>8</v>
      </c>
      <c r="O104" s="1734"/>
      <c r="P104" s="1735" t="str">
        <f>IF(P108&gt;=28.5%,"達成","未達成")</f>
        <v>未達成</v>
      </c>
      <c r="Q104" s="1736"/>
    </row>
    <row r="105" spans="1:29" s="1737" customFormat="1" ht="15.95" customHeight="1">
      <c r="A105" s="4613" t="s">
        <v>3177</v>
      </c>
      <c r="B105" s="4614"/>
      <c r="C105" s="1738">
        <f>C104/COUNTIFS(A61:A102,"&lt;&gt;",C61:C102,"&lt;&gt;／",C61:C102,"&lt;&gt;外")</f>
        <v>0.35714285714285715</v>
      </c>
      <c r="D105" s="1739" t="s">
        <v>3178</v>
      </c>
      <c r="E105" s="1740"/>
      <c r="F105" s="1741"/>
      <c r="G105" s="1742" t="s">
        <v>3179</v>
      </c>
      <c r="H105" s="1743"/>
      <c r="J105" s="4613" t="s">
        <v>3177</v>
      </c>
      <c r="K105" s="4614"/>
      <c r="L105" s="1738">
        <f>L104/COUNTIFS(J61:J102,"&lt;&gt;",L61:L102,"&lt;&gt;／",L61:L102,"&lt;&gt;外")</f>
        <v>0.26666666666666666</v>
      </c>
      <c r="M105" s="1739" t="s">
        <v>3178</v>
      </c>
      <c r="N105" s="1740"/>
      <c r="O105" s="1741"/>
      <c r="P105" s="1742" t="s">
        <v>3179</v>
      </c>
      <c r="Q105" s="1743"/>
      <c r="S105" s="1732"/>
    </row>
    <row r="106" spans="1:29" ht="15.95" customHeight="1">
      <c r="A106" s="4615" t="s">
        <v>3180</v>
      </c>
      <c r="B106" s="4616"/>
      <c r="C106" s="1744">
        <f>SUMPRODUCT(($A61:$A102&lt;&gt;"")*(C61:C102="■"))+SUMPRODUCT(($A61:$A102&lt;&gt;"")*(C61:C102="▲"))</f>
        <v>10</v>
      </c>
      <c r="D106" s="1745" t="str">
        <f>IF($C105&lt;28.5%,IF(C106&gt;=C104,"達成","未達成"),IF($C105&gt;=28.5%,"／","空欄"))</f>
        <v>／</v>
      </c>
      <c r="E106" s="1746">
        <f>SUMPRODUCT(($A61:$A102&lt;&gt;"")*(E61:E102="■"))+SUMPRODUCT(($A61:$A102&lt;&gt;"")*(E61:E102="▲"))</f>
        <v>10</v>
      </c>
      <c r="F106" s="1747" t="str">
        <f>IF($C105&lt;28.5%, IF(E106 &gt;= E104,"達成", "未達成"), IF($C105&gt;=28.5%, "／", "空欄"))</f>
        <v>／</v>
      </c>
      <c r="G106" s="1748">
        <f>P55+E106</f>
        <v>20</v>
      </c>
      <c r="H106" s="1749"/>
      <c r="J106" s="4615" t="s">
        <v>3180</v>
      </c>
      <c r="K106" s="4616"/>
      <c r="L106" s="1744">
        <f>SUMPRODUCT(($J61:$J102&lt;&gt;"")*(L61:L102="■"))+SUMPRODUCT(($J61:$J102&lt;&gt;"")*(L61:L102="▲"))</f>
        <v>8</v>
      </c>
      <c r="M106" s="1745" t="str">
        <f>IF($L105&lt;28.5%, IF(L106 &gt;= L104,"達成", "未達成"), IF($L105&gt;=28.5%, "／", "空欄"))</f>
        <v>達成</v>
      </c>
      <c r="N106" s="1746">
        <f>SUMPRODUCT(($J61:$J102&lt;&gt;"")*(N61:N102="■"))+SUMPRODUCT(($J61:$J102&lt;&gt;"")*(N61:N102="▲"))</f>
        <v>0</v>
      </c>
      <c r="O106" s="1747" t="str">
        <f>IF($L105&lt;28.5%, IF(N106 &gt;= N104,"達成", "未達成"), IF($L105&gt;=28.5%, "／", "空欄"))</f>
        <v>未達成</v>
      </c>
      <c r="P106" s="1748">
        <f>G106+N106</f>
        <v>20</v>
      </c>
      <c r="Q106" s="1749"/>
      <c r="R106" s="1750"/>
    </row>
    <row r="107" spans="1:29" s="1756" customFormat="1" ht="15.95" customHeight="1">
      <c r="A107" s="4615" t="s">
        <v>3181</v>
      </c>
      <c r="B107" s="4616"/>
      <c r="C107" s="1744">
        <f>COUNTIFS(A61:A102,"&lt;&gt;",C61:C102,"&lt;&gt;／",C61:C102,"&lt;&gt;外")</f>
        <v>28</v>
      </c>
      <c r="D107" s="1752"/>
      <c r="E107" s="1753">
        <f>COUNTIFS(A61:A102,"&lt;&gt;",E61:E102,"&lt;&gt;／",E61:E102,"&lt;&gt;外")</f>
        <v>29</v>
      </c>
      <c r="F107" s="1754"/>
      <c r="G107" s="1748">
        <f>P56+E107</f>
        <v>66</v>
      </c>
      <c r="H107" s="1755"/>
      <c r="J107" s="4615" t="s">
        <v>3181</v>
      </c>
      <c r="K107" s="4616"/>
      <c r="L107" s="1744">
        <f>COUNTIFS(J61:J102,"&lt;&gt;",L61:L102,"&lt;&gt;／",L61:L102,"&lt;&gt;外")</f>
        <v>30</v>
      </c>
      <c r="M107" s="1752"/>
      <c r="N107" s="1753">
        <f>COUNTIFS(J61:J102,"&lt;&gt;",N61:N102,"&lt;&gt;／",N61:N102,"&lt;&gt;外")</f>
        <v>30</v>
      </c>
      <c r="O107" s="1754"/>
      <c r="P107" s="1748">
        <f t="shared" ref="P107" si="1">G107+N107</f>
        <v>96</v>
      </c>
      <c r="Q107" s="1755"/>
      <c r="R107" s="1757"/>
    </row>
    <row r="108" spans="1:29" ht="15.95" customHeight="1" thickBot="1">
      <c r="A108" s="4607" t="s">
        <v>3182</v>
      </c>
      <c r="B108" s="4608"/>
      <c r="C108" s="1758">
        <f>C106/C107</f>
        <v>0.35714285714285715</v>
      </c>
      <c r="D108" s="1759" t="str">
        <f>IF($C105&gt;=28.5%,IF(C108&gt;=28.5%,"達成","未達成"),IF($C105&lt;28.5%,"／","空欄"))</f>
        <v>達成</v>
      </c>
      <c r="E108" s="1760">
        <f>E106/E107</f>
        <v>0.34482758620689657</v>
      </c>
      <c r="F108" s="1761" t="str">
        <f>IF($C105&gt;=28.5%,IF(E108&gt;=28.5%,"達成","未達成"),IF($C105&lt;28.5%,"／","空欄"))</f>
        <v>達成</v>
      </c>
      <c r="G108" s="1762">
        <f>G106/G107</f>
        <v>0.30303030303030304</v>
      </c>
      <c r="H108" s="1763"/>
      <c r="J108" s="4607" t="s">
        <v>3182</v>
      </c>
      <c r="K108" s="4608"/>
      <c r="L108" s="1758">
        <f>L106/L107</f>
        <v>0.26666666666666666</v>
      </c>
      <c r="M108" s="1759" t="str">
        <f>IF($C105&gt;=28.5%,IF(L108&gt;=28.5%,"達成","未達成"),IF($C105&lt;28.5%,"／","空欄"))</f>
        <v>未達成</v>
      </c>
      <c r="N108" s="1760">
        <f>N106/N107</f>
        <v>0</v>
      </c>
      <c r="O108" s="1761" t="str">
        <f>IF($L105&gt;=28.5%,IF(N108&gt;=28.5%,"達成","未達成"),IF($L105&lt;28.5%,"／","空欄"))</f>
        <v>／</v>
      </c>
      <c r="P108" s="1762">
        <f>P106/P107</f>
        <v>0.20833333333333334</v>
      </c>
      <c r="Q108" s="1763"/>
    </row>
    <row r="109" spans="1:29" s="1683" customFormat="1" ht="20.100000000000001" customHeight="1" thickBot="1">
      <c r="A109" s="1694" t="s">
        <v>2879</v>
      </c>
      <c r="B109" s="1695"/>
      <c r="C109" s="1696" t="s">
        <v>2880</v>
      </c>
      <c r="D109" s="1695"/>
      <c r="E109" s="1697" t="s">
        <v>2881</v>
      </c>
      <c r="F109" s="1698" t="s">
        <v>3168</v>
      </c>
      <c r="G109" s="4623"/>
      <c r="H109" s="4624"/>
      <c r="I109" s="1699"/>
      <c r="J109" s="1694" t="s">
        <v>2879</v>
      </c>
      <c r="K109" s="1695"/>
      <c r="L109" s="1696" t="s">
        <v>2880</v>
      </c>
      <c r="M109" s="1695"/>
      <c r="N109" s="1697" t="s">
        <v>2881</v>
      </c>
      <c r="O109" s="1698" t="s">
        <v>3168</v>
      </c>
      <c r="P109" s="4623"/>
      <c r="Q109" s="4624"/>
      <c r="S109" s="1684"/>
      <c r="T109" s="1684"/>
      <c r="U109" s="1684"/>
      <c r="V109" s="1684"/>
    </row>
    <row r="110" spans="1:29" s="1700" customFormat="1" ht="15.6" customHeight="1">
      <c r="A110" s="4625" t="s">
        <v>3197</v>
      </c>
      <c r="B110" s="4627" t="s">
        <v>3170</v>
      </c>
      <c r="C110" s="4628" t="s">
        <v>3171</v>
      </c>
      <c r="D110" s="4628"/>
      <c r="E110" s="4628"/>
      <c r="F110" s="4629"/>
      <c r="G110" s="4630" t="s">
        <v>2892</v>
      </c>
      <c r="H110" s="4631"/>
      <c r="J110" s="4625" t="s">
        <v>3197</v>
      </c>
      <c r="K110" s="4621" t="s">
        <v>3170</v>
      </c>
      <c r="L110" s="4634" t="s">
        <v>3171</v>
      </c>
      <c r="M110" s="4634"/>
      <c r="N110" s="4634"/>
      <c r="O110" s="4635"/>
      <c r="P110" s="4636" t="s">
        <v>2892</v>
      </c>
      <c r="Q110" s="4637"/>
      <c r="S110" s="4621" t="s">
        <v>3169</v>
      </c>
      <c r="T110" s="1684"/>
      <c r="U110" s="1684"/>
      <c r="V110" s="1684"/>
      <c r="W110" s="1683"/>
      <c r="X110" s="1683"/>
      <c r="Y110" s="1683"/>
      <c r="Z110" s="1683"/>
      <c r="AA110" s="1683"/>
      <c r="AB110" s="1683"/>
      <c r="AC110" s="1683"/>
    </row>
    <row r="111" spans="1:29" s="1700" customFormat="1" ht="15.6" customHeight="1" thickBot="1">
      <c r="A111" s="4626"/>
      <c r="B111" s="4622"/>
      <c r="C111" s="1702" t="s">
        <v>2885</v>
      </c>
      <c r="D111" s="1703" t="s">
        <v>3172</v>
      </c>
      <c r="E111" s="1704" t="s">
        <v>2886</v>
      </c>
      <c r="F111" s="1705" t="s">
        <v>3172</v>
      </c>
      <c r="G111" s="4632"/>
      <c r="H111" s="4633"/>
      <c r="J111" s="4626"/>
      <c r="K111" s="4622"/>
      <c r="L111" s="1702" t="s">
        <v>2885</v>
      </c>
      <c r="M111" s="1703" t="s">
        <v>3172</v>
      </c>
      <c r="N111" s="1704" t="s">
        <v>2886</v>
      </c>
      <c r="O111" s="1705" t="s">
        <v>3172</v>
      </c>
      <c r="P111" s="4632"/>
      <c r="Q111" s="4633"/>
      <c r="S111" s="4622"/>
      <c r="T111" s="1684"/>
      <c r="U111" s="1684"/>
      <c r="V111" s="1684"/>
      <c r="W111" s="1683"/>
      <c r="X111" s="1683"/>
      <c r="Y111" s="1683"/>
      <c r="Z111" s="1683"/>
      <c r="AA111" s="1683"/>
      <c r="AB111" s="1683"/>
      <c r="AC111" s="1683"/>
    </row>
    <row r="112" spans="1:29" s="1683" customFormat="1" ht="15.6" customHeight="1">
      <c r="A112" s="1707"/>
      <c r="B112" s="1708" t="s">
        <v>2897</v>
      </c>
      <c r="C112" s="1709"/>
      <c r="D112" s="1710"/>
      <c r="E112" s="1711"/>
      <c r="F112" s="1712"/>
      <c r="G112" s="4619"/>
      <c r="H112" s="4620"/>
      <c r="I112" s="1713"/>
      <c r="J112" s="1714"/>
      <c r="K112" s="1708" t="s">
        <v>2897</v>
      </c>
      <c r="L112" s="1709"/>
      <c r="M112" s="1710"/>
      <c r="N112" s="1711"/>
      <c r="O112" s="1712"/>
      <c r="P112" s="4619"/>
      <c r="Q112" s="4620"/>
      <c r="S112" s="4621" t="s">
        <v>3170</v>
      </c>
      <c r="T112" s="1684"/>
      <c r="U112" s="1684"/>
      <c r="V112" s="1684"/>
    </row>
    <row r="113" spans="1:22" s="1683" customFormat="1" ht="15.6" customHeight="1" thickBot="1">
      <c r="A113" s="1715"/>
      <c r="B113" s="1716" t="s">
        <v>2898</v>
      </c>
      <c r="C113" s="1717"/>
      <c r="D113" s="1710"/>
      <c r="E113" s="1718"/>
      <c r="F113" s="1712"/>
      <c r="G113" s="4603"/>
      <c r="H113" s="4604"/>
      <c r="I113" s="1713"/>
      <c r="J113" s="1719"/>
      <c r="K113" s="1716" t="s">
        <v>2898</v>
      </c>
      <c r="L113" s="1717"/>
      <c r="M113" s="1710"/>
      <c r="N113" s="1718"/>
      <c r="O113" s="1712"/>
      <c r="P113" s="4603"/>
      <c r="Q113" s="4604"/>
      <c r="S113" s="4622"/>
      <c r="T113" s="1684"/>
      <c r="U113" s="1684"/>
      <c r="V113" s="1684"/>
    </row>
    <row r="114" spans="1:22" s="1684" customFormat="1" ht="15.6" customHeight="1" thickBot="1">
      <c r="A114" s="1715"/>
      <c r="B114" s="1716" t="s">
        <v>2899</v>
      </c>
      <c r="C114" s="1717"/>
      <c r="D114" s="1710"/>
      <c r="E114" s="1718"/>
      <c r="F114" s="1712"/>
      <c r="G114" s="4603"/>
      <c r="H114" s="4604"/>
      <c r="I114" s="1713"/>
      <c r="J114" s="1719"/>
      <c r="K114" s="1716" t="s">
        <v>2899</v>
      </c>
      <c r="L114" s="1717"/>
      <c r="M114" s="1710"/>
      <c r="N114" s="1718"/>
      <c r="O114" s="1712"/>
      <c r="P114" s="4603"/>
      <c r="Q114" s="4604"/>
      <c r="R114" s="1683"/>
      <c r="S114" s="1703" t="s">
        <v>3172</v>
      </c>
    </row>
    <row r="115" spans="1:22" s="1684" customFormat="1" ht="15.6" customHeight="1">
      <c r="A115" s="1715"/>
      <c r="B115" s="1716" t="s">
        <v>2893</v>
      </c>
      <c r="C115" s="1717"/>
      <c r="D115" s="1710"/>
      <c r="E115" s="1718"/>
      <c r="F115" s="1712"/>
      <c r="G115" s="4603"/>
      <c r="H115" s="4604"/>
      <c r="I115" s="1713"/>
      <c r="J115" s="1719"/>
      <c r="K115" s="1716" t="s">
        <v>2893</v>
      </c>
      <c r="L115" s="1717"/>
      <c r="M115" s="1710"/>
      <c r="N115" s="1718"/>
      <c r="O115" s="1712"/>
      <c r="P115" s="4603"/>
      <c r="Q115" s="4604"/>
      <c r="R115" s="1683"/>
    </row>
    <row r="116" spans="1:22" s="1684" customFormat="1" ht="15.6" customHeight="1">
      <c r="A116" s="1715"/>
      <c r="B116" s="1716" t="s">
        <v>2894</v>
      </c>
      <c r="C116" s="1717"/>
      <c r="D116" s="1710"/>
      <c r="E116" s="1718"/>
      <c r="F116" s="1712"/>
      <c r="G116" s="4603"/>
      <c r="H116" s="4604"/>
      <c r="I116" s="1713"/>
      <c r="J116" s="1719"/>
      <c r="K116" s="1716" t="s">
        <v>2894</v>
      </c>
      <c r="L116" s="1717"/>
      <c r="M116" s="1710"/>
      <c r="N116" s="1718"/>
      <c r="O116" s="1712"/>
      <c r="P116" s="4603"/>
      <c r="Q116" s="4604"/>
      <c r="R116" s="1683"/>
    </row>
    <row r="117" spans="1:22" s="1684" customFormat="1" ht="15.6" customHeight="1">
      <c r="A117" s="1715"/>
      <c r="B117" s="1716" t="s">
        <v>2895</v>
      </c>
      <c r="C117" s="1717"/>
      <c r="D117" s="1720" t="s">
        <v>3173</v>
      </c>
      <c r="E117" s="1718"/>
      <c r="F117" s="1720" t="s">
        <v>3173</v>
      </c>
      <c r="G117" s="4603"/>
      <c r="H117" s="4604"/>
      <c r="I117" s="1713"/>
      <c r="J117" s="1719"/>
      <c r="K117" s="1716" t="s">
        <v>2895</v>
      </c>
      <c r="L117" s="1717"/>
      <c r="M117" s="1720" t="s">
        <v>3173</v>
      </c>
      <c r="N117" s="1718"/>
      <c r="O117" s="1720" t="s">
        <v>3173</v>
      </c>
      <c r="P117" s="4603"/>
      <c r="Q117" s="4604"/>
      <c r="R117" s="1683"/>
    </row>
    <row r="118" spans="1:22" s="1684" customFormat="1" ht="15.6" customHeight="1" thickBot="1">
      <c r="A118" s="1715"/>
      <c r="B118" s="1721" t="s">
        <v>2896</v>
      </c>
      <c r="C118" s="1722"/>
      <c r="D118" s="1723"/>
      <c r="E118" s="1723"/>
      <c r="F118" s="1723"/>
      <c r="G118" s="4605"/>
      <c r="H118" s="4606"/>
      <c r="I118" s="1713"/>
      <c r="J118" s="1724"/>
      <c r="K118" s="1721" t="s">
        <v>2896</v>
      </c>
      <c r="L118" s="1725"/>
      <c r="M118" s="1723"/>
      <c r="N118" s="1723"/>
      <c r="O118" s="1723"/>
      <c r="P118" s="4617"/>
      <c r="Q118" s="4618"/>
      <c r="R118" s="1683"/>
    </row>
    <row r="119" spans="1:22" s="1684" customFormat="1" ht="15.6" customHeight="1">
      <c r="A119" s="1715"/>
      <c r="B119" s="1708" t="s">
        <v>2897</v>
      </c>
      <c r="C119" s="1709"/>
      <c r="D119" s="1710"/>
      <c r="E119" s="1711"/>
      <c r="F119" s="1712"/>
      <c r="G119" s="4619"/>
      <c r="H119" s="4620"/>
      <c r="I119" s="1713"/>
      <c r="J119" s="1719"/>
      <c r="K119" s="1708" t="s">
        <v>2897</v>
      </c>
      <c r="L119" s="1709"/>
      <c r="M119" s="1710"/>
      <c r="N119" s="1711"/>
      <c r="O119" s="1712"/>
      <c r="P119" s="4619"/>
      <c r="Q119" s="4620"/>
      <c r="R119" s="1683"/>
    </row>
    <row r="120" spans="1:22" s="1684" customFormat="1" ht="15.6" customHeight="1">
      <c r="A120" s="1715"/>
      <c r="B120" s="1716" t="s">
        <v>2898</v>
      </c>
      <c r="C120" s="1717"/>
      <c r="D120" s="1710"/>
      <c r="E120" s="1718"/>
      <c r="F120" s="1712"/>
      <c r="G120" s="4603"/>
      <c r="H120" s="4604"/>
      <c r="I120" s="1713"/>
      <c r="J120" s="1719"/>
      <c r="K120" s="1716" t="s">
        <v>2898</v>
      </c>
      <c r="L120" s="1717"/>
      <c r="M120" s="1710"/>
      <c r="N120" s="1718"/>
      <c r="O120" s="1712"/>
      <c r="P120" s="4603"/>
      <c r="Q120" s="4604"/>
      <c r="R120" s="1683"/>
    </row>
    <row r="121" spans="1:22" s="1684" customFormat="1" ht="15.6" customHeight="1">
      <c r="A121" s="1715"/>
      <c r="B121" s="1716" t="s">
        <v>2899</v>
      </c>
      <c r="C121" s="1717"/>
      <c r="D121" s="1710"/>
      <c r="E121" s="1718"/>
      <c r="F121" s="1712"/>
      <c r="G121" s="4603"/>
      <c r="H121" s="4604"/>
      <c r="I121" s="1713"/>
      <c r="J121" s="1719"/>
      <c r="K121" s="1716" t="s">
        <v>2899</v>
      </c>
      <c r="L121" s="1717"/>
      <c r="M121" s="1710"/>
      <c r="N121" s="1718"/>
      <c r="O121" s="1712"/>
      <c r="P121" s="4603"/>
      <c r="Q121" s="4604"/>
      <c r="R121" s="1683"/>
    </row>
    <row r="122" spans="1:22" s="1684" customFormat="1" ht="15.6" customHeight="1">
      <c r="A122" s="1715"/>
      <c r="B122" s="1716" t="s">
        <v>2893</v>
      </c>
      <c r="C122" s="1717"/>
      <c r="D122" s="1710"/>
      <c r="E122" s="1718"/>
      <c r="F122" s="1712"/>
      <c r="G122" s="4603"/>
      <c r="H122" s="4604"/>
      <c r="I122" s="1713"/>
      <c r="J122" s="1719"/>
      <c r="K122" s="1716" t="s">
        <v>2893</v>
      </c>
      <c r="L122" s="1717"/>
      <c r="M122" s="1710"/>
      <c r="N122" s="1718"/>
      <c r="O122" s="1712"/>
      <c r="P122" s="4603"/>
      <c r="Q122" s="4604"/>
      <c r="R122" s="1683"/>
    </row>
    <row r="123" spans="1:22" s="1684" customFormat="1" ht="15.6" customHeight="1">
      <c r="A123" s="1715"/>
      <c r="B123" s="1716" t="s">
        <v>2894</v>
      </c>
      <c r="C123" s="1717"/>
      <c r="D123" s="1710"/>
      <c r="E123" s="1718"/>
      <c r="F123" s="1712"/>
      <c r="G123" s="4603"/>
      <c r="H123" s="4604"/>
      <c r="I123" s="1713"/>
      <c r="J123" s="1719"/>
      <c r="K123" s="1716" t="s">
        <v>2894</v>
      </c>
      <c r="L123" s="1717"/>
      <c r="M123" s="1710"/>
      <c r="N123" s="1718"/>
      <c r="O123" s="1712"/>
      <c r="P123" s="4603"/>
      <c r="Q123" s="4604"/>
      <c r="R123" s="1683"/>
    </row>
    <row r="124" spans="1:22" s="1684" customFormat="1" ht="15.6" customHeight="1">
      <c r="A124" s="1715"/>
      <c r="B124" s="1716" t="s">
        <v>2895</v>
      </c>
      <c r="C124" s="1717"/>
      <c r="D124" s="1720" t="s">
        <v>3173</v>
      </c>
      <c r="E124" s="1718"/>
      <c r="F124" s="1720" t="s">
        <v>3173</v>
      </c>
      <c r="G124" s="4603"/>
      <c r="H124" s="4604"/>
      <c r="I124" s="1713"/>
      <c r="J124" s="1719"/>
      <c r="K124" s="1716" t="s">
        <v>2895</v>
      </c>
      <c r="L124" s="1717"/>
      <c r="M124" s="1720" t="s">
        <v>3173</v>
      </c>
      <c r="N124" s="1718"/>
      <c r="O124" s="1720" t="s">
        <v>3173</v>
      </c>
      <c r="P124" s="4603"/>
      <c r="Q124" s="4604"/>
      <c r="R124" s="1683"/>
    </row>
    <row r="125" spans="1:22" s="1684" customFormat="1" ht="15.6" customHeight="1" thickBot="1">
      <c r="A125" s="1715"/>
      <c r="B125" s="1721" t="s">
        <v>2896</v>
      </c>
      <c r="C125" s="1722"/>
      <c r="D125" s="1723"/>
      <c r="E125" s="1723"/>
      <c r="F125" s="1723"/>
      <c r="G125" s="4605"/>
      <c r="H125" s="4606"/>
      <c r="I125" s="1713"/>
      <c r="J125" s="1724"/>
      <c r="K125" s="1721" t="s">
        <v>2896</v>
      </c>
      <c r="L125" s="1725"/>
      <c r="M125" s="1723"/>
      <c r="N125" s="1723"/>
      <c r="O125" s="1723"/>
      <c r="P125" s="4617"/>
      <c r="Q125" s="4618"/>
      <c r="R125" s="1683"/>
    </row>
    <row r="126" spans="1:22" s="1684" customFormat="1" ht="15.6" customHeight="1">
      <c r="A126" s="1715"/>
      <c r="B126" s="1708" t="s">
        <v>2897</v>
      </c>
      <c r="C126" s="1709"/>
      <c r="D126" s="1710"/>
      <c r="E126" s="1711"/>
      <c r="F126" s="1712"/>
      <c r="G126" s="4619"/>
      <c r="H126" s="4620"/>
      <c r="I126" s="1713"/>
      <c r="J126" s="1719"/>
      <c r="K126" s="1708" t="s">
        <v>2897</v>
      </c>
      <c r="L126" s="1709"/>
      <c r="M126" s="1710"/>
      <c r="N126" s="1711"/>
      <c r="O126" s="1712"/>
      <c r="P126" s="4619"/>
      <c r="Q126" s="4620"/>
      <c r="R126" s="1683"/>
    </row>
    <row r="127" spans="1:22" s="1684" customFormat="1" ht="15.6" customHeight="1">
      <c r="A127" s="1715"/>
      <c r="B127" s="1716" t="s">
        <v>2898</v>
      </c>
      <c r="C127" s="1717"/>
      <c r="D127" s="1710"/>
      <c r="E127" s="1718"/>
      <c r="F127" s="1712"/>
      <c r="G127" s="4603"/>
      <c r="H127" s="4604"/>
      <c r="I127" s="1713"/>
      <c r="J127" s="1719"/>
      <c r="K127" s="1716" t="s">
        <v>2898</v>
      </c>
      <c r="L127" s="1717"/>
      <c r="M127" s="1710"/>
      <c r="N127" s="1718"/>
      <c r="O127" s="1712"/>
      <c r="P127" s="4603"/>
      <c r="Q127" s="4604"/>
      <c r="R127" s="1683"/>
    </row>
    <row r="128" spans="1:22" s="1684" customFormat="1" ht="15.6" customHeight="1">
      <c r="A128" s="1715"/>
      <c r="B128" s="1716" t="s">
        <v>2899</v>
      </c>
      <c r="C128" s="1717"/>
      <c r="D128" s="1710"/>
      <c r="E128" s="1718"/>
      <c r="F128" s="1712"/>
      <c r="G128" s="4603"/>
      <c r="H128" s="4604"/>
      <c r="I128" s="1713"/>
      <c r="J128" s="1719"/>
      <c r="K128" s="1716" t="s">
        <v>2899</v>
      </c>
      <c r="L128" s="1717"/>
      <c r="M128" s="1710"/>
      <c r="N128" s="1718"/>
      <c r="O128" s="1712"/>
      <c r="P128" s="4603"/>
      <c r="Q128" s="4604"/>
      <c r="R128" s="1683"/>
    </row>
    <row r="129" spans="1:29" s="1684" customFormat="1" ht="15.6" customHeight="1">
      <c r="A129" s="1715"/>
      <c r="B129" s="1716" t="s">
        <v>2893</v>
      </c>
      <c r="C129" s="1717"/>
      <c r="D129" s="1710"/>
      <c r="E129" s="1718"/>
      <c r="F129" s="1712"/>
      <c r="G129" s="4603"/>
      <c r="H129" s="4604"/>
      <c r="I129" s="1713"/>
      <c r="J129" s="1719"/>
      <c r="K129" s="1716" t="s">
        <v>2893</v>
      </c>
      <c r="L129" s="1717"/>
      <c r="M129" s="1710"/>
      <c r="N129" s="1718"/>
      <c r="O129" s="1712"/>
      <c r="P129" s="4603"/>
      <c r="Q129" s="4604"/>
      <c r="R129" s="1683"/>
    </row>
    <row r="130" spans="1:29" s="1683" customFormat="1" ht="15.6" customHeight="1">
      <c r="A130" s="1715"/>
      <c r="B130" s="1716" t="s">
        <v>2894</v>
      </c>
      <c r="C130" s="1717"/>
      <c r="D130" s="1710"/>
      <c r="E130" s="1718"/>
      <c r="F130" s="1712"/>
      <c r="G130" s="4603"/>
      <c r="H130" s="4604"/>
      <c r="I130" s="1713"/>
      <c r="J130" s="1719"/>
      <c r="K130" s="1716" t="s">
        <v>2894</v>
      </c>
      <c r="L130" s="1717"/>
      <c r="M130" s="1710"/>
      <c r="N130" s="1718"/>
      <c r="O130" s="1712"/>
      <c r="P130" s="4603"/>
      <c r="Q130" s="4604"/>
      <c r="S130" s="1684"/>
      <c r="T130" s="1684"/>
      <c r="U130" s="1684"/>
      <c r="V130" s="1684"/>
      <c r="W130" s="1726"/>
    </row>
    <row r="131" spans="1:29" s="1683" customFormat="1" ht="15.6" customHeight="1">
      <c r="A131" s="1715"/>
      <c r="B131" s="1716" t="s">
        <v>2895</v>
      </c>
      <c r="C131" s="1717"/>
      <c r="D131" s="1720" t="s">
        <v>3173</v>
      </c>
      <c r="E131" s="1718"/>
      <c r="F131" s="1720" t="s">
        <v>3173</v>
      </c>
      <c r="G131" s="4603"/>
      <c r="H131" s="4604"/>
      <c r="I131" s="1713"/>
      <c r="J131" s="1719"/>
      <c r="K131" s="1716" t="s">
        <v>2895</v>
      </c>
      <c r="L131" s="1717"/>
      <c r="M131" s="1720" t="s">
        <v>3173</v>
      </c>
      <c r="N131" s="1718"/>
      <c r="O131" s="1720" t="s">
        <v>3173</v>
      </c>
      <c r="P131" s="4603"/>
      <c r="Q131" s="4604"/>
      <c r="S131" s="1684"/>
      <c r="T131" s="1684"/>
      <c r="U131" s="1684"/>
      <c r="V131" s="1684"/>
      <c r="W131" s="1726"/>
    </row>
    <row r="132" spans="1:29" s="1683" customFormat="1" ht="15.6" customHeight="1" thickBot="1">
      <c r="A132" s="1715"/>
      <c r="B132" s="1721" t="s">
        <v>2896</v>
      </c>
      <c r="C132" s="1722"/>
      <c r="D132" s="1723"/>
      <c r="E132" s="1723"/>
      <c r="F132" s="1723"/>
      <c r="G132" s="4605"/>
      <c r="H132" s="4606"/>
      <c r="I132" s="1713"/>
      <c r="J132" s="1724"/>
      <c r="K132" s="1721" t="s">
        <v>2896</v>
      </c>
      <c r="L132" s="1725"/>
      <c r="M132" s="1723"/>
      <c r="N132" s="1723"/>
      <c r="O132" s="1723"/>
      <c r="P132" s="4617"/>
      <c r="Q132" s="4618"/>
      <c r="S132" s="1684"/>
      <c r="T132" s="1684"/>
      <c r="U132" s="1684"/>
      <c r="V132" s="1684"/>
      <c r="W132" s="1726"/>
    </row>
    <row r="133" spans="1:29" s="1683" customFormat="1" ht="15.6" customHeight="1">
      <c r="A133" s="1715"/>
      <c r="B133" s="1708" t="s">
        <v>2897</v>
      </c>
      <c r="C133" s="1709"/>
      <c r="D133" s="1710"/>
      <c r="E133" s="1711"/>
      <c r="F133" s="1712"/>
      <c r="G133" s="4619"/>
      <c r="H133" s="4620"/>
      <c r="I133" s="1713"/>
      <c r="J133" s="1719"/>
      <c r="K133" s="1708" t="s">
        <v>2897</v>
      </c>
      <c r="L133" s="1709"/>
      <c r="M133" s="1710"/>
      <c r="N133" s="1711"/>
      <c r="O133" s="1712"/>
      <c r="P133" s="4619"/>
      <c r="Q133" s="4620"/>
      <c r="S133" s="1684"/>
      <c r="T133" s="1684"/>
      <c r="U133" s="1684"/>
      <c r="V133" s="1684"/>
      <c r="W133" s="1726"/>
    </row>
    <row r="134" spans="1:29" s="1683" customFormat="1" ht="15.6" customHeight="1">
      <c r="A134" s="1715"/>
      <c r="B134" s="1716" t="s">
        <v>2898</v>
      </c>
      <c r="C134" s="1717"/>
      <c r="D134" s="1710"/>
      <c r="E134" s="1718"/>
      <c r="F134" s="1712"/>
      <c r="G134" s="4603"/>
      <c r="H134" s="4604"/>
      <c r="I134" s="1713"/>
      <c r="J134" s="1719"/>
      <c r="K134" s="1716" t="s">
        <v>2898</v>
      </c>
      <c r="L134" s="1717"/>
      <c r="M134" s="1710"/>
      <c r="N134" s="1718"/>
      <c r="O134" s="1712"/>
      <c r="P134" s="4603"/>
      <c r="Q134" s="4604"/>
      <c r="S134" s="1684"/>
      <c r="T134" s="1684"/>
      <c r="U134" s="1684"/>
      <c r="V134" s="1684"/>
      <c r="W134" s="1726"/>
    </row>
    <row r="135" spans="1:29" s="1683" customFormat="1" ht="15.6" customHeight="1">
      <c r="A135" s="1715"/>
      <c r="B135" s="1716" t="s">
        <v>2899</v>
      </c>
      <c r="C135" s="1717"/>
      <c r="D135" s="1710"/>
      <c r="E135" s="1718"/>
      <c r="F135" s="1712"/>
      <c r="G135" s="4603"/>
      <c r="H135" s="4604"/>
      <c r="I135" s="1713"/>
      <c r="J135" s="1719"/>
      <c r="K135" s="1716" t="s">
        <v>2899</v>
      </c>
      <c r="L135" s="1717"/>
      <c r="M135" s="1710"/>
      <c r="N135" s="1718"/>
      <c r="O135" s="1712"/>
      <c r="P135" s="4603"/>
      <c r="Q135" s="4604"/>
      <c r="S135" s="1684"/>
      <c r="T135" s="1684"/>
      <c r="U135" s="1684"/>
      <c r="V135" s="1684"/>
      <c r="W135" s="1726"/>
    </row>
    <row r="136" spans="1:29" s="1683" customFormat="1" ht="15.6" customHeight="1">
      <c r="A136" s="1715"/>
      <c r="B136" s="1716" t="s">
        <v>2893</v>
      </c>
      <c r="C136" s="1717"/>
      <c r="D136" s="1710"/>
      <c r="E136" s="1718"/>
      <c r="F136" s="1712"/>
      <c r="G136" s="4603"/>
      <c r="H136" s="4604"/>
      <c r="I136" s="1713"/>
      <c r="J136" s="1719"/>
      <c r="K136" s="1716" t="s">
        <v>2893</v>
      </c>
      <c r="L136" s="1717"/>
      <c r="M136" s="1710"/>
      <c r="N136" s="1718"/>
      <c r="O136" s="1712"/>
      <c r="P136" s="4603"/>
      <c r="Q136" s="4604"/>
      <c r="S136" s="1684"/>
      <c r="T136" s="1684"/>
      <c r="U136" s="1684"/>
      <c r="V136" s="1684"/>
    </row>
    <row r="137" spans="1:29" s="1683" customFormat="1" ht="15.6" customHeight="1">
      <c r="A137" s="1715"/>
      <c r="B137" s="1716" t="s">
        <v>2894</v>
      </c>
      <c r="C137" s="1717"/>
      <c r="D137" s="1710"/>
      <c r="E137" s="1718"/>
      <c r="F137" s="1712"/>
      <c r="G137" s="4603"/>
      <c r="H137" s="4604"/>
      <c r="I137" s="1713"/>
      <c r="J137" s="1719"/>
      <c r="K137" s="1716" t="s">
        <v>2894</v>
      </c>
      <c r="L137" s="1717"/>
      <c r="M137" s="1710"/>
      <c r="N137" s="1718"/>
      <c r="O137" s="1712"/>
      <c r="P137" s="4603"/>
      <c r="Q137" s="4604"/>
      <c r="S137" s="1726"/>
      <c r="T137" s="1726"/>
      <c r="U137" s="1726"/>
      <c r="V137" s="1726"/>
      <c r="W137" s="1726"/>
      <c r="X137" s="1726"/>
      <c r="Y137" s="1726"/>
      <c r="Z137" s="1726"/>
      <c r="AA137" s="1726"/>
      <c r="AB137" s="1726"/>
      <c r="AC137" s="1726"/>
    </row>
    <row r="138" spans="1:29" s="1683" customFormat="1" ht="15.6" customHeight="1">
      <c r="A138" s="1715"/>
      <c r="B138" s="1716" t="s">
        <v>2895</v>
      </c>
      <c r="C138" s="1717"/>
      <c r="D138" s="1720" t="s">
        <v>3173</v>
      </c>
      <c r="E138" s="1718"/>
      <c r="F138" s="1720" t="s">
        <v>3173</v>
      </c>
      <c r="G138" s="4603"/>
      <c r="H138" s="4604"/>
      <c r="I138" s="1713"/>
      <c r="J138" s="1719"/>
      <c r="K138" s="1716" t="s">
        <v>2895</v>
      </c>
      <c r="L138" s="1717"/>
      <c r="M138" s="1720" t="s">
        <v>3173</v>
      </c>
      <c r="N138" s="1718"/>
      <c r="O138" s="1720" t="s">
        <v>3173</v>
      </c>
      <c r="P138" s="4603"/>
      <c r="Q138" s="4604"/>
      <c r="S138" s="1726"/>
      <c r="T138" s="1726"/>
      <c r="U138" s="1726"/>
      <c r="V138" s="1726"/>
      <c r="W138" s="1726"/>
      <c r="X138" s="1726"/>
      <c r="Y138" s="1726"/>
      <c r="Z138" s="1726"/>
      <c r="AA138" s="1726"/>
      <c r="AB138" s="1726"/>
      <c r="AC138" s="1726"/>
    </row>
    <row r="139" spans="1:29" s="1683" customFormat="1" ht="15.6" customHeight="1" thickBot="1">
      <c r="A139" s="1715"/>
      <c r="B139" s="1721" t="s">
        <v>2896</v>
      </c>
      <c r="C139" s="1722"/>
      <c r="D139" s="1723"/>
      <c r="E139" s="1723"/>
      <c r="F139" s="1723"/>
      <c r="G139" s="4605"/>
      <c r="H139" s="4606"/>
      <c r="I139" s="1713"/>
      <c r="J139" s="1724"/>
      <c r="K139" s="1721" t="s">
        <v>2896</v>
      </c>
      <c r="L139" s="1725"/>
      <c r="M139" s="1723"/>
      <c r="N139" s="1723"/>
      <c r="O139" s="1723"/>
      <c r="P139" s="4617"/>
      <c r="Q139" s="4618"/>
      <c r="S139" s="1684"/>
      <c r="T139" s="1684"/>
      <c r="U139" s="1684"/>
      <c r="V139" s="1684"/>
    </row>
    <row r="140" spans="1:29" s="1683" customFormat="1" ht="15.6" customHeight="1">
      <c r="A140" s="1715"/>
      <c r="B140" s="1708" t="s">
        <v>2897</v>
      </c>
      <c r="C140" s="1709"/>
      <c r="D140" s="1710"/>
      <c r="E140" s="1711"/>
      <c r="F140" s="1712"/>
      <c r="G140" s="4619"/>
      <c r="H140" s="4620"/>
      <c r="I140" s="1713"/>
      <c r="J140" s="1719"/>
      <c r="K140" s="1708" t="s">
        <v>2897</v>
      </c>
      <c r="L140" s="1709"/>
      <c r="M140" s="1710"/>
      <c r="N140" s="1711"/>
      <c r="O140" s="1712"/>
      <c r="P140" s="4619"/>
      <c r="Q140" s="4620"/>
      <c r="S140" s="1699"/>
      <c r="T140" s="1699"/>
      <c r="U140" s="1699"/>
      <c r="V140" s="1699"/>
      <c r="W140" s="1699"/>
      <c r="X140" s="1699"/>
      <c r="Y140" s="1699"/>
      <c r="Z140" s="1699"/>
      <c r="AA140" s="1699"/>
      <c r="AB140" s="1699"/>
      <c r="AC140" s="1699"/>
    </row>
    <row r="141" spans="1:29" s="1683" customFormat="1" ht="15.6" customHeight="1">
      <c r="A141" s="1715"/>
      <c r="B141" s="1716" t="s">
        <v>2898</v>
      </c>
      <c r="C141" s="1717"/>
      <c r="D141" s="1710"/>
      <c r="E141" s="1718"/>
      <c r="F141" s="1712"/>
      <c r="G141" s="4603"/>
      <c r="H141" s="4604"/>
      <c r="I141" s="1713"/>
      <c r="J141" s="1719"/>
      <c r="K141" s="1716" t="s">
        <v>2898</v>
      </c>
      <c r="L141" s="1717"/>
      <c r="M141" s="1710"/>
      <c r="N141" s="1718"/>
      <c r="O141" s="1712"/>
      <c r="P141" s="4603"/>
      <c r="Q141" s="4604"/>
      <c r="S141" s="1699"/>
      <c r="T141" s="1699"/>
      <c r="U141" s="1699"/>
      <c r="V141" s="1699"/>
      <c r="W141" s="1699"/>
      <c r="X141" s="1699"/>
      <c r="Y141" s="1699"/>
      <c r="Z141" s="1699"/>
      <c r="AA141" s="1699"/>
      <c r="AB141" s="1699"/>
      <c r="AC141" s="1699"/>
    </row>
    <row r="142" spans="1:29" s="1683" customFormat="1" ht="15.6" customHeight="1">
      <c r="A142" s="1715"/>
      <c r="B142" s="1716" t="s">
        <v>2899</v>
      </c>
      <c r="C142" s="1717"/>
      <c r="D142" s="1710"/>
      <c r="E142" s="1718"/>
      <c r="F142" s="1712"/>
      <c r="G142" s="4603"/>
      <c r="H142" s="4604"/>
      <c r="I142" s="1713"/>
      <c r="J142" s="1719"/>
      <c r="K142" s="1716" t="s">
        <v>2899</v>
      </c>
      <c r="L142" s="1717"/>
      <c r="M142" s="1710"/>
      <c r="N142" s="1718"/>
      <c r="O142" s="1712"/>
      <c r="P142" s="4603"/>
      <c r="Q142" s="4604"/>
      <c r="S142" s="1684"/>
      <c r="T142" s="1684"/>
      <c r="U142" s="1684"/>
      <c r="V142" s="1684"/>
    </row>
    <row r="143" spans="1:29" s="1683" customFormat="1" ht="15.6" customHeight="1">
      <c r="A143" s="1715"/>
      <c r="B143" s="1716" t="s">
        <v>2893</v>
      </c>
      <c r="C143" s="1717"/>
      <c r="D143" s="1710"/>
      <c r="E143" s="1718"/>
      <c r="F143" s="1712"/>
      <c r="G143" s="4603"/>
      <c r="H143" s="4604"/>
      <c r="I143" s="1713"/>
      <c r="J143" s="1719"/>
      <c r="K143" s="1716" t="s">
        <v>2893</v>
      </c>
      <c r="L143" s="1717"/>
      <c r="M143" s="1710"/>
      <c r="N143" s="1718"/>
      <c r="O143" s="1712"/>
      <c r="P143" s="4603"/>
      <c r="Q143" s="4604"/>
      <c r="S143" s="1684"/>
      <c r="T143" s="1684"/>
      <c r="U143" s="1684"/>
      <c r="V143" s="1684"/>
    </row>
    <row r="144" spans="1:29" s="1683" customFormat="1" ht="15.6" customHeight="1">
      <c r="A144" s="1715"/>
      <c r="B144" s="1716" t="s">
        <v>2894</v>
      </c>
      <c r="C144" s="1717"/>
      <c r="D144" s="1710"/>
      <c r="E144" s="1718"/>
      <c r="F144" s="1712"/>
      <c r="G144" s="4603"/>
      <c r="H144" s="4604"/>
      <c r="I144" s="1713"/>
      <c r="J144" s="1719"/>
      <c r="K144" s="1716" t="s">
        <v>2894</v>
      </c>
      <c r="L144" s="1717"/>
      <c r="M144" s="1710"/>
      <c r="N144" s="1718"/>
      <c r="O144" s="1712"/>
      <c r="P144" s="4603"/>
      <c r="Q144" s="4604"/>
      <c r="S144" s="1684"/>
      <c r="T144" s="1684"/>
      <c r="U144" s="1684"/>
      <c r="V144" s="1684"/>
    </row>
    <row r="145" spans="1:22" s="1683" customFormat="1" ht="15.6" customHeight="1">
      <c r="A145" s="1715"/>
      <c r="B145" s="1716" t="s">
        <v>2895</v>
      </c>
      <c r="C145" s="1717"/>
      <c r="D145" s="1720" t="s">
        <v>3173</v>
      </c>
      <c r="E145" s="1718"/>
      <c r="F145" s="1720" t="s">
        <v>3173</v>
      </c>
      <c r="G145" s="4603"/>
      <c r="H145" s="4604"/>
      <c r="I145" s="1713"/>
      <c r="J145" s="1719"/>
      <c r="K145" s="1716" t="s">
        <v>2895</v>
      </c>
      <c r="L145" s="1717"/>
      <c r="M145" s="1720" t="s">
        <v>3173</v>
      </c>
      <c r="N145" s="1718"/>
      <c r="O145" s="1720" t="s">
        <v>3173</v>
      </c>
      <c r="P145" s="4603"/>
      <c r="Q145" s="4604"/>
      <c r="S145" s="1684"/>
      <c r="T145" s="1684"/>
      <c r="U145" s="1684"/>
      <c r="V145" s="1684"/>
    </row>
    <row r="146" spans="1:22" s="1683" customFormat="1" ht="15.6" customHeight="1" thickBot="1">
      <c r="A146" s="1715"/>
      <c r="B146" s="1721" t="s">
        <v>2896</v>
      </c>
      <c r="C146" s="1722"/>
      <c r="D146" s="1723"/>
      <c r="E146" s="1723"/>
      <c r="F146" s="1723"/>
      <c r="G146" s="4605"/>
      <c r="H146" s="4606"/>
      <c r="I146" s="1713"/>
      <c r="J146" s="1724"/>
      <c r="K146" s="1721" t="s">
        <v>2896</v>
      </c>
      <c r="L146" s="1725"/>
      <c r="M146" s="1723"/>
      <c r="N146" s="1723"/>
      <c r="O146" s="1723"/>
      <c r="P146" s="4617"/>
      <c r="Q146" s="4618"/>
      <c r="S146" s="1684"/>
      <c r="T146" s="1684"/>
      <c r="U146" s="1684"/>
      <c r="V146" s="1684"/>
    </row>
    <row r="147" spans="1:22" s="1683" customFormat="1" ht="15.6" customHeight="1">
      <c r="A147" s="1715"/>
      <c r="B147" s="1708" t="s">
        <v>2897</v>
      </c>
      <c r="C147" s="1709"/>
      <c r="D147" s="1710"/>
      <c r="E147" s="1711"/>
      <c r="F147" s="1712"/>
      <c r="G147" s="4619"/>
      <c r="H147" s="4620"/>
      <c r="I147" s="1713"/>
      <c r="J147" s="1719"/>
      <c r="K147" s="1708" t="s">
        <v>2897</v>
      </c>
      <c r="L147" s="1709"/>
      <c r="M147" s="1710"/>
      <c r="N147" s="1711"/>
      <c r="O147" s="1712"/>
      <c r="P147" s="4619"/>
      <c r="Q147" s="4620"/>
      <c r="S147" s="1684"/>
      <c r="T147" s="1684"/>
      <c r="U147" s="1684"/>
      <c r="V147" s="1684"/>
    </row>
    <row r="148" spans="1:22" s="1683" customFormat="1" ht="15.6" customHeight="1">
      <c r="A148" s="1715"/>
      <c r="B148" s="1716" t="s">
        <v>2898</v>
      </c>
      <c r="C148" s="1717"/>
      <c r="D148" s="1710"/>
      <c r="E148" s="1718"/>
      <c r="F148" s="1712"/>
      <c r="G148" s="4603"/>
      <c r="H148" s="4604"/>
      <c r="I148" s="1713"/>
      <c r="J148" s="1719"/>
      <c r="K148" s="1716" t="s">
        <v>2898</v>
      </c>
      <c r="L148" s="1717"/>
      <c r="M148" s="1710"/>
      <c r="N148" s="1718"/>
      <c r="O148" s="1712"/>
      <c r="P148" s="4603"/>
      <c r="Q148" s="4604"/>
      <c r="S148" s="1684"/>
      <c r="T148" s="1684"/>
      <c r="U148" s="1684"/>
      <c r="V148" s="1684"/>
    </row>
    <row r="149" spans="1:22" s="1683" customFormat="1" ht="15.6" customHeight="1">
      <c r="A149" s="1715"/>
      <c r="B149" s="1716" t="s">
        <v>2899</v>
      </c>
      <c r="C149" s="1717"/>
      <c r="D149" s="1710"/>
      <c r="E149" s="1718"/>
      <c r="F149" s="1712"/>
      <c r="G149" s="4603"/>
      <c r="H149" s="4604"/>
      <c r="I149" s="1713"/>
      <c r="J149" s="1719"/>
      <c r="K149" s="1716" t="s">
        <v>2899</v>
      </c>
      <c r="L149" s="1717"/>
      <c r="M149" s="1710"/>
      <c r="N149" s="1718"/>
      <c r="O149" s="1712"/>
      <c r="P149" s="4603"/>
      <c r="Q149" s="4604"/>
      <c r="S149" s="1684"/>
      <c r="T149" s="1684"/>
      <c r="U149" s="1684"/>
      <c r="V149" s="1684"/>
    </row>
    <row r="150" spans="1:22" s="1683" customFormat="1" ht="15.6" customHeight="1">
      <c r="A150" s="1715"/>
      <c r="B150" s="1716" t="s">
        <v>2893</v>
      </c>
      <c r="C150" s="1717"/>
      <c r="D150" s="1710"/>
      <c r="E150" s="1718"/>
      <c r="F150" s="1712"/>
      <c r="G150" s="4603"/>
      <c r="H150" s="4604"/>
      <c r="I150" s="1713"/>
      <c r="J150" s="1719"/>
      <c r="K150" s="1716" t="s">
        <v>2893</v>
      </c>
      <c r="L150" s="1717"/>
      <c r="M150" s="1710"/>
      <c r="N150" s="1718"/>
      <c r="O150" s="1712"/>
      <c r="P150" s="4603"/>
      <c r="Q150" s="4604"/>
      <c r="S150" s="1684"/>
      <c r="T150" s="1684"/>
      <c r="U150" s="1684"/>
      <c r="V150" s="1684"/>
    </row>
    <row r="151" spans="1:22" s="1683" customFormat="1" ht="15.6" customHeight="1">
      <c r="A151" s="1715"/>
      <c r="B151" s="1716" t="s">
        <v>2894</v>
      </c>
      <c r="C151" s="1717"/>
      <c r="D151" s="1710"/>
      <c r="E151" s="1718"/>
      <c r="F151" s="1712"/>
      <c r="G151" s="4603"/>
      <c r="H151" s="4604"/>
      <c r="I151" s="1713"/>
      <c r="J151" s="1719"/>
      <c r="K151" s="1716" t="s">
        <v>2894</v>
      </c>
      <c r="L151" s="1717"/>
      <c r="M151" s="1710"/>
      <c r="N151" s="1718"/>
      <c r="O151" s="1712"/>
      <c r="P151" s="4603"/>
      <c r="Q151" s="4604"/>
      <c r="S151" s="1684"/>
      <c r="T151" s="1684"/>
      <c r="U151" s="1684"/>
      <c r="V151" s="1684"/>
    </row>
    <row r="152" spans="1:22" s="1683" customFormat="1" ht="15.6" customHeight="1">
      <c r="A152" s="1715"/>
      <c r="B152" s="1716" t="s">
        <v>2895</v>
      </c>
      <c r="C152" s="1717"/>
      <c r="D152" s="1720" t="s">
        <v>3173</v>
      </c>
      <c r="E152" s="1718"/>
      <c r="F152" s="1720" t="s">
        <v>3173</v>
      </c>
      <c r="G152" s="4603"/>
      <c r="H152" s="4604"/>
      <c r="I152" s="1713"/>
      <c r="J152" s="1719"/>
      <c r="K152" s="1716" t="s">
        <v>2895</v>
      </c>
      <c r="L152" s="1717"/>
      <c r="M152" s="1720" t="s">
        <v>3173</v>
      </c>
      <c r="N152" s="1718"/>
      <c r="O152" s="1720" t="s">
        <v>3173</v>
      </c>
      <c r="P152" s="4603"/>
      <c r="Q152" s="4604"/>
      <c r="S152" s="1684"/>
      <c r="T152" s="1684"/>
      <c r="U152" s="1684"/>
      <c r="V152" s="1684"/>
    </row>
    <row r="153" spans="1:22" s="1683" customFormat="1" ht="15.6" customHeight="1" thickBot="1">
      <c r="A153" s="1764"/>
      <c r="B153" s="1721" t="s">
        <v>2896</v>
      </c>
      <c r="C153" s="1725"/>
      <c r="D153" s="1723"/>
      <c r="E153" s="1723"/>
      <c r="F153" s="1723"/>
      <c r="G153" s="4605"/>
      <c r="H153" s="4606"/>
      <c r="I153" s="1713"/>
      <c r="J153" s="1724"/>
      <c r="K153" s="1721" t="s">
        <v>2896</v>
      </c>
      <c r="L153" s="1725"/>
      <c r="M153" s="1723"/>
      <c r="N153" s="1723"/>
      <c r="O153" s="1723"/>
      <c r="P153" s="4605"/>
      <c r="Q153" s="4606"/>
      <c r="S153" s="1684"/>
      <c r="T153" s="1684"/>
      <c r="U153" s="1684"/>
      <c r="V153" s="1684"/>
    </row>
    <row r="154" spans="1:22" s="1683" customFormat="1" ht="14.45" customHeight="1">
      <c r="A154" s="4609"/>
      <c r="B154" s="4610"/>
      <c r="C154" s="1728" t="s">
        <v>3174</v>
      </c>
      <c r="D154" s="1729"/>
      <c r="E154" s="1729"/>
      <c r="F154" s="1730"/>
      <c r="G154" s="1728" t="s">
        <v>3175</v>
      </c>
      <c r="H154" s="1731"/>
      <c r="J154" s="4609"/>
      <c r="K154" s="4610"/>
      <c r="L154" s="1728" t="s">
        <v>3174</v>
      </c>
      <c r="M154" s="1729"/>
      <c r="N154" s="1729"/>
      <c r="O154" s="1730"/>
      <c r="P154" s="1728" t="s">
        <v>3175</v>
      </c>
      <c r="Q154" s="1731"/>
      <c r="S154" s="1684"/>
      <c r="T154" s="1684"/>
      <c r="U154" s="1684"/>
      <c r="V154" s="1684"/>
    </row>
    <row r="155" spans="1:22" s="1737" customFormat="1" ht="15.95" customHeight="1">
      <c r="A155" s="4611" t="s">
        <v>3176</v>
      </c>
      <c r="B155" s="4612"/>
      <c r="C155" s="1732">
        <f>COUNTIFS(A112:A153,"&lt;&gt;",B112:B153,"土",C112:C153,"&lt;&gt;／",C112:C153,"&lt;&gt;外")+COUNTIFS(A112:A153,"&lt;&gt;",B112:B153,"日",C112:C153,"&lt;&gt;／",C112:C153,"&lt;&gt;外")</f>
        <v>0</v>
      </c>
      <c r="D155" s="1733"/>
      <c r="E155" s="1732">
        <f>COUNTIFS(A112:A153,"&lt;&gt;",B112:B153,"土",E112:E153,"&lt;&gt;／",E112:E153,"&lt;&gt;外")+COUNTIFS(A112:A153,"&lt;&gt;",B112:B153,"日",E112:E153,"&lt;&gt;／",E112:E153,"&lt;&gt;外")</f>
        <v>0</v>
      </c>
      <c r="F155" s="1734"/>
      <c r="G155" s="1735" t="str">
        <f>IF(G159&gt;=28.5%,"達成","未達成")</f>
        <v>未達成</v>
      </c>
      <c r="H155" s="1736"/>
      <c r="J155" s="4611" t="s">
        <v>3176</v>
      </c>
      <c r="K155" s="4612"/>
      <c r="L155" s="1732">
        <f>COUNTIFS(J112:J153,"&lt;&gt;",K112:K153,"土",L112:L153,"&lt;&gt;／",L112:L153,"&lt;&gt;外")+COUNTIFS(J112:J153,"&lt;&gt;",K112:K153,"日",L112:L153,"&lt;&gt;／",L112:L153,"&lt;&gt;外")</f>
        <v>0</v>
      </c>
      <c r="M155" s="1733"/>
      <c r="N155" s="1732">
        <f>COUNTIFS(J112:J153,"&lt;&gt;",K112:K153,"土",N112:N153,"&lt;&gt;／",N112:N153,"&lt;&gt;外")+COUNTIFS(J112:J153,"&lt;&gt;",K112:K153,"日",N112:N153,"&lt;&gt;／",N112:N153,"&lt;&gt;外")</f>
        <v>0</v>
      </c>
      <c r="O155" s="1734"/>
      <c r="P155" s="1735" t="str">
        <f>IF(P159&gt;=28.5%,"達成","未達成")</f>
        <v>未達成</v>
      </c>
      <c r="Q155" s="1736"/>
    </row>
    <row r="156" spans="1:22" s="1737" customFormat="1" ht="15.95" customHeight="1">
      <c r="A156" s="4613" t="s">
        <v>3177</v>
      </c>
      <c r="B156" s="4614"/>
      <c r="C156" s="1738" t="e">
        <f>C155/COUNTIFS(A112:A153,"&lt;&gt;",C112:C153,"&lt;&gt;／",C112:C153,"&lt;&gt;外")</f>
        <v>#DIV/0!</v>
      </c>
      <c r="D156" s="1739" t="s">
        <v>3178</v>
      </c>
      <c r="E156" s="1740"/>
      <c r="F156" s="1741"/>
      <c r="G156" s="1742" t="s">
        <v>3179</v>
      </c>
      <c r="H156" s="1743"/>
      <c r="J156" s="4613" t="s">
        <v>3177</v>
      </c>
      <c r="K156" s="4614"/>
      <c r="L156" s="1738" t="e">
        <f>L155/COUNTIFS(J112:J153,"&lt;&gt;",L112:L153,"&lt;&gt;／",L112:L153,"&lt;&gt;外")</f>
        <v>#DIV/0!</v>
      </c>
      <c r="M156" s="1739" t="s">
        <v>3178</v>
      </c>
      <c r="N156" s="1740"/>
      <c r="O156" s="1741"/>
      <c r="P156" s="1742" t="s">
        <v>3179</v>
      </c>
      <c r="Q156" s="1743"/>
      <c r="S156" s="1732"/>
    </row>
    <row r="157" spans="1:22" ht="15.95" customHeight="1">
      <c r="A157" s="4615" t="s">
        <v>3180</v>
      </c>
      <c r="B157" s="4616"/>
      <c r="C157" s="1744">
        <f>SUMPRODUCT(($A112:$A153&lt;&gt;"")*(C112:C153="■"))+SUMPRODUCT(($A112:$A153&lt;&gt;"")*(C112:C153="▲"))</f>
        <v>0</v>
      </c>
      <c r="D157" s="1745" t="e">
        <f>IF($C156&lt;28.5%,IF(C157&gt;=C155,"達成","未達成"),IF($C156&gt;=28.5%,"／","空欄"))</f>
        <v>#DIV/0!</v>
      </c>
      <c r="E157" s="1746">
        <f>SUMPRODUCT(($A112:$A153&lt;&gt;"")*(E112:E153="■"))+SUMPRODUCT(($A112:$A153&lt;&gt;"")*(E112:E153="▲"))</f>
        <v>0</v>
      </c>
      <c r="F157" s="1747" t="e">
        <f>IF($C156&lt;28.5%, IF(E157 &gt;= E155,"達成", "未達成"), IF($C156&gt;=28.5%, "／", "空欄"))</f>
        <v>#DIV/0!</v>
      </c>
      <c r="G157" s="1748">
        <f>P106+E157</f>
        <v>20</v>
      </c>
      <c r="H157" s="1749"/>
      <c r="J157" s="4615" t="s">
        <v>3180</v>
      </c>
      <c r="K157" s="4616"/>
      <c r="L157" s="1744">
        <f>SUMPRODUCT(($J112:$J153&lt;&gt;"")*(L112:L153="■"))+SUMPRODUCT(($J112:$J153&lt;&gt;"")*(L112:L153="▲"))</f>
        <v>0</v>
      </c>
      <c r="M157" s="1745" t="e">
        <f>IF($L156&lt;28.5%, IF(L157 &gt;= L155,"達成", "未達成"), IF($L156&gt;=28.5%, "／", "空欄"))</f>
        <v>#DIV/0!</v>
      </c>
      <c r="N157" s="1746">
        <f>SUMPRODUCT(($J112:$J153&lt;&gt;"")*(N112:N153="■"))+SUMPRODUCT(($J112:$J153&lt;&gt;"")*(N112:N153="▲"))</f>
        <v>0</v>
      </c>
      <c r="O157" s="1747" t="e">
        <f>IF($L156&lt;28.5%, IF(N157 &gt;= N155,"達成", "未達成"), IF($L156&gt;=28.5%, "／", "空欄"))</f>
        <v>#DIV/0!</v>
      </c>
      <c r="P157" s="1748">
        <f>G157+N157</f>
        <v>20</v>
      </c>
      <c r="Q157" s="1749"/>
      <c r="R157" s="1750"/>
    </row>
    <row r="158" spans="1:22" s="1756" customFormat="1" ht="15.95" customHeight="1">
      <c r="A158" s="4615" t="s">
        <v>3181</v>
      </c>
      <c r="B158" s="4616"/>
      <c r="C158" s="1744">
        <f>COUNTIFS(A112:A153,"&lt;&gt;",C112:C153,"&lt;&gt;／",C112:C153,"&lt;&gt;外")</f>
        <v>0</v>
      </c>
      <c r="D158" s="1752"/>
      <c r="E158" s="1753">
        <f>COUNTIFS(A112:A153,"&lt;&gt;",E112:E153,"&lt;&gt;／",E112:E153,"&lt;&gt;外")</f>
        <v>0</v>
      </c>
      <c r="F158" s="1754"/>
      <c r="G158" s="1748">
        <f>P107+E158</f>
        <v>96</v>
      </c>
      <c r="H158" s="1755"/>
      <c r="J158" s="4615" t="s">
        <v>3181</v>
      </c>
      <c r="K158" s="4616"/>
      <c r="L158" s="1744">
        <f>COUNTIFS(J112:J153,"&lt;&gt;",L112:L153,"&lt;&gt;／",L112:L153,"&lt;&gt;外")</f>
        <v>0</v>
      </c>
      <c r="M158" s="1752"/>
      <c r="N158" s="1753">
        <f>COUNTIFS(J112:J153,"&lt;&gt;",N112:N153,"&lt;&gt;／",N112:N153,"&lt;&gt;外")</f>
        <v>0</v>
      </c>
      <c r="O158" s="1754"/>
      <c r="P158" s="1748">
        <f t="shared" ref="P158" si="2">G158+N158</f>
        <v>96</v>
      </c>
      <c r="Q158" s="1755"/>
      <c r="R158" s="1757"/>
    </row>
    <row r="159" spans="1:22" ht="15.95" customHeight="1" thickBot="1">
      <c r="A159" s="4607" t="s">
        <v>3182</v>
      </c>
      <c r="B159" s="4608"/>
      <c r="C159" s="1758" t="e">
        <f>C157/C158</f>
        <v>#DIV/0!</v>
      </c>
      <c r="D159" s="1759" t="e">
        <f>IF($C156&gt;=28.5%,IF(C159&gt;=28.5%,"達成","未達成"),IF($C156&lt;28.5%,"／","空欄"))</f>
        <v>#DIV/0!</v>
      </c>
      <c r="E159" s="1760" t="e">
        <f>E157/E158</f>
        <v>#DIV/0!</v>
      </c>
      <c r="F159" s="1761" t="e">
        <f>IF($C156&gt;=28.5%,IF(E159&gt;=28.5%,"達成","未達成"),IF($C156&lt;28.5%,"／","空欄"))</f>
        <v>#DIV/0!</v>
      </c>
      <c r="G159" s="1762">
        <f>G157/G158</f>
        <v>0.20833333333333334</v>
      </c>
      <c r="H159" s="1763"/>
      <c r="J159" s="4607" t="s">
        <v>3182</v>
      </c>
      <c r="K159" s="4608"/>
      <c r="L159" s="1758" t="e">
        <f>L157/L158</f>
        <v>#DIV/0!</v>
      </c>
      <c r="M159" s="1759" t="e">
        <f>IF($C156&gt;=28.5%,IF(L159&gt;=28.5%,"達成","未達成"),IF($C156&lt;28.5%,"／","空欄"))</f>
        <v>#DIV/0!</v>
      </c>
      <c r="N159" s="1760" t="e">
        <f>N157/N158</f>
        <v>#DIV/0!</v>
      </c>
      <c r="O159" s="1761" t="e">
        <f>IF($L156&gt;=28.5%,IF(N159&gt;=28.5%,"達成","未達成"),IF($L156&lt;28.5%,"／","空欄"))</f>
        <v>#DIV/0!</v>
      </c>
      <c r="P159" s="1762">
        <f>P157/P158</f>
        <v>0.20833333333333334</v>
      </c>
      <c r="Q159" s="1763"/>
    </row>
  </sheetData>
  <sheetProtection password="C714" sheet="1" objects="1" scenarios="1" selectLockedCells="1"/>
  <mergeCells count="331">
    <mergeCell ref="A2:B2"/>
    <mergeCell ref="C2:I2"/>
    <mergeCell ref="J2:K2"/>
    <mergeCell ref="L2:Q2"/>
    <mergeCell ref="A3:B3"/>
    <mergeCell ref="A4:Q4"/>
    <mergeCell ref="A5:Q5"/>
    <mergeCell ref="G7:H7"/>
    <mergeCell ref="P7:Q7"/>
    <mergeCell ref="A8:A9"/>
    <mergeCell ref="B8:B9"/>
    <mergeCell ref="C8:F8"/>
    <mergeCell ref="G8:H9"/>
    <mergeCell ref="J8:J9"/>
    <mergeCell ref="K8:K9"/>
    <mergeCell ref="L8:O8"/>
    <mergeCell ref="G12:H12"/>
    <mergeCell ref="P12:Q12"/>
    <mergeCell ref="G13:H13"/>
    <mergeCell ref="P13:Q13"/>
    <mergeCell ref="G14:H14"/>
    <mergeCell ref="P14:Q14"/>
    <mergeCell ref="P8:Q9"/>
    <mergeCell ref="S8:S9"/>
    <mergeCell ref="G10:H10"/>
    <mergeCell ref="P10:Q10"/>
    <mergeCell ref="S10:S11"/>
    <mergeCell ref="G11:H11"/>
    <mergeCell ref="P11:Q11"/>
    <mergeCell ref="G18:H18"/>
    <mergeCell ref="P18:Q18"/>
    <mergeCell ref="G19:H19"/>
    <mergeCell ref="P19:Q19"/>
    <mergeCell ref="G20:H20"/>
    <mergeCell ref="P20:Q20"/>
    <mergeCell ref="G15:H15"/>
    <mergeCell ref="P15:Q15"/>
    <mergeCell ref="G16:H16"/>
    <mergeCell ref="P16:Q16"/>
    <mergeCell ref="G17:H17"/>
    <mergeCell ref="P17:Q17"/>
    <mergeCell ref="G24:H24"/>
    <mergeCell ref="P24:Q24"/>
    <mergeCell ref="G25:H25"/>
    <mergeCell ref="P25:Q25"/>
    <mergeCell ref="G26:H26"/>
    <mergeCell ref="P26:Q26"/>
    <mergeCell ref="G21:H21"/>
    <mergeCell ref="P21:Q21"/>
    <mergeCell ref="G22:H22"/>
    <mergeCell ref="P22:Q22"/>
    <mergeCell ref="G23:H23"/>
    <mergeCell ref="P23:Q23"/>
    <mergeCell ref="G30:H30"/>
    <mergeCell ref="P30:Q30"/>
    <mergeCell ref="G31:H31"/>
    <mergeCell ref="P31:Q31"/>
    <mergeCell ref="G32:H32"/>
    <mergeCell ref="P32:Q32"/>
    <mergeCell ref="G27:H27"/>
    <mergeCell ref="P27:Q27"/>
    <mergeCell ref="G28:H28"/>
    <mergeCell ref="P28:Q28"/>
    <mergeCell ref="G29:H29"/>
    <mergeCell ref="P29:Q29"/>
    <mergeCell ref="G36:H36"/>
    <mergeCell ref="P36:Q36"/>
    <mergeCell ref="G37:H37"/>
    <mergeCell ref="P37:Q37"/>
    <mergeCell ref="G38:H38"/>
    <mergeCell ref="P38:Q38"/>
    <mergeCell ref="G33:H33"/>
    <mergeCell ref="P33:Q33"/>
    <mergeCell ref="G34:H34"/>
    <mergeCell ref="P34:Q34"/>
    <mergeCell ref="G35:H35"/>
    <mergeCell ref="P35:Q35"/>
    <mergeCell ref="G42:H42"/>
    <mergeCell ref="P42:Q42"/>
    <mergeCell ref="G43:H43"/>
    <mergeCell ref="P43:Q43"/>
    <mergeCell ref="G44:H44"/>
    <mergeCell ref="P44:Q44"/>
    <mergeCell ref="G39:H39"/>
    <mergeCell ref="P39:Q39"/>
    <mergeCell ref="G40:H40"/>
    <mergeCell ref="P40:Q40"/>
    <mergeCell ref="G41:H41"/>
    <mergeCell ref="P41:Q41"/>
    <mergeCell ref="G48:H48"/>
    <mergeCell ref="P48:Q48"/>
    <mergeCell ref="G49:H49"/>
    <mergeCell ref="P49:Q49"/>
    <mergeCell ref="G50:H50"/>
    <mergeCell ref="P50:Q50"/>
    <mergeCell ref="G45:H45"/>
    <mergeCell ref="P45:Q45"/>
    <mergeCell ref="G46:H46"/>
    <mergeCell ref="P46:Q46"/>
    <mergeCell ref="G47:H47"/>
    <mergeCell ref="P47:Q47"/>
    <mergeCell ref="A54:B54"/>
    <mergeCell ref="J54:K54"/>
    <mergeCell ref="A55:B55"/>
    <mergeCell ref="J55:K55"/>
    <mergeCell ref="A56:B56"/>
    <mergeCell ref="J56:K56"/>
    <mergeCell ref="G51:H51"/>
    <mergeCell ref="P51:Q51"/>
    <mergeCell ref="A52:B52"/>
    <mergeCell ref="J52:K52"/>
    <mergeCell ref="A53:B53"/>
    <mergeCell ref="J53:K53"/>
    <mergeCell ref="A57:B57"/>
    <mergeCell ref="J57:K57"/>
    <mergeCell ref="G58:H58"/>
    <mergeCell ref="P58:Q58"/>
    <mergeCell ref="A59:A60"/>
    <mergeCell ref="B59:B60"/>
    <mergeCell ref="C59:F59"/>
    <mergeCell ref="G59:H60"/>
    <mergeCell ref="J59:J60"/>
    <mergeCell ref="K59:K60"/>
    <mergeCell ref="G63:H63"/>
    <mergeCell ref="P63:Q63"/>
    <mergeCell ref="G64:H64"/>
    <mergeCell ref="P64:Q64"/>
    <mergeCell ref="G65:H65"/>
    <mergeCell ref="P65:Q65"/>
    <mergeCell ref="L59:O59"/>
    <mergeCell ref="P59:Q60"/>
    <mergeCell ref="S59:S60"/>
    <mergeCell ref="G61:H61"/>
    <mergeCell ref="P61:Q61"/>
    <mergeCell ref="S61:S62"/>
    <mergeCell ref="G62:H62"/>
    <mergeCell ref="P62:Q62"/>
    <mergeCell ref="G69:H69"/>
    <mergeCell ref="P69:Q69"/>
    <mergeCell ref="G70:H70"/>
    <mergeCell ref="P70:Q70"/>
    <mergeCell ref="G71:H71"/>
    <mergeCell ref="P71:Q71"/>
    <mergeCell ref="G66:H66"/>
    <mergeCell ref="P66:Q66"/>
    <mergeCell ref="G67:H67"/>
    <mergeCell ref="P67:Q67"/>
    <mergeCell ref="G68:H68"/>
    <mergeCell ref="P68:Q68"/>
    <mergeCell ref="G75:H75"/>
    <mergeCell ref="P75:Q75"/>
    <mergeCell ref="G76:H76"/>
    <mergeCell ref="P76:Q76"/>
    <mergeCell ref="G77:H77"/>
    <mergeCell ref="P77:Q77"/>
    <mergeCell ref="G72:H72"/>
    <mergeCell ref="P72:Q72"/>
    <mergeCell ref="G73:H73"/>
    <mergeCell ref="P73:Q73"/>
    <mergeCell ref="G74:H74"/>
    <mergeCell ref="P74:Q74"/>
    <mergeCell ref="G81:H81"/>
    <mergeCell ref="P81:Q81"/>
    <mergeCell ref="G82:H82"/>
    <mergeCell ref="P82:Q82"/>
    <mergeCell ref="G83:H83"/>
    <mergeCell ref="P83:Q83"/>
    <mergeCell ref="G78:H78"/>
    <mergeCell ref="P78:Q78"/>
    <mergeCell ref="G79:H79"/>
    <mergeCell ref="P79:Q79"/>
    <mergeCell ref="G80:H80"/>
    <mergeCell ref="P80:Q80"/>
    <mergeCell ref="G87:H87"/>
    <mergeCell ref="P87:Q87"/>
    <mergeCell ref="G88:H88"/>
    <mergeCell ref="P88:Q88"/>
    <mergeCell ref="G89:H89"/>
    <mergeCell ref="P89:Q89"/>
    <mergeCell ref="G84:H84"/>
    <mergeCell ref="P84:Q84"/>
    <mergeCell ref="G85:H85"/>
    <mergeCell ref="P85:Q85"/>
    <mergeCell ref="G86:H86"/>
    <mergeCell ref="P86:Q86"/>
    <mergeCell ref="G93:H93"/>
    <mergeCell ref="P93:Q93"/>
    <mergeCell ref="G94:H94"/>
    <mergeCell ref="P94:Q94"/>
    <mergeCell ref="G95:H95"/>
    <mergeCell ref="P95:Q95"/>
    <mergeCell ref="G90:H90"/>
    <mergeCell ref="P90:Q90"/>
    <mergeCell ref="G91:H91"/>
    <mergeCell ref="P91:Q91"/>
    <mergeCell ref="G92:H92"/>
    <mergeCell ref="P92:Q92"/>
    <mergeCell ref="G99:H99"/>
    <mergeCell ref="P99:Q99"/>
    <mergeCell ref="G100:H100"/>
    <mergeCell ref="P100:Q100"/>
    <mergeCell ref="G101:H101"/>
    <mergeCell ref="P101:Q101"/>
    <mergeCell ref="G96:H96"/>
    <mergeCell ref="P96:Q96"/>
    <mergeCell ref="G97:H97"/>
    <mergeCell ref="P97:Q97"/>
    <mergeCell ref="G98:H98"/>
    <mergeCell ref="P98:Q98"/>
    <mergeCell ref="A105:B105"/>
    <mergeCell ref="J105:K105"/>
    <mergeCell ref="A106:B106"/>
    <mergeCell ref="J106:K106"/>
    <mergeCell ref="A107:B107"/>
    <mergeCell ref="J107:K107"/>
    <mergeCell ref="G102:H102"/>
    <mergeCell ref="P102:Q102"/>
    <mergeCell ref="A103:B103"/>
    <mergeCell ref="J103:K103"/>
    <mergeCell ref="A104:B104"/>
    <mergeCell ref="J104:K104"/>
    <mergeCell ref="L110:O110"/>
    <mergeCell ref="P110:Q111"/>
    <mergeCell ref="S110:S111"/>
    <mergeCell ref="G112:H112"/>
    <mergeCell ref="P112:Q112"/>
    <mergeCell ref="S112:S113"/>
    <mergeCell ref="G113:H113"/>
    <mergeCell ref="P113:Q113"/>
    <mergeCell ref="A108:B108"/>
    <mergeCell ref="J108:K108"/>
    <mergeCell ref="G109:H109"/>
    <mergeCell ref="P109:Q109"/>
    <mergeCell ref="A110:A111"/>
    <mergeCell ref="B110:B111"/>
    <mergeCell ref="C110:F110"/>
    <mergeCell ref="G110:H111"/>
    <mergeCell ref="J110:J111"/>
    <mergeCell ref="K110:K111"/>
    <mergeCell ref="G117:H117"/>
    <mergeCell ref="P117:Q117"/>
    <mergeCell ref="G118:H118"/>
    <mergeCell ref="P118:Q118"/>
    <mergeCell ref="G119:H119"/>
    <mergeCell ref="P119:Q119"/>
    <mergeCell ref="G114:H114"/>
    <mergeCell ref="P114:Q114"/>
    <mergeCell ref="G115:H115"/>
    <mergeCell ref="P115:Q115"/>
    <mergeCell ref="G116:H116"/>
    <mergeCell ref="P116:Q116"/>
    <mergeCell ref="G123:H123"/>
    <mergeCell ref="P123:Q123"/>
    <mergeCell ref="G124:H124"/>
    <mergeCell ref="P124:Q124"/>
    <mergeCell ref="G125:H125"/>
    <mergeCell ref="P125:Q125"/>
    <mergeCell ref="G120:H120"/>
    <mergeCell ref="P120:Q120"/>
    <mergeCell ref="G121:H121"/>
    <mergeCell ref="P121:Q121"/>
    <mergeCell ref="G122:H122"/>
    <mergeCell ref="P122:Q122"/>
    <mergeCell ref="G129:H129"/>
    <mergeCell ref="P129:Q129"/>
    <mergeCell ref="G130:H130"/>
    <mergeCell ref="P130:Q130"/>
    <mergeCell ref="G131:H131"/>
    <mergeCell ref="P131:Q131"/>
    <mergeCell ref="G126:H126"/>
    <mergeCell ref="P126:Q126"/>
    <mergeCell ref="G127:H127"/>
    <mergeCell ref="P127:Q127"/>
    <mergeCell ref="G128:H128"/>
    <mergeCell ref="P128:Q128"/>
    <mergeCell ref="G135:H135"/>
    <mergeCell ref="P135:Q135"/>
    <mergeCell ref="G136:H136"/>
    <mergeCell ref="P136:Q136"/>
    <mergeCell ref="G137:H137"/>
    <mergeCell ref="P137:Q137"/>
    <mergeCell ref="G132:H132"/>
    <mergeCell ref="P132:Q132"/>
    <mergeCell ref="G133:H133"/>
    <mergeCell ref="P133:Q133"/>
    <mergeCell ref="G134:H134"/>
    <mergeCell ref="P134:Q134"/>
    <mergeCell ref="G141:H141"/>
    <mergeCell ref="P141:Q141"/>
    <mergeCell ref="G142:H142"/>
    <mergeCell ref="P142:Q142"/>
    <mergeCell ref="G143:H143"/>
    <mergeCell ref="P143:Q143"/>
    <mergeCell ref="G138:H138"/>
    <mergeCell ref="P138:Q138"/>
    <mergeCell ref="G139:H139"/>
    <mergeCell ref="P139:Q139"/>
    <mergeCell ref="G140:H140"/>
    <mergeCell ref="P140:Q140"/>
    <mergeCell ref="G147:H147"/>
    <mergeCell ref="P147:Q147"/>
    <mergeCell ref="G148:H148"/>
    <mergeCell ref="P148:Q148"/>
    <mergeCell ref="G149:H149"/>
    <mergeCell ref="P149:Q149"/>
    <mergeCell ref="G144:H144"/>
    <mergeCell ref="P144:Q144"/>
    <mergeCell ref="G145:H145"/>
    <mergeCell ref="P145:Q145"/>
    <mergeCell ref="G146:H146"/>
    <mergeCell ref="P146:Q146"/>
    <mergeCell ref="P153:Q153"/>
    <mergeCell ref="A154:B154"/>
    <mergeCell ref="J154:K154"/>
    <mergeCell ref="A155:B155"/>
    <mergeCell ref="J155:K155"/>
    <mergeCell ref="G150:H150"/>
    <mergeCell ref="P150:Q150"/>
    <mergeCell ref="G151:H151"/>
    <mergeCell ref="P151:Q151"/>
    <mergeCell ref="G152:H152"/>
    <mergeCell ref="P152:Q152"/>
    <mergeCell ref="A159:B159"/>
    <mergeCell ref="J159:K159"/>
    <mergeCell ref="A156:B156"/>
    <mergeCell ref="J156:K156"/>
    <mergeCell ref="A157:B157"/>
    <mergeCell ref="J157:K157"/>
    <mergeCell ref="A158:B158"/>
    <mergeCell ref="J158:K158"/>
    <mergeCell ref="G153:H153"/>
  </mergeCells>
  <phoneticPr fontId="71"/>
  <conditionalFormatting sqref="C2 B10 A11:B36 A50:B51 B45:B49 B37 A37:A49">
    <cfRule type="cellIs" dxfId="694" priority="1178" operator="notEqual">
      <formula>""</formula>
    </cfRule>
  </conditionalFormatting>
  <conditionalFormatting sqref="B10:B37 B45:B51">
    <cfRule type="expression" dxfId="693" priority="1177">
      <formula>OR(B10="土",B10="日")</formula>
    </cfRule>
  </conditionalFormatting>
  <conditionalFormatting sqref="D3:E3">
    <cfRule type="cellIs" dxfId="692" priority="1175" operator="notEqual">
      <formula>""</formula>
    </cfRule>
    <cfRule type="cellIs" dxfId="691" priority="1176" operator="equal">
      <formula>""</formula>
    </cfRule>
  </conditionalFormatting>
  <conditionalFormatting sqref="G3">
    <cfRule type="cellIs" dxfId="690" priority="1173" operator="notEqual">
      <formula>""</formula>
    </cfRule>
    <cfRule type="cellIs" dxfId="689" priority="1174" operator="equal">
      <formula>""</formula>
    </cfRule>
  </conditionalFormatting>
  <conditionalFormatting sqref="I3">
    <cfRule type="cellIs" dxfId="688" priority="1171" operator="notEqual">
      <formula>""</formula>
    </cfRule>
    <cfRule type="cellIs" dxfId="687" priority="1172" operator="equal">
      <formula>""</formula>
    </cfRule>
  </conditionalFormatting>
  <conditionalFormatting sqref="L3">
    <cfRule type="cellIs" dxfId="686" priority="1169" operator="notEqual">
      <formula>""</formula>
    </cfRule>
    <cfRule type="cellIs" dxfId="685" priority="1170" operator="equal">
      <formula>""</formula>
    </cfRule>
  </conditionalFormatting>
  <conditionalFormatting sqref="N3">
    <cfRule type="cellIs" dxfId="684" priority="1167" operator="notEqual">
      <formula>""</formula>
    </cfRule>
    <cfRule type="cellIs" dxfId="683" priority="1168" operator="equal">
      <formula>""</formula>
    </cfRule>
  </conditionalFormatting>
  <conditionalFormatting sqref="P3">
    <cfRule type="cellIs" dxfId="682" priority="1165" operator="notEqual">
      <formula>""</formula>
    </cfRule>
    <cfRule type="cellIs" dxfId="681" priority="1166" operator="equal">
      <formula>""</formula>
    </cfRule>
  </conditionalFormatting>
  <conditionalFormatting sqref="B7:C7">
    <cfRule type="cellIs" dxfId="680" priority="1163" operator="notEqual">
      <formula>""</formula>
    </cfRule>
    <cfRule type="cellIs" dxfId="679" priority="1164" operator="equal">
      <formula>""</formula>
    </cfRule>
  </conditionalFormatting>
  <conditionalFormatting sqref="C7">
    <cfRule type="cellIs" dxfId="678" priority="1161" operator="notEqual">
      <formula>""</formula>
    </cfRule>
    <cfRule type="cellIs" dxfId="677" priority="1162" operator="equal">
      <formula>""</formula>
    </cfRule>
  </conditionalFormatting>
  <conditionalFormatting sqref="E7">
    <cfRule type="cellIs" dxfId="676" priority="1159" operator="notEqual">
      <formula>""</formula>
    </cfRule>
    <cfRule type="cellIs" dxfId="675" priority="1160" operator="equal">
      <formula>""</formula>
    </cfRule>
  </conditionalFormatting>
  <conditionalFormatting sqref="F3">
    <cfRule type="cellIs" dxfId="674" priority="1157" operator="notEqual">
      <formula>""</formula>
    </cfRule>
    <cfRule type="cellIs" dxfId="673" priority="1158" operator="equal">
      <formula>""</formula>
    </cfRule>
  </conditionalFormatting>
  <conditionalFormatting sqref="H3">
    <cfRule type="cellIs" dxfId="672" priority="1155" operator="notEqual">
      <formula>""</formula>
    </cfRule>
    <cfRule type="cellIs" dxfId="671" priority="1156" operator="equal">
      <formula>""</formula>
    </cfRule>
  </conditionalFormatting>
  <conditionalFormatting sqref="K3">
    <cfRule type="cellIs" dxfId="670" priority="1153" operator="notEqual">
      <formula>""</formula>
    </cfRule>
    <cfRule type="cellIs" dxfId="669" priority="1154" operator="equal">
      <formula>""</formula>
    </cfRule>
  </conditionalFormatting>
  <conditionalFormatting sqref="M3">
    <cfRule type="cellIs" dxfId="668" priority="1151" operator="notEqual">
      <formula>""</formula>
    </cfRule>
    <cfRule type="cellIs" dxfId="667" priority="1152" operator="equal">
      <formula>""</formula>
    </cfRule>
  </conditionalFormatting>
  <conditionalFormatting sqref="O3">
    <cfRule type="cellIs" dxfId="666" priority="1149" operator="notEqual">
      <formula>""</formula>
    </cfRule>
    <cfRule type="cellIs" dxfId="665" priority="1150" operator="equal">
      <formula>""</formula>
    </cfRule>
  </conditionalFormatting>
  <conditionalFormatting sqref="G10">
    <cfRule type="cellIs" dxfId="664" priority="1148" operator="notEqual">
      <formula>""</formula>
    </cfRule>
  </conditionalFormatting>
  <conditionalFormatting sqref="G11">
    <cfRule type="cellIs" dxfId="663" priority="1147" operator="notEqual">
      <formula>""</formula>
    </cfRule>
  </conditionalFormatting>
  <conditionalFormatting sqref="G12">
    <cfRule type="cellIs" dxfId="662" priority="1146" operator="notEqual">
      <formula>""</formula>
    </cfRule>
  </conditionalFormatting>
  <conditionalFormatting sqref="G13">
    <cfRule type="cellIs" dxfId="661" priority="1145" operator="notEqual">
      <formula>""</formula>
    </cfRule>
  </conditionalFormatting>
  <conditionalFormatting sqref="G14:G21">
    <cfRule type="cellIs" dxfId="660" priority="1144" operator="notEqual">
      <formula>""</formula>
    </cfRule>
  </conditionalFormatting>
  <conditionalFormatting sqref="G22:G29 G31:G32">
    <cfRule type="cellIs" dxfId="659" priority="1143" operator="notEqual">
      <formula>""</formula>
    </cfRule>
  </conditionalFormatting>
  <conditionalFormatting sqref="G33">
    <cfRule type="cellIs" dxfId="658" priority="1142" operator="notEqual">
      <formula>""</formula>
    </cfRule>
  </conditionalFormatting>
  <conditionalFormatting sqref="G34 G36 G45:G51">
    <cfRule type="cellIs" dxfId="657" priority="1141" operator="notEqual">
      <formula>""</formula>
    </cfRule>
  </conditionalFormatting>
  <conditionalFormatting sqref="F53:F54">
    <cfRule type="cellIs" dxfId="656" priority="1139" operator="notEqual">
      <formula>""</formula>
    </cfRule>
  </conditionalFormatting>
  <conditionalFormatting sqref="G35">
    <cfRule type="cellIs" dxfId="655" priority="1140" operator="notEqual">
      <formula>""</formula>
    </cfRule>
  </conditionalFormatting>
  <conditionalFormatting sqref="D55">
    <cfRule type="cellIs" dxfId="654" priority="1138" operator="notEqual">
      <formula>""</formula>
    </cfRule>
  </conditionalFormatting>
  <conditionalFormatting sqref="D53:D54">
    <cfRule type="cellIs" dxfId="653" priority="1137" operator="notEqual">
      <formula>""</formula>
    </cfRule>
  </conditionalFormatting>
  <conditionalFormatting sqref="D7">
    <cfRule type="cellIs" dxfId="652" priority="1135" operator="notEqual">
      <formula>""</formula>
    </cfRule>
    <cfRule type="cellIs" dxfId="651" priority="1136" operator="equal">
      <formula>""</formula>
    </cfRule>
  </conditionalFormatting>
  <conditionalFormatting sqref="E7">
    <cfRule type="cellIs" dxfId="650" priority="1133" operator="notEqual">
      <formula>""</formula>
    </cfRule>
    <cfRule type="cellIs" dxfId="649" priority="1134" operator="equal">
      <formula>""</formula>
    </cfRule>
  </conditionalFormatting>
  <conditionalFormatting sqref="C49:C51">
    <cfRule type="expression" dxfId="648" priority="1131">
      <formula>ISBLANK(A49)</formula>
    </cfRule>
    <cfRule type="expression" dxfId="647" priority="1132">
      <formula>NOT(ISBLANK(A49))</formula>
    </cfRule>
  </conditionalFormatting>
  <conditionalFormatting sqref="C47:C48">
    <cfRule type="expression" dxfId="646" priority="1129">
      <formula>ISBLANK(A47)</formula>
    </cfRule>
    <cfRule type="expression" dxfId="645" priority="1130">
      <formula>NOT(ISBLANK(A47))</formula>
    </cfRule>
  </conditionalFormatting>
  <conditionalFormatting sqref="C10:C13">
    <cfRule type="expression" dxfId="644" priority="1127">
      <formula>ISBLANK(A10)</formula>
    </cfRule>
    <cfRule type="expression" dxfId="643" priority="1128">
      <formula>NOT(ISBLANK(A10))</formula>
    </cfRule>
  </conditionalFormatting>
  <conditionalFormatting sqref="C19:C23">
    <cfRule type="expression" dxfId="642" priority="1125">
      <formula>ISBLANK(A19)</formula>
    </cfRule>
    <cfRule type="expression" dxfId="641" priority="1126">
      <formula>NOT(ISBLANK(A19))</formula>
    </cfRule>
  </conditionalFormatting>
  <conditionalFormatting sqref="C24:C30">
    <cfRule type="expression" dxfId="640" priority="1123">
      <formula>ISBLANK(A24)</formula>
    </cfRule>
    <cfRule type="expression" dxfId="639" priority="1124">
      <formula>NOT(ISBLANK(A24))</formula>
    </cfRule>
  </conditionalFormatting>
  <conditionalFormatting sqref="C35:C37">
    <cfRule type="expression" dxfId="638" priority="1121">
      <formula>ISBLANK(A35)</formula>
    </cfRule>
    <cfRule type="expression" dxfId="637" priority="1122">
      <formula>NOT(ISBLANK(A35))</formula>
    </cfRule>
  </conditionalFormatting>
  <conditionalFormatting sqref="E10:E13 E45:E50 E24:E29 E19:E22 E33:E36">
    <cfRule type="expression" dxfId="636" priority="1119">
      <formula>ISBLANK(A10)</formula>
    </cfRule>
    <cfRule type="expression" dxfId="635" priority="1120">
      <formula>NOT(ISBLANK(A10))</formula>
    </cfRule>
  </conditionalFormatting>
  <conditionalFormatting sqref="E54">
    <cfRule type="cellIs" dxfId="634" priority="1116" operator="notEqual">
      <formula>""</formula>
    </cfRule>
  </conditionalFormatting>
  <conditionalFormatting sqref="C55">
    <cfRule type="cellIs" dxfId="633" priority="1118" operator="notEqual">
      <formula>""</formula>
    </cfRule>
  </conditionalFormatting>
  <conditionalFormatting sqref="P11">
    <cfRule type="cellIs" dxfId="632" priority="1100" operator="notEqual">
      <formula>""</formula>
    </cfRule>
  </conditionalFormatting>
  <conditionalFormatting sqref="E55">
    <cfRule type="cellIs" dxfId="631" priority="1117" operator="notEqual">
      <formula>""</formula>
    </cfRule>
  </conditionalFormatting>
  <conditionalFormatting sqref="P34 P36:P37 P45:P51">
    <cfRule type="cellIs" dxfId="630" priority="1094" operator="notEqual">
      <formula>""</formula>
    </cfRule>
  </conditionalFormatting>
  <conditionalFormatting sqref="C45:C46">
    <cfRule type="expression" dxfId="629" priority="1114">
      <formula>ISBLANK(A45)</formula>
    </cfRule>
    <cfRule type="expression" dxfId="628" priority="1115">
      <formula>NOT(ISBLANK(A45))</formula>
    </cfRule>
  </conditionalFormatting>
  <conditionalFormatting sqref="A54">
    <cfRule type="cellIs" dxfId="627" priority="1113" operator="notEqual">
      <formula>""</formula>
    </cfRule>
  </conditionalFormatting>
  <conditionalFormatting sqref="C54">
    <cfRule type="cellIs" dxfId="626" priority="1112" operator="notEqual">
      <formula>""</formula>
    </cfRule>
  </conditionalFormatting>
  <conditionalFormatting sqref="C57">
    <cfRule type="cellIs" dxfId="625" priority="1111" operator="notEqual">
      <formula>""</formula>
    </cfRule>
  </conditionalFormatting>
  <conditionalFormatting sqref="F57">
    <cfRule type="cellIs" dxfId="624" priority="1104" operator="equal">
      <formula>"未達成"</formula>
    </cfRule>
    <cfRule type="cellIs" dxfId="623" priority="1105" operator="equal">
      <formula>"達成"</formula>
    </cfRule>
    <cfRule type="cellIs" dxfId="622" priority="1108" operator="notEqual">
      <formula>""</formula>
    </cfRule>
  </conditionalFormatting>
  <conditionalFormatting sqref="N54">
    <cfRule type="cellIs" dxfId="621" priority="1073" operator="notEqual">
      <formula>""</formula>
    </cfRule>
  </conditionalFormatting>
  <conditionalFormatting sqref="P35">
    <cfRule type="cellIs" dxfId="620" priority="1093" operator="notEqual">
      <formula>""</formula>
    </cfRule>
  </conditionalFormatting>
  <conditionalFormatting sqref="F55">
    <cfRule type="cellIs" dxfId="619" priority="1106" operator="equal">
      <formula>"未達成"</formula>
    </cfRule>
    <cfRule type="cellIs" dxfId="618" priority="1107" operator="equal">
      <formula>"達成"</formula>
    </cfRule>
    <cfRule type="cellIs" dxfId="617" priority="1110" operator="notEqual">
      <formula>""</formula>
    </cfRule>
  </conditionalFormatting>
  <conditionalFormatting sqref="D57">
    <cfRule type="cellIs" dxfId="616" priority="1109" operator="notEqual">
      <formula>""</formula>
    </cfRule>
  </conditionalFormatting>
  <conditionalFormatting sqref="J11:K15 K10 K31:K36 J45:K51 K16:K29 J16:J43">
    <cfRule type="cellIs" dxfId="615" priority="1103" operator="notEqual">
      <formula>""</formula>
    </cfRule>
  </conditionalFormatting>
  <conditionalFormatting sqref="K10:K29 K31:K36 K45:K51">
    <cfRule type="expression" dxfId="614" priority="1102">
      <formula>OR(K10="土",K10="日")</formula>
    </cfRule>
  </conditionalFormatting>
  <conditionalFormatting sqref="P10">
    <cfRule type="cellIs" dxfId="613" priority="1101" operator="notEqual">
      <formula>""</formula>
    </cfRule>
  </conditionalFormatting>
  <conditionalFormatting sqref="P12">
    <cfRule type="cellIs" dxfId="612" priority="1099" operator="notEqual">
      <formula>""</formula>
    </cfRule>
  </conditionalFormatting>
  <conditionalFormatting sqref="P13">
    <cfRule type="cellIs" dxfId="611" priority="1098" operator="notEqual">
      <formula>""</formula>
    </cfRule>
  </conditionalFormatting>
  <conditionalFormatting sqref="P14:P21">
    <cfRule type="cellIs" dxfId="610" priority="1097" operator="notEqual">
      <formula>""</formula>
    </cfRule>
  </conditionalFormatting>
  <conditionalFormatting sqref="P22:P32">
    <cfRule type="cellIs" dxfId="609" priority="1096" operator="notEqual">
      <formula>""</formula>
    </cfRule>
  </conditionalFormatting>
  <conditionalFormatting sqref="P33">
    <cfRule type="cellIs" dxfId="608" priority="1095" operator="notEqual">
      <formula>""</formula>
    </cfRule>
  </conditionalFormatting>
  <conditionalFormatting sqref="M55">
    <cfRule type="cellIs" dxfId="607" priority="1091" operator="notEqual">
      <formula>""</formula>
    </cfRule>
  </conditionalFormatting>
  <conditionalFormatting sqref="O53:O54">
    <cfRule type="cellIs" dxfId="606" priority="1092" operator="notEqual">
      <formula>""</formula>
    </cfRule>
  </conditionalFormatting>
  <conditionalFormatting sqref="L55">
    <cfRule type="cellIs" dxfId="605" priority="1075" operator="notEqual">
      <formula>""</formula>
    </cfRule>
  </conditionalFormatting>
  <conditionalFormatting sqref="M53:M54">
    <cfRule type="cellIs" dxfId="604" priority="1090" operator="notEqual">
      <formula>""</formula>
    </cfRule>
  </conditionalFormatting>
  <conditionalFormatting sqref="L49:L51">
    <cfRule type="expression" dxfId="603" priority="1088">
      <formula>ISBLANK(J49)</formula>
    </cfRule>
    <cfRule type="expression" dxfId="602" priority="1089">
      <formula>NOT(ISBLANK(J49))</formula>
    </cfRule>
  </conditionalFormatting>
  <conditionalFormatting sqref="L47:L48">
    <cfRule type="expression" dxfId="601" priority="1086">
      <formula>ISBLANK(J47)</formula>
    </cfRule>
    <cfRule type="expression" dxfId="600" priority="1087">
      <formula>NOT(ISBLANK(J47))</formula>
    </cfRule>
  </conditionalFormatting>
  <conditionalFormatting sqref="L10:L14">
    <cfRule type="expression" dxfId="599" priority="1084">
      <formula>ISBLANK(J10)</formula>
    </cfRule>
    <cfRule type="expression" dxfId="598" priority="1085">
      <formula>NOT(ISBLANK(J10))</formula>
    </cfRule>
  </conditionalFormatting>
  <conditionalFormatting sqref="L19:L23">
    <cfRule type="expression" dxfId="597" priority="1082">
      <formula>ISBLANK(J19)</formula>
    </cfRule>
    <cfRule type="expression" dxfId="596" priority="1083">
      <formula>NOT(ISBLANK(J19))</formula>
    </cfRule>
  </conditionalFormatting>
  <conditionalFormatting sqref="L26:L29">
    <cfRule type="expression" dxfId="595" priority="1080">
      <formula>ISBLANK(J26)</formula>
    </cfRule>
    <cfRule type="expression" dxfId="594" priority="1081">
      <formula>NOT(ISBLANK(J26))</formula>
    </cfRule>
  </conditionalFormatting>
  <conditionalFormatting sqref="L33:L36">
    <cfRule type="expression" dxfId="593" priority="1078">
      <formula>ISBLANK(J33)</formula>
    </cfRule>
    <cfRule type="expression" dxfId="592" priority="1079">
      <formula>NOT(ISBLANK(J33))</formula>
    </cfRule>
  </conditionalFormatting>
  <conditionalFormatting sqref="N10:N14 N33:N36 N45:N50 N26:N29 N19:N22">
    <cfRule type="expression" dxfId="591" priority="1076">
      <formula>ISBLANK(J10)</formula>
    </cfRule>
    <cfRule type="expression" dxfId="590" priority="1077">
      <formula>NOT(ISBLANK(J10))</formula>
    </cfRule>
  </conditionalFormatting>
  <conditionalFormatting sqref="N55">
    <cfRule type="cellIs" dxfId="589" priority="1074" operator="notEqual">
      <formula>""</formula>
    </cfRule>
  </conditionalFormatting>
  <conditionalFormatting sqref="L45:L46">
    <cfRule type="expression" dxfId="588" priority="1071">
      <formula>ISBLANK(J45)</formula>
    </cfRule>
    <cfRule type="expression" dxfId="587" priority="1072">
      <formula>NOT(ISBLANK(J45))</formula>
    </cfRule>
  </conditionalFormatting>
  <conditionalFormatting sqref="O57">
    <cfRule type="cellIs" dxfId="586" priority="1065" operator="equal">
      <formula>"未達成"</formula>
    </cfRule>
    <cfRule type="cellIs" dxfId="585" priority="1066" operator="equal">
      <formula>"達成"</formula>
    </cfRule>
    <cfRule type="cellIs" dxfId="584" priority="1069" operator="notEqual">
      <formula>""</formula>
    </cfRule>
  </conditionalFormatting>
  <conditionalFormatting sqref="G65:G72">
    <cfRule type="cellIs" dxfId="583" priority="1045" operator="notEqual">
      <formula>""</formula>
    </cfRule>
  </conditionalFormatting>
  <conditionalFormatting sqref="O55">
    <cfRule type="cellIs" dxfId="582" priority="1067" operator="equal">
      <formula>"未達成"</formula>
    </cfRule>
    <cfRule type="cellIs" dxfId="581" priority="1068" operator="equal">
      <formula>"達成"</formula>
    </cfRule>
    <cfRule type="cellIs" dxfId="580" priority="1070" operator="notEqual">
      <formula>""</formula>
    </cfRule>
  </conditionalFormatting>
  <conditionalFormatting sqref="C56">
    <cfRule type="cellIs" dxfId="579" priority="1064" operator="notEqual">
      <formula>""</formula>
    </cfRule>
  </conditionalFormatting>
  <conditionalFormatting sqref="L2">
    <cfRule type="cellIs" dxfId="578" priority="1063" operator="notEqual">
      <formula>""</formula>
    </cfRule>
  </conditionalFormatting>
  <conditionalFormatting sqref="G61">
    <cfRule type="cellIs" dxfId="577" priority="1049" operator="notEqual">
      <formula>""</formula>
    </cfRule>
  </conditionalFormatting>
  <conditionalFormatting sqref="G62">
    <cfRule type="cellIs" dxfId="576" priority="1048" operator="notEqual">
      <formula>""</formula>
    </cfRule>
  </conditionalFormatting>
  <conditionalFormatting sqref="A10:A51">
    <cfRule type="containsBlanks" dxfId="575" priority="1062">
      <formula>LEN(TRIM(A10))=0</formula>
    </cfRule>
  </conditionalFormatting>
  <conditionalFormatting sqref="K7:L7">
    <cfRule type="cellIs" dxfId="574" priority="1060" operator="notEqual">
      <formula>""</formula>
    </cfRule>
    <cfRule type="cellIs" dxfId="573" priority="1061" operator="equal">
      <formula>""</formula>
    </cfRule>
  </conditionalFormatting>
  <conditionalFormatting sqref="L7">
    <cfRule type="cellIs" dxfId="572" priority="1058" operator="notEqual">
      <formula>""</formula>
    </cfRule>
    <cfRule type="cellIs" dxfId="571" priority="1059" operator="equal">
      <formula>""</formula>
    </cfRule>
  </conditionalFormatting>
  <conditionalFormatting sqref="N7">
    <cfRule type="cellIs" dxfId="570" priority="1056" operator="notEqual">
      <formula>""</formula>
    </cfRule>
    <cfRule type="cellIs" dxfId="569" priority="1057" operator="equal">
      <formula>""</formula>
    </cfRule>
  </conditionalFormatting>
  <conditionalFormatting sqref="M7">
    <cfRule type="cellIs" dxfId="568" priority="1054" operator="notEqual">
      <formula>""</formula>
    </cfRule>
    <cfRule type="cellIs" dxfId="567" priority="1055" operator="equal">
      <formula>""</formula>
    </cfRule>
  </conditionalFormatting>
  <conditionalFormatting sqref="N7">
    <cfRule type="cellIs" dxfId="566" priority="1052" operator="notEqual">
      <formula>""</formula>
    </cfRule>
    <cfRule type="cellIs" dxfId="565" priority="1053" operator="equal">
      <formula>""</formula>
    </cfRule>
  </conditionalFormatting>
  <conditionalFormatting sqref="A62:B68 B61 A98:B102 B96:B97 B69:B88 A69:A97">
    <cfRule type="cellIs" dxfId="564" priority="1051" operator="notEqual">
      <formula>""</formula>
    </cfRule>
  </conditionalFormatting>
  <conditionalFormatting sqref="B61:B88 B96:B102">
    <cfRule type="expression" dxfId="563" priority="1050">
      <formula>OR(B61="土",B61="日")</formula>
    </cfRule>
  </conditionalFormatting>
  <conditionalFormatting sqref="G63">
    <cfRule type="cellIs" dxfId="562" priority="1047" operator="notEqual">
      <formula>""</formula>
    </cfRule>
  </conditionalFormatting>
  <conditionalFormatting sqref="G64">
    <cfRule type="cellIs" dxfId="561" priority="1046" operator="notEqual">
      <formula>""</formula>
    </cfRule>
  </conditionalFormatting>
  <conditionalFormatting sqref="G86">
    <cfRule type="cellIs" dxfId="560" priority="1041" operator="notEqual">
      <formula>""</formula>
    </cfRule>
  </conditionalFormatting>
  <conditionalFormatting sqref="G73:G80 G82:G83">
    <cfRule type="cellIs" dxfId="559" priority="1044" operator="notEqual">
      <formula>""</formula>
    </cfRule>
  </conditionalFormatting>
  <conditionalFormatting sqref="G84">
    <cfRule type="cellIs" dxfId="558" priority="1043" operator="notEqual">
      <formula>""</formula>
    </cfRule>
  </conditionalFormatting>
  <conditionalFormatting sqref="G85 G87 G96:G102">
    <cfRule type="cellIs" dxfId="557" priority="1042" operator="notEqual">
      <formula>""</formula>
    </cfRule>
  </conditionalFormatting>
  <conditionalFormatting sqref="C100:C102">
    <cfRule type="expression" dxfId="556" priority="1039">
      <formula>ISBLANK(A100)</formula>
    </cfRule>
    <cfRule type="expression" dxfId="555" priority="1040">
      <formula>NOT(ISBLANK(A100))</formula>
    </cfRule>
  </conditionalFormatting>
  <conditionalFormatting sqref="C98:C99">
    <cfRule type="expression" dxfId="554" priority="1037">
      <formula>ISBLANK(A98)</formula>
    </cfRule>
    <cfRule type="expression" dxfId="553" priority="1038">
      <formula>NOT(ISBLANK(A98))</formula>
    </cfRule>
  </conditionalFormatting>
  <conditionalFormatting sqref="C61:C67">
    <cfRule type="expression" dxfId="552" priority="1035">
      <formula>ISBLANK(A61)</formula>
    </cfRule>
    <cfRule type="expression" dxfId="551" priority="1036">
      <formula>NOT(ISBLANK(A61))</formula>
    </cfRule>
  </conditionalFormatting>
  <conditionalFormatting sqref="C70:C74">
    <cfRule type="expression" dxfId="550" priority="1033">
      <formula>ISBLANK(A70)</formula>
    </cfRule>
    <cfRule type="expression" dxfId="549" priority="1034">
      <formula>NOT(ISBLANK(A70))</formula>
    </cfRule>
  </conditionalFormatting>
  <conditionalFormatting sqref="C77:C81">
    <cfRule type="expression" dxfId="548" priority="1031">
      <formula>ISBLANK(A77)</formula>
    </cfRule>
    <cfRule type="expression" dxfId="547" priority="1032">
      <formula>NOT(ISBLANK(A77))</formula>
    </cfRule>
  </conditionalFormatting>
  <conditionalFormatting sqref="C84:C88">
    <cfRule type="expression" dxfId="546" priority="1029">
      <formula>ISBLANK(A84)</formula>
    </cfRule>
    <cfRule type="expression" dxfId="545" priority="1030">
      <formula>NOT(ISBLANK(A84))</formula>
    </cfRule>
  </conditionalFormatting>
  <conditionalFormatting sqref="E61:E66 E84:E87 E98:E101 E70:E73 E77:E80">
    <cfRule type="expression" dxfId="544" priority="1027">
      <formula>ISBLANK(A61)</formula>
    </cfRule>
    <cfRule type="expression" dxfId="543" priority="1028">
      <formula>NOT(ISBLANK(A61))</formula>
    </cfRule>
  </conditionalFormatting>
  <conditionalFormatting sqref="K61:K80 K82:K87 K96:K102">
    <cfRule type="cellIs" dxfId="542" priority="1026" operator="notEqual">
      <formula>""</formula>
    </cfRule>
  </conditionalFormatting>
  <conditionalFormatting sqref="K61:K80 K82:K87 K96:K102">
    <cfRule type="expression" dxfId="541" priority="1025">
      <formula>OR(K61="土",K61="日")</formula>
    </cfRule>
  </conditionalFormatting>
  <conditionalFormatting sqref="P61">
    <cfRule type="cellIs" dxfId="540" priority="1024" operator="notEqual">
      <formula>""</formula>
    </cfRule>
  </conditionalFormatting>
  <conditionalFormatting sqref="P62">
    <cfRule type="cellIs" dxfId="539" priority="1023" operator="notEqual">
      <formula>""</formula>
    </cfRule>
  </conditionalFormatting>
  <conditionalFormatting sqref="P63">
    <cfRule type="cellIs" dxfId="538" priority="1022" operator="notEqual">
      <formula>""</formula>
    </cfRule>
  </conditionalFormatting>
  <conditionalFormatting sqref="P64">
    <cfRule type="cellIs" dxfId="537" priority="1021" operator="notEqual">
      <formula>""</formula>
    </cfRule>
  </conditionalFormatting>
  <conditionalFormatting sqref="P65:P72">
    <cfRule type="cellIs" dxfId="536" priority="1020" operator="notEqual">
      <formula>""</formula>
    </cfRule>
  </conditionalFormatting>
  <conditionalFormatting sqref="P73:P83">
    <cfRule type="cellIs" dxfId="535" priority="1019" operator="notEqual">
      <formula>""</formula>
    </cfRule>
  </conditionalFormatting>
  <conditionalFormatting sqref="P84">
    <cfRule type="cellIs" dxfId="534" priority="1018" operator="notEqual">
      <formula>""</formula>
    </cfRule>
  </conditionalFormatting>
  <conditionalFormatting sqref="P85 P87:P88 P96:P102">
    <cfRule type="cellIs" dxfId="533" priority="1017" operator="notEqual">
      <formula>""</formula>
    </cfRule>
  </conditionalFormatting>
  <conditionalFormatting sqref="P86">
    <cfRule type="cellIs" dxfId="532" priority="1016" operator="notEqual">
      <formula>""</formula>
    </cfRule>
  </conditionalFormatting>
  <conditionalFormatting sqref="L100:L102">
    <cfRule type="expression" dxfId="531" priority="1014">
      <formula>ISBLANK(J100)</formula>
    </cfRule>
    <cfRule type="expression" dxfId="530" priority="1015">
      <formula>NOT(ISBLANK(J100))</formula>
    </cfRule>
  </conditionalFormatting>
  <conditionalFormatting sqref="L98:L99">
    <cfRule type="expression" dxfId="529" priority="1012">
      <formula>ISBLANK(J98)</formula>
    </cfRule>
    <cfRule type="expression" dxfId="528" priority="1013">
      <formula>NOT(ISBLANK(J98))</formula>
    </cfRule>
  </conditionalFormatting>
  <conditionalFormatting sqref="L61:L67">
    <cfRule type="expression" dxfId="527" priority="1010">
      <formula>ISBLANK(J61)</formula>
    </cfRule>
    <cfRule type="expression" dxfId="526" priority="1011">
      <formula>NOT(ISBLANK(J61))</formula>
    </cfRule>
  </conditionalFormatting>
  <conditionalFormatting sqref="L70:L74">
    <cfRule type="expression" dxfId="525" priority="1008">
      <formula>ISBLANK(J70)</formula>
    </cfRule>
    <cfRule type="expression" dxfId="524" priority="1009">
      <formula>NOT(ISBLANK(J70))</formula>
    </cfRule>
  </conditionalFormatting>
  <conditionalFormatting sqref="L77:L80">
    <cfRule type="expression" dxfId="523" priority="1006">
      <formula>ISBLANK(J77)</formula>
    </cfRule>
    <cfRule type="expression" dxfId="522" priority="1007">
      <formula>NOT(ISBLANK(J77))</formula>
    </cfRule>
  </conditionalFormatting>
  <conditionalFormatting sqref="L84:L87">
    <cfRule type="expression" dxfId="521" priority="1004">
      <formula>ISBLANK(J84)</formula>
    </cfRule>
    <cfRule type="expression" dxfId="520" priority="1005">
      <formula>NOT(ISBLANK(J84))</formula>
    </cfRule>
  </conditionalFormatting>
  <conditionalFormatting sqref="N61:N66 N84:N87 N96:N101 N70:N73 N77:N80">
    <cfRule type="expression" dxfId="519" priority="1002">
      <formula>ISBLANK(J61)</formula>
    </cfRule>
    <cfRule type="expression" dxfId="518" priority="1003">
      <formula>NOT(ISBLANK(J61))</formula>
    </cfRule>
  </conditionalFormatting>
  <conditionalFormatting sqref="L96:L97">
    <cfRule type="expression" dxfId="517" priority="1000">
      <formula>ISBLANK(J96)</formula>
    </cfRule>
    <cfRule type="expression" dxfId="516" priority="1001">
      <formula>NOT(ISBLANK(J96))</formula>
    </cfRule>
  </conditionalFormatting>
  <conditionalFormatting sqref="A61:A102">
    <cfRule type="containsBlanks" dxfId="515" priority="999">
      <formula>LEN(TRIM(A61))=0</formula>
    </cfRule>
  </conditionalFormatting>
  <conditionalFormatting sqref="J45:J51 J10:J43">
    <cfRule type="containsBlanks" dxfId="514" priority="998">
      <formula>LEN(TRIM(J10))=0</formula>
    </cfRule>
  </conditionalFormatting>
  <conditionalFormatting sqref="J96:J102 J62:J93">
    <cfRule type="cellIs" dxfId="513" priority="997" operator="notEqual">
      <formula>""</formula>
    </cfRule>
  </conditionalFormatting>
  <conditionalFormatting sqref="J96:J102 J61:J93">
    <cfRule type="containsBlanks" dxfId="512" priority="996">
      <formula>LEN(TRIM(J61))=0</formula>
    </cfRule>
  </conditionalFormatting>
  <conditionalFormatting sqref="G30">
    <cfRule type="cellIs" dxfId="511" priority="995" operator="notEqual">
      <formula>""</formula>
    </cfRule>
  </conditionalFormatting>
  <conditionalFormatting sqref="K30">
    <cfRule type="cellIs" dxfId="510" priority="994" operator="notEqual">
      <formula>""</formula>
    </cfRule>
  </conditionalFormatting>
  <conditionalFormatting sqref="K30">
    <cfRule type="expression" dxfId="509" priority="993">
      <formula>OR(K30="土",K30="日")</formula>
    </cfRule>
  </conditionalFormatting>
  <conditionalFormatting sqref="L30">
    <cfRule type="expression" dxfId="508" priority="991">
      <formula>ISBLANK(J30)</formula>
    </cfRule>
    <cfRule type="expression" dxfId="507" priority="992">
      <formula>NOT(ISBLANK(J30))</formula>
    </cfRule>
  </conditionalFormatting>
  <conditionalFormatting sqref="G37">
    <cfRule type="cellIs" dxfId="506" priority="990" operator="notEqual">
      <formula>""</formula>
    </cfRule>
  </conditionalFormatting>
  <conditionalFormatting sqref="K37">
    <cfRule type="cellIs" dxfId="505" priority="989" operator="notEqual">
      <formula>""</formula>
    </cfRule>
  </conditionalFormatting>
  <conditionalFormatting sqref="K37">
    <cfRule type="expression" dxfId="504" priority="988">
      <formula>OR(K37="土",K37="日")</formula>
    </cfRule>
  </conditionalFormatting>
  <conditionalFormatting sqref="L37">
    <cfRule type="expression" dxfId="503" priority="986">
      <formula>ISBLANK(J37)</formula>
    </cfRule>
    <cfRule type="expression" dxfId="502" priority="987">
      <formula>NOT(ISBLANK(J37))</formula>
    </cfRule>
  </conditionalFormatting>
  <conditionalFormatting sqref="G81">
    <cfRule type="cellIs" dxfId="501" priority="985" operator="notEqual">
      <formula>""</formula>
    </cfRule>
  </conditionalFormatting>
  <conditionalFormatting sqref="K81">
    <cfRule type="cellIs" dxfId="500" priority="984" operator="notEqual">
      <formula>""</formula>
    </cfRule>
  </conditionalFormatting>
  <conditionalFormatting sqref="K81">
    <cfRule type="expression" dxfId="499" priority="983">
      <formula>OR(K81="土",K81="日")</formula>
    </cfRule>
  </conditionalFormatting>
  <conditionalFormatting sqref="L81">
    <cfRule type="expression" dxfId="498" priority="981">
      <formula>ISBLANK(J81)</formula>
    </cfRule>
    <cfRule type="expression" dxfId="497" priority="982">
      <formula>NOT(ISBLANK(J81))</formula>
    </cfRule>
  </conditionalFormatting>
  <conditionalFormatting sqref="G88">
    <cfRule type="cellIs" dxfId="496" priority="980" operator="notEqual">
      <formula>""</formula>
    </cfRule>
  </conditionalFormatting>
  <conditionalFormatting sqref="K88">
    <cfRule type="cellIs" dxfId="495" priority="979" operator="notEqual">
      <formula>""</formula>
    </cfRule>
  </conditionalFormatting>
  <conditionalFormatting sqref="K88">
    <cfRule type="expression" dxfId="494" priority="978">
      <formula>OR(K88="土",K88="日")</formula>
    </cfRule>
  </conditionalFormatting>
  <conditionalFormatting sqref="L88">
    <cfRule type="expression" dxfId="493" priority="976">
      <formula>ISBLANK(J88)</formula>
    </cfRule>
    <cfRule type="expression" dxfId="492" priority="977">
      <formula>NOT(ISBLANK(J88))</formula>
    </cfRule>
  </conditionalFormatting>
  <conditionalFormatting sqref="B38:B44">
    <cfRule type="cellIs" dxfId="491" priority="975" operator="notEqual">
      <formula>""</formula>
    </cfRule>
  </conditionalFormatting>
  <conditionalFormatting sqref="B38:B44">
    <cfRule type="expression" dxfId="490" priority="974">
      <formula>OR(B38="土",B38="日")</formula>
    </cfRule>
  </conditionalFormatting>
  <conditionalFormatting sqref="G38:G39">
    <cfRule type="cellIs" dxfId="489" priority="973" operator="notEqual">
      <formula>""</formula>
    </cfRule>
  </conditionalFormatting>
  <conditionalFormatting sqref="G40">
    <cfRule type="cellIs" dxfId="488" priority="972" operator="notEqual">
      <formula>""</formula>
    </cfRule>
  </conditionalFormatting>
  <conditionalFormatting sqref="G41 G43">
    <cfRule type="cellIs" dxfId="487" priority="971" operator="notEqual">
      <formula>""</formula>
    </cfRule>
  </conditionalFormatting>
  <conditionalFormatting sqref="G42">
    <cfRule type="cellIs" dxfId="486" priority="970" operator="notEqual">
      <formula>""</formula>
    </cfRule>
  </conditionalFormatting>
  <conditionalFormatting sqref="C40:C44">
    <cfRule type="expression" dxfId="485" priority="968">
      <formula>ISBLANK(A40)</formula>
    </cfRule>
    <cfRule type="expression" dxfId="484" priority="969">
      <formula>NOT(ISBLANK(A40))</formula>
    </cfRule>
  </conditionalFormatting>
  <conditionalFormatting sqref="E40:E43">
    <cfRule type="expression" dxfId="483" priority="966">
      <formula>ISBLANK(A40)</formula>
    </cfRule>
    <cfRule type="expression" dxfId="482" priority="967">
      <formula>NOT(ISBLANK(A40))</formula>
    </cfRule>
  </conditionalFormatting>
  <conditionalFormatting sqref="K38:K43">
    <cfRule type="cellIs" dxfId="481" priority="965" operator="notEqual">
      <formula>""</formula>
    </cfRule>
  </conditionalFormatting>
  <conditionalFormatting sqref="K38:K43">
    <cfRule type="expression" dxfId="480" priority="964">
      <formula>OR(K38="土",K38="日")</formula>
    </cfRule>
  </conditionalFormatting>
  <conditionalFormatting sqref="P38:P39">
    <cfRule type="cellIs" dxfId="479" priority="963" operator="notEqual">
      <formula>""</formula>
    </cfRule>
  </conditionalFormatting>
  <conditionalFormatting sqref="P40">
    <cfRule type="cellIs" dxfId="478" priority="962" operator="notEqual">
      <formula>""</formula>
    </cfRule>
  </conditionalFormatting>
  <conditionalFormatting sqref="P41 P43:P44">
    <cfRule type="cellIs" dxfId="477" priority="961" operator="notEqual">
      <formula>""</formula>
    </cfRule>
  </conditionalFormatting>
  <conditionalFormatting sqref="P42">
    <cfRule type="cellIs" dxfId="476" priority="960" operator="notEqual">
      <formula>""</formula>
    </cfRule>
  </conditionalFormatting>
  <conditionalFormatting sqref="L40:L43">
    <cfRule type="expression" dxfId="475" priority="958">
      <formula>ISBLANK(J40)</formula>
    </cfRule>
    <cfRule type="expression" dxfId="474" priority="959">
      <formula>NOT(ISBLANK(J40))</formula>
    </cfRule>
  </conditionalFormatting>
  <conditionalFormatting sqref="N40:N43">
    <cfRule type="expression" dxfId="473" priority="956">
      <formula>ISBLANK(J40)</formula>
    </cfRule>
    <cfRule type="expression" dxfId="472" priority="957">
      <formula>NOT(ISBLANK(J40))</formula>
    </cfRule>
  </conditionalFormatting>
  <conditionalFormatting sqref="J94">
    <cfRule type="containsBlanks" dxfId="471" priority="928">
      <formula>LEN(TRIM(J94))=0</formula>
    </cfRule>
  </conditionalFormatting>
  <conditionalFormatting sqref="G44">
    <cfRule type="cellIs" dxfId="470" priority="955" operator="notEqual">
      <formula>""</formula>
    </cfRule>
  </conditionalFormatting>
  <conditionalFormatting sqref="J44:K44">
    <cfRule type="cellIs" dxfId="469" priority="954" operator="notEqual">
      <formula>""</formula>
    </cfRule>
  </conditionalFormatting>
  <conditionalFormatting sqref="K44">
    <cfRule type="expression" dxfId="468" priority="953">
      <formula>OR(K44="土",K44="日")</formula>
    </cfRule>
  </conditionalFormatting>
  <conditionalFormatting sqref="L44">
    <cfRule type="expression" dxfId="467" priority="951">
      <formula>ISBLANK(J44)</formula>
    </cfRule>
    <cfRule type="expression" dxfId="466" priority="952">
      <formula>NOT(ISBLANK(J44))</formula>
    </cfRule>
  </conditionalFormatting>
  <conditionalFormatting sqref="J44">
    <cfRule type="containsBlanks" dxfId="465" priority="950">
      <formula>LEN(TRIM(J44))=0</formula>
    </cfRule>
  </conditionalFormatting>
  <conditionalFormatting sqref="B89:B95">
    <cfRule type="cellIs" dxfId="464" priority="949" operator="notEqual">
      <formula>""</formula>
    </cfRule>
  </conditionalFormatting>
  <conditionalFormatting sqref="B89:B95">
    <cfRule type="expression" dxfId="463" priority="948">
      <formula>OR(B89="土",B89="日")</formula>
    </cfRule>
  </conditionalFormatting>
  <conditionalFormatting sqref="G89:G90">
    <cfRule type="cellIs" dxfId="462" priority="947" operator="notEqual">
      <formula>""</formula>
    </cfRule>
  </conditionalFormatting>
  <conditionalFormatting sqref="G91">
    <cfRule type="cellIs" dxfId="461" priority="946" operator="notEqual">
      <formula>""</formula>
    </cfRule>
  </conditionalFormatting>
  <conditionalFormatting sqref="G92 G94">
    <cfRule type="cellIs" dxfId="460" priority="945" operator="notEqual">
      <formula>""</formula>
    </cfRule>
  </conditionalFormatting>
  <conditionalFormatting sqref="G93">
    <cfRule type="cellIs" dxfId="459" priority="944" operator="notEqual">
      <formula>""</formula>
    </cfRule>
  </conditionalFormatting>
  <conditionalFormatting sqref="C91:C95">
    <cfRule type="expression" dxfId="458" priority="942">
      <formula>ISBLANK(A91)</formula>
    </cfRule>
    <cfRule type="expression" dxfId="457" priority="943">
      <formula>NOT(ISBLANK(A91))</formula>
    </cfRule>
  </conditionalFormatting>
  <conditionalFormatting sqref="E91:E94">
    <cfRule type="expression" dxfId="456" priority="940">
      <formula>ISBLANK(A91)</formula>
    </cfRule>
    <cfRule type="expression" dxfId="455" priority="941">
      <formula>NOT(ISBLANK(A91))</formula>
    </cfRule>
  </conditionalFormatting>
  <conditionalFormatting sqref="K89:K94">
    <cfRule type="cellIs" dxfId="454" priority="939" operator="notEqual">
      <formula>""</formula>
    </cfRule>
  </conditionalFormatting>
  <conditionalFormatting sqref="K89:K94">
    <cfRule type="expression" dxfId="453" priority="938">
      <formula>OR(K89="土",K89="日")</formula>
    </cfRule>
  </conditionalFormatting>
  <conditionalFormatting sqref="P89:P90">
    <cfRule type="cellIs" dxfId="452" priority="937" operator="notEqual">
      <formula>""</formula>
    </cfRule>
  </conditionalFormatting>
  <conditionalFormatting sqref="P91">
    <cfRule type="cellIs" dxfId="451" priority="936" operator="notEqual">
      <formula>""</formula>
    </cfRule>
  </conditionalFormatting>
  <conditionalFormatting sqref="P92 P94:P95">
    <cfRule type="cellIs" dxfId="450" priority="935" operator="notEqual">
      <formula>""</formula>
    </cfRule>
  </conditionalFormatting>
  <conditionalFormatting sqref="P93">
    <cfRule type="cellIs" dxfId="449" priority="934" operator="notEqual">
      <formula>""</formula>
    </cfRule>
  </conditionalFormatting>
  <conditionalFormatting sqref="L91:L94">
    <cfRule type="expression" dxfId="448" priority="932">
      <formula>ISBLANK(J91)</formula>
    </cfRule>
    <cfRule type="expression" dxfId="447" priority="933">
      <formula>NOT(ISBLANK(J91))</formula>
    </cfRule>
  </conditionalFormatting>
  <conditionalFormatting sqref="N91:N94">
    <cfRule type="expression" dxfId="446" priority="930">
      <formula>ISBLANK(J91)</formula>
    </cfRule>
    <cfRule type="expression" dxfId="445" priority="931">
      <formula>NOT(ISBLANK(J91))</formula>
    </cfRule>
  </conditionalFormatting>
  <conditionalFormatting sqref="J94">
    <cfRule type="cellIs" dxfId="444" priority="929" operator="notEqual">
      <formula>""</formula>
    </cfRule>
  </conditionalFormatting>
  <conditionalFormatting sqref="G95">
    <cfRule type="cellIs" dxfId="443" priority="927" operator="notEqual">
      <formula>""</formula>
    </cfRule>
  </conditionalFormatting>
  <conditionalFormatting sqref="K95">
    <cfRule type="cellIs" dxfId="442" priority="926" operator="notEqual">
      <formula>""</formula>
    </cfRule>
  </conditionalFormatting>
  <conditionalFormatting sqref="K95">
    <cfRule type="expression" dxfId="441" priority="925">
      <formula>OR(K95="土",K95="日")</formula>
    </cfRule>
  </conditionalFormatting>
  <conditionalFormatting sqref="L95">
    <cfRule type="expression" dxfId="440" priority="923">
      <formula>ISBLANK(J95)</formula>
    </cfRule>
    <cfRule type="expression" dxfId="439" priority="924">
      <formula>NOT(ISBLANK(J95))</formula>
    </cfRule>
  </conditionalFormatting>
  <conditionalFormatting sqref="J95">
    <cfRule type="cellIs" dxfId="438" priority="922" operator="notEqual">
      <formula>""</formula>
    </cfRule>
  </conditionalFormatting>
  <conditionalFormatting sqref="J95">
    <cfRule type="containsBlanks" dxfId="437" priority="921">
      <formula>LEN(TRIM(J95))=0</formula>
    </cfRule>
  </conditionalFormatting>
  <conditionalFormatting sqref="J54">
    <cfRule type="cellIs" dxfId="436" priority="920" operator="notEqual">
      <formula>""</formula>
    </cfRule>
  </conditionalFormatting>
  <conditionalFormatting sqref="L24:L25">
    <cfRule type="expression" dxfId="435" priority="918">
      <formula>ISBLANK(J24)</formula>
    </cfRule>
    <cfRule type="expression" dxfId="434" priority="919">
      <formula>NOT(ISBLANK(J24))</formula>
    </cfRule>
  </conditionalFormatting>
  <conditionalFormatting sqref="N24:N25">
    <cfRule type="expression" dxfId="433" priority="916">
      <formula>ISBLANK(J24)</formula>
    </cfRule>
    <cfRule type="expression" dxfId="432" priority="917">
      <formula>NOT(ISBLANK(J24))</formula>
    </cfRule>
  </conditionalFormatting>
  <conditionalFormatting sqref="L17:L18">
    <cfRule type="expression" dxfId="431" priority="914">
      <formula>ISBLANK(J17)</formula>
    </cfRule>
    <cfRule type="expression" dxfId="430" priority="915">
      <formula>NOT(ISBLANK(J17))</formula>
    </cfRule>
  </conditionalFormatting>
  <conditionalFormatting sqref="N17:N18">
    <cfRule type="expression" dxfId="429" priority="912">
      <formula>ISBLANK(J17)</formula>
    </cfRule>
    <cfRule type="expression" dxfId="428" priority="913">
      <formula>NOT(ISBLANK(J17))</formula>
    </cfRule>
  </conditionalFormatting>
  <conditionalFormatting sqref="L31:L32">
    <cfRule type="expression" dxfId="427" priority="910">
      <formula>ISBLANK(J31)</formula>
    </cfRule>
    <cfRule type="expression" dxfId="426" priority="911">
      <formula>NOT(ISBLANK(J31))</formula>
    </cfRule>
  </conditionalFormatting>
  <conditionalFormatting sqref="N31:N32">
    <cfRule type="expression" dxfId="425" priority="908">
      <formula>ISBLANK(J31)</formula>
    </cfRule>
    <cfRule type="expression" dxfId="424" priority="909">
      <formula>NOT(ISBLANK(J31))</formula>
    </cfRule>
  </conditionalFormatting>
  <conditionalFormatting sqref="L38:L39">
    <cfRule type="expression" dxfId="423" priority="906">
      <formula>ISBLANK(J38)</formula>
    </cfRule>
    <cfRule type="expression" dxfId="422" priority="907">
      <formula>NOT(ISBLANK(J38))</formula>
    </cfRule>
  </conditionalFormatting>
  <conditionalFormatting sqref="N38:N39">
    <cfRule type="expression" dxfId="421" priority="904">
      <formula>ISBLANK(J38)</formula>
    </cfRule>
    <cfRule type="expression" dxfId="420" priority="905">
      <formula>NOT(ISBLANK(J38))</formula>
    </cfRule>
  </conditionalFormatting>
  <conditionalFormatting sqref="C38:C39">
    <cfRule type="expression" dxfId="419" priority="902">
      <formula>ISBLANK(A38)</formula>
    </cfRule>
    <cfRule type="expression" dxfId="418" priority="903">
      <formula>NOT(ISBLANK(A38))</formula>
    </cfRule>
  </conditionalFormatting>
  <conditionalFormatting sqref="E38:E39">
    <cfRule type="expression" dxfId="417" priority="900">
      <formula>ISBLANK(A38)</formula>
    </cfRule>
    <cfRule type="expression" dxfId="416" priority="901">
      <formula>NOT(ISBLANK(A38))</formula>
    </cfRule>
  </conditionalFormatting>
  <conditionalFormatting sqref="C31:C32">
    <cfRule type="expression" dxfId="415" priority="898">
      <formula>ISBLANK(A31)</formula>
    </cfRule>
    <cfRule type="expression" dxfId="414" priority="899">
      <formula>NOT(ISBLANK(A31))</formula>
    </cfRule>
  </conditionalFormatting>
  <conditionalFormatting sqref="E31:E32">
    <cfRule type="expression" dxfId="413" priority="896">
      <formula>ISBLANK(A31)</formula>
    </cfRule>
    <cfRule type="expression" dxfId="412" priority="897">
      <formula>NOT(ISBLANK(A31))</formula>
    </cfRule>
  </conditionalFormatting>
  <conditionalFormatting sqref="D106">
    <cfRule type="cellIs" dxfId="411" priority="895" operator="notEqual">
      <formula>""</formula>
    </cfRule>
  </conditionalFormatting>
  <conditionalFormatting sqref="C106">
    <cfRule type="cellIs" dxfId="410" priority="894" operator="notEqual">
      <formula>""</formula>
    </cfRule>
  </conditionalFormatting>
  <conditionalFormatting sqref="E106">
    <cfRule type="cellIs" dxfId="409" priority="893" operator="notEqual">
      <formula>""</formula>
    </cfRule>
  </conditionalFormatting>
  <conditionalFormatting sqref="F106">
    <cfRule type="cellIs" dxfId="408" priority="890" operator="equal">
      <formula>"未達成"</formula>
    </cfRule>
    <cfRule type="cellIs" dxfId="407" priority="891" operator="equal">
      <formula>"達成"</formula>
    </cfRule>
    <cfRule type="cellIs" dxfId="406" priority="892" operator="notEqual">
      <formula>""</formula>
    </cfRule>
  </conditionalFormatting>
  <conditionalFormatting sqref="M106">
    <cfRule type="cellIs" dxfId="405" priority="889" operator="notEqual">
      <formula>""</formula>
    </cfRule>
  </conditionalFormatting>
  <conditionalFormatting sqref="N106">
    <cfRule type="cellIs" dxfId="404" priority="888" operator="notEqual">
      <formula>""</formula>
    </cfRule>
  </conditionalFormatting>
  <conditionalFormatting sqref="O106">
    <cfRule type="cellIs" dxfId="403" priority="885" operator="equal">
      <formula>"未達成"</formula>
    </cfRule>
    <cfRule type="cellIs" dxfId="402" priority="886" operator="equal">
      <formula>"達成"</formula>
    </cfRule>
    <cfRule type="cellIs" dxfId="401" priority="887" operator="notEqual">
      <formula>""</formula>
    </cfRule>
  </conditionalFormatting>
  <conditionalFormatting sqref="C68:C69">
    <cfRule type="expression" dxfId="400" priority="883">
      <formula>ISBLANK(A68)</formula>
    </cfRule>
    <cfRule type="expression" dxfId="399" priority="884">
      <formula>NOT(ISBLANK(A68))</formula>
    </cfRule>
  </conditionalFormatting>
  <conditionalFormatting sqref="E68:E69">
    <cfRule type="expression" dxfId="398" priority="881">
      <formula>ISBLANK(A68)</formula>
    </cfRule>
    <cfRule type="expression" dxfId="397" priority="882">
      <formula>NOT(ISBLANK(A68))</formula>
    </cfRule>
  </conditionalFormatting>
  <conditionalFormatting sqref="C82:C83">
    <cfRule type="expression" dxfId="396" priority="879">
      <formula>ISBLANK(A82)</formula>
    </cfRule>
    <cfRule type="expression" dxfId="395" priority="880">
      <formula>NOT(ISBLANK(A82))</formula>
    </cfRule>
  </conditionalFormatting>
  <conditionalFormatting sqref="E82:E83">
    <cfRule type="expression" dxfId="394" priority="877">
      <formula>ISBLANK(A82)</formula>
    </cfRule>
    <cfRule type="expression" dxfId="393" priority="878">
      <formula>NOT(ISBLANK(A82))</formula>
    </cfRule>
  </conditionalFormatting>
  <conditionalFormatting sqref="C89:C90">
    <cfRule type="expression" dxfId="392" priority="875">
      <formula>ISBLANK(A89)</formula>
    </cfRule>
    <cfRule type="expression" dxfId="391" priority="876">
      <formula>NOT(ISBLANK(A89))</formula>
    </cfRule>
  </conditionalFormatting>
  <conditionalFormatting sqref="E89:E90">
    <cfRule type="expression" dxfId="390" priority="873">
      <formula>ISBLANK(A89)</formula>
    </cfRule>
    <cfRule type="expression" dxfId="389" priority="874">
      <formula>NOT(ISBLANK(A89))</formula>
    </cfRule>
  </conditionalFormatting>
  <conditionalFormatting sqref="C96">
    <cfRule type="expression" dxfId="388" priority="871">
      <formula>ISBLANK(A96)</formula>
    </cfRule>
    <cfRule type="expression" dxfId="387" priority="872">
      <formula>NOT(ISBLANK(A96))</formula>
    </cfRule>
  </conditionalFormatting>
  <conditionalFormatting sqref="E96">
    <cfRule type="expression" dxfId="386" priority="869">
      <formula>ISBLANK(A96)</formula>
    </cfRule>
    <cfRule type="expression" dxfId="385" priority="870">
      <formula>NOT(ISBLANK(A96))</formula>
    </cfRule>
  </conditionalFormatting>
  <conditionalFormatting sqref="B58:C58">
    <cfRule type="cellIs" dxfId="384" priority="867" operator="notEqual">
      <formula>""</formula>
    </cfRule>
    <cfRule type="cellIs" dxfId="383" priority="868" operator="equal">
      <formula>""</formula>
    </cfRule>
  </conditionalFormatting>
  <conditionalFormatting sqref="C58">
    <cfRule type="cellIs" dxfId="382" priority="865" operator="notEqual">
      <formula>""</formula>
    </cfRule>
    <cfRule type="cellIs" dxfId="381" priority="866" operator="equal">
      <formula>""</formula>
    </cfRule>
  </conditionalFormatting>
  <conditionalFormatting sqref="E58">
    <cfRule type="cellIs" dxfId="380" priority="863" operator="notEqual">
      <formula>""</formula>
    </cfRule>
    <cfRule type="cellIs" dxfId="379" priority="864" operator="equal">
      <formula>""</formula>
    </cfRule>
  </conditionalFormatting>
  <conditionalFormatting sqref="D58">
    <cfRule type="cellIs" dxfId="378" priority="861" operator="notEqual">
      <formula>""</formula>
    </cfRule>
    <cfRule type="cellIs" dxfId="377" priority="862" operator="equal">
      <formula>""</formula>
    </cfRule>
  </conditionalFormatting>
  <conditionalFormatting sqref="E58">
    <cfRule type="cellIs" dxfId="376" priority="859" operator="notEqual">
      <formula>""</formula>
    </cfRule>
    <cfRule type="cellIs" dxfId="375" priority="860" operator="equal">
      <formula>""</formula>
    </cfRule>
  </conditionalFormatting>
  <conditionalFormatting sqref="K58:L58">
    <cfRule type="cellIs" dxfId="374" priority="857" operator="notEqual">
      <formula>""</formula>
    </cfRule>
    <cfRule type="cellIs" dxfId="373" priority="858" operator="equal">
      <formula>""</formula>
    </cfRule>
  </conditionalFormatting>
  <conditionalFormatting sqref="L58">
    <cfRule type="cellIs" dxfId="372" priority="855" operator="notEqual">
      <formula>""</formula>
    </cfRule>
    <cfRule type="cellIs" dxfId="371" priority="856" operator="equal">
      <formula>""</formula>
    </cfRule>
  </conditionalFormatting>
  <conditionalFormatting sqref="N58">
    <cfRule type="cellIs" dxfId="370" priority="853" operator="notEqual">
      <formula>""</formula>
    </cfRule>
    <cfRule type="cellIs" dxfId="369" priority="854" operator="equal">
      <formula>""</formula>
    </cfRule>
  </conditionalFormatting>
  <conditionalFormatting sqref="M58">
    <cfRule type="cellIs" dxfId="368" priority="851" operator="notEqual">
      <formula>""</formula>
    </cfRule>
    <cfRule type="cellIs" dxfId="367" priority="852" operator="equal">
      <formula>""</formula>
    </cfRule>
  </conditionalFormatting>
  <conditionalFormatting sqref="N58">
    <cfRule type="cellIs" dxfId="366" priority="849" operator="notEqual">
      <formula>""</formula>
    </cfRule>
    <cfRule type="cellIs" dxfId="365" priority="850" operator="equal">
      <formula>""</formula>
    </cfRule>
  </conditionalFormatting>
  <conditionalFormatting sqref="C97">
    <cfRule type="expression" dxfId="364" priority="847">
      <formula>ISBLANK(A97)</formula>
    </cfRule>
    <cfRule type="expression" dxfId="363" priority="848">
      <formula>NOT(ISBLANK(A97))</formula>
    </cfRule>
  </conditionalFormatting>
  <conditionalFormatting sqref="E97">
    <cfRule type="expression" dxfId="362" priority="845">
      <formula>ISBLANK(A97)</formula>
    </cfRule>
    <cfRule type="expression" dxfId="361" priority="846">
      <formula>NOT(ISBLANK(A97))</formula>
    </cfRule>
  </conditionalFormatting>
  <conditionalFormatting sqref="L75:L76">
    <cfRule type="expression" dxfId="360" priority="843">
      <formula>ISBLANK(J75)</formula>
    </cfRule>
    <cfRule type="expression" dxfId="359" priority="844">
      <formula>NOT(ISBLANK(J75))</formula>
    </cfRule>
  </conditionalFormatting>
  <conditionalFormatting sqref="L82:L83">
    <cfRule type="expression" dxfId="358" priority="841">
      <formula>ISBLANK(J82)</formula>
    </cfRule>
    <cfRule type="expression" dxfId="357" priority="842">
      <formula>NOT(ISBLANK(J82))</formula>
    </cfRule>
  </conditionalFormatting>
  <conditionalFormatting sqref="L89:L90">
    <cfRule type="expression" dxfId="356" priority="839">
      <formula>ISBLANK(J89)</formula>
    </cfRule>
    <cfRule type="expression" dxfId="355" priority="840">
      <formula>NOT(ISBLANK(J89))</formula>
    </cfRule>
  </conditionalFormatting>
  <conditionalFormatting sqref="L68:L69">
    <cfRule type="expression" dxfId="354" priority="837">
      <formula>ISBLANK(J68)</formula>
    </cfRule>
    <cfRule type="expression" dxfId="353" priority="838">
      <formula>NOT(ISBLANK(J68))</formula>
    </cfRule>
  </conditionalFormatting>
  <conditionalFormatting sqref="P53">
    <cfRule type="cellIs" dxfId="352" priority="835" operator="equal">
      <formula>"未達成"</formula>
    </cfRule>
    <cfRule type="cellIs" dxfId="351" priority="836" operator="equal">
      <formula>"達成"</formula>
    </cfRule>
  </conditionalFormatting>
  <conditionalFormatting sqref="G53">
    <cfRule type="cellIs" dxfId="350" priority="833" operator="equal">
      <formula>"未達成"</formula>
    </cfRule>
    <cfRule type="cellIs" dxfId="349" priority="834" operator="equal">
      <formula>"達成"</formula>
    </cfRule>
  </conditionalFormatting>
  <conditionalFormatting sqref="L106">
    <cfRule type="cellIs" dxfId="348" priority="658" operator="notEqual">
      <formula>""</formula>
    </cfRule>
  </conditionalFormatting>
  <conditionalFormatting sqref="G7">
    <cfRule type="cellIs" dxfId="347" priority="655" operator="notEqual">
      <formula>""</formula>
    </cfRule>
    <cfRule type="cellIs" dxfId="346" priority="656" operator="equal">
      <formula>""</formula>
    </cfRule>
  </conditionalFormatting>
  <conditionalFormatting sqref="N82:N83 N75:N76 N68:N69">
    <cfRule type="expression" dxfId="345" priority="653">
      <formula>ISBLANK(J68)</formula>
    </cfRule>
    <cfRule type="expression" dxfId="344" priority="654">
      <formula>NOT(ISBLANK(J68))</formula>
    </cfRule>
  </conditionalFormatting>
  <conditionalFormatting sqref="N89:N90">
    <cfRule type="expression" dxfId="343" priority="651">
      <formula>ISBLANK(J89)</formula>
    </cfRule>
    <cfRule type="expression" dxfId="342" priority="652">
      <formula>NOT(ISBLANK(J89))</formula>
    </cfRule>
  </conditionalFormatting>
  <conditionalFormatting sqref="D16">
    <cfRule type="expression" dxfId="341" priority="649">
      <formula>ISBLANK(A16)</formula>
    </cfRule>
    <cfRule type="expression" dxfId="340" priority="650">
      <formula>NOT(ISBLANK(A16))</formula>
    </cfRule>
  </conditionalFormatting>
  <conditionalFormatting sqref="F16">
    <cfRule type="expression" dxfId="339" priority="647">
      <formula>ISBLANK(A16)</formula>
    </cfRule>
    <cfRule type="expression" dxfId="338" priority="648">
      <formula>NOT(ISBLANK(A16))</formula>
    </cfRule>
  </conditionalFormatting>
  <conditionalFormatting sqref="L15:L16">
    <cfRule type="expression" dxfId="337" priority="645">
      <formula>ISBLANK(J15)</formula>
    </cfRule>
    <cfRule type="expression" dxfId="336" priority="646">
      <formula>NOT(ISBLANK(J15))</formula>
    </cfRule>
  </conditionalFormatting>
  <conditionalFormatting sqref="N15">
    <cfRule type="expression" dxfId="335" priority="643">
      <formula>ISBLANK(J15)</formula>
    </cfRule>
    <cfRule type="expression" dxfId="334" priority="644">
      <formula>NOT(ISBLANK(J15))</formula>
    </cfRule>
  </conditionalFormatting>
  <conditionalFormatting sqref="E30 E23">
    <cfRule type="expression" dxfId="333" priority="641">
      <formula>ISBLANK(A23)</formula>
    </cfRule>
    <cfRule type="expression" dxfId="332" priority="642">
      <formula>NOT(ISBLANK(A23))</formula>
    </cfRule>
  </conditionalFormatting>
  <conditionalFormatting sqref="D30 D23">
    <cfRule type="expression" dxfId="331" priority="639">
      <formula>ISBLANK(A23)</formula>
    </cfRule>
    <cfRule type="expression" dxfId="330" priority="640">
      <formula>NOT(ISBLANK(A23))</formula>
    </cfRule>
  </conditionalFormatting>
  <conditionalFormatting sqref="E44">
    <cfRule type="expression" dxfId="329" priority="637">
      <formula>ISBLANK(A44)</formula>
    </cfRule>
    <cfRule type="expression" dxfId="328" priority="638">
      <formula>NOT(ISBLANK(A44))</formula>
    </cfRule>
  </conditionalFormatting>
  <conditionalFormatting sqref="D44">
    <cfRule type="expression" dxfId="327" priority="635">
      <formula>ISBLANK(A44)</formula>
    </cfRule>
    <cfRule type="expression" dxfId="326" priority="636">
      <formula>NOT(ISBLANK(A44))</formula>
    </cfRule>
  </conditionalFormatting>
  <conditionalFormatting sqref="E51">
    <cfRule type="expression" dxfId="325" priority="633">
      <formula>ISBLANK(A51)</formula>
    </cfRule>
    <cfRule type="expression" dxfId="324" priority="634">
      <formula>NOT(ISBLANK(A51))</formula>
    </cfRule>
  </conditionalFormatting>
  <conditionalFormatting sqref="D51">
    <cfRule type="expression" dxfId="323" priority="631">
      <formula>ISBLANK(A51)</formula>
    </cfRule>
    <cfRule type="expression" dxfId="322" priority="632">
      <formula>NOT(ISBLANK(A51))</formula>
    </cfRule>
  </conditionalFormatting>
  <conditionalFormatting sqref="N44">
    <cfRule type="expression" dxfId="321" priority="629">
      <formula>ISBLANK(J44)</formula>
    </cfRule>
    <cfRule type="expression" dxfId="320" priority="630">
      <formula>NOT(ISBLANK(J44))</formula>
    </cfRule>
  </conditionalFormatting>
  <conditionalFormatting sqref="M44">
    <cfRule type="expression" dxfId="319" priority="627">
      <formula>ISBLANK(J44)</formula>
    </cfRule>
    <cfRule type="expression" dxfId="318" priority="628">
      <formula>NOT(ISBLANK(J44))</formula>
    </cfRule>
  </conditionalFormatting>
  <conditionalFormatting sqref="N51">
    <cfRule type="expression" dxfId="317" priority="625">
      <formula>ISBLANK(J51)</formula>
    </cfRule>
    <cfRule type="expression" dxfId="316" priority="626">
      <formula>NOT(ISBLANK(J51))</formula>
    </cfRule>
  </conditionalFormatting>
  <conditionalFormatting sqref="M51">
    <cfRule type="expression" dxfId="315" priority="623">
      <formula>ISBLANK(J51)</formula>
    </cfRule>
    <cfRule type="expression" dxfId="314" priority="624">
      <formula>NOT(ISBLANK(J51))</formula>
    </cfRule>
  </conditionalFormatting>
  <conditionalFormatting sqref="N102">
    <cfRule type="expression" dxfId="313" priority="621">
      <formula>ISBLANK(J102)</formula>
    </cfRule>
    <cfRule type="expression" dxfId="312" priority="622">
      <formula>NOT(ISBLANK(J102))</formula>
    </cfRule>
  </conditionalFormatting>
  <conditionalFormatting sqref="M102">
    <cfRule type="expression" dxfId="311" priority="619">
      <formula>ISBLANK(J102)</formula>
    </cfRule>
    <cfRule type="expression" dxfId="310" priority="620">
      <formula>NOT(ISBLANK(J102))</formula>
    </cfRule>
  </conditionalFormatting>
  <conditionalFormatting sqref="N95">
    <cfRule type="expression" dxfId="309" priority="617">
      <formula>ISBLANK(J95)</formula>
    </cfRule>
    <cfRule type="expression" dxfId="308" priority="618">
      <formula>NOT(ISBLANK(J95))</formula>
    </cfRule>
  </conditionalFormatting>
  <conditionalFormatting sqref="M95">
    <cfRule type="expression" dxfId="307" priority="615">
      <formula>ISBLANK(J95)</formula>
    </cfRule>
    <cfRule type="expression" dxfId="306" priority="616">
      <formula>NOT(ISBLANK(J95))</formula>
    </cfRule>
  </conditionalFormatting>
  <conditionalFormatting sqref="E67">
    <cfRule type="expression" dxfId="305" priority="613">
      <formula>ISBLANK(A67)</formula>
    </cfRule>
    <cfRule type="expression" dxfId="304" priority="614">
      <formula>NOT(ISBLANK(A67))</formula>
    </cfRule>
  </conditionalFormatting>
  <conditionalFormatting sqref="D67">
    <cfRule type="expression" dxfId="303" priority="611">
      <formula>ISBLANK(A67)</formula>
    </cfRule>
    <cfRule type="expression" dxfId="302" priority="612">
      <formula>NOT(ISBLANK(A67))</formula>
    </cfRule>
  </conditionalFormatting>
  <conditionalFormatting sqref="E102">
    <cfRule type="expression" dxfId="301" priority="609">
      <formula>ISBLANK(A102)</formula>
    </cfRule>
    <cfRule type="expression" dxfId="300" priority="610">
      <formula>NOT(ISBLANK(A102))</formula>
    </cfRule>
  </conditionalFormatting>
  <conditionalFormatting sqref="D102">
    <cfRule type="expression" dxfId="299" priority="607">
      <formula>ISBLANK(A102)</formula>
    </cfRule>
    <cfRule type="expression" dxfId="298" priority="608">
      <formula>NOT(ISBLANK(A102))</formula>
    </cfRule>
  </conditionalFormatting>
  <conditionalFormatting sqref="F51 F44 F30 F23">
    <cfRule type="expression" dxfId="297" priority="605">
      <formula>ISBLANK(A23)</formula>
    </cfRule>
    <cfRule type="expression" dxfId="296" priority="606">
      <formula>NOT(ISBLANK(A23))</formula>
    </cfRule>
  </conditionalFormatting>
  <conditionalFormatting sqref="O51 O44">
    <cfRule type="expression" dxfId="295" priority="603">
      <formula>ISBLANK(J44)</formula>
    </cfRule>
    <cfRule type="expression" dxfId="294" priority="604">
      <formula>NOT(ISBLANK(J44))</formula>
    </cfRule>
  </conditionalFormatting>
  <conditionalFormatting sqref="F67">
    <cfRule type="expression" dxfId="293" priority="601">
      <formula>ISBLANK(A67)</formula>
    </cfRule>
    <cfRule type="expression" dxfId="292" priority="602">
      <formula>NOT(ISBLANK(A67))</formula>
    </cfRule>
  </conditionalFormatting>
  <conditionalFormatting sqref="F102">
    <cfRule type="expression" dxfId="291" priority="599">
      <formula>ISBLANK(A102)</formula>
    </cfRule>
    <cfRule type="expression" dxfId="290" priority="600">
      <formula>NOT(ISBLANK(A102))</formula>
    </cfRule>
  </conditionalFormatting>
  <conditionalFormatting sqref="O102 O95">
    <cfRule type="expression" dxfId="289" priority="597">
      <formula>ISBLANK(J95)</formula>
    </cfRule>
    <cfRule type="expression" dxfId="288" priority="598">
      <formula>NOT(ISBLANK(J95))</formula>
    </cfRule>
  </conditionalFormatting>
  <conditionalFormatting sqref="E37">
    <cfRule type="expression" dxfId="287" priority="481">
      <formula>ISBLANK(A37)</formula>
    </cfRule>
    <cfRule type="expression" dxfId="286" priority="482">
      <formula>NOT(ISBLANK(A37))</formula>
    </cfRule>
  </conditionalFormatting>
  <conditionalFormatting sqref="D37">
    <cfRule type="expression" dxfId="285" priority="479">
      <formula>ISBLANK(A37)</formula>
    </cfRule>
    <cfRule type="expression" dxfId="284" priority="480">
      <formula>NOT(ISBLANK(A37))</formula>
    </cfRule>
  </conditionalFormatting>
  <conditionalFormatting sqref="F37">
    <cfRule type="expression" dxfId="283" priority="477">
      <formula>ISBLANK(A37)</formula>
    </cfRule>
    <cfRule type="expression" dxfId="282" priority="478">
      <formula>NOT(ISBLANK(A37))</formula>
    </cfRule>
  </conditionalFormatting>
  <conditionalFormatting sqref="N16">
    <cfRule type="expression" dxfId="281" priority="475">
      <formula>ISBLANK(J16)</formula>
    </cfRule>
    <cfRule type="expression" dxfId="280" priority="476">
      <formula>NOT(ISBLANK(J16))</formula>
    </cfRule>
  </conditionalFormatting>
  <conditionalFormatting sqref="M16">
    <cfRule type="expression" dxfId="279" priority="473">
      <formula>ISBLANK(J16)</formula>
    </cfRule>
    <cfRule type="expression" dxfId="278" priority="474">
      <formula>NOT(ISBLANK(J16))</formula>
    </cfRule>
  </conditionalFormatting>
  <conditionalFormatting sqref="O16">
    <cfRule type="expression" dxfId="277" priority="471">
      <formula>ISBLANK(J16)</formula>
    </cfRule>
    <cfRule type="expression" dxfId="276" priority="472">
      <formula>NOT(ISBLANK(J16))</formula>
    </cfRule>
  </conditionalFormatting>
  <conditionalFormatting sqref="N23">
    <cfRule type="expression" dxfId="275" priority="469">
      <formula>ISBLANK(J23)</formula>
    </cfRule>
    <cfRule type="expression" dxfId="274" priority="470">
      <formula>NOT(ISBLANK(J23))</formula>
    </cfRule>
  </conditionalFormatting>
  <conditionalFormatting sqref="M23">
    <cfRule type="expression" dxfId="273" priority="467">
      <formula>ISBLANK(J23)</formula>
    </cfRule>
    <cfRule type="expression" dxfId="272" priority="468">
      <formula>NOT(ISBLANK(J23))</formula>
    </cfRule>
  </conditionalFormatting>
  <conditionalFormatting sqref="O23">
    <cfRule type="expression" dxfId="271" priority="465">
      <formula>ISBLANK(J23)</formula>
    </cfRule>
    <cfRule type="expression" dxfId="270" priority="466">
      <formula>NOT(ISBLANK(J23))</formula>
    </cfRule>
  </conditionalFormatting>
  <conditionalFormatting sqref="N30">
    <cfRule type="expression" dxfId="269" priority="463">
      <formula>ISBLANK(J30)</formula>
    </cfRule>
    <cfRule type="expression" dxfId="268" priority="464">
      <formula>NOT(ISBLANK(J30))</formula>
    </cfRule>
  </conditionalFormatting>
  <conditionalFormatting sqref="M30">
    <cfRule type="expression" dxfId="267" priority="461">
      <formula>ISBLANK(J30)</formula>
    </cfRule>
    <cfRule type="expression" dxfId="266" priority="462">
      <formula>NOT(ISBLANK(J30))</formula>
    </cfRule>
  </conditionalFormatting>
  <conditionalFormatting sqref="O30">
    <cfRule type="expression" dxfId="265" priority="459">
      <formula>ISBLANK(J30)</formula>
    </cfRule>
    <cfRule type="expression" dxfId="264" priority="460">
      <formula>NOT(ISBLANK(J30))</formula>
    </cfRule>
  </conditionalFormatting>
  <conditionalFormatting sqref="N37">
    <cfRule type="expression" dxfId="263" priority="457">
      <formula>ISBLANK(J37)</formula>
    </cfRule>
    <cfRule type="expression" dxfId="262" priority="458">
      <formula>NOT(ISBLANK(J37))</formula>
    </cfRule>
  </conditionalFormatting>
  <conditionalFormatting sqref="M37">
    <cfRule type="expression" dxfId="261" priority="455">
      <formula>ISBLANK(J37)</formula>
    </cfRule>
    <cfRule type="expression" dxfId="260" priority="456">
      <formula>NOT(ISBLANK(J37))</formula>
    </cfRule>
  </conditionalFormatting>
  <conditionalFormatting sqref="O37">
    <cfRule type="expression" dxfId="259" priority="453">
      <formula>ISBLANK(J37)</formula>
    </cfRule>
    <cfRule type="expression" dxfId="258" priority="454">
      <formula>NOT(ISBLANK(J37))</formula>
    </cfRule>
  </conditionalFormatting>
  <conditionalFormatting sqref="E74">
    <cfRule type="expression" dxfId="257" priority="451">
      <formula>ISBLANK(A74)</formula>
    </cfRule>
    <cfRule type="expression" dxfId="256" priority="452">
      <formula>NOT(ISBLANK(A74))</formula>
    </cfRule>
  </conditionalFormatting>
  <conditionalFormatting sqref="D74">
    <cfRule type="expression" dxfId="255" priority="449">
      <formula>ISBLANK(A74)</formula>
    </cfRule>
    <cfRule type="expression" dxfId="254" priority="450">
      <formula>NOT(ISBLANK(A74))</formula>
    </cfRule>
  </conditionalFormatting>
  <conditionalFormatting sqref="F74">
    <cfRule type="expression" dxfId="253" priority="447">
      <formula>ISBLANK(A74)</formula>
    </cfRule>
    <cfRule type="expression" dxfId="252" priority="448">
      <formula>NOT(ISBLANK(A74))</formula>
    </cfRule>
  </conditionalFormatting>
  <conditionalFormatting sqref="E81">
    <cfRule type="expression" dxfId="251" priority="445">
      <formula>ISBLANK(A81)</formula>
    </cfRule>
    <cfRule type="expression" dxfId="250" priority="446">
      <formula>NOT(ISBLANK(A81))</formula>
    </cfRule>
  </conditionalFormatting>
  <conditionalFormatting sqref="D81">
    <cfRule type="expression" dxfId="249" priority="443">
      <formula>ISBLANK(A81)</formula>
    </cfRule>
    <cfRule type="expression" dxfId="248" priority="444">
      <formula>NOT(ISBLANK(A81))</formula>
    </cfRule>
  </conditionalFormatting>
  <conditionalFormatting sqref="F81">
    <cfRule type="expression" dxfId="247" priority="441">
      <formula>ISBLANK(A81)</formula>
    </cfRule>
    <cfRule type="expression" dxfId="246" priority="442">
      <formula>NOT(ISBLANK(A81))</formula>
    </cfRule>
  </conditionalFormatting>
  <conditionalFormatting sqref="E88">
    <cfRule type="expression" dxfId="245" priority="439">
      <formula>ISBLANK(A88)</formula>
    </cfRule>
    <cfRule type="expression" dxfId="244" priority="440">
      <formula>NOT(ISBLANK(A88))</formula>
    </cfRule>
  </conditionalFormatting>
  <conditionalFormatting sqref="D88">
    <cfRule type="expression" dxfId="243" priority="437">
      <formula>ISBLANK(A88)</formula>
    </cfRule>
    <cfRule type="expression" dxfId="242" priority="438">
      <formula>NOT(ISBLANK(A88))</formula>
    </cfRule>
  </conditionalFormatting>
  <conditionalFormatting sqref="F88">
    <cfRule type="expression" dxfId="241" priority="435">
      <formula>ISBLANK(A88)</formula>
    </cfRule>
    <cfRule type="expression" dxfId="240" priority="436">
      <formula>NOT(ISBLANK(A88))</formula>
    </cfRule>
  </conditionalFormatting>
  <conditionalFormatting sqref="E95">
    <cfRule type="expression" dxfId="239" priority="433">
      <formula>ISBLANK(A95)</formula>
    </cfRule>
    <cfRule type="expression" dxfId="238" priority="434">
      <formula>NOT(ISBLANK(A95))</formula>
    </cfRule>
  </conditionalFormatting>
  <conditionalFormatting sqref="D95">
    <cfRule type="expression" dxfId="237" priority="431">
      <formula>ISBLANK(A95)</formula>
    </cfRule>
    <cfRule type="expression" dxfId="236" priority="432">
      <formula>NOT(ISBLANK(A95))</formula>
    </cfRule>
  </conditionalFormatting>
  <conditionalFormatting sqref="F95">
    <cfRule type="expression" dxfId="235" priority="429">
      <formula>ISBLANK(A95)</formula>
    </cfRule>
    <cfRule type="expression" dxfId="234" priority="430">
      <formula>NOT(ISBLANK(A95))</formula>
    </cfRule>
  </conditionalFormatting>
  <conditionalFormatting sqref="N67">
    <cfRule type="expression" dxfId="233" priority="427">
      <formula>ISBLANK(J67)</formula>
    </cfRule>
    <cfRule type="expression" dxfId="232" priority="428">
      <formula>NOT(ISBLANK(J67))</formula>
    </cfRule>
  </conditionalFormatting>
  <conditionalFormatting sqref="M67">
    <cfRule type="expression" dxfId="231" priority="425">
      <formula>ISBLANK(J67)</formula>
    </cfRule>
    <cfRule type="expression" dxfId="230" priority="426">
      <formula>NOT(ISBLANK(J67))</formula>
    </cfRule>
  </conditionalFormatting>
  <conditionalFormatting sqref="O67">
    <cfRule type="expression" dxfId="229" priority="423">
      <formula>ISBLANK(J67)</formula>
    </cfRule>
    <cfRule type="expression" dxfId="228" priority="424">
      <formula>NOT(ISBLANK(J67))</formula>
    </cfRule>
  </conditionalFormatting>
  <conditionalFormatting sqref="N74">
    <cfRule type="expression" dxfId="227" priority="421">
      <formula>ISBLANK(J74)</formula>
    </cfRule>
    <cfRule type="expression" dxfId="226" priority="422">
      <formula>NOT(ISBLANK(J74))</formula>
    </cfRule>
  </conditionalFormatting>
  <conditionalFormatting sqref="M74">
    <cfRule type="expression" dxfId="225" priority="419">
      <formula>ISBLANK(J74)</formula>
    </cfRule>
    <cfRule type="expression" dxfId="224" priority="420">
      <formula>NOT(ISBLANK(J74))</formula>
    </cfRule>
  </conditionalFormatting>
  <conditionalFormatting sqref="O74">
    <cfRule type="expression" dxfId="223" priority="417">
      <formula>ISBLANK(J74)</formula>
    </cfRule>
    <cfRule type="expression" dxfId="222" priority="418">
      <formula>NOT(ISBLANK(J74))</formula>
    </cfRule>
  </conditionalFormatting>
  <conditionalFormatting sqref="N81">
    <cfRule type="expression" dxfId="221" priority="415">
      <formula>ISBLANK(J81)</formula>
    </cfRule>
    <cfRule type="expression" dxfId="220" priority="416">
      <formula>NOT(ISBLANK(J81))</formula>
    </cfRule>
  </conditionalFormatting>
  <conditionalFormatting sqref="M81">
    <cfRule type="expression" dxfId="219" priority="413">
      <formula>ISBLANK(J81)</formula>
    </cfRule>
    <cfRule type="expression" dxfId="218" priority="414">
      <formula>NOT(ISBLANK(J81))</formula>
    </cfRule>
  </conditionalFormatting>
  <conditionalFormatting sqref="O81">
    <cfRule type="expression" dxfId="217" priority="411">
      <formula>ISBLANK(J81)</formula>
    </cfRule>
    <cfRule type="expression" dxfId="216" priority="412">
      <formula>NOT(ISBLANK(J81))</formula>
    </cfRule>
  </conditionalFormatting>
  <conditionalFormatting sqref="N88">
    <cfRule type="expression" dxfId="215" priority="409">
      <formula>ISBLANK(J88)</formula>
    </cfRule>
    <cfRule type="expression" dxfId="214" priority="410">
      <formula>NOT(ISBLANK(J88))</formula>
    </cfRule>
  </conditionalFormatting>
  <conditionalFormatting sqref="M88">
    <cfRule type="expression" dxfId="213" priority="407">
      <formula>ISBLANK(J88)</formula>
    </cfRule>
    <cfRule type="expression" dxfId="212" priority="408">
      <formula>NOT(ISBLANK(J88))</formula>
    </cfRule>
  </conditionalFormatting>
  <conditionalFormatting sqref="O88">
    <cfRule type="expression" dxfId="211" priority="405">
      <formula>ISBLANK(J88)</formula>
    </cfRule>
    <cfRule type="expression" dxfId="210" priority="406">
      <formula>NOT(ISBLANK(J88))</formula>
    </cfRule>
  </conditionalFormatting>
  <conditionalFormatting sqref="C14:C16">
    <cfRule type="expression" dxfId="209" priority="403">
      <formula>ISBLANK(A14)</formula>
    </cfRule>
    <cfRule type="expression" dxfId="208" priority="404">
      <formula>NOT(ISBLANK(A14))</formula>
    </cfRule>
  </conditionalFormatting>
  <conditionalFormatting sqref="C17:C18">
    <cfRule type="expression" dxfId="207" priority="401">
      <formula>ISBLANK(A17)</formula>
    </cfRule>
    <cfRule type="expression" dxfId="206" priority="402">
      <formula>NOT(ISBLANK(A17))</formula>
    </cfRule>
  </conditionalFormatting>
  <conditionalFormatting sqref="E17:E18 E14:E15">
    <cfRule type="expression" dxfId="205" priority="399">
      <formula>ISBLANK(A14)</formula>
    </cfRule>
    <cfRule type="expression" dxfId="204" priority="400">
      <formula>NOT(ISBLANK(A14))</formula>
    </cfRule>
  </conditionalFormatting>
  <conditionalFormatting sqref="E16">
    <cfRule type="expression" dxfId="203" priority="397">
      <formula>ISBLANK(A16)</formula>
    </cfRule>
    <cfRule type="expression" dxfId="202" priority="398">
      <formula>NOT(ISBLANK(A16))</formula>
    </cfRule>
  </conditionalFormatting>
  <conditionalFormatting sqref="C33:C34">
    <cfRule type="expression" dxfId="201" priority="395">
      <formula>ISBLANK(A33)</formula>
    </cfRule>
    <cfRule type="expression" dxfId="200" priority="396">
      <formula>NOT(ISBLANK(A33))</formula>
    </cfRule>
  </conditionalFormatting>
  <conditionalFormatting sqref="F104">
    <cfRule type="cellIs" dxfId="199" priority="394" operator="notEqual">
      <formula>""</formula>
    </cfRule>
  </conditionalFormatting>
  <conditionalFormatting sqref="D104">
    <cfRule type="cellIs" dxfId="198" priority="393" operator="notEqual">
      <formula>""</formula>
    </cfRule>
  </conditionalFormatting>
  <conditionalFormatting sqref="O104">
    <cfRule type="cellIs" dxfId="197" priority="392" operator="notEqual">
      <formula>""</formula>
    </cfRule>
  </conditionalFormatting>
  <conditionalFormatting sqref="M104">
    <cfRule type="cellIs" dxfId="196" priority="391" operator="notEqual">
      <formula>""</formula>
    </cfRule>
  </conditionalFormatting>
  <conditionalFormatting sqref="P104">
    <cfRule type="cellIs" dxfId="195" priority="389" operator="equal">
      <formula>"未達成"</formula>
    </cfRule>
    <cfRule type="cellIs" dxfId="194" priority="390" operator="equal">
      <formula>"達成"</formula>
    </cfRule>
  </conditionalFormatting>
  <conditionalFormatting sqref="G104">
    <cfRule type="cellIs" dxfId="193" priority="387" operator="equal">
      <formula>"未達成"</formula>
    </cfRule>
    <cfRule type="cellIs" dxfId="192" priority="388" operator="equal">
      <formula>"達成"</formula>
    </cfRule>
  </conditionalFormatting>
  <conditionalFormatting sqref="L54">
    <cfRule type="cellIs" dxfId="191" priority="386" operator="notEqual">
      <formula>""</formula>
    </cfRule>
  </conditionalFormatting>
  <conditionalFormatting sqref="A105">
    <cfRule type="cellIs" dxfId="190" priority="382" operator="notEqual">
      <formula>""</formula>
    </cfRule>
  </conditionalFormatting>
  <conditionalFormatting sqref="C105">
    <cfRule type="cellIs" dxfId="189" priority="381" operator="notEqual">
      <formula>""</formula>
    </cfRule>
  </conditionalFormatting>
  <conditionalFormatting sqref="O105">
    <cfRule type="cellIs" dxfId="188" priority="380" operator="notEqual">
      <formula>""</formula>
    </cfRule>
  </conditionalFormatting>
  <conditionalFormatting sqref="M105">
    <cfRule type="cellIs" dxfId="187" priority="379" operator="notEqual">
      <formula>""</formula>
    </cfRule>
  </conditionalFormatting>
  <conditionalFormatting sqref="N105">
    <cfRule type="cellIs" dxfId="186" priority="378" operator="notEqual">
      <formula>""</formula>
    </cfRule>
  </conditionalFormatting>
  <conditionalFormatting sqref="J105">
    <cfRule type="cellIs" dxfId="185" priority="377" operator="notEqual">
      <formula>""</formula>
    </cfRule>
  </conditionalFormatting>
  <conditionalFormatting sqref="L105">
    <cfRule type="cellIs" dxfId="184" priority="376" operator="notEqual">
      <formula>""</formula>
    </cfRule>
  </conditionalFormatting>
  <conditionalFormatting sqref="E56">
    <cfRule type="cellIs" dxfId="183" priority="371" operator="notEqual">
      <formula>""</formula>
    </cfRule>
  </conditionalFormatting>
  <conditionalFormatting sqref="L56">
    <cfRule type="cellIs" dxfId="182" priority="370" operator="notEqual">
      <formula>""</formula>
    </cfRule>
  </conditionalFormatting>
  <conditionalFormatting sqref="N56">
    <cfRule type="cellIs" dxfId="181" priority="369" operator="notEqual">
      <formula>""</formula>
    </cfRule>
  </conditionalFormatting>
  <conditionalFormatting sqref="L107">
    <cfRule type="cellIs" dxfId="180" priority="354" operator="notEqual">
      <formula>""</formula>
    </cfRule>
  </conditionalFormatting>
  <conditionalFormatting sqref="N107">
    <cfRule type="cellIs" dxfId="179" priority="353" operator="notEqual">
      <formula>""</formula>
    </cfRule>
  </conditionalFormatting>
  <conditionalFormatting sqref="E105">
    <cfRule type="cellIs" dxfId="178" priority="383" operator="notEqual">
      <formula>""</formula>
    </cfRule>
  </conditionalFormatting>
  <conditionalFormatting sqref="M57">
    <cfRule type="cellIs" dxfId="177" priority="366" operator="notEqual">
      <formula>""</formula>
    </cfRule>
  </conditionalFormatting>
  <conditionalFormatting sqref="F105">
    <cfRule type="cellIs" dxfId="176" priority="385" operator="notEqual">
      <formula>""</formula>
    </cfRule>
  </conditionalFormatting>
  <conditionalFormatting sqref="D105">
    <cfRule type="cellIs" dxfId="175" priority="384" operator="notEqual">
      <formula>""</formula>
    </cfRule>
  </conditionalFormatting>
  <conditionalFormatting sqref="L57">
    <cfRule type="cellIs" dxfId="174" priority="367" operator="notEqual">
      <formula>""</formula>
    </cfRule>
  </conditionalFormatting>
  <conditionalFormatting sqref="C107">
    <cfRule type="cellIs" dxfId="173" priority="356" operator="notEqual">
      <formula>""</formula>
    </cfRule>
  </conditionalFormatting>
  <conditionalFormatting sqref="E75:E76">
    <cfRule type="expression" dxfId="172" priority="374">
      <formula>ISBLANK(A75)</formula>
    </cfRule>
    <cfRule type="expression" dxfId="171" priority="375">
      <formula>NOT(ISBLANK(A75))</formula>
    </cfRule>
  </conditionalFormatting>
  <conditionalFormatting sqref="C75:C76">
    <cfRule type="expression" dxfId="170" priority="372">
      <formula>ISBLANK(A75)</formula>
    </cfRule>
    <cfRule type="expression" dxfId="169" priority="373">
      <formula>NOT(ISBLANK(A75))</formula>
    </cfRule>
  </conditionalFormatting>
  <conditionalFormatting sqref="E107">
    <cfRule type="cellIs" dxfId="168" priority="355" operator="notEqual">
      <formula>""</formula>
    </cfRule>
  </conditionalFormatting>
  <conditionalFormatting sqref="N57">
    <cfRule type="cellIs" dxfId="167" priority="365" operator="notEqual">
      <formula>""</formula>
    </cfRule>
  </conditionalFormatting>
  <conditionalFormatting sqref="E57">
    <cfRule type="cellIs" dxfId="166" priority="368" operator="notEqual">
      <formula>""</formula>
    </cfRule>
  </conditionalFormatting>
  <conditionalFormatting sqref="M108">
    <cfRule type="cellIs" dxfId="165" priority="350" operator="notEqual">
      <formula>""</formula>
    </cfRule>
  </conditionalFormatting>
  <conditionalFormatting sqref="N108">
    <cfRule type="cellIs" dxfId="164" priority="349" operator="notEqual">
      <formula>""</formula>
    </cfRule>
  </conditionalFormatting>
  <conditionalFormatting sqref="C108">
    <cfRule type="cellIs" dxfId="163" priority="364" operator="notEqual">
      <formula>""</formula>
    </cfRule>
  </conditionalFormatting>
  <conditionalFormatting sqref="F108">
    <cfRule type="cellIs" dxfId="162" priority="360" operator="equal">
      <formula>"未達成"</formula>
    </cfRule>
    <cfRule type="cellIs" dxfId="161" priority="361" operator="equal">
      <formula>"達成"</formula>
    </cfRule>
    <cfRule type="cellIs" dxfId="160" priority="362" operator="notEqual">
      <formula>""</formula>
    </cfRule>
  </conditionalFormatting>
  <conditionalFormatting sqref="D108">
    <cfRule type="cellIs" dxfId="159" priority="363" operator="notEqual">
      <formula>""</formula>
    </cfRule>
  </conditionalFormatting>
  <conditionalFormatting sqref="O108">
    <cfRule type="cellIs" dxfId="158" priority="357" operator="equal">
      <formula>"未達成"</formula>
    </cfRule>
    <cfRule type="cellIs" dxfId="157" priority="358" operator="equal">
      <formula>"達成"</formula>
    </cfRule>
    <cfRule type="cellIs" dxfId="156" priority="359" operator="notEqual">
      <formula>""</formula>
    </cfRule>
  </conditionalFormatting>
  <conditionalFormatting sqref="E108">
    <cfRule type="cellIs" dxfId="155" priority="352" operator="notEqual">
      <formula>""</formula>
    </cfRule>
  </conditionalFormatting>
  <conditionalFormatting sqref="L108">
    <cfRule type="cellIs" dxfId="154" priority="351" operator="notEqual">
      <formula>""</formula>
    </cfRule>
  </conditionalFormatting>
  <conditionalFormatting sqref="G7:H7">
    <cfRule type="cellIs" dxfId="153" priority="330" operator="equal">
      <formula>"計画"</formula>
    </cfRule>
    <cfRule type="cellIs" dxfId="152" priority="332" operator="equal">
      <formula>"実績"</formula>
    </cfRule>
  </conditionalFormatting>
  <conditionalFormatting sqref="G12:H12">
    <cfRule type="cellIs" dxfId="151" priority="331" operator="equal">
      <formula>"計画"</formula>
    </cfRule>
  </conditionalFormatting>
  <conditionalFormatting sqref="P7">
    <cfRule type="cellIs" dxfId="150" priority="328" operator="notEqual">
      <formula>""</formula>
    </cfRule>
    <cfRule type="cellIs" dxfId="149" priority="329" operator="equal">
      <formula>""</formula>
    </cfRule>
  </conditionalFormatting>
  <conditionalFormatting sqref="P7:Q7">
    <cfRule type="cellIs" dxfId="148" priority="326" operator="equal">
      <formula>"計画"</formula>
    </cfRule>
    <cfRule type="cellIs" dxfId="147" priority="327" operator="equal">
      <formula>"実績"</formula>
    </cfRule>
  </conditionalFormatting>
  <conditionalFormatting sqref="G58">
    <cfRule type="cellIs" dxfId="146" priority="324" operator="notEqual">
      <formula>""</formula>
    </cfRule>
    <cfRule type="cellIs" dxfId="145" priority="325" operator="equal">
      <formula>""</formula>
    </cfRule>
  </conditionalFormatting>
  <conditionalFormatting sqref="G58:H58">
    <cfRule type="cellIs" dxfId="144" priority="322" operator="equal">
      <formula>"計画"</formula>
    </cfRule>
    <cfRule type="cellIs" dxfId="143" priority="323" operator="equal">
      <formula>"実績"</formula>
    </cfRule>
  </conditionalFormatting>
  <conditionalFormatting sqref="P58">
    <cfRule type="cellIs" dxfId="142" priority="320" operator="notEqual">
      <formula>""</formula>
    </cfRule>
    <cfRule type="cellIs" dxfId="141" priority="321" operator="equal">
      <formula>""</formula>
    </cfRule>
  </conditionalFormatting>
  <conditionalFormatting sqref="P58:Q58">
    <cfRule type="cellIs" dxfId="140" priority="318" operator="equal">
      <formula>"計画"</formula>
    </cfRule>
    <cfRule type="cellIs" dxfId="139" priority="319" operator="equal">
      <formula>"実績"</formula>
    </cfRule>
  </conditionalFormatting>
  <conditionalFormatting sqref="P112">
    <cfRule type="cellIs" dxfId="138" priority="307" operator="notEqual">
      <formula>""</formula>
    </cfRule>
  </conditionalFormatting>
  <conditionalFormatting sqref="P113">
    <cfRule type="cellIs" dxfId="137" priority="306" operator="notEqual">
      <formula>""</formula>
    </cfRule>
  </conditionalFormatting>
  <conditionalFormatting sqref="P114">
    <cfRule type="cellIs" dxfId="136" priority="305" operator="notEqual">
      <formula>""</formula>
    </cfRule>
  </conditionalFormatting>
  <conditionalFormatting sqref="A113:B119 B112 A149:B153 B147:B148 B120:B139 A120:A148">
    <cfRule type="cellIs" dxfId="135" priority="309" operator="notEqual">
      <formula>""</formula>
    </cfRule>
  </conditionalFormatting>
  <conditionalFormatting sqref="P115">
    <cfRule type="cellIs" dxfId="134" priority="304" operator="notEqual">
      <formula>""</formula>
    </cfRule>
  </conditionalFormatting>
  <conditionalFormatting sqref="P116:P123">
    <cfRule type="cellIs" dxfId="133" priority="303" operator="notEqual">
      <formula>""</formula>
    </cfRule>
  </conditionalFormatting>
  <conditionalFormatting sqref="P124:P134">
    <cfRule type="cellIs" dxfId="132" priority="302" operator="notEqual">
      <formula>""</formula>
    </cfRule>
  </conditionalFormatting>
  <conditionalFormatting sqref="P135">
    <cfRule type="cellIs" dxfId="131" priority="301" operator="notEqual">
      <formula>""</formula>
    </cfRule>
  </conditionalFormatting>
  <conditionalFormatting sqref="P136 P138:P139 P147:P153">
    <cfRule type="cellIs" dxfId="130" priority="300" operator="notEqual">
      <formula>""</formula>
    </cfRule>
  </conditionalFormatting>
  <conditionalFormatting sqref="P137">
    <cfRule type="cellIs" dxfId="129" priority="299" operator="notEqual">
      <formula>""</formula>
    </cfRule>
  </conditionalFormatting>
  <conditionalFormatting sqref="B140:B146">
    <cfRule type="cellIs" dxfId="128" priority="297" operator="notEqual">
      <formula>""</formula>
    </cfRule>
  </conditionalFormatting>
  <conditionalFormatting sqref="P140:P141">
    <cfRule type="cellIs" dxfId="127" priority="295" operator="notEqual">
      <formula>""</formula>
    </cfRule>
  </conditionalFormatting>
  <conditionalFormatting sqref="P142">
    <cfRule type="cellIs" dxfId="126" priority="294" operator="notEqual">
      <formula>""</formula>
    </cfRule>
  </conditionalFormatting>
  <conditionalFormatting sqref="P143 P145:P146">
    <cfRule type="cellIs" dxfId="125" priority="293" operator="notEqual">
      <formula>""</formula>
    </cfRule>
  </conditionalFormatting>
  <conditionalFormatting sqref="P144">
    <cfRule type="cellIs" dxfId="124" priority="292" operator="notEqual">
      <formula>""</formula>
    </cfRule>
  </conditionalFormatting>
  <conditionalFormatting sqref="L109">
    <cfRule type="cellIs" dxfId="123" priority="274" operator="notEqual">
      <formula>""</formula>
    </cfRule>
    <cfRule type="cellIs" dxfId="122" priority="275" operator="equal">
      <formula>""</formula>
    </cfRule>
  </conditionalFormatting>
  <conditionalFormatting sqref="N109">
    <cfRule type="cellIs" dxfId="121" priority="280" operator="notEqual">
      <formula>""</formula>
    </cfRule>
    <cfRule type="cellIs" dxfId="120" priority="281" operator="equal">
      <formula>""</formula>
    </cfRule>
  </conditionalFormatting>
  <conditionalFormatting sqref="E109">
    <cfRule type="cellIs" dxfId="119" priority="290" operator="notEqual">
      <formula>""</formula>
    </cfRule>
    <cfRule type="cellIs" dxfId="118" priority="291" operator="equal">
      <formula>""</formula>
    </cfRule>
  </conditionalFormatting>
  <conditionalFormatting sqref="E109">
    <cfRule type="cellIs" dxfId="117" priority="288" operator="notEqual">
      <formula>""</formula>
    </cfRule>
    <cfRule type="cellIs" dxfId="116" priority="289" operator="equal">
      <formula>""</formula>
    </cfRule>
  </conditionalFormatting>
  <conditionalFormatting sqref="B109:C109">
    <cfRule type="cellIs" dxfId="115" priority="286" operator="notEqual">
      <formula>""</formula>
    </cfRule>
    <cfRule type="cellIs" dxfId="114" priority="287" operator="equal">
      <formula>""</formula>
    </cfRule>
  </conditionalFormatting>
  <conditionalFormatting sqref="C109">
    <cfRule type="cellIs" dxfId="113" priority="284" operator="notEqual">
      <formula>""</formula>
    </cfRule>
    <cfRule type="cellIs" dxfId="112" priority="285" operator="equal">
      <formula>""</formula>
    </cfRule>
  </conditionalFormatting>
  <conditionalFormatting sqref="D109">
    <cfRule type="cellIs" dxfId="111" priority="282" operator="notEqual">
      <formula>""</formula>
    </cfRule>
    <cfRule type="cellIs" dxfId="110" priority="283" operator="equal">
      <formula>""</formula>
    </cfRule>
  </conditionalFormatting>
  <conditionalFormatting sqref="N109">
    <cfRule type="cellIs" dxfId="109" priority="278" operator="notEqual">
      <formula>""</formula>
    </cfRule>
    <cfRule type="cellIs" dxfId="108" priority="279" operator="equal">
      <formula>""</formula>
    </cfRule>
  </conditionalFormatting>
  <conditionalFormatting sqref="K109:L109">
    <cfRule type="cellIs" dxfId="107" priority="276" operator="notEqual">
      <formula>""</formula>
    </cfRule>
    <cfRule type="cellIs" dxfId="106" priority="277" operator="equal">
      <formula>""</formula>
    </cfRule>
  </conditionalFormatting>
  <conditionalFormatting sqref="M109">
    <cfRule type="cellIs" dxfId="105" priority="272" operator="notEqual">
      <formula>""</formula>
    </cfRule>
    <cfRule type="cellIs" dxfId="104" priority="273" operator="equal">
      <formula>""</formula>
    </cfRule>
  </conditionalFormatting>
  <conditionalFormatting sqref="G112">
    <cfRule type="cellIs" dxfId="103" priority="271" operator="notEqual">
      <formula>""</formula>
    </cfRule>
  </conditionalFormatting>
  <conditionalFormatting sqref="G113">
    <cfRule type="cellIs" dxfId="102" priority="270" operator="notEqual">
      <formula>""</formula>
    </cfRule>
  </conditionalFormatting>
  <conditionalFormatting sqref="G114">
    <cfRule type="cellIs" dxfId="101" priority="269" operator="notEqual">
      <formula>""</formula>
    </cfRule>
  </conditionalFormatting>
  <conditionalFormatting sqref="G115">
    <cfRule type="cellIs" dxfId="100" priority="268" operator="notEqual">
      <formula>""</formula>
    </cfRule>
  </conditionalFormatting>
  <conditionalFormatting sqref="G116:G117 G119:G123">
    <cfRule type="cellIs" dxfId="99" priority="267" operator="notEqual">
      <formula>""</formula>
    </cfRule>
  </conditionalFormatting>
  <conditionalFormatting sqref="G124 G133:G134 G126:G131">
    <cfRule type="cellIs" dxfId="98" priority="266" operator="notEqual">
      <formula>""</formula>
    </cfRule>
  </conditionalFormatting>
  <conditionalFormatting sqref="G135">
    <cfRule type="cellIs" dxfId="97" priority="265" operator="notEqual">
      <formula>""</formula>
    </cfRule>
  </conditionalFormatting>
  <conditionalFormatting sqref="G136 G138 G147:G152">
    <cfRule type="cellIs" dxfId="96" priority="264" operator="notEqual">
      <formula>""</formula>
    </cfRule>
  </conditionalFormatting>
  <conditionalFormatting sqref="G137">
    <cfRule type="cellIs" dxfId="95" priority="263" operator="notEqual">
      <formula>""</formula>
    </cfRule>
  </conditionalFormatting>
  <conditionalFormatting sqref="K112:K117 K133:K138 K147:K152 K119:K124 K126:K131">
    <cfRule type="cellIs" dxfId="94" priority="248" operator="notEqual">
      <formula>""</formula>
    </cfRule>
  </conditionalFormatting>
  <conditionalFormatting sqref="J147:J152 J113:J117 J119:J124 J126:J131 J133:J138 J140:J143">
    <cfRule type="cellIs" dxfId="93" priority="230" operator="notEqual">
      <formula>""</formula>
    </cfRule>
  </conditionalFormatting>
  <conditionalFormatting sqref="G140:G141">
    <cfRule type="cellIs" dxfId="92" priority="228" operator="notEqual">
      <formula>""</formula>
    </cfRule>
  </conditionalFormatting>
  <conditionalFormatting sqref="G142">
    <cfRule type="cellIs" dxfId="91" priority="227" operator="notEqual">
      <formula>""</formula>
    </cfRule>
  </conditionalFormatting>
  <conditionalFormatting sqref="G143 G145">
    <cfRule type="cellIs" dxfId="90" priority="226" operator="notEqual">
      <formula>""</formula>
    </cfRule>
  </conditionalFormatting>
  <conditionalFormatting sqref="G144">
    <cfRule type="cellIs" dxfId="89" priority="225" operator="notEqual">
      <formula>""</formula>
    </cfRule>
  </conditionalFormatting>
  <conditionalFormatting sqref="K140:K145">
    <cfRule type="cellIs" dxfId="88" priority="220" operator="notEqual">
      <formula>""</formula>
    </cfRule>
  </conditionalFormatting>
  <conditionalFormatting sqref="J144:J145">
    <cfRule type="cellIs" dxfId="87" priority="214" operator="notEqual">
      <formula>""</formula>
    </cfRule>
  </conditionalFormatting>
  <conditionalFormatting sqref="G118">
    <cfRule type="cellIs" dxfId="86" priority="168" operator="notEqual">
      <formula>""</formula>
    </cfRule>
  </conditionalFormatting>
  <conditionalFormatting sqref="K118">
    <cfRule type="cellIs" dxfId="85" priority="167" operator="notEqual">
      <formula>""</formula>
    </cfRule>
  </conditionalFormatting>
  <conditionalFormatting sqref="J118">
    <cfRule type="cellIs" dxfId="84" priority="163" operator="notEqual">
      <formula>""</formula>
    </cfRule>
  </conditionalFormatting>
  <conditionalFormatting sqref="G125">
    <cfRule type="cellIs" dxfId="83" priority="149" operator="notEqual">
      <formula>""</formula>
    </cfRule>
  </conditionalFormatting>
  <conditionalFormatting sqref="K125">
    <cfRule type="cellIs" dxfId="82" priority="148" operator="notEqual">
      <formula>""</formula>
    </cfRule>
  </conditionalFormatting>
  <conditionalFormatting sqref="J125">
    <cfRule type="cellIs" dxfId="81" priority="144" operator="notEqual">
      <formula>""</formula>
    </cfRule>
  </conditionalFormatting>
  <conditionalFormatting sqref="G132">
    <cfRule type="cellIs" dxfId="80" priority="130" operator="notEqual">
      <formula>""</formula>
    </cfRule>
  </conditionalFormatting>
  <conditionalFormatting sqref="K132">
    <cfRule type="cellIs" dxfId="79" priority="129" operator="notEqual">
      <formula>""</formula>
    </cfRule>
  </conditionalFormatting>
  <conditionalFormatting sqref="J132">
    <cfRule type="cellIs" dxfId="78" priority="125" operator="notEqual">
      <formula>""</formula>
    </cfRule>
  </conditionalFormatting>
  <conditionalFormatting sqref="G139">
    <cfRule type="cellIs" dxfId="77" priority="111" operator="notEqual">
      <formula>""</formula>
    </cfRule>
  </conditionalFormatting>
  <conditionalFormatting sqref="K139">
    <cfRule type="cellIs" dxfId="76" priority="110" operator="notEqual">
      <formula>""</formula>
    </cfRule>
  </conditionalFormatting>
  <conditionalFormatting sqref="J139">
    <cfRule type="cellIs" dxfId="75" priority="106" operator="notEqual">
      <formula>""</formula>
    </cfRule>
  </conditionalFormatting>
  <conditionalFormatting sqref="G146">
    <cfRule type="cellIs" dxfId="74" priority="92" operator="notEqual">
      <formula>""</formula>
    </cfRule>
  </conditionalFormatting>
  <conditionalFormatting sqref="K146">
    <cfRule type="cellIs" dxfId="73" priority="91" operator="notEqual">
      <formula>""</formula>
    </cfRule>
  </conditionalFormatting>
  <conditionalFormatting sqref="J146">
    <cfRule type="cellIs" dxfId="72" priority="87" operator="notEqual">
      <formula>""</formula>
    </cfRule>
  </conditionalFormatting>
  <conditionalFormatting sqref="G153">
    <cfRule type="cellIs" dxfId="71" priority="73" operator="notEqual">
      <formula>""</formula>
    </cfRule>
  </conditionalFormatting>
  <conditionalFormatting sqref="K153">
    <cfRule type="cellIs" dxfId="70" priority="72" operator="notEqual">
      <formula>""</formula>
    </cfRule>
  </conditionalFormatting>
  <conditionalFormatting sqref="J153">
    <cfRule type="cellIs" dxfId="69" priority="68" operator="notEqual">
      <formula>""</formula>
    </cfRule>
  </conditionalFormatting>
  <conditionalFormatting sqref="G109">
    <cfRule type="cellIs" dxfId="68" priority="53" operator="notEqual">
      <formula>""</formula>
    </cfRule>
    <cfRule type="cellIs" dxfId="67" priority="54" operator="equal">
      <formula>""</formula>
    </cfRule>
  </conditionalFormatting>
  <conditionalFormatting sqref="G109:H109">
    <cfRule type="cellIs" dxfId="66" priority="51" operator="equal">
      <formula>"計画"</formula>
    </cfRule>
    <cfRule type="cellIs" dxfId="65" priority="52" operator="equal">
      <formula>"実績"</formula>
    </cfRule>
  </conditionalFormatting>
  <conditionalFormatting sqref="P109">
    <cfRule type="cellIs" dxfId="64" priority="49" operator="notEqual">
      <formula>""</formula>
    </cfRule>
    <cfRule type="cellIs" dxfId="63" priority="50" operator="equal">
      <formula>""</formula>
    </cfRule>
  </conditionalFormatting>
  <conditionalFormatting sqref="P109:Q109">
    <cfRule type="cellIs" dxfId="62" priority="47" operator="equal">
      <formula>"計画"</formula>
    </cfRule>
    <cfRule type="cellIs" dxfId="61" priority="48" operator="equal">
      <formula>"実績"</formula>
    </cfRule>
  </conditionalFormatting>
  <conditionalFormatting sqref="D157">
    <cfRule type="cellIs" dxfId="60" priority="46" operator="notEqual">
      <formula>""</formula>
    </cfRule>
  </conditionalFormatting>
  <conditionalFormatting sqref="C157">
    <cfRule type="cellIs" dxfId="59" priority="45" operator="notEqual">
      <formula>""</formula>
    </cfRule>
  </conditionalFormatting>
  <conditionalFormatting sqref="E157">
    <cfRule type="cellIs" dxfId="58" priority="44" operator="notEqual">
      <formula>""</formula>
    </cfRule>
  </conditionalFormatting>
  <conditionalFormatting sqref="F157">
    <cfRule type="cellIs" dxfId="57" priority="41" operator="equal">
      <formula>"未達成"</formula>
    </cfRule>
    <cfRule type="cellIs" dxfId="56" priority="42" operator="equal">
      <formula>"達成"</formula>
    </cfRule>
    <cfRule type="cellIs" dxfId="55" priority="43" operator="notEqual">
      <formula>""</formula>
    </cfRule>
  </conditionalFormatting>
  <conditionalFormatting sqref="M157">
    <cfRule type="cellIs" dxfId="54" priority="40" operator="notEqual">
      <formula>""</formula>
    </cfRule>
  </conditionalFormatting>
  <conditionalFormatting sqref="N157">
    <cfRule type="cellIs" dxfId="53" priority="39" operator="notEqual">
      <formula>""</formula>
    </cfRule>
  </conditionalFormatting>
  <conditionalFormatting sqref="O157">
    <cfRule type="cellIs" dxfId="52" priority="36" operator="equal">
      <formula>"未達成"</formula>
    </cfRule>
    <cfRule type="cellIs" dxfId="51" priority="37" operator="equal">
      <formula>"達成"</formula>
    </cfRule>
    <cfRule type="cellIs" dxfId="50" priority="38" operator="notEqual">
      <formula>""</formula>
    </cfRule>
  </conditionalFormatting>
  <conditionalFormatting sqref="L157">
    <cfRule type="cellIs" dxfId="49" priority="35" operator="notEqual">
      <formula>""</formula>
    </cfRule>
  </conditionalFormatting>
  <conditionalFormatting sqref="F155">
    <cfRule type="cellIs" dxfId="48" priority="34" operator="notEqual">
      <formula>""</formula>
    </cfRule>
  </conditionalFormatting>
  <conditionalFormatting sqref="D155">
    <cfRule type="cellIs" dxfId="47" priority="33" operator="notEqual">
      <formula>""</formula>
    </cfRule>
  </conditionalFormatting>
  <conditionalFormatting sqref="O155">
    <cfRule type="cellIs" dxfId="46" priority="32" operator="notEqual">
      <formula>""</formula>
    </cfRule>
  </conditionalFormatting>
  <conditionalFormatting sqref="M155">
    <cfRule type="cellIs" dxfId="45" priority="31" operator="notEqual">
      <formula>""</formula>
    </cfRule>
  </conditionalFormatting>
  <conditionalFormatting sqref="P155">
    <cfRule type="cellIs" dxfId="44" priority="29" operator="equal">
      <formula>"未達成"</formula>
    </cfRule>
    <cfRule type="cellIs" dxfId="43" priority="30" operator="equal">
      <formula>"達成"</formula>
    </cfRule>
  </conditionalFormatting>
  <conditionalFormatting sqref="G155">
    <cfRule type="cellIs" dxfId="42" priority="27" operator="equal">
      <formula>"未達成"</formula>
    </cfRule>
    <cfRule type="cellIs" dxfId="41" priority="28" operator="equal">
      <formula>"達成"</formula>
    </cfRule>
  </conditionalFormatting>
  <conditionalFormatting sqref="A156">
    <cfRule type="cellIs" dxfId="40" priority="23" operator="notEqual">
      <formula>""</formula>
    </cfRule>
  </conditionalFormatting>
  <conditionalFormatting sqref="C156">
    <cfRule type="cellIs" dxfId="39" priority="22" operator="notEqual">
      <formula>""</formula>
    </cfRule>
  </conditionalFormatting>
  <conditionalFormatting sqref="O156">
    <cfRule type="cellIs" dxfId="38" priority="21" operator="notEqual">
      <formula>""</formula>
    </cfRule>
  </conditionalFormatting>
  <conditionalFormatting sqref="M156">
    <cfRule type="cellIs" dxfId="37" priority="20" operator="notEqual">
      <formula>""</formula>
    </cfRule>
  </conditionalFormatting>
  <conditionalFormatting sqref="N156">
    <cfRule type="cellIs" dxfId="36" priority="19" operator="notEqual">
      <formula>""</formula>
    </cfRule>
  </conditionalFormatting>
  <conditionalFormatting sqref="J156">
    <cfRule type="cellIs" dxfId="35" priority="18" operator="notEqual">
      <formula>""</formula>
    </cfRule>
  </conditionalFormatting>
  <conditionalFormatting sqref="L156">
    <cfRule type="cellIs" dxfId="34" priority="17" operator="notEqual">
      <formula>""</formula>
    </cfRule>
  </conditionalFormatting>
  <conditionalFormatting sqref="L158">
    <cfRule type="cellIs" dxfId="33" priority="6" operator="notEqual">
      <formula>""</formula>
    </cfRule>
  </conditionalFormatting>
  <conditionalFormatting sqref="N158">
    <cfRule type="cellIs" dxfId="32" priority="5" operator="notEqual">
      <formula>""</formula>
    </cfRule>
  </conditionalFormatting>
  <conditionalFormatting sqref="E156">
    <cfRule type="cellIs" dxfId="31" priority="24" operator="notEqual">
      <formula>""</formula>
    </cfRule>
  </conditionalFormatting>
  <conditionalFormatting sqref="F156">
    <cfRule type="cellIs" dxfId="30" priority="26" operator="notEqual">
      <formula>""</formula>
    </cfRule>
  </conditionalFormatting>
  <conditionalFormatting sqref="D156">
    <cfRule type="cellIs" dxfId="29" priority="25" operator="notEqual">
      <formula>""</formula>
    </cfRule>
  </conditionalFormatting>
  <conditionalFormatting sqref="C158">
    <cfRule type="cellIs" dxfId="28" priority="8" operator="notEqual">
      <formula>""</formula>
    </cfRule>
  </conditionalFormatting>
  <conditionalFormatting sqref="E158">
    <cfRule type="cellIs" dxfId="27" priority="7" operator="notEqual">
      <formula>""</formula>
    </cfRule>
  </conditionalFormatting>
  <conditionalFormatting sqref="M159">
    <cfRule type="cellIs" dxfId="26" priority="2" operator="notEqual">
      <formula>""</formula>
    </cfRule>
  </conditionalFormatting>
  <conditionalFormatting sqref="N159">
    <cfRule type="cellIs" dxfId="25" priority="1" operator="notEqual">
      <formula>""</formula>
    </cfRule>
  </conditionalFormatting>
  <conditionalFormatting sqref="C159">
    <cfRule type="cellIs" dxfId="24" priority="16" operator="notEqual">
      <formula>""</formula>
    </cfRule>
  </conditionalFormatting>
  <conditionalFormatting sqref="F159">
    <cfRule type="cellIs" dxfId="23" priority="12" operator="equal">
      <formula>"未達成"</formula>
    </cfRule>
    <cfRule type="cellIs" dxfId="22" priority="13" operator="equal">
      <formula>"達成"</formula>
    </cfRule>
    <cfRule type="cellIs" dxfId="21" priority="14" operator="notEqual">
      <formula>""</formula>
    </cfRule>
  </conditionalFormatting>
  <conditionalFormatting sqref="D159">
    <cfRule type="cellIs" dxfId="20" priority="15" operator="notEqual">
      <formula>""</formula>
    </cfRule>
  </conditionalFormatting>
  <conditionalFormatting sqref="O159">
    <cfRule type="cellIs" dxfId="19" priority="9" operator="equal">
      <formula>"未達成"</formula>
    </cfRule>
    <cfRule type="cellIs" dxfId="18" priority="10" operator="equal">
      <formula>"達成"</formula>
    </cfRule>
    <cfRule type="cellIs" dxfId="17" priority="11" operator="notEqual">
      <formula>""</formula>
    </cfRule>
  </conditionalFormatting>
  <conditionalFormatting sqref="E159">
    <cfRule type="cellIs" dxfId="16" priority="4" operator="notEqual">
      <formula>""</formula>
    </cfRule>
  </conditionalFormatting>
  <conditionalFormatting sqref="L159">
    <cfRule type="cellIs" dxfId="15" priority="3" operator="notEqual">
      <formula>""</formula>
    </cfRule>
  </conditionalFormatting>
  <dataValidations disablePrompts="1" count="4">
    <dataValidation type="list" allowBlank="1" showInputMessage="1" showErrorMessage="1" sqref="D16 D37 D23 D30 D44 D51 M16 M23 M30 M44 M51 D95 M67 M74 M81 M102 M95 O95 D67 M37 D74 D81 D88 D102 O102 F16 F37 F23 F30 F44 F51 O16 O23 O30 O44 O51 F67 O37 F74 F81 F88 F102 F95 O67 O74 O81 M88 O88 M125 D125 M132 D132 M139 D139 M146 D146 M153 D153 O153 F153 O118 O125 O132 O139 O146 F118 F125 F132 F139 F146 M118 D118">
      <formula1>"達成,未達成,対象外"</formula1>
    </dataValidation>
    <dataValidation type="list" allowBlank="1" showInputMessage="1" showErrorMessage="1" sqref="B10:B51 B61:B102 K10:K51 K61:K102 B112:B153 K112:K153">
      <formula1>"月,火,水,木,金,土,日"</formula1>
    </dataValidation>
    <dataValidation type="list" allowBlank="1" showInputMessage="1" showErrorMessage="1" sqref="L10:L51 C10:C51 E61:E102 N61:N102 N10:N51 L61:L102 E10:E51 C61:C102 C112:C153 L112:L153 N112:N153 E112:E153">
      <formula1>"■,▲,外,／"</formula1>
    </dataValidation>
    <dataValidation type="list" allowBlank="1" showInputMessage="1" showErrorMessage="1" sqref="G58:H58 P58:Q58 P7:Q7 G7:H7 P109:Q109 G109:H109">
      <formula1>"計画,実績"</formula1>
    </dataValidation>
  </dataValidations>
  <printOptions horizontalCentered="1"/>
  <pageMargins left="0.70866141732283472" right="0.51181102362204722" top="0.74803149606299213" bottom="0.15748031496062992" header="0.19685039370078741" footer="0"/>
  <pageSetup paperSize="9" scale="90" orientation="portrait" horizontalDpi="300" verticalDpi="300" r:id="rId1"/>
  <headerFooter>
    <oddHeader>&amp;L&amp;"游明朝,標準"&amp;9〔様式２〕&amp;R&amp;9R8.1改</oddHeader>
    <oddFooter>&amp;C&amp;P/&amp;N</oddFooter>
  </headerFooter>
  <rowBreaks count="1" manualBreakCount="1">
    <brk id="57" max="16"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08" id="{C9094477-AF4F-4FB4-AD91-10CEB91C7B3D}">
            <xm:f>OR('43改'!B112="土",'43改'!B112="日")</xm:f>
            <x14:dxf>
              <font>
                <color rgb="FFFF0000"/>
              </font>
            </x14:dxf>
          </x14:cfRule>
          <xm:sqref>B112:B153 K112:K153</xm:sqref>
        </x14:conditionalFormatting>
        <x14:conditionalFormatting xmlns:xm="http://schemas.microsoft.com/office/excel/2006/main">
          <x14:cfRule type="containsBlanks" priority="298" id="{88C4884B-DA13-4725-8ED4-FC89ED8928A9}">
            <xm:f>LEN(TRIM('43改'!A112))=0</xm:f>
            <x14:dxf>
              <fill>
                <patternFill>
                  <bgColor theme="0" tint="-0.14996795556505021"/>
                </patternFill>
              </fill>
            </x14:dxf>
          </x14:cfRule>
          <xm:sqref>A112:A153 J112:J153</xm:sqref>
        </x14:conditionalFormatting>
        <x14:conditionalFormatting xmlns:xm="http://schemas.microsoft.com/office/excel/2006/main">
          <x14:cfRule type="expression" priority="261" id="{84FBE1BF-C0B7-41B8-9769-629B318ABAC9}">
            <xm:f>ISBLANK('43改'!A112)</xm:f>
            <x14:dxf>
              <fill>
                <patternFill>
                  <bgColor theme="0" tint="-0.14996795556505021"/>
                </patternFill>
              </fill>
            </x14:dxf>
          </x14:cfRule>
          <x14:cfRule type="expression" priority="262" id="{39695768-BC87-473E-836F-37EA667B9C74}">
            <xm:f>NOT(ISBLANK('43改'!A112))</xm:f>
            <x14:dxf>
              <fill>
                <patternFill>
                  <bgColor theme="7" tint="0.79998168889431442"/>
                </patternFill>
              </fill>
            </x14:dxf>
          </x14:cfRule>
          <xm:sqref>C112:C153 L112:L153</xm:sqref>
        </x14:conditionalFormatting>
        <x14:conditionalFormatting xmlns:xm="http://schemas.microsoft.com/office/excel/2006/main">
          <x14:cfRule type="expression" priority="249" id="{97731179-F1AD-458B-AB57-881811C028DF}">
            <xm:f>ISBLANK('43改'!A112)</xm:f>
            <x14:dxf>
              <fill>
                <patternFill>
                  <bgColor theme="0" tint="-0.14996795556505021"/>
                </patternFill>
              </fill>
            </x14:dxf>
          </x14:cfRule>
          <x14:cfRule type="expression" priority="250" id="{1F4EE3DC-1F71-4478-B2CA-8582036B98A8}">
            <xm:f>NOT(ISBLANK('43改'!A112))</xm:f>
            <x14:dxf>
              <fill>
                <patternFill>
                  <bgColor theme="4" tint="0.79998168889431442"/>
                </patternFill>
              </fill>
            </x14:dxf>
          </x14:cfRule>
          <xm:sqref>N112:N153 E112:E153</xm:sqref>
        </x14:conditionalFormatting>
        <x14:conditionalFormatting xmlns:xm="http://schemas.microsoft.com/office/excel/2006/main">
          <x14:cfRule type="expression" priority="158" id="{F38BFEA8-5C2C-4F4B-AD13-19FEAA30DBAE}">
            <xm:f>ISBLANK('43改'!A118)</xm:f>
            <x14:dxf>
              <fill>
                <patternFill>
                  <bgColor theme="0" tint="-0.14996795556505021"/>
                </patternFill>
              </fill>
            </x14:dxf>
          </x14:cfRule>
          <x14:cfRule type="expression" priority="159" id="{B223B482-4702-46C1-97D2-CB6799EF8944}">
            <xm:f>NOT(ISBLANK('43改'!A118))</xm:f>
            <x14:dxf>
              <fill>
                <patternFill>
                  <bgColor theme="7" tint="0.79998168889431442"/>
                </patternFill>
              </fill>
            </x14:dxf>
          </x14:cfRule>
          <xm:sqref>M118 D118 M125 D125 M132 D132 M139 D139 M146 D146 M153 D153</xm:sqref>
        </x14:conditionalFormatting>
        <x14:conditionalFormatting xmlns:xm="http://schemas.microsoft.com/office/excel/2006/main">
          <x14:cfRule type="expression" priority="152" id="{249C7AEC-B686-4FBD-BC7D-725E311E1A68}">
            <xm:f>ISBLANK('43改'!A118)</xm:f>
            <x14:dxf>
              <fill>
                <patternFill>
                  <bgColor theme="0" tint="-0.14996795556505021"/>
                </patternFill>
              </fill>
            </x14:dxf>
          </x14:cfRule>
          <x14:cfRule type="expression" priority="153" id="{4E2A65E8-8F75-4B34-A8A3-6F0AEA546318}">
            <xm:f>NOT(ISBLANK('43改'!A118))</xm:f>
            <x14:dxf>
              <fill>
                <patternFill>
                  <bgColor theme="4" tint="0.79998168889431442"/>
                </patternFill>
              </fill>
            </x14:dxf>
          </x14:cfRule>
          <xm:sqref>F118 O118 F125 O125 F132 O132 F139 O139 F146 O146 F153 O153</xm:sqref>
        </x14:conditionalFormatting>
      </x14:conditionalFormatting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BL75"/>
  <sheetViews>
    <sheetView workbookViewId="0">
      <selection sqref="A1:AN75"/>
    </sheetView>
  </sheetViews>
  <sheetFormatPr defaultColWidth="2.125" defaultRowHeight="12.6" customHeight="1"/>
  <cols>
    <col min="1" max="40" width="2.125" style="174"/>
    <col min="41" max="59" width="2.125" style="380"/>
    <col min="60" max="61" width="2.125" style="394"/>
    <col min="62" max="16384" width="2.125" style="174"/>
  </cols>
  <sheetData>
    <row r="1" spans="1:64" ht="12.6" customHeight="1">
      <c r="A1" s="1836" t="s">
        <v>3357</v>
      </c>
    </row>
    <row r="2" spans="1:64" ht="12.6" customHeight="1">
      <c r="A2" s="1837" t="s">
        <v>3358</v>
      </c>
    </row>
    <row r="3" spans="1:64" ht="12.6" customHeight="1">
      <c r="A3" s="28"/>
      <c r="B3" s="28"/>
      <c r="C3" s="28"/>
      <c r="D3" s="28"/>
      <c r="E3" s="28"/>
      <c r="F3" s="28"/>
      <c r="G3" s="28"/>
      <c r="H3" s="28"/>
      <c r="I3" s="28"/>
      <c r="J3" s="28"/>
      <c r="K3" s="28"/>
      <c r="L3" s="2056" t="s">
        <v>11</v>
      </c>
      <c r="M3" s="2056"/>
      <c r="N3" s="2493" t="s">
        <v>18</v>
      </c>
      <c r="O3" s="2493"/>
      <c r="P3" s="2493"/>
      <c r="Q3" s="2493"/>
      <c r="R3" s="2493"/>
      <c r="S3" s="2493"/>
      <c r="T3" s="2493"/>
      <c r="U3" s="2493"/>
      <c r="V3" s="2493"/>
      <c r="W3" s="2493"/>
      <c r="X3" s="2493"/>
      <c r="Y3" s="2493"/>
      <c r="Z3" s="2493"/>
      <c r="AA3" s="2493"/>
      <c r="AB3" s="2493"/>
      <c r="AC3" s="2493"/>
      <c r="AD3" s="2493"/>
      <c r="AE3" s="2493"/>
      <c r="AF3" s="2493"/>
      <c r="AG3" s="2493"/>
      <c r="AH3" s="2493"/>
      <c r="AI3" s="2493"/>
      <c r="AJ3" s="2493"/>
      <c r="AK3" s="2493"/>
      <c r="AL3" s="2493"/>
      <c r="AM3" s="2493"/>
      <c r="AN3" s="2493"/>
    </row>
    <row r="4" spans="1:64" ht="12.6" customHeight="1">
      <c r="A4" s="28"/>
      <c r="B4" s="28"/>
      <c r="C4" s="28"/>
      <c r="D4" s="28"/>
      <c r="E4" s="28"/>
      <c r="F4" s="28"/>
      <c r="G4" s="28"/>
      <c r="H4" s="28"/>
      <c r="I4" s="28"/>
      <c r="J4" s="28"/>
      <c r="K4" s="28"/>
      <c r="L4" s="2056"/>
      <c r="M4" s="2056"/>
      <c r="N4" s="2493"/>
      <c r="O4" s="2493"/>
      <c r="P4" s="2493"/>
      <c r="Q4" s="2493"/>
      <c r="R4" s="2493"/>
      <c r="S4" s="2493"/>
      <c r="T4" s="2493"/>
      <c r="U4" s="2493"/>
      <c r="V4" s="2493"/>
      <c r="W4" s="2493"/>
      <c r="X4" s="2493"/>
      <c r="Y4" s="2493"/>
      <c r="Z4" s="2493"/>
      <c r="AA4" s="2493"/>
      <c r="AB4" s="2493"/>
      <c r="AC4" s="2493"/>
      <c r="AD4" s="2493"/>
      <c r="AE4" s="2493"/>
      <c r="AF4" s="2493"/>
      <c r="AG4" s="2493"/>
      <c r="AH4" s="2493"/>
      <c r="AI4" s="2493"/>
      <c r="AJ4" s="2493"/>
      <c r="AK4" s="2493"/>
      <c r="AL4" s="2493"/>
      <c r="AM4" s="2493"/>
      <c r="AN4" s="2493"/>
    </row>
    <row r="5" spans="1:64" ht="12.6" customHeight="1">
      <c r="A5" s="28"/>
      <c r="B5" s="28"/>
      <c r="C5" s="28"/>
      <c r="D5" s="28"/>
      <c r="E5" s="28"/>
      <c r="F5" s="28"/>
      <c r="G5" s="28"/>
      <c r="H5" s="28"/>
      <c r="I5" s="28"/>
      <c r="J5" s="28"/>
      <c r="K5" s="28"/>
      <c r="L5" s="2056" t="s">
        <v>10</v>
      </c>
      <c r="M5" s="2056"/>
      <c r="N5" s="2493" t="s">
        <v>9</v>
      </c>
      <c r="O5" s="2493"/>
      <c r="P5" s="2493"/>
      <c r="Q5" s="2493"/>
      <c r="R5" s="2493"/>
      <c r="S5" s="2493"/>
      <c r="T5" s="2493"/>
      <c r="U5" s="2493"/>
      <c r="V5" s="2493"/>
      <c r="W5" s="2493"/>
      <c r="X5" s="2493"/>
      <c r="Y5" s="2493"/>
      <c r="Z5" s="2493"/>
      <c r="AA5" s="2493"/>
      <c r="AB5" s="2493"/>
      <c r="AC5" s="2493"/>
      <c r="AD5" s="2493"/>
      <c r="AE5" s="2493"/>
      <c r="AF5" s="2493"/>
      <c r="AG5" s="2493"/>
      <c r="AH5" s="2493"/>
      <c r="AI5" s="2493"/>
      <c r="AJ5" s="2493"/>
      <c r="AK5" s="2493"/>
      <c r="AL5" s="2493"/>
      <c r="AM5" s="2493"/>
      <c r="AN5" s="2493"/>
    </row>
    <row r="6" spans="1:64" ht="12.6" customHeight="1">
      <c r="A6" s="28"/>
      <c r="B6" s="28"/>
      <c r="C6" s="28"/>
      <c r="D6" s="28"/>
      <c r="E6" s="28"/>
      <c r="F6" s="28"/>
      <c r="G6" s="28"/>
      <c r="H6" s="28"/>
      <c r="I6" s="28"/>
      <c r="J6" s="28"/>
      <c r="K6" s="28"/>
      <c r="L6" s="2056"/>
      <c r="M6" s="2056"/>
      <c r="N6" s="2493"/>
      <c r="O6" s="2493"/>
      <c r="P6" s="2493"/>
      <c r="Q6" s="2493"/>
      <c r="R6" s="2493"/>
      <c r="S6" s="2493"/>
      <c r="T6" s="2493"/>
      <c r="U6" s="2493"/>
      <c r="V6" s="2493"/>
      <c r="W6" s="2493"/>
      <c r="X6" s="2493"/>
      <c r="Y6" s="2493"/>
      <c r="Z6" s="2493"/>
      <c r="AA6" s="2493"/>
      <c r="AB6" s="2493"/>
      <c r="AC6" s="2493"/>
      <c r="AD6" s="2493"/>
      <c r="AE6" s="2493"/>
      <c r="AF6" s="2493"/>
      <c r="AG6" s="2493"/>
      <c r="AH6" s="2493"/>
      <c r="AI6" s="2493"/>
      <c r="AJ6" s="2493"/>
      <c r="AK6" s="2493"/>
      <c r="AL6" s="2493"/>
      <c r="AM6" s="2493"/>
      <c r="AN6" s="2493"/>
    </row>
    <row r="7" spans="1:64" ht="12.6" customHeight="1">
      <c r="A7" s="28"/>
      <c r="B7" s="28"/>
      <c r="C7" s="28"/>
      <c r="D7" s="28"/>
      <c r="E7" s="28"/>
      <c r="F7" s="28"/>
      <c r="G7" s="28"/>
      <c r="H7" s="28"/>
      <c r="I7" s="28"/>
      <c r="J7" s="28"/>
      <c r="K7" s="28"/>
      <c r="L7" s="2056" t="s">
        <v>11</v>
      </c>
      <c r="M7" s="2056"/>
      <c r="N7" s="2493" t="s">
        <v>32</v>
      </c>
      <c r="O7" s="2493"/>
      <c r="P7" s="2493"/>
      <c r="Q7" s="2493"/>
      <c r="R7" s="2493"/>
      <c r="S7" s="2493"/>
      <c r="T7" s="2493"/>
      <c r="U7" s="2493"/>
      <c r="V7" s="2493"/>
      <c r="W7" s="2493"/>
      <c r="X7" s="2493"/>
      <c r="Y7" s="2493"/>
      <c r="Z7" s="2493"/>
      <c r="AA7" s="2493"/>
      <c r="AB7" s="2493"/>
      <c r="AC7" s="2493"/>
      <c r="AD7" s="2493"/>
      <c r="AE7" s="2493"/>
      <c r="AF7" s="2493"/>
      <c r="AG7" s="2493"/>
      <c r="AH7" s="2493"/>
      <c r="AI7" s="2493"/>
      <c r="AJ7" s="2493"/>
      <c r="AK7" s="2493"/>
      <c r="AL7" s="2493"/>
      <c r="AM7" s="2493"/>
      <c r="AN7" s="2493"/>
    </row>
    <row r="8" spans="1:64" ht="12.6" customHeight="1">
      <c r="A8" s="28"/>
      <c r="B8" s="28"/>
      <c r="C8" s="28"/>
      <c r="D8" s="28"/>
      <c r="E8" s="28"/>
      <c r="F8" s="28"/>
      <c r="G8" s="28"/>
      <c r="H8" s="28"/>
      <c r="I8" s="28"/>
      <c r="J8" s="28"/>
      <c r="K8" s="28"/>
      <c r="L8" s="2056"/>
      <c r="M8" s="2056"/>
      <c r="N8" s="2493"/>
      <c r="O8" s="2493"/>
      <c r="P8" s="2493"/>
      <c r="Q8" s="2493"/>
      <c r="R8" s="2493"/>
      <c r="S8" s="2493"/>
      <c r="T8" s="2493"/>
      <c r="U8" s="2493"/>
      <c r="V8" s="2493"/>
      <c r="W8" s="2493"/>
      <c r="X8" s="2493"/>
      <c r="Y8" s="2493"/>
      <c r="Z8" s="2493"/>
      <c r="AA8" s="2493"/>
      <c r="AB8" s="2493"/>
      <c r="AC8" s="2493"/>
      <c r="AD8" s="2493"/>
      <c r="AE8" s="2493"/>
      <c r="AF8" s="2493"/>
      <c r="AG8" s="2493"/>
      <c r="AH8" s="2493"/>
      <c r="AI8" s="2493"/>
      <c r="AJ8" s="2493"/>
      <c r="AK8" s="2493"/>
      <c r="AL8" s="2493"/>
      <c r="AM8" s="2493"/>
      <c r="AN8" s="2493"/>
    </row>
    <row r="9" spans="1:64" ht="12.6" customHeight="1">
      <c r="A9" s="2492" t="s">
        <v>3346</v>
      </c>
      <c r="B9" s="2492"/>
      <c r="C9" s="2492"/>
      <c r="D9" s="2492"/>
      <c r="E9" s="2492"/>
      <c r="F9" s="2492"/>
      <c r="G9" s="2492"/>
      <c r="H9" s="2492"/>
      <c r="I9" s="2492"/>
      <c r="J9" s="2492"/>
      <c r="K9" s="2492"/>
      <c r="L9" s="2492"/>
      <c r="M9" s="2492"/>
      <c r="N9" s="2492"/>
      <c r="O9" s="2492"/>
      <c r="P9" s="2492"/>
      <c r="Q9" s="2492"/>
      <c r="R9" s="2492"/>
      <c r="S9" s="2492"/>
      <c r="T9" s="2492"/>
      <c r="U9" s="2492"/>
      <c r="V9" s="2492"/>
      <c r="W9" s="2492"/>
      <c r="X9" s="2492"/>
      <c r="Y9" s="2492"/>
      <c r="Z9" s="2492"/>
      <c r="AA9" s="2492"/>
      <c r="AB9" s="2492"/>
      <c r="AC9" s="2492"/>
      <c r="AD9" s="2492"/>
      <c r="AE9" s="2492"/>
      <c r="AF9" s="2492"/>
      <c r="AG9" s="2492"/>
      <c r="AH9" s="2492"/>
      <c r="AI9" s="2492"/>
      <c r="AJ9" s="2492"/>
      <c r="AK9" s="2492"/>
      <c r="AL9" s="2492"/>
      <c r="AM9" s="2492"/>
      <c r="AN9" s="2492"/>
    </row>
    <row r="10" spans="1:64" ht="12.6" customHeight="1">
      <c r="A10" s="2492"/>
      <c r="B10" s="2492"/>
      <c r="C10" s="2492"/>
      <c r="D10" s="2492"/>
      <c r="E10" s="2492"/>
      <c r="F10" s="2492"/>
      <c r="G10" s="2492"/>
      <c r="H10" s="2492"/>
      <c r="I10" s="2492"/>
      <c r="J10" s="2492"/>
      <c r="K10" s="2492"/>
      <c r="L10" s="2492"/>
      <c r="M10" s="2492"/>
      <c r="N10" s="2492"/>
      <c r="O10" s="2492"/>
      <c r="P10" s="2492"/>
      <c r="Q10" s="2492"/>
      <c r="R10" s="2492"/>
      <c r="S10" s="2492"/>
      <c r="T10" s="2492"/>
      <c r="U10" s="2492"/>
      <c r="V10" s="2492"/>
      <c r="W10" s="2492"/>
      <c r="X10" s="2492"/>
      <c r="Y10" s="2492"/>
      <c r="Z10" s="2492"/>
      <c r="AA10" s="2492"/>
      <c r="AB10" s="2492"/>
      <c r="AC10" s="2492"/>
      <c r="AD10" s="2492"/>
      <c r="AE10" s="2492"/>
      <c r="AF10" s="2492"/>
      <c r="AG10" s="2492"/>
      <c r="AH10" s="2492"/>
      <c r="AI10" s="2492"/>
      <c r="AJ10" s="2492"/>
      <c r="AK10" s="2492"/>
      <c r="AL10" s="2492"/>
      <c r="AM10" s="2492"/>
      <c r="AN10" s="2492"/>
    </row>
    <row r="11" spans="1:64" ht="12.6" customHeight="1">
      <c r="A11" s="2159" t="s">
        <v>19</v>
      </c>
      <c r="B11" s="2160"/>
      <c r="C11" s="2160"/>
      <c r="D11" s="2160"/>
      <c r="E11" s="2160"/>
      <c r="F11" s="2160"/>
      <c r="G11" s="2160"/>
      <c r="H11" s="2161"/>
      <c r="I11" s="371"/>
      <c r="J11" s="372"/>
      <c r="K11" s="372"/>
      <c r="L11" s="372"/>
      <c r="M11" s="372"/>
      <c r="N11" s="372"/>
      <c r="O11" s="372"/>
      <c r="P11" s="372"/>
      <c r="Q11" s="2501" t="s">
        <v>2261</v>
      </c>
      <c r="R11" s="2501"/>
      <c r="S11" s="2501"/>
      <c r="T11" s="2501"/>
      <c r="U11" s="2501"/>
      <c r="V11" s="2501" t="s">
        <v>85</v>
      </c>
      <c r="W11" s="2501"/>
      <c r="X11" s="2501"/>
      <c r="Y11" s="2501"/>
      <c r="Z11" s="2501" t="s">
        <v>84</v>
      </c>
      <c r="AA11" s="2501"/>
      <c r="AB11" s="2501"/>
      <c r="AC11" s="2501"/>
      <c r="AD11" s="2501" t="s">
        <v>83</v>
      </c>
      <c r="AE11" s="2501"/>
      <c r="AF11" s="372"/>
      <c r="AG11" s="372"/>
      <c r="AH11" s="372"/>
      <c r="AI11" s="372"/>
      <c r="AJ11" s="372"/>
      <c r="AK11" s="372"/>
      <c r="AL11" s="372"/>
      <c r="AM11" s="372"/>
      <c r="AN11" s="373"/>
      <c r="AO11" s="381" t="s">
        <v>1506</v>
      </c>
      <c r="AP11" s="381"/>
    </row>
    <row r="12" spans="1:64" ht="12.6" customHeight="1">
      <c r="A12" s="2497"/>
      <c r="B12" s="2498"/>
      <c r="C12" s="2498"/>
      <c r="D12" s="2498"/>
      <c r="E12" s="2498"/>
      <c r="F12" s="2498"/>
      <c r="G12" s="2498"/>
      <c r="H12" s="2499"/>
      <c r="I12" s="374"/>
      <c r="J12" s="375"/>
      <c r="K12" s="375"/>
      <c r="L12" s="375"/>
      <c r="M12" s="375"/>
      <c r="N12" s="375"/>
      <c r="O12" s="375"/>
      <c r="P12" s="375"/>
      <c r="Q12" s="2504"/>
      <c r="R12" s="2504"/>
      <c r="S12" s="2504"/>
      <c r="T12" s="2504"/>
      <c r="U12" s="2504"/>
      <c r="V12" s="2504"/>
      <c r="W12" s="2504"/>
      <c r="X12" s="2504"/>
      <c r="Y12" s="2504"/>
      <c r="Z12" s="2504"/>
      <c r="AA12" s="2504"/>
      <c r="AB12" s="2504"/>
      <c r="AC12" s="2504"/>
      <c r="AD12" s="2504"/>
      <c r="AE12" s="2504"/>
      <c r="AF12" s="375"/>
      <c r="AG12" s="375"/>
      <c r="AH12" s="375"/>
      <c r="AI12" s="375"/>
      <c r="AJ12" s="375"/>
      <c r="AK12" s="375"/>
      <c r="AL12" s="375"/>
      <c r="AM12" s="375"/>
      <c r="AN12" s="376"/>
      <c r="AO12" s="381" t="s">
        <v>1507</v>
      </c>
      <c r="AP12" s="381"/>
    </row>
    <row r="13" spans="1:64" ht="12.6" customHeight="1">
      <c r="A13" s="2506"/>
      <c r="B13" s="2507"/>
      <c r="C13" s="2507"/>
      <c r="D13" s="2507"/>
      <c r="E13" s="2507"/>
      <c r="F13" s="2507"/>
      <c r="G13" s="2507"/>
      <c r="H13" s="2508"/>
      <c r="I13" s="377"/>
      <c r="J13" s="378"/>
      <c r="K13" s="378"/>
      <c r="L13" s="378"/>
      <c r="M13" s="378"/>
      <c r="N13" s="378"/>
      <c r="O13" s="378"/>
      <c r="P13" s="378"/>
      <c r="Q13" s="2509"/>
      <c r="R13" s="2509"/>
      <c r="S13" s="2509"/>
      <c r="T13" s="2509"/>
      <c r="U13" s="2509"/>
      <c r="V13" s="2509"/>
      <c r="W13" s="2509"/>
      <c r="X13" s="2509"/>
      <c r="Y13" s="2509"/>
      <c r="Z13" s="2509"/>
      <c r="AA13" s="2509"/>
      <c r="AB13" s="2509"/>
      <c r="AC13" s="2509"/>
      <c r="AD13" s="2509"/>
      <c r="AE13" s="2509"/>
      <c r="AF13" s="378"/>
      <c r="AG13" s="378"/>
      <c r="AH13" s="378"/>
      <c r="AI13" s="378"/>
      <c r="AJ13" s="378"/>
      <c r="AK13" s="378"/>
      <c r="AL13" s="378"/>
      <c r="AM13" s="378"/>
      <c r="AN13" s="379"/>
      <c r="AO13" s="381" t="s">
        <v>2523</v>
      </c>
      <c r="AP13" s="381"/>
      <c r="AQ13" s="381"/>
      <c r="AR13" s="381"/>
      <c r="AS13" s="381"/>
      <c r="AT13" s="381"/>
      <c r="AU13" s="381"/>
      <c r="AV13" s="381"/>
      <c r="AW13" s="381"/>
      <c r="AX13" s="381"/>
      <c r="AY13" s="381"/>
      <c r="AZ13" s="381"/>
      <c r="BA13" s="381"/>
      <c r="BH13" s="380"/>
      <c r="BI13" s="380"/>
      <c r="BJ13" s="380"/>
      <c r="BK13" s="380"/>
      <c r="BL13" s="380"/>
    </row>
    <row r="14" spans="1:64" ht="12.6" customHeight="1">
      <c r="A14" s="2159" t="s">
        <v>20</v>
      </c>
      <c r="B14" s="2160"/>
      <c r="C14" s="2160"/>
      <c r="D14" s="2160"/>
      <c r="E14" s="2160"/>
      <c r="F14" s="2160"/>
      <c r="G14" s="2160"/>
      <c r="H14" s="2161"/>
      <c r="I14" s="2566">
        <f>一括入力シート!B44</f>
        <v>0</v>
      </c>
      <c r="J14" s="2567"/>
      <c r="K14" s="2567"/>
      <c r="L14" s="2567"/>
      <c r="M14" s="2567"/>
      <c r="N14" s="2567"/>
      <c r="O14" s="2567"/>
      <c r="P14" s="2567"/>
      <c r="Q14" s="2567"/>
      <c r="R14" s="2567"/>
      <c r="S14" s="2567"/>
      <c r="T14" s="2567"/>
      <c r="U14" s="2567"/>
      <c r="V14" s="2567"/>
      <c r="W14" s="2567"/>
      <c r="X14" s="2567"/>
      <c r="Y14" s="2567"/>
      <c r="Z14" s="2567"/>
      <c r="AA14" s="2567"/>
      <c r="AB14" s="2567"/>
      <c r="AC14" s="2567"/>
      <c r="AD14" s="2567"/>
      <c r="AE14" s="2567"/>
      <c r="AF14" s="2567"/>
      <c r="AG14" s="2567"/>
      <c r="AH14" s="2567"/>
      <c r="AI14" s="2567"/>
      <c r="AJ14" s="2567"/>
      <c r="AK14" s="2567"/>
      <c r="AL14" s="2567"/>
      <c r="AM14" s="2567"/>
      <c r="AN14" s="2568"/>
    </row>
    <row r="15" spans="1:64" ht="12.6" customHeight="1">
      <c r="A15" s="2497"/>
      <c r="B15" s="2498"/>
      <c r="C15" s="2498"/>
      <c r="D15" s="2498"/>
      <c r="E15" s="2498"/>
      <c r="F15" s="2498"/>
      <c r="G15" s="2498"/>
      <c r="H15" s="2499"/>
      <c r="I15" s="2210"/>
      <c r="J15" s="2028"/>
      <c r="K15" s="2028"/>
      <c r="L15" s="2028"/>
      <c r="M15" s="2028"/>
      <c r="N15" s="2028"/>
      <c r="O15" s="2028"/>
      <c r="P15" s="2028"/>
      <c r="Q15" s="2028"/>
      <c r="R15" s="2028"/>
      <c r="S15" s="2028"/>
      <c r="T15" s="2028"/>
      <c r="U15" s="2028"/>
      <c r="V15" s="2028"/>
      <c r="W15" s="2028"/>
      <c r="X15" s="2028"/>
      <c r="Y15" s="2028"/>
      <c r="Z15" s="2028"/>
      <c r="AA15" s="2028"/>
      <c r="AB15" s="2028"/>
      <c r="AC15" s="2028"/>
      <c r="AD15" s="2028"/>
      <c r="AE15" s="2028"/>
      <c r="AF15" s="2028"/>
      <c r="AG15" s="2028"/>
      <c r="AH15" s="2028"/>
      <c r="AI15" s="2028"/>
      <c r="AJ15" s="2028"/>
      <c r="AK15" s="2028"/>
      <c r="AL15" s="2028"/>
      <c r="AM15" s="2028"/>
      <c r="AN15" s="2029"/>
    </row>
    <row r="16" spans="1:64" ht="12.6" customHeight="1">
      <c r="A16" s="2494" t="s">
        <v>4</v>
      </c>
      <c r="B16" s="2495"/>
      <c r="C16" s="2495"/>
      <c r="D16" s="2495"/>
      <c r="E16" s="2495"/>
      <c r="F16" s="2495"/>
      <c r="G16" s="2495"/>
      <c r="H16" s="2496"/>
      <c r="I16" s="2210">
        <f>一括入力シート!B45</f>
        <v>0</v>
      </c>
      <c r="J16" s="2028"/>
      <c r="K16" s="2028"/>
      <c r="L16" s="2028"/>
      <c r="M16" s="2028"/>
      <c r="N16" s="2028"/>
      <c r="O16" s="2028"/>
      <c r="P16" s="2028"/>
      <c r="Q16" s="2028"/>
      <c r="R16" s="2028"/>
      <c r="S16" s="2028"/>
      <c r="T16" s="2028"/>
      <c r="U16" s="2028"/>
      <c r="V16" s="2028"/>
      <c r="W16" s="2028"/>
      <c r="X16" s="2028"/>
      <c r="Y16" s="2028"/>
      <c r="Z16" s="2028"/>
      <c r="AA16" s="2028"/>
      <c r="AB16" s="2028"/>
      <c r="AC16" s="2028"/>
      <c r="AD16" s="2028"/>
      <c r="AE16" s="2028"/>
      <c r="AF16" s="2028"/>
      <c r="AG16" s="2028"/>
      <c r="AH16" s="2028"/>
      <c r="AI16" s="2028"/>
      <c r="AJ16" s="2028"/>
      <c r="AK16" s="2028"/>
      <c r="AL16" s="2028"/>
      <c r="AM16" s="2028"/>
      <c r="AN16" s="2029"/>
    </row>
    <row r="17" spans="1:64" ht="12.6" customHeight="1">
      <c r="A17" s="2494"/>
      <c r="B17" s="2495"/>
      <c r="C17" s="2495"/>
      <c r="D17" s="2495"/>
      <c r="E17" s="2495"/>
      <c r="F17" s="2495"/>
      <c r="G17" s="2495"/>
      <c r="H17" s="2496"/>
      <c r="I17" s="2210"/>
      <c r="J17" s="2028"/>
      <c r="K17" s="2028"/>
      <c r="L17" s="2028"/>
      <c r="M17" s="2028"/>
      <c r="N17" s="2028"/>
      <c r="O17" s="2028"/>
      <c r="P17" s="2028"/>
      <c r="Q17" s="2028"/>
      <c r="R17" s="2028"/>
      <c r="S17" s="2028"/>
      <c r="T17" s="2028"/>
      <c r="U17" s="2028"/>
      <c r="V17" s="2028"/>
      <c r="W17" s="2028"/>
      <c r="X17" s="2028"/>
      <c r="Y17" s="2028"/>
      <c r="Z17" s="2028"/>
      <c r="AA17" s="2028"/>
      <c r="AB17" s="2028"/>
      <c r="AC17" s="2028"/>
      <c r="AD17" s="2028"/>
      <c r="AE17" s="2028"/>
      <c r="AF17" s="2028"/>
      <c r="AG17" s="2028"/>
      <c r="AH17" s="2028"/>
      <c r="AI17" s="2028"/>
      <c r="AJ17" s="2028"/>
      <c r="AK17" s="2028"/>
      <c r="AL17" s="2028"/>
      <c r="AM17" s="2028"/>
      <c r="AN17" s="2029"/>
    </row>
    <row r="18" spans="1:64" ht="12.6" customHeight="1">
      <c r="A18" s="2494"/>
      <c r="B18" s="2495"/>
      <c r="C18" s="2495"/>
      <c r="D18" s="2495"/>
      <c r="E18" s="2495"/>
      <c r="F18" s="2495"/>
      <c r="G18" s="2495"/>
      <c r="H18" s="2496"/>
      <c r="I18" s="2210"/>
      <c r="J18" s="2028"/>
      <c r="K18" s="2028"/>
      <c r="L18" s="2028"/>
      <c r="M18" s="2028"/>
      <c r="N18" s="2028"/>
      <c r="O18" s="2028"/>
      <c r="P18" s="2028"/>
      <c r="Q18" s="2028"/>
      <c r="R18" s="2028"/>
      <c r="S18" s="2028"/>
      <c r="T18" s="2028"/>
      <c r="U18" s="2028"/>
      <c r="V18" s="2028"/>
      <c r="W18" s="2028"/>
      <c r="X18" s="2028"/>
      <c r="Y18" s="2028"/>
      <c r="Z18" s="2028"/>
      <c r="AA18" s="2028"/>
      <c r="AB18" s="2028"/>
      <c r="AC18" s="2028"/>
      <c r="AD18" s="2028"/>
      <c r="AE18" s="2028"/>
      <c r="AF18" s="2028"/>
      <c r="AG18" s="2028"/>
      <c r="AH18" s="2028"/>
      <c r="AI18" s="2028"/>
      <c r="AJ18" s="2028"/>
      <c r="AK18" s="2028"/>
      <c r="AL18" s="2028"/>
      <c r="AM18" s="2028"/>
      <c r="AN18" s="2029"/>
    </row>
    <row r="19" spans="1:64" ht="12.6" customHeight="1">
      <c r="A19" s="2494" t="s">
        <v>5</v>
      </c>
      <c r="B19" s="2495"/>
      <c r="C19" s="2495"/>
      <c r="D19" s="2495"/>
      <c r="E19" s="2495"/>
      <c r="F19" s="2495"/>
      <c r="G19" s="2495"/>
      <c r="H19" s="2496"/>
      <c r="I19" s="2210" t="str">
        <f>一括入力シート!B46&amp;IF(一括入力シート!B46="","",CONCATENATE("　　　　　"))</f>
        <v/>
      </c>
      <c r="J19" s="2028"/>
      <c r="K19" s="2028"/>
      <c r="L19" s="2028"/>
      <c r="M19" s="2028"/>
      <c r="N19" s="2028"/>
      <c r="O19" s="2028"/>
      <c r="P19" s="2028"/>
      <c r="Q19" s="2028"/>
      <c r="R19" s="2028"/>
      <c r="S19" s="2028"/>
      <c r="T19" s="2028"/>
      <c r="U19" s="2028"/>
      <c r="V19" s="2028"/>
      <c r="W19" s="2028"/>
      <c r="X19" s="2028"/>
      <c r="Y19" s="2028"/>
      <c r="Z19" s="2028"/>
      <c r="AA19" s="2028"/>
      <c r="AB19" s="2028"/>
      <c r="AC19" s="2028"/>
      <c r="AD19" s="2028"/>
      <c r="AE19" s="2028"/>
      <c r="AF19" s="2028"/>
      <c r="AG19" s="2028"/>
      <c r="AH19" s="2028"/>
      <c r="AI19" s="2028"/>
      <c r="AJ19" s="2028"/>
      <c r="AK19" s="2028"/>
      <c r="AL19" s="2028"/>
      <c r="AM19" s="2028"/>
      <c r="AN19" s="2029"/>
    </row>
    <row r="20" spans="1:64" ht="12.6" customHeight="1">
      <c r="A20" s="2494"/>
      <c r="B20" s="2495"/>
      <c r="C20" s="2495"/>
      <c r="D20" s="2495"/>
      <c r="E20" s="2495"/>
      <c r="F20" s="2495"/>
      <c r="G20" s="2495"/>
      <c r="H20" s="2496"/>
      <c r="I20" s="2210"/>
      <c r="J20" s="2028"/>
      <c r="K20" s="2028"/>
      <c r="L20" s="2028"/>
      <c r="M20" s="2028"/>
      <c r="N20" s="2028"/>
      <c r="O20" s="2028"/>
      <c r="P20" s="2028"/>
      <c r="Q20" s="2028"/>
      <c r="R20" s="2028"/>
      <c r="S20" s="2028"/>
      <c r="T20" s="2028"/>
      <c r="U20" s="2028"/>
      <c r="V20" s="2028"/>
      <c r="W20" s="2028"/>
      <c r="X20" s="2028"/>
      <c r="Y20" s="2028"/>
      <c r="Z20" s="2028"/>
      <c r="AA20" s="2028"/>
      <c r="AB20" s="2028"/>
      <c r="AC20" s="2028"/>
      <c r="AD20" s="2028"/>
      <c r="AE20" s="2028"/>
      <c r="AF20" s="2028"/>
      <c r="AG20" s="2028"/>
      <c r="AH20" s="2028"/>
      <c r="AI20" s="2028"/>
      <c r="AJ20" s="2028"/>
      <c r="AK20" s="2028"/>
      <c r="AL20" s="2028"/>
      <c r="AM20" s="2028"/>
      <c r="AN20" s="2029"/>
    </row>
    <row r="21" spans="1:64" ht="12.6" customHeight="1">
      <c r="A21" s="2494"/>
      <c r="B21" s="2495"/>
      <c r="C21" s="2495"/>
      <c r="D21" s="2495"/>
      <c r="E21" s="2495"/>
      <c r="F21" s="2495"/>
      <c r="G21" s="2495"/>
      <c r="H21" s="2496"/>
      <c r="I21" s="2210"/>
      <c r="J21" s="2028"/>
      <c r="K21" s="2028"/>
      <c r="L21" s="2028"/>
      <c r="M21" s="2028"/>
      <c r="N21" s="2028"/>
      <c r="O21" s="2028"/>
      <c r="P21" s="2028"/>
      <c r="Q21" s="2028"/>
      <c r="R21" s="2028"/>
      <c r="S21" s="2028"/>
      <c r="T21" s="2028"/>
      <c r="U21" s="2028"/>
      <c r="V21" s="2028"/>
      <c r="W21" s="2028"/>
      <c r="X21" s="2028"/>
      <c r="Y21" s="2028"/>
      <c r="Z21" s="2028"/>
      <c r="AA21" s="2028"/>
      <c r="AB21" s="2028"/>
      <c r="AC21" s="2028"/>
      <c r="AD21" s="2028"/>
      <c r="AE21" s="2028"/>
      <c r="AF21" s="2028"/>
      <c r="AG21" s="2028"/>
      <c r="AH21" s="2028"/>
      <c r="AI21" s="2028"/>
      <c r="AJ21" s="2028"/>
      <c r="AK21" s="2028"/>
      <c r="AL21" s="2028"/>
      <c r="AM21" s="2028"/>
      <c r="AN21" s="2029"/>
    </row>
    <row r="22" spans="1:64" ht="12.6" customHeight="1">
      <c r="A22" s="2494"/>
      <c r="B22" s="2600"/>
      <c r="C22" s="2600"/>
      <c r="D22" s="2600"/>
      <c r="E22" s="2600"/>
      <c r="F22" s="2600"/>
      <c r="G22" s="2600"/>
      <c r="H22" s="2521"/>
      <c r="I22" s="929"/>
      <c r="J22" s="2525" t="s">
        <v>2384</v>
      </c>
      <c r="K22" s="2525"/>
      <c r="L22" s="2525"/>
      <c r="M22" s="2525"/>
      <c r="N22" s="2525"/>
      <c r="O22" s="2525"/>
      <c r="P22" s="2525"/>
      <c r="Q22" s="2528">
        <f>一括入力シート!B54</f>
        <v>0</v>
      </c>
      <c r="R22" s="2528"/>
      <c r="S22" s="2528"/>
      <c r="T22" s="2528"/>
      <c r="U22" s="2528"/>
      <c r="V22" s="2528"/>
      <c r="W22" s="2528"/>
      <c r="X22" s="2531"/>
      <c r="Y22" s="2525" t="s">
        <v>2381</v>
      </c>
      <c r="Z22" s="2525"/>
      <c r="AA22" s="2525"/>
      <c r="AB22" s="2525"/>
      <c r="AC22" s="2899" t="str">
        <f>CONCATENATE(一括入力シート!F54," - ",一括入力シート!G54," - ",一括入力シート!H54)</f>
        <v xml:space="preserve"> -  - </v>
      </c>
      <c r="AD22" s="2052"/>
      <c r="AE22" s="2052"/>
      <c r="AF22" s="2052"/>
      <c r="AG22" s="2052"/>
      <c r="AH22" s="2052"/>
      <c r="AI22" s="2052"/>
      <c r="AJ22" s="2052"/>
      <c r="AK22" s="2052"/>
      <c r="AL22" s="2052"/>
      <c r="AM22" s="2052"/>
      <c r="AN22" s="4433"/>
      <c r="AO22" s="435" t="s">
        <v>2440</v>
      </c>
      <c r="AP22" s="381"/>
      <c r="AQ22" s="381"/>
      <c r="AR22" s="381"/>
      <c r="AS22" s="381"/>
      <c r="AT22" s="381"/>
      <c r="AU22" s="381"/>
      <c r="AV22" s="381"/>
      <c r="AW22" s="381"/>
      <c r="AX22" s="381"/>
      <c r="AY22" s="381"/>
      <c r="AZ22" s="381"/>
      <c r="BA22" s="381"/>
      <c r="BH22" s="380"/>
      <c r="BI22" s="380"/>
      <c r="BJ22" s="380"/>
      <c r="BK22" s="380"/>
      <c r="BL22" s="380"/>
    </row>
    <row r="23" spans="1:64" ht="12.6" customHeight="1">
      <c r="A23" s="2522"/>
      <c r="B23" s="2523"/>
      <c r="C23" s="2523"/>
      <c r="D23" s="2523"/>
      <c r="E23" s="2523"/>
      <c r="F23" s="2523"/>
      <c r="G23" s="2523"/>
      <c r="H23" s="2524"/>
      <c r="I23" s="930"/>
      <c r="J23" s="3582"/>
      <c r="K23" s="3582"/>
      <c r="L23" s="3582"/>
      <c r="M23" s="3582"/>
      <c r="N23" s="3582"/>
      <c r="O23" s="3582"/>
      <c r="P23" s="3582"/>
      <c r="Q23" s="3911"/>
      <c r="R23" s="3911"/>
      <c r="S23" s="3911"/>
      <c r="T23" s="3911"/>
      <c r="U23" s="3911"/>
      <c r="V23" s="3911"/>
      <c r="W23" s="3911"/>
      <c r="X23" s="2533"/>
      <c r="Y23" s="3582"/>
      <c r="Z23" s="3582"/>
      <c r="AA23" s="3582"/>
      <c r="AB23" s="3582"/>
      <c r="AC23" s="2053"/>
      <c r="AD23" s="2053"/>
      <c r="AE23" s="2053"/>
      <c r="AF23" s="2053"/>
      <c r="AG23" s="2053"/>
      <c r="AH23" s="2053"/>
      <c r="AI23" s="2053"/>
      <c r="AJ23" s="2053"/>
      <c r="AK23" s="2053"/>
      <c r="AL23" s="2053"/>
      <c r="AM23" s="2053"/>
      <c r="AN23" s="4434"/>
      <c r="AO23" s="174"/>
      <c r="AP23" s="381"/>
      <c r="AQ23" s="381"/>
      <c r="AR23" s="381"/>
      <c r="AS23" s="381"/>
      <c r="AT23" s="381"/>
      <c r="AU23" s="381"/>
      <c r="AV23" s="381"/>
      <c r="AW23" s="381"/>
      <c r="AX23" s="381"/>
      <c r="AY23" s="381"/>
      <c r="AZ23" s="381"/>
      <c r="BA23" s="381"/>
      <c r="BH23" s="380"/>
      <c r="BI23" s="380"/>
      <c r="BJ23" s="380"/>
      <c r="BK23" s="380"/>
      <c r="BL23" s="380"/>
    </row>
    <row r="24" spans="1:64" ht="12.6" customHeight="1">
      <c r="A24" s="2159" t="s">
        <v>6</v>
      </c>
      <c r="B24" s="2160"/>
      <c r="C24" s="2160"/>
      <c r="D24" s="2160"/>
      <c r="E24" s="2160"/>
      <c r="F24" s="2160"/>
      <c r="G24" s="2160"/>
      <c r="H24" s="2161"/>
      <c r="I24" s="2510">
        <f>一括入力シート!B6</f>
        <v>0</v>
      </c>
      <c r="J24" s="2511"/>
      <c r="K24" s="2511"/>
      <c r="L24" s="2511"/>
      <c r="M24" s="2511"/>
      <c r="N24" s="2511"/>
      <c r="O24" s="2511"/>
      <c r="P24" s="2511"/>
      <c r="Q24" s="2511"/>
      <c r="R24" s="2511"/>
      <c r="S24" s="2511"/>
      <c r="T24" s="2511"/>
      <c r="U24" s="2511"/>
      <c r="V24" s="2511"/>
      <c r="W24" s="2511"/>
      <c r="X24" s="2511"/>
      <c r="Y24" s="2511"/>
      <c r="Z24" s="2511"/>
      <c r="AA24" s="2511"/>
      <c r="AB24" s="2511"/>
      <c r="AC24" s="2511"/>
      <c r="AD24" s="2511"/>
      <c r="AE24" s="2511"/>
      <c r="AF24" s="2511"/>
      <c r="AG24" s="2511"/>
      <c r="AH24" s="2511"/>
      <c r="AI24" s="2511"/>
      <c r="AJ24" s="2511"/>
      <c r="AK24" s="2511"/>
      <c r="AL24" s="2511"/>
      <c r="AM24" s="2511"/>
      <c r="AN24" s="2512"/>
    </row>
    <row r="25" spans="1:64" ht="12.6" customHeight="1">
      <c r="A25" s="2497"/>
      <c r="B25" s="2498"/>
      <c r="C25" s="2498"/>
      <c r="D25" s="2498"/>
      <c r="E25" s="2498"/>
      <c r="F25" s="2498"/>
      <c r="G25" s="2498"/>
      <c r="H25" s="2499"/>
      <c r="I25" s="2513"/>
      <c r="J25" s="2514"/>
      <c r="K25" s="2514"/>
      <c r="L25" s="2514"/>
      <c r="M25" s="2514"/>
      <c r="N25" s="2514"/>
      <c r="O25" s="2514"/>
      <c r="P25" s="2514"/>
      <c r="Q25" s="2514"/>
      <c r="R25" s="2514"/>
      <c r="S25" s="2514"/>
      <c r="T25" s="2514"/>
      <c r="U25" s="2514"/>
      <c r="V25" s="2514"/>
      <c r="W25" s="2514"/>
      <c r="X25" s="2514"/>
      <c r="Y25" s="2514"/>
      <c r="Z25" s="2514"/>
      <c r="AA25" s="2514"/>
      <c r="AB25" s="2514"/>
      <c r="AC25" s="2514"/>
      <c r="AD25" s="2514"/>
      <c r="AE25" s="2514"/>
      <c r="AF25" s="2514"/>
      <c r="AG25" s="2514"/>
      <c r="AH25" s="2514"/>
      <c r="AI25" s="2514"/>
      <c r="AJ25" s="2514"/>
      <c r="AK25" s="2514"/>
      <c r="AL25" s="2514"/>
      <c r="AM25" s="2514"/>
      <c r="AN25" s="2515"/>
    </row>
    <row r="26" spans="1:64" ht="12.6" customHeight="1">
      <c r="A26" s="2506"/>
      <c r="B26" s="2507"/>
      <c r="C26" s="2507"/>
      <c r="D26" s="2507"/>
      <c r="E26" s="2507"/>
      <c r="F26" s="2507"/>
      <c r="G26" s="2507"/>
      <c r="H26" s="2508"/>
      <c r="I26" s="2516"/>
      <c r="J26" s="2517"/>
      <c r="K26" s="2517"/>
      <c r="L26" s="2517"/>
      <c r="M26" s="2517"/>
      <c r="N26" s="2517"/>
      <c r="O26" s="2517"/>
      <c r="P26" s="2517"/>
      <c r="Q26" s="2517"/>
      <c r="R26" s="2517"/>
      <c r="S26" s="2517"/>
      <c r="T26" s="2517"/>
      <c r="U26" s="2517"/>
      <c r="V26" s="2517"/>
      <c r="W26" s="2517"/>
      <c r="X26" s="2517"/>
      <c r="Y26" s="2517"/>
      <c r="Z26" s="2517"/>
      <c r="AA26" s="2517"/>
      <c r="AB26" s="2517"/>
      <c r="AC26" s="2517"/>
      <c r="AD26" s="2517"/>
      <c r="AE26" s="2517"/>
      <c r="AF26" s="2517"/>
      <c r="AG26" s="2517"/>
      <c r="AH26" s="2517"/>
      <c r="AI26" s="2517"/>
      <c r="AJ26" s="2517"/>
      <c r="AK26" s="2517"/>
      <c r="AL26" s="2517"/>
      <c r="AM26" s="2517"/>
      <c r="AN26" s="2518"/>
    </row>
    <row r="27" spans="1:64" ht="12.6" customHeight="1">
      <c r="A27" s="2159" t="s">
        <v>21</v>
      </c>
      <c r="B27" s="2160"/>
      <c r="C27" s="2160"/>
      <c r="D27" s="2160"/>
      <c r="E27" s="2160"/>
      <c r="F27" s="2160"/>
      <c r="G27" s="2160"/>
      <c r="H27" s="2161"/>
      <c r="I27" s="2510" t="str">
        <f>一括入力シート!B8&amp;IF(一括入力シート!B9="","",CHAR(10)&amp;一括入力シート!B9)</f>
        <v/>
      </c>
      <c r="J27" s="2511"/>
      <c r="K27" s="2511"/>
      <c r="L27" s="2511"/>
      <c r="M27" s="2511"/>
      <c r="N27" s="2511"/>
      <c r="O27" s="2511"/>
      <c r="P27" s="2511"/>
      <c r="Q27" s="2511"/>
      <c r="R27" s="2511"/>
      <c r="S27" s="2511"/>
      <c r="T27" s="2511"/>
      <c r="U27" s="2511"/>
      <c r="V27" s="2511"/>
      <c r="W27" s="2511"/>
      <c r="X27" s="2511"/>
      <c r="Y27" s="2511"/>
      <c r="Z27" s="2511"/>
      <c r="AA27" s="2511"/>
      <c r="AB27" s="2511"/>
      <c r="AC27" s="2511"/>
      <c r="AD27" s="2511"/>
      <c r="AE27" s="2511"/>
      <c r="AF27" s="2511"/>
      <c r="AG27" s="2511"/>
      <c r="AH27" s="2511"/>
      <c r="AI27" s="2511"/>
      <c r="AJ27" s="2511"/>
      <c r="AK27" s="2511"/>
      <c r="AL27" s="2511"/>
      <c r="AM27" s="2511"/>
      <c r="AN27" s="2512"/>
    </row>
    <row r="28" spans="1:64" ht="12.6" customHeight="1">
      <c r="A28" s="2497"/>
      <c r="B28" s="2498"/>
      <c r="C28" s="2498"/>
      <c r="D28" s="2498"/>
      <c r="E28" s="2498"/>
      <c r="F28" s="2498"/>
      <c r="G28" s="2498"/>
      <c r="H28" s="2499"/>
      <c r="I28" s="2513"/>
      <c r="J28" s="2514"/>
      <c r="K28" s="2514"/>
      <c r="L28" s="2514"/>
      <c r="M28" s="2514"/>
      <c r="N28" s="2514"/>
      <c r="O28" s="2514"/>
      <c r="P28" s="2514"/>
      <c r="Q28" s="2514"/>
      <c r="R28" s="2514"/>
      <c r="S28" s="2514"/>
      <c r="T28" s="2514"/>
      <c r="U28" s="2514"/>
      <c r="V28" s="2514"/>
      <c r="W28" s="2514"/>
      <c r="X28" s="2514"/>
      <c r="Y28" s="2514"/>
      <c r="Z28" s="2514"/>
      <c r="AA28" s="2514"/>
      <c r="AB28" s="2514"/>
      <c r="AC28" s="2514"/>
      <c r="AD28" s="2514"/>
      <c r="AE28" s="2514"/>
      <c r="AF28" s="2514"/>
      <c r="AG28" s="2514"/>
      <c r="AH28" s="2514"/>
      <c r="AI28" s="2514"/>
      <c r="AJ28" s="2514"/>
      <c r="AK28" s="2514"/>
      <c r="AL28" s="2514"/>
      <c r="AM28" s="2514"/>
      <c r="AN28" s="2515"/>
    </row>
    <row r="29" spans="1:64" ht="12.6" customHeight="1">
      <c r="A29" s="2506"/>
      <c r="B29" s="2507"/>
      <c r="C29" s="2507"/>
      <c r="D29" s="2507"/>
      <c r="E29" s="2507"/>
      <c r="F29" s="2507"/>
      <c r="G29" s="2507"/>
      <c r="H29" s="2508"/>
      <c r="I29" s="2516"/>
      <c r="J29" s="2517"/>
      <c r="K29" s="2517"/>
      <c r="L29" s="2517"/>
      <c r="M29" s="2517"/>
      <c r="N29" s="2517"/>
      <c r="O29" s="2517"/>
      <c r="P29" s="2517"/>
      <c r="Q29" s="2517"/>
      <c r="R29" s="2517"/>
      <c r="S29" s="2517"/>
      <c r="T29" s="2517"/>
      <c r="U29" s="2517"/>
      <c r="V29" s="2517"/>
      <c r="W29" s="2517"/>
      <c r="X29" s="2517"/>
      <c r="Y29" s="2517"/>
      <c r="Z29" s="2517"/>
      <c r="AA29" s="2517"/>
      <c r="AB29" s="2517"/>
      <c r="AC29" s="2517"/>
      <c r="AD29" s="2517"/>
      <c r="AE29" s="2517"/>
      <c r="AF29" s="2517"/>
      <c r="AG29" s="2517"/>
      <c r="AH29" s="2517"/>
      <c r="AI29" s="2517"/>
      <c r="AJ29" s="2517"/>
      <c r="AK29" s="2517"/>
      <c r="AL29" s="2517"/>
      <c r="AM29" s="2517"/>
      <c r="AN29" s="2518"/>
    </row>
    <row r="30" spans="1:64" ht="12.6" customHeight="1">
      <c r="A30" s="2159" t="s">
        <v>33</v>
      </c>
      <c r="B30" s="2160"/>
      <c r="C30" s="2160"/>
      <c r="D30" s="2160"/>
      <c r="E30" s="2160"/>
      <c r="F30" s="2160"/>
      <c r="G30" s="2160"/>
      <c r="H30" s="2161"/>
      <c r="I30" s="42"/>
      <c r="J30" s="22"/>
      <c r="K30" s="22"/>
      <c r="L30" s="22"/>
      <c r="M30" s="22"/>
      <c r="N30" s="22"/>
      <c r="O30" s="22"/>
      <c r="P30" s="2441" t="s">
        <v>2264</v>
      </c>
      <c r="Q30" s="2441"/>
      <c r="R30" s="2441"/>
      <c r="S30" s="2441"/>
      <c r="T30" s="2441"/>
      <c r="U30" s="2441"/>
      <c r="V30" s="2441" t="s">
        <v>85</v>
      </c>
      <c r="W30" s="2441"/>
      <c r="X30" s="2441"/>
      <c r="Y30" s="2441"/>
      <c r="Z30" s="2441"/>
      <c r="AA30" s="2441" t="s">
        <v>84</v>
      </c>
      <c r="AB30" s="2441"/>
      <c r="AC30" s="2441"/>
      <c r="AD30" s="2441"/>
      <c r="AE30" s="2441"/>
      <c r="AF30" s="2441" t="s">
        <v>83</v>
      </c>
      <c r="AG30" s="2441"/>
      <c r="AH30" s="22"/>
      <c r="AI30" s="22"/>
      <c r="AJ30" s="22"/>
      <c r="AK30" s="22"/>
      <c r="AL30" s="22"/>
      <c r="AM30" s="22"/>
      <c r="AN30" s="23"/>
    </row>
    <row r="31" spans="1:64" ht="12.6" customHeight="1">
      <c r="A31" s="2497"/>
      <c r="B31" s="2498"/>
      <c r="C31" s="2498"/>
      <c r="D31" s="2498"/>
      <c r="E31" s="2498"/>
      <c r="F31" s="2498"/>
      <c r="G31" s="2498"/>
      <c r="H31" s="2499"/>
      <c r="I31" s="21"/>
      <c r="J31" s="17"/>
      <c r="K31" s="17"/>
      <c r="L31" s="17"/>
      <c r="M31" s="17"/>
      <c r="N31" s="17"/>
      <c r="O31" s="17"/>
      <c r="P31" s="2301"/>
      <c r="Q31" s="2301"/>
      <c r="R31" s="2301"/>
      <c r="S31" s="2301"/>
      <c r="T31" s="2301"/>
      <c r="U31" s="2301"/>
      <c r="V31" s="2301"/>
      <c r="W31" s="2301"/>
      <c r="X31" s="2301"/>
      <c r="Y31" s="2301"/>
      <c r="Z31" s="2301"/>
      <c r="AA31" s="2301"/>
      <c r="AB31" s="2301"/>
      <c r="AC31" s="2301"/>
      <c r="AD31" s="2301"/>
      <c r="AE31" s="2301"/>
      <c r="AF31" s="2301"/>
      <c r="AG31" s="2301"/>
      <c r="AH31" s="17"/>
      <c r="AI31" s="17"/>
      <c r="AJ31" s="17"/>
      <c r="AK31" s="17"/>
      <c r="AL31" s="17"/>
      <c r="AM31" s="17"/>
      <c r="AN31" s="18"/>
    </row>
    <row r="32" spans="1:64" ht="12.6" customHeight="1">
      <c r="A32" s="2506"/>
      <c r="B32" s="2507"/>
      <c r="C32" s="2507"/>
      <c r="D32" s="2507"/>
      <c r="E32" s="2507"/>
      <c r="F32" s="2507"/>
      <c r="G32" s="2507"/>
      <c r="H32" s="2508"/>
      <c r="I32" s="24"/>
      <c r="J32" s="19"/>
      <c r="K32" s="19"/>
      <c r="L32" s="19"/>
      <c r="M32" s="19"/>
      <c r="N32" s="19"/>
      <c r="O32" s="19"/>
      <c r="P32" s="2445"/>
      <c r="Q32" s="2445"/>
      <c r="R32" s="2445"/>
      <c r="S32" s="2445"/>
      <c r="T32" s="2445"/>
      <c r="U32" s="2445"/>
      <c r="V32" s="2445"/>
      <c r="W32" s="2445"/>
      <c r="X32" s="2445"/>
      <c r="Y32" s="2445"/>
      <c r="Z32" s="2445"/>
      <c r="AA32" s="2445"/>
      <c r="AB32" s="2445"/>
      <c r="AC32" s="2445"/>
      <c r="AD32" s="2445"/>
      <c r="AE32" s="2445"/>
      <c r="AF32" s="2445"/>
      <c r="AG32" s="2445"/>
      <c r="AH32" s="19"/>
      <c r="AI32" s="19"/>
      <c r="AJ32" s="19"/>
      <c r="AK32" s="19"/>
      <c r="AL32" s="19"/>
      <c r="AM32" s="19"/>
      <c r="AN32" s="20"/>
    </row>
    <row r="33" spans="1:41" ht="12.6" customHeight="1">
      <c r="A33" s="2159" t="s">
        <v>1429</v>
      </c>
      <c r="B33" s="2160"/>
      <c r="C33" s="2160"/>
      <c r="D33" s="2160"/>
      <c r="E33" s="2160"/>
      <c r="F33" s="2160"/>
      <c r="G33" s="2160"/>
      <c r="H33" s="2161"/>
      <c r="I33" s="42"/>
      <c r="J33" s="22"/>
      <c r="K33" s="22"/>
      <c r="L33" s="22"/>
      <c r="M33" s="22"/>
      <c r="N33" s="22"/>
      <c r="O33" s="22"/>
      <c r="P33" s="2301" t="s">
        <v>2261</v>
      </c>
      <c r="Q33" s="2301"/>
      <c r="R33" s="2301"/>
      <c r="S33" s="4663">
        <f>一括入力シート!B39</f>
        <v>0</v>
      </c>
      <c r="T33" s="2301"/>
      <c r="U33" s="2301"/>
      <c r="V33" s="2301" t="s">
        <v>85</v>
      </c>
      <c r="W33" s="2301"/>
      <c r="X33" s="4663">
        <f>一括入力シート!C39</f>
        <v>0</v>
      </c>
      <c r="Y33" s="2301"/>
      <c r="Z33" s="2301"/>
      <c r="AA33" s="2301" t="s">
        <v>84</v>
      </c>
      <c r="AB33" s="2301"/>
      <c r="AC33" s="4663">
        <f>一括入力シート!D39</f>
        <v>0</v>
      </c>
      <c r="AD33" s="2301"/>
      <c r="AE33" s="2301"/>
      <c r="AF33" s="2301" t="s">
        <v>83</v>
      </c>
      <c r="AG33" s="2301"/>
      <c r="AH33" s="22"/>
      <c r="AI33" s="22"/>
      <c r="AJ33" s="22"/>
      <c r="AK33" s="22"/>
      <c r="AL33" s="22"/>
      <c r="AM33" s="22"/>
      <c r="AN33" s="23"/>
    </row>
    <row r="34" spans="1:41" ht="12.6" customHeight="1">
      <c r="A34" s="2497"/>
      <c r="B34" s="2498"/>
      <c r="C34" s="2498"/>
      <c r="D34" s="2498"/>
      <c r="E34" s="2498"/>
      <c r="F34" s="2498"/>
      <c r="G34" s="2498"/>
      <c r="H34" s="2499"/>
      <c r="I34" s="21"/>
      <c r="J34" s="17"/>
      <c r="K34" s="17"/>
      <c r="L34" s="17"/>
      <c r="M34" s="17"/>
      <c r="N34" s="17"/>
      <c r="O34" s="17"/>
      <c r="P34" s="2301"/>
      <c r="Q34" s="2301"/>
      <c r="R34" s="2301"/>
      <c r="S34" s="2301"/>
      <c r="T34" s="2301"/>
      <c r="U34" s="2301"/>
      <c r="V34" s="2301"/>
      <c r="W34" s="2301"/>
      <c r="X34" s="2301"/>
      <c r="Y34" s="2301"/>
      <c r="Z34" s="2301"/>
      <c r="AA34" s="2301"/>
      <c r="AB34" s="2301"/>
      <c r="AC34" s="2301"/>
      <c r="AD34" s="2301"/>
      <c r="AE34" s="2301"/>
      <c r="AF34" s="2301"/>
      <c r="AG34" s="2301"/>
      <c r="AH34" s="17"/>
      <c r="AI34" s="17"/>
      <c r="AJ34" s="17"/>
      <c r="AK34" s="17"/>
      <c r="AL34" s="17"/>
      <c r="AM34" s="17"/>
      <c r="AN34" s="18"/>
      <c r="AO34" s="381" t="s">
        <v>2524</v>
      </c>
    </row>
    <row r="35" spans="1:41" ht="12.6" customHeight="1">
      <c r="A35" s="2506"/>
      <c r="B35" s="2507"/>
      <c r="C35" s="2507"/>
      <c r="D35" s="2507"/>
      <c r="E35" s="2507"/>
      <c r="F35" s="2507"/>
      <c r="G35" s="2507"/>
      <c r="H35" s="2508"/>
      <c r="I35" s="24"/>
      <c r="J35" s="19"/>
      <c r="K35" s="19"/>
      <c r="L35" s="19"/>
      <c r="M35" s="19"/>
      <c r="N35" s="19"/>
      <c r="O35" s="19"/>
      <c r="P35" s="2301"/>
      <c r="Q35" s="2301"/>
      <c r="R35" s="2301"/>
      <c r="S35" s="2301"/>
      <c r="T35" s="2301"/>
      <c r="U35" s="2301"/>
      <c r="V35" s="2301"/>
      <c r="W35" s="2301"/>
      <c r="X35" s="2301"/>
      <c r="Y35" s="2301"/>
      <c r="Z35" s="2301"/>
      <c r="AA35" s="2301"/>
      <c r="AB35" s="2301"/>
      <c r="AC35" s="2301"/>
      <c r="AD35" s="2301"/>
      <c r="AE35" s="2301"/>
      <c r="AF35" s="2301"/>
      <c r="AG35" s="2301"/>
      <c r="AH35" s="19"/>
      <c r="AI35" s="19"/>
      <c r="AJ35" s="19"/>
      <c r="AK35" s="19"/>
      <c r="AL35" s="19"/>
      <c r="AM35" s="19"/>
      <c r="AN35" s="20"/>
    </row>
    <row r="36" spans="1:41" ht="12.6" customHeight="1">
      <c r="A36" s="2535" t="s">
        <v>8</v>
      </c>
      <c r="B36" s="2536"/>
      <c r="C36" s="2536"/>
      <c r="D36" s="2536"/>
      <c r="E36" s="2536"/>
      <c r="F36" s="2536"/>
      <c r="G36" s="2536"/>
      <c r="H36" s="2537"/>
      <c r="I36" s="8"/>
      <c r="J36" s="9"/>
      <c r="K36" s="9"/>
      <c r="L36" s="11"/>
      <c r="M36" s="12"/>
      <c r="N36" s="9"/>
      <c r="O36" s="9"/>
      <c r="P36" s="11"/>
      <c r="Q36" s="12"/>
      <c r="R36" s="9"/>
      <c r="S36" s="9"/>
      <c r="T36" s="11"/>
      <c r="U36" s="12"/>
      <c r="V36" s="9"/>
      <c r="W36" s="9"/>
      <c r="X36" s="11"/>
      <c r="Y36" s="12"/>
      <c r="Z36" s="9"/>
      <c r="AA36" s="9"/>
      <c r="AB36" s="11"/>
      <c r="AC36" s="12"/>
      <c r="AD36" s="9"/>
      <c r="AE36" s="9"/>
      <c r="AF36" s="11"/>
      <c r="AG36" s="12"/>
      <c r="AH36" s="9"/>
      <c r="AI36" s="9"/>
      <c r="AJ36" s="11"/>
      <c r="AK36" s="12"/>
      <c r="AL36" s="9"/>
      <c r="AM36" s="9"/>
      <c r="AN36" s="10"/>
    </row>
    <row r="37" spans="1:41" ht="12.6" customHeight="1">
      <c r="A37" s="2538"/>
      <c r="B37" s="2539"/>
      <c r="C37" s="2539"/>
      <c r="D37" s="2539"/>
      <c r="E37" s="2539"/>
      <c r="F37" s="2539"/>
      <c r="G37" s="2539"/>
      <c r="H37" s="2540"/>
      <c r="I37" s="2"/>
      <c r="J37" s="300"/>
      <c r="K37" s="300"/>
      <c r="L37" s="25"/>
      <c r="M37" s="26"/>
      <c r="N37" s="300"/>
      <c r="O37" s="300"/>
      <c r="P37" s="25"/>
      <c r="Q37" s="26"/>
      <c r="R37" s="300"/>
      <c r="S37" s="300"/>
      <c r="T37" s="25"/>
      <c r="U37" s="26"/>
      <c r="V37" s="300"/>
      <c r="W37" s="300"/>
      <c r="X37" s="25"/>
      <c r="Y37" s="26"/>
      <c r="Z37" s="300"/>
      <c r="AA37" s="300"/>
      <c r="AB37" s="25"/>
      <c r="AC37" s="26"/>
      <c r="AD37" s="300"/>
      <c r="AE37" s="300"/>
      <c r="AF37" s="25"/>
      <c r="AG37" s="26"/>
      <c r="AH37" s="300"/>
      <c r="AI37" s="300"/>
      <c r="AJ37" s="25"/>
      <c r="AK37" s="26"/>
      <c r="AL37" s="300"/>
      <c r="AM37" s="300"/>
      <c r="AN37" s="4"/>
    </row>
    <row r="38" spans="1:41" ht="12.6" customHeight="1">
      <c r="A38" s="2497" t="s">
        <v>7</v>
      </c>
      <c r="B38" s="2498"/>
      <c r="C38" s="2498"/>
      <c r="D38" s="2498"/>
      <c r="E38" s="2498"/>
      <c r="F38" s="2498"/>
      <c r="G38" s="2498"/>
      <c r="H38" s="2499"/>
      <c r="I38" s="2"/>
      <c r="J38" s="300"/>
      <c r="K38" s="300"/>
      <c r="L38" s="25"/>
      <c r="M38" s="26"/>
      <c r="N38" s="300"/>
      <c r="O38" s="300"/>
      <c r="P38" s="25"/>
      <c r="Q38" s="26"/>
      <c r="R38" s="300"/>
      <c r="S38" s="300"/>
      <c r="T38" s="25"/>
      <c r="U38" s="26"/>
      <c r="V38" s="300"/>
      <c r="W38" s="300"/>
      <c r="X38" s="25"/>
      <c r="Y38" s="26"/>
      <c r="Z38" s="300"/>
      <c r="AA38" s="300"/>
      <c r="AB38" s="25"/>
      <c r="AC38" s="26"/>
      <c r="AD38" s="300"/>
      <c r="AE38" s="300"/>
      <c r="AF38" s="25"/>
      <c r="AG38" s="26"/>
      <c r="AH38" s="300"/>
      <c r="AI38" s="300"/>
      <c r="AJ38" s="25"/>
      <c r="AK38" s="26"/>
      <c r="AL38" s="300"/>
      <c r="AM38" s="300"/>
      <c r="AN38" s="4"/>
    </row>
    <row r="39" spans="1:41" ht="12.6" customHeight="1">
      <c r="A39" s="2506"/>
      <c r="B39" s="2507"/>
      <c r="C39" s="2507"/>
      <c r="D39" s="2507"/>
      <c r="E39" s="2507"/>
      <c r="F39" s="2507"/>
      <c r="G39" s="2507"/>
      <c r="H39" s="2508"/>
      <c r="I39" s="2"/>
      <c r="J39" s="300"/>
      <c r="K39" s="300"/>
      <c r="L39" s="25"/>
      <c r="M39" s="26"/>
      <c r="N39" s="300"/>
      <c r="O39" s="300"/>
      <c r="P39" s="25"/>
      <c r="Q39" s="26"/>
      <c r="R39" s="300"/>
      <c r="S39" s="300"/>
      <c r="T39" s="25"/>
      <c r="U39" s="26"/>
      <c r="V39" s="300"/>
      <c r="W39" s="300"/>
      <c r="X39" s="25"/>
      <c r="Y39" s="26"/>
      <c r="Z39" s="300"/>
      <c r="AA39" s="300"/>
      <c r="AB39" s="25"/>
      <c r="AC39" s="26"/>
      <c r="AD39" s="300"/>
      <c r="AE39" s="300"/>
      <c r="AF39" s="25"/>
      <c r="AG39" s="26"/>
      <c r="AH39" s="300"/>
      <c r="AI39" s="300"/>
      <c r="AJ39" s="25"/>
      <c r="AK39" s="26"/>
      <c r="AL39" s="300"/>
      <c r="AM39" s="300"/>
      <c r="AN39" s="4"/>
    </row>
    <row r="40" spans="1:41" ht="12.6" customHeight="1">
      <c r="A40" s="2510"/>
      <c r="B40" s="2511"/>
      <c r="C40" s="2511"/>
      <c r="D40" s="2511"/>
      <c r="E40" s="2511"/>
      <c r="F40" s="2511"/>
      <c r="G40" s="2511"/>
      <c r="H40" s="2512"/>
      <c r="I40" s="8"/>
      <c r="J40" s="9"/>
      <c r="K40" s="9"/>
      <c r="L40" s="11"/>
      <c r="M40" s="12"/>
      <c r="N40" s="9"/>
      <c r="O40" s="9"/>
      <c r="P40" s="11"/>
      <c r="Q40" s="12"/>
      <c r="R40" s="9"/>
      <c r="S40" s="9"/>
      <c r="T40" s="11"/>
      <c r="U40" s="12"/>
      <c r="V40" s="9"/>
      <c r="W40" s="9"/>
      <c r="X40" s="11"/>
      <c r="Y40" s="12"/>
      <c r="Z40" s="9"/>
      <c r="AA40" s="9"/>
      <c r="AB40" s="11"/>
      <c r="AC40" s="12"/>
      <c r="AD40" s="9"/>
      <c r="AE40" s="9"/>
      <c r="AF40" s="11"/>
      <c r="AG40" s="12"/>
      <c r="AH40" s="9"/>
      <c r="AI40" s="9"/>
      <c r="AJ40" s="11"/>
      <c r="AK40" s="12"/>
      <c r="AL40" s="9"/>
      <c r="AM40" s="9"/>
      <c r="AN40" s="10"/>
    </row>
    <row r="41" spans="1:41" ht="12.6" customHeight="1">
      <c r="A41" s="2516"/>
      <c r="B41" s="2517"/>
      <c r="C41" s="2517"/>
      <c r="D41" s="2517"/>
      <c r="E41" s="2517"/>
      <c r="F41" s="2517"/>
      <c r="G41" s="2517"/>
      <c r="H41" s="2518"/>
      <c r="I41" s="5"/>
      <c r="J41" s="6"/>
      <c r="K41" s="6"/>
      <c r="L41" s="13"/>
      <c r="M41" s="15"/>
      <c r="N41" s="6"/>
      <c r="O41" s="6"/>
      <c r="P41" s="13"/>
      <c r="Q41" s="15"/>
      <c r="R41" s="6"/>
      <c r="S41" s="6"/>
      <c r="T41" s="13"/>
      <c r="U41" s="15"/>
      <c r="V41" s="6"/>
      <c r="W41" s="6"/>
      <c r="X41" s="13"/>
      <c r="Y41" s="15"/>
      <c r="Z41" s="6"/>
      <c r="AA41" s="6"/>
      <c r="AB41" s="13"/>
      <c r="AC41" s="15"/>
      <c r="AD41" s="6"/>
      <c r="AE41" s="6"/>
      <c r="AF41" s="13"/>
      <c r="AG41" s="15"/>
      <c r="AH41" s="6"/>
      <c r="AI41" s="6"/>
      <c r="AJ41" s="13"/>
      <c r="AK41" s="15"/>
      <c r="AL41" s="6"/>
      <c r="AM41" s="6"/>
      <c r="AN41" s="7"/>
    </row>
    <row r="42" spans="1:41" ht="12.6" customHeight="1">
      <c r="A42" s="2510"/>
      <c r="B42" s="2511"/>
      <c r="C42" s="2511"/>
      <c r="D42" s="2511"/>
      <c r="E42" s="2511"/>
      <c r="F42" s="2511"/>
      <c r="G42" s="2511"/>
      <c r="H42" s="2512"/>
      <c r="I42" s="8"/>
      <c r="J42" s="9"/>
      <c r="K42" s="9"/>
      <c r="L42" s="11"/>
      <c r="M42" s="12"/>
      <c r="N42" s="9"/>
      <c r="O42" s="9"/>
      <c r="P42" s="11"/>
      <c r="Q42" s="12"/>
      <c r="R42" s="9"/>
      <c r="S42" s="9"/>
      <c r="T42" s="11"/>
      <c r="U42" s="12"/>
      <c r="V42" s="9"/>
      <c r="W42" s="9"/>
      <c r="X42" s="11"/>
      <c r="Y42" s="12"/>
      <c r="Z42" s="9"/>
      <c r="AA42" s="9"/>
      <c r="AB42" s="11"/>
      <c r="AC42" s="12"/>
      <c r="AD42" s="9"/>
      <c r="AE42" s="9"/>
      <c r="AF42" s="11"/>
      <c r="AG42" s="12"/>
      <c r="AH42" s="9"/>
      <c r="AI42" s="9"/>
      <c r="AJ42" s="11"/>
      <c r="AK42" s="12"/>
      <c r="AL42" s="9"/>
      <c r="AM42" s="9"/>
      <c r="AN42" s="10"/>
    </row>
    <row r="43" spans="1:41" ht="12.6" customHeight="1">
      <c r="A43" s="2516"/>
      <c r="B43" s="2517"/>
      <c r="C43" s="2517"/>
      <c r="D43" s="2517"/>
      <c r="E43" s="2517"/>
      <c r="F43" s="2517"/>
      <c r="G43" s="2517"/>
      <c r="H43" s="2518"/>
      <c r="I43" s="5"/>
      <c r="J43" s="6"/>
      <c r="K43" s="6"/>
      <c r="L43" s="13"/>
      <c r="M43" s="15"/>
      <c r="N43" s="6"/>
      <c r="O43" s="6"/>
      <c r="P43" s="13"/>
      <c r="Q43" s="15"/>
      <c r="R43" s="6"/>
      <c r="S43" s="6"/>
      <c r="T43" s="13"/>
      <c r="U43" s="15"/>
      <c r="V43" s="6"/>
      <c r="W43" s="6"/>
      <c r="X43" s="13"/>
      <c r="Y43" s="15"/>
      <c r="Z43" s="6"/>
      <c r="AA43" s="6"/>
      <c r="AB43" s="13"/>
      <c r="AC43" s="15"/>
      <c r="AD43" s="6"/>
      <c r="AE43" s="6"/>
      <c r="AF43" s="13"/>
      <c r="AG43" s="15"/>
      <c r="AH43" s="6"/>
      <c r="AI43" s="6"/>
      <c r="AJ43" s="13"/>
      <c r="AK43" s="15"/>
      <c r="AL43" s="6"/>
      <c r="AM43" s="6"/>
      <c r="AN43" s="7"/>
    </row>
    <row r="44" spans="1:41" ht="12.6" customHeight="1">
      <c r="A44" s="2510"/>
      <c r="B44" s="2511"/>
      <c r="C44" s="2511"/>
      <c r="D44" s="2511"/>
      <c r="E44" s="2511"/>
      <c r="F44" s="2511"/>
      <c r="G44" s="2511"/>
      <c r="H44" s="2512"/>
      <c r="I44" s="8"/>
      <c r="J44" s="9"/>
      <c r="K44" s="9"/>
      <c r="L44" s="11"/>
      <c r="M44" s="12"/>
      <c r="N44" s="9"/>
      <c r="O44" s="9"/>
      <c r="P44" s="11"/>
      <c r="Q44" s="12"/>
      <c r="R44" s="9"/>
      <c r="S44" s="9"/>
      <c r="T44" s="11"/>
      <c r="U44" s="12"/>
      <c r="V44" s="9"/>
      <c r="W44" s="9"/>
      <c r="X44" s="11"/>
      <c r="Y44" s="12"/>
      <c r="Z44" s="9"/>
      <c r="AA44" s="9"/>
      <c r="AB44" s="11"/>
      <c r="AC44" s="12"/>
      <c r="AD44" s="9"/>
      <c r="AE44" s="9"/>
      <c r="AF44" s="11"/>
      <c r="AG44" s="12"/>
      <c r="AH44" s="9"/>
      <c r="AI44" s="9"/>
      <c r="AJ44" s="11"/>
      <c r="AK44" s="12"/>
      <c r="AL44" s="9"/>
      <c r="AM44" s="9"/>
      <c r="AN44" s="10"/>
    </row>
    <row r="45" spans="1:41" ht="12.6" customHeight="1">
      <c r="A45" s="2516"/>
      <c r="B45" s="2517"/>
      <c r="C45" s="2517"/>
      <c r="D45" s="2517"/>
      <c r="E45" s="2517"/>
      <c r="F45" s="2517"/>
      <c r="G45" s="2517"/>
      <c r="H45" s="2518"/>
      <c r="I45" s="5"/>
      <c r="J45" s="6"/>
      <c r="K45" s="6"/>
      <c r="L45" s="13"/>
      <c r="M45" s="15"/>
      <c r="N45" s="6"/>
      <c r="O45" s="6"/>
      <c r="P45" s="13"/>
      <c r="Q45" s="15"/>
      <c r="R45" s="6"/>
      <c r="S45" s="6"/>
      <c r="T45" s="13"/>
      <c r="U45" s="15"/>
      <c r="V45" s="6"/>
      <c r="W45" s="6"/>
      <c r="X45" s="13"/>
      <c r="Y45" s="15"/>
      <c r="Z45" s="6"/>
      <c r="AA45" s="6"/>
      <c r="AB45" s="13"/>
      <c r="AC45" s="15"/>
      <c r="AD45" s="6"/>
      <c r="AE45" s="6"/>
      <c r="AF45" s="13"/>
      <c r="AG45" s="15"/>
      <c r="AH45" s="6"/>
      <c r="AI45" s="6"/>
      <c r="AJ45" s="13"/>
      <c r="AK45" s="15"/>
      <c r="AL45" s="6"/>
      <c r="AM45" s="6"/>
      <c r="AN45" s="7"/>
    </row>
    <row r="46" spans="1:41" ht="12.6" customHeight="1">
      <c r="A46" s="2510"/>
      <c r="B46" s="2511"/>
      <c r="C46" s="2511"/>
      <c r="D46" s="2511"/>
      <c r="E46" s="2511"/>
      <c r="F46" s="2511"/>
      <c r="G46" s="2511"/>
      <c r="H46" s="2512"/>
      <c r="I46" s="8"/>
      <c r="J46" s="9"/>
      <c r="K46" s="9"/>
      <c r="L46" s="11"/>
      <c r="M46" s="12"/>
      <c r="N46" s="9"/>
      <c r="O46" s="9"/>
      <c r="P46" s="11"/>
      <c r="Q46" s="12"/>
      <c r="R46" s="9"/>
      <c r="S46" s="9"/>
      <c r="T46" s="11"/>
      <c r="U46" s="12"/>
      <c r="V46" s="9"/>
      <c r="W46" s="9"/>
      <c r="X46" s="11"/>
      <c r="Y46" s="12"/>
      <c r="Z46" s="9"/>
      <c r="AA46" s="9"/>
      <c r="AB46" s="11"/>
      <c r="AC46" s="12"/>
      <c r="AD46" s="9"/>
      <c r="AE46" s="9"/>
      <c r="AF46" s="11"/>
      <c r="AG46" s="12"/>
      <c r="AH46" s="9"/>
      <c r="AI46" s="9"/>
      <c r="AJ46" s="11"/>
      <c r="AK46" s="12"/>
      <c r="AL46" s="9"/>
      <c r="AM46" s="9"/>
      <c r="AN46" s="10"/>
    </row>
    <row r="47" spans="1:41" ht="12.6" customHeight="1">
      <c r="A47" s="2516"/>
      <c r="B47" s="2517"/>
      <c r="C47" s="2517"/>
      <c r="D47" s="2517"/>
      <c r="E47" s="2517"/>
      <c r="F47" s="2517"/>
      <c r="G47" s="2517"/>
      <c r="H47" s="2518"/>
      <c r="I47" s="5"/>
      <c r="J47" s="6"/>
      <c r="K47" s="6"/>
      <c r="L47" s="13"/>
      <c r="M47" s="15"/>
      <c r="N47" s="6"/>
      <c r="O47" s="6"/>
      <c r="P47" s="13"/>
      <c r="Q47" s="15"/>
      <c r="R47" s="6"/>
      <c r="S47" s="6"/>
      <c r="T47" s="13"/>
      <c r="U47" s="15"/>
      <c r="V47" s="6"/>
      <c r="W47" s="6"/>
      <c r="X47" s="13"/>
      <c r="Y47" s="15"/>
      <c r="Z47" s="6"/>
      <c r="AA47" s="6"/>
      <c r="AB47" s="13"/>
      <c r="AC47" s="15"/>
      <c r="AD47" s="6"/>
      <c r="AE47" s="6"/>
      <c r="AF47" s="13"/>
      <c r="AG47" s="15"/>
      <c r="AH47" s="6"/>
      <c r="AI47" s="6"/>
      <c r="AJ47" s="13"/>
      <c r="AK47" s="15"/>
      <c r="AL47" s="6"/>
      <c r="AM47" s="6"/>
      <c r="AN47" s="7"/>
    </row>
    <row r="48" spans="1:41" ht="12.6" customHeight="1">
      <c r="A48" s="2510"/>
      <c r="B48" s="2511"/>
      <c r="C48" s="2511"/>
      <c r="D48" s="2511"/>
      <c r="E48" s="2511"/>
      <c r="F48" s="2511"/>
      <c r="G48" s="2511"/>
      <c r="H48" s="2512"/>
      <c r="I48" s="8"/>
      <c r="J48" s="9"/>
      <c r="K48" s="9"/>
      <c r="L48" s="11"/>
      <c r="M48" s="12"/>
      <c r="N48" s="9"/>
      <c r="O48" s="9"/>
      <c r="P48" s="11"/>
      <c r="Q48" s="12"/>
      <c r="R48" s="9"/>
      <c r="S48" s="9"/>
      <c r="T48" s="11"/>
      <c r="U48" s="12"/>
      <c r="V48" s="9"/>
      <c r="W48" s="9"/>
      <c r="X48" s="11"/>
      <c r="Y48" s="12"/>
      <c r="Z48" s="9"/>
      <c r="AA48" s="9"/>
      <c r="AB48" s="11"/>
      <c r="AC48" s="12"/>
      <c r="AD48" s="9"/>
      <c r="AE48" s="9"/>
      <c r="AF48" s="11"/>
      <c r="AG48" s="12"/>
      <c r="AH48" s="9"/>
      <c r="AI48" s="9"/>
      <c r="AJ48" s="11"/>
      <c r="AK48" s="12"/>
      <c r="AL48" s="9"/>
      <c r="AM48" s="9"/>
      <c r="AN48" s="10"/>
    </row>
    <row r="49" spans="1:40" ht="12.6" customHeight="1">
      <c r="A49" s="2516"/>
      <c r="B49" s="2517"/>
      <c r="C49" s="2517"/>
      <c r="D49" s="2517"/>
      <c r="E49" s="2517"/>
      <c r="F49" s="2517"/>
      <c r="G49" s="2517"/>
      <c r="H49" s="2518"/>
      <c r="I49" s="5"/>
      <c r="J49" s="6"/>
      <c r="K49" s="6"/>
      <c r="L49" s="13"/>
      <c r="M49" s="15"/>
      <c r="N49" s="6"/>
      <c r="O49" s="6"/>
      <c r="P49" s="13"/>
      <c r="Q49" s="15"/>
      <c r="R49" s="6"/>
      <c r="S49" s="6"/>
      <c r="T49" s="13"/>
      <c r="U49" s="15"/>
      <c r="V49" s="6"/>
      <c r="W49" s="6"/>
      <c r="X49" s="13"/>
      <c r="Y49" s="15"/>
      <c r="Z49" s="6"/>
      <c r="AA49" s="6"/>
      <c r="AB49" s="13"/>
      <c r="AC49" s="15"/>
      <c r="AD49" s="6"/>
      <c r="AE49" s="6"/>
      <c r="AF49" s="13"/>
      <c r="AG49" s="15"/>
      <c r="AH49" s="6"/>
      <c r="AI49" s="6"/>
      <c r="AJ49" s="13"/>
      <c r="AK49" s="15"/>
      <c r="AL49" s="6"/>
      <c r="AM49" s="6"/>
      <c r="AN49" s="7"/>
    </row>
    <row r="50" spans="1:40" ht="12.6" customHeight="1">
      <c r="A50" s="2510"/>
      <c r="B50" s="2511"/>
      <c r="C50" s="2511"/>
      <c r="D50" s="2511"/>
      <c r="E50" s="2511"/>
      <c r="F50" s="2511"/>
      <c r="G50" s="2511"/>
      <c r="H50" s="2512"/>
      <c r="I50" s="8"/>
      <c r="J50" s="9"/>
      <c r="K50" s="9"/>
      <c r="L50" s="11"/>
      <c r="M50" s="12"/>
      <c r="N50" s="9"/>
      <c r="O50" s="9"/>
      <c r="P50" s="11"/>
      <c r="Q50" s="12"/>
      <c r="R50" s="9"/>
      <c r="S50" s="9"/>
      <c r="T50" s="11"/>
      <c r="U50" s="12"/>
      <c r="V50" s="9"/>
      <c r="W50" s="9"/>
      <c r="X50" s="11"/>
      <c r="Y50" s="12"/>
      <c r="Z50" s="9"/>
      <c r="AA50" s="9"/>
      <c r="AB50" s="11"/>
      <c r="AC50" s="12"/>
      <c r="AD50" s="9"/>
      <c r="AE50" s="9"/>
      <c r="AF50" s="11"/>
      <c r="AG50" s="12"/>
      <c r="AH50" s="9"/>
      <c r="AI50" s="9"/>
      <c r="AJ50" s="11"/>
      <c r="AK50" s="12"/>
      <c r="AL50" s="9"/>
      <c r="AM50" s="9"/>
      <c r="AN50" s="10"/>
    </row>
    <row r="51" spans="1:40" ht="12.6" customHeight="1">
      <c r="A51" s="2516"/>
      <c r="B51" s="2517"/>
      <c r="C51" s="2517"/>
      <c r="D51" s="2517"/>
      <c r="E51" s="2517"/>
      <c r="F51" s="2517"/>
      <c r="G51" s="2517"/>
      <c r="H51" s="2518"/>
      <c r="I51" s="5"/>
      <c r="J51" s="6"/>
      <c r="K51" s="6"/>
      <c r="L51" s="13"/>
      <c r="M51" s="15"/>
      <c r="N51" s="6"/>
      <c r="O51" s="6"/>
      <c r="P51" s="13"/>
      <c r="Q51" s="15"/>
      <c r="R51" s="6"/>
      <c r="S51" s="6"/>
      <c r="T51" s="13"/>
      <c r="U51" s="15"/>
      <c r="V51" s="6"/>
      <c r="W51" s="6"/>
      <c r="X51" s="13"/>
      <c r="Y51" s="15"/>
      <c r="Z51" s="6"/>
      <c r="AA51" s="6"/>
      <c r="AB51" s="13"/>
      <c r="AC51" s="15"/>
      <c r="AD51" s="6"/>
      <c r="AE51" s="6"/>
      <c r="AF51" s="13"/>
      <c r="AG51" s="15"/>
      <c r="AH51" s="6"/>
      <c r="AI51" s="6"/>
      <c r="AJ51" s="13"/>
      <c r="AK51" s="15"/>
      <c r="AL51" s="6"/>
      <c r="AM51" s="6"/>
      <c r="AN51" s="7"/>
    </row>
    <row r="52" spans="1:40" ht="12.6" customHeight="1">
      <c r="A52" s="2510"/>
      <c r="B52" s="2511"/>
      <c r="C52" s="2511"/>
      <c r="D52" s="2511"/>
      <c r="E52" s="2511"/>
      <c r="F52" s="2511"/>
      <c r="G52" s="2511"/>
      <c r="H52" s="2512"/>
      <c r="I52" s="8"/>
      <c r="J52" s="9"/>
      <c r="K52" s="9"/>
      <c r="L52" s="11"/>
      <c r="M52" s="12"/>
      <c r="N52" s="9"/>
      <c r="O52" s="9"/>
      <c r="P52" s="11"/>
      <c r="Q52" s="12"/>
      <c r="R52" s="9"/>
      <c r="S52" s="9"/>
      <c r="T52" s="11"/>
      <c r="U52" s="12"/>
      <c r="V52" s="9"/>
      <c r="W52" s="9"/>
      <c r="X52" s="11"/>
      <c r="Y52" s="12"/>
      <c r="Z52" s="9"/>
      <c r="AA52" s="9"/>
      <c r="AB52" s="11"/>
      <c r="AC52" s="12"/>
      <c r="AD52" s="9"/>
      <c r="AE52" s="9"/>
      <c r="AF52" s="11"/>
      <c r="AG52" s="12"/>
      <c r="AH52" s="9"/>
      <c r="AI52" s="9"/>
      <c r="AJ52" s="11"/>
      <c r="AK52" s="12"/>
      <c r="AL52" s="9"/>
      <c r="AM52" s="9"/>
      <c r="AN52" s="10"/>
    </row>
    <row r="53" spans="1:40" ht="12.6" customHeight="1">
      <c r="A53" s="2516"/>
      <c r="B53" s="2517"/>
      <c r="C53" s="2517"/>
      <c r="D53" s="2517"/>
      <c r="E53" s="2517"/>
      <c r="F53" s="2517"/>
      <c r="G53" s="2517"/>
      <c r="H53" s="2518"/>
      <c r="I53" s="5"/>
      <c r="J53" s="6"/>
      <c r="K53" s="6"/>
      <c r="L53" s="13"/>
      <c r="M53" s="15"/>
      <c r="N53" s="6"/>
      <c r="O53" s="6"/>
      <c r="P53" s="13"/>
      <c r="Q53" s="15"/>
      <c r="R53" s="6"/>
      <c r="S53" s="6"/>
      <c r="T53" s="13"/>
      <c r="U53" s="15"/>
      <c r="V53" s="6"/>
      <c r="W53" s="6"/>
      <c r="X53" s="13"/>
      <c r="Y53" s="15"/>
      <c r="Z53" s="6"/>
      <c r="AA53" s="6"/>
      <c r="AB53" s="13"/>
      <c r="AC53" s="15"/>
      <c r="AD53" s="6"/>
      <c r="AE53" s="6"/>
      <c r="AF53" s="13"/>
      <c r="AG53" s="15"/>
      <c r="AH53" s="6"/>
      <c r="AI53" s="6"/>
      <c r="AJ53" s="13"/>
      <c r="AK53" s="15"/>
      <c r="AL53" s="6"/>
      <c r="AM53" s="6"/>
      <c r="AN53" s="7"/>
    </row>
    <row r="54" spans="1:40" ht="12.6" customHeight="1">
      <c r="A54" s="2510"/>
      <c r="B54" s="2511"/>
      <c r="C54" s="2511"/>
      <c r="D54" s="2511"/>
      <c r="E54" s="2511"/>
      <c r="F54" s="2511"/>
      <c r="G54" s="2511"/>
      <c r="H54" s="2512"/>
      <c r="I54" s="8"/>
      <c r="J54" s="9"/>
      <c r="K54" s="9"/>
      <c r="L54" s="11"/>
      <c r="M54" s="12"/>
      <c r="N54" s="9"/>
      <c r="O54" s="9"/>
      <c r="P54" s="11"/>
      <c r="Q54" s="12"/>
      <c r="R54" s="9"/>
      <c r="S54" s="9"/>
      <c r="T54" s="11"/>
      <c r="U54" s="12"/>
      <c r="V54" s="9"/>
      <c r="W54" s="9"/>
      <c r="X54" s="11"/>
      <c r="Y54" s="12"/>
      <c r="Z54" s="9"/>
      <c r="AA54" s="9"/>
      <c r="AB54" s="11"/>
      <c r="AC54" s="12"/>
      <c r="AD54" s="9"/>
      <c r="AE54" s="9"/>
      <c r="AF54" s="11"/>
      <c r="AG54" s="12"/>
      <c r="AH54" s="9"/>
      <c r="AI54" s="9"/>
      <c r="AJ54" s="11"/>
      <c r="AK54" s="12"/>
      <c r="AL54" s="9"/>
      <c r="AM54" s="9"/>
      <c r="AN54" s="10"/>
    </row>
    <row r="55" spans="1:40" ht="12.6" customHeight="1">
      <c r="A55" s="2516"/>
      <c r="B55" s="2517"/>
      <c r="C55" s="2517"/>
      <c r="D55" s="2517"/>
      <c r="E55" s="2517"/>
      <c r="F55" s="2517"/>
      <c r="G55" s="2517"/>
      <c r="H55" s="2518"/>
      <c r="I55" s="5"/>
      <c r="J55" s="6"/>
      <c r="K55" s="6"/>
      <c r="L55" s="13"/>
      <c r="M55" s="15"/>
      <c r="N55" s="6"/>
      <c r="O55" s="6"/>
      <c r="P55" s="13"/>
      <c r="Q55" s="15"/>
      <c r="R55" s="6"/>
      <c r="S55" s="6"/>
      <c r="T55" s="13"/>
      <c r="U55" s="15"/>
      <c r="V55" s="6"/>
      <c r="W55" s="6"/>
      <c r="X55" s="13"/>
      <c r="Y55" s="15"/>
      <c r="Z55" s="6"/>
      <c r="AA55" s="6"/>
      <c r="AB55" s="13"/>
      <c r="AC55" s="15"/>
      <c r="AD55" s="6"/>
      <c r="AE55" s="6"/>
      <c r="AF55" s="13"/>
      <c r="AG55" s="15"/>
      <c r="AH55" s="6"/>
      <c r="AI55" s="6"/>
      <c r="AJ55" s="13"/>
      <c r="AK55" s="15"/>
      <c r="AL55" s="6"/>
      <c r="AM55" s="6"/>
      <c r="AN55" s="7"/>
    </row>
    <row r="56" spans="1:40" ht="12.6" customHeight="1">
      <c r="A56" s="2510"/>
      <c r="B56" s="2511"/>
      <c r="C56" s="2511"/>
      <c r="D56" s="2511"/>
      <c r="E56" s="2511"/>
      <c r="F56" s="2511"/>
      <c r="G56" s="2511"/>
      <c r="H56" s="2512"/>
      <c r="I56" s="8"/>
      <c r="J56" s="9"/>
      <c r="K56" s="9"/>
      <c r="L56" s="11"/>
      <c r="M56" s="12"/>
      <c r="N56" s="9"/>
      <c r="O56" s="9"/>
      <c r="P56" s="11"/>
      <c r="Q56" s="12"/>
      <c r="R56" s="9"/>
      <c r="S56" s="9"/>
      <c r="T56" s="11"/>
      <c r="U56" s="12"/>
      <c r="V56" s="9"/>
      <c r="W56" s="9"/>
      <c r="X56" s="11"/>
      <c r="Y56" s="12"/>
      <c r="Z56" s="9"/>
      <c r="AA56" s="9"/>
      <c r="AB56" s="11"/>
      <c r="AC56" s="12"/>
      <c r="AD56" s="9"/>
      <c r="AE56" s="9"/>
      <c r="AF56" s="11"/>
      <c r="AG56" s="12"/>
      <c r="AH56" s="9"/>
      <c r="AI56" s="9"/>
      <c r="AJ56" s="11"/>
      <c r="AK56" s="12"/>
      <c r="AL56" s="9"/>
      <c r="AM56" s="9"/>
      <c r="AN56" s="10"/>
    </row>
    <row r="57" spans="1:40" ht="12.6" customHeight="1">
      <c r="A57" s="2516"/>
      <c r="B57" s="2517"/>
      <c r="C57" s="2517"/>
      <c r="D57" s="2517"/>
      <c r="E57" s="2517"/>
      <c r="F57" s="2517"/>
      <c r="G57" s="2517"/>
      <c r="H57" s="2518"/>
      <c r="I57" s="5"/>
      <c r="J57" s="6"/>
      <c r="K57" s="6"/>
      <c r="L57" s="13"/>
      <c r="M57" s="15"/>
      <c r="N57" s="6"/>
      <c r="O57" s="6"/>
      <c r="P57" s="13"/>
      <c r="Q57" s="15"/>
      <c r="R57" s="6"/>
      <c r="S57" s="6"/>
      <c r="T57" s="13"/>
      <c r="U57" s="15"/>
      <c r="V57" s="6"/>
      <c r="W57" s="6"/>
      <c r="X57" s="13"/>
      <c r="Y57" s="15"/>
      <c r="Z57" s="6"/>
      <c r="AA57" s="6"/>
      <c r="AB57" s="13"/>
      <c r="AC57" s="15"/>
      <c r="AD57" s="6"/>
      <c r="AE57" s="6"/>
      <c r="AF57" s="13"/>
      <c r="AG57" s="15"/>
      <c r="AH57" s="6"/>
      <c r="AI57" s="6"/>
      <c r="AJ57" s="13"/>
      <c r="AK57" s="15"/>
      <c r="AL57" s="6"/>
      <c r="AM57" s="6"/>
      <c r="AN57" s="7"/>
    </row>
    <row r="58" spans="1:40" ht="12.6" customHeight="1">
      <c r="A58" s="2510"/>
      <c r="B58" s="2511"/>
      <c r="C58" s="2511"/>
      <c r="D58" s="2511"/>
      <c r="E58" s="2511"/>
      <c r="F58" s="2511"/>
      <c r="G58" s="2511"/>
      <c r="H58" s="2512"/>
      <c r="I58" s="8"/>
      <c r="J58" s="9"/>
      <c r="K58" s="9"/>
      <c r="L58" s="11"/>
      <c r="M58" s="12"/>
      <c r="N58" s="9"/>
      <c r="O58" s="9"/>
      <c r="P58" s="11"/>
      <c r="Q58" s="12"/>
      <c r="R58" s="9"/>
      <c r="S58" s="9"/>
      <c r="T58" s="11"/>
      <c r="U58" s="12"/>
      <c r="V58" s="9"/>
      <c r="W58" s="9"/>
      <c r="X58" s="11"/>
      <c r="Y58" s="12"/>
      <c r="Z58" s="9"/>
      <c r="AA58" s="9"/>
      <c r="AB58" s="11"/>
      <c r="AC58" s="12"/>
      <c r="AD58" s="9"/>
      <c r="AE58" s="9"/>
      <c r="AF58" s="11"/>
      <c r="AG58" s="12"/>
      <c r="AH58" s="9"/>
      <c r="AI58" s="9"/>
      <c r="AJ58" s="11"/>
      <c r="AK58" s="12"/>
      <c r="AL58" s="9"/>
      <c r="AM58" s="9"/>
      <c r="AN58" s="10"/>
    </row>
    <row r="59" spans="1:40" ht="12.6" customHeight="1">
      <c r="A59" s="2516"/>
      <c r="B59" s="2517"/>
      <c r="C59" s="2517"/>
      <c r="D59" s="2517"/>
      <c r="E59" s="2517"/>
      <c r="F59" s="2517"/>
      <c r="G59" s="2517"/>
      <c r="H59" s="2518"/>
      <c r="I59" s="5"/>
      <c r="J59" s="6"/>
      <c r="K59" s="6"/>
      <c r="L59" s="13"/>
      <c r="M59" s="15"/>
      <c r="N59" s="6"/>
      <c r="O59" s="6"/>
      <c r="P59" s="13"/>
      <c r="Q59" s="15"/>
      <c r="R59" s="6"/>
      <c r="S59" s="6"/>
      <c r="T59" s="13"/>
      <c r="U59" s="15"/>
      <c r="V59" s="6"/>
      <c r="W59" s="6"/>
      <c r="X59" s="13"/>
      <c r="Y59" s="15"/>
      <c r="Z59" s="6"/>
      <c r="AA59" s="6"/>
      <c r="AB59" s="13"/>
      <c r="AC59" s="15"/>
      <c r="AD59" s="6"/>
      <c r="AE59" s="6"/>
      <c r="AF59" s="13"/>
      <c r="AG59" s="15"/>
      <c r="AH59" s="6"/>
      <c r="AI59" s="6"/>
      <c r="AJ59" s="13"/>
      <c r="AK59" s="15"/>
      <c r="AL59" s="6"/>
      <c r="AM59" s="6"/>
      <c r="AN59" s="7"/>
    </row>
    <row r="60" spans="1:40" ht="12.6" customHeight="1">
      <c r="A60" s="2510"/>
      <c r="B60" s="2511"/>
      <c r="C60" s="2511"/>
      <c r="D60" s="2511"/>
      <c r="E60" s="2511"/>
      <c r="F60" s="2511"/>
      <c r="G60" s="2511"/>
      <c r="H60" s="2512"/>
      <c r="I60" s="8"/>
      <c r="J60" s="9"/>
      <c r="K60" s="9"/>
      <c r="L60" s="11"/>
      <c r="M60" s="12"/>
      <c r="N60" s="9"/>
      <c r="O60" s="9"/>
      <c r="P60" s="11"/>
      <c r="Q60" s="12"/>
      <c r="R60" s="9"/>
      <c r="S60" s="9"/>
      <c r="T60" s="11"/>
      <c r="U60" s="12"/>
      <c r="V60" s="9"/>
      <c r="W60" s="9"/>
      <c r="X60" s="11"/>
      <c r="Y60" s="12"/>
      <c r="Z60" s="9"/>
      <c r="AA60" s="9"/>
      <c r="AB60" s="11"/>
      <c r="AC60" s="12"/>
      <c r="AD60" s="9"/>
      <c r="AE60" s="9"/>
      <c r="AF60" s="11"/>
      <c r="AG60" s="12"/>
      <c r="AH60" s="9"/>
      <c r="AI60" s="9"/>
      <c r="AJ60" s="11"/>
      <c r="AK60" s="12"/>
      <c r="AL60" s="9"/>
      <c r="AM60" s="9"/>
      <c r="AN60" s="10"/>
    </row>
    <row r="61" spans="1:40" ht="12.6" customHeight="1">
      <c r="A61" s="2516"/>
      <c r="B61" s="2517"/>
      <c r="C61" s="2517"/>
      <c r="D61" s="2517"/>
      <c r="E61" s="2517"/>
      <c r="F61" s="2517"/>
      <c r="G61" s="2517"/>
      <c r="H61" s="2518"/>
      <c r="I61" s="5"/>
      <c r="J61" s="6"/>
      <c r="K61" s="6"/>
      <c r="L61" s="13"/>
      <c r="M61" s="15"/>
      <c r="N61" s="6"/>
      <c r="O61" s="6"/>
      <c r="P61" s="13"/>
      <c r="Q61" s="15"/>
      <c r="R61" s="6"/>
      <c r="S61" s="6"/>
      <c r="T61" s="13"/>
      <c r="U61" s="15"/>
      <c r="V61" s="6"/>
      <c r="W61" s="6"/>
      <c r="X61" s="13"/>
      <c r="Y61" s="15"/>
      <c r="Z61" s="6"/>
      <c r="AA61" s="6"/>
      <c r="AB61" s="13"/>
      <c r="AC61" s="15"/>
      <c r="AD61" s="6"/>
      <c r="AE61" s="6"/>
      <c r="AF61" s="13"/>
      <c r="AG61" s="15"/>
      <c r="AH61" s="6"/>
      <c r="AI61" s="6"/>
      <c r="AJ61" s="13"/>
      <c r="AK61" s="15"/>
      <c r="AL61" s="6"/>
      <c r="AM61" s="6"/>
      <c r="AN61" s="7"/>
    </row>
    <row r="62" spans="1:40" ht="12.6" customHeight="1">
      <c r="A62" s="2510"/>
      <c r="B62" s="2511"/>
      <c r="C62" s="2511"/>
      <c r="D62" s="2511"/>
      <c r="E62" s="2511"/>
      <c r="F62" s="2511"/>
      <c r="G62" s="2511"/>
      <c r="H62" s="2512"/>
      <c r="I62" s="8"/>
      <c r="J62" s="9"/>
      <c r="K62" s="9"/>
      <c r="L62" s="11"/>
      <c r="M62" s="12"/>
      <c r="N62" s="9"/>
      <c r="O62" s="9"/>
      <c r="P62" s="11"/>
      <c r="Q62" s="12"/>
      <c r="R62" s="9"/>
      <c r="S62" s="9"/>
      <c r="T62" s="11"/>
      <c r="U62" s="12"/>
      <c r="V62" s="9"/>
      <c r="W62" s="9"/>
      <c r="X62" s="11"/>
      <c r="Y62" s="12"/>
      <c r="Z62" s="9"/>
      <c r="AA62" s="9"/>
      <c r="AB62" s="11"/>
      <c r="AC62" s="12"/>
      <c r="AD62" s="9"/>
      <c r="AE62" s="9"/>
      <c r="AF62" s="11"/>
      <c r="AG62" s="12"/>
      <c r="AH62" s="9"/>
      <c r="AI62" s="9"/>
      <c r="AJ62" s="11"/>
      <c r="AK62" s="12"/>
      <c r="AL62" s="9"/>
      <c r="AM62" s="9"/>
      <c r="AN62" s="10"/>
    </row>
    <row r="63" spans="1:40" ht="12.6" customHeight="1">
      <c r="A63" s="2516"/>
      <c r="B63" s="2517"/>
      <c r="C63" s="2517"/>
      <c r="D63" s="2517"/>
      <c r="E63" s="2517"/>
      <c r="F63" s="2517"/>
      <c r="G63" s="2517"/>
      <c r="H63" s="2518"/>
      <c r="I63" s="5"/>
      <c r="J63" s="6"/>
      <c r="K63" s="6"/>
      <c r="L63" s="13"/>
      <c r="M63" s="15"/>
      <c r="N63" s="6"/>
      <c r="O63" s="6"/>
      <c r="P63" s="13"/>
      <c r="Q63" s="15"/>
      <c r="R63" s="6"/>
      <c r="S63" s="6"/>
      <c r="T63" s="13"/>
      <c r="U63" s="15"/>
      <c r="V63" s="6"/>
      <c r="W63" s="6"/>
      <c r="X63" s="13"/>
      <c r="Y63" s="15"/>
      <c r="Z63" s="6"/>
      <c r="AA63" s="6"/>
      <c r="AB63" s="13"/>
      <c r="AC63" s="15"/>
      <c r="AD63" s="6"/>
      <c r="AE63" s="6"/>
      <c r="AF63" s="13"/>
      <c r="AG63" s="15"/>
      <c r="AH63" s="6"/>
      <c r="AI63" s="6"/>
      <c r="AJ63" s="13"/>
      <c r="AK63" s="15"/>
      <c r="AL63" s="6"/>
      <c r="AM63" s="6"/>
      <c r="AN63" s="7"/>
    </row>
    <row r="64" spans="1:40" ht="12.6" customHeight="1">
      <c r="A64" s="2510"/>
      <c r="B64" s="2511"/>
      <c r="C64" s="2511"/>
      <c r="D64" s="2511"/>
      <c r="E64" s="2511"/>
      <c r="F64" s="2511"/>
      <c r="G64" s="2511"/>
      <c r="H64" s="2512"/>
      <c r="I64" s="8"/>
      <c r="J64" s="9"/>
      <c r="K64" s="9"/>
      <c r="L64" s="11"/>
      <c r="M64" s="12"/>
      <c r="N64" s="9"/>
      <c r="O64" s="9"/>
      <c r="P64" s="11"/>
      <c r="Q64" s="12"/>
      <c r="R64" s="9"/>
      <c r="S64" s="9"/>
      <c r="T64" s="11"/>
      <c r="U64" s="12"/>
      <c r="V64" s="9"/>
      <c r="W64" s="9"/>
      <c r="X64" s="11"/>
      <c r="Y64" s="12"/>
      <c r="Z64" s="9"/>
      <c r="AA64" s="9"/>
      <c r="AB64" s="11"/>
      <c r="AC64" s="12"/>
      <c r="AD64" s="9"/>
      <c r="AE64" s="9"/>
      <c r="AF64" s="11"/>
      <c r="AG64" s="12"/>
      <c r="AH64" s="9"/>
      <c r="AI64" s="9"/>
      <c r="AJ64" s="11"/>
      <c r="AK64" s="12"/>
      <c r="AL64" s="9"/>
      <c r="AM64" s="9"/>
      <c r="AN64" s="10"/>
    </row>
    <row r="65" spans="1:40" ht="12.6" customHeight="1">
      <c r="A65" s="2516"/>
      <c r="B65" s="2517"/>
      <c r="C65" s="2517"/>
      <c r="D65" s="2517"/>
      <c r="E65" s="2517"/>
      <c r="F65" s="2517"/>
      <c r="G65" s="2517"/>
      <c r="H65" s="2518"/>
      <c r="I65" s="5"/>
      <c r="J65" s="6"/>
      <c r="K65" s="6"/>
      <c r="L65" s="13"/>
      <c r="M65" s="15"/>
      <c r="N65" s="6"/>
      <c r="O65" s="6"/>
      <c r="P65" s="13"/>
      <c r="Q65" s="15"/>
      <c r="R65" s="6"/>
      <c r="S65" s="6"/>
      <c r="T65" s="13"/>
      <c r="U65" s="15"/>
      <c r="V65" s="6"/>
      <c r="W65" s="6"/>
      <c r="X65" s="13"/>
      <c r="Y65" s="15"/>
      <c r="Z65" s="6"/>
      <c r="AA65" s="6"/>
      <c r="AB65" s="13"/>
      <c r="AC65" s="15"/>
      <c r="AD65" s="6"/>
      <c r="AE65" s="6"/>
      <c r="AF65" s="13"/>
      <c r="AG65" s="15"/>
      <c r="AH65" s="6"/>
      <c r="AI65" s="6"/>
      <c r="AJ65" s="13"/>
      <c r="AK65" s="15"/>
      <c r="AL65" s="6"/>
      <c r="AM65" s="6"/>
      <c r="AN65" s="7"/>
    </row>
    <row r="66" spans="1:40" ht="12.6" customHeight="1">
      <c r="A66" s="2510"/>
      <c r="B66" s="2511"/>
      <c r="C66" s="2511"/>
      <c r="D66" s="2511"/>
      <c r="E66" s="2511"/>
      <c r="F66" s="2511"/>
      <c r="G66" s="2511"/>
      <c r="H66" s="2512"/>
      <c r="I66" s="8"/>
      <c r="J66" s="9"/>
      <c r="K66" s="9"/>
      <c r="L66" s="11"/>
      <c r="M66" s="12"/>
      <c r="N66" s="9"/>
      <c r="O66" s="9"/>
      <c r="P66" s="11"/>
      <c r="Q66" s="12"/>
      <c r="R66" s="9"/>
      <c r="S66" s="9"/>
      <c r="T66" s="11"/>
      <c r="U66" s="12"/>
      <c r="V66" s="9"/>
      <c r="W66" s="9"/>
      <c r="X66" s="11"/>
      <c r="Y66" s="12"/>
      <c r="Z66" s="9"/>
      <c r="AA66" s="9"/>
      <c r="AB66" s="11"/>
      <c r="AC66" s="12"/>
      <c r="AD66" s="9"/>
      <c r="AE66" s="9"/>
      <c r="AF66" s="11"/>
      <c r="AG66" s="12"/>
      <c r="AH66" s="9"/>
      <c r="AI66" s="9"/>
      <c r="AJ66" s="11"/>
      <c r="AK66" s="12"/>
      <c r="AL66" s="9"/>
      <c r="AM66" s="9"/>
      <c r="AN66" s="10"/>
    </row>
    <row r="67" spans="1:40" ht="12.6" customHeight="1">
      <c r="A67" s="2516"/>
      <c r="B67" s="2517"/>
      <c r="C67" s="2517"/>
      <c r="D67" s="2517"/>
      <c r="E67" s="2517"/>
      <c r="F67" s="2517"/>
      <c r="G67" s="2517"/>
      <c r="H67" s="2518"/>
      <c r="I67" s="5"/>
      <c r="J67" s="6"/>
      <c r="K67" s="6"/>
      <c r="L67" s="13"/>
      <c r="M67" s="15"/>
      <c r="N67" s="6"/>
      <c r="O67" s="6"/>
      <c r="P67" s="13"/>
      <c r="Q67" s="15"/>
      <c r="R67" s="6"/>
      <c r="S67" s="6"/>
      <c r="T67" s="13"/>
      <c r="U67" s="15"/>
      <c r="V67" s="6"/>
      <c r="W67" s="6"/>
      <c r="X67" s="13"/>
      <c r="Y67" s="15"/>
      <c r="Z67" s="6"/>
      <c r="AA67" s="6"/>
      <c r="AB67" s="13"/>
      <c r="AC67" s="15"/>
      <c r="AD67" s="6"/>
      <c r="AE67" s="6"/>
      <c r="AF67" s="13"/>
      <c r="AG67" s="15"/>
      <c r="AH67" s="6"/>
      <c r="AI67" s="6"/>
      <c r="AJ67" s="13"/>
      <c r="AK67" s="15"/>
      <c r="AL67" s="6"/>
      <c r="AM67" s="6"/>
      <c r="AN67" s="7"/>
    </row>
    <row r="68" spans="1:40" ht="12.6" customHeight="1">
      <c r="A68" s="16" t="s">
        <v>3</v>
      </c>
      <c r="D68" s="1164" t="s">
        <v>22</v>
      </c>
      <c r="AL68" s="931"/>
      <c r="AM68" s="931"/>
      <c r="AN68" s="9"/>
    </row>
    <row r="69" spans="1:40" ht="12.6" customHeight="1">
      <c r="A69" s="16"/>
      <c r="D69" s="1164" t="s">
        <v>23</v>
      </c>
      <c r="AN69" s="931"/>
    </row>
    <row r="70" spans="1:40" ht="11.1" customHeight="1"/>
    <row r="71" spans="1:40" ht="12.6" customHeight="1">
      <c r="B71" s="2541"/>
      <c r="C71" s="2541"/>
      <c r="D71" s="2541"/>
      <c r="E71" s="2541"/>
      <c r="F71" s="2541"/>
      <c r="G71" s="2541"/>
      <c r="H71" s="2541"/>
      <c r="I71" s="2541"/>
      <c r="J71" s="2541"/>
      <c r="K71" s="2541"/>
      <c r="L71" s="2541" t="s">
        <v>2556</v>
      </c>
      <c r="M71" s="2541"/>
      <c r="N71" s="2541"/>
      <c r="O71" s="2541"/>
      <c r="P71" s="2541"/>
      <c r="Q71" s="2541"/>
      <c r="R71" s="2541"/>
      <c r="S71" s="2541"/>
      <c r="T71" s="2541"/>
      <c r="U71" s="2541"/>
      <c r="V71" s="2541" t="s">
        <v>2557</v>
      </c>
      <c r="W71" s="2541"/>
      <c r="X71" s="2541"/>
      <c r="Y71" s="2541"/>
      <c r="Z71" s="2541"/>
      <c r="AA71" s="2541"/>
      <c r="AB71" s="2541"/>
      <c r="AC71" s="2541"/>
      <c r="AD71" s="2541"/>
      <c r="AE71" s="2541"/>
    </row>
    <row r="72" spans="1:40" ht="12.6" customHeight="1">
      <c r="B72" s="2541"/>
      <c r="C72" s="2541"/>
      <c r="D72" s="2541"/>
      <c r="E72" s="2541"/>
      <c r="F72" s="2541"/>
      <c r="G72" s="2541"/>
      <c r="H72" s="2541"/>
      <c r="I72" s="2541"/>
      <c r="J72" s="2541"/>
      <c r="K72" s="2541"/>
      <c r="L72" s="2541"/>
      <c r="M72" s="2541"/>
      <c r="N72" s="2541"/>
      <c r="O72" s="2541"/>
      <c r="P72" s="2541"/>
      <c r="Q72" s="2541"/>
      <c r="R72" s="2541"/>
      <c r="S72" s="2541"/>
      <c r="T72" s="2541"/>
      <c r="U72" s="2541"/>
      <c r="V72" s="2541"/>
      <c r="W72" s="2541"/>
      <c r="X72" s="2541"/>
      <c r="Y72" s="2541"/>
      <c r="Z72" s="2541"/>
      <c r="AA72" s="2541"/>
      <c r="AB72" s="2541"/>
      <c r="AC72" s="2541"/>
      <c r="AD72" s="2541"/>
      <c r="AE72" s="2541"/>
    </row>
    <row r="73" spans="1:40" ht="12.6" customHeight="1">
      <c r="B73" s="2542" t="s">
        <v>2824</v>
      </c>
      <c r="C73" s="2542"/>
      <c r="D73" s="2542"/>
      <c r="E73" s="2542"/>
      <c r="F73" s="2542"/>
      <c r="G73" s="2542"/>
      <c r="H73" s="2542"/>
      <c r="I73" s="2542"/>
      <c r="J73" s="2542"/>
      <c r="K73" s="2542"/>
      <c r="L73" s="2543" t="s">
        <v>2558</v>
      </c>
      <c r="M73" s="2543"/>
      <c r="N73" s="2543"/>
      <c r="O73" s="2543"/>
      <c r="P73" s="2543"/>
      <c r="Q73" s="2543"/>
      <c r="R73" s="2543"/>
      <c r="S73" s="2543"/>
      <c r="T73" s="2543"/>
      <c r="U73" s="2543"/>
      <c r="V73" s="2543" t="s">
        <v>2558</v>
      </c>
      <c r="W73" s="2543"/>
      <c r="X73" s="2543"/>
      <c r="Y73" s="2543"/>
      <c r="Z73" s="2543"/>
      <c r="AA73" s="2543"/>
      <c r="AB73" s="2543"/>
      <c r="AC73" s="2543"/>
      <c r="AD73" s="2543"/>
      <c r="AE73" s="2543"/>
    </row>
    <row r="74" spans="1:40" ht="12.6" customHeight="1">
      <c r="B74" s="2542"/>
      <c r="C74" s="2542"/>
      <c r="D74" s="2542"/>
      <c r="E74" s="2542"/>
      <c r="F74" s="2542"/>
      <c r="G74" s="2542"/>
      <c r="H74" s="2542"/>
      <c r="I74" s="2542"/>
      <c r="J74" s="2542"/>
      <c r="K74" s="2542"/>
      <c r="L74" s="2543"/>
      <c r="M74" s="2543"/>
      <c r="N74" s="2543"/>
      <c r="O74" s="2543"/>
      <c r="P74" s="2543"/>
      <c r="Q74" s="2543"/>
      <c r="R74" s="2543"/>
      <c r="S74" s="2543"/>
      <c r="T74" s="2543"/>
      <c r="U74" s="2543"/>
      <c r="V74" s="2543"/>
      <c r="W74" s="2543"/>
      <c r="X74" s="2543"/>
      <c r="Y74" s="2543"/>
      <c r="Z74" s="2543"/>
      <c r="AA74" s="2543"/>
      <c r="AB74" s="2543"/>
      <c r="AC74" s="2543"/>
      <c r="AD74" s="2543"/>
      <c r="AE74" s="2543"/>
    </row>
    <row r="75" spans="1:40" ht="33" customHeight="1">
      <c r="B75" s="2544" t="s">
        <v>3080</v>
      </c>
      <c r="C75" s="2544"/>
      <c r="D75" s="2544"/>
      <c r="E75" s="2544"/>
      <c r="F75" s="2544"/>
      <c r="G75" s="2544"/>
      <c r="H75" s="2544"/>
      <c r="I75" s="2544"/>
      <c r="J75" s="2544"/>
      <c r="K75" s="2544"/>
      <c r="L75" s="2544"/>
      <c r="M75" s="2544"/>
      <c r="N75" s="2544"/>
      <c r="O75" s="2544"/>
      <c r="P75" s="2544"/>
      <c r="Q75" s="2544"/>
      <c r="R75" s="2544"/>
      <c r="S75" s="2544"/>
      <c r="T75" s="2544"/>
      <c r="U75" s="2544"/>
      <c r="V75" s="2544"/>
      <c r="W75" s="2544"/>
      <c r="X75" s="2544"/>
      <c r="Y75" s="2544"/>
      <c r="Z75" s="2544"/>
      <c r="AA75" s="2544"/>
      <c r="AB75" s="2544"/>
      <c r="AC75" s="2544"/>
      <c r="AD75" s="2544"/>
      <c r="AE75" s="2544"/>
      <c r="AF75" s="2544"/>
      <c r="AG75" s="2544"/>
      <c r="AH75" s="2544"/>
      <c r="AI75" s="2544"/>
      <c r="AJ75" s="2544"/>
      <c r="AK75" s="2544"/>
      <c r="AL75" s="2544"/>
      <c r="AM75" s="2544"/>
      <c r="AN75" s="2544"/>
    </row>
  </sheetData>
  <mergeCells count="69">
    <mergeCell ref="B75:AN75"/>
    <mergeCell ref="A52:H53"/>
    <mergeCell ref="A54:H55"/>
    <mergeCell ref="A48:H49"/>
    <mergeCell ref="A50:H51"/>
    <mergeCell ref="B71:K72"/>
    <mergeCell ref="L71:U72"/>
    <mergeCell ref="V71:AE72"/>
    <mergeCell ref="B73:K74"/>
    <mergeCell ref="L73:U74"/>
    <mergeCell ref="V73:AE74"/>
    <mergeCell ref="A44:H45"/>
    <mergeCell ref="A46:H47"/>
    <mergeCell ref="A64:H65"/>
    <mergeCell ref="A66:H67"/>
    <mergeCell ref="A60:H61"/>
    <mergeCell ref="A62:H63"/>
    <mergeCell ref="A56:H57"/>
    <mergeCell ref="A58:H59"/>
    <mergeCell ref="A42:H43"/>
    <mergeCell ref="A36:H37"/>
    <mergeCell ref="A38:H39"/>
    <mergeCell ref="X33:Z35"/>
    <mergeCell ref="AA33:AB35"/>
    <mergeCell ref="A40:H41"/>
    <mergeCell ref="AC33:AE35"/>
    <mergeCell ref="AF33:AG35"/>
    <mergeCell ref="A33:H35"/>
    <mergeCell ref="P33:R35"/>
    <mergeCell ref="S33:U35"/>
    <mergeCell ref="V33:W35"/>
    <mergeCell ref="X30:Z32"/>
    <mergeCell ref="AA30:AB32"/>
    <mergeCell ref="AC30:AE32"/>
    <mergeCell ref="AF30:AG32"/>
    <mergeCell ref="A30:H32"/>
    <mergeCell ref="P30:R32"/>
    <mergeCell ref="S30:U32"/>
    <mergeCell ref="V30:W32"/>
    <mergeCell ref="A27:H29"/>
    <mergeCell ref="I27:AN29"/>
    <mergeCell ref="A24:H26"/>
    <mergeCell ref="I24:AN26"/>
    <mergeCell ref="I19:AN21"/>
    <mergeCell ref="A19:H21"/>
    <mergeCell ref="A22:H23"/>
    <mergeCell ref="J22:P23"/>
    <mergeCell ref="Q22:X23"/>
    <mergeCell ref="Y22:AB23"/>
    <mergeCell ref="AC22:AN23"/>
    <mergeCell ref="A16:H18"/>
    <mergeCell ref="I16:AN18"/>
    <mergeCell ref="A14:H15"/>
    <mergeCell ref="I14:AN15"/>
    <mergeCell ref="A11:H13"/>
    <mergeCell ref="Q11:S13"/>
    <mergeCell ref="T11:U13"/>
    <mergeCell ref="V11:W13"/>
    <mergeCell ref="X11:Y13"/>
    <mergeCell ref="Z11:AA13"/>
    <mergeCell ref="AB11:AC13"/>
    <mergeCell ref="AD11:AE13"/>
    <mergeCell ref="L3:M4"/>
    <mergeCell ref="N3:AN4"/>
    <mergeCell ref="A9:AN10"/>
    <mergeCell ref="L7:M8"/>
    <mergeCell ref="N7:AN8"/>
    <mergeCell ref="L5:M6"/>
    <mergeCell ref="N5:AN6"/>
  </mergeCells>
  <phoneticPr fontId="71"/>
  <dataValidations count="1">
    <dataValidation imeMode="halfAlpha" allowBlank="1" showInputMessage="1" showErrorMessage="1" sqref="T11:U13 X11:Y13 AB11:AC13 AO22"/>
  </dataValidations>
  <printOptions horizontalCentered="1"/>
  <pageMargins left="0.78740157480314965" right="0.78740157480314965" top="0.39370078740157483" bottom="0.39370078740157483" header="0.39370078740157483" footer="0.39370078740157483"/>
  <pageSetup paperSize="9" scale="85"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V66"/>
  <sheetViews>
    <sheetView workbookViewId="0"/>
  </sheetViews>
  <sheetFormatPr defaultColWidth="2.125" defaultRowHeight="12.6" customHeight="1"/>
  <cols>
    <col min="1" max="36" width="2.125" style="1"/>
    <col min="37" max="37" width="3" style="1" bestFit="1" customWidth="1"/>
    <col min="38" max="38" width="2.125" style="1"/>
    <col min="39" max="39" width="3" style="1" bestFit="1" customWidth="1"/>
    <col min="40" max="40" width="2.125" style="1"/>
    <col min="41" max="59" width="2.125" style="387"/>
    <col min="60" max="16384" width="2.125" style="1"/>
  </cols>
  <sheetData>
    <row r="1" spans="1:41" ht="12.6" customHeight="1">
      <c r="A1" s="1" t="s">
        <v>157</v>
      </c>
    </row>
    <row r="2" spans="1:41" ht="12.6" customHeight="1">
      <c r="B2" s="28"/>
      <c r="C2" s="28"/>
      <c r="D2" s="28"/>
      <c r="E2" s="28"/>
      <c r="F2" s="28"/>
      <c r="I2" s="144"/>
      <c r="J2" s="2051" t="s">
        <v>170</v>
      </c>
      <c r="K2" s="2051"/>
      <c r="L2" s="2051"/>
      <c r="M2" s="2051"/>
      <c r="N2" s="2051"/>
      <c r="O2" s="2051"/>
      <c r="P2" s="2051"/>
      <c r="Q2" s="2051"/>
      <c r="R2" s="2051"/>
      <c r="S2" s="2051"/>
      <c r="T2" s="2051"/>
      <c r="U2" s="2051"/>
      <c r="V2" s="2051" t="s">
        <v>171</v>
      </c>
      <c r="W2" s="2051"/>
      <c r="X2" s="2051"/>
      <c r="Y2" s="2051"/>
      <c r="Z2" s="2051"/>
      <c r="AA2" s="2051"/>
      <c r="AB2" s="2051"/>
      <c r="AC2" s="2051"/>
      <c r="AD2" s="2056" t="s">
        <v>36</v>
      </c>
      <c r="AE2" s="2056"/>
      <c r="AF2" s="2056"/>
      <c r="AG2" s="2056"/>
      <c r="AH2" s="2056"/>
      <c r="AI2" s="2056"/>
      <c r="AJ2" s="2056"/>
      <c r="AK2" s="28"/>
      <c r="AL2" s="28"/>
      <c r="AM2" s="28"/>
      <c r="AN2" s="28"/>
      <c r="AO2" s="387" t="s">
        <v>2068</v>
      </c>
    </row>
    <row r="3" spans="1:41" ht="12.6" customHeight="1">
      <c r="A3" s="28"/>
      <c r="B3" s="28"/>
      <c r="C3" s="28"/>
      <c r="D3" s="28"/>
      <c r="E3" s="28"/>
      <c r="F3" s="28"/>
      <c r="G3" s="144"/>
      <c r="H3" s="144"/>
      <c r="I3" s="144"/>
      <c r="J3" s="2051"/>
      <c r="K3" s="2051"/>
      <c r="L3" s="2051"/>
      <c r="M3" s="2051"/>
      <c r="N3" s="2051"/>
      <c r="O3" s="2051"/>
      <c r="P3" s="2051"/>
      <c r="Q3" s="2051"/>
      <c r="R3" s="2051"/>
      <c r="S3" s="2051"/>
      <c r="T3" s="2051"/>
      <c r="U3" s="2051"/>
      <c r="V3" s="2051"/>
      <c r="W3" s="2051"/>
      <c r="X3" s="2051"/>
      <c r="Y3" s="2051"/>
      <c r="Z3" s="2051"/>
      <c r="AA3" s="2051"/>
      <c r="AB3" s="2051"/>
      <c r="AC3" s="2051"/>
      <c r="AD3" s="2056"/>
      <c r="AE3" s="2056"/>
      <c r="AF3" s="2056"/>
      <c r="AG3" s="2056"/>
      <c r="AH3" s="2056"/>
      <c r="AI3" s="2056"/>
      <c r="AJ3" s="2056"/>
      <c r="AK3" s="28"/>
      <c r="AL3" s="28"/>
      <c r="AM3" s="28"/>
      <c r="AN3" s="28"/>
    </row>
    <row r="4" spans="1:41" ht="12.6" customHeight="1">
      <c r="A4" s="28"/>
      <c r="B4" s="28"/>
      <c r="C4" s="28"/>
      <c r="D4" s="28"/>
      <c r="E4" s="28"/>
      <c r="F4" s="28"/>
      <c r="I4" s="144"/>
      <c r="J4" s="2051" t="s">
        <v>2373</v>
      </c>
      <c r="K4" s="2051"/>
      <c r="L4" s="2051"/>
      <c r="M4" s="2051"/>
      <c r="N4" s="2051"/>
      <c r="O4" s="2051"/>
      <c r="P4" s="2051"/>
      <c r="Q4" s="2051"/>
      <c r="R4" s="2051"/>
      <c r="S4" s="2051"/>
      <c r="T4" s="2051"/>
      <c r="U4" s="2051"/>
      <c r="V4" s="2051"/>
      <c r="W4" s="2051"/>
      <c r="X4" s="2051"/>
      <c r="Y4" s="2051"/>
      <c r="Z4" s="2051"/>
      <c r="AA4" s="2051"/>
      <c r="AB4" s="2051"/>
      <c r="AC4" s="2051"/>
      <c r="AD4" s="2056"/>
      <c r="AE4" s="2056"/>
      <c r="AF4" s="2056"/>
      <c r="AG4" s="2056"/>
      <c r="AH4" s="2056"/>
      <c r="AI4" s="2056"/>
      <c r="AJ4" s="2056"/>
      <c r="AK4" s="28"/>
      <c r="AL4" s="28"/>
      <c r="AM4" s="28"/>
      <c r="AN4" s="28"/>
    </row>
    <row r="5" spans="1:41" ht="12.6" customHeight="1">
      <c r="A5" s="28"/>
      <c r="B5" s="28"/>
      <c r="C5" s="145"/>
      <c r="D5" s="145"/>
      <c r="E5" s="145"/>
      <c r="F5" s="145"/>
      <c r="G5" s="146"/>
      <c r="H5" s="146"/>
      <c r="I5" s="146"/>
      <c r="J5" s="2147"/>
      <c r="K5" s="2147"/>
      <c r="L5" s="2147"/>
      <c r="M5" s="2147"/>
      <c r="N5" s="2147"/>
      <c r="O5" s="2147"/>
      <c r="P5" s="2147"/>
      <c r="Q5" s="2147"/>
      <c r="R5" s="2147"/>
      <c r="S5" s="2147"/>
      <c r="T5" s="2147"/>
      <c r="U5" s="2147"/>
      <c r="V5" s="2147"/>
      <c r="W5" s="2147"/>
      <c r="X5" s="2147"/>
      <c r="Y5" s="2147"/>
      <c r="Z5" s="2147"/>
      <c r="AA5" s="2147"/>
      <c r="AB5" s="2147"/>
      <c r="AC5" s="2147"/>
      <c r="AD5" s="2056"/>
      <c r="AE5" s="2056"/>
      <c r="AF5" s="2056"/>
      <c r="AG5" s="2056"/>
      <c r="AH5" s="2056"/>
      <c r="AI5" s="2056"/>
      <c r="AJ5" s="2056"/>
      <c r="AK5" s="28"/>
      <c r="AL5" s="28"/>
      <c r="AM5" s="28"/>
      <c r="AN5" s="28"/>
    </row>
    <row r="6" spans="1:41" ht="12.6" customHeight="1">
      <c r="A6" s="2144" t="s">
        <v>159</v>
      </c>
      <c r="B6" s="2145"/>
      <c r="C6" s="2145"/>
      <c r="D6" s="2145"/>
      <c r="E6" s="2145"/>
      <c r="F6" s="2146"/>
      <c r="G6" s="2148"/>
      <c r="H6" s="2149"/>
      <c r="I6" s="2149"/>
      <c r="J6" s="2149"/>
      <c r="K6" s="2149"/>
      <c r="L6" s="2149"/>
      <c r="M6" s="2149"/>
      <c r="N6" s="2149"/>
      <c r="O6" s="2149"/>
      <c r="P6" s="2149"/>
      <c r="Q6" s="2149"/>
      <c r="R6" s="2149"/>
      <c r="S6" s="2149"/>
      <c r="T6" s="2149"/>
      <c r="U6" s="2149"/>
      <c r="V6" s="2149"/>
      <c r="W6" s="2149"/>
      <c r="X6" s="2149"/>
      <c r="Y6" s="2149"/>
      <c r="Z6" s="2149"/>
      <c r="AA6" s="2149"/>
      <c r="AB6" s="2159" t="s">
        <v>158</v>
      </c>
      <c r="AC6" s="2160"/>
      <c r="AD6" s="2160"/>
      <c r="AE6" s="2160"/>
      <c r="AF6" s="2160"/>
      <c r="AG6" s="2160"/>
      <c r="AH6" s="2160"/>
      <c r="AI6" s="2160"/>
      <c r="AJ6" s="2160"/>
      <c r="AK6" s="2160"/>
      <c r="AL6" s="2160"/>
      <c r="AM6" s="2160"/>
      <c r="AN6" s="2161"/>
      <c r="AO6" s="387" t="s">
        <v>1699</v>
      </c>
    </row>
    <row r="7" spans="1:41" ht="12.6" customHeight="1">
      <c r="A7" s="1982" t="s">
        <v>179</v>
      </c>
      <c r="B7" s="1983"/>
      <c r="C7" s="1983"/>
      <c r="D7" s="1983"/>
      <c r="E7" s="1983"/>
      <c r="F7" s="2162"/>
      <c r="G7" s="2150">
        <f>IF(一括入力シート!B56="",一括入力シート!B59,一括入力シート!B56)</f>
        <v>0</v>
      </c>
      <c r="H7" s="2151"/>
      <c r="I7" s="2151"/>
      <c r="J7" s="2151"/>
      <c r="K7" s="2151"/>
      <c r="L7" s="2151"/>
      <c r="M7" s="2151"/>
      <c r="N7" s="2151"/>
      <c r="O7" s="2151"/>
      <c r="P7" s="2151"/>
      <c r="Q7" s="2151"/>
      <c r="R7" s="2151"/>
      <c r="S7" s="2151"/>
      <c r="T7" s="2151"/>
      <c r="U7" s="2151"/>
      <c r="V7" s="2151"/>
      <c r="W7" s="2151"/>
      <c r="X7" s="2151"/>
      <c r="Y7" s="2151"/>
      <c r="Z7" s="2151"/>
      <c r="AA7" s="2152"/>
      <c r="AB7" s="341"/>
      <c r="AC7" s="317"/>
      <c r="AD7" s="317"/>
      <c r="AE7" s="317"/>
      <c r="AF7" s="317"/>
      <c r="AG7" s="317"/>
      <c r="AH7" s="317"/>
      <c r="AI7" s="317"/>
      <c r="AJ7" s="317"/>
      <c r="AK7" s="317"/>
      <c r="AL7" s="317"/>
      <c r="AM7" s="317"/>
      <c r="AN7" s="342"/>
    </row>
    <row r="8" spans="1:41" ht="12.6" customHeight="1">
      <c r="A8" s="1982"/>
      <c r="B8" s="1983"/>
      <c r="C8" s="1983"/>
      <c r="D8" s="1983"/>
      <c r="E8" s="1983"/>
      <c r="F8" s="2162"/>
      <c r="G8" s="2153"/>
      <c r="H8" s="2154"/>
      <c r="I8" s="2154"/>
      <c r="J8" s="2154"/>
      <c r="K8" s="2154"/>
      <c r="L8" s="2154"/>
      <c r="M8" s="2154"/>
      <c r="N8" s="2154"/>
      <c r="O8" s="2154"/>
      <c r="P8" s="2154"/>
      <c r="Q8" s="2154"/>
      <c r="R8" s="2154"/>
      <c r="S8" s="2154"/>
      <c r="T8" s="2154"/>
      <c r="U8" s="2154"/>
      <c r="V8" s="2154"/>
      <c r="W8" s="2154"/>
      <c r="X8" s="2154"/>
      <c r="Y8" s="2154"/>
      <c r="Z8" s="2154"/>
      <c r="AA8" s="2155"/>
      <c r="AB8" s="2210"/>
      <c r="AC8" s="2028"/>
      <c r="AD8" s="2143"/>
      <c r="AE8" s="2143"/>
      <c r="AF8" s="512" t="s">
        <v>1695</v>
      </c>
      <c r="AG8" s="2143"/>
      <c r="AH8" s="2143"/>
      <c r="AI8" s="512" t="s">
        <v>1696</v>
      </c>
      <c r="AJ8" s="2143"/>
      <c r="AK8" s="2143"/>
      <c r="AL8" s="507" t="s">
        <v>1697</v>
      </c>
      <c r="AM8" s="317"/>
      <c r="AN8" s="342"/>
      <c r="AO8" s="387" t="s">
        <v>1698</v>
      </c>
    </row>
    <row r="9" spans="1:41" ht="12.6" customHeight="1">
      <c r="A9" s="2163"/>
      <c r="B9" s="2164"/>
      <c r="C9" s="2164"/>
      <c r="D9" s="2164"/>
      <c r="E9" s="2164"/>
      <c r="F9" s="2165"/>
      <c r="G9" s="2156"/>
      <c r="H9" s="2157"/>
      <c r="I9" s="2157"/>
      <c r="J9" s="2157"/>
      <c r="K9" s="2157"/>
      <c r="L9" s="2157"/>
      <c r="M9" s="2157"/>
      <c r="N9" s="2157"/>
      <c r="O9" s="2157"/>
      <c r="P9" s="2157"/>
      <c r="Q9" s="2157"/>
      <c r="R9" s="2157"/>
      <c r="S9" s="2157"/>
      <c r="T9" s="2157"/>
      <c r="U9" s="2157"/>
      <c r="V9" s="2157"/>
      <c r="W9" s="2157"/>
      <c r="X9" s="2157"/>
      <c r="Y9" s="2157"/>
      <c r="Z9" s="2157"/>
      <c r="AA9" s="2158"/>
      <c r="AB9" s="343"/>
      <c r="AC9" s="339"/>
      <c r="AD9" s="339"/>
      <c r="AE9" s="339"/>
      <c r="AF9" s="339"/>
      <c r="AG9" s="339"/>
      <c r="AH9" s="339"/>
      <c r="AI9" s="339"/>
      <c r="AJ9" s="339"/>
      <c r="AK9" s="339"/>
      <c r="AL9" s="339"/>
      <c r="AM9" s="339"/>
      <c r="AN9" s="340"/>
    </row>
    <row r="10" spans="1:41" ht="12.6" customHeight="1">
      <c r="A10" s="2173" t="s">
        <v>177</v>
      </c>
      <c r="B10" s="2174"/>
      <c r="C10" s="2174"/>
      <c r="D10" s="2174"/>
      <c r="E10" s="2174"/>
      <c r="F10" s="2174"/>
      <c r="G10" s="2174"/>
      <c r="H10" s="2174"/>
      <c r="I10" s="2174"/>
      <c r="J10" s="2174"/>
      <c r="K10" s="2174"/>
      <c r="L10" s="2174"/>
      <c r="M10" s="2174"/>
      <c r="N10" s="2174"/>
      <c r="O10" s="2174"/>
      <c r="P10" s="2174"/>
      <c r="Q10" s="2174"/>
      <c r="R10" s="2174"/>
      <c r="S10" s="2174"/>
      <c r="T10" s="2174"/>
      <c r="U10" s="2174"/>
      <c r="V10" s="2174"/>
      <c r="W10" s="2174"/>
      <c r="X10" s="2174"/>
      <c r="Y10" s="2174"/>
      <c r="Z10" s="2174"/>
      <c r="AA10" s="2174"/>
      <c r="AB10" s="2174"/>
      <c r="AC10" s="2174"/>
      <c r="AD10" s="2174"/>
      <c r="AE10" s="2174"/>
      <c r="AF10" s="2174"/>
      <c r="AG10" s="2174"/>
      <c r="AH10" s="2174"/>
      <c r="AI10" s="2174"/>
      <c r="AJ10" s="2174"/>
      <c r="AK10" s="2174"/>
      <c r="AL10" s="2174"/>
      <c r="AM10" s="2174"/>
      <c r="AN10" s="2175"/>
    </row>
    <row r="11" spans="1:41" ht="12.6" customHeight="1">
      <c r="A11" s="2176"/>
      <c r="B11" s="2147"/>
      <c r="C11" s="2147"/>
      <c r="D11" s="2147"/>
      <c r="E11" s="2147"/>
      <c r="F11" s="2147"/>
      <c r="G11" s="2147"/>
      <c r="H11" s="2147"/>
      <c r="I11" s="2147"/>
      <c r="J11" s="2147"/>
      <c r="K11" s="2147"/>
      <c r="L11" s="2147"/>
      <c r="M11" s="2147"/>
      <c r="N11" s="2147"/>
      <c r="O11" s="2147"/>
      <c r="P11" s="2147"/>
      <c r="Q11" s="2147"/>
      <c r="R11" s="2147"/>
      <c r="S11" s="2147"/>
      <c r="T11" s="2147"/>
      <c r="U11" s="2147"/>
      <c r="V11" s="2147"/>
      <c r="W11" s="2147"/>
      <c r="X11" s="2147"/>
      <c r="Y11" s="2147"/>
      <c r="Z11" s="2147"/>
      <c r="AA11" s="2147"/>
      <c r="AB11" s="2147"/>
      <c r="AC11" s="2147"/>
      <c r="AD11" s="2147"/>
      <c r="AE11" s="2147"/>
      <c r="AF11" s="2147"/>
      <c r="AG11" s="2147"/>
      <c r="AH11" s="2147"/>
      <c r="AI11" s="2147"/>
      <c r="AJ11" s="2147"/>
      <c r="AK11" s="2147"/>
      <c r="AL11" s="2147"/>
      <c r="AM11" s="2147"/>
      <c r="AN11" s="2177"/>
    </row>
    <row r="12" spans="1:41" ht="12.6" customHeight="1">
      <c r="A12" s="2197" t="s">
        <v>160</v>
      </c>
      <c r="B12" s="2198"/>
      <c r="C12" s="2198"/>
      <c r="D12" s="2198"/>
      <c r="E12" s="2198"/>
      <c r="F12" s="2199"/>
      <c r="G12" s="8"/>
      <c r="H12" s="9"/>
      <c r="I12" s="9"/>
      <c r="J12" s="9"/>
      <c r="K12" s="9"/>
      <c r="L12" s="9"/>
      <c r="M12" s="9"/>
      <c r="N12" s="9"/>
      <c r="O12" s="9"/>
      <c r="P12" s="9"/>
      <c r="Q12" s="9"/>
      <c r="R12" s="9"/>
      <c r="S12" s="9"/>
      <c r="T12" s="9"/>
      <c r="U12" s="9"/>
      <c r="V12" s="9"/>
      <c r="W12" s="9"/>
      <c r="X12" s="9"/>
      <c r="Y12" s="9"/>
      <c r="Z12" s="9"/>
      <c r="AA12" s="9"/>
      <c r="AB12" s="8" t="s">
        <v>181</v>
      </c>
      <c r="AC12" s="9"/>
      <c r="AD12" s="9"/>
      <c r="AE12" s="9"/>
      <c r="AF12" s="9"/>
      <c r="AG12" s="9"/>
      <c r="AH12" s="9"/>
      <c r="AI12" s="9"/>
      <c r="AJ12" s="9"/>
      <c r="AK12" s="9"/>
      <c r="AL12" s="9"/>
      <c r="AM12" s="9"/>
      <c r="AN12" s="10"/>
      <c r="AO12" s="387" t="s">
        <v>1703</v>
      </c>
    </row>
    <row r="13" spans="1:41" ht="12.6" customHeight="1">
      <c r="A13" s="1982"/>
      <c r="B13" s="1983"/>
      <c r="C13" s="1983"/>
      <c r="D13" s="1983"/>
      <c r="E13" s="1983"/>
      <c r="F13" s="2162"/>
      <c r="G13" s="2166"/>
      <c r="H13" s="1995"/>
      <c r="I13" s="1995"/>
      <c r="J13" s="1995"/>
      <c r="K13" s="1995"/>
      <c r="L13" s="1995"/>
      <c r="M13" s="1995"/>
      <c r="N13" s="1995"/>
      <c r="O13" s="1995"/>
      <c r="P13" s="1995"/>
      <c r="Q13" s="1995"/>
      <c r="R13" s="1995"/>
      <c r="S13" s="1995"/>
      <c r="T13" s="1995"/>
      <c r="U13" s="1995"/>
      <c r="V13" s="1995"/>
      <c r="W13" s="1995"/>
      <c r="X13" s="1995"/>
      <c r="Y13" s="1995"/>
      <c r="Z13" s="1995"/>
      <c r="AA13" s="1996"/>
      <c r="AB13" s="326"/>
      <c r="AC13" s="327"/>
      <c r="AD13" s="327"/>
      <c r="AE13" s="327"/>
      <c r="AF13" s="327"/>
      <c r="AG13" s="327"/>
      <c r="AH13" s="327"/>
      <c r="AI13" s="327"/>
      <c r="AJ13" s="327"/>
      <c r="AK13" s="327"/>
      <c r="AL13" s="327"/>
      <c r="AM13" s="327"/>
      <c r="AN13" s="328"/>
    </row>
    <row r="14" spans="1:41" ht="12.6" customHeight="1">
      <c r="A14" s="1982"/>
      <c r="B14" s="1983"/>
      <c r="C14" s="1983"/>
      <c r="D14" s="1983"/>
      <c r="E14" s="1983"/>
      <c r="F14" s="2162"/>
      <c r="G14" s="2166"/>
      <c r="H14" s="1995"/>
      <c r="I14" s="1995"/>
      <c r="J14" s="1995"/>
      <c r="K14" s="1995"/>
      <c r="L14" s="1995"/>
      <c r="M14" s="1995"/>
      <c r="N14" s="1995"/>
      <c r="O14" s="1995"/>
      <c r="P14" s="1995"/>
      <c r="Q14" s="1995"/>
      <c r="R14" s="1995"/>
      <c r="S14" s="1995"/>
      <c r="T14" s="1995"/>
      <c r="U14" s="1995"/>
      <c r="V14" s="1995"/>
      <c r="W14" s="1995"/>
      <c r="X14" s="1995"/>
      <c r="Y14" s="1995"/>
      <c r="Z14" s="1995"/>
      <c r="AA14" s="1996"/>
      <c r="AB14" s="2210"/>
      <c r="AC14" s="2028"/>
      <c r="AD14" s="2143"/>
      <c r="AE14" s="2143"/>
      <c r="AF14" s="512" t="s">
        <v>1695</v>
      </c>
      <c r="AG14" s="2143"/>
      <c r="AH14" s="2143"/>
      <c r="AI14" s="512" t="s">
        <v>1696</v>
      </c>
      <c r="AJ14" s="2143"/>
      <c r="AK14" s="2143"/>
      <c r="AL14" s="512" t="s">
        <v>1700</v>
      </c>
      <c r="AM14" s="2154"/>
      <c r="AN14" s="2155"/>
      <c r="AO14" s="387" t="s">
        <v>1704</v>
      </c>
    </row>
    <row r="15" spans="1:41" ht="12.6" customHeight="1">
      <c r="A15" s="2163"/>
      <c r="B15" s="2164"/>
      <c r="C15" s="2164"/>
      <c r="D15" s="2164"/>
      <c r="E15" s="2164"/>
      <c r="F15" s="2165"/>
      <c r="G15" s="5"/>
      <c r="H15" s="6"/>
      <c r="I15" s="6"/>
      <c r="J15" s="6"/>
      <c r="K15" s="6"/>
      <c r="L15" s="6"/>
      <c r="M15" s="6"/>
      <c r="N15" s="6"/>
      <c r="O15" s="6"/>
      <c r="P15" s="6"/>
      <c r="Q15" s="6"/>
      <c r="R15" s="6"/>
      <c r="S15" s="6"/>
      <c r="T15" s="6"/>
      <c r="U15" s="6"/>
      <c r="V15" s="6"/>
      <c r="W15" s="6"/>
      <c r="X15" s="6"/>
      <c r="Y15" s="6"/>
      <c r="Z15" s="6"/>
      <c r="AA15" s="6"/>
      <c r="AB15" s="336"/>
      <c r="AC15" s="337"/>
      <c r="AD15" s="337"/>
      <c r="AE15" s="337"/>
      <c r="AF15" s="337"/>
      <c r="AG15" s="337"/>
      <c r="AH15" s="337"/>
      <c r="AI15" s="337"/>
      <c r="AJ15" s="337"/>
      <c r="AK15" s="337"/>
      <c r="AL15" s="337"/>
      <c r="AM15" s="337"/>
      <c r="AN15" s="338"/>
    </row>
    <row r="16" spans="1:41" ht="12.6" customHeight="1">
      <c r="A16" s="2203" t="s">
        <v>2818</v>
      </c>
      <c r="B16" s="2204"/>
      <c r="C16" s="2204"/>
      <c r="D16" s="2204"/>
      <c r="E16" s="2204"/>
      <c r="F16" s="2205"/>
      <c r="G16" s="323"/>
      <c r="H16" s="324"/>
      <c r="I16" s="324"/>
      <c r="J16" s="324"/>
      <c r="K16" s="324"/>
      <c r="L16" s="324"/>
      <c r="M16" s="324"/>
      <c r="N16" s="324"/>
      <c r="O16" s="324"/>
      <c r="P16" s="324"/>
      <c r="Q16" s="324"/>
      <c r="R16" s="324"/>
      <c r="S16" s="324"/>
      <c r="T16" s="324"/>
      <c r="U16" s="324"/>
      <c r="V16" s="324"/>
      <c r="W16" s="324"/>
      <c r="X16" s="324"/>
      <c r="Y16" s="324"/>
      <c r="Z16" s="324"/>
      <c r="AA16" s="324"/>
      <c r="AB16" s="8" t="s">
        <v>180</v>
      </c>
      <c r="AC16" s="9"/>
      <c r="AD16" s="9"/>
      <c r="AE16" s="9"/>
      <c r="AF16" s="9"/>
      <c r="AG16" s="9"/>
      <c r="AH16" s="9"/>
      <c r="AI16" s="9"/>
      <c r="AJ16" s="9"/>
      <c r="AK16" s="9"/>
      <c r="AL16" s="9"/>
      <c r="AM16" s="9"/>
      <c r="AN16" s="10"/>
    </row>
    <row r="17" spans="1:74" ht="12.6" customHeight="1">
      <c r="A17" s="1997"/>
      <c r="B17" s="1998"/>
      <c r="C17" s="1998"/>
      <c r="D17" s="1998"/>
      <c r="E17" s="1998"/>
      <c r="F17" s="2206"/>
      <c r="G17" s="2166"/>
      <c r="H17" s="1995"/>
      <c r="I17" s="1995"/>
      <c r="J17" s="1995"/>
      <c r="K17" s="1995"/>
      <c r="L17" s="1995"/>
      <c r="M17" s="1995"/>
      <c r="N17" s="1995"/>
      <c r="O17" s="1995"/>
      <c r="P17" s="1995"/>
      <c r="Q17" s="1995"/>
      <c r="R17" s="1995"/>
      <c r="S17" s="1995"/>
      <c r="T17" s="1995"/>
      <c r="U17" s="1995"/>
      <c r="V17" s="1995"/>
      <c r="W17" s="1995"/>
      <c r="X17" s="1995"/>
      <c r="Y17" s="1995"/>
      <c r="Z17" s="1995"/>
      <c r="AA17" s="1996"/>
      <c r="AB17" s="326"/>
      <c r="AC17" s="327"/>
      <c r="AD17" s="327"/>
      <c r="AE17" s="327"/>
      <c r="AF17" s="327"/>
      <c r="AG17" s="327"/>
      <c r="AH17" s="327"/>
      <c r="AI17" s="327"/>
      <c r="AJ17" s="327"/>
      <c r="AK17" s="327"/>
      <c r="AL17" s="327"/>
      <c r="AM17" s="327"/>
      <c r="AN17" s="328"/>
    </row>
    <row r="18" spans="1:74" ht="12.6" customHeight="1">
      <c r="A18" s="1997"/>
      <c r="B18" s="1998"/>
      <c r="C18" s="1998"/>
      <c r="D18" s="1998"/>
      <c r="E18" s="1998"/>
      <c r="F18" s="2206"/>
      <c r="G18" s="2166"/>
      <c r="H18" s="1995"/>
      <c r="I18" s="1995"/>
      <c r="J18" s="1995"/>
      <c r="K18" s="1995"/>
      <c r="L18" s="1995"/>
      <c r="M18" s="1995"/>
      <c r="N18" s="1995"/>
      <c r="O18" s="1995"/>
      <c r="P18" s="1995"/>
      <c r="Q18" s="1995"/>
      <c r="R18" s="1995"/>
      <c r="S18" s="1995"/>
      <c r="T18" s="1995"/>
      <c r="U18" s="1995"/>
      <c r="V18" s="1995"/>
      <c r="W18" s="1995"/>
      <c r="X18" s="1995"/>
      <c r="Y18" s="1995"/>
      <c r="Z18" s="1995"/>
      <c r="AA18" s="1996"/>
      <c r="AB18" s="2210"/>
      <c r="AC18" s="2028"/>
      <c r="AD18" s="2143"/>
      <c r="AE18" s="2143"/>
      <c r="AF18" s="512" t="s">
        <v>1695</v>
      </c>
      <c r="AG18" s="2143"/>
      <c r="AH18" s="2143"/>
      <c r="AI18" s="512" t="s">
        <v>1696</v>
      </c>
      <c r="AJ18" s="2143"/>
      <c r="AK18" s="2143"/>
      <c r="AL18" s="507" t="s">
        <v>1701</v>
      </c>
      <c r="AM18" s="317"/>
      <c r="AN18" s="342"/>
      <c r="AO18" s="387" t="s">
        <v>1705</v>
      </c>
    </row>
    <row r="19" spans="1:74" ht="12.6" customHeight="1">
      <c r="A19" s="2207"/>
      <c r="B19" s="2208"/>
      <c r="C19" s="2208"/>
      <c r="D19" s="2208"/>
      <c r="E19" s="2208"/>
      <c r="F19" s="2209"/>
      <c r="G19" s="336"/>
      <c r="H19" s="337"/>
      <c r="I19" s="337"/>
      <c r="J19" s="337"/>
      <c r="K19" s="337"/>
      <c r="L19" s="337"/>
      <c r="M19" s="337"/>
      <c r="N19" s="337"/>
      <c r="O19" s="337"/>
      <c r="P19" s="337"/>
      <c r="Q19" s="337"/>
      <c r="R19" s="337"/>
      <c r="S19" s="337"/>
      <c r="T19" s="337"/>
      <c r="U19" s="337"/>
      <c r="V19" s="337"/>
      <c r="W19" s="337"/>
      <c r="X19" s="337"/>
      <c r="Y19" s="337"/>
      <c r="Z19" s="337"/>
      <c r="AA19" s="337"/>
      <c r="AB19" s="336"/>
      <c r="AC19" s="337"/>
      <c r="AD19" s="337"/>
      <c r="AE19" s="337"/>
      <c r="AF19" s="337"/>
      <c r="AG19" s="337"/>
      <c r="AH19" s="337"/>
      <c r="AI19" s="337"/>
      <c r="AJ19" s="337"/>
      <c r="AK19" s="337"/>
      <c r="AL19" s="337"/>
      <c r="AM19" s="337"/>
      <c r="AN19" s="338"/>
    </row>
    <row r="20" spans="1:74" ht="12.6" customHeight="1">
      <c r="A20" s="2197" t="s">
        <v>178</v>
      </c>
      <c r="B20" s="2198"/>
      <c r="C20" s="2198"/>
      <c r="D20" s="2198"/>
      <c r="E20" s="2198"/>
      <c r="F20" s="2199"/>
      <c r="G20" s="2167"/>
      <c r="H20" s="2032"/>
      <c r="I20" s="2032"/>
      <c r="J20" s="2032"/>
      <c r="K20" s="2032"/>
      <c r="L20" s="2032"/>
      <c r="M20" s="2032"/>
      <c r="N20" s="2032"/>
      <c r="O20" s="2032"/>
      <c r="P20" s="2032"/>
      <c r="Q20" s="2032"/>
      <c r="R20" s="2032"/>
      <c r="S20" s="2032"/>
      <c r="T20" s="2032"/>
      <c r="U20" s="2032"/>
      <c r="V20" s="2032"/>
      <c r="W20" s="2032"/>
      <c r="X20" s="2032"/>
      <c r="Y20" s="2032"/>
      <c r="Z20" s="2032"/>
      <c r="AA20" s="2032"/>
      <c r="AB20" s="2032"/>
      <c r="AC20" s="2032"/>
      <c r="AD20" s="2032"/>
      <c r="AE20" s="2032"/>
      <c r="AF20" s="2032"/>
      <c r="AG20" s="2168"/>
      <c r="AH20" s="44" t="s">
        <v>161</v>
      </c>
      <c r="AI20" s="2019"/>
      <c r="AJ20" s="2019"/>
      <c r="AK20" s="520"/>
      <c r="AL20" s="29" t="s">
        <v>163</v>
      </c>
      <c r="AM20" s="520"/>
      <c r="AN20" s="30" t="s">
        <v>164</v>
      </c>
      <c r="AO20" s="387" t="s">
        <v>1711</v>
      </c>
    </row>
    <row r="21" spans="1:74" ht="12.6" customHeight="1">
      <c r="A21" s="1982"/>
      <c r="B21" s="1983"/>
      <c r="C21" s="1983"/>
      <c r="D21" s="1983"/>
      <c r="E21" s="1983"/>
      <c r="F21" s="2162"/>
      <c r="G21" s="2169"/>
      <c r="H21" s="2033"/>
      <c r="I21" s="2033"/>
      <c r="J21" s="2033"/>
      <c r="K21" s="2033"/>
      <c r="L21" s="2033"/>
      <c r="M21" s="2033"/>
      <c r="N21" s="2033"/>
      <c r="O21" s="2033"/>
      <c r="P21" s="2033"/>
      <c r="Q21" s="2033"/>
      <c r="R21" s="2033"/>
      <c r="S21" s="2033"/>
      <c r="T21" s="2033"/>
      <c r="U21" s="2033"/>
      <c r="V21" s="2033"/>
      <c r="W21" s="2033"/>
      <c r="X21" s="2033"/>
      <c r="Y21" s="2033"/>
      <c r="Z21" s="2033"/>
      <c r="AA21" s="2033"/>
      <c r="AB21" s="2033"/>
      <c r="AC21" s="2033"/>
      <c r="AD21" s="2033"/>
      <c r="AE21" s="2033"/>
      <c r="AF21" s="2033"/>
      <c r="AG21" s="2170"/>
      <c r="AH21" s="2200"/>
      <c r="AI21" s="2201"/>
      <c r="AJ21" s="2201"/>
      <c r="AK21" s="2201"/>
      <c r="AL21" s="2201"/>
      <c r="AM21" s="2201"/>
      <c r="AN21" s="2202"/>
      <c r="AO21" s="387" t="s">
        <v>1712</v>
      </c>
    </row>
    <row r="22" spans="1:74" ht="12.6" customHeight="1">
      <c r="A22" s="1982"/>
      <c r="B22" s="1983"/>
      <c r="C22" s="1983"/>
      <c r="D22" s="1983"/>
      <c r="E22" s="1983"/>
      <c r="F22" s="2162"/>
      <c r="G22" s="2171"/>
      <c r="H22" s="2034"/>
      <c r="I22" s="2034"/>
      <c r="J22" s="2034"/>
      <c r="K22" s="2034"/>
      <c r="L22" s="2034"/>
      <c r="M22" s="2034"/>
      <c r="N22" s="2034"/>
      <c r="O22" s="2034"/>
      <c r="P22" s="2034"/>
      <c r="Q22" s="2034"/>
      <c r="R22" s="2034"/>
      <c r="S22" s="2034"/>
      <c r="T22" s="2034"/>
      <c r="U22" s="2034"/>
      <c r="V22" s="2034"/>
      <c r="W22" s="2034"/>
      <c r="X22" s="2034"/>
      <c r="Y22" s="2034"/>
      <c r="Z22" s="2034"/>
      <c r="AA22" s="2034"/>
      <c r="AB22" s="2034"/>
      <c r="AC22" s="2034"/>
      <c r="AD22" s="2034"/>
      <c r="AE22" s="2034"/>
      <c r="AF22" s="2034"/>
      <c r="AG22" s="2172"/>
      <c r="AH22" s="147" t="s">
        <v>162</v>
      </c>
      <c r="AI22" s="2196"/>
      <c r="AJ22" s="2196"/>
      <c r="AK22" s="330"/>
      <c r="AL22" s="519" t="s">
        <v>163</v>
      </c>
      <c r="AM22" s="330"/>
      <c r="AN22" s="149" t="s">
        <v>164</v>
      </c>
      <c r="AO22" s="387" t="s">
        <v>1706</v>
      </c>
    </row>
    <row r="23" spans="1:74" ht="12.6" customHeight="1">
      <c r="A23" s="1982"/>
      <c r="B23" s="1983"/>
      <c r="C23" s="1983"/>
      <c r="D23" s="1983"/>
      <c r="E23" s="1983"/>
      <c r="F23" s="2162"/>
      <c r="G23" s="2167"/>
      <c r="H23" s="2032"/>
      <c r="I23" s="2032"/>
      <c r="J23" s="2032"/>
      <c r="K23" s="2032"/>
      <c r="L23" s="2032"/>
      <c r="M23" s="2032"/>
      <c r="N23" s="2032"/>
      <c r="O23" s="2032"/>
      <c r="P23" s="2032"/>
      <c r="Q23" s="2032"/>
      <c r="R23" s="2032"/>
      <c r="S23" s="2032"/>
      <c r="T23" s="2032"/>
      <c r="U23" s="2032"/>
      <c r="V23" s="2032"/>
      <c r="W23" s="2032"/>
      <c r="X23" s="2032"/>
      <c r="Y23" s="2032"/>
      <c r="Z23" s="2032"/>
      <c r="AA23" s="2032"/>
      <c r="AB23" s="2032"/>
      <c r="AC23" s="2032"/>
      <c r="AD23" s="2032"/>
      <c r="AE23" s="2032"/>
      <c r="AF23" s="2032"/>
      <c r="AG23" s="2168"/>
      <c r="AH23" s="44" t="s">
        <v>161</v>
      </c>
      <c r="AI23" s="2019"/>
      <c r="AJ23" s="2019"/>
      <c r="AK23" s="520"/>
      <c r="AL23" s="29" t="s">
        <v>163</v>
      </c>
      <c r="AM23" s="520"/>
      <c r="AN23" s="30" t="s">
        <v>164</v>
      </c>
      <c r="AO23" s="2211" t="s">
        <v>1709</v>
      </c>
      <c r="AP23" s="2212"/>
      <c r="AQ23" s="2212"/>
      <c r="AR23" s="2212"/>
      <c r="AS23" s="2212"/>
      <c r="AT23" s="2212"/>
      <c r="AU23" s="2212"/>
      <c r="AV23" s="2212"/>
      <c r="AW23" s="2212"/>
      <c r="AX23" s="2212"/>
      <c r="AY23" s="2212"/>
      <c r="AZ23" s="2212"/>
      <c r="BA23" s="2212"/>
      <c r="BB23" s="2212"/>
      <c r="BC23" s="2212"/>
      <c r="BD23" s="2212"/>
      <c r="BE23" s="2212"/>
      <c r="BF23" s="2212"/>
      <c r="BG23" s="2212"/>
      <c r="BH23" s="2212"/>
      <c r="BI23" s="2212"/>
      <c r="BJ23" s="2212"/>
      <c r="BK23" s="2212"/>
      <c r="BL23" s="2212"/>
      <c r="BM23" s="2212"/>
      <c r="BN23" s="2212"/>
      <c r="BO23" s="2213"/>
      <c r="BP23" s="44" t="s">
        <v>161</v>
      </c>
      <c r="BQ23" s="2019" t="s">
        <v>1708</v>
      </c>
      <c r="BR23" s="2019"/>
      <c r="BS23" s="532">
        <v>63</v>
      </c>
      <c r="BT23" s="29" t="s">
        <v>163</v>
      </c>
      <c r="BU23" s="532">
        <v>4</v>
      </c>
      <c r="BV23" s="30" t="s">
        <v>164</v>
      </c>
    </row>
    <row r="24" spans="1:74" ht="12.6" customHeight="1">
      <c r="A24" s="1982"/>
      <c r="B24" s="1983"/>
      <c r="C24" s="1983"/>
      <c r="D24" s="1983"/>
      <c r="E24" s="1983"/>
      <c r="F24" s="2162"/>
      <c r="G24" s="2169"/>
      <c r="H24" s="2033"/>
      <c r="I24" s="2033"/>
      <c r="J24" s="2033"/>
      <c r="K24" s="2033"/>
      <c r="L24" s="2033"/>
      <c r="M24" s="2033"/>
      <c r="N24" s="2033"/>
      <c r="O24" s="2033"/>
      <c r="P24" s="2033"/>
      <c r="Q24" s="2033"/>
      <c r="R24" s="2033"/>
      <c r="S24" s="2033"/>
      <c r="T24" s="2033"/>
      <c r="U24" s="2033"/>
      <c r="V24" s="2033"/>
      <c r="W24" s="2033"/>
      <c r="X24" s="2033"/>
      <c r="Y24" s="2033"/>
      <c r="Z24" s="2033"/>
      <c r="AA24" s="2033"/>
      <c r="AB24" s="2033"/>
      <c r="AC24" s="2033"/>
      <c r="AD24" s="2033"/>
      <c r="AE24" s="2033"/>
      <c r="AF24" s="2033"/>
      <c r="AG24" s="2170"/>
      <c r="AH24" s="2200"/>
      <c r="AI24" s="2201"/>
      <c r="AJ24" s="2201"/>
      <c r="AK24" s="2201"/>
      <c r="AL24" s="2201"/>
      <c r="AM24" s="2201"/>
      <c r="AN24" s="2202"/>
      <c r="AO24" s="2214"/>
      <c r="AP24" s="2215"/>
      <c r="AQ24" s="2215"/>
      <c r="AR24" s="2215"/>
      <c r="AS24" s="2215"/>
      <c r="AT24" s="2215"/>
      <c r="AU24" s="2215"/>
      <c r="AV24" s="2215"/>
      <c r="AW24" s="2215"/>
      <c r="AX24" s="2215"/>
      <c r="AY24" s="2215"/>
      <c r="AZ24" s="2215"/>
      <c r="BA24" s="2215"/>
      <c r="BB24" s="2215"/>
      <c r="BC24" s="2215"/>
      <c r="BD24" s="2215"/>
      <c r="BE24" s="2215"/>
      <c r="BF24" s="2215"/>
      <c r="BG24" s="2215"/>
      <c r="BH24" s="2215"/>
      <c r="BI24" s="2215"/>
      <c r="BJ24" s="2215"/>
      <c r="BK24" s="2215"/>
      <c r="BL24" s="2215"/>
      <c r="BM24" s="2215"/>
      <c r="BN24" s="2215"/>
      <c r="BO24" s="2216"/>
      <c r="BP24" s="2200"/>
      <c r="BQ24" s="2201"/>
      <c r="BR24" s="2201"/>
      <c r="BS24" s="2201"/>
      <c r="BT24" s="2201"/>
      <c r="BU24" s="2201"/>
      <c r="BV24" s="2202"/>
    </row>
    <row r="25" spans="1:74" ht="12.6" customHeight="1">
      <c r="A25" s="1982"/>
      <c r="B25" s="1983"/>
      <c r="C25" s="1983"/>
      <c r="D25" s="1983"/>
      <c r="E25" s="1983"/>
      <c r="F25" s="2162"/>
      <c r="G25" s="2171"/>
      <c r="H25" s="2034"/>
      <c r="I25" s="2034"/>
      <c r="J25" s="2034"/>
      <c r="K25" s="2034"/>
      <c r="L25" s="2034"/>
      <c r="M25" s="2034"/>
      <c r="N25" s="2034"/>
      <c r="O25" s="2034"/>
      <c r="P25" s="2034"/>
      <c r="Q25" s="2034"/>
      <c r="R25" s="2034"/>
      <c r="S25" s="2034"/>
      <c r="T25" s="2034"/>
      <c r="U25" s="2034"/>
      <c r="V25" s="2034"/>
      <c r="W25" s="2034"/>
      <c r="X25" s="2034"/>
      <c r="Y25" s="2034"/>
      <c r="Z25" s="2034"/>
      <c r="AA25" s="2034"/>
      <c r="AB25" s="2034"/>
      <c r="AC25" s="2034"/>
      <c r="AD25" s="2034"/>
      <c r="AE25" s="2034"/>
      <c r="AF25" s="2034"/>
      <c r="AG25" s="2172"/>
      <c r="AH25" s="147" t="s">
        <v>162</v>
      </c>
      <c r="AI25" s="2196"/>
      <c r="AJ25" s="2196"/>
      <c r="AK25" s="330"/>
      <c r="AL25" s="519" t="s">
        <v>163</v>
      </c>
      <c r="AM25" s="330"/>
      <c r="AN25" s="149" t="s">
        <v>164</v>
      </c>
      <c r="AO25" s="2217"/>
      <c r="AP25" s="2218"/>
      <c r="AQ25" s="2218"/>
      <c r="AR25" s="2218"/>
      <c r="AS25" s="2218"/>
      <c r="AT25" s="2218"/>
      <c r="AU25" s="2218"/>
      <c r="AV25" s="2218"/>
      <c r="AW25" s="2218"/>
      <c r="AX25" s="2218"/>
      <c r="AY25" s="2218"/>
      <c r="AZ25" s="2218"/>
      <c r="BA25" s="2218"/>
      <c r="BB25" s="2218"/>
      <c r="BC25" s="2218"/>
      <c r="BD25" s="2218"/>
      <c r="BE25" s="2218"/>
      <c r="BF25" s="2218"/>
      <c r="BG25" s="2218"/>
      <c r="BH25" s="2218"/>
      <c r="BI25" s="2218"/>
      <c r="BJ25" s="2218"/>
      <c r="BK25" s="2218"/>
      <c r="BL25" s="2218"/>
      <c r="BM25" s="2218"/>
      <c r="BN25" s="2218"/>
      <c r="BO25" s="2219"/>
      <c r="BP25" s="147" t="s">
        <v>162</v>
      </c>
      <c r="BQ25" s="2196" t="s">
        <v>165</v>
      </c>
      <c r="BR25" s="2196"/>
      <c r="BS25" s="533">
        <v>3</v>
      </c>
      <c r="BT25" s="519" t="s">
        <v>163</v>
      </c>
      <c r="BU25" s="533">
        <v>3</v>
      </c>
      <c r="BV25" s="149" t="s">
        <v>164</v>
      </c>
    </row>
    <row r="26" spans="1:74" ht="12.6" customHeight="1">
      <c r="A26" s="1982"/>
      <c r="B26" s="1983"/>
      <c r="C26" s="1983"/>
      <c r="D26" s="1983"/>
      <c r="E26" s="1983"/>
      <c r="F26" s="2162"/>
      <c r="G26" s="2167"/>
      <c r="H26" s="2032"/>
      <c r="I26" s="2032"/>
      <c r="J26" s="2032"/>
      <c r="K26" s="2032"/>
      <c r="L26" s="2032"/>
      <c r="M26" s="2032"/>
      <c r="N26" s="2032"/>
      <c r="O26" s="2032"/>
      <c r="P26" s="2032"/>
      <c r="Q26" s="2032"/>
      <c r="R26" s="2032"/>
      <c r="S26" s="2032"/>
      <c r="T26" s="2032"/>
      <c r="U26" s="2032"/>
      <c r="V26" s="2032"/>
      <c r="W26" s="2032"/>
      <c r="X26" s="2032"/>
      <c r="Y26" s="2032"/>
      <c r="Z26" s="2032"/>
      <c r="AA26" s="2032"/>
      <c r="AB26" s="2032"/>
      <c r="AC26" s="2032"/>
      <c r="AD26" s="2032"/>
      <c r="AE26" s="2032"/>
      <c r="AF26" s="2032"/>
      <c r="AG26" s="2168"/>
      <c r="AH26" s="44" t="s">
        <v>161</v>
      </c>
      <c r="AI26" s="2019"/>
      <c r="AJ26" s="2019"/>
      <c r="AK26" s="331"/>
      <c r="AL26" s="29" t="s">
        <v>163</v>
      </c>
      <c r="AM26" s="331"/>
      <c r="AN26" s="30" t="s">
        <v>164</v>
      </c>
      <c r="AO26" s="2211" t="s">
        <v>1710</v>
      </c>
      <c r="AP26" s="2212"/>
      <c r="AQ26" s="2212"/>
      <c r="AR26" s="2212"/>
      <c r="AS26" s="2212"/>
      <c r="AT26" s="2212"/>
      <c r="AU26" s="2212"/>
      <c r="AV26" s="2212"/>
      <c r="AW26" s="2212"/>
      <c r="AX26" s="2212"/>
      <c r="AY26" s="2212"/>
      <c r="AZ26" s="2212"/>
      <c r="BA26" s="2212"/>
      <c r="BB26" s="2212"/>
      <c r="BC26" s="2212"/>
      <c r="BD26" s="2212"/>
      <c r="BE26" s="2212"/>
      <c r="BF26" s="2212"/>
      <c r="BG26" s="2212"/>
      <c r="BH26" s="2212"/>
      <c r="BI26" s="2212"/>
      <c r="BJ26" s="2212"/>
      <c r="BK26" s="2212"/>
      <c r="BL26" s="2212"/>
      <c r="BM26" s="2212"/>
      <c r="BN26" s="2212"/>
      <c r="BO26" s="2213"/>
      <c r="BP26" s="44" t="s">
        <v>161</v>
      </c>
      <c r="BQ26" s="2019" t="s">
        <v>165</v>
      </c>
      <c r="BR26" s="2019"/>
      <c r="BS26" s="532">
        <v>3</v>
      </c>
      <c r="BT26" s="29" t="s">
        <v>163</v>
      </c>
      <c r="BU26" s="532">
        <v>4</v>
      </c>
      <c r="BV26" s="30" t="s">
        <v>164</v>
      </c>
    </row>
    <row r="27" spans="1:74" ht="12.6" customHeight="1">
      <c r="A27" s="1982"/>
      <c r="B27" s="1983"/>
      <c r="C27" s="1983"/>
      <c r="D27" s="1983"/>
      <c r="E27" s="1983"/>
      <c r="F27" s="2162"/>
      <c r="G27" s="2169"/>
      <c r="H27" s="2033"/>
      <c r="I27" s="2033"/>
      <c r="J27" s="2033"/>
      <c r="K27" s="2033"/>
      <c r="L27" s="2033"/>
      <c r="M27" s="2033"/>
      <c r="N27" s="2033"/>
      <c r="O27" s="2033"/>
      <c r="P27" s="2033"/>
      <c r="Q27" s="2033"/>
      <c r="R27" s="2033"/>
      <c r="S27" s="2033"/>
      <c r="T27" s="2033"/>
      <c r="U27" s="2033"/>
      <c r="V27" s="2033"/>
      <c r="W27" s="2033"/>
      <c r="X27" s="2033"/>
      <c r="Y27" s="2033"/>
      <c r="Z27" s="2033"/>
      <c r="AA27" s="2033"/>
      <c r="AB27" s="2033"/>
      <c r="AC27" s="2033"/>
      <c r="AD27" s="2033"/>
      <c r="AE27" s="2033"/>
      <c r="AF27" s="2033"/>
      <c r="AG27" s="2170"/>
      <c r="AH27" s="2200"/>
      <c r="AI27" s="2201"/>
      <c r="AJ27" s="2201"/>
      <c r="AK27" s="2201"/>
      <c r="AL27" s="2201"/>
      <c r="AM27" s="2201"/>
      <c r="AN27" s="2202"/>
      <c r="AO27" s="2214"/>
      <c r="AP27" s="2215"/>
      <c r="AQ27" s="2215"/>
      <c r="AR27" s="2215"/>
      <c r="AS27" s="2215"/>
      <c r="AT27" s="2215"/>
      <c r="AU27" s="2215"/>
      <c r="AV27" s="2215"/>
      <c r="AW27" s="2215"/>
      <c r="AX27" s="2215"/>
      <c r="AY27" s="2215"/>
      <c r="AZ27" s="2215"/>
      <c r="BA27" s="2215"/>
      <c r="BB27" s="2215"/>
      <c r="BC27" s="2215"/>
      <c r="BD27" s="2215"/>
      <c r="BE27" s="2215"/>
      <c r="BF27" s="2215"/>
      <c r="BG27" s="2215"/>
      <c r="BH27" s="2215"/>
      <c r="BI27" s="2215"/>
      <c r="BJ27" s="2215"/>
      <c r="BK27" s="2215"/>
      <c r="BL27" s="2215"/>
      <c r="BM27" s="2215"/>
      <c r="BN27" s="2215"/>
      <c r="BO27" s="2216"/>
      <c r="BP27" s="2220" t="s">
        <v>1707</v>
      </c>
      <c r="BQ27" s="2221"/>
      <c r="BR27" s="2221"/>
      <c r="BS27" s="2221"/>
      <c r="BT27" s="2221"/>
      <c r="BU27" s="2221"/>
      <c r="BV27" s="2222"/>
    </row>
    <row r="28" spans="1:74" ht="12.6" customHeight="1">
      <c r="A28" s="2163"/>
      <c r="B28" s="2164"/>
      <c r="C28" s="2164"/>
      <c r="D28" s="2164"/>
      <c r="E28" s="2164"/>
      <c r="F28" s="2165"/>
      <c r="G28" s="2171"/>
      <c r="H28" s="2034"/>
      <c r="I28" s="2034"/>
      <c r="J28" s="2034"/>
      <c r="K28" s="2034"/>
      <c r="L28" s="2034"/>
      <c r="M28" s="2034"/>
      <c r="N28" s="2034"/>
      <c r="O28" s="2034"/>
      <c r="P28" s="2034"/>
      <c r="Q28" s="2034"/>
      <c r="R28" s="2034"/>
      <c r="S28" s="2034"/>
      <c r="T28" s="2034"/>
      <c r="U28" s="2034"/>
      <c r="V28" s="2034"/>
      <c r="W28" s="2034"/>
      <c r="X28" s="2034"/>
      <c r="Y28" s="2034"/>
      <c r="Z28" s="2034"/>
      <c r="AA28" s="2034"/>
      <c r="AB28" s="2034"/>
      <c r="AC28" s="2034"/>
      <c r="AD28" s="2034"/>
      <c r="AE28" s="2034"/>
      <c r="AF28" s="2034"/>
      <c r="AG28" s="2172"/>
      <c r="AH28" s="147" t="s">
        <v>162</v>
      </c>
      <c r="AI28" s="2196"/>
      <c r="AJ28" s="2196"/>
      <c r="AK28" s="330"/>
      <c r="AL28" s="148" t="s">
        <v>163</v>
      </c>
      <c r="AM28" s="330"/>
      <c r="AN28" s="149" t="s">
        <v>164</v>
      </c>
      <c r="AO28" s="2217"/>
      <c r="AP28" s="2218"/>
      <c r="AQ28" s="2218"/>
      <c r="AR28" s="2218"/>
      <c r="AS28" s="2218"/>
      <c r="AT28" s="2218"/>
      <c r="AU28" s="2218"/>
      <c r="AV28" s="2218"/>
      <c r="AW28" s="2218"/>
      <c r="AX28" s="2218"/>
      <c r="AY28" s="2218"/>
      <c r="AZ28" s="2218"/>
      <c r="BA28" s="2218"/>
      <c r="BB28" s="2218"/>
      <c r="BC28" s="2218"/>
      <c r="BD28" s="2218"/>
      <c r="BE28" s="2218"/>
      <c r="BF28" s="2218"/>
      <c r="BG28" s="2218"/>
      <c r="BH28" s="2218"/>
      <c r="BI28" s="2218"/>
      <c r="BJ28" s="2218"/>
      <c r="BK28" s="2218"/>
      <c r="BL28" s="2218"/>
      <c r="BM28" s="2218"/>
      <c r="BN28" s="2218"/>
      <c r="BO28" s="2219"/>
      <c r="BP28" s="513" t="s">
        <v>162</v>
      </c>
      <c r="BQ28" s="2022" t="s">
        <v>165</v>
      </c>
      <c r="BR28" s="2022"/>
      <c r="BS28" s="332"/>
      <c r="BT28" s="514" t="s">
        <v>163</v>
      </c>
      <c r="BU28" s="332"/>
      <c r="BV28" s="515" t="s">
        <v>164</v>
      </c>
    </row>
    <row r="29" spans="1:74" ht="12.6" customHeight="1">
      <c r="A29" s="2173" t="s">
        <v>176</v>
      </c>
      <c r="B29" s="2174"/>
      <c r="C29" s="2174"/>
      <c r="D29" s="2174"/>
      <c r="E29" s="2174"/>
      <c r="F29" s="2174"/>
      <c r="G29" s="2174"/>
      <c r="H29" s="2174"/>
      <c r="I29" s="2174"/>
      <c r="J29" s="2174"/>
      <c r="K29" s="2174"/>
      <c r="L29" s="2174"/>
      <c r="M29" s="2174"/>
      <c r="N29" s="2174"/>
      <c r="O29" s="2174"/>
      <c r="P29" s="2174"/>
      <c r="Q29" s="2174"/>
      <c r="R29" s="2174"/>
      <c r="S29" s="2174"/>
      <c r="T29" s="2174"/>
      <c r="U29" s="2174"/>
      <c r="V29" s="2174"/>
      <c r="W29" s="2174"/>
      <c r="X29" s="2174"/>
      <c r="Y29" s="2174"/>
      <c r="Z29" s="2174"/>
      <c r="AA29" s="2174"/>
      <c r="AB29" s="2174"/>
      <c r="AC29" s="2174"/>
      <c r="AD29" s="2174"/>
      <c r="AE29" s="2174"/>
      <c r="AF29" s="2174"/>
      <c r="AG29" s="2174"/>
      <c r="AH29" s="2174"/>
      <c r="AI29" s="2174"/>
      <c r="AJ29" s="2174"/>
      <c r="AK29" s="2174"/>
      <c r="AL29" s="2174"/>
      <c r="AM29" s="2174"/>
      <c r="AN29" s="2175"/>
    </row>
    <row r="30" spans="1:74" ht="12.6" customHeight="1">
      <c r="A30" s="2176"/>
      <c r="B30" s="2147"/>
      <c r="C30" s="2147"/>
      <c r="D30" s="2147"/>
      <c r="E30" s="2147"/>
      <c r="F30" s="2147"/>
      <c r="G30" s="2147"/>
      <c r="H30" s="2147"/>
      <c r="I30" s="2147"/>
      <c r="J30" s="2147"/>
      <c r="K30" s="2147"/>
      <c r="L30" s="2147"/>
      <c r="M30" s="2147"/>
      <c r="N30" s="2147"/>
      <c r="O30" s="2147"/>
      <c r="P30" s="2147"/>
      <c r="Q30" s="2147"/>
      <c r="R30" s="2147"/>
      <c r="S30" s="2147"/>
      <c r="T30" s="2147"/>
      <c r="U30" s="2147"/>
      <c r="V30" s="2147"/>
      <c r="W30" s="2147"/>
      <c r="X30" s="2147"/>
      <c r="Y30" s="2147"/>
      <c r="Z30" s="2147"/>
      <c r="AA30" s="2147"/>
      <c r="AB30" s="2147"/>
      <c r="AC30" s="2147"/>
      <c r="AD30" s="2147"/>
      <c r="AE30" s="2147"/>
      <c r="AF30" s="2147"/>
      <c r="AG30" s="2147"/>
      <c r="AH30" s="2147"/>
      <c r="AI30" s="2147"/>
      <c r="AJ30" s="2147"/>
      <c r="AK30" s="2147"/>
      <c r="AL30" s="2147"/>
      <c r="AM30" s="2147"/>
      <c r="AN30" s="2177"/>
    </row>
    <row r="31" spans="1:74" ht="12.6" customHeight="1">
      <c r="A31" s="2137" t="s">
        <v>167</v>
      </c>
      <c r="B31" s="2138"/>
      <c r="C31" s="2138"/>
      <c r="D31" s="2138"/>
      <c r="E31" s="2138"/>
      <c r="F31" s="2138"/>
      <c r="G31" s="2138"/>
      <c r="H31" s="2139"/>
      <c r="I31" s="2137" t="s">
        <v>169</v>
      </c>
      <c r="J31" s="2138"/>
      <c r="K31" s="2138"/>
      <c r="L31" s="2138"/>
      <c r="M31" s="2138"/>
      <c r="N31" s="2138"/>
      <c r="O31" s="2138"/>
      <c r="P31" s="2138"/>
      <c r="Q31" s="2138"/>
      <c r="R31" s="2138"/>
      <c r="S31" s="2138"/>
      <c r="T31" s="2138"/>
      <c r="U31" s="2138"/>
      <c r="V31" s="2138"/>
      <c r="W31" s="2138"/>
      <c r="X31" s="2138"/>
      <c r="Y31" s="2138"/>
      <c r="Z31" s="2139"/>
      <c r="AA31" s="2137" t="s">
        <v>166</v>
      </c>
      <c r="AB31" s="2138"/>
      <c r="AC31" s="2138"/>
      <c r="AD31" s="2138"/>
      <c r="AE31" s="2138"/>
      <c r="AF31" s="2138"/>
      <c r="AG31" s="2139"/>
      <c r="AH31" s="2137" t="s">
        <v>168</v>
      </c>
      <c r="AI31" s="2138"/>
      <c r="AJ31" s="2138"/>
      <c r="AK31" s="2138"/>
      <c r="AL31" s="2138"/>
      <c r="AM31" s="2138"/>
      <c r="AN31" s="2139"/>
    </row>
    <row r="32" spans="1:74" ht="12.6" customHeight="1">
      <c r="A32" s="2140"/>
      <c r="B32" s="2141"/>
      <c r="C32" s="2141"/>
      <c r="D32" s="2141"/>
      <c r="E32" s="2141"/>
      <c r="F32" s="2141"/>
      <c r="G32" s="2141"/>
      <c r="H32" s="2142"/>
      <c r="I32" s="2140"/>
      <c r="J32" s="2141"/>
      <c r="K32" s="2141"/>
      <c r="L32" s="2141"/>
      <c r="M32" s="2141"/>
      <c r="N32" s="2141"/>
      <c r="O32" s="2141"/>
      <c r="P32" s="2141"/>
      <c r="Q32" s="2141"/>
      <c r="R32" s="2141"/>
      <c r="S32" s="2141"/>
      <c r="T32" s="2141"/>
      <c r="U32" s="2141"/>
      <c r="V32" s="2141"/>
      <c r="W32" s="2141"/>
      <c r="X32" s="2141"/>
      <c r="Y32" s="2141"/>
      <c r="Z32" s="2142"/>
      <c r="AA32" s="2140"/>
      <c r="AB32" s="2141"/>
      <c r="AC32" s="2141"/>
      <c r="AD32" s="2141"/>
      <c r="AE32" s="2141"/>
      <c r="AF32" s="2141"/>
      <c r="AG32" s="2142"/>
      <c r="AH32" s="2140"/>
      <c r="AI32" s="2141"/>
      <c r="AJ32" s="2141"/>
      <c r="AK32" s="2141"/>
      <c r="AL32" s="2141"/>
      <c r="AM32" s="2141"/>
      <c r="AN32" s="2142"/>
    </row>
    <row r="33" spans="1:41" ht="12.6" customHeight="1">
      <c r="A33" s="2178"/>
      <c r="B33" s="2179"/>
      <c r="C33" s="2179"/>
      <c r="D33" s="2179"/>
      <c r="E33" s="2179"/>
      <c r="F33" s="2179"/>
      <c r="G33" s="2179"/>
      <c r="H33" s="2180"/>
      <c r="I33" s="2178"/>
      <c r="J33" s="2179"/>
      <c r="K33" s="2179"/>
      <c r="L33" s="2179"/>
      <c r="M33" s="2179"/>
      <c r="N33" s="2179"/>
      <c r="O33" s="2179"/>
      <c r="P33" s="2179"/>
      <c r="Q33" s="2179"/>
      <c r="R33" s="2179"/>
      <c r="S33" s="2179"/>
      <c r="T33" s="2179"/>
      <c r="U33" s="2179"/>
      <c r="V33" s="2179"/>
      <c r="W33" s="2179"/>
      <c r="X33" s="2179"/>
      <c r="Y33" s="2179"/>
      <c r="Z33" s="2180"/>
      <c r="AA33" s="2187"/>
      <c r="AB33" s="2188"/>
      <c r="AC33" s="2188"/>
      <c r="AD33" s="2188"/>
      <c r="AE33" s="2188"/>
      <c r="AF33" s="2188"/>
      <c r="AG33" s="2189"/>
      <c r="AH33" s="44" t="s">
        <v>161</v>
      </c>
      <c r="AI33" s="2019"/>
      <c r="AJ33" s="2019"/>
      <c r="AK33" s="520"/>
      <c r="AL33" s="29" t="s">
        <v>163</v>
      </c>
      <c r="AM33" s="520"/>
      <c r="AN33" s="30" t="s">
        <v>164</v>
      </c>
      <c r="AO33" s="387" t="s">
        <v>1713</v>
      </c>
    </row>
    <row r="34" spans="1:41" ht="12.6" customHeight="1">
      <c r="A34" s="2181"/>
      <c r="B34" s="2182"/>
      <c r="C34" s="2182"/>
      <c r="D34" s="2182"/>
      <c r="E34" s="2182"/>
      <c r="F34" s="2182"/>
      <c r="G34" s="2182"/>
      <c r="H34" s="2183"/>
      <c r="I34" s="2181"/>
      <c r="J34" s="2182"/>
      <c r="K34" s="2182"/>
      <c r="L34" s="2182"/>
      <c r="M34" s="2182"/>
      <c r="N34" s="2182"/>
      <c r="O34" s="2182"/>
      <c r="P34" s="2182"/>
      <c r="Q34" s="2182"/>
      <c r="R34" s="2182"/>
      <c r="S34" s="2182"/>
      <c r="T34" s="2182"/>
      <c r="U34" s="2182"/>
      <c r="V34" s="2182"/>
      <c r="W34" s="2182"/>
      <c r="X34" s="2182"/>
      <c r="Y34" s="2182"/>
      <c r="Z34" s="2183"/>
      <c r="AA34" s="2190"/>
      <c r="AB34" s="2191"/>
      <c r="AC34" s="2191"/>
      <c r="AD34" s="2191"/>
      <c r="AE34" s="2191"/>
      <c r="AF34" s="2191"/>
      <c r="AG34" s="2192"/>
      <c r="AH34" s="2200"/>
      <c r="AI34" s="2201"/>
      <c r="AJ34" s="2201"/>
      <c r="AK34" s="2201"/>
      <c r="AL34" s="2201"/>
      <c r="AM34" s="2201"/>
      <c r="AN34" s="2202"/>
      <c r="AO34" s="387" t="s">
        <v>1712</v>
      </c>
    </row>
    <row r="35" spans="1:41" ht="12.6" customHeight="1">
      <c r="A35" s="2184"/>
      <c r="B35" s="2185"/>
      <c r="C35" s="2185"/>
      <c r="D35" s="2185"/>
      <c r="E35" s="2185"/>
      <c r="F35" s="2185"/>
      <c r="G35" s="2185"/>
      <c r="H35" s="2186"/>
      <c r="I35" s="2184"/>
      <c r="J35" s="2185"/>
      <c r="K35" s="2185"/>
      <c r="L35" s="2185"/>
      <c r="M35" s="2185"/>
      <c r="N35" s="2185"/>
      <c r="O35" s="2185"/>
      <c r="P35" s="2185"/>
      <c r="Q35" s="2185"/>
      <c r="R35" s="2185"/>
      <c r="S35" s="2185"/>
      <c r="T35" s="2185"/>
      <c r="U35" s="2185"/>
      <c r="V35" s="2185"/>
      <c r="W35" s="2185"/>
      <c r="X35" s="2185"/>
      <c r="Y35" s="2185"/>
      <c r="Z35" s="2186"/>
      <c r="AA35" s="2193"/>
      <c r="AB35" s="2194"/>
      <c r="AC35" s="2194"/>
      <c r="AD35" s="2194"/>
      <c r="AE35" s="2194"/>
      <c r="AF35" s="2194"/>
      <c r="AG35" s="2195"/>
      <c r="AH35" s="147" t="s">
        <v>162</v>
      </c>
      <c r="AI35" s="2196"/>
      <c r="AJ35" s="2196"/>
      <c r="AK35" s="330"/>
      <c r="AL35" s="519" t="s">
        <v>163</v>
      </c>
      <c r="AM35" s="330"/>
      <c r="AN35" s="149" t="s">
        <v>164</v>
      </c>
    </row>
    <row r="36" spans="1:41" ht="12.6" customHeight="1">
      <c r="A36" s="2178"/>
      <c r="B36" s="2179"/>
      <c r="C36" s="2179"/>
      <c r="D36" s="2179"/>
      <c r="E36" s="2179"/>
      <c r="F36" s="2179"/>
      <c r="G36" s="2179"/>
      <c r="H36" s="2180"/>
      <c r="I36" s="2178"/>
      <c r="J36" s="2179"/>
      <c r="K36" s="2179"/>
      <c r="L36" s="2179"/>
      <c r="M36" s="2179"/>
      <c r="N36" s="2179"/>
      <c r="O36" s="2179"/>
      <c r="P36" s="2179"/>
      <c r="Q36" s="2179"/>
      <c r="R36" s="2179"/>
      <c r="S36" s="2179"/>
      <c r="T36" s="2179"/>
      <c r="U36" s="2179"/>
      <c r="V36" s="2179"/>
      <c r="W36" s="2179"/>
      <c r="X36" s="2179"/>
      <c r="Y36" s="2179"/>
      <c r="Z36" s="2180"/>
      <c r="AA36" s="2187"/>
      <c r="AB36" s="2188"/>
      <c r="AC36" s="2188"/>
      <c r="AD36" s="2188"/>
      <c r="AE36" s="2188"/>
      <c r="AF36" s="2188"/>
      <c r="AG36" s="2189"/>
      <c r="AH36" s="44" t="s">
        <v>161</v>
      </c>
      <c r="AI36" s="2019"/>
      <c r="AJ36" s="2019"/>
      <c r="AK36" s="520"/>
      <c r="AL36" s="29" t="s">
        <v>163</v>
      </c>
      <c r="AM36" s="520"/>
      <c r="AN36" s="30" t="s">
        <v>164</v>
      </c>
    </row>
    <row r="37" spans="1:41" ht="12.6" customHeight="1">
      <c r="A37" s="2181"/>
      <c r="B37" s="2182"/>
      <c r="C37" s="2182"/>
      <c r="D37" s="2182"/>
      <c r="E37" s="2182"/>
      <c r="F37" s="2182"/>
      <c r="G37" s="2182"/>
      <c r="H37" s="2183"/>
      <c r="I37" s="2181"/>
      <c r="J37" s="2182"/>
      <c r="K37" s="2182"/>
      <c r="L37" s="2182"/>
      <c r="M37" s="2182"/>
      <c r="N37" s="2182"/>
      <c r="O37" s="2182"/>
      <c r="P37" s="2182"/>
      <c r="Q37" s="2182"/>
      <c r="R37" s="2182"/>
      <c r="S37" s="2182"/>
      <c r="T37" s="2182"/>
      <c r="U37" s="2182"/>
      <c r="V37" s="2182"/>
      <c r="W37" s="2182"/>
      <c r="X37" s="2182"/>
      <c r="Y37" s="2182"/>
      <c r="Z37" s="2183"/>
      <c r="AA37" s="2190"/>
      <c r="AB37" s="2191"/>
      <c r="AC37" s="2191"/>
      <c r="AD37" s="2191"/>
      <c r="AE37" s="2191"/>
      <c r="AF37" s="2191"/>
      <c r="AG37" s="2192"/>
      <c r="AH37" s="2200"/>
      <c r="AI37" s="2201"/>
      <c r="AJ37" s="2201"/>
      <c r="AK37" s="2201"/>
      <c r="AL37" s="2201"/>
      <c r="AM37" s="2201"/>
      <c r="AN37" s="2202"/>
    </row>
    <row r="38" spans="1:41" ht="12.6" customHeight="1">
      <c r="A38" s="2184"/>
      <c r="B38" s="2185"/>
      <c r="C38" s="2185"/>
      <c r="D38" s="2185"/>
      <c r="E38" s="2185"/>
      <c r="F38" s="2185"/>
      <c r="G38" s="2185"/>
      <c r="H38" s="2186"/>
      <c r="I38" s="2184"/>
      <c r="J38" s="2185"/>
      <c r="K38" s="2185"/>
      <c r="L38" s="2185"/>
      <c r="M38" s="2185"/>
      <c r="N38" s="2185"/>
      <c r="O38" s="2185"/>
      <c r="P38" s="2185"/>
      <c r="Q38" s="2185"/>
      <c r="R38" s="2185"/>
      <c r="S38" s="2185"/>
      <c r="T38" s="2185"/>
      <c r="U38" s="2185"/>
      <c r="V38" s="2185"/>
      <c r="W38" s="2185"/>
      <c r="X38" s="2185"/>
      <c r="Y38" s="2185"/>
      <c r="Z38" s="2186"/>
      <c r="AA38" s="2193"/>
      <c r="AB38" s="2194"/>
      <c r="AC38" s="2194"/>
      <c r="AD38" s="2194"/>
      <c r="AE38" s="2194"/>
      <c r="AF38" s="2194"/>
      <c r="AG38" s="2195"/>
      <c r="AH38" s="147" t="s">
        <v>162</v>
      </c>
      <c r="AI38" s="2196"/>
      <c r="AJ38" s="2196"/>
      <c r="AK38" s="330"/>
      <c r="AL38" s="519" t="s">
        <v>163</v>
      </c>
      <c r="AM38" s="330"/>
      <c r="AN38" s="149" t="s">
        <v>164</v>
      </c>
    </row>
    <row r="39" spans="1:41" ht="12.6" customHeight="1">
      <c r="A39" s="2178"/>
      <c r="B39" s="2179"/>
      <c r="C39" s="2179"/>
      <c r="D39" s="2179"/>
      <c r="E39" s="2179"/>
      <c r="F39" s="2179"/>
      <c r="G39" s="2179"/>
      <c r="H39" s="2180"/>
      <c r="I39" s="2178"/>
      <c r="J39" s="2179"/>
      <c r="K39" s="2179"/>
      <c r="L39" s="2179"/>
      <c r="M39" s="2179"/>
      <c r="N39" s="2179"/>
      <c r="O39" s="2179"/>
      <c r="P39" s="2179"/>
      <c r="Q39" s="2179"/>
      <c r="R39" s="2179"/>
      <c r="S39" s="2179"/>
      <c r="T39" s="2179"/>
      <c r="U39" s="2179"/>
      <c r="V39" s="2179"/>
      <c r="W39" s="2179"/>
      <c r="X39" s="2179"/>
      <c r="Y39" s="2179"/>
      <c r="Z39" s="2180"/>
      <c r="AA39" s="2187"/>
      <c r="AB39" s="2188"/>
      <c r="AC39" s="2188"/>
      <c r="AD39" s="2188"/>
      <c r="AE39" s="2188"/>
      <c r="AF39" s="2188"/>
      <c r="AG39" s="2189"/>
      <c r="AH39" s="44" t="s">
        <v>161</v>
      </c>
      <c r="AI39" s="2019"/>
      <c r="AJ39" s="2019"/>
      <c r="AK39" s="520"/>
      <c r="AL39" s="29" t="s">
        <v>163</v>
      </c>
      <c r="AM39" s="520"/>
      <c r="AN39" s="30" t="s">
        <v>164</v>
      </c>
    </row>
    <row r="40" spans="1:41" ht="12.6" customHeight="1">
      <c r="A40" s="2181"/>
      <c r="B40" s="2182"/>
      <c r="C40" s="2182"/>
      <c r="D40" s="2182"/>
      <c r="E40" s="2182"/>
      <c r="F40" s="2182"/>
      <c r="G40" s="2182"/>
      <c r="H40" s="2183"/>
      <c r="I40" s="2181"/>
      <c r="J40" s="2182"/>
      <c r="K40" s="2182"/>
      <c r="L40" s="2182"/>
      <c r="M40" s="2182"/>
      <c r="N40" s="2182"/>
      <c r="O40" s="2182"/>
      <c r="P40" s="2182"/>
      <c r="Q40" s="2182"/>
      <c r="R40" s="2182"/>
      <c r="S40" s="2182"/>
      <c r="T40" s="2182"/>
      <c r="U40" s="2182"/>
      <c r="V40" s="2182"/>
      <c r="W40" s="2182"/>
      <c r="X40" s="2182"/>
      <c r="Y40" s="2182"/>
      <c r="Z40" s="2183"/>
      <c r="AA40" s="2190"/>
      <c r="AB40" s="2191"/>
      <c r="AC40" s="2191"/>
      <c r="AD40" s="2191"/>
      <c r="AE40" s="2191"/>
      <c r="AF40" s="2191"/>
      <c r="AG40" s="2192"/>
      <c r="AH40" s="2200"/>
      <c r="AI40" s="2201"/>
      <c r="AJ40" s="2201"/>
      <c r="AK40" s="2201"/>
      <c r="AL40" s="2201"/>
      <c r="AM40" s="2201"/>
      <c r="AN40" s="2202"/>
    </row>
    <row r="41" spans="1:41" ht="12.6" customHeight="1">
      <c r="A41" s="2184"/>
      <c r="B41" s="2185"/>
      <c r="C41" s="2185"/>
      <c r="D41" s="2185"/>
      <c r="E41" s="2185"/>
      <c r="F41" s="2185"/>
      <c r="G41" s="2185"/>
      <c r="H41" s="2186"/>
      <c r="I41" s="2184"/>
      <c r="J41" s="2185"/>
      <c r="K41" s="2185"/>
      <c r="L41" s="2185"/>
      <c r="M41" s="2185"/>
      <c r="N41" s="2185"/>
      <c r="O41" s="2185"/>
      <c r="P41" s="2185"/>
      <c r="Q41" s="2185"/>
      <c r="R41" s="2185"/>
      <c r="S41" s="2185"/>
      <c r="T41" s="2185"/>
      <c r="U41" s="2185"/>
      <c r="V41" s="2185"/>
      <c r="W41" s="2185"/>
      <c r="X41" s="2185"/>
      <c r="Y41" s="2185"/>
      <c r="Z41" s="2186"/>
      <c r="AA41" s="2193"/>
      <c r="AB41" s="2194"/>
      <c r="AC41" s="2194"/>
      <c r="AD41" s="2194"/>
      <c r="AE41" s="2194"/>
      <c r="AF41" s="2194"/>
      <c r="AG41" s="2195"/>
      <c r="AH41" s="147" t="s">
        <v>162</v>
      </c>
      <c r="AI41" s="2196"/>
      <c r="AJ41" s="2196"/>
      <c r="AK41" s="330"/>
      <c r="AL41" s="519" t="s">
        <v>163</v>
      </c>
      <c r="AM41" s="330"/>
      <c r="AN41" s="149" t="s">
        <v>164</v>
      </c>
    </row>
    <row r="42" spans="1:41" ht="12.6" customHeight="1">
      <c r="A42" s="2178"/>
      <c r="B42" s="2179"/>
      <c r="C42" s="2179"/>
      <c r="D42" s="2179"/>
      <c r="E42" s="2179"/>
      <c r="F42" s="2179"/>
      <c r="G42" s="2179"/>
      <c r="H42" s="2180"/>
      <c r="I42" s="2178"/>
      <c r="J42" s="2179"/>
      <c r="K42" s="2179"/>
      <c r="L42" s="2179"/>
      <c r="M42" s="2179"/>
      <c r="N42" s="2179"/>
      <c r="O42" s="2179"/>
      <c r="P42" s="2179"/>
      <c r="Q42" s="2179"/>
      <c r="R42" s="2179"/>
      <c r="S42" s="2179"/>
      <c r="T42" s="2179"/>
      <c r="U42" s="2179"/>
      <c r="V42" s="2179"/>
      <c r="W42" s="2179"/>
      <c r="X42" s="2179"/>
      <c r="Y42" s="2179"/>
      <c r="Z42" s="2180"/>
      <c r="AA42" s="2187"/>
      <c r="AB42" s="2188"/>
      <c r="AC42" s="2188"/>
      <c r="AD42" s="2188"/>
      <c r="AE42" s="2188"/>
      <c r="AF42" s="2188"/>
      <c r="AG42" s="2189"/>
      <c r="AH42" s="44" t="s">
        <v>161</v>
      </c>
      <c r="AI42" s="2019"/>
      <c r="AJ42" s="2019"/>
      <c r="AK42" s="520"/>
      <c r="AL42" s="29" t="s">
        <v>163</v>
      </c>
      <c r="AM42" s="520"/>
      <c r="AN42" s="30" t="s">
        <v>164</v>
      </c>
    </row>
    <row r="43" spans="1:41" ht="12.6" customHeight="1">
      <c r="A43" s="2181"/>
      <c r="B43" s="2182"/>
      <c r="C43" s="2182"/>
      <c r="D43" s="2182"/>
      <c r="E43" s="2182"/>
      <c r="F43" s="2182"/>
      <c r="G43" s="2182"/>
      <c r="H43" s="2183"/>
      <c r="I43" s="2181"/>
      <c r="J43" s="2182"/>
      <c r="K43" s="2182"/>
      <c r="L43" s="2182"/>
      <c r="M43" s="2182"/>
      <c r="N43" s="2182"/>
      <c r="O43" s="2182"/>
      <c r="P43" s="2182"/>
      <c r="Q43" s="2182"/>
      <c r="R43" s="2182"/>
      <c r="S43" s="2182"/>
      <c r="T43" s="2182"/>
      <c r="U43" s="2182"/>
      <c r="V43" s="2182"/>
      <c r="W43" s="2182"/>
      <c r="X43" s="2182"/>
      <c r="Y43" s="2182"/>
      <c r="Z43" s="2183"/>
      <c r="AA43" s="2190"/>
      <c r="AB43" s="2191"/>
      <c r="AC43" s="2191"/>
      <c r="AD43" s="2191"/>
      <c r="AE43" s="2191"/>
      <c r="AF43" s="2191"/>
      <c r="AG43" s="2192"/>
      <c r="AH43" s="2200"/>
      <c r="AI43" s="2201"/>
      <c r="AJ43" s="2201"/>
      <c r="AK43" s="2201"/>
      <c r="AL43" s="2201"/>
      <c r="AM43" s="2201"/>
      <c r="AN43" s="2202"/>
    </row>
    <row r="44" spans="1:41" ht="12.6" customHeight="1">
      <c r="A44" s="2184"/>
      <c r="B44" s="2185"/>
      <c r="C44" s="2185"/>
      <c r="D44" s="2185"/>
      <c r="E44" s="2185"/>
      <c r="F44" s="2185"/>
      <c r="G44" s="2185"/>
      <c r="H44" s="2186"/>
      <c r="I44" s="2184"/>
      <c r="J44" s="2185"/>
      <c r="K44" s="2185"/>
      <c r="L44" s="2185"/>
      <c r="M44" s="2185"/>
      <c r="N44" s="2185"/>
      <c r="O44" s="2185"/>
      <c r="P44" s="2185"/>
      <c r="Q44" s="2185"/>
      <c r="R44" s="2185"/>
      <c r="S44" s="2185"/>
      <c r="T44" s="2185"/>
      <c r="U44" s="2185"/>
      <c r="V44" s="2185"/>
      <c r="W44" s="2185"/>
      <c r="X44" s="2185"/>
      <c r="Y44" s="2185"/>
      <c r="Z44" s="2186"/>
      <c r="AA44" s="2193"/>
      <c r="AB44" s="2194"/>
      <c r="AC44" s="2194"/>
      <c r="AD44" s="2194"/>
      <c r="AE44" s="2194"/>
      <c r="AF44" s="2194"/>
      <c r="AG44" s="2195"/>
      <c r="AH44" s="147" t="s">
        <v>162</v>
      </c>
      <c r="AI44" s="2196"/>
      <c r="AJ44" s="2196"/>
      <c r="AK44" s="330"/>
      <c r="AL44" s="519" t="s">
        <v>163</v>
      </c>
      <c r="AM44" s="330"/>
      <c r="AN44" s="149" t="s">
        <v>164</v>
      </c>
    </row>
    <row r="45" spans="1:41" ht="12.6" customHeight="1">
      <c r="A45" s="2178"/>
      <c r="B45" s="2179"/>
      <c r="C45" s="2179"/>
      <c r="D45" s="2179"/>
      <c r="E45" s="2179"/>
      <c r="F45" s="2179"/>
      <c r="G45" s="2179"/>
      <c r="H45" s="2180"/>
      <c r="I45" s="2178"/>
      <c r="J45" s="2179"/>
      <c r="K45" s="2179"/>
      <c r="L45" s="2179"/>
      <c r="M45" s="2179"/>
      <c r="N45" s="2179"/>
      <c r="O45" s="2179"/>
      <c r="P45" s="2179"/>
      <c r="Q45" s="2179"/>
      <c r="R45" s="2179"/>
      <c r="S45" s="2179"/>
      <c r="T45" s="2179"/>
      <c r="U45" s="2179"/>
      <c r="V45" s="2179"/>
      <c r="W45" s="2179"/>
      <c r="X45" s="2179"/>
      <c r="Y45" s="2179"/>
      <c r="Z45" s="2180"/>
      <c r="AA45" s="2187"/>
      <c r="AB45" s="2188"/>
      <c r="AC45" s="2188"/>
      <c r="AD45" s="2188"/>
      <c r="AE45" s="2188"/>
      <c r="AF45" s="2188"/>
      <c r="AG45" s="2189"/>
      <c r="AH45" s="44" t="s">
        <v>161</v>
      </c>
      <c r="AI45" s="2019"/>
      <c r="AJ45" s="2019"/>
      <c r="AK45" s="520"/>
      <c r="AL45" s="29" t="s">
        <v>163</v>
      </c>
      <c r="AM45" s="520"/>
      <c r="AN45" s="30" t="s">
        <v>164</v>
      </c>
    </row>
    <row r="46" spans="1:41" ht="12.6" customHeight="1">
      <c r="A46" s="2181"/>
      <c r="B46" s="2182"/>
      <c r="C46" s="2182"/>
      <c r="D46" s="2182"/>
      <c r="E46" s="2182"/>
      <c r="F46" s="2182"/>
      <c r="G46" s="2182"/>
      <c r="H46" s="2183"/>
      <c r="I46" s="2181"/>
      <c r="J46" s="2182"/>
      <c r="K46" s="2182"/>
      <c r="L46" s="2182"/>
      <c r="M46" s="2182"/>
      <c r="N46" s="2182"/>
      <c r="O46" s="2182"/>
      <c r="P46" s="2182"/>
      <c r="Q46" s="2182"/>
      <c r="R46" s="2182"/>
      <c r="S46" s="2182"/>
      <c r="T46" s="2182"/>
      <c r="U46" s="2182"/>
      <c r="V46" s="2182"/>
      <c r="W46" s="2182"/>
      <c r="X46" s="2182"/>
      <c r="Y46" s="2182"/>
      <c r="Z46" s="2183"/>
      <c r="AA46" s="2190"/>
      <c r="AB46" s="2191"/>
      <c r="AC46" s="2191"/>
      <c r="AD46" s="2191"/>
      <c r="AE46" s="2191"/>
      <c r="AF46" s="2191"/>
      <c r="AG46" s="2192"/>
      <c r="AH46" s="2200"/>
      <c r="AI46" s="2201"/>
      <c r="AJ46" s="2201"/>
      <c r="AK46" s="2201"/>
      <c r="AL46" s="2201"/>
      <c r="AM46" s="2201"/>
      <c r="AN46" s="2202"/>
    </row>
    <row r="47" spans="1:41" ht="12.6" customHeight="1">
      <c r="A47" s="2184"/>
      <c r="B47" s="2185"/>
      <c r="C47" s="2185"/>
      <c r="D47" s="2185"/>
      <c r="E47" s="2185"/>
      <c r="F47" s="2185"/>
      <c r="G47" s="2185"/>
      <c r="H47" s="2186"/>
      <c r="I47" s="2184"/>
      <c r="J47" s="2185"/>
      <c r="K47" s="2185"/>
      <c r="L47" s="2185"/>
      <c r="M47" s="2185"/>
      <c r="N47" s="2185"/>
      <c r="O47" s="2185"/>
      <c r="P47" s="2185"/>
      <c r="Q47" s="2185"/>
      <c r="R47" s="2185"/>
      <c r="S47" s="2185"/>
      <c r="T47" s="2185"/>
      <c r="U47" s="2185"/>
      <c r="V47" s="2185"/>
      <c r="W47" s="2185"/>
      <c r="X47" s="2185"/>
      <c r="Y47" s="2185"/>
      <c r="Z47" s="2186"/>
      <c r="AA47" s="2193"/>
      <c r="AB47" s="2194"/>
      <c r="AC47" s="2194"/>
      <c r="AD47" s="2194"/>
      <c r="AE47" s="2194"/>
      <c r="AF47" s="2194"/>
      <c r="AG47" s="2195"/>
      <c r="AH47" s="147" t="s">
        <v>162</v>
      </c>
      <c r="AI47" s="2196"/>
      <c r="AJ47" s="2196"/>
      <c r="AK47" s="330"/>
      <c r="AL47" s="519" t="s">
        <v>163</v>
      </c>
      <c r="AM47" s="330"/>
      <c r="AN47" s="149" t="s">
        <v>164</v>
      </c>
    </row>
    <row r="48" spans="1:41" ht="12.6" customHeight="1">
      <c r="A48" s="2178"/>
      <c r="B48" s="2179"/>
      <c r="C48" s="2179"/>
      <c r="D48" s="2179"/>
      <c r="E48" s="2179"/>
      <c r="F48" s="2179"/>
      <c r="G48" s="2179"/>
      <c r="H48" s="2180"/>
      <c r="I48" s="2178"/>
      <c r="J48" s="2179"/>
      <c r="K48" s="2179"/>
      <c r="L48" s="2179"/>
      <c r="M48" s="2179"/>
      <c r="N48" s="2179"/>
      <c r="O48" s="2179"/>
      <c r="P48" s="2179"/>
      <c r="Q48" s="2179"/>
      <c r="R48" s="2179"/>
      <c r="S48" s="2179"/>
      <c r="T48" s="2179"/>
      <c r="U48" s="2179"/>
      <c r="V48" s="2179"/>
      <c r="W48" s="2179"/>
      <c r="X48" s="2179"/>
      <c r="Y48" s="2179"/>
      <c r="Z48" s="2180"/>
      <c r="AA48" s="2187"/>
      <c r="AB48" s="2188"/>
      <c r="AC48" s="2188"/>
      <c r="AD48" s="2188"/>
      <c r="AE48" s="2188"/>
      <c r="AF48" s="2188"/>
      <c r="AG48" s="2189"/>
      <c r="AH48" s="44" t="s">
        <v>161</v>
      </c>
      <c r="AI48" s="2019"/>
      <c r="AJ48" s="2019"/>
      <c r="AK48" s="520"/>
      <c r="AL48" s="29" t="s">
        <v>163</v>
      </c>
      <c r="AM48" s="520"/>
      <c r="AN48" s="30" t="s">
        <v>164</v>
      </c>
    </row>
    <row r="49" spans="1:59" ht="12.6" customHeight="1">
      <c r="A49" s="2181"/>
      <c r="B49" s="2182"/>
      <c r="C49" s="2182"/>
      <c r="D49" s="2182"/>
      <c r="E49" s="2182"/>
      <c r="F49" s="2182"/>
      <c r="G49" s="2182"/>
      <c r="H49" s="2183"/>
      <c r="I49" s="2181"/>
      <c r="J49" s="2182"/>
      <c r="K49" s="2182"/>
      <c r="L49" s="2182"/>
      <c r="M49" s="2182"/>
      <c r="N49" s="2182"/>
      <c r="O49" s="2182"/>
      <c r="P49" s="2182"/>
      <c r="Q49" s="2182"/>
      <c r="R49" s="2182"/>
      <c r="S49" s="2182"/>
      <c r="T49" s="2182"/>
      <c r="U49" s="2182"/>
      <c r="V49" s="2182"/>
      <c r="W49" s="2182"/>
      <c r="X49" s="2182"/>
      <c r="Y49" s="2182"/>
      <c r="Z49" s="2183"/>
      <c r="AA49" s="2190"/>
      <c r="AB49" s="2191"/>
      <c r="AC49" s="2191"/>
      <c r="AD49" s="2191"/>
      <c r="AE49" s="2191"/>
      <c r="AF49" s="2191"/>
      <c r="AG49" s="2192"/>
      <c r="AH49" s="2200"/>
      <c r="AI49" s="2201"/>
      <c r="AJ49" s="2201"/>
      <c r="AK49" s="2201"/>
      <c r="AL49" s="2201"/>
      <c r="AM49" s="2201"/>
      <c r="AN49" s="2202"/>
    </row>
    <row r="50" spans="1:59" ht="12.6" customHeight="1">
      <c r="A50" s="2184"/>
      <c r="B50" s="2185"/>
      <c r="C50" s="2185"/>
      <c r="D50" s="2185"/>
      <c r="E50" s="2185"/>
      <c r="F50" s="2185"/>
      <c r="G50" s="2185"/>
      <c r="H50" s="2186"/>
      <c r="I50" s="2184"/>
      <c r="J50" s="2185"/>
      <c r="K50" s="2185"/>
      <c r="L50" s="2185"/>
      <c r="M50" s="2185"/>
      <c r="N50" s="2185"/>
      <c r="O50" s="2185"/>
      <c r="P50" s="2185"/>
      <c r="Q50" s="2185"/>
      <c r="R50" s="2185"/>
      <c r="S50" s="2185"/>
      <c r="T50" s="2185"/>
      <c r="U50" s="2185"/>
      <c r="V50" s="2185"/>
      <c r="W50" s="2185"/>
      <c r="X50" s="2185"/>
      <c r="Y50" s="2185"/>
      <c r="Z50" s="2186"/>
      <c r="AA50" s="2193"/>
      <c r="AB50" s="2194"/>
      <c r="AC50" s="2194"/>
      <c r="AD50" s="2194"/>
      <c r="AE50" s="2194"/>
      <c r="AF50" s="2194"/>
      <c r="AG50" s="2195"/>
      <c r="AH50" s="147" t="s">
        <v>162</v>
      </c>
      <c r="AI50" s="2196"/>
      <c r="AJ50" s="2196"/>
      <c r="AK50" s="330"/>
      <c r="AL50" s="519" t="s">
        <v>163</v>
      </c>
      <c r="AM50" s="330"/>
      <c r="AN50" s="149" t="s">
        <v>164</v>
      </c>
    </row>
    <row r="51" spans="1:59" ht="12.6" customHeight="1">
      <c r="A51" s="2178"/>
      <c r="B51" s="2179"/>
      <c r="C51" s="2179"/>
      <c r="D51" s="2179"/>
      <c r="E51" s="2179"/>
      <c r="F51" s="2179"/>
      <c r="G51" s="2179"/>
      <c r="H51" s="2180"/>
      <c r="I51" s="2178"/>
      <c r="J51" s="2179"/>
      <c r="K51" s="2179"/>
      <c r="L51" s="2179"/>
      <c r="M51" s="2179"/>
      <c r="N51" s="2179"/>
      <c r="O51" s="2179"/>
      <c r="P51" s="2179"/>
      <c r="Q51" s="2179"/>
      <c r="R51" s="2179"/>
      <c r="S51" s="2179"/>
      <c r="T51" s="2179"/>
      <c r="U51" s="2179"/>
      <c r="V51" s="2179"/>
      <c r="W51" s="2179"/>
      <c r="X51" s="2179"/>
      <c r="Y51" s="2179"/>
      <c r="Z51" s="2180"/>
      <c r="AA51" s="2187"/>
      <c r="AB51" s="2188"/>
      <c r="AC51" s="2188"/>
      <c r="AD51" s="2188"/>
      <c r="AE51" s="2188"/>
      <c r="AF51" s="2188"/>
      <c r="AG51" s="2189"/>
      <c r="AH51" s="44" t="s">
        <v>161</v>
      </c>
      <c r="AI51" s="2019"/>
      <c r="AJ51" s="2019"/>
      <c r="AK51" s="520"/>
      <c r="AL51" s="29" t="s">
        <v>163</v>
      </c>
      <c r="AM51" s="520"/>
      <c r="AN51" s="30" t="s">
        <v>164</v>
      </c>
    </row>
    <row r="52" spans="1:59" ht="12.6" customHeight="1">
      <c r="A52" s="2181"/>
      <c r="B52" s="2182"/>
      <c r="C52" s="2182"/>
      <c r="D52" s="2182"/>
      <c r="E52" s="2182"/>
      <c r="F52" s="2182"/>
      <c r="G52" s="2182"/>
      <c r="H52" s="2183"/>
      <c r="I52" s="2181"/>
      <c r="J52" s="2182"/>
      <c r="K52" s="2182"/>
      <c r="L52" s="2182"/>
      <c r="M52" s="2182"/>
      <c r="N52" s="2182"/>
      <c r="O52" s="2182"/>
      <c r="P52" s="2182"/>
      <c r="Q52" s="2182"/>
      <c r="R52" s="2182"/>
      <c r="S52" s="2182"/>
      <c r="T52" s="2182"/>
      <c r="U52" s="2182"/>
      <c r="V52" s="2182"/>
      <c r="W52" s="2182"/>
      <c r="X52" s="2182"/>
      <c r="Y52" s="2182"/>
      <c r="Z52" s="2183"/>
      <c r="AA52" s="2190"/>
      <c r="AB52" s="2191"/>
      <c r="AC52" s="2191"/>
      <c r="AD52" s="2191"/>
      <c r="AE52" s="2191"/>
      <c r="AF52" s="2191"/>
      <c r="AG52" s="2192"/>
      <c r="AH52" s="2200"/>
      <c r="AI52" s="2201"/>
      <c r="AJ52" s="2201"/>
      <c r="AK52" s="2201"/>
      <c r="AL52" s="2201"/>
      <c r="AM52" s="2201"/>
      <c r="AN52" s="2202"/>
    </row>
    <row r="53" spans="1:59" ht="12.6" customHeight="1">
      <c r="A53" s="2184"/>
      <c r="B53" s="2185"/>
      <c r="C53" s="2185"/>
      <c r="D53" s="2185"/>
      <c r="E53" s="2185"/>
      <c r="F53" s="2185"/>
      <c r="G53" s="2185"/>
      <c r="H53" s="2186"/>
      <c r="I53" s="2184"/>
      <c r="J53" s="2185"/>
      <c r="K53" s="2185"/>
      <c r="L53" s="2185"/>
      <c r="M53" s="2185"/>
      <c r="N53" s="2185"/>
      <c r="O53" s="2185"/>
      <c r="P53" s="2185"/>
      <c r="Q53" s="2185"/>
      <c r="R53" s="2185"/>
      <c r="S53" s="2185"/>
      <c r="T53" s="2185"/>
      <c r="U53" s="2185"/>
      <c r="V53" s="2185"/>
      <c r="W53" s="2185"/>
      <c r="X53" s="2185"/>
      <c r="Y53" s="2185"/>
      <c r="Z53" s="2186"/>
      <c r="AA53" s="2193"/>
      <c r="AB53" s="2194"/>
      <c r="AC53" s="2194"/>
      <c r="AD53" s="2194"/>
      <c r="AE53" s="2194"/>
      <c r="AF53" s="2194"/>
      <c r="AG53" s="2195"/>
      <c r="AH53" s="513" t="s">
        <v>162</v>
      </c>
      <c r="AI53" s="2022"/>
      <c r="AJ53" s="2022"/>
      <c r="AK53" s="332"/>
      <c r="AL53" s="514" t="s">
        <v>163</v>
      </c>
      <c r="AM53" s="332"/>
      <c r="AN53" s="515" t="s">
        <v>164</v>
      </c>
    </row>
    <row r="54" spans="1:59" ht="12.6" customHeight="1">
      <c r="A54" s="2"/>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4"/>
    </row>
    <row r="55" spans="1:59" ht="12.6" customHeight="1">
      <c r="A55" s="2"/>
      <c r="B55" s="3" t="s">
        <v>172</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4"/>
    </row>
    <row r="56" spans="1:59" ht="12.6" customHeight="1">
      <c r="A56" s="2"/>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4"/>
    </row>
    <row r="57" spans="1:59" ht="12.6" customHeight="1">
      <c r="A57" s="2"/>
      <c r="B57" s="1983" t="s">
        <v>2262</v>
      </c>
      <c r="C57" s="1983"/>
      <c r="D57" s="2028"/>
      <c r="E57" s="2028"/>
      <c r="F57" s="3" t="s">
        <v>163</v>
      </c>
      <c r="G57" s="2028"/>
      <c r="H57" s="2028"/>
      <c r="I57" s="3" t="s">
        <v>164</v>
      </c>
      <c r="J57" s="2028"/>
      <c r="K57" s="2028"/>
      <c r="L57" s="3" t="s">
        <v>173</v>
      </c>
      <c r="M57" s="3"/>
      <c r="N57" s="3"/>
      <c r="O57" s="3"/>
      <c r="P57" s="3"/>
      <c r="Q57" s="3"/>
      <c r="R57" s="3"/>
      <c r="S57" s="3"/>
      <c r="T57" s="3"/>
      <c r="U57" s="3"/>
      <c r="V57" s="3"/>
      <c r="W57" s="3"/>
      <c r="X57" s="327"/>
      <c r="Y57" s="327"/>
      <c r="Z57" s="327"/>
      <c r="AA57" s="327"/>
      <c r="AB57" s="327"/>
      <c r="AC57" s="327"/>
      <c r="AD57" s="327"/>
      <c r="AE57" s="327"/>
      <c r="AF57" s="327"/>
      <c r="AG57" s="327"/>
      <c r="AH57" s="327"/>
      <c r="AI57" s="327"/>
      <c r="AJ57" s="327"/>
      <c r="AK57" s="327"/>
      <c r="AL57" s="327"/>
      <c r="AM57" s="327"/>
      <c r="AN57" s="4"/>
      <c r="AO57" s="410" t="s">
        <v>1694</v>
      </c>
    </row>
    <row r="58" spans="1:59" ht="12.6" customHeight="1">
      <c r="A58" s="2"/>
      <c r="B58" s="123"/>
      <c r="C58" s="123"/>
      <c r="D58" s="123"/>
      <c r="E58" s="123"/>
      <c r="F58" s="3"/>
      <c r="G58" s="123"/>
      <c r="H58" s="123"/>
      <c r="I58" s="3"/>
      <c r="J58" s="123"/>
      <c r="K58" s="123"/>
      <c r="L58" s="3"/>
      <c r="M58" s="3"/>
      <c r="N58" s="3"/>
      <c r="O58" s="3"/>
      <c r="P58" s="3"/>
      <c r="Q58" s="3"/>
      <c r="R58" s="3"/>
      <c r="S58" s="3"/>
      <c r="T58" s="3"/>
      <c r="U58" s="3"/>
      <c r="V58" s="3"/>
      <c r="W58" s="3"/>
      <c r="X58" s="327"/>
      <c r="Y58" s="327"/>
      <c r="Z58" s="327"/>
      <c r="AA58" s="327"/>
      <c r="AB58" s="327"/>
      <c r="AC58" s="327"/>
      <c r="AD58" s="327"/>
      <c r="AE58" s="327"/>
      <c r="AF58" s="327"/>
      <c r="AG58" s="327"/>
      <c r="AH58" s="327"/>
      <c r="AI58" s="327"/>
      <c r="AJ58" s="327"/>
      <c r="AK58" s="327"/>
      <c r="AL58" s="327"/>
      <c r="AM58" s="327"/>
      <c r="AN58" s="4"/>
    </row>
    <row r="59" spans="1:59" ht="12.6" customHeight="1">
      <c r="A59" s="2"/>
      <c r="B59" s="3"/>
      <c r="C59" s="3"/>
      <c r="D59" s="3"/>
      <c r="E59" s="3"/>
      <c r="F59" s="3"/>
      <c r="G59" s="3"/>
      <c r="H59" s="3"/>
      <c r="I59" s="3"/>
      <c r="J59" s="3"/>
      <c r="K59" s="3"/>
      <c r="L59" s="3"/>
      <c r="N59" s="3"/>
      <c r="P59" s="3"/>
      <c r="Q59" s="3"/>
      <c r="R59" s="3"/>
      <c r="U59" s="3"/>
      <c r="V59" s="3"/>
      <c r="W59" s="3"/>
      <c r="X59" s="327"/>
      <c r="Y59" s="327"/>
      <c r="Z59" s="327"/>
      <c r="AA59" s="327"/>
      <c r="AB59" s="327"/>
      <c r="AC59" s="327"/>
      <c r="AD59" s="327"/>
      <c r="AE59" s="327"/>
      <c r="AF59" s="327"/>
      <c r="AG59" s="327"/>
      <c r="AH59" s="327"/>
      <c r="AI59" s="327"/>
      <c r="AJ59" s="327"/>
      <c r="AK59" s="327"/>
      <c r="AL59" s="327"/>
      <c r="AM59" s="327"/>
      <c r="AN59" s="4"/>
    </row>
    <row r="60" spans="1:59" ht="12.6" customHeight="1">
      <c r="A60" s="2"/>
      <c r="B60" s="3"/>
      <c r="C60" s="3"/>
      <c r="D60" s="3"/>
      <c r="E60" s="3"/>
      <c r="F60" s="3"/>
      <c r="G60" s="3"/>
      <c r="H60" s="3"/>
      <c r="I60" s="3"/>
      <c r="J60" s="3"/>
      <c r="K60" s="886" t="s">
        <v>174</v>
      </c>
      <c r="L60" s="3"/>
      <c r="N60" s="3"/>
      <c r="P60" s="3"/>
      <c r="Q60" s="3"/>
      <c r="R60" s="3"/>
      <c r="U60" s="3"/>
      <c r="V60" s="3"/>
      <c r="W60" s="3"/>
      <c r="X60" s="327"/>
      <c r="Y60" s="327"/>
      <c r="Z60" s="2028">
        <f>G7</f>
        <v>0</v>
      </c>
      <c r="AA60" s="2028"/>
      <c r="AB60" s="2028"/>
      <c r="AC60" s="2028"/>
      <c r="AD60" s="2028"/>
      <c r="AE60" s="2028"/>
      <c r="AF60" s="2028"/>
      <c r="AG60" s="2028"/>
      <c r="AH60" s="2028"/>
      <c r="AI60" s="2028"/>
      <c r="AJ60" s="2028"/>
      <c r="AK60" s="2028"/>
      <c r="AL60" s="2028"/>
      <c r="AM60" s="327"/>
      <c r="AN60" s="4"/>
    </row>
    <row r="61" spans="1:59" ht="12.6" customHeight="1">
      <c r="A61" s="2"/>
      <c r="B61" s="3"/>
      <c r="C61" s="3"/>
      <c r="D61" s="3"/>
      <c r="E61" s="3"/>
      <c r="F61" s="3"/>
      <c r="G61" s="3"/>
      <c r="H61" s="3"/>
      <c r="I61" s="3"/>
      <c r="J61" s="3"/>
      <c r="K61" s="3" t="s">
        <v>2374</v>
      </c>
      <c r="L61" s="3"/>
      <c r="N61" s="3"/>
      <c r="P61" s="3"/>
      <c r="Q61" s="3"/>
      <c r="R61" s="3"/>
      <c r="U61" s="3" t="s">
        <v>175</v>
      </c>
      <c r="W61" s="3"/>
      <c r="X61" s="337"/>
      <c r="Y61" s="337"/>
      <c r="Z61" s="2030"/>
      <c r="AA61" s="2030"/>
      <c r="AB61" s="2030"/>
      <c r="AC61" s="2030"/>
      <c r="AD61" s="2030"/>
      <c r="AE61" s="2030"/>
      <c r="AF61" s="2030"/>
      <c r="AG61" s="2030"/>
      <c r="AH61" s="2030"/>
      <c r="AI61" s="2030"/>
      <c r="AJ61" s="2030"/>
      <c r="AK61" s="2030"/>
      <c r="AL61" s="2030"/>
      <c r="AM61" s="337"/>
      <c r="AN61" s="4"/>
    </row>
    <row r="62" spans="1:59" ht="12.6" customHeight="1">
      <c r="A62" s="5"/>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7"/>
    </row>
    <row r="63" spans="1:59" s="888" customFormat="1" ht="12.6" customHeight="1">
      <c r="A63" s="264" t="s">
        <v>2819</v>
      </c>
      <c r="AN63" s="266" t="s">
        <v>2820</v>
      </c>
      <c r="AO63" s="381"/>
      <c r="AP63" s="381"/>
      <c r="AQ63" s="381"/>
      <c r="AR63" s="381"/>
      <c r="AS63" s="381"/>
      <c r="AT63" s="381"/>
      <c r="AU63" s="381"/>
      <c r="AV63" s="381"/>
      <c r="AW63" s="381"/>
      <c r="AX63" s="381"/>
      <c r="AY63" s="381"/>
      <c r="AZ63" s="381"/>
      <c r="BA63" s="381"/>
      <c r="BB63" s="381"/>
      <c r="BC63" s="381"/>
      <c r="BD63" s="381"/>
      <c r="BE63" s="381"/>
      <c r="BF63" s="381"/>
      <c r="BG63" s="381"/>
    </row>
    <row r="64" spans="1:59" s="888" customFormat="1" ht="12.6" customHeight="1">
      <c r="A64" s="888" t="s">
        <v>2375</v>
      </c>
      <c r="AO64" s="381"/>
      <c r="AP64" s="381"/>
      <c r="AQ64" s="381"/>
      <c r="AR64" s="381"/>
      <c r="AS64" s="381"/>
      <c r="AT64" s="381"/>
      <c r="AU64" s="381"/>
      <c r="AV64" s="381"/>
      <c r="AW64" s="381"/>
      <c r="AX64" s="381"/>
      <c r="AY64" s="381"/>
      <c r="AZ64" s="381"/>
      <c r="BA64" s="381"/>
      <c r="BB64" s="381"/>
      <c r="BC64" s="381"/>
      <c r="BD64" s="381"/>
      <c r="BE64" s="381"/>
      <c r="BF64" s="381"/>
      <c r="BG64" s="381"/>
    </row>
    <row r="65" spans="1:59" s="888" customFormat="1" ht="12.6" customHeight="1">
      <c r="A65" s="890" t="s">
        <v>2376</v>
      </c>
      <c r="AO65" s="381"/>
      <c r="AP65" s="381"/>
      <c r="AQ65" s="381"/>
      <c r="AR65" s="381"/>
      <c r="AS65" s="381"/>
      <c r="AT65" s="381"/>
      <c r="AU65" s="381"/>
      <c r="AV65" s="381"/>
      <c r="AW65" s="381"/>
      <c r="AX65" s="381"/>
      <c r="AY65" s="381"/>
      <c r="AZ65" s="381"/>
      <c r="BA65" s="381"/>
      <c r="BB65" s="381"/>
      <c r="BC65" s="381"/>
      <c r="BD65" s="381"/>
      <c r="BE65" s="381"/>
      <c r="BF65" s="381"/>
      <c r="BG65" s="381"/>
    </row>
    <row r="66" spans="1:59" ht="12.6" customHeight="1">
      <c r="A66" s="890" t="s">
        <v>2377</v>
      </c>
    </row>
  </sheetData>
  <mergeCells count="100">
    <mergeCell ref="AO23:BO25"/>
    <mergeCell ref="BQ23:BR23"/>
    <mergeCell ref="BP24:BV24"/>
    <mergeCell ref="BQ25:BR25"/>
    <mergeCell ref="AO26:BO28"/>
    <mergeCell ref="BQ26:BR26"/>
    <mergeCell ref="BP27:BV27"/>
    <mergeCell ref="BQ28:BR28"/>
    <mergeCell ref="Z60:AL61"/>
    <mergeCell ref="AH34:AN34"/>
    <mergeCell ref="AH37:AN37"/>
    <mergeCell ref="AH40:AN40"/>
    <mergeCell ref="AH43:AN43"/>
    <mergeCell ref="AH46:AN46"/>
    <mergeCell ref="AH49:AN49"/>
    <mergeCell ref="AH52:AN52"/>
    <mergeCell ref="AA39:AG41"/>
    <mergeCell ref="AI39:AJ39"/>
    <mergeCell ref="AI41:AJ41"/>
    <mergeCell ref="AH27:AN27"/>
    <mergeCell ref="AB8:AC8"/>
    <mergeCell ref="AD8:AE8"/>
    <mergeCell ref="AG8:AH8"/>
    <mergeCell ref="AJ8:AK8"/>
    <mergeCell ref="AB14:AC14"/>
    <mergeCell ref="AD14:AE14"/>
    <mergeCell ref="AG14:AH14"/>
    <mergeCell ref="AJ14:AK14"/>
    <mergeCell ref="AI26:AJ26"/>
    <mergeCell ref="AI23:AJ23"/>
    <mergeCell ref="AI20:AJ20"/>
    <mergeCell ref="G20:AG22"/>
    <mergeCell ref="G23:AG25"/>
    <mergeCell ref="AG18:AH18"/>
    <mergeCell ref="AI25:AJ25"/>
    <mergeCell ref="AI22:AJ22"/>
    <mergeCell ref="AH21:AN21"/>
    <mergeCell ref="AH24:AN24"/>
    <mergeCell ref="A12:F15"/>
    <mergeCell ref="A16:F19"/>
    <mergeCell ref="G13:AA14"/>
    <mergeCell ref="AB18:AC18"/>
    <mergeCell ref="AD18:AE18"/>
    <mergeCell ref="A51:H53"/>
    <mergeCell ref="I51:Z53"/>
    <mergeCell ref="AI28:AJ28"/>
    <mergeCell ref="A45:H47"/>
    <mergeCell ref="I45:Z47"/>
    <mergeCell ref="AA45:AG47"/>
    <mergeCell ref="AI45:AJ45"/>
    <mergeCell ref="AI47:AJ47"/>
    <mergeCell ref="A42:H44"/>
    <mergeCell ref="AA51:AG53"/>
    <mergeCell ref="AI51:AJ51"/>
    <mergeCell ref="AI53:AJ53"/>
    <mergeCell ref="A20:F28"/>
    <mergeCell ref="AA31:AG32"/>
    <mergeCell ref="AH31:AN32"/>
    <mergeCell ref="I33:Z35"/>
    <mergeCell ref="A33:H35"/>
    <mergeCell ref="A36:H38"/>
    <mergeCell ref="I36:Z38"/>
    <mergeCell ref="AA36:AG38"/>
    <mergeCell ref="AI36:AJ36"/>
    <mergeCell ref="AI38:AJ38"/>
    <mergeCell ref="AI35:AJ35"/>
    <mergeCell ref="AI33:AJ33"/>
    <mergeCell ref="AA33:AG35"/>
    <mergeCell ref="G57:H57"/>
    <mergeCell ref="A29:AN30"/>
    <mergeCell ref="B57:C57"/>
    <mergeCell ref="D57:E57"/>
    <mergeCell ref="J57:K57"/>
    <mergeCell ref="I42:Z44"/>
    <mergeCell ref="AA42:AG44"/>
    <mergeCell ref="AI42:AJ42"/>
    <mergeCell ref="AI44:AJ44"/>
    <mergeCell ref="A48:H50"/>
    <mergeCell ref="I48:Z50"/>
    <mergeCell ref="AA48:AG50"/>
    <mergeCell ref="AI48:AJ48"/>
    <mergeCell ref="AI50:AJ50"/>
    <mergeCell ref="A39:H41"/>
    <mergeCell ref="I39:Z41"/>
    <mergeCell ref="A31:H32"/>
    <mergeCell ref="I31:Z32"/>
    <mergeCell ref="AJ18:AK18"/>
    <mergeCell ref="A6:F6"/>
    <mergeCell ref="J2:U3"/>
    <mergeCell ref="J4:U5"/>
    <mergeCell ref="G6:AA6"/>
    <mergeCell ref="G7:AA9"/>
    <mergeCell ref="AB6:AN6"/>
    <mergeCell ref="V2:AC5"/>
    <mergeCell ref="AD2:AJ5"/>
    <mergeCell ref="A7:F9"/>
    <mergeCell ref="AM14:AN14"/>
    <mergeCell ref="G17:AA18"/>
    <mergeCell ref="G26:AG28"/>
    <mergeCell ref="A10:AN11"/>
  </mergeCells>
  <phoneticPr fontId="16"/>
  <conditionalFormatting sqref="D57:E57 G57:H57 J57:K57">
    <cfRule type="containsBlanks" dxfId="1790" priority="22">
      <formula>LEN(TRIM(D57))=0</formula>
    </cfRule>
  </conditionalFormatting>
  <conditionalFormatting sqref="AD18:AE18">
    <cfRule type="containsBlanks" dxfId="1789" priority="7">
      <formula>LEN(TRIM(AD18))=0</formula>
    </cfRule>
  </conditionalFormatting>
  <conditionalFormatting sqref="G6:AA6">
    <cfRule type="containsBlanks" dxfId="1788" priority="20">
      <formula>LEN(TRIM(G6))=0</formula>
    </cfRule>
  </conditionalFormatting>
  <conditionalFormatting sqref="AB18:AC18">
    <cfRule type="containsBlanks" dxfId="1787" priority="4">
      <formula>LEN(TRIM(AB18))=0</formula>
    </cfRule>
  </conditionalFormatting>
  <conditionalFormatting sqref="AD8:AE8">
    <cfRule type="containsBlanks" dxfId="1786" priority="17">
      <formula>LEN(TRIM(AD8))=0</formula>
    </cfRule>
  </conditionalFormatting>
  <conditionalFormatting sqref="AG8:AH8">
    <cfRule type="containsBlanks" dxfId="1785" priority="16">
      <formula>LEN(TRIM(AG8))=0</formula>
    </cfRule>
  </conditionalFormatting>
  <conditionalFormatting sqref="AJ8:AK8">
    <cfRule type="containsBlanks" dxfId="1784" priority="15">
      <formula>LEN(TRIM(AJ8))=0</formula>
    </cfRule>
  </conditionalFormatting>
  <conditionalFormatting sqref="AD14:AE14">
    <cfRule type="containsBlanks" dxfId="1783" priority="14">
      <formula>LEN(TRIM(AD14))=0</formula>
    </cfRule>
  </conditionalFormatting>
  <conditionalFormatting sqref="AG14:AH14">
    <cfRule type="containsBlanks" dxfId="1782" priority="13">
      <formula>LEN(TRIM(AG14))=0</formula>
    </cfRule>
  </conditionalFormatting>
  <conditionalFormatting sqref="AJ14:AK14">
    <cfRule type="containsBlanks" dxfId="1781" priority="12">
      <formula>LEN(TRIM(AJ14))=0</formula>
    </cfRule>
  </conditionalFormatting>
  <conditionalFormatting sqref="AM14:AN14">
    <cfRule type="containsBlanks" dxfId="1780" priority="3">
      <formula>LEN(TRIM(AM14))=0</formula>
    </cfRule>
  </conditionalFormatting>
  <conditionalFormatting sqref="G13:AA14">
    <cfRule type="containsBlanks" dxfId="1779" priority="2">
      <formula>LEN(TRIM(G13))=0</formula>
    </cfRule>
  </conditionalFormatting>
  <conditionalFormatting sqref="AB8:AC8 AB14:AC14">
    <cfRule type="containsBlanks" dxfId="1778" priority="8">
      <formula>LEN(TRIM(AB8))=0</formula>
    </cfRule>
  </conditionalFormatting>
  <conditionalFormatting sqref="AG18:AH18">
    <cfRule type="containsBlanks" dxfId="1777" priority="6">
      <formula>LEN(TRIM(AG18))=0</formula>
    </cfRule>
  </conditionalFormatting>
  <conditionalFormatting sqref="AJ18:AK18">
    <cfRule type="containsBlanks" dxfId="1776" priority="5">
      <formula>LEN(TRIM(AJ18))=0</formula>
    </cfRule>
  </conditionalFormatting>
  <conditionalFormatting sqref="G17:AA18">
    <cfRule type="containsBlanks" dxfId="1775" priority="1">
      <formula>LEN(TRIM(G17))=0</formula>
    </cfRule>
  </conditionalFormatting>
  <dataValidations count="5">
    <dataValidation imeMode="halfAlpha" allowBlank="1" showInputMessage="1" showErrorMessage="1" sqref="AM25:AM26 AM22:AM23 AM28 AK28 AM35:AM36 AM33 AK38:AK39 AK25:AK26 AM38:AM39 AK22:AK23 AM20 AK20 AK35:AK36 AK33 AK41:AK42 AM41:AM42 AK44:AK45 AM44:AM45 AK47:AK48 AM47:AM48 AK50:AK51 AM50:AM51 AK53 AM53 BU25:BU26 BU23 BU28 BS28 BS25:BS26 BS23"/>
    <dataValidation imeMode="hiragana" allowBlank="1" showInputMessage="1" showErrorMessage="1" sqref="G6:AA9 G20:AG28 AO23:BO28"/>
    <dataValidation type="list" allowBlank="1" showInputMessage="1" showErrorMessage="1" sqref="AB8 AB14 AB18">
      <formula1>"大正,昭和,平成"</formula1>
    </dataValidation>
    <dataValidation type="list" allowBlank="1" showInputMessage="1" showErrorMessage="1" sqref="AM14:AN14">
      <formula1>"卒業,中退"</formula1>
    </dataValidation>
    <dataValidation type="list" allowBlank="1" showInputMessage="1" showErrorMessage="1" sqref="AH21:AN21 AH24:AN24 AH27:AN27 AH34:AN34 AH37:AN37 AH40:AN40 AH43:AN43 AH46:AN46 AH49:AN49 AH52:AN52 BP24:BV24 BP27:BV27">
      <formula1>"現在に至る"</formula1>
    </dataValidation>
  </dataValidations>
  <printOptions horizontalCentered="1"/>
  <pageMargins left="0.78740157480314965" right="0.78740157480314965" top="0.39370078740157483" bottom="0.39370078740157483" header="0.39370078740157483" footer="0.3937007874015748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CK138"/>
  <sheetViews>
    <sheetView workbookViewId="0">
      <selection activeCell="AG3" sqref="AG3:AH5"/>
    </sheetView>
  </sheetViews>
  <sheetFormatPr defaultColWidth="2.125" defaultRowHeight="12.6" customHeight="1"/>
  <cols>
    <col min="1" max="40" width="2.125" style="1"/>
    <col min="41" max="89" width="2.125" style="387"/>
    <col min="90" max="16384" width="2.125" style="1"/>
  </cols>
  <sheetData>
    <row r="1" spans="1:89" ht="12.6" customHeight="1">
      <c r="A1" s="4673" t="s">
        <v>193</v>
      </c>
      <c r="B1" s="4673"/>
      <c r="C1" s="4673"/>
      <c r="D1" s="4673"/>
      <c r="E1" s="4673"/>
      <c r="F1" s="4673"/>
      <c r="G1" s="4673"/>
      <c r="H1" s="4673"/>
      <c r="I1" s="4673"/>
      <c r="J1" s="4673"/>
      <c r="K1" s="4673"/>
      <c r="L1" s="4673"/>
      <c r="M1" s="4673"/>
      <c r="N1" s="4673"/>
      <c r="O1" s="4673"/>
      <c r="P1" s="4673"/>
      <c r="Q1" s="4673"/>
      <c r="R1" s="4673"/>
      <c r="S1" s="4673"/>
      <c r="T1" s="4673"/>
      <c r="U1" s="4673"/>
      <c r="V1" s="4673"/>
      <c r="W1" s="4673"/>
      <c r="X1" s="4673"/>
      <c r="Y1" s="4673"/>
      <c r="Z1" s="4673"/>
      <c r="AA1" s="4673"/>
      <c r="AB1" s="4673"/>
      <c r="AC1" s="4673"/>
      <c r="AD1" s="4673"/>
      <c r="AE1" s="4673"/>
      <c r="AF1" s="4673"/>
      <c r="AG1" s="4673"/>
      <c r="AH1" s="4673"/>
      <c r="AI1" s="2028">
        <v>1</v>
      </c>
      <c r="AJ1" s="2028"/>
      <c r="AK1" s="1983" t="s">
        <v>194</v>
      </c>
      <c r="AL1" s="1983"/>
      <c r="AM1" s="2028"/>
      <c r="AN1" s="2028"/>
    </row>
    <row r="2" spans="1:89" ht="12.6" customHeight="1">
      <c r="A2" s="4673"/>
      <c r="B2" s="4673"/>
      <c r="C2" s="4673"/>
      <c r="D2" s="4673"/>
      <c r="E2" s="4673"/>
      <c r="F2" s="4673"/>
      <c r="G2" s="4673"/>
      <c r="H2" s="4673"/>
      <c r="I2" s="4673"/>
      <c r="J2" s="4673"/>
      <c r="K2" s="4673"/>
      <c r="L2" s="4673"/>
      <c r="M2" s="4673"/>
      <c r="N2" s="4673"/>
      <c r="O2" s="4673"/>
      <c r="P2" s="4673"/>
      <c r="Q2" s="4673"/>
      <c r="R2" s="4673"/>
      <c r="S2" s="4673"/>
      <c r="T2" s="4673"/>
      <c r="U2" s="4673"/>
      <c r="V2" s="4673"/>
      <c r="W2" s="4673"/>
      <c r="X2" s="4673"/>
      <c r="Y2" s="4673"/>
      <c r="Z2" s="4673"/>
      <c r="AA2" s="4673"/>
      <c r="AB2" s="4673"/>
      <c r="AC2" s="4673"/>
      <c r="AD2" s="4673"/>
      <c r="AE2" s="4673"/>
      <c r="AF2" s="4673"/>
      <c r="AG2" s="4673"/>
      <c r="AH2" s="4673"/>
      <c r="AI2" s="2028"/>
      <c r="AJ2" s="2028"/>
      <c r="AK2" s="1983"/>
      <c r="AL2" s="1983"/>
      <c r="AM2" s="2028"/>
      <c r="AN2" s="2028"/>
    </row>
    <row r="3" spans="1:89" ht="12.6" customHeight="1">
      <c r="A3" s="4675" t="s">
        <v>198</v>
      </c>
      <c r="B3" s="4676"/>
      <c r="C3" s="4676"/>
      <c r="D3" s="4676"/>
      <c r="E3" s="4676"/>
      <c r="F3" s="4676"/>
      <c r="G3" s="4676"/>
      <c r="H3" s="4676"/>
      <c r="I3" s="4676"/>
      <c r="J3" s="4676"/>
      <c r="K3" s="4676"/>
      <c r="L3" s="4676"/>
      <c r="M3" s="4676"/>
      <c r="N3" s="4676"/>
      <c r="O3" s="4676"/>
      <c r="P3" s="4676"/>
      <c r="Q3" s="4676"/>
      <c r="R3" s="4676"/>
      <c r="S3" s="4676"/>
      <c r="T3" s="4676"/>
      <c r="U3" s="4676"/>
      <c r="V3" s="4676"/>
      <c r="W3" s="4676"/>
      <c r="X3" s="4676"/>
      <c r="Y3" s="4676"/>
      <c r="Z3" s="2198" t="s">
        <v>2282</v>
      </c>
      <c r="AA3" s="2198"/>
      <c r="AB3" s="2198"/>
      <c r="AC3" s="2567">
        <f>一括入力シート!B41</f>
        <v>0</v>
      </c>
      <c r="AD3" s="2567"/>
      <c r="AE3" s="2198" t="s">
        <v>197</v>
      </c>
      <c r="AF3" s="2198"/>
      <c r="AG3" s="2567">
        <f>一括入力シート!C41</f>
        <v>0</v>
      </c>
      <c r="AH3" s="2567"/>
      <c r="AI3" s="2198" t="s">
        <v>196</v>
      </c>
      <c r="AJ3" s="2198"/>
      <c r="AK3" s="4674">
        <f>一括入力シート!D41</f>
        <v>0</v>
      </c>
      <c r="AL3" s="2567"/>
      <c r="AM3" s="2198" t="s">
        <v>195</v>
      </c>
      <c r="AN3" s="2199"/>
      <c r="AO3" s="387" t="s">
        <v>2082</v>
      </c>
    </row>
    <row r="4" spans="1:89" ht="12.6" customHeight="1">
      <c r="A4" s="4677"/>
      <c r="B4" s="4678"/>
      <c r="C4" s="4678"/>
      <c r="D4" s="4678"/>
      <c r="E4" s="4678"/>
      <c r="F4" s="4678"/>
      <c r="G4" s="4678"/>
      <c r="H4" s="4678"/>
      <c r="I4" s="4678"/>
      <c r="J4" s="4678"/>
      <c r="K4" s="4678"/>
      <c r="L4" s="4678"/>
      <c r="M4" s="4678"/>
      <c r="N4" s="4678"/>
      <c r="O4" s="4678"/>
      <c r="P4" s="4678"/>
      <c r="Q4" s="4678"/>
      <c r="R4" s="4678"/>
      <c r="S4" s="4678"/>
      <c r="T4" s="4678"/>
      <c r="U4" s="4678"/>
      <c r="V4" s="4678"/>
      <c r="W4" s="4678"/>
      <c r="X4" s="4678"/>
      <c r="Y4" s="4678"/>
      <c r="Z4" s="1983"/>
      <c r="AA4" s="1983"/>
      <c r="AB4" s="1983"/>
      <c r="AC4" s="2028"/>
      <c r="AD4" s="2028"/>
      <c r="AE4" s="1983"/>
      <c r="AF4" s="1983"/>
      <c r="AG4" s="2028"/>
      <c r="AH4" s="2028"/>
      <c r="AI4" s="1983"/>
      <c r="AJ4" s="1983"/>
      <c r="AK4" s="2028"/>
      <c r="AL4" s="2028"/>
      <c r="AM4" s="1983"/>
      <c r="AN4" s="2162"/>
    </row>
    <row r="5" spans="1:89" ht="12.6" customHeight="1">
      <c r="A5" s="4677"/>
      <c r="B5" s="4678"/>
      <c r="C5" s="4678"/>
      <c r="D5" s="4678"/>
      <c r="E5" s="4678"/>
      <c r="F5" s="4678"/>
      <c r="G5" s="4678"/>
      <c r="H5" s="4678"/>
      <c r="I5" s="4678"/>
      <c r="J5" s="4678"/>
      <c r="K5" s="4678"/>
      <c r="L5" s="4678"/>
      <c r="M5" s="4678"/>
      <c r="N5" s="4678"/>
      <c r="O5" s="4678"/>
      <c r="P5" s="4678"/>
      <c r="Q5" s="4678"/>
      <c r="R5" s="4678"/>
      <c r="S5" s="4678"/>
      <c r="T5" s="4678"/>
      <c r="U5" s="4678"/>
      <c r="V5" s="4678"/>
      <c r="W5" s="4678"/>
      <c r="X5" s="4678"/>
      <c r="Y5" s="4678"/>
      <c r="Z5" s="1983"/>
      <c r="AA5" s="1983"/>
      <c r="AB5" s="1983"/>
      <c r="AC5" s="2028"/>
      <c r="AD5" s="2028"/>
      <c r="AE5" s="1983"/>
      <c r="AF5" s="1983"/>
      <c r="AG5" s="2028"/>
      <c r="AH5" s="2028"/>
      <c r="AI5" s="1983"/>
      <c r="AJ5" s="1983"/>
      <c r="AK5" s="2028"/>
      <c r="AL5" s="2028"/>
      <c r="AM5" s="1983"/>
      <c r="AN5" s="2162"/>
    </row>
    <row r="6" spans="1:89" ht="12.6" customHeight="1">
      <c r="A6" s="152"/>
      <c r="B6" s="150"/>
      <c r="C6" s="150"/>
      <c r="D6" s="150"/>
      <c r="E6" s="150"/>
      <c r="F6" s="150"/>
      <c r="G6" s="17"/>
      <c r="H6" s="17"/>
      <c r="I6" s="17"/>
      <c r="J6" s="17"/>
      <c r="K6" s="17"/>
      <c r="L6" s="17"/>
      <c r="M6" s="17"/>
      <c r="N6" s="17"/>
      <c r="O6" s="17"/>
      <c r="P6" s="17"/>
      <c r="Q6" s="17"/>
      <c r="R6" s="17"/>
      <c r="S6" s="17"/>
      <c r="T6" s="17"/>
      <c r="U6" s="17"/>
      <c r="V6" s="3681">
        <f>一括入力シート!B44</f>
        <v>0</v>
      </c>
      <c r="W6" s="3681"/>
      <c r="X6" s="3681"/>
      <c r="Y6" s="3681"/>
      <c r="Z6" s="3681"/>
      <c r="AA6" s="3681"/>
      <c r="AB6" s="3681"/>
      <c r="AC6" s="3681"/>
      <c r="AD6" s="3681"/>
      <c r="AE6" s="3681"/>
      <c r="AF6" s="3681"/>
      <c r="AG6" s="3681"/>
      <c r="AH6" s="3681"/>
      <c r="AI6" s="3681"/>
      <c r="AJ6" s="3681"/>
      <c r="AK6" s="3681"/>
      <c r="AL6" s="3681"/>
      <c r="AM6" s="3681"/>
      <c r="AN6" s="4700"/>
    </row>
    <row r="7" spans="1:89" ht="12.6" customHeight="1">
      <c r="A7" s="21"/>
      <c r="B7" s="17"/>
      <c r="C7" s="17"/>
      <c r="D7" s="17"/>
      <c r="E7" s="17"/>
      <c r="F7" s="17"/>
      <c r="G7" s="17"/>
      <c r="H7" s="17"/>
      <c r="I7" s="17"/>
      <c r="J7" s="17"/>
      <c r="K7" s="17"/>
      <c r="L7" s="17"/>
      <c r="M7" s="17"/>
      <c r="N7" s="17"/>
      <c r="O7" s="17"/>
      <c r="P7" s="17"/>
      <c r="Q7" s="17"/>
      <c r="R7" s="17"/>
      <c r="S7" s="17"/>
      <c r="T7" s="17"/>
      <c r="U7" s="17"/>
      <c r="V7" s="3681"/>
      <c r="W7" s="3681"/>
      <c r="X7" s="3681"/>
      <c r="Y7" s="3681"/>
      <c r="Z7" s="3681"/>
      <c r="AA7" s="3681"/>
      <c r="AB7" s="3681"/>
      <c r="AC7" s="3681"/>
      <c r="AD7" s="3681"/>
      <c r="AE7" s="3681"/>
      <c r="AF7" s="3681"/>
      <c r="AG7" s="3681"/>
      <c r="AH7" s="3681"/>
      <c r="AI7" s="3681"/>
      <c r="AJ7" s="3681"/>
      <c r="AK7" s="3681"/>
      <c r="AL7" s="3681"/>
      <c r="AM7" s="3681"/>
      <c r="AN7" s="4700"/>
    </row>
    <row r="8" spans="1:89" ht="12.6" customHeight="1">
      <c r="A8" s="21"/>
      <c r="B8" s="17"/>
      <c r="C8" s="17"/>
      <c r="D8" s="17"/>
      <c r="E8" s="17"/>
      <c r="F8" s="17"/>
      <c r="G8" s="17"/>
      <c r="H8" s="17"/>
      <c r="I8" s="17"/>
      <c r="J8" s="17"/>
      <c r="K8" s="17"/>
      <c r="L8" s="17"/>
      <c r="M8" s="17"/>
      <c r="N8" s="17"/>
      <c r="O8" s="17"/>
      <c r="P8" s="17"/>
      <c r="Q8" s="3"/>
      <c r="R8" s="17" t="s">
        <v>199</v>
      </c>
      <c r="S8" s="17"/>
      <c r="T8" s="17"/>
      <c r="U8" s="17"/>
      <c r="V8" s="2460">
        <f>一括入力シート!B45</f>
        <v>0</v>
      </c>
      <c r="W8" s="2460"/>
      <c r="X8" s="2460"/>
      <c r="Y8" s="2460"/>
      <c r="Z8" s="2460"/>
      <c r="AA8" s="2460"/>
      <c r="AB8" s="2460"/>
      <c r="AC8" s="2460"/>
      <c r="AD8" s="2460"/>
      <c r="AE8" s="2460"/>
      <c r="AF8" s="2460"/>
      <c r="AG8" s="2460"/>
      <c r="AH8" s="2460"/>
      <c r="AI8" s="2460"/>
      <c r="AJ8" s="2460"/>
      <c r="AK8" s="2460"/>
      <c r="AL8" s="2460"/>
      <c r="AM8" s="2460"/>
      <c r="AN8" s="2465"/>
    </row>
    <row r="9" spans="1:89" ht="12.6" customHeight="1">
      <c r="A9" s="2497" t="s">
        <v>187</v>
      </c>
      <c r="B9" s="2498"/>
      <c r="C9" s="2498"/>
      <c r="D9" s="2498"/>
      <c r="E9" s="2498"/>
      <c r="F9" s="2498"/>
      <c r="G9" s="2498"/>
      <c r="H9" s="2498"/>
      <c r="I9" s="2498"/>
      <c r="J9" s="2498"/>
      <c r="K9" s="2498"/>
      <c r="L9" s="2498"/>
      <c r="M9" s="2498"/>
      <c r="N9" s="2498"/>
      <c r="O9" s="2498"/>
      <c r="P9" s="2498"/>
      <c r="Q9" s="2498"/>
      <c r="R9" s="17"/>
      <c r="S9" s="17"/>
      <c r="T9" s="17"/>
      <c r="U9" s="17"/>
      <c r="V9" s="2460"/>
      <c r="W9" s="2460"/>
      <c r="X9" s="2460"/>
      <c r="Y9" s="2460"/>
      <c r="Z9" s="2460"/>
      <c r="AA9" s="2460"/>
      <c r="AB9" s="2460"/>
      <c r="AC9" s="2460"/>
      <c r="AD9" s="2460"/>
      <c r="AE9" s="2460"/>
      <c r="AF9" s="2460"/>
      <c r="AG9" s="2460"/>
      <c r="AH9" s="2460"/>
      <c r="AI9" s="2460"/>
      <c r="AJ9" s="2460"/>
      <c r="AK9" s="2460"/>
      <c r="AL9" s="2460"/>
      <c r="AM9" s="2460"/>
      <c r="AN9" s="2465"/>
    </row>
    <row r="10" spans="1:89" ht="12.6" customHeight="1">
      <c r="A10" s="2497"/>
      <c r="B10" s="2498"/>
      <c r="C10" s="2498"/>
      <c r="D10" s="2498"/>
      <c r="E10" s="2498"/>
      <c r="F10" s="2498"/>
      <c r="G10" s="2498"/>
      <c r="H10" s="2498"/>
      <c r="I10" s="2498"/>
      <c r="J10" s="2498"/>
      <c r="K10" s="2498"/>
      <c r="L10" s="2498"/>
      <c r="M10" s="2498"/>
      <c r="N10" s="2498"/>
      <c r="O10" s="2498"/>
      <c r="P10" s="2498"/>
      <c r="Q10" s="2498"/>
      <c r="R10" s="17"/>
      <c r="S10" s="17"/>
      <c r="T10" s="17"/>
      <c r="U10" s="17"/>
      <c r="V10" s="2460" t="str">
        <f>CONCATENATE(一括入力シート!B46,"　")</f>
        <v>　</v>
      </c>
      <c r="W10" s="2460"/>
      <c r="X10" s="2460"/>
      <c r="Y10" s="2460"/>
      <c r="Z10" s="2460"/>
      <c r="AA10" s="2460"/>
      <c r="AB10" s="2460"/>
      <c r="AC10" s="2460"/>
      <c r="AD10" s="2460"/>
      <c r="AE10" s="2460"/>
      <c r="AF10" s="2460"/>
      <c r="AG10" s="2460"/>
      <c r="AH10" s="2460"/>
      <c r="AI10" s="2460"/>
      <c r="AJ10" s="2460"/>
      <c r="AK10" s="2460"/>
      <c r="AL10" s="2460"/>
      <c r="AM10" s="2460"/>
      <c r="AN10" s="2465"/>
    </row>
    <row r="11" spans="1:89" s="174" customFormat="1" ht="12.6" customHeight="1">
      <c r="A11" s="2497"/>
      <c r="B11" s="2498"/>
      <c r="C11" s="2498"/>
      <c r="D11" s="2498"/>
      <c r="E11" s="2498"/>
      <c r="F11" s="2498"/>
      <c r="G11" s="2498"/>
      <c r="H11" s="2498"/>
      <c r="I11" s="2498"/>
      <c r="J11" s="2498"/>
      <c r="K11" s="2498"/>
      <c r="L11" s="2498"/>
      <c r="M11" s="2498"/>
      <c r="N11" s="2498"/>
      <c r="O11" s="2498"/>
      <c r="P11" s="2498"/>
      <c r="Q11" s="2498"/>
      <c r="R11" s="17"/>
      <c r="S11" s="17"/>
      <c r="T11" s="17"/>
      <c r="U11" s="17"/>
      <c r="V11" s="2460"/>
      <c r="W11" s="2460"/>
      <c r="X11" s="2460"/>
      <c r="Y11" s="2460"/>
      <c r="Z11" s="2460"/>
      <c r="AA11" s="2460"/>
      <c r="AB11" s="2460"/>
      <c r="AC11" s="2460"/>
      <c r="AD11" s="2460"/>
      <c r="AE11" s="2460"/>
      <c r="AF11" s="2460"/>
      <c r="AG11" s="2460"/>
      <c r="AH11" s="2460"/>
      <c r="AI11" s="2460"/>
      <c r="AJ11" s="2460"/>
      <c r="AK11" s="2460"/>
      <c r="AL11" s="2460"/>
      <c r="AM11" s="2460"/>
      <c r="AN11" s="2465"/>
      <c r="AO11" s="387"/>
      <c r="AP11" s="387"/>
      <c r="AQ11" s="387"/>
      <c r="AR11" s="387"/>
      <c r="AS11" s="387"/>
      <c r="AT11" s="387"/>
      <c r="AU11" s="387"/>
      <c r="AV11" s="387"/>
      <c r="AW11" s="387"/>
      <c r="AX11" s="387"/>
      <c r="AY11" s="387"/>
      <c r="AZ11" s="387"/>
      <c r="BA11" s="387"/>
      <c r="BB11" s="387"/>
      <c r="BC11" s="387"/>
      <c r="BD11" s="387"/>
      <c r="BE11" s="387"/>
      <c r="BF11" s="387"/>
      <c r="BG11" s="387"/>
      <c r="BH11" s="387"/>
      <c r="BI11" s="387"/>
      <c r="BJ11" s="387"/>
      <c r="BK11" s="387"/>
      <c r="BL11" s="387"/>
      <c r="BM11" s="387"/>
      <c r="BN11" s="387"/>
      <c r="BO11" s="387"/>
      <c r="BP11" s="387"/>
      <c r="BQ11" s="387"/>
      <c r="BR11" s="387"/>
      <c r="BS11" s="387"/>
      <c r="BT11" s="387"/>
      <c r="BU11" s="387"/>
      <c r="BV11" s="387"/>
      <c r="BW11" s="387"/>
      <c r="BX11" s="387"/>
      <c r="BY11" s="387"/>
      <c r="BZ11" s="387"/>
      <c r="CA11" s="387"/>
      <c r="CB11" s="387"/>
      <c r="CC11" s="387"/>
      <c r="CD11" s="387"/>
      <c r="CE11" s="387"/>
      <c r="CF11" s="387"/>
      <c r="CG11" s="387"/>
      <c r="CH11" s="387"/>
      <c r="CI11" s="387"/>
      <c r="CJ11" s="387"/>
      <c r="CK11" s="387"/>
    </row>
    <row r="12" spans="1:89" s="174" customFormat="1" ht="12.6" customHeight="1">
      <c r="A12" s="2497"/>
      <c r="B12" s="2498"/>
      <c r="C12" s="2498"/>
      <c r="D12" s="2498"/>
      <c r="E12" s="2498"/>
      <c r="F12" s="2498"/>
      <c r="G12" s="2498"/>
      <c r="H12" s="2498"/>
      <c r="I12" s="2498"/>
      <c r="J12" s="2498"/>
      <c r="K12" s="2498"/>
      <c r="L12" s="2498"/>
      <c r="M12" s="2498"/>
      <c r="N12" s="2498"/>
      <c r="O12" s="2498"/>
      <c r="P12" s="2498"/>
      <c r="Q12" s="2498"/>
      <c r="R12" s="17" t="s">
        <v>2418</v>
      </c>
      <c r="S12" s="17"/>
      <c r="T12" s="17"/>
      <c r="U12" s="17"/>
      <c r="V12" s="2460" t="str">
        <f>CONCATENATE(一括入力シート!B49," - ",一括入力シート!C49," - ",一括入力シート!D49)</f>
        <v xml:space="preserve">078 -  - </v>
      </c>
      <c r="W12" s="2460"/>
      <c r="X12" s="2460"/>
      <c r="Y12" s="2460"/>
      <c r="Z12" s="2460"/>
      <c r="AA12" s="2460"/>
      <c r="AB12" s="2460"/>
      <c r="AC12" s="2460"/>
      <c r="AD12" s="2460"/>
      <c r="AE12" s="2460"/>
      <c r="AF12" s="2460"/>
      <c r="AG12" s="2460"/>
      <c r="AH12" s="2460"/>
      <c r="AI12" s="2460"/>
      <c r="AJ12" s="2460"/>
      <c r="AK12" s="2460"/>
      <c r="AL12" s="2460"/>
      <c r="AM12" s="2460"/>
      <c r="AN12" s="2465"/>
      <c r="AO12" s="387"/>
      <c r="AP12" s="387"/>
      <c r="AQ12" s="387"/>
      <c r="AR12" s="387"/>
      <c r="AS12" s="387"/>
      <c r="AT12" s="387"/>
      <c r="AU12" s="387"/>
      <c r="AV12" s="387"/>
      <c r="AW12" s="387"/>
      <c r="AX12" s="387"/>
      <c r="AY12" s="387"/>
      <c r="AZ12" s="387"/>
      <c r="BA12" s="387"/>
      <c r="BB12" s="387"/>
      <c r="BC12" s="387"/>
      <c r="BD12" s="387"/>
      <c r="BE12" s="387"/>
      <c r="BF12" s="387"/>
      <c r="BG12" s="387"/>
      <c r="BH12" s="387"/>
      <c r="BI12" s="387"/>
      <c r="BJ12" s="387"/>
      <c r="BK12" s="387"/>
      <c r="BL12" s="387"/>
      <c r="BM12" s="387"/>
      <c r="BN12" s="387"/>
      <c r="BO12" s="387"/>
      <c r="BP12" s="387"/>
      <c r="BQ12" s="387"/>
      <c r="BR12" s="387"/>
      <c r="BS12" s="387"/>
      <c r="BT12" s="387"/>
      <c r="BU12" s="387"/>
      <c r="BV12" s="387"/>
      <c r="BW12" s="387"/>
      <c r="BX12" s="387"/>
      <c r="BY12" s="387"/>
      <c r="BZ12" s="387"/>
      <c r="CA12" s="387"/>
      <c r="CB12" s="387"/>
      <c r="CC12" s="387"/>
      <c r="CD12" s="387"/>
      <c r="CE12" s="387"/>
      <c r="CF12" s="387"/>
      <c r="CG12" s="387"/>
      <c r="CH12" s="387"/>
      <c r="CI12" s="387"/>
      <c r="CJ12" s="387"/>
      <c r="CK12" s="387"/>
    </row>
    <row r="13" spans="1:89" ht="12.6" customHeight="1">
      <c r="A13" s="2506"/>
      <c r="B13" s="2507"/>
      <c r="C13" s="2507"/>
      <c r="D13" s="2507"/>
      <c r="E13" s="2507"/>
      <c r="F13" s="2507"/>
      <c r="G13" s="2507"/>
      <c r="H13" s="2507"/>
      <c r="I13" s="2507"/>
      <c r="J13" s="2507"/>
      <c r="K13" s="2507"/>
      <c r="L13" s="2507"/>
      <c r="M13" s="2507"/>
      <c r="N13" s="2507"/>
      <c r="O13" s="2507"/>
      <c r="P13" s="2507"/>
      <c r="Q13" s="2507"/>
      <c r="R13" s="19"/>
      <c r="S13" s="19"/>
      <c r="T13" s="19"/>
      <c r="U13" s="19"/>
      <c r="V13" s="2463"/>
      <c r="W13" s="2463"/>
      <c r="X13" s="2463"/>
      <c r="Y13" s="2463"/>
      <c r="Z13" s="2463"/>
      <c r="AA13" s="2463"/>
      <c r="AB13" s="2463"/>
      <c r="AC13" s="2463"/>
      <c r="AD13" s="2463"/>
      <c r="AE13" s="2463"/>
      <c r="AF13" s="2463"/>
      <c r="AG13" s="2463"/>
      <c r="AH13" s="2463"/>
      <c r="AI13" s="2463"/>
      <c r="AJ13" s="2463"/>
      <c r="AK13" s="2463"/>
      <c r="AL13" s="2463"/>
      <c r="AM13" s="2463"/>
      <c r="AN13" s="2466"/>
      <c r="AO13" s="396"/>
    </row>
    <row r="14" spans="1:89" ht="12.6" customHeight="1">
      <c r="A14" s="2159" t="s">
        <v>183</v>
      </c>
      <c r="B14" s="2160"/>
      <c r="C14" s="2160"/>
      <c r="D14" s="2160"/>
      <c r="E14" s="2160"/>
      <c r="F14" s="2160"/>
      <c r="G14" s="2160"/>
      <c r="H14" s="2160"/>
      <c r="I14" s="2160"/>
      <c r="J14" s="2160"/>
      <c r="K14" s="2160"/>
      <c r="L14" s="2160"/>
      <c r="M14" s="2160"/>
      <c r="N14" s="2160"/>
      <c r="O14" s="2160"/>
      <c r="P14" s="2160"/>
      <c r="Q14" s="22"/>
      <c r="R14" s="22"/>
      <c r="S14" s="22"/>
      <c r="T14" s="22"/>
      <c r="U14" s="22"/>
      <c r="V14" s="22"/>
      <c r="W14" s="22"/>
      <c r="X14" s="2564"/>
      <c r="Y14" s="2564"/>
      <c r="Z14" s="2564"/>
      <c r="AA14" s="2564"/>
      <c r="AB14" s="2564"/>
      <c r="AC14" s="2564"/>
      <c r="AD14" s="2564"/>
      <c r="AE14" s="2564"/>
      <c r="AF14" s="2564"/>
      <c r="AG14" s="2564"/>
      <c r="AH14" s="2564"/>
      <c r="AI14" s="2564"/>
      <c r="AJ14" s="2564"/>
      <c r="AK14" s="2564"/>
      <c r="AL14" s="22"/>
      <c r="AM14" s="22"/>
      <c r="AN14" s="23"/>
    </row>
    <row r="15" spans="1:89" ht="12.6" customHeight="1">
      <c r="A15" s="2497"/>
      <c r="B15" s="2498"/>
      <c r="C15" s="2498"/>
      <c r="D15" s="2498"/>
      <c r="E15" s="2498"/>
      <c r="F15" s="2498"/>
      <c r="G15" s="2498"/>
      <c r="H15" s="2498"/>
      <c r="I15" s="2498"/>
      <c r="J15" s="2498"/>
      <c r="K15" s="2498"/>
      <c r="L15" s="2498"/>
      <c r="M15" s="2498"/>
      <c r="N15" s="2498"/>
      <c r="O15" s="2498"/>
      <c r="P15" s="2498"/>
      <c r="Q15" s="3"/>
      <c r="R15" s="17" t="s">
        <v>191</v>
      </c>
      <c r="S15" s="17"/>
      <c r="T15" s="17"/>
      <c r="U15" s="17"/>
      <c r="V15" s="17"/>
      <c r="W15" s="17"/>
      <c r="X15" s="2154"/>
      <c r="Y15" s="2154"/>
      <c r="Z15" s="2154"/>
      <c r="AA15" s="2154"/>
      <c r="AB15" s="2154"/>
      <c r="AC15" s="2154"/>
      <c r="AD15" s="2154"/>
      <c r="AE15" s="2154"/>
      <c r="AF15" s="2154"/>
      <c r="AG15" s="2154"/>
      <c r="AH15" s="2154"/>
      <c r="AI15" s="2154"/>
      <c r="AJ15" s="2154"/>
      <c r="AK15" s="2154"/>
      <c r="AL15" s="17"/>
      <c r="AM15" s="153"/>
      <c r="AN15" s="18"/>
    </row>
    <row r="16" spans="1:89" ht="12.6" customHeight="1">
      <c r="A16" s="2497"/>
      <c r="B16" s="2498"/>
      <c r="C16" s="2498"/>
      <c r="D16" s="2498"/>
      <c r="E16" s="2498"/>
      <c r="F16" s="2498"/>
      <c r="G16" s="2498"/>
      <c r="H16" s="2498"/>
      <c r="I16" s="2498"/>
      <c r="J16" s="2498"/>
      <c r="K16" s="2498"/>
      <c r="L16" s="2498"/>
      <c r="M16" s="2498"/>
      <c r="N16" s="2498"/>
      <c r="O16" s="2498"/>
      <c r="P16" s="2498"/>
      <c r="Q16" s="17"/>
      <c r="R16" s="17"/>
      <c r="S16" s="17"/>
      <c r="T16" s="17"/>
      <c r="U16" s="17"/>
      <c r="V16" s="17"/>
      <c r="W16" s="17"/>
      <c r="X16" s="2154"/>
      <c r="Y16" s="2154"/>
      <c r="Z16" s="2154"/>
      <c r="AA16" s="2154"/>
      <c r="AB16" s="2154"/>
      <c r="AC16" s="2154"/>
      <c r="AD16" s="2154"/>
      <c r="AE16" s="2154"/>
      <c r="AF16" s="2154"/>
      <c r="AG16" s="2154"/>
      <c r="AH16" s="2154"/>
      <c r="AI16" s="2154"/>
      <c r="AJ16" s="2154"/>
      <c r="AK16" s="2154"/>
      <c r="AL16" s="17"/>
      <c r="AM16" s="17"/>
      <c r="AN16" s="18"/>
    </row>
    <row r="17" spans="1:40" ht="12.6" customHeight="1">
      <c r="A17" s="21"/>
      <c r="B17" s="17"/>
      <c r="C17" s="17"/>
      <c r="D17" s="17"/>
      <c r="E17" s="17"/>
      <c r="F17" s="17"/>
      <c r="G17" s="17"/>
      <c r="H17" s="17"/>
      <c r="I17" s="17"/>
      <c r="J17" s="17"/>
      <c r="K17" s="17"/>
      <c r="L17" s="17"/>
      <c r="M17" s="17"/>
      <c r="N17" s="17"/>
      <c r="O17" s="17"/>
      <c r="P17" s="17"/>
      <c r="Q17" s="17"/>
      <c r="R17" s="17"/>
      <c r="S17" s="17"/>
      <c r="T17" s="17"/>
      <c r="U17" s="17"/>
      <c r="V17" s="17"/>
      <c r="W17" s="17"/>
      <c r="X17" s="2154"/>
      <c r="Y17" s="2154"/>
      <c r="Z17" s="2154"/>
      <c r="AA17" s="2154"/>
      <c r="AB17" s="2154"/>
      <c r="AC17" s="2154"/>
      <c r="AD17" s="2154"/>
      <c r="AE17" s="2154"/>
      <c r="AF17" s="2154"/>
      <c r="AG17" s="2154"/>
      <c r="AH17" s="2154"/>
      <c r="AI17" s="2154"/>
      <c r="AJ17" s="2154"/>
      <c r="AK17" s="2154"/>
      <c r="AL17" s="17"/>
      <c r="AM17" s="17"/>
      <c r="AN17" s="18"/>
    </row>
    <row r="18" spans="1:40" ht="12.6" customHeight="1">
      <c r="A18" s="21"/>
      <c r="B18" s="17"/>
      <c r="C18" s="17"/>
      <c r="D18" s="17"/>
      <c r="E18" s="17"/>
      <c r="F18" s="17"/>
      <c r="G18" s="3"/>
      <c r="H18" s="3"/>
      <c r="I18" s="3"/>
      <c r="J18" s="3"/>
      <c r="K18" s="3"/>
      <c r="L18" s="3"/>
      <c r="M18" s="3"/>
      <c r="N18" s="3"/>
      <c r="O18" s="3"/>
      <c r="P18" s="3"/>
      <c r="Q18" s="3"/>
      <c r="R18" s="3" t="s">
        <v>192</v>
      </c>
      <c r="S18" s="3"/>
      <c r="T18" s="3"/>
      <c r="U18" s="3"/>
      <c r="V18" s="3"/>
      <c r="W18" s="3"/>
      <c r="X18" s="2154"/>
      <c r="Y18" s="2154"/>
      <c r="Z18" s="2154"/>
      <c r="AA18" s="2154"/>
      <c r="AB18" s="2154"/>
      <c r="AC18" s="2154"/>
      <c r="AD18" s="2154"/>
      <c r="AE18" s="2154"/>
      <c r="AF18" s="2154"/>
      <c r="AG18" s="2154"/>
      <c r="AH18" s="2154"/>
      <c r="AI18" s="2154"/>
      <c r="AJ18" s="2154"/>
      <c r="AK18" s="2154"/>
      <c r="AL18" s="3"/>
      <c r="AM18" s="153"/>
      <c r="AN18" s="4"/>
    </row>
    <row r="19" spans="1:40" ht="12.6" customHeight="1">
      <c r="A19" s="24"/>
      <c r="B19" s="19"/>
      <c r="C19" s="19"/>
      <c r="D19" s="19"/>
      <c r="E19" s="19"/>
      <c r="F19" s="19"/>
      <c r="G19" s="19"/>
      <c r="H19" s="19"/>
      <c r="I19" s="19"/>
      <c r="J19" s="19"/>
      <c r="K19" s="19"/>
      <c r="L19" s="19"/>
      <c r="M19" s="19"/>
      <c r="N19" s="19"/>
      <c r="O19" s="19"/>
      <c r="P19" s="19"/>
      <c r="Q19" s="19"/>
      <c r="R19" s="19"/>
      <c r="S19" s="19"/>
      <c r="T19" s="19"/>
      <c r="U19" s="19"/>
      <c r="V19" s="19"/>
      <c r="W19" s="19"/>
      <c r="X19" s="2157"/>
      <c r="Y19" s="2157"/>
      <c r="Z19" s="2157"/>
      <c r="AA19" s="2157"/>
      <c r="AB19" s="2157"/>
      <c r="AC19" s="2157"/>
      <c r="AD19" s="2157"/>
      <c r="AE19" s="2157"/>
      <c r="AF19" s="2157"/>
      <c r="AG19" s="2157"/>
      <c r="AH19" s="2157"/>
      <c r="AI19" s="2157"/>
      <c r="AJ19" s="2157"/>
      <c r="AK19" s="2157"/>
      <c r="AL19" s="6"/>
      <c r="AM19" s="6"/>
      <c r="AN19" s="7"/>
    </row>
    <row r="20" spans="1:40" ht="12.6" customHeight="1">
      <c r="A20" s="2159" t="s">
        <v>184</v>
      </c>
      <c r="B20" s="2160"/>
      <c r="C20" s="2160"/>
      <c r="D20" s="2160"/>
      <c r="E20" s="2160"/>
      <c r="F20" s="2161"/>
      <c r="G20" s="2067">
        <f>一括入力シート!B6</f>
        <v>0</v>
      </c>
      <c r="H20" s="2068"/>
      <c r="I20" s="2068"/>
      <c r="J20" s="2068"/>
      <c r="K20" s="2068"/>
      <c r="L20" s="2068"/>
      <c r="M20" s="2068"/>
      <c r="N20" s="2068"/>
      <c r="O20" s="2068"/>
      <c r="P20" s="2068"/>
      <c r="Q20" s="2068"/>
      <c r="R20" s="2068"/>
      <c r="S20" s="2068"/>
      <c r="T20" s="2068"/>
      <c r="U20" s="2068"/>
      <c r="V20" s="2068"/>
      <c r="W20" s="2068"/>
      <c r="X20" s="2068"/>
      <c r="Y20" s="2068"/>
      <c r="Z20" s="2068"/>
      <c r="AA20" s="2068"/>
      <c r="AB20" s="2068"/>
      <c r="AC20" s="2068"/>
      <c r="AD20" s="2068"/>
      <c r="AE20" s="2068"/>
      <c r="AF20" s="2068"/>
      <c r="AG20" s="2068"/>
      <c r="AH20" s="2068"/>
      <c r="AI20" s="2068"/>
      <c r="AJ20" s="2068"/>
      <c r="AK20" s="2068"/>
      <c r="AL20" s="2068"/>
      <c r="AM20" s="2068"/>
      <c r="AN20" s="2069"/>
    </row>
    <row r="21" spans="1:40" ht="12.6" customHeight="1">
      <c r="A21" s="2497"/>
      <c r="B21" s="2498"/>
      <c r="C21" s="2498"/>
      <c r="D21" s="2498"/>
      <c r="E21" s="2498"/>
      <c r="F21" s="2499"/>
      <c r="G21" s="1988"/>
      <c r="H21" s="1989"/>
      <c r="I21" s="1989"/>
      <c r="J21" s="1989"/>
      <c r="K21" s="1989"/>
      <c r="L21" s="1989"/>
      <c r="M21" s="1989"/>
      <c r="N21" s="1989"/>
      <c r="O21" s="1989"/>
      <c r="P21" s="1989"/>
      <c r="Q21" s="1989"/>
      <c r="R21" s="1989"/>
      <c r="S21" s="1989"/>
      <c r="T21" s="1989"/>
      <c r="U21" s="1989"/>
      <c r="V21" s="1989"/>
      <c r="W21" s="1989"/>
      <c r="X21" s="1989"/>
      <c r="Y21" s="1989"/>
      <c r="Z21" s="1989"/>
      <c r="AA21" s="1989"/>
      <c r="AB21" s="1989"/>
      <c r="AC21" s="1989"/>
      <c r="AD21" s="1989"/>
      <c r="AE21" s="1989"/>
      <c r="AF21" s="1989"/>
      <c r="AG21" s="1989"/>
      <c r="AH21" s="1989"/>
      <c r="AI21" s="1989"/>
      <c r="AJ21" s="1989"/>
      <c r="AK21" s="1989"/>
      <c r="AL21" s="1989"/>
      <c r="AM21" s="1989"/>
      <c r="AN21" s="1990"/>
    </row>
    <row r="22" spans="1:40" ht="12.6" customHeight="1">
      <c r="A22" s="2506"/>
      <c r="B22" s="2507"/>
      <c r="C22" s="2507"/>
      <c r="D22" s="2507"/>
      <c r="E22" s="2507"/>
      <c r="F22" s="2508"/>
      <c r="G22" s="4679"/>
      <c r="H22" s="4680"/>
      <c r="I22" s="4680"/>
      <c r="J22" s="4680"/>
      <c r="K22" s="4680"/>
      <c r="L22" s="4680"/>
      <c r="M22" s="4680"/>
      <c r="N22" s="4680"/>
      <c r="O22" s="4680"/>
      <c r="P22" s="4680"/>
      <c r="Q22" s="4680"/>
      <c r="R22" s="4680"/>
      <c r="S22" s="4680"/>
      <c r="T22" s="4680"/>
      <c r="U22" s="4680"/>
      <c r="V22" s="4680"/>
      <c r="W22" s="4680"/>
      <c r="X22" s="4680"/>
      <c r="Y22" s="4680"/>
      <c r="Z22" s="4680"/>
      <c r="AA22" s="4680"/>
      <c r="AB22" s="4680"/>
      <c r="AC22" s="4680"/>
      <c r="AD22" s="4680"/>
      <c r="AE22" s="4680"/>
      <c r="AF22" s="4680"/>
      <c r="AG22" s="4680"/>
      <c r="AH22" s="4680"/>
      <c r="AI22" s="4680"/>
      <c r="AJ22" s="4680"/>
      <c r="AK22" s="4680"/>
      <c r="AL22" s="4680"/>
      <c r="AM22" s="4680"/>
      <c r="AN22" s="4681"/>
    </row>
    <row r="23" spans="1:40" ht="12.6" customHeight="1">
      <c r="A23" s="2159" t="s">
        <v>186</v>
      </c>
      <c r="B23" s="2160"/>
      <c r="C23" s="2160"/>
      <c r="D23" s="2160"/>
      <c r="E23" s="2160"/>
      <c r="F23" s="2161"/>
      <c r="G23" s="2067"/>
      <c r="H23" s="2068"/>
      <c r="I23" s="2068"/>
      <c r="J23" s="2068"/>
      <c r="K23" s="2068"/>
      <c r="L23" s="2068"/>
      <c r="M23" s="2068"/>
      <c r="N23" s="2068"/>
      <c r="O23" s="2068"/>
      <c r="P23" s="2068"/>
      <c r="Q23" s="2068"/>
      <c r="R23" s="2068"/>
      <c r="S23" s="2068"/>
      <c r="T23" s="2068"/>
      <c r="U23" s="2068"/>
      <c r="V23" s="2068"/>
      <c r="W23" s="2068"/>
      <c r="X23" s="2068"/>
      <c r="Y23" s="2068"/>
      <c r="Z23" s="2068"/>
      <c r="AA23" s="2068"/>
      <c r="AB23" s="2068"/>
      <c r="AC23" s="2068"/>
      <c r="AD23" s="2068"/>
      <c r="AE23" s="2068"/>
      <c r="AF23" s="2068"/>
      <c r="AG23" s="2068"/>
      <c r="AH23" s="2068"/>
      <c r="AI23" s="2068"/>
      <c r="AJ23" s="2068"/>
      <c r="AK23" s="2068"/>
      <c r="AL23" s="2068"/>
      <c r="AM23" s="2068"/>
      <c r="AN23" s="2069"/>
    </row>
    <row r="24" spans="1:40" ht="12.6" customHeight="1">
      <c r="A24" s="2497"/>
      <c r="B24" s="2498"/>
      <c r="C24" s="2498"/>
      <c r="D24" s="2498"/>
      <c r="E24" s="2498"/>
      <c r="F24" s="2499"/>
      <c r="G24" s="1988"/>
      <c r="H24" s="1989"/>
      <c r="I24" s="1989"/>
      <c r="J24" s="1989"/>
      <c r="K24" s="1989"/>
      <c r="L24" s="1989"/>
      <c r="M24" s="1989"/>
      <c r="N24" s="1989"/>
      <c r="O24" s="1989"/>
      <c r="P24" s="1989"/>
      <c r="Q24" s="1989"/>
      <c r="R24" s="1989"/>
      <c r="S24" s="1989"/>
      <c r="T24" s="1989"/>
      <c r="U24" s="1989"/>
      <c r="V24" s="1989"/>
      <c r="W24" s="1989"/>
      <c r="X24" s="1989"/>
      <c r="Y24" s="1989"/>
      <c r="Z24" s="1989"/>
      <c r="AA24" s="1989"/>
      <c r="AB24" s="1989"/>
      <c r="AC24" s="1989"/>
      <c r="AD24" s="1989"/>
      <c r="AE24" s="1989"/>
      <c r="AF24" s="1989"/>
      <c r="AG24" s="1989"/>
      <c r="AH24" s="1989"/>
      <c r="AI24" s="1989"/>
      <c r="AJ24" s="1989"/>
      <c r="AK24" s="1989"/>
      <c r="AL24" s="1989"/>
      <c r="AM24" s="1989"/>
      <c r="AN24" s="1990"/>
    </row>
    <row r="25" spans="1:40" ht="12.6" customHeight="1">
      <c r="A25" s="2506"/>
      <c r="B25" s="2507"/>
      <c r="C25" s="2507"/>
      <c r="D25" s="2507"/>
      <c r="E25" s="2507"/>
      <c r="F25" s="2508"/>
      <c r="G25" s="4679"/>
      <c r="H25" s="4680"/>
      <c r="I25" s="4680"/>
      <c r="J25" s="4680"/>
      <c r="K25" s="4680"/>
      <c r="L25" s="4680"/>
      <c r="M25" s="4680"/>
      <c r="N25" s="4680"/>
      <c r="O25" s="4680"/>
      <c r="P25" s="4680"/>
      <c r="Q25" s="4680"/>
      <c r="R25" s="4680"/>
      <c r="S25" s="4680"/>
      <c r="T25" s="4680"/>
      <c r="U25" s="4680"/>
      <c r="V25" s="4680"/>
      <c r="W25" s="4680"/>
      <c r="X25" s="4680"/>
      <c r="Y25" s="4680"/>
      <c r="Z25" s="4680"/>
      <c r="AA25" s="4680"/>
      <c r="AB25" s="4680"/>
      <c r="AC25" s="4680"/>
      <c r="AD25" s="4680"/>
      <c r="AE25" s="4680"/>
      <c r="AF25" s="4680"/>
      <c r="AG25" s="4680"/>
      <c r="AH25" s="4680"/>
      <c r="AI25" s="4680"/>
      <c r="AJ25" s="4680"/>
      <c r="AK25" s="4680"/>
      <c r="AL25" s="4680"/>
      <c r="AM25" s="4680"/>
      <c r="AN25" s="4681"/>
    </row>
    <row r="26" spans="1:40" ht="12.6" customHeight="1">
      <c r="A26" s="2159" t="s">
        <v>185</v>
      </c>
      <c r="B26" s="2160"/>
      <c r="C26" s="2160"/>
      <c r="D26" s="2160"/>
      <c r="E26" s="2160"/>
      <c r="F26" s="2160"/>
      <c r="G26" s="2160"/>
      <c r="H26" s="2160"/>
      <c r="I26" s="2160"/>
      <c r="J26" s="2160"/>
      <c r="K26" s="2160"/>
      <c r="L26" s="2160"/>
      <c r="M26" s="2160"/>
      <c r="N26" s="2160"/>
      <c r="O26" s="2160"/>
      <c r="P26" s="2161"/>
      <c r="Q26" s="3906" t="s">
        <v>189</v>
      </c>
      <c r="R26" s="2160"/>
      <c r="S26" s="2160"/>
      <c r="T26" s="2160"/>
      <c r="U26" s="2160"/>
      <c r="V26" s="2161"/>
      <c r="W26" s="2159" t="s">
        <v>188</v>
      </c>
      <c r="X26" s="2160"/>
      <c r="Y26" s="2160"/>
      <c r="Z26" s="2160"/>
      <c r="AA26" s="2160"/>
      <c r="AB26" s="2160"/>
      <c r="AC26" s="2160"/>
      <c r="AD26" s="2160"/>
      <c r="AE26" s="2161"/>
      <c r="AF26" s="2159" t="s">
        <v>190</v>
      </c>
      <c r="AG26" s="2160"/>
      <c r="AH26" s="2160"/>
      <c r="AI26" s="2160"/>
      <c r="AJ26" s="2160"/>
      <c r="AK26" s="2160"/>
      <c r="AL26" s="2160"/>
      <c r="AM26" s="2160"/>
      <c r="AN26" s="2161"/>
    </row>
    <row r="27" spans="1:40" ht="12.6" customHeight="1">
      <c r="A27" s="2497"/>
      <c r="B27" s="2498"/>
      <c r="C27" s="2498"/>
      <c r="D27" s="2498"/>
      <c r="E27" s="2498"/>
      <c r="F27" s="2498"/>
      <c r="G27" s="2498"/>
      <c r="H27" s="2498"/>
      <c r="I27" s="2498"/>
      <c r="J27" s="2498"/>
      <c r="K27" s="2498"/>
      <c r="L27" s="2498"/>
      <c r="M27" s="2498"/>
      <c r="N27" s="2498"/>
      <c r="O27" s="2498"/>
      <c r="P27" s="2499"/>
      <c r="Q27" s="2497"/>
      <c r="R27" s="2498"/>
      <c r="S27" s="2498"/>
      <c r="T27" s="2498"/>
      <c r="U27" s="2498"/>
      <c r="V27" s="2499"/>
      <c r="W27" s="2497"/>
      <c r="X27" s="2498"/>
      <c r="Y27" s="2498"/>
      <c r="Z27" s="2498"/>
      <c r="AA27" s="2498"/>
      <c r="AB27" s="2498"/>
      <c r="AC27" s="2498"/>
      <c r="AD27" s="2498"/>
      <c r="AE27" s="2499"/>
      <c r="AF27" s="2497"/>
      <c r="AG27" s="2498"/>
      <c r="AH27" s="2498"/>
      <c r="AI27" s="2498"/>
      <c r="AJ27" s="2498"/>
      <c r="AK27" s="2498"/>
      <c r="AL27" s="2498"/>
      <c r="AM27" s="2498"/>
      <c r="AN27" s="2499"/>
    </row>
    <row r="28" spans="1:40" ht="12.6" customHeight="1">
      <c r="A28" s="2506"/>
      <c r="B28" s="2507"/>
      <c r="C28" s="2507"/>
      <c r="D28" s="2507"/>
      <c r="E28" s="2507"/>
      <c r="F28" s="2507"/>
      <c r="G28" s="2507"/>
      <c r="H28" s="2507"/>
      <c r="I28" s="2507"/>
      <c r="J28" s="2507"/>
      <c r="K28" s="2507"/>
      <c r="L28" s="2507"/>
      <c r="M28" s="2507"/>
      <c r="N28" s="2507"/>
      <c r="O28" s="2507"/>
      <c r="P28" s="2508"/>
      <c r="Q28" s="2506"/>
      <c r="R28" s="2507"/>
      <c r="S28" s="2507"/>
      <c r="T28" s="2507"/>
      <c r="U28" s="2507"/>
      <c r="V28" s="2508"/>
      <c r="W28" s="2506"/>
      <c r="X28" s="2507"/>
      <c r="Y28" s="2507"/>
      <c r="Z28" s="2507"/>
      <c r="AA28" s="2507"/>
      <c r="AB28" s="2507"/>
      <c r="AC28" s="2507"/>
      <c r="AD28" s="2507"/>
      <c r="AE28" s="2508"/>
      <c r="AF28" s="2506"/>
      <c r="AG28" s="2507"/>
      <c r="AH28" s="2507"/>
      <c r="AI28" s="2507"/>
      <c r="AJ28" s="2507"/>
      <c r="AK28" s="2507"/>
      <c r="AL28" s="2507"/>
      <c r="AM28" s="2507"/>
      <c r="AN28" s="2508"/>
    </row>
    <row r="29" spans="1:40" ht="12.6" customHeight="1">
      <c r="A29" s="2167"/>
      <c r="B29" s="2032"/>
      <c r="C29" s="2032"/>
      <c r="D29" s="2032"/>
      <c r="E29" s="2032"/>
      <c r="F29" s="2032"/>
      <c r="G29" s="2032"/>
      <c r="H29" s="2032"/>
      <c r="I29" s="2032"/>
      <c r="J29" s="2032"/>
      <c r="K29" s="2032"/>
      <c r="L29" s="2032"/>
      <c r="M29" s="2032"/>
      <c r="N29" s="2032"/>
      <c r="O29" s="2032"/>
      <c r="P29" s="2168"/>
      <c r="Q29" s="4664"/>
      <c r="R29" s="4665"/>
      <c r="S29" s="4665"/>
      <c r="T29" s="4665"/>
      <c r="U29" s="4665"/>
      <c r="V29" s="4666"/>
      <c r="W29" s="2545"/>
      <c r="X29" s="2546"/>
      <c r="Y29" s="2546"/>
      <c r="Z29" s="2546"/>
      <c r="AA29" s="2546"/>
      <c r="AB29" s="2546"/>
      <c r="AC29" s="2546"/>
      <c r="AD29" s="2546"/>
      <c r="AE29" s="2547"/>
      <c r="AF29" s="2926"/>
      <c r="AG29" s="2927"/>
      <c r="AH29" s="2927"/>
      <c r="AI29" s="2927"/>
      <c r="AJ29" s="2927"/>
      <c r="AK29" s="2927"/>
      <c r="AL29" s="2927"/>
      <c r="AM29" s="2927"/>
      <c r="AN29" s="2928"/>
    </row>
    <row r="30" spans="1:40" ht="12.6" customHeight="1">
      <c r="A30" s="2169"/>
      <c r="B30" s="2033"/>
      <c r="C30" s="2033"/>
      <c r="D30" s="2033"/>
      <c r="E30" s="2033"/>
      <c r="F30" s="2033"/>
      <c r="G30" s="2033"/>
      <c r="H30" s="2033"/>
      <c r="I30" s="2033"/>
      <c r="J30" s="2033"/>
      <c r="K30" s="2033"/>
      <c r="L30" s="2033"/>
      <c r="M30" s="2033"/>
      <c r="N30" s="2033"/>
      <c r="O30" s="2033"/>
      <c r="P30" s="2170"/>
      <c r="Q30" s="4667"/>
      <c r="R30" s="4668"/>
      <c r="S30" s="4668"/>
      <c r="T30" s="4668"/>
      <c r="U30" s="4668"/>
      <c r="V30" s="4669"/>
      <c r="W30" s="2166"/>
      <c r="X30" s="1995"/>
      <c r="Y30" s="1995"/>
      <c r="Z30" s="1995"/>
      <c r="AA30" s="1995"/>
      <c r="AB30" s="1995"/>
      <c r="AC30" s="1995"/>
      <c r="AD30" s="1995"/>
      <c r="AE30" s="1996"/>
      <c r="AF30" s="2929"/>
      <c r="AG30" s="2930"/>
      <c r="AH30" s="2930"/>
      <c r="AI30" s="2930"/>
      <c r="AJ30" s="2930"/>
      <c r="AK30" s="2930"/>
      <c r="AL30" s="2930"/>
      <c r="AM30" s="2930"/>
      <c r="AN30" s="2931"/>
    </row>
    <row r="31" spans="1:40" ht="12.6" customHeight="1">
      <c r="A31" s="2171"/>
      <c r="B31" s="2034"/>
      <c r="C31" s="2034"/>
      <c r="D31" s="2034"/>
      <c r="E31" s="2034"/>
      <c r="F31" s="2034"/>
      <c r="G31" s="2034"/>
      <c r="H31" s="2034"/>
      <c r="I31" s="2034"/>
      <c r="J31" s="2034"/>
      <c r="K31" s="2034"/>
      <c r="L31" s="2034"/>
      <c r="M31" s="2034"/>
      <c r="N31" s="2034"/>
      <c r="O31" s="2034"/>
      <c r="P31" s="2172"/>
      <c r="Q31" s="4670"/>
      <c r="R31" s="4671"/>
      <c r="S31" s="4671"/>
      <c r="T31" s="4671"/>
      <c r="U31" s="4671"/>
      <c r="V31" s="4672"/>
      <c r="W31" s="2548"/>
      <c r="X31" s="2083"/>
      <c r="Y31" s="2083"/>
      <c r="Z31" s="2083"/>
      <c r="AA31" s="2083"/>
      <c r="AB31" s="2083"/>
      <c r="AC31" s="2083"/>
      <c r="AD31" s="2083"/>
      <c r="AE31" s="2084"/>
      <c r="AF31" s="2932"/>
      <c r="AG31" s="2933"/>
      <c r="AH31" s="2933"/>
      <c r="AI31" s="2933"/>
      <c r="AJ31" s="2933"/>
      <c r="AK31" s="2933"/>
      <c r="AL31" s="2933"/>
      <c r="AM31" s="2933"/>
      <c r="AN31" s="2934"/>
    </row>
    <row r="32" spans="1:40" ht="12.6" customHeight="1">
      <c r="A32" s="2167"/>
      <c r="B32" s="2032"/>
      <c r="C32" s="2032"/>
      <c r="D32" s="2032"/>
      <c r="E32" s="2032"/>
      <c r="F32" s="2032"/>
      <c r="G32" s="2032"/>
      <c r="H32" s="2032"/>
      <c r="I32" s="2032"/>
      <c r="J32" s="2032"/>
      <c r="K32" s="2032"/>
      <c r="L32" s="2032"/>
      <c r="M32" s="2032"/>
      <c r="N32" s="2032"/>
      <c r="O32" s="2032"/>
      <c r="P32" s="2168"/>
      <c r="Q32" s="4664"/>
      <c r="R32" s="4665"/>
      <c r="S32" s="4665"/>
      <c r="T32" s="4665"/>
      <c r="U32" s="4665"/>
      <c r="V32" s="4666"/>
      <c r="W32" s="2545"/>
      <c r="X32" s="2546"/>
      <c r="Y32" s="2546"/>
      <c r="Z32" s="2546"/>
      <c r="AA32" s="2546"/>
      <c r="AB32" s="2546"/>
      <c r="AC32" s="2546"/>
      <c r="AD32" s="2546"/>
      <c r="AE32" s="2547"/>
      <c r="AF32" s="2926"/>
      <c r="AG32" s="2927"/>
      <c r="AH32" s="2927"/>
      <c r="AI32" s="2927"/>
      <c r="AJ32" s="2927"/>
      <c r="AK32" s="2927"/>
      <c r="AL32" s="2927"/>
      <c r="AM32" s="2927"/>
      <c r="AN32" s="2928"/>
    </row>
    <row r="33" spans="1:40" ht="12.6" customHeight="1">
      <c r="A33" s="2169"/>
      <c r="B33" s="2033"/>
      <c r="C33" s="2033"/>
      <c r="D33" s="2033"/>
      <c r="E33" s="2033"/>
      <c r="F33" s="2033"/>
      <c r="G33" s="2033"/>
      <c r="H33" s="2033"/>
      <c r="I33" s="2033"/>
      <c r="J33" s="2033"/>
      <c r="K33" s="2033"/>
      <c r="L33" s="2033"/>
      <c r="M33" s="2033"/>
      <c r="N33" s="2033"/>
      <c r="O33" s="2033"/>
      <c r="P33" s="2170"/>
      <c r="Q33" s="4667"/>
      <c r="R33" s="4668"/>
      <c r="S33" s="4668"/>
      <c r="T33" s="4668"/>
      <c r="U33" s="4668"/>
      <c r="V33" s="4669"/>
      <c r="W33" s="2166"/>
      <c r="X33" s="1995"/>
      <c r="Y33" s="1995"/>
      <c r="Z33" s="1995"/>
      <c r="AA33" s="1995"/>
      <c r="AB33" s="1995"/>
      <c r="AC33" s="1995"/>
      <c r="AD33" s="1995"/>
      <c r="AE33" s="1996"/>
      <c r="AF33" s="2929"/>
      <c r="AG33" s="2930"/>
      <c r="AH33" s="2930"/>
      <c r="AI33" s="2930"/>
      <c r="AJ33" s="2930"/>
      <c r="AK33" s="2930"/>
      <c r="AL33" s="2930"/>
      <c r="AM33" s="2930"/>
      <c r="AN33" s="2931"/>
    </row>
    <row r="34" spans="1:40" ht="12.6" customHeight="1">
      <c r="A34" s="2171"/>
      <c r="B34" s="2034"/>
      <c r="C34" s="2034"/>
      <c r="D34" s="2034"/>
      <c r="E34" s="2034"/>
      <c r="F34" s="2034"/>
      <c r="G34" s="2034"/>
      <c r="H34" s="2034"/>
      <c r="I34" s="2034"/>
      <c r="J34" s="2034"/>
      <c r="K34" s="2034"/>
      <c r="L34" s="2034"/>
      <c r="M34" s="2034"/>
      <c r="N34" s="2034"/>
      <c r="O34" s="2034"/>
      <c r="P34" s="2172"/>
      <c r="Q34" s="4670"/>
      <c r="R34" s="4671"/>
      <c r="S34" s="4671"/>
      <c r="T34" s="4671"/>
      <c r="U34" s="4671"/>
      <c r="V34" s="4672"/>
      <c r="W34" s="2548"/>
      <c r="X34" s="2083"/>
      <c r="Y34" s="2083"/>
      <c r="Z34" s="2083"/>
      <c r="AA34" s="2083"/>
      <c r="AB34" s="2083"/>
      <c r="AC34" s="2083"/>
      <c r="AD34" s="2083"/>
      <c r="AE34" s="2084"/>
      <c r="AF34" s="2932"/>
      <c r="AG34" s="2933"/>
      <c r="AH34" s="2933"/>
      <c r="AI34" s="2933"/>
      <c r="AJ34" s="2933"/>
      <c r="AK34" s="2933"/>
      <c r="AL34" s="2933"/>
      <c r="AM34" s="2933"/>
      <c r="AN34" s="2934"/>
    </row>
    <row r="35" spans="1:40" ht="12.6" customHeight="1">
      <c r="A35" s="2167"/>
      <c r="B35" s="2032"/>
      <c r="C35" s="2032"/>
      <c r="D35" s="2032"/>
      <c r="E35" s="2032"/>
      <c r="F35" s="2032"/>
      <c r="G35" s="2032"/>
      <c r="H35" s="2032"/>
      <c r="I35" s="2032"/>
      <c r="J35" s="2032"/>
      <c r="K35" s="2032"/>
      <c r="L35" s="2032"/>
      <c r="M35" s="2032"/>
      <c r="N35" s="2032"/>
      <c r="O35" s="2032"/>
      <c r="P35" s="2168"/>
      <c r="Q35" s="4664"/>
      <c r="R35" s="4665"/>
      <c r="S35" s="4665"/>
      <c r="T35" s="4665"/>
      <c r="U35" s="4665"/>
      <c r="V35" s="4666"/>
      <c r="W35" s="2545"/>
      <c r="X35" s="2546"/>
      <c r="Y35" s="2546"/>
      <c r="Z35" s="2546"/>
      <c r="AA35" s="2546"/>
      <c r="AB35" s="2546"/>
      <c r="AC35" s="2546"/>
      <c r="AD35" s="2546"/>
      <c r="AE35" s="2547"/>
      <c r="AF35" s="2926"/>
      <c r="AG35" s="2927"/>
      <c r="AH35" s="2927"/>
      <c r="AI35" s="2927"/>
      <c r="AJ35" s="2927"/>
      <c r="AK35" s="2927"/>
      <c r="AL35" s="2927"/>
      <c r="AM35" s="2927"/>
      <c r="AN35" s="2928"/>
    </row>
    <row r="36" spans="1:40" ht="12.6" customHeight="1">
      <c r="A36" s="2169"/>
      <c r="B36" s="2033"/>
      <c r="C36" s="2033"/>
      <c r="D36" s="2033"/>
      <c r="E36" s="2033"/>
      <c r="F36" s="2033"/>
      <c r="G36" s="2033"/>
      <c r="H36" s="2033"/>
      <c r="I36" s="2033"/>
      <c r="J36" s="2033"/>
      <c r="K36" s="2033"/>
      <c r="L36" s="2033"/>
      <c r="M36" s="2033"/>
      <c r="N36" s="2033"/>
      <c r="O36" s="2033"/>
      <c r="P36" s="2170"/>
      <c r="Q36" s="4667"/>
      <c r="R36" s="4668"/>
      <c r="S36" s="4668"/>
      <c r="T36" s="4668"/>
      <c r="U36" s="4668"/>
      <c r="V36" s="4669"/>
      <c r="W36" s="2166"/>
      <c r="X36" s="1995"/>
      <c r="Y36" s="1995"/>
      <c r="Z36" s="1995"/>
      <c r="AA36" s="1995"/>
      <c r="AB36" s="1995"/>
      <c r="AC36" s="1995"/>
      <c r="AD36" s="1995"/>
      <c r="AE36" s="1996"/>
      <c r="AF36" s="2929"/>
      <c r="AG36" s="2930"/>
      <c r="AH36" s="2930"/>
      <c r="AI36" s="2930"/>
      <c r="AJ36" s="2930"/>
      <c r="AK36" s="2930"/>
      <c r="AL36" s="2930"/>
      <c r="AM36" s="2930"/>
      <c r="AN36" s="2931"/>
    </row>
    <row r="37" spans="1:40" ht="12.6" customHeight="1">
      <c r="A37" s="2171"/>
      <c r="B37" s="2034"/>
      <c r="C37" s="2034"/>
      <c r="D37" s="2034"/>
      <c r="E37" s="2034"/>
      <c r="F37" s="2034"/>
      <c r="G37" s="2034"/>
      <c r="H37" s="2034"/>
      <c r="I37" s="2034"/>
      <c r="J37" s="2034"/>
      <c r="K37" s="2034"/>
      <c r="L37" s="2034"/>
      <c r="M37" s="2034"/>
      <c r="N37" s="2034"/>
      <c r="O37" s="2034"/>
      <c r="P37" s="2172"/>
      <c r="Q37" s="4670"/>
      <c r="R37" s="4671"/>
      <c r="S37" s="4671"/>
      <c r="T37" s="4671"/>
      <c r="U37" s="4671"/>
      <c r="V37" s="4672"/>
      <c r="W37" s="2548"/>
      <c r="X37" s="2083"/>
      <c r="Y37" s="2083"/>
      <c r="Z37" s="2083"/>
      <c r="AA37" s="2083"/>
      <c r="AB37" s="2083"/>
      <c r="AC37" s="2083"/>
      <c r="AD37" s="2083"/>
      <c r="AE37" s="2084"/>
      <c r="AF37" s="2932"/>
      <c r="AG37" s="2933"/>
      <c r="AH37" s="2933"/>
      <c r="AI37" s="2933"/>
      <c r="AJ37" s="2933"/>
      <c r="AK37" s="2933"/>
      <c r="AL37" s="2933"/>
      <c r="AM37" s="2933"/>
      <c r="AN37" s="2934"/>
    </row>
    <row r="38" spans="1:40" ht="12.6" customHeight="1">
      <c r="A38" s="2167"/>
      <c r="B38" s="2032"/>
      <c r="C38" s="2032"/>
      <c r="D38" s="2032"/>
      <c r="E38" s="2032"/>
      <c r="F38" s="2032"/>
      <c r="G38" s="2032"/>
      <c r="H38" s="2032"/>
      <c r="I38" s="2032"/>
      <c r="J38" s="2032"/>
      <c r="K38" s="2032"/>
      <c r="L38" s="2032"/>
      <c r="M38" s="2032"/>
      <c r="N38" s="2032"/>
      <c r="O38" s="2032"/>
      <c r="P38" s="2168"/>
      <c r="Q38" s="4664"/>
      <c r="R38" s="4665"/>
      <c r="S38" s="4665"/>
      <c r="T38" s="4665"/>
      <c r="U38" s="4665"/>
      <c r="V38" s="4666"/>
      <c r="W38" s="2545"/>
      <c r="X38" s="2546"/>
      <c r="Y38" s="2546"/>
      <c r="Z38" s="2546"/>
      <c r="AA38" s="2546"/>
      <c r="AB38" s="2546"/>
      <c r="AC38" s="2546"/>
      <c r="AD38" s="2546"/>
      <c r="AE38" s="2547"/>
      <c r="AF38" s="2926"/>
      <c r="AG38" s="2927"/>
      <c r="AH38" s="2927"/>
      <c r="AI38" s="2927"/>
      <c r="AJ38" s="2927"/>
      <c r="AK38" s="2927"/>
      <c r="AL38" s="2927"/>
      <c r="AM38" s="2927"/>
      <c r="AN38" s="2928"/>
    </row>
    <row r="39" spans="1:40" ht="12.6" customHeight="1">
      <c r="A39" s="2169"/>
      <c r="B39" s="2033"/>
      <c r="C39" s="2033"/>
      <c r="D39" s="2033"/>
      <c r="E39" s="2033"/>
      <c r="F39" s="2033"/>
      <c r="G39" s="2033"/>
      <c r="H39" s="2033"/>
      <c r="I39" s="2033"/>
      <c r="J39" s="2033"/>
      <c r="K39" s="2033"/>
      <c r="L39" s="2033"/>
      <c r="M39" s="2033"/>
      <c r="N39" s="2033"/>
      <c r="O39" s="2033"/>
      <c r="P39" s="2170"/>
      <c r="Q39" s="4667"/>
      <c r="R39" s="4668"/>
      <c r="S39" s="4668"/>
      <c r="T39" s="4668"/>
      <c r="U39" s="4668"/>
      <c r="V39" s="4669"/>
      <c r="W39" s="2166"/>
      <c r="X39" s="1995"/>
      <c r="Y39" s="1995"/>
      <c r="Z39" s="1995"/>
      <c r="AA39" s="1995"/>
      <c r="AB39" s="1995"/>
      <c r="AC39" s="1995"/>
      <c r="AD39" s="1995"/>
      <c r="AE39" s="1996"/>
      <c r="AF39" s="2929"/>
      <c r="AG39" s="2930"/>
      <c r="AH39" s="2930"/>
      <c r="AI39" s="2930"/>
      <c r="AJ39" s="2930"/>
      <c r="AK39" s="2930"/>
      <c r="AL39" s="2930"/>
      <c r="AM39" s="2930"/>
      <c r="AN39" s="2931"/>
    </row>
    <row r="40" spans="1:40" ht="12.6" customHeight="1">
      <c r="A40" s="2171"/>
      <c r="B40" s="2034"/>
      <c r="C40" s="2034"/>
      <c r="D40" s="2034"/>
      <c r="E40" s="2034"/>
      <c r="F40" s="2034"/>
      <c r="G40" s="2034"/>
      <c r="H40" s="2034"/>
      <c r="I40" s="2034"/>
      <c r="J40" s="2034"/>
      <c r="K40" s="2034"/>
      <c r="L40" s="2034"/>
      <c r="M40" s="2034"/>
      <c r="N40" s="2034"/>
      <c r="O40" s="2034"/>
      <c r="P40" s="2172"/>
      <c r="Q40" s="4670"/>
      <c r="R40" s="4671"/>
      <c r="S40" s="4671"/>
      <c r="T40" s="4671"/>
      <c r="U40" s="4671"/>
      <c r="V40" s="4672"/>
      <c r="W40" s="2548"/>
      <c r="X40" s="2083"/>
      <c r="Y40" s="2083"/>
      <c r="Z40" s="2083"/>
      <c r="AA40" s="2083"/>
      <c r="AB40" s="2083"/>
      <c r="AC40" s="2083"/>
      <c r="AD40" s="2083"/>
      <c r="AE40" s="2084"/>
      <c r="AF40" s="2932"/>
      <c r="AG40" s="2933"/>
      <c r="AH40" s="2933"/>
      <c r="AI40" s="2933"/>
      <c r="AJ40" s="2933"/>
      <c r="AK40" s="2933"/>
      <c r="AL40" s="2933"/>
      <c r="AM40" s="2933"/>
      <c r="AN40" s="2934"/>
    </row>
    <row r="41" spans="1:40" ht="12.6" customHeight="1">
      <c r="A41" s="2167"/>
      <c r="B41" s="2032"/>
      <c r="C41" s="2032"/>
      <c r="D41" s="2032"/>
      <c r="E41" s="2032"/>
      <c r="F41" s="2032"/>
      <c r="G41" s="2032"/>
      <c r="H41" s="2032"/>
      <c r="I41" s="2032"/>
      <c r="J41" s="2032"/>
      <c r="K41" s="2032"/>
      <c r="L41" s="2032"/>
      <c r="M41" s="2032"/>
      <c r="N41" s="2032"/>
      <c r="O41" s="2032"/>
      <c r="P41" s="2168"/>
      <c r="Q41" s="4664"/>
      <c r="R41" s="4665"/>
      <c r="S41" s="4665"/>
      <c r="T41" s="4665"/>
      <c r="U41" s="4665"/>
      <c r="V41" s="4666"/>
      <c r="W41" s="2545"/>
      <c r="X41" s="2546"/>
      <c r="Y41" s="2546"/>
      <c r="Z41" s="2546"/>
      <c r="AA41" s="2546"/>
      <c r="AB41" s="2546"/>
      <c r="AC41" s="2546"/>
      <c r="AD41" s="2546"/>
      <c r="AE41" s="2547"/>
      <c r="AF41" s="2926"/>
      <c r="AG41" s="2927"/>
      <c r="AH41" s="2927"/>
      <c r="AI41" s="2927"/>
      <c r="AJ41" s="2927"/>
      <c r="AK41" s="2927"/>
      <c r="AL41" s="2927"/>
      <c r="AM41" s="2927"/>
      <c r="AN41" s="2928"/>
    </row>
    <row r="42" spans="1:40" ht="12.6" customHeight="1">
      <c r="A42" s="2169"/>
      <c r="B42" s="2033"/>
      <c r="C42" s="2033"/>
      <c r="D42" s="2033"/>
      <c r="E42" s="2033"/>
      <c r="F42" s="2033"/>
      <c r="G42" s="2033"/>
      <c r="H42" s="2033"/>
      <c r="I42" s="2033"/>
      <c r="J42" s="2033"/>
      <c r="K42" s="2033"/>
      <c r="L42" s="2033"/>
      <c r="M42" s="2033"/>
      <c r="N42" s="2033"/>
      <c r="O42" s="2033"/>
      <c r="P42" s="2170"/>
      <c r="Q42" s="4667"/>
      <c r="R42" s="4668"/>
      <c r="S42" s="4668"/>
      <c r="T42" s="4668"/>
      <c r="U42" s="4668"/>
      <c r="V42" s="4669"/>
      <c r="W42" s="2166"/>
      <c r="X42" s="1995"/>
      <c r="Y42" s="1995"/>
      <c r="Z42" s="1995"/>
      <c r="AA42" s="1995"/>
      <c r="AB42" s="1995"/>
      <c r="AC42" s="1995"/>
      <c r="AD42" s="1995"/>
      <c r="AE42" s="1996"/>
      <c r="AF42" s="2929"/>
      <c r="AG42" s="2930"/>
      <c r="AH42" s="2930"/>
      <c r="AI42" s="2930"/>
      <c r="AJ42" s="2930"/>
      <c r="AK42" s="2930"/>
      <c r="AL42" s="2930"/>
      <c r="AM42" s="2930"/>
      <c r="AN42" s="2931"/>
    </row>
    <row r="43" spans="1:40" ht="12.6" customHeight="1">
      <c r="A43" s="2171"/>
      <c r="B43" s="2034"/>
      <c r="C43" s="2034"/>
      <c r="D43" s="2034"/>
      <c r="E43" s="2034"/>
      <c r="F43" s="2034"/>
      <c r="G43" s="2034"/>
      <c r="H43" s="2034"/>
      <c r="I43" s="2034"/>
      <c r="J43" s="2034"/>
      <c r="K43" s="2034"/>
      <c r="L43" s="2034"/>
      <c r="M43" s="2034"/>
      <c r="N43" s="2034"/>
      <c r="O43" s="2034"/>
      <c r="P43" s="2172"/>
      <c r="Q43" s="4670"/>
      <c r="R43" s="4671"/>
      <c r="S43" s="4671"/>
      <c r="T43" s="4671"/>
      <c r="U43" s="4671"/>
      <c r="V43" s="4672"/>
      <c r="W43" s="2548"/>
      <c r="X43" s="2083"/>
      <c r="Y43" s="2083"/>
      <c r="Z43" s="2083"/>
      <c r="AA43" s="2083"/>
      <c r="AB43" s="2083"/>
      <c r="AC43" s="2083"/>
      <c r="AD43" s="2083"/>
      <c r="AE43" s="2084"/>
      <c r="AF43" s="2932"/>
      <c r="AG43" s="2933"/>
      <c r="AH43" s="2933"/>
      <c r="AI43" s="2933"/>
      <c r="AJ43" s="2933"/>
      <c r="AK43" s="2933"/>
      <c r="AL43" s="2933"/>
      <c r="AM43" s="2933"/>
      <c r="AN43" s="2934"/>
    </row>
    <row r="44" spans="1:40" ht="12.6" customHeight="1">
      <c r="A44" s="2167"/>
      <c r="B44" s="2032"/>
      <c r="C44" s="2032"/>
      <c r="D44" s="2032"/>
      <c r="E44" s="2032"/>
      <c r="F44" s="2032"/>
      <c r="G44" s="2032"/>
      <c r="H44" s="2032"/>
      <c r="I44" s="2032"/>
      <c r="J44" s="2032"/>
      <c r="K44" s="2032"/>
      <c r="L44" s="2032"/>
      <c r="M44" s="2032"/>
      <c r="N44" s="2032"/>
      <c r="O44" s="2032"/>
      <c r="P44" s="2168"/>
      <c r="Q44" s="4664"/>
      <c r="R44" s="4665"/>
      <c r="S44" s="4665"/>
      <c r="T44" s="4665"/>
      <c r="U44" s="4665"/>
      <c r="V44" s="4666"/>
      <c r="W44" s="2545"/>
      <c r="X44" s="2546"/>
      <c r="Y44" s="2546"/>
      <c r="Z44" s="2546"/>
      <c r="AA44" s="2546"/>
      <c r="AB44" s="2546"/>
      <c r="AC44" s="2546"/>
      <c r="AD44" s="2546"/>
      <c r="AE44" s="2547"/>
      <c r="AF44" s="2926"/>
      <c r="AG44" s="2927"/>
      <c r="AH44" s="2927"/>
      <c r="AI44" s="2927"/>
      <c r="AJ44" s="2927"/>
      <c r="AK44" s="2927"/>
      <c r="AL44" s="2927"/>
      <c r="AM44" s="2927"/>
      <c r="AN44" s="2928"/>
    </row>
    <row r="45" spans="1:40" ht="12.6" customHeight="1">
      <c r="A45" s="2169"/>
      <c r="B45" s="2033"/>
      <c r="C45" s="2033"/>
      <c r="D45" s="2033"/>
      <c r="E45" s="2033"/>
      <c r="F45" s="2033"/>
      <c r="G45" s="2033"/>
      <c r="H45" s="2033"/>
      <c r="I45" s="2033"/>
      <c r="J45" s="2033"/>
      <c r="K45" s="2033"/>
      <c r="L45" s="2033"/>
      <c r="M45" s="2033"/>
      <c r="N45" s="2033"/>
      <c r="O45" s="2033"/>
      <c r="P45" s="2170"/>
      <c r="Q45" s="4667"/>
      <c r="R45" s="4668"/>
      <c r="S45" s="4668"/>
      <c r="T45" s="4668"/>
      <c r="U45" s="4668"/>
      <c r="V45" s="4669"/>
      <c r="W45" s="2166"/>
      <c r="X45" s="1995"/>
      <c r="Y45" s="1995"/>
      <c r="Z45" s="1995"/>
      <c r="AA45" s="1995"/>
      <c r="AB45" s="1995"/>
      <c r="AC45" s="1995"/>
      <c r="AD45" s="1995"/>
      <c r="AE45" s="1996"/>
      <c r="AF45" s="2929"/>
      <c r="AG45" s="2930"/>
      <c r="AH45" s="2930"/>
      <c r="AI45" s="2930"/>
      <c r="AJ45" s="2930"/>
      <c r="AK45" s="2930"/>
      <c r="AL45" s="2930"/>
      <c r="AM45" s="2930"/>
      <c r="AN45" s="2931"/>
    </row>
    <row r="46" spans="1:40" ht="12.6" customHeight="1">
      <c r="A46" s="2171"/>
      <c r="B46" s="2034"/>
      <c r="C46" s="2034"/>
      <c r="D46" s="2034"/>
      <c r="E46" s="2034"/>
      <c r="F46" s="2034"/>
      <c r="G46" s="2034"/>
      <c r="H46" s="2034"/>
      <c r="I46" s="2034"/>
      <c r="J46" s="2034"/>
      <c r="K46" s="2034"/>
      <c r="L46" s="2034"/>
      <c r="M46" s="2034"/>
      <c r="N46" s="2034"/>
      <c r="O46" s="2034"/>
      <c r="P46" s="2172"/>
      <c r="Q46" s="4670"/>
      <c r="R46" s="4671"/>
      <c r="S46" s="4671"/>
      <c r="T46" s="4671"/>
      <c r="U46" s="4671"/>
      <c r="V46" s="4672"/>
      <c r="W46" s="2548"/>
      <c r="X46" s="2083"/>
      <c r="Y46" s="2083"/>
      <c r="Z46" s="2083"/>
      <c r="AA46" s="2083"/>
      <c r="AB46" s="2083"/>
      <c r="AC46" s="2083"/>
      <c r="AD46" s="2083"/>
      <c r="AE46" s="2084"/>
      <c r="AF46" s="2932"/>
      <c r="AG46" s="2933"/>
      <c r="AH46" s="2933"/>
      <c r="AI46" s="2933"/>
      <c r="AJ46" s="2933"/>
      <c r="AK46" s="2933"/>
      <c r="AL46" s="2933"/>
      <c r="AM46" s="2933"/>
      <c r="AN46" s="2934"/>
    </row>
    <row r="47" spans="1:40" ht="12.6" customHeight="1">
      <c r="A47" s="2167"/>
      <c r="B47" s="2032"/>
      <c r="C47" s="2032"/>
      <c r="D47" s="2032"/>
      <c r="E47" s="2032"/>
      <c r="F47" s="2032"/>
      <c r="G47" s="2032"/>
      <c r="H47" s="2032"/>
      <c r="I47" s="2032"/>
      <c r="J47" s="2032"/>
      <c r="K47" s="2032"/>
      <c r="L47" s="2032"/>
      <c r="M47" s="2032"/>
      <c r="N47" s="2032"/>
      <c r="O47" s="2032"/>
      <c r="P47" s="2168"/>
      <c r="Q47" s="4664"/>
      <c r="R47" s="4665"/>
      <c r="S47" s="4665"/>
      <c r="T47" s="4665"/>
      <c r="U47" s="4665"/>
      <c r="V47" s="4666"/>
      <c r="W47" s="2545"/>
      <c r="X47" s="2546"/>
      <c r="Y47" s="2546"/>
      <c r="Z47" s="2546"/>
      <c r="AA47" s="2546"/>
      <c r="AB47" s="2546"/>
      <c r="AC47" s="2546"/>
      <c r="AD47" s="2546"/>
      <c r="AE47" s="2547"/>
      <c r="AF47" s="2926"/>
      <c r="AG47" s="2927"/>
      <c r="AH47" s="2927"/>
      <c r="AI47" s="2927"/>
      <c r="AJ47" s="2927"/>
      <c r="AK47" s="2927"/>
      <c r="AL47" s="2927"/>
      <c r="AM47" s="2927"/>
      <c r="AN47" s="2928"/>
    </row>
    <row r="48" spans="1:40" ht="12.6" customHeight="1">
      <c r="A48" s="2169"/>
      <c r="B48" s="2033"/>
      <c r="C48" s="2033"/>
      <c r="D48" s="2033"/>
      <c r="E48" s="2033"/>
      <c r="F48" s="2033"/>
      <c r="G48" s="2033"/>
      <c r="H48" s="2033"/>
      <c r="I48" s="2033"/>
      <c r="J48" s="2033"/>
      <c r="K48" s="2033"/>
      <c r="L48" s="2033"/>
      <c r="M48" s="2033"/>
      <c r="N48" s="2033"/>
      <c r="O48" s="2033"/>
      <c r="P48" s="2170"/>
      <c r="Q48" s="4667"/>
      <c r="R48" s="4668"/>
      <c r="S48" s="4668"/>
      <c r="T48" s="4668"/>
      <c r="U48" s="4668"/>
      <c r="V48" s="4669"/>
      <c r="W48" s="2166"/>
      <c r="X48" s="1995"/>
      <c r="Y48" s="1995"/>
      <c r="Z48" s="1995"/>
      <c r="AA48" s="1995"/>
      <c r="AB48" s="1995"/>
      <c r="AC48" s="1995"/>
      <c r="AD48" s="1995"/>
      <c r="AE48" s="1996"/>
      <c r="AF48" s="2929"/>
      <c r="AG48" s="2930"/>
      <c r="AH48" s="2930"/>
      <c r="AI48" s="2930"/>
      <c r="AJ48" s="2930"/>
      <c r="AK48" s="2930"/>
      <c r="AL48" s="2930"/>
      <c r="AM48" s="2930"/>
      <c r="AN48" s="2931"/>
    </row>
    <row r="49" spans="1:40" ht="12.6" customHeight="1">
      <c r="A49" s="2171"/>
      <c r="B49" s="2034"/>
      <c r="C49" s="2034"/>
      <c r="D49" s="2034"/>
      <c r="E49" s="2034"/>
      <c r="F49" s="2034"/>
      <c r="G49" s="2034"/>
      <c r="H49" s="2034"/>
      <c r="I49" s="2034"/>
      <c r="J49" s="2034"/>
      <c r="K49" s="2034"/>
      <c r="L49" s="2034"/>
      <c r="M49" s="2034"/>
      <c r="N49" s="2034"/>
      <c r="O49" s="2034"/>
      <c r="P49" s="2172"/>
      <c r="Q49" s="4670"/>
      <c r="R49" s="4671"/>
      <c r="S49" s="4671"/>
      <c r="T49" s="4671"/>
      <c r="U49" s="4671"/>
      <c r="V49" s="4672"/>
      <c r="W49" s="2548"/>
      <c r="X49" s="2083"/>
      <c r="Y49" s="2083"/>
      <c r="Z49" s="2083"/>
      <c r="AA49" s="2083"/>
      <c r="AB49" s="2083"/>
      <c r="AC49" s="2083"/>
      <c r="AD49" s="2083"/>
      <c r="AE49" s="2084"/>
      <c r="AF49" s="2932"/>
      <c r="AG49" s="2933"/>
      <c r="AH49" s="2933"/>
      <c r="AI49" s="2933"/>
      <c r="AJ49" s="2933"/>
      <c r="AK49" s="2933"/>
      <c r="AL49" s="2933"/>
      <c r="AM49" s="2933"/>
      <c r="AN49" s="2934"/>
    </row>
    <row r="50" spans="1:40" ht="12.6" customHeight="1">
      <c r="A50" s="2167"/>
      <c r="B50" s="2032"/>
      <c r="C50" s="2032"/>
      <c r="D50" s="2032"/>
      <c r="E50" s="2032"/>
      <c r="F50" s="2032"/>
      <c r="G50" s="2032"/>
      <c r="H50" s="2032"/>
      <c r="I50" s="2032"/>
      <c r="J50" s="2032"/>
      <c r="K50" s="2032"/>
      <c r="L50" s="2032"/>
      <c r="M50" s="2032"/>
      <c r="N50" s="2032"/>
      <c r="O50" s="2032"/>
      <c r="P50" s="2168"/>
      <c r="Q50" s="4664"/>
      <c r="R50" s="4665"/>
      <c r="S50" s="4665"/>
      <c r="T50" s="4665"/>
      <c r="U50" s="4665"/>
      <c r="V50" s="4666"/>
      <c r="W50" s="2545"/>
      <c r="X50" s="2546"/>
      <c r="Y50" s="2546"/>
      <c r="Z50" s="2546"/>
      <c r="AA50" s="2546"/>
      <c r="AB50" s="2546"/>
      <c r="AC50" s="2546"/>
      <c r="AD50" s="2546"/>
      <c r="AE50" s="2547"/>
      <c r="AF50" s="2926"/>
      <c r="AG50" s="2927"/>
      <c r="AH50" s="2927"/>
      <c r="AI50" s="2927"/>
      <c r="AJ50" s="2927"/>
      <c r="AK50" s="2927"/>
      <c r="AL50" s="2927"/>
      <c r="AM50" s="2927"/>
      <c r="AN50" s="2928"/>
    </row>
    <row r="51" spans="1:40" ht="12.6" customHeight="1">
      <c r="A51" s="2169"/>
      <c r="B51" s="2033"/>
      <c r="C51" s="2033"/>
      <c r="D51" s="2033"/>
      <c r="E51" s="2033"/>
      <c r="F51" s="2033"/>
      <c r="G51" s="2033"/>
      <c r="H51" s="2033"/>
      <c r="I51" s="2033"/>
      <c r="J51" s="2033"/>
      <c r="K51" s="2033"/>
      <c r="L51" s="2033"/>
      <c r="M51" s="2033"/>
      <c r="N51" s="2033"/>
      <c r="O51" s="2033"/>
      <c r="P51" s="2170"/>
      <c r="Q51" s="4667"/>
      <c r="R51" s="4668"/>
      <c r="S51" s="4668"/>
      <c r="T51" s="4668"/>
      <c r="U51" s="4668"/>
      <c r="V51" s="4669"/>
      <c r="W51" s="2166"/>
      <c r="X51" s="1995"/>
      <c r="Y51" s="1995"/>
      <c r="Z51" s="1995"/>
      <c r="AA51" s="1995"/>
      <c r="AB51" s="1995"/>
      <c r="AC51" s="1995"/>
      <c r="AD51" s="1995"/>
      <c r="AE51" s="1996"/>
      <c r="AF51" s="2929"/>
      <c r="AG51" s="2930"/>
      <c r="AH51" s="2930"/>
      <c r="AI51" s="2930"/>
      <c r="AJ51" s="2930"/>
      <c r="AK51" s="2930"/>
      <c r="AL51" s="2930"/>
      <c r="AM51" s="2930"/>
      <c r="AN51" s="2931"/>
    </row>
    <row r="52" spans="1:40" ht="12.6" customHeight="1">
      <c r="A52" s="2171"/>
      <c r="B52" s="2034"/>
      <c r="C52" s="2034"/>
      <c r="D52" s="2034"/>
      <c r="E52" s="2034"/>
      <c r="F52" s="2034"/>
      <c r="G52" s="2034"/>
      <c r="H52" s="2034"/>
      <c r="I52" s="2034"/>
      <c r="J52" s="2034"/>
      <c r="K52" s="2034"/>
      <c r="L52" s="2034"/>
      <c r="M52" s="2034"/>
      <c r="N52" s="2034"/>
      <c r="O52" s="2034"/>
      <c r="P52" s="2172"/>
      <c r="Q52" s="4670"/>
      <c r="R52" s="4671"/>
      <c r="S52" s="4671"/>
      <c r="T52" s="4671"/>
      <c r="U52" s="4671"/>
      <c r="V52" s="4672"/>
      <c r="W52" s="2548"/>
      <c r="X52" s="2083"/>
      <c r="Y52" s="2083"/>
      <c r="Z52" s="2083"/>
      <c r="AA52" s="2083"/>
      <c r="AB52" s="2083"/>
      <c r="AC52" s="2083"/>
      <c r="AD52" s="2083"/>
      <c r="AE52" s="2084"/>
      <c r="AF52" s="2932"/>
      <c r="AG52" s="2933"/>
      <c r="AH52" s="2933"/>
      <c r="AI52" s="2933"/>
      <c r="AJ52" s="2933"/>
      <c r="AK52" s="2933"/>
      <c r="AL52" s="2933"/>
      <c r="AM52" s="2933"/>
      <c r="AN52" s="2934"/>
    </row>
    <row r="53" spans="1:40" ht="12.6" customHeight="1">
      <c r="A53" s="2167"/>
      <c r="B53" s="2032"/>
      <c r="C53" s="2032"/>
      <c r="D53" s="2032"/>
      <c r="E53" s="2032"/>
      <c r="F53" s="2032"/>
      <c r="G53" s="2032"/>
      <c r="H53" s="2032"/>
      <c r="I53" s="2032"/>
      <c r="J53" s="2032"/>
      <c r="K53" s="2032"/>
      <c r="L53" s="2032"/>
      <c r="M53" s="2032"/>
      <c r="N53" s="2032"/>
      <c r="O53" s="2032"/>
      <c r="P53" s="2168"/>
      <c r="Q53" s="4664"/>
      <c r="R53" s="4665"/>
      <c r="S53" s="4665"/>
      <c r="T53" s="4665"/>
      <c r="U53" s="4665"/>
      <c r="V53" s="4666"/>
      <c r="W53" s="2545"/>
      <c r="X53" s="2546"/>
      <c r="Y53" s="2546"/>
      <c r="Z53" s="2546"/>
      <c r="AA53" s="2546"/>
      <c r="AB53" s="2546"/>
      <c r="AC53" s="2546"/>
      <c r="AD53" s="2546"/>
      <c r="AE53" s="2547"/>
      <c r="AF53" s="2926"/>
      <c r="AG53" s="2927"/>
      <c r="AH53" s="2927"/>
      <c r="AI53" s="2927"/>
      <c r="AJ53" s="2927"/>
      <c r="AK53" s="2927"/>
      <c r="AL53" s="2927"/>
      <c r="AM53" s="2927"/>
      <c r="AN53" s="2928"/>
    </row>
    <row r="54" spans="1:40" ht="12.6" customHeight="1">
      <c r="A54" s="2169"/>
      <c r="B54" s="2033"/>
      <c r="C54" s="2033"/>
      <c r="D54" s="2033"/>
      <c r="E54" s="2033"/>
      <c r="F54" s="2033"/>
      <c r="G54" s="2033"/>
      <c r="H54" s="2033"/>
      <c r="I54" s="2033"/>
      <c r="J54" s="2033"/>
      <c r="K54" s="2033"/>
      <c r="L54" s="2033"/>
      <c r="M54" s="2033"/>
      <c r="N54" s="2033"/>
      <c r="O54" s="2033"/>
      <c r="P54" s="2170"/>
      <c r="Q54" s="4667"/>
      <c r="R54" s="4668"/>
      <c r="S54" s="4668"/>
      <c r="T54" s="4668"/>
      <c r="U54" s="4668"/>
      <c r="V54" s="4669"/>
      <c r="W54" s="2166"/>
      <c r="X54" s="1995"/>
      <c r="Y54" s="1995"/>
      <c r="Z54" s="1995"/>
      <c r="AA54" s="1995"/>
      <c r="AB54" s="1995"/>
      <c r="AC54" s="1995"/>
      <c r="AD54" s="1995"/>
      <c r="AE54" s="1996"/>
      <c r="AF54" s="2929"/>
      <c r="AG54" s="2930"/>
      <c r="AH54" s="2930"/>
      <c r="AI54" s="2930"/>
      <c r="AJ54" s="2930"/>
      <c r="AK54" s="2930"/>
      <c r="AL54" s="2930"/>
      <c r="AM54" s="2930"/>
      <c r="AN54" s="2931"/>
    </row>
    <row r="55" spans="1:40" ht="12.6" customHeight="1">
      <c r="A55" s="2171"/>
      <c r="B55" s="2034"/>
      <c r="C55" s="2034"/>
      <c r="D55" s="2034"/>
      <c r="E55" s="2034"/>
      <c r="F55" s="2034"/>
      <c r="G55" s="2034"/>
      <c r="H55" s="2034"/>
      <c r="I55" s="2034"/>
      <c r="J55" s="2034"/>
      <c r="K55" s="2034"/>
      <c r="L55" s="2034"/>
      <c r="M55" s="2034"/>
      <c r="N55" s="2034"/>
      <c r="O55" s="2034"/>
      <c r="P55" s="2172"/>
      <c r="Q55" s="4670"/>
      <c r="R55" s="4671"/>
      <c r="S55" s="4671"/>
      <c r="T55" s="4671"/>
      <c r="U55" s="4671"/>
      <c r="V55" s="4672"/>
      <c r="W55" s="2548"/>
      <c r="X55" s="2083"/>
      <c r="Y55" s="2083"/>
      <c r="Z55" s="2083"/>
      <c r="AA55" s="2083"/>
      <c r="AB55" s="2083"/>
      <c r="AC55" s="2083"/>
      <c r="AD55" s="2083"/>
      <c r="AE55" s="2084"/>
      <c r="AF55" s="2932"/>
      <c r="AG55" s="2933"/>
      <c r="AH55" s="2933"/>
      <c r="AI55" s="2933"/>
      <c r="AJ55" s="2933"/>
      <c r="AK55" s="2933"/>
      <c r="AL55" s="2933"/>
      <c r="AM55" s="2933"/>
      <c r="AN55" s="2934"/>
    </row>
    <row r="56" spans="1:40" ht="12.6" customHeight="1">
      <c r="A56" s="2167"/>
      <c r="B56" s="2032"/>
      <c r="C56" s="2032"/>
      <c r="D56" s="2032"/>
      <c r="E56" s="2032"/>
      <c r="F56" s="2032"/>
      <c r="G56" s="2032"/>
      <c r="H56" s="2032"/>
      <c r="I56" s="2032"/>
      <c r="J56" s="2032"/>
      <c r="K56" s="2032"/>
      <c r="L56" s="2032"/>
      <c r="M56" s="2032"/>
      <c r="N56" s="2032"/>
      <c r="O56" s="2032"/>
      <c r="P56" s="2168"/>
      <c r="Q56" s="4664"/>
      <c r="R56" s="4665"/>
      <c r="S56" s="4665"/>
      <c r="T56" s="4665"/>
      <c r="U56" s="4665"/>
      <c r="V56" s="4666"/>
      <c r="W56" s="2545"/>
      <c r="X56" s="2546"/>
      <c r="Y56" s="2546"/>
      <c r="Z56" s="2546"/>
      <c r="AA56" s="2546"/>
      <c r="AB56" s="2546"/>
      <c r="AC56" s="2546"/>
      <c r="AD56" s="2546"/>
      <c r="AE56" s="2547"/>
      <c r="AF56" s="2926"/>
      <c r="AG56" s="2927"/>
      <c r="AH56" s="2927"/>
      <c r="AI56" s="2927"/>
      <c r="AJ56" s="2927"/>
      <c r="AK56" s="2927"/>
      <c r="AL56" s="2927"/>
      <c r="AM56" s="2927"/>
      <c r="AN56" s="2928"/>
    </row>
    <row r="57" spans="1:40" ht="12.6" customHeight="1">
      <c r="A57" s="2169"/>
      <c r="B57" s="2033"/>
      <c r="C57" s="2033"/>
      <c r="D57" s="2033"/>
      <c r="E57" s="2033"/>
      <c r="F57" s="2033"/>
      <c r="G57" s="2033"/>
      <c r="H57" s="2033"/>
      <c r="I57" s="2033"/>
      <c r="J57" s="2033"/>
      <c r="K57" s="2033"/>
      <c r="L57" s="2033"/>
      <c r="M57" s="2033"/>
      <c r="N57" s="2033"/>
      <c r="O57" s="2033"/>
      <c r="P57" s="2170"/>
      <c r="Q57" s="4667"/>
      <c r="R57" s="4668"/>
      <c r="S57" s="4668"/>
      <c r="T57" s="4668"/>
      <c r="U57" s="4668"/>
      <c r="V57" s="4669"/>
      <c r="W57" s="2166"/>
      <c r="X57" s="1995"/>
      <c r="Y57" s="1995"/>
      <c r="Z57" s="1995"/>
      <c r="AA57" s="1995"/>
      <c r="AB57" s="1995"/>
      <c r="AC57" s="1995"/>
      <c r="AD57" s="1995"/>
      <c r="AE57" s="1996"/>
      <c r="AF57" s="2929"/>
      <c r="AG57" s="2930"/>
      <c r="AH57" s="2930"/>
      <c r="AI57" s="2930"/>
      <c r="AJ57" s="2930"/>
      <c r="AK57" s="2930"/>
      <c r="AL57" s="2930"/>
      <c r="AM57" s="2930"/>
      <c r="AN57" s="2931"/>
    </row>
    <row r="58" spans="1:40" ht="12.6" customHeight="1">
      <c r="A58" s="2171"/>
      <c r="B58" s="2034"/>
      <c r="C58" s="2034"/>
      <c r="D58" s="2034"/>
      <c r="E58" s="2034"/>
      <c r="F58" s="2034"/>
      <c r="G58" s="2034"/>
      <c r="H58" s="2034"/>
      <c r="I58" s="2034"/>
      <c r="J58" s="2034"/>
      <c r="K58" s="2034"/>
      <c r="L58" s="2034"/>
      <c r="M58" s="2034"/>
      <c r="N58" s="2034"/>
      <c r="O58" s="2034"/>
      <c r="P58" s="2172"/>
      <c r="Q58" s="4670"/>
      <c r="R58" s="4671"/>
      <c r="S58" s="4671"/>
      <c r="T58" s="4671"/>
      <c r="U58" s="4671"/>
      <c r="V58" s="4672"/>
      <c r="W58" s="2548"/>
      <c r="X58" s="2083"/>
      <c r="Y58" s="2083"/>
      <c r="Z58" s="2083"/>
      <c r="AA58" s="2083"/>
      <c r="AB58" s="2083"/>
      <c r="AC58" s="2083"/>
      <c r="AD58" s="2083"/>
      <c r="AE58" s="2084"/>
      <c r="AF58" s="2932"/>
      <c r="AG58" s="2933"/>
      <c r="AH58" s="2933"/>
      <c r="AI58" s="2933"/>
      <c r="AJ58" s="2933"/>
      <c r="AK58" s="2933"/>
      <c r="AL58" s="2933"/>
      <c r="AM58" s="2933"/>
      <c r="AN58" s="2934"/>
    </row>
    <row r="59" spans="1:40" ht="12.6" customHeight="1">
      <c r="A59" s="2167"/>
      <c r="B59" s="2032"/>
      <c r="C59" s="2032"/>
      <c r="D59" s="2032"/>
      <c r="E59" s="2032"/>
      <c r="F59" s="2032"/>
      <c r="G59" s="2032"/>
      <c r="H59" s="2032"/>
      <c r="I59" s="2032"/>
      <c r="J59" s="2032"/>
      <c r="K59" s="2032"/>
      <c r="L59" s="2032"/>
      <c r="M59" s="2032"/>
      <c r="N59" s="2032"/>
      <c r="O59" s="2032"/>
      <c r="P59" s="2168"/>
      <c r="Q59" s="4664"/>
      <c r="R59" s="4665"/>
      <c r="S59" s="4665"/>
      <c r="T59" s="4665"/>
      <c r="U59" s="4665"/>
      <c r="V59" s="4666"/>
      <c r="W59" s="2545"/>
      <c r="X59" s="2546"/>
      <c r="Y59" s="2546"/>
      <c r="Z59" s="2546"/>
      <c r="AA59" s="2546"/>
      <c r="AB59" s="2546"/>
      <c r="AC59" s="2546"/>
      <c r="AD59" s="2546"/>
      <c r="AE59" s="2547"/>
      <c r="AF59" s="2926"/>
      <c r="AG59" s="2927"/>
      <c r="AH59" s="2927"/>
      <c r="AI59" s="2927"/>
      <c r="AJ59" s="2927"/>
      <c r="AK59" s="2927"/>
      <c r="AL59" s="2927"/>
      <c r="AM59" s="2927"/>
      <c r="AN59" s="2928"/>
    </row>
    <row r="60" spans="1:40" ht="12.6" customHeight="1">
      <c r="A60" s="2169"/>
      <c r="B60" s="2033"/>
      <c r="C60" s="2033"/>
      <c r="D60" s="2033"/>
      <c r="E60" s="2033"/>
      <c r="F60" s="2033"/>
      <c r="G60" s="2033"/>
      <c r="H60" s="2033"/>
      <c r="I60" s="2033"/>
      <c r="J60" s="2033"/>
      <c r="K60" s="2033"/>
      <c r="L60" s="2033"/>
      <c r="M60" s="2033"/>
      <c r="N60" s="2033"/>
      <c r="O60" s="2033"/>
      <c r="P60" s="2170"/>
      <c r="Q60" s="4667"/>
      <c r="R60" s="4668"/>
      <c r="S60" s="4668"/>
      <c r="T60" s="4668"/>
      <c r="U60" s="4668"/>
      <c r="V60" s="4669"/>
      <c r="W60" s="2166"/>
      <c r="X60" s="1995"/>
      <c r="Y60" s="1995"/>
      <c r="Z60" s="1995"/>
      <c r="AA60" s="1995"/>
      <c r="AB60" s="1995"/>
      <c r="AC60" s="1995"/>
      <c r="AD60" s="1995"/>
      <c r="AE60" s="1996"/>
      <c r="AF60" s="2929"/>
      <c r="AG60" s="2930"/>
      <c r="AH60" s="2930"/>
      <c r="AI60" s="2930"/>
      <c r="AJ60" s="2930"/>
      <c r="AK60" s="2930"/>
      <c r="AL60" s="2930"/>
      <c r="AM60" s="2930"/>
      <c r="AN60" s="2931"/>
    </row>
    <row r="61" spans="1:40" ht="12.6" customHeight="1">
      <c r="A61" s="2171"/>
      <c r="B61" s="2034"/>
      <c r="C61" s="2034"/>
      <c r="D61" s="2034"/>
      <c r="E61" s="2034"/>
      <c r="F61" s="2034"/>
      <c r="G61" s="2034"/>
      <c r="H61" s="2034"/>
      <c r="I61" s="2034"/>
      <c r="J61" s="2034"/>
      <c r="K61" s="2034"/>
      <c r="L61" s="2034"/>
      <c r="M61" s="2034"/>
      <c r="N61" s="2034"/>
      <c r="O61" s="2034"/>
      <c r="P61" s="2172"/>
      <c r="Q61" s="4670"/>
      <c r="R61" s="4671"/>
      <c r="S61" s="4671"/>
      <c r="T61" s="4671"/>
      <c r="U61" s="4671"/>
      <c r="V61" s="4672"/>
      <c r="W61" s="2548"/>
      <c r="X61" s="2083"/>
      <c r="Y61" s="2083"/>
      <c r="Z61" s="2083"/>
      <c r="AA61" s="2083"/>
      <c r="AB61" s="2083"/>
      <c r="AC61" s="2083"/>
      <c r="AD61" s="2083"/>
      <c r="AE61" s="2084"/>
      <c r="AF61" s="2932"/>
      <c r="AG61" s="2933"/>
      <c r="AH61" s="2933"/>
      <c r="AI61" s="2933"/>
      <c r="AJ61" s="2933"/>
      <c r="AK61" s="2933"/>
      <c r="AL61" s="2933"/>
      <c r="AM61" s="2933"/>
      <c r="AN61" s="2934"/>
    </row>
    <row r="62" spans="1:40" ht="12.6" customHeight="1">
      <c r="A62" s="2167"/>
      <c r="B62" s="2032"/>
      <c r="C62" s="2032"/>
      <c r="D62" s="2032"/>
      <c r="E62" s="2032"/>
      <c r="F62" s="2032"/>
      <c r="G62" s="2032"/>
      <c r="H62" s="2032"/>
      <c r="I62" s="2032"/>
      <c r="J62" s="2032"/>
      <c r="K62" s="2032"/>
      <c r="L62" s="2032"/>
      <c r="M62" s="2032"/>
      <c r="N62" s="2032"/>
      <c r="O62" s="2032"/>
      <c r="P62" s="2168"/>
      <c r="Q62" s="4664"/>
      <c r="R62" s="4665"/>
      <c r="S62" s="4665"/>
      <c r="T62" s="4665"/>
      <c r="U62" s="4665"/>
      <c r="V62" s="4666"/>
      <c r="W62" s="2545"/>
      <c r="X62" s="2546"/>
      <c r="Y62" s="2546"/>
      <c r="Z62" s="2546"/>
      <c r="AA62" s="2546"/>
      <c r="AB62" s="2546"/>
      <c r="AC62" s="2546"/>
      <c r="AD62" s="2546"/>
      <c r="AE62" s="2547"/>
      <c r="AF62" s="2926"/>
      <c r="AG62" s="2927"/>
      <c r="AH62" s="2927"/>
      <c r="AI62" s="2927"/>
      <c r="AJ62" s="2927"/>
      <c r="AK62" s="2927"/>
      <c r="AL62" s="2927"/>
      <c r="AM62" s="2927"/>
      <c r="AN62" s="2928"/>
    </row>
    <row r="63" spans="1:40" ht="12.6" customHeight="1">
      <c r="A63" s="2169"/>
      <c r="B63" s="2033"/>
      <c r="C63" s="2033"/>
      <c r="D63" s="2033"/>
      <c r="E63" s="2033"/>
      <c r="F63" s="2033"/>
      <c r="G63" s="2033"/>
      <c r="H63" s="2033"/>
      <c r="I63" s="2033"/>
      <c r="J63" s="2033"/>
      <c r="K63" s="2033"/>
      <c r="L63" s="2033"/>
      <c r="M63" s="2033"/>
      <c r="N63" s="2033"/>
      <c r="O63" s="2033"/>
      <c r="P63" s="2170"/>
      <c r="Q63" s="4667"/>
      <c r="R63" s="4668"/>
      <c r="S63" s="4668"/>
      <c r="T63" s="4668"/>
      <c r="U63" s="4668"/>
      <c r="V63" s="4669"/>
      <c r="W63" s="2166"/>
      <c r="X63" s="1995"/>
      <c r="Y63" s="1995"/>
      <c r="Z63" s="1995"/>
      <c r="AA63" s="1995"/>
      <c r="AB63" s="1995"/>
      <c r="AC63" s="1995"/>
      <c r="AD63" s="1995"/>
      <c r="AE63" s="1996"/>
      <c r="AF63" s="2929"/>
      <c r="AG63" s="2930"/>
      <c r="AH63" s="2930"/>
      <c r="AI63" s="2930"/>
      <c r="AJ63" s="2930"/>
      <c r="AK63" s="2930"/>
      <c r="AL63" s="2930"/>
      <c r="AM63" s="2930"/>
      <c r="AN63" s="2931"/>
    </row>
    <row r="64" spans="1:40" ht="12.6" customHeight="1">
      <c r="A64" s="2171"/>
      <c r="B64" s="2034"/>
      <c r="C64" s="2034"/>
      <c r="D64" s="2034"/>
      <c r="E64" s="2034"/>
      <c r="F64" s="2034"/>
      <c r="G64" s="2034"/>
      <c r="H64" s="2034"/>
      <c r="I64" s="2034"/>
      <c r="J64" s="2034"/>
      <c r="K64" s="2034"/>
      <c r="L64" s="2034"/>
      <c r="M64" s="2034"/>
      <c r="N64" s="2034"/>
      <c r="O64" s="2034"/>
      <c r="P64" s="2172"/>
      <c r="Q64" s="4670"/>
      <c r="R64" s="4671"/>
      <c r="S64" s="4671"/>
      <c r="T64" s="4671"/>
      <c r="U64" s="4671"/>
      <c r="V64" s="4672"/>
      <c r="W64" s="2548"/>
      <c r="X64" s="2083"/>
      <c r="Y64" s="2083"/>
      <c r="Z64" s="2083"/>
      <c r="AA64" s="2083"/>
      <c r="AB64" s="2083"/>
      <c r="AC64" s="2083"/>
      <c r="AD64" s="2083"/>
      <c r="AE64" s="2084"/>
      <c r="AF64" s="2932"/>
      <c r="AG64" s="2933"/>
      <c r="AH64" s="2933"/>
      <c r="AI64" s="2933"/>
      <c r="AJ64" s="2933"/>
      <c r="AK64" s="2933"/>
      <c r="AL64" s="2933"/>
      <c r="AM64" s="2933"/>
      <c r="AN64" s="2934"/>
    </row>
    <row r="65" spans="1:89" ht="12.6" customHeight="1">
      <c r="A65" s="2167"/>
      <c r="B65" s="2032"/>
      <c r="C65" s="2032"/>
      <c r="D65" s="2032"/>
      <c r="E65" s="2032"/>
      <c r="F65" s="2032"/>
      <c r="G65" s="2032"/>
      <c r="H65" s="2032"/>
      <c r="I65" s="2032"/>
      <c r="J65" s="2032"/>
      <c r="K65" s="2032"/>
      <c r="L65" s="2032"/>
      <c r="M65" s="2032"/>
      <c r="N65" s="2032"/>
      <c r="O65" s="2032"/>
      <c r="P65" s="2168"/>
      <c r="Q65" s="4664"/>
      <c r="R65" s="4665"/>
      <c r="S65" s="4665"/>
      <c r="T65" s="4665"/>
      <c r="U65" s="4665"/>
      <c r="V65" s="4666"/>
      <c r="W65" s="2545"/>
      <c r="X65" s="2546"/>
      <c r="Y65" s="2546"/>
      <c r="Z65" s="2546"/>
      <c r="AA65" s="2546"/>
      <c r="AB65" s="2546"/>
      <c r="AC65" s="2546"/>
      <c r="AD65" s="2546"/>
      <c r="AE65" s="2547"/>
      <c r="AF65" s="2926"/>
      <c r="AG65" s="2927"/>
      <c r="AH65" s="2927"/>
      <c r="AI65" s="2927"/>
      <c r="AJ65" s="2927"/>
      <c r="AK65" s="2927"/>
      <c r="AL65" s="2927"/>
      <c r="AM65" s="2927"/>
      <c r="AN65" s="2928"/>
    </row>
    <row r="66" spans="1:89" ht="12.6" customHeight="1">
      <c r="A66" s="2169"/>
      <c r="B66" s="2033"/>
      <c r="C66" s="2033"/>
      <c r="D66" s="2033"/>
      <c r="E66" s="2033"/>
      <c r="F66" s="2033"/>
      <c r="G66" s="2033"/>
      <c r="H66" s="2033"/>
      <c r="I66" s="2033"/>
      <c r="J66" s="2033"/>
      <c r="K66" s="2033"/>
      <c r="L66" s="2033"/>
      <c r="M66" s="2033"/>
      <c r="N66" s="2033"/>
      <c r="O66" s="2033"/>
      <c r="P66" s="2170"/>
      <c r="Q66" s="4667"/>
      <c r="R66" s="4668"/>
      <c r="S66" s="4668"/>
      <c r="T66" s="4668"/>
      <c r="U66" s="4668"/>
      <c r="V66" s="4669"/>
      <c r="W66" s="2166"/>
      <c r="X66" s="1995"/>
      <c r="Y66" s="1995"/>
      <c r="Z66" s="1995"/>
      <c r="AA66" s="1995"/>
      <c r="AB66" s="1995"/>
      <c r="AC66" s="1995"/>
      <c r="AD66" s="1995"/>
      <c r="AE66" s="1996"/>
      <c r="AF66" s="2929"/>
      <c r="AG66" s="2930"/>
      <c r="AH66" s="2930"/>
      <c r="AI66" s="2930"/>
      <c r="AJ66" s="2930"/>
      <c r="AK66" s="2930"/>
      <c r="AL66" s="2930"/>
      <c r="AM66" s="2930"/>
      <c r="AN66" s="2931"/>
    </row>
    <row r="67" spans="1:89" ht="12.6" customHeight="1">
      <c r="A67" s="2171"/>
      <c r="B67" s="2034"/>
      <c r="C67" s="2034"/>
      <c r="D67" s="2034"/>
      <c r="E67" s="2034"/>
      <c r="F67" s="2034"/>
      <c r="G67" s="2034"/>
      <c r="H67" s="2034"/>
      <c r="I67" s="2034"/>
      <c r="J67" s="2034"/>
      <c r="K67" s="2034"/>
      <c r="L67" s="2034"/>
      <c r="M67" s="2034"/>
      <c r="N67" s="2034"/>
      <c r="O67" s="2034"/>
      <c r="P67" s="2172"/>
      <c r="Q67" s="4670"/>
      <c r="R67" s="4671"/>
      <c r="S67" s="4671"/>
      <c r="T67" s="4671"/>
      <c r="U67" s="4671"/>
      <c r="V67" s="4672"/>
      <c r="W67" s="2548"/>
      <c r="X67" s="2083"/>
      <c r="Y67" s="2083"/>
      <c r="Z67" s="2083"/>
      <c r="AA67" s="2083"/>
      <c r="AB67" s="2083"/>
      <c r="AC67" s="2083"/>
      <c r="AD67" s="2083"/>
      <c r="AE67" s="2084"/>
      <c r="AF67" s="2932"/>
      <c r="AG67" s="2933"/>
      <c r="AH67" s="2933"/>
      <c r="AI67" s="2933"/>
      <c r="AJ67" s="2933"/>
      <c r="AK67" s="2933"/>
      <c r="AL67" s="2933"/>
      <c r="AM67" s="2933"/>
      <c r="AN67" s="2934"/>
    </row>
    <row r="68" spans="1:89" s="16" customFormat="1" ht="12.6" customHeight="1">
      <c r="A68" s="45" t="s">
        <v>200</v>
      </c>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154"/>
      <c r="AG68" s="154"/>
      <c r="AH68" s="154"/>
      <c r="AI68" s="154"/>
      <c r="AJ68" s="154"/>
      <c r="AK68" s="154"/>
      <c r="AL68" s="154"/>
      <c r="AM68" s="154"/>
      <c r="AN68" s="154"/>
      <c r="AO68" s="396"/>
      <c r="AP68" s="396"/>
      <c r="AQ68" s="396"/>
      <c r="AR68" s="396"/>
      <c r="AS68" s="396"/>
      <c r="AT68" s="396"/>
      <c r="AU68" s="396"/>
      <c r="AV68" s="396"/>
      <c r="AW68" s="396"/>
      <c r="AX68" s="396"/>
      <c r="AY68" s="396"/>
      <c r="AZ68" s="396"/>
      <c r="BA68" s="396"/>
      <c r="BB68" s="396"/>
      <c r="BC68" s="396"/>
      <c r="BD68" s="396"/>
      <c r="BE68" s="396"/>
      <c r="BF68" s="396"/>
      <c r="BG68" s="396"/>
      <c r="BH68" s="396"/>
      <c r="BI68" s="396"/>
      <c r="BJ68" s="396"/>
      <c r="BK68" s="396"/>
      <c r="BL68" s="396"/>
      <c r="BM68" s="396"/>
      <c r="BN68" s="396"/>
      <c r="BO68" s="396"/>
      <c r="BP68" s="396"/>
      <c r="BQ68" s="396"/>
      <c r="BR68" s="396"/>
      <c r="BS68" s="396"/>
      <c r="BT68" s="396"/>
      <c r="BU68" s="396"/>
      <c r="BV68" s="396"/>
      <c r="BW68" s="396"/>
      <c r="BX68" s="396"/>
      <c r="BY68" s="396"/>
      <c r="BZ68" s="396"/>
      <c r="CA68" s="396"/>
      <c r="CB68" s="396"/>
      <c r="CC68" s="396"/>
      <c r="CD68" s="396"/>
      <c r="CE68" s="396"/>
      <c r="CF68" s="396"/>
      <c r="CG68" s="396"/>
      <c r="CH68" s="396"/>
      <c r="CI68" s="396"/>
      <c r="CJ68" s="396"/>
      <c r="CK68" s="396"/>
    </row>
    <row r="69" spans="1:89" s="16" customFormat="1" ht="12.6" customHeight="1">
      <c r="A69" s="43" t="s">
        <v>201</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155"/>
      <c r="AG69" s="155"/>
      <c r="AH69" s="155"/>
      <c r="AI69" s="155"/>
      <c r="AJ69" s="155"/>
      <c r="AK69" s="155"/>
      <c r="AL69" s="155"/>
      <c r="AM69" s="155"/>
      <c r="AN69" s="155"/>
      <c r="AO69" s="396"/>
      <c r="AP69" s="396"/>
      <c r="AQ69" s="396"/>
      <c r="AR69" s="396"/>
      <c r="AS69" s="396"/>
      <c r="AT69" s="396"/>
      <c r="AU69" s="396"/>
      <c r="AV69" s="396"/>
      <c r="AW69" s="396"/>
      <c r="AX69" s="396"/>
      <c r="AY69" s="396"/>
      <c r="AZ69" s="396"/>
      <c r="BA69" s="396"/>
      <c r="BB69" s="396"/>
      <c r="BC69" s="396"/>
      <c r="BD69" s="396"/>
      <c r="BE69" s="396"/>
      <c r="BF69" s="396"/>
      <c r="BG69" s="396"/>
      <c r="BH69" s="396"/>
      <c r="BI69" s="396"/>
      <c r="BJ69" s="396"/>
      <c r="BK69" s="396"/>
      <c r="BL69" s="396"/>
      <c r="BM69" s="396"/>
      <c r="BN69" s="396"/>
      <c r="BO69" s="396"/>
      <c r="BP69" s="396"/>
      <c r="BQ69" s="396"/>
      <c r="BR69" s="396"/>
      <c r="BS69" s="396"/>
      <c r="BT69" s="396"/>
      <c r="BU69" s="396"/>
      <c r="BV69" s="396"/>
      <c r="BW69" s="396"/>
      <c r="BX69" s="396"/>
      <c r="BY69" s="396"/>
      <c r="BZ69" s="396"/>
      <c r="CA69" s="396"/>
      <c r="CB69" s="396"/>
      <c r="CC69" s="396"/>
      <c r="CD69" s="396"/>
      <c r="CE69" s="396"/>
      <c r="CF69" s="396"/>
      <c r="CG69" s="396"/>
      <c r="CH69" s="396"/>
      <c r="CI69" s="396"/>
      <c r="CJ69" s="396"/>
      <c r="CK69" s="396"/>
    </row>
    <row r="70" spans="1:89" s="16" customFormat="1" ht="12.6" customHeigh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155"/>
      <c r="AG70" s="155"/>
      <c r="AH70" s="155"/>
      <c r="AI70" s="155"/>
      <c r="AJ70" s="155"/>
      <c r="AK70" s="155"/>
      <c r="AL70" s="155"/>
      <c r="AM70" s="155"/>
      <c r="AN70" s="155"/>
      <c r="AO70" s="396"/>
      <c r="AP70" s="396"/>
      <c r="AQ70" s="396"/>
      <c r="AR70" s="396"/>
      <c r="AS70" s="396"/>
      <c r="AT70" s="396"/>
      <c r="AU70" s="396"/>
      <c r="AV70" s="396"/>
      <c r="AW70" s="396"/>
      <c r="AX70" s="396"/>
      <c r="AY70" s="396"/>
      <c r="AZ70" s="396"/>
      <c r="BA70" s="396"/>
      <c r="BB70" s="396"/>
      <c r="BC70" s="396"/>
      <c r="BD70" s="396"/>
      <c r="BE70" s="396"/>
      <c r="BF70" s="396"/>
      <c r="BG70" s="396"/>
      <c r="BH70" s="396"/>
      <c r="BI70" s="396"/>
      <c r="BJ70" s="396"/>
      <c r="BK70" s="396"/>
      <c r="BL70" s="396"/>
      <c r="BM70" s="396"/>
      <c r="BN70" s="396"/>
      <c r="BO70" s="396"/>
      <c r="BP70" s="396"/>
      <c r="BQ70" s="396"/>
      <c r="BR70" s="396"/>
      <c r="BS70" s="396"/>
      <c r="BT70" s="396"/>
      <c r="BU70" s="396"/>
      <c r="BV70" s="396"/>
      <c r="BW70" s="396"/>
      <c r="BX70" s="396"/>
      <c r="BY70" s="396"/>
      <c r="BZ70" s="396"/>
      <c r="CA70" s="396"/>
      <c r="CB70" s="396"/>
      <c r="CC70" s="396"/>
      <c r="CD70" s="396"/>
      <c r="CE70" s="396"/>
      <c r="CF70" s="396"/>
      <c r="CG70" s="396"/>
      <c r="CH70" s="396"/>
      <c r="CI70" s="396"/>
      <c r="CJ70" s="396"/>
      <c r="CK70" s="396"/>
    </row>
    <row r="71" spans="1:89" ht="12.6" customHeight="1">
      <c r="A71" s="4673"/>
      <c r="B71" s="4673"/>
      <c r="C71" s="4673"/>
      <c r="D71" s="4673"/>
      <c r="E71" s="4673"/>
      <c r="F71" s="4673"/>
      <c r="G71" s="4673"/>
      <c r="H71" s="4673"/>
      <c r="I71" s="4673"/>
      <c r="J71" s="4673"/>
      <c r="K71" s="4673"/>
      <c r="L71" s="4673"/>
      <c r="M71" s="4673"/>
      <c r="N71" s="4673"/>
      <c r="O71" s="4673"/>
      <c r="P71" s="4673"/>
      <c r="Q71" s="4673"/>
      <c r="R71" s="4673"/>
      <c r="S71" s="4673"/>
      <c r="T71" s="4673"/>
      <c r="U71" s="4673"/>
      <c r="V71" s="4673"/>
      <c r="W71" s="4673"/>
      <c r="X71" s="4673"/>
      <c r="Y71" s="4673"/>
      <c r="Z71" s="4673"/>
      <c r="AA71" s="4673"/>
      <c r="AB71" s="4673"/>
      <c r="AC71" s="4673"/>
      <c r="AD71" s="4673"/>
      <c r="AE71" s="4673"/>
      <c r="AF71" s="4673"/>
      <c r="AG71" s="4673"/>
      <c r="AH71" s="4673"/>
      <c r="AI71" s="2028">
        <v>2</v>
      </c>
      <c r="AJ71" s="2028"/>
      <c r="AK71" s="1983" t="s">
        <v>194</v>
      </c>
      <c r="AL71" s="1983"/>
      <c r="AM71" s="2028">
        <f>AM1</f>
        <v>0</v>
      </c>
      <c r="AN71" s="2028"/>
    </row>
    <row r="72" spans="1:89" ht="12.6" customHeight="1">
      <c r="A72" s="4673"/>
      <c r="B72" s="4673"/>
      <c r="C72" s="4673"/>
      <c r="D72" s="4673"/>
      <c r="E72" s="4673"/>
      <c r="F72" s="4673"/>
      <c r="G72" s="4673"/>
      <c r="H72" s="4673"/>
      <c r="I72" s="4673"/>
      <c r="J72" s="4673"/>
      <c r="K72" s="4673"/>
      <c r="L72" s="4673"/>
      <c r="M72" s="4673"/>
      <c r="N72" s="4673"/>
      <c r="O72" s="4673"/>
      <c r="P72" s="4673"/>
      <c r="Q72" s="4673"/>
      <c r="R72" s="4673"/>
      <c r="S72" s="4673"/>
      <c r="T72" s="4673"/>
      <c r="U72" s="4673"/>
      <c r="V72" s="4673"/>
      <c r="W72" s="4673"/>
      <c r="X72" s="4673"/>
      <c r="Y72" s="4673"/>
      <c r="Z72" s="4673"/>
      <c r="AA72" s="4673"/>
      <c r="AB72" s="4673"/>
      <c r="AC72" s="4673"/>
      <c r="AD72" s="4673"/>
      <c r="AE72" s="4673"/>
      <c r="AF72" s="4673"/>
      <c r="AG72" s="4673"/>
      <c r="AH72" s="4673"/>
      <c r="AI72" s="2028"/>
      <c r="AJ72" s="2028"/>
      <c r="AK72" s="1983"/>
      <c r="AL72" s="1983"/>
      <c r="AM72" s="2028"/>
      <c r="AN72" s="2028"/>
    </row>
    <row r="73" spans="1:89" ht="12.6" customHeight="1">
      <c r="A73" s="2159" t="s">
        <v>185</v>
      </c>
      <c r="B73" s="2160"/>
      <c r="C73" s="2160"/>
      <c r="D73" s="2160"/>
      <c r="E73" s="2160"/>
      <c r="F73" s="2160"/>
      <c r="G73" s="2160"/>
      <c r="H73" s="2160"/>
      <c r="I73" s="2160"/>
      <c r="J73" s="2160"/>
      <c r="K73" s="2160"/>
      <c r="L73" s="2160"/>
      <c r="M73" s="2160"/>
      <c r="N73" s="2160"/>
      <c r="O73" s="2160"/>
      <c r="P73" s="2161"/>
      <c r="Q73" s="3906" t="s">
        <v>189</v>
      </c>
      <c r="R73" s="2160"/>
      <c r="S73" s="2160"/>
      <c r="T73" s="2160"/>
      <c r="U73" s="2160"/>
      <c r="V73" s="2161"/>
      <c r="W73" s="2159" t="s">
        <v>188</v>
      </c>
      <c r="X73" s="2160"/>
      <c r="Y73" s="2160"/>
      <c r="Z73" s="2160"/>
      <c r="AA73" s="2160"/>
      <c r="AB73" s="2160"/>
      <c r="AC73" s="2160"/>
      <c r="AD73" s="2160"/>
      <c r="AE73" s="2161"/>
      <c r="AF73" s="2159" t="s">
        <v>190</v>
      </c>
      <c r="AG73" s="2160"/>
      <c r="AH73" s="2160"/>
      <c r="AI73" s="2160"/>
      <c r="AJ73" s="2160"/>
      <c r="AK73" s="2160"/>
      <c r="AL73" s="2160"/>
      <c r="AM73" s="2160"/>
      <c r="AN73" s="2161"/>
    </row>
    <row r="74" spans="1:89" ht="12.6" customHeight="1">
      <c r="A74" s="2497"/>
      <c r="B74" s="2498"/>
      <c r="C74" s="2498"/>
      <c r="D74" s="2498"/>
      <c r="E74" s="2498"/>
      <c r="F74" s="2498"/>
      <c r="G74" s="2498"/>
      <c r="H74" s="2498"/>
      <c r="I74" s="2498"/>
      <c r="J74" s="2498"/>
      <c r="K74" s="2498"/>
      <c r="L74" s="2498"/>
      <c r="M74" s="2498"/>
      <c r="N74" s="2498"/>
      <c r="O74" s="2498"/>
      <c r="P74" s="2499"/>
      <c r="Q74" s="2497"/>
      <c r="R74" s="2498"/>
      <c r="S74" s="2498"/>
      <c r="T74" s="2498"/>
      <c r="U74" s="2498"/>
      <c r="V74" s="2499"/>
      <c r="W74" s="2497"/>
      <c r="X74" s="2498"/>
      <c r="Y74" s="2498"/>
      <c r="Z74" s="2498"/>
      <c r="AA74" s="2498"/>
      <c r="AB74" s="2498"/>
      <c r="AC74" s="2498"/>
      <c r="AD74" s="2498"/>
      <c r="AE74" s="2499"/>
      <c r="AF74" s="2497"/>
      <c r="AG74" s="2498"/>
      <c r="AH74" s="2498"/>
      <c r="AI74" s="2498"/>
      <c r="AJ74" s="2498"/>
      <c r="AK74" s="2498"/>
      <c r="AL74" s="2498"/>
      <c r="AM74" s="2498"/>
      <c r="AN74" s="2499"/>
    </row>
    <row r="75" spans="1:89" ht="12.6" customHeight="1">
      <c r="A75" s="2506"/>
      <c r="B75" s="2507"/>
      <c r="C75" s="2507"/>
      <c r="D75" s="2507"/>
      <c r="E75" s="2507"/>
      <c r="F75" s="2507"/>
      <c r="G75" s="2507"/>
      <c r="H75" s="2507"/>
      <c r="I75" s="2507"/>
      <c r="J75" s="2507"/>
      <c r="K75" s="2507"/>
      <c r="L75" s="2507"/>
      <c r="M75" s="2507"/>
      <c r="N75" s="2507"/>
      <c r="O75" s="2507"/>
      <c r="P75" s="2508"/>
      <c r="Q75" s="2506"/>
      <c r="R75" s="2507"/>
      <c r="S75" s="2507"/>
      <c r="T75" s="2507"/>
      <c r="U75" s="2507"/>
      <c r="V75" s="2508"/>
      <c r="W75" s="2506"/>
      <c r="X75" s="2507"/>
      <c r="Y75" s="2507"/>
      <c r="Z75" s="2507"/>
      <c r="AA75" s="2507"/>
      <c r="AB75" s="2507"/>
      <c r="AC75" s="2507"/>
      <c r="AD75" s="2507"/>
      <c r="AE75" s="2508"/>
      <c r="AF75" s="2506"/>
      <c r="AG75" s="2507"/>
      <c r="AH75" s="2507"/>
      <c r="AI75" s="2507"/>
      <c r="AJ75" s="2507"/>
      <c r="AK75" s="2507"/>
      <c r="AL75" s="2507"/>
      <c r="AM75" s="2507"/>
      <c r="AN75" s="2508"/>
    </row>
    <row r="76" spans="1:89" ht="12.6" customHeight="1">
      <c r="A76" s="4682"/>
      <c r="B76" s="4683"/>
      <c r="C76" s="4683"/>
      <c r="D76" s="4683"/>
      <c r="E76" s="4683"/>
      <c r="F76" s="4683"/>
      <c r="G76" s="4683"/>
      <c r="H76" s="4683"/>
      <c r="I76" s="4683"/>
      <c r="J76" s="4683"/>
      <c r="K76" s="4683"/>
      <c r="L76" s="4683"/>
      <c r="M76" s="4683"/>
      <c r="N76" s="4683"/>
      <c r="O76" s="4683"/>
      <c r="P76" s="4684"/>
      <c r="Q76" s="4682"/>
      <c r="R76" s="4683"/>
      <c r="S76" s="4683"/>
      <c r="T76" s="4683"/>
      <c r="U76" s="4683"/>
      <c r="V76" s="4684"/>
      <c r="W76" s="4682"/>
      <c r="X76" s="4683"/>
      <c r="Y76" s="4683"/>
      <c r="Z76" s="4683"/>
      <c r="AA76" s="4683"/>
      <c r="AB76" s="4683"/>
      <c r="AC76" s="4683"/>
      <c r="AD76" s="4683"/>
      <c r="AE76" s="4684"/>
      <c r="AF76" s="4691"/>
      <c r="AG76" s="4692"/>
      <c r="AH76" s="4692"/>
      <c r="AI76" s="4692"/>
      <c r="AJ76" s="4692"/>
      <c r="AK76" s="4692"/>
      <c r="AL76" s="4692"/>
      <c r="AM76" s="4692"/>
      <c r="AN76" s="4693"/>
    </row>
    <row r="77" spans="1:89" ht="12.6" customHeight="1">
      <c r="A77" s="4685"/>
      <c r="B77" s="4686"/>
      <c r="C77" s="4686"/>
      <c r="D77" s="4686"/>
      <c r="E77" s="4686"/>
      <c r="F77" s="4686"/>
      <c r="G77" s="4686"/>
      <c r="H77" s="4686"/>
      <c r="I77" s="4686"/>
      <c r="J77" s="4686"/>
      <c r="K77" s="4686"/>
      <c r="L77" s="4686"/>
      <c r="M77" s="4686"/>
      <c r="N77" s="4686"/>
      <c r="O77" s="4686"/>
      <c r="P77" s="4687"/>
      <c r="Q77" s="4685"/>
      <c r="R77" s="4686"/>
      <c r="S77" s="4686"/>
      <c r="T77" s="4686"/>
      <c r="U77" s="4686"/>
      <c r="V77" s="4687"/>
      <c r="W77" s="4685"/>
      <c r="X77" s="4686"/>
      <c r="Y77" s="4686"/>
      <c r="Z77" s="4686"/>
      <c r="AA77" s="4686"/>
      <c r="AB77" s="4686"/>
      <c r="AC77" s="4686"/>
      <c r="AD77" s="4686"/>
      <c r="AE77" s="4687"/>
      <c r="AF77" s="4694"/>
      <c r="AG77" s="4695"/>
      <c r="AH77" s="4695"/>
      <c r="AI77" s="4695"/>
      <c r="AJ77" s="4695"/>
      <c r="AK77" s="4695"/>
      <c r="AL77" s="4695"/>
      <c r="AM77" s="4695"/>
      <c r="AN77" s="4696"/>
    </row>
    <row r="78" spans="1:89" ht="12.6" customHeight="1">
      <c r="A78" s="4688"/>
      <c r="B78" s="4689"/>
      <c r="C78" s="4689"/>
      <c r="D78" s="4689"/>
      <c r="E78" s="4689"/>
      <c r="F78" s="4689"/>
      <c r="G78" s="4689"/>
      <c r="H78" s="4689"/>
      <c r="I78" s="4689"/>
      <c r="J78" s="4689"/>
      <c r="K78" s="4689"/>
      <c r="L78" s="4689"/>
      <c r="M78" s="4689"/>
      <c r="N78" s="4689"/>
      <c r="O78" s="4689"/>
      <c r="P78" s="4690"/>
      <c r="Q78" s="4688"/>
      <c r="R78" s="4689"/>
      <c r="S78" s="4689"/>
      <c r="T78" s="4689"/>
      <c r="U78" s="4689"/>
      <c r="V78" s="4690"/>
      <c r="W78" s="4688"/>
      <c r="X78" s="4689"/>
      <c r="Y78" s="4689"/>
      <c r="Z78" s="4689"/>
      <c r="AA78" s="4689"/>
      <c r="AB78" s="4689"/>
      <c r="AC78" s="4689"/>
      <c r="AD78" s="4689"/>
      <c r="AE78" s="4690"/>
      <c r="AF78" s="4697"/>
      <c r="AG78" s="4698"/>
      <c r="AH78" s="4698"/>
      <c r="AI78" s="4698"/>
      <c r="AJ78" s="4698"/>
      <c r="AK78" s="4698"/>
      <c r="AL78" s="4698"/>
      <c r="AM78" s="4698"/>
      <c r="AN78" s="4699"/>
    </row>
    <row r="79" spans="1:89" ht="12.6" customHeight="1">
      <c r="A79" s="4682"/>
      <c r="B79" s="4683"/>
      <c r="C79" s="4683"/>
      <c r="D79" s="4683"/>
      <c r="E79" s="4683"/>
      <c r="F79" s="4683"/>
      <c r="G79" s="4683"/>
      <c r="H79" s="4683"/>
      <c r="I79" s="4683"/>
      <c r="J79" s="4683"/>
      <c r="K79" s="4683"/>
      <c r="L79" s="4683"/>
      <c r="M79" s="4683"/>
      <c r="N79" s="4683"/>
      <c r="O79" s="4683"/>
      <c r="P79" s="4684"/>
      <c r="Q79" s="4682"/>
      <c r="R79" s="4683"/>
      <c r="S79" s="4683"/>
      <c r="T79" s="4683"/>
      <c r="U79" s="4683"/>
      <c r="V79" s="4684"/>
      <c r="W79" s="4682"/>
      <c r="X79" s="4683"/>
      <c r="Y79" s="4683"/>
      <c r="Z79" s="4683"/>
      <c r="AA79" s="4683"/>
      <c r="AB79" s="4683"/>
      <c r="AC79" s="4683"/>
      <c r="AD79" s="4683"/>
      <c r="AE79" s="4684"/>
      <c r="AF79" s="4691"/>
      <c r="AG79" s="4692"/>
      <c r="AH79" s="4692"/>
      <c r="AI79" s="4692"/>
      <c r="AJ79" s="4692"/>
      <c r="AK79" s="4692"/>
      <c r="AL79" s="4692"/>
      <c r="AM79" s="4692"/>
      <c r="AN79" s="4693"/>
    </row>
    <row r="80" spans="1:89" ht="12.6" customHeight="1">
      <c r="A80" s="4685"/>
      <c r="B80" s="4686"/>
      <c r="C80" s="4686"/>
      <c r="D80" s="4686"/>
      <c r="E80" s="4686"/>
      <c r="F80" s="4686"/>
      <c r="G80" s="4686"/>
      <c r="H80" s="4686"/>
      <c r="I80" s="4686"/>
      <c r="J80" s="4686"/>
      <c r="K80" s="4686"/>
      <c r="L80" s="4686"/>
      <c r="M80" s="4686"/>
      <c r="N80" s="4686"/>
      <c r="O80" s="4686"/>
      <c r="P80" s="4687"/>
      <c r="Q80" s="4685"/>
      <c r="R80" s="4686"/>
      <c r="S80" s="4686"/>
      <c r="T80" s="4686"/>
      <c r="U80" s="4686"/>
      <c r="V80" s="4687"/>
      <c r="W80" s="4685"/>
      <c r="X80" s="4686"/>
      <c r="Y80" s="4686"/>
      <c r="Z80" s="4686"/>
      <c r="AA80" s="4686"/>
      <c r="AB80" s="4686"/>
      <c r="AC80" s="4686"/>
      <c r="AD80" s="4686"/>
      <c r="AE80" s="4687"/>
      <c r="AF80" s="4694"/>
      <c r="AG80" s="4695"/>
      <c r="AH80" s="4695"/>
      <c r="AI80" s="4695"/>
      <c r="AJ80" s="4695"/>
      <c r="AK80" s="4695"/>
      <c r="AL80" s="4695"/>
      <c r="AM80" s="4695"/>
      <c r="AN80" s="4696"/>
    </row>
    <row r="81" spans="1:40" ht="12.6" customHeight="1">
      <c r="A81" s="4688"/>
      <c r="B81" s="4689"/>
      <c r="C81" s="4689"/>
      <c r="D81" s="4689"/>
      <c r="E81" s="4689"/>
      <c r="F81" s="4689"/>
      <c r="G81" s="4689"/>
      <c r="H81" s="4689"/>
      <c r="I81" s="4689"/>
      <c r="J81" s="4689"/>
      <c r="K81" s="4689"/>
      <c r="L81" s="4689"/>
      <c r="M81" s="4689"/>
      <c r="N81" s="4689"/>
      <c r="O81" s="4689"/>
      <c r="P81" s="4690"/>
      <c r="Q81" s="4688"/>
      <c r="R81" s="4689"/>
      <c r="S81" s="4689"/>
      <c r="T81" s="4689"/>
      <c r="U81" s="4689"/>
      <c r="V81" s="4690"/>
      <c r="W81" s="4688"/>
      <c r="X81" s="4689"/>
      <c r="Y81" s="4689"/>
      <c r="Z81" s="4689"/>
      <c r="AA81" s="4689"/>
      <c r="AB81" s="4689"/>
      <c r="AC81" s="4689"/>
      <c r="AD81" s="4689"/>
      <c r="AE81" s="4690"/>
      <c r="AF81" s="4697"/>
      <c r="AG81" s="4698"/>
      <c r="AH81" s="4698"/>
      <c r="AI81" s="4698"/>
      <c r="AJ81" s="4698"/>
      <c r="AK81" s="4698"/>
      <c r="AL81" s="4698"/>
      <c r="AM81" s="4698"/>
      <c r="AN81" s="4699"/>
    </row>
    <row r="82" spans="1:40" ht="12.6" customHeight="1">
      <c r="A82" s="4682"/>
      <c r="B82" s="4683"/>
      <c r="C82" s="4683"/>
      <c r="D82" s="4683"/>
      <c r="E82" s="4683"/>
      <c r="F82" s="4683"/>
      <c r="G82" s="4683"/>
      <c r="H82" s="4683"/>
      <c r="I82" s="4683"/>
      <c r="J82" s="4683"/>
      <c r="K82" s="4683"/>
      <c r="L82" s="4683"/>
      <c r="M82" s="4683"/>
      <c r="N82" s="4683"/>
      <c r="O82" s="4683"/>
      <c r="P82" s="4684"/>
      <c r="Q82" s="4682"/>
      <c r="R82" s="4683"/>
      <c r="S82" s="4683"/>
      <c r="T82" s="4683"/>
      <c r="U82" s="4683"/>
      <c r="V82" s="4684"/>
      <c r="W82" s="4682"/>
      <c r="X82" s="4683"/>
      <c r="Y82" s="4683"/>
      <c r="Z82" s="4683"/>
      <c r="AA82" s="4683"/>
      <c r="AB82" s="4683"/>
      <c r="AC82" s="4683"/>
      <c r="AD82" s="4683"/>
      <c r="AE82" s="4684"/>
      <c r="AF82" s="4691"/>
      <c r="AG82" s="4692"/>
      <c r="AH82" s="4692"/>
      <c r="AI82" s="4692"/>
      <c r="AJ82" s="4692"/>
      <c r="AK82" s="4692"/>
      <c r="AL82" s="4692"/>
      <c r="AM82" s="4692"/>
      <c r="AN82" s="4693"/>
    </row>
    <row r="83" spans="1:40" ht="12.6" customHeight="1">
      <c r="A83" s="4685"/>
      <c r="B83" s="4686"/>
      <c r="C83" s="4686"/>
      <c r="D83" s="4686"/>
      <c r="E83" s="4686"/>
      <c r="F83" s="4686"/>
      <c r="G83" s="4686"/>
      <c r="H83" s="4686"/>
      <c r="I83" s="4686"/>
      <c r="J83" s="4686"/>
      <c r="K83" s="4686"/>
      <c r="L83" s="4686"/>
      <c r="M83" s="4686"/>
      <c r="N83" s="4686"/>
      <c r="O83" s="4686"/>
      <c r="P83" s="4687"/>
      <c r="Q83" s="4685"/>
      <c r="R83" s="4686"/>
      <c r="S83" s="4686"/>
      <c r="T83" s="4686"/>
      <c r="U83" s="4686"/>
      <c r="V83" s="4687"/>
      <c r="W83" s="4685"/>
      <c r="X83" s="4686"/>
      <c r="Y83" s="4686"/>
      <c r="Z83" s="4686"/>
      <c r="AA83" s="4686"/>
      <c r="AB83" s="4686"/>
      <c r="AC83" s="4686"/>
      <c r="AD83" s="4686"/>
      <c r="AE83" s="4687"/>
      <c r="AF83" s="4694"/>
      <c r="AG83" s="4695"/>
      <c r="AH83" s="4695"/>
      <c r="AI83" s="4695"/>
      <c r="AJ83" s="4695"/>
      <c r="AK83" s="4695"/>
      <c r="AL83" s="4695"/>
      <c r="AM83" s="4695"/>
      <c r="AN83" s="4696"/>
    </row>
    <row r="84" spans="1:40" ht="12.6" customHeight="1">
      <c r="A84" s="4688"/>
      <c r="B84" s="4689"/>
      <c r="C84" s="4689"/>
      <c r="D84" s="4689"/>
      <c r="E84" s="4689"/>
      <c r="F84" s="4689"/>
      <c r="G84" s="4689"/>
      <c r="H84" s="4689"/>
      <c r="I84" s="4689"/>
      <c r="J84" s="4689"/>
      <c r="K84" s="4689"/>
      <c r="L84" s="4689"/>
      <c r="M84" s="4689"/>
      <c r="N84" s="4689"/>
      <c r="O84" s="4689"/>
      <c r="P84" s="4690"/>
      <c r="Q84" s="4688"/>
      <c r="R84" s="4689"/>
      <c r="S84" s="4689"/>
      <c r="T84" s="4689"/>
      <c r="U84" s="4689"/>
      <c r="V84" s="4690"/>
      <c r="W84" s="4688"/>
      <c r="X84" s="4689"/>
      <c r="Y84" s="4689"/>
      <c r="Z84" s="4689"/>
      <c r="AA84" s="4689"/>
      <c r="AB84" s="4689"/>
      <c r="AC84" s="4689"/>
      <c r="AD84" s="4689"/>
      <c r="AE84" s="4690"/>
      <c r="AF84" s="4697"/>
      <c r="AG84" s="4698"/>
      <c r="AH84" s="4698"/>
      <c r="AI84" s="4698"/>
      <c r="AJ84" s="4698"/>
      <c r="AK84" s="4698"/>
      <c r="AL84" s="4698"/>
      <c r="AM84" s="4698"/>
      <c r="AN84" s="4699"/>
    </row>
    <row r="85" spans="1:40" ht="12.6" customHeight="1">
      <c r="A85" s="4682"/>
      <c r="B85" s="4683"/>
      <c r="C85" s="4683"/>
      <c r="D85" s="4683"/>
      <c r="E85" s="4683"/>
      <c r="F85" s="4683"/>
      <c r="G85" s="4683"/>
      <c r="H85" s="4683"/>
      <c r="I85" s="4683"/>
      <c r="J85" s="4683"/>
      <c r="K85" s="4683"/>
      <c r="L85" s="4683"/>
      <c r="M85" s="4683"/>
      <c r="N85" s="4683"/>
      <c r="O85" s="4683"/>
      <c r="P85" s="4684"/>
      <c r="Q85" s="4682"/>
      <c r="R85" s="4683"/>
      <c r="S85" s="4683"/>
      <c r="T85" s="4683"/>
      <c r="U85" s="4683"/>
      <c r="V85" s="4684"/>
      <c r="W85" s="4682"/>
      <c r="X85" s="4683"/>
      <c r="Y85" s="4683"/>
      <c r="Z85" s="4683"/>
      <c r="AA85" s="4683"/>
      <c r="AB85" s="4683"/>
      <c r="AC85" s="4683"/>
      <c r="AD85" s="4683"/>
      <c r="AE85" s="4684"/>
      <c r="AF85" s="4691"/>
      <c r="AG85" s="4692"/>
      <c r="AH85" s="4692"/>
      <c r="AI85" s="4692"/>
      <c r="AJ85" s="4692"/>
      <c r="AK85" s="4692"/>
      <c r="AL85" s="4692"/>
      <c r="AM85" s="4692"/>
      <c r="AN85" s="4693"/>
    </row>
    <row r="86" spans="1:40" ht="12.6" customHeight="1">
      <c r="A86" s="4685"/>
      <c r="B86" s="4686"/>
      <c r="C86" s="4686"/>
      <c r="D86" s="4686"/>
      <c r="E86" s="4686"/>
      <c r="F86" s="4686"/>
      <c r="G86" s="4686"/>
      <c r="H86" s="4686"/>
      <c r="I86" s="4686"/>
      <c r="J86" s="4686"/>
      <c r="K86" s="4686"/>
      <c r="L86" s="4686"/>
      <c r="M86" s="4686"/>
      <c r="N86" s="4686"/>
      <c r="O86" s="4686"/>
      <c r="P86" s="4687"/>
      <c r="Q86" s="4685"/>
      <c r="R86" s="4686"/>
      <c r="S86" s="4686"/>
      <c r="T86" s="4686"/>
      <c r="U86" s="4686"/>
      <c r="V86" s="4687"/>
      <c r="W86" s="4685"/>
      <c r="X86" s="4686"/>
      <c r="Y86" s="4686"/>
      <c r="Z86" s="4686"/>
      <c r="AA86" s="4686"/>
      <c r="AB86" s="4686"/>
      <c r="AC86" s="4686"/>
      <c r="AD86" s="4686"/>
      <c r="AE86" s="4687"/>
      <c r="AF86" s="4694"/>
      <c r="AG86" s="4695"/>
      <c r="AH86" s="4695"/>
      <c r="AI86" s="4695"/>
      <c r="AJ86" s="4695"/>
      <c r="AK86" s="4695"/>
      <c r="AL86" s="4695"/>
      <c r="AM86" s="4695"/>
      <c r="AN86" s="4696"/>
    </row>
    <row r="87" spans="1:40" ht="12.6" customHeight="1">
      <c r="A87" s="4688"/>
      <c r="B87" s="4689"/>
      <c r="C87" s="4689"/>
      <c r="D87" s="4689"/>
      <c r="E87" s="4689"/>
      <c r="F87" s="4689"/>
      <c r="G87" s="4689"/>
      <c r="H87" s="4689"/>
      <c r="I87" s="4689"/>
      <c r="J87" s="4689"/>
      <c r="K87" s="4689"/>
      <c r="L87" s="4689"/>
      <c r="M87" s="4689"/>
      <c r="N87" s="4689"/>
      <c r="O87" s="4689"/>
      <c r="P87" s="4690"/>
      <c r="Q87" s="4688"/>
      <c r="R87" s="4689"/>
      <c r="S87" s="4689"/>
      <c r="T87" s="4689"/>
      <c r="U87" s="4689"/>
      <c r="V87" s="4690"/>
      <c r="W87" s="4688"/>
      <c r="X87" s="4689"/>
      <c r="Y87" s="4689"/>
      <c r="Z87" s="4689"/>
      <c r="AA87" s="4689"/>
      <c r="AB87" s="4689"/>
      <c r="AC87" s="4689"/>
      <c r="AD87" s="4689"/>
      <c r="AE87" s="4690"/>
      <c r="AF87" s="4697"/>
      <c r="AG87" s="4698"/>
      <c r="AH87" s="4698"/>
      <c r="AI87" s="4698"/>
      <c r="AJ87" s="4698"/>
      <c r="AK87" s="4698"/>
      <c r="AL87" s="4698"/>
      <c r="AM87" s="4698"/>
      <c r="AN87" s="4699"/>
    </row>
    <row r="88" spans="1:40" ht="12.6" customHeight="1">
      <c r="A88" s="4682"/>
      <c r="B88" s="4683"/>
      <c r="C88" s="4683"/>
      <c r="D88" s="4683"/>
      <c r="E88" s="4683"/>
      <c r="F88" s="4683"/>
      <c r="G88" s="4683"/>
      <c r="H88" s="4683"/>
      <c r="I88" s="4683"/>
      <c r="J88" s="4683"/>
      <c r="K88" s="4683"/>
      <c r="L88" s="4683"/>
      <c r="M88" s="4683"/>
      <c r="N88" s="4683"/>
      <c r="O88" s="4683"/>
      <c r="P88" s="4684"/>
      <c r="Q88" s="4682"/>
      <c r="R88" s="4683"/>
      <c r="S88" s="4683"/>
      <c r="T88" s="4683"/>
      <c r="U88" s="4683"/>
      <c r="V88" s="4684"/>
      <c r="W88" s="4682"/>
      <c r="X88" s="4683"/>
      <c r="Y88" s="4683"/>
      <c r="Z88" s="4683"/>
      <c r="AA88" s="4683"/>
      <c r="AB88" s="4683"/>
      <c r="AC88" s="4683"/>
      <c r="AD88" s="4683"/>
      <c r="AE88" s="4684"/>
      <c r="AF88" s="4691"/>
      <c r="AG88" s="4692"/>
      <c r="AH88" s="4692"/>
      <c r="AI88" s="4692"/>
      <c r="AJ88" s="4692"/>
      <c r="AK88" s="4692"/>
      <c r="AL88" s="4692"/>
      <c r="AM88" s="4692"/>
      <c r="AN88" s="4693"/>
    </row>
    <row r="89" spans="1:40" ht="12.6" customHeight="1">
      <c r="A89" s="4685"/>
      <c r="B89" s="4686"/>
      <c r="C89" s="4686"/>
      <c r="D89" s="4686"/>
      <c r="E89" s="4686"/>
      <c r="F89" s="4686"/>
      <c r="G89" s="4686"/>
      <c r="H89" s="4686"/>
      <c r="I89" s="4686"/>
      <c r="J89" s="4686"/>
      <c r="K89" s="4686"/>
      <c r="L89" s="4686"/>
      <c r="M89" s="4686"/>
      <c r="N89" s="4686"/>
      <c r="O89" s="4686"/>
      <c r="P89" s="4687"/>
      <c r="Q89" s="4685"/>
      <c r="R89" s="4686"/>
      <c r="S89" s="4686"/>
      <c r="T89" s="4686"/>
      <c r="U89" s="4686"/>
      <c r="V89" s="4687"/>
      <c r="W89" s="4685"/>
      <c r="X89" s="4686"/>
      <c r="Y89" s="4686"/>
      <c r="Z89" s="4686"/>
      <c r="AA89" s="4686"/>
      <c r="AB89" s="4686"/>
      <c r="AC89" s="4686"/>
      <c r="AD89" s="4686"/>
      <c r="AE89" s="4687"/>
      <c r="AF89" s="4694"/>
      <c r="AG89" s="4695"/>
      <c r="AH89" s="4695"/>
      <c r="AI89" s="4695"/>
      <c r="AJ89" s="4695"/>
      <c r="AK89" s="4695"/>
      <c r="AL89" s="4695"/>
      <c r="AM89" s="4695"/>
      <c r="AN89" s="4696"/>
    </row>
    <row r="90" spans="1:40" ht="12.6" customHeight="1">
      <c r="A90" s="4688"/>
      <c r="B90" s="4689"/>
      <c r="C90" s="4689"/>
      <c r="D90" s="4689"/>
      <c r="E90" s="4689"/>
      <c r="F90" s="4689"/>
      <c r="G90" s="4689"/>
      <c r="H90" s="4689"/>
      <c r="I90" s="4689"/>
      <c r="J90" s="4689"/>
      <c r="K90" s="4689"/>
      <c r="L90" s="4689"/>
      <c r="M90" s="4689"/>
      <c r="N90" s="4689"/>
      <c r="O90" s="4689"/>
      <c r="P90" s="4690"/>
      <c r="Q90" s="4688"/>
      <c r="R90" s="4689"/>
      <c r="S90" s="4689"/>
      <c r="T90" s="4689"/>
      <c r="U90" s="4689"/>
      <c r="V90" s="4690"/>
      <c r="W90" s="4688"/>
      <c r="X90" s="4689"/>
      <c r="Y90" s="4689"/>
      <c r="Z90" s="4689"/>
      <c r="AA90" s="4689"/>
      <c r="AB90" s="4689"/>
      <c r="AC90" s="4689"/>
      <c r="AD90" s="4689"/>
      <c r="AE90" s="4690"/>
      <c r="AF90" s="4697"/>
      <c r="AG90" s="4698"/>
      <c r="AH90" s="4698"/>
      <c r="AI90" s="4698"/>
      <c r="AJ90" s="4698"/>
      <c r="AK90" s="4698"/>
      <c r="AL90" s="4698"/>
      <c r="AM90" s="4698"/>
      <c r="AN90" s="4699"/>
    </row>
    <row r="91" spans="1:40" ht="12.6" customHeight="1">
      <c r="A91" s="4682"/>
      <c r="B91" s="4683"/>
      <c r="C91" s="4683"/>
      <c r="D91" s="4683"/>
      <c r="E91" s="4683"/>
      <c r="F91" s="4683"/>
      <c r="G91" s="4683"/>
      <c r="H91" s="4683"/>
      <c r="I91" s="4683"/>
      <c r="J91" s="4683"/>
      <c r="K91" s="4683"/>
      <c r="L91" s="4683"/>
      <c r="M91" s="4683"/>
      <c r="N91" s="4683"/>
      <c r="O91" s="4683"/>
      <c r="P91" s="4684"/>
      <c r="Q91" s="4682"/>
      <c r="R91" s="4683"/>
      <c r="S91" s="4683"/>
      <c r="T91" s="4683"/>
      <c r="U91" s="4683"/>
      <c r="V91" s="4684"/>
      <c r="W91" s="4682"/>
      <c r="X91" s="4683"/>
      <c r="Y91" s="4683"/>
      <c r="Z91" s="4683"/>
      <c r="AA91" s="4683"/>
      <c r="AB91" s="4683"/>
      <c r="AC91" s="4683"/>
      <c r="AD91" s="4683"/>
      <c r="AE91" s="4684"/>
      <c r="AF91" s="4691"/>
      <c r="AG91" s="4692"/>
      <c r="AH91" s="4692"/>
      <c r="AI91" s="4692"/>
      <c r="AJ91" s="4692"/>
      <c r="AK91" s="4692"/>
      <c r="AL91" s="4692"/>
      <c r="AM91" s="4692"/>
      <c r="AN91" s="4693"/>
    </row>
    <row r="92" spans="1:40" ht="12.6" customHeight="1">
      <c r="A92" s="4685"/>
      <c r="B92" s="4686"/>
      <c r="C92" s="4686"/>
      <c r="D92" s="4686"/>
      <c r="E92" s="4686"/>
      <c r="F92" s="4686"/>
      <c r="G92" s="4686"/>
      <c r="H92" s="4686"/>
      <c r="I92" s="4686"/>
      <c r="J92" s="4686"/>
      <c r="K92" s="4686"/>
      <c r="L92" s="4686"/>
      <c r="M92" s="4686"/>
      <c r="N92" s="4686"/>
      <c r="O92" s="4686"/>
      <c r="P92" s="4687"/>
      <c r="Q92" s="4685"/>
      <c r="R92" s="4686"/>
      <c r="S92" s="4686"/>
      <c r="T92" s="4686"/>
      <c r="U92" s="4686"/>
      <c r="V92" s="4687"/>
      <c r="W92" s="4685"/>
      <c r="X92" s="4686"/>
      <c r="Y92" s="4686"/>
      <c r="Z92" s="4686"/>
      <c r="AA92" s="4686"/>
      <c r="AB92" s="4686"/>
      <c r="AC92" s="4686"/>
      <c r="AD92" s="4686"/>
      <c r="AE92" s="4687"/>
      <c r="AF92" s="4694"/>
      <c r="AG92" s="4695"/>
      <c r="AH92" s="4695"/>
      <c r="AI92" s="4695"/>
      <c r="AJ92" s="4695"/>
      <c r="AK92" s="4695"/>
      <c r="AL92" s="4695"/>
      <c r="AM92" s="4695"/>
      <c r="AN92" s="4696"/>
    </row>
    <row r="93" spans="1:40" ht="12.6" customHeight="1">
      <c r="A93" s="4688"/>
      <c r="B93" s="4689"/>
      <c r="C93" s="4689"/>
      <c r="D93" s="4689"/>
      <c r="E93" s="4689"/>
      <c r="F93" s="4689"/>
      <c r="G93" s="4689"/>
      <c r="H93" s="4689"/>
      <c r="I93" s="4689"/>
      <c r="J93" s="4689"/>
      <c r="K93" s="4689"/>
      <c r="L93" s="4689"/>
      <c r="M93" s="4689"/>
      <c r="N93" s="4689"/>
      <c r="O93" s="4689"/>
      <c r="P93" s="4690"/>
      <c r="Q93" s="4688"/>
      <c r="R93" s="4689"/>
      <c r="S93" s="4689"/>
      <c r="T93" s="4689"/>
      <c r="U93" s="4689"/>
      <c r="V93" s="4690"/>
      <c r="W93" s="4688"/>
      <c r="X93" s="4689"/>
      <c r="Y93" s="4689"/>
      <c r="Z93" s="4689"/>
      <c r="AA93" s="4689"/>
      <c r="AB93" s="4689"/>
      <c r="AC93" s="4689"/>
      <c r="AD93" s="4689"/>
      <c r="AE93" s="4690"/>
      <c r="AF93" s="4697"/>
      <c r="AG93" s="4698"/>
      <c r="AH93" s="4698"/>
      <c r="AI93" s="4698"/>
      <c r="AJ93" s="4698"/>
      <c r="AK93" s="4698"/>
      <c r="AL93" s="4698"/>
      <c r="AM93" s="4698"/>
      <c r="AN93" s="4699"/>
    </row>
    <row r="94" spans="1:40" ht="12.6" customHeight="1">
      <c r="A94" s="4682"/>
      <c r="B94" s="4683"/>
      <c r="C94" s="4683"/>
      <c r="D94" s="4683"/>
      <c r="E94" s="4683"/>
      <c r="F94" s="4683"/>
      <c r="G94" s="4683"/>
      <c r="H94" s="4683"/>
      <c r="I94" s="4683"/>
      <c r="J94" s="4683"/>
      <c r="K94" s="4683"/>
      <c r="L94" s="4683"/>
      <c r="M94" s="4683"/>
      <c r="N94" s="4683"/>
      <c r="O94" s="4683"/>
      <c r="P94" s="4684"/>
      <c r="Q94" s="4682"/>
      <c r="R94" s="4683"/>
      <c r="S94" s="4683"/>
      <c r="T94" s="4683"/>
      <c r="U94" s="4683"/>
      <c r="V94" s="4684"/>
      <c r="W94" s="4682"/>
      <c r="X94" s="4683"/>
      <c r="Y94" s="4683"/>
      <c r="Z94" s="4683"/>
      <c r="AA94" s="4683"/>
      <c r="AB94" s="4683"/>
      <c r="AC94" s="4683"/>
      <c r="AD94" s="4683"/>
      <c r="AE94" s="4684"/>
      <c r="AF94" s="4691"/>
      <c r="AG94" s="4692"/>
      <c r="AH94" s="4692"/>
      <c r="AI94" s="4692"/>
      <c r="AJ94" s="4692"/>
      <c r="AK94" s="4692"/>
      <c r="AL94" s="4692"/>
      <c r="AM94" s="4692"/>
      <c r="AN94" s="4693"/>
    </row>
    <row r="95" spans="1:40" ht="12.6" customHeight="1">
      <c r="A95" s="4685"/>
      <c r="B95" s="4686"/>
      <c r="C95" s="4686"/>
      <c r="D95" s="4686"/>
      <c r="E95" s="4686"/>
      <c r="F95" s="4686"/>
      <c r="G95" s="4686"/>
      <c r="H95" s="4686"/>
      <c r="I95" s="4686"/>
      <c r="J95" s="4686"/>
      <c r="K95" s="4686"/>
      <c r="L95" s="4686"/>
      <c r="M95" s="4686"/>
      <c r="N95" s="4686"/>
      <c r="O95" s="4686"/>
      <c r="P95" s="4687"/>
      <c r="Q95" s="4685"/>
      <c r="R95" s="4686"/>
      <c r="S95" s="4686"/>
      <c r="T95" s="4686"/>
      <c r="U95" s="4686"/>
      <c r="V95" s="4687"/>
      <c r="W95" s="4685"/>
      <c r="X95" s="4686"/>
      <c r="Y95" s="4686"/>
      <c r="Z95" s="4686"/>
      <c r="AA95" s="4686"/>
      <c r="AB95" s="4686"/>
      <c r="AC95" s="4686"/>
      <c r="AD95" s="4686"/>
      <c r="AE95" s="4687"/>
      <c r="AF95" s="4694"/>
      <c r="AG95" s="4695"/>
      <c r="AH95" s="4695"/>
      <c r="AI95" s="4695"/>
      <c r="AJ95" s="4695"/>
      <c r="AK95" s="4695"/>
      <c r="AL95" s="4695"/>
      <c r="AM95" s="4695"/>
      <c r="AN95" s="4696"/>
    </row>
    <row r="96" spans="1:40" ht="12.6" customHeight="1">
      <c r="A96" s="4688"/>
      <c r="B96" s="4689"/>
      <c r="C96" s="4689"/>
      <c r="D96" s="4689"/>
      <c r="E96" s="4689"/>
      <c r="F96" s="4689"/>
      <c r="G96" s="4689"/>
      <c r="H96" s="4689"/>
      <c r="I96" s="4689"/>
      <c r="J96" s="4689"/>
      <c r="K96" s="4689"/>
      <c r="L96" s="4689"/>
      <c r="M96" s="4689"/>
      <c r="N96" s="4689"/>
      <c r="O96" s="4689"/>
      <c r="P96" s="4690"/>
      <c r="Q96" s="4688"/>
      <c r="R96" s="4689"/>
      <c r="S96" s="4689"/>
      <c r="T96" s="4689"/>
      <c r="U96" s="4689"/>
      <c r="V96" s="4690"/>
      <c r="W96" s="4688"/>
      <c r="X96" s="4689"/>
      <c r="Y96" s="4689"/>
      <c r="Z96" s="4689"/>
      <c r="AA96" s="4689"/>
      <c r="AB96" s="4689"/>
      <c r="AC96" s="4689"/>
      <c r="AD96" s="4689"/>
      <c r="AE96" s="4690"/>
      <c r="AF96" s="4697"/>
      <c r="AG96" s="4698"/>
      <c r="AH96" s="4698"/>
      <c r="AI96" s="4698"/>
      <c r="AJ96" s="4698"/>
      <c r="AK96" s="4698"/>
      <c r="AL96" s="4698"/>
      <c r="AM96" s="4698"/>
      <c r="AN96" s="4699"/>
    </row>
    <row r="97" spans="1:40" ht="12.6" customHeight="1">
      <c r="A97" s="4682"/>
      <c r="B97" s="4683"/>
      <c r="C97" s="4683"/>
      <c r="D97" s="4683"/>
      <c r="E97" s="4683"/>
      <c r="F97" s="4683"/>
      <c r="G97" s="4683"/>
      <c r="H97" s="4683"/>
      <c r="I97" s="4683"/>
      <c r="J97" s="4683"/>
      <c r="K97" s="4683"/>
      <c r="L97" s="4683"/>
      <c r="M97" s="4683"/>
      <c r="N97" s="4683"/>
      <c r="O97" s="4683"/>
      <c r="P97" s="4684"/>
      <c r="Q97" s="4682"/>
      <c r="R97" s="4683"/>
      <c r="S97" s="4683"/>
      <c r="T97" s="4683"/>
      <c r="U97" s="4683"/>
      <c r="V97" s="4684"/>
      <c r="W97" s="4682"/>
      <c r="X97" s="4683"/>
      <c r="Y97" s="4683"/>
      <c r="Z97" s="4683"/>
      <c r="AA97" s="4683"/>
      <c r="AB97" s="4683"/>
      <c r="AC97" s="4683"/>
      <c r="AD97" s="4683"/>
      <c r="AE97" s="4684"/>
      <c r="AF97" s="4691"/>
      <c r="AG97" s="4692"/>
      <c r="AH97" s="4692"/>
      <c r="AI97" s="4692"/>
      <c r="AJ97" s="4692"/>
      <c r="AK97" s="4692"/>
      <c r="AL97" s="4692"/>
      <c r="AM97" s="4692"/>
      <c r="AN97" s="4693"/>
    </row>
    <row r="98" spans="1:40" ht="12.6" customHeight="1">
      <c r="A98" s="4685"/>
      <c r="B98" s="4686"/>
      <c r="C98" s="4686"/>
      <c r="D98" s="4686"/>
      <c r="E98" s="4686"/>
      <c r="F98" s="4686"/>
      <c r="G98" s="4686"/>
      <c r="H98" s="4686"/>
      <c r="I98" s="4686"/>
      <c r="J98" s="4686"/>
      <c r="K98" s="4686"/>
      <c r="L98" s="4686"/>
      <c r="M98" s="4686"/>
      <c r="N98" s="4686"/>
      <c r="O98" s="4686"/>
      <c r="P98" s="4687"/>
      <c r="Q98" s="4685"/>
      <c r="R98" s="4686"/>
      <c r="S98" s="4686"/>
      <c r="T98" s="4686"/>
      <c r="U98" s="4686"/>
      <c r="V98" s="4687"/>
      <c r="W98" s="4685"/>
      <c r="X98" s="4686"/>
      <c r="Y98" s="4686"/>
      <c r="Z98" s="4686"/>
      <c r="AA98" s="4686"/>
      <c r="AB98" s="4686"/>
      <c r="AC98" s="4686"/>
      <c r="AD98" s="4686"/>
      <c r="AE98" s="4687"/>
      <c r="AF98" s="4694"/>
      <c r="AG98" s="4695"/>
      <c r="AH98" s="4695"/>
      <c r="AI98" s="4695"/>
      <c r="AJ98" s="4695"/>
      <c r="AK98" s="4695"/>
      <c r="AL98" s="4695"/>
      <c r="AM98" s="4695"/>
      <c r="AN98" s="4696"/>
    </row>
    <row r="99" spans="1:40" ht="12.6" customHeight="1">
      <c r="A99" s="4688"/>
      <c r="B99" s="4689"/>
      <c r="C99" s="4689"/>
      <c r="D99" s="4689"/>
      <c r="E99" s="4689"/>
      <c r="F99" s="4689"/>
      <c r="G99" s="4689"/>
      <c r="H99" s="4689"/>
      <c r="I99" s="4689"/>
      <c r="J99" s="4689"/>
      <c r="K99" s="4689"/>
      <c r="L99" s="4689"/>
      <c r="M99" s="4689"/>
      <c r="N99" s="4689"/>
      <c r="O99" s="4689"/>
      <c r="P99" s="4690"/>
      <c r="Q99" s="4688"/>
      <c r="R99" s="4689"/>
      <c r="S99" s="4689"/>
      <c r="T99" s="4689"/>
      <c r="U99" s="4689"/>
      <c r="V99" s="4690"/>
      <c r="W99" s="4688"/>
      <c r="X99" s="4689"/>
      <c r="Y99" s="4689"/>
      <c r="Z99" s="4689"/>
      <c r="AA99" s="4689"/>
      <c r="AB99" s="4689"/>
      <c r="AC99" s="4689"/>
      <c r="AD99" s="4689"/>
      <c r="AE99" s="4690"/>
      <c r="AF99" s="4697"/>
      <c r="AG99" s="4698"/>
      <c r="AH99" s="4698"/>
      <c r="AI99" s="4698"/>
      <c r="AJ99" s="4698"/>
      <c r="AK99" s="4698"/>
      <c r="AL99" s="4698"/>
      <c r="AM99" s="4698"/>
      <c r="AN99" s="4699"/>
    </row>
    <row r="100" spans="1:40" ht="12.6" customHeight="1">
      <c r="A100" s="4682"/>
      <c r="B100" s="4683"/>
      <c r="C100" s="4683"/>
      <c r="D100" s="4683"/>
      <c r="E100" s="4683"/>
      <c r="F100" s="4683"/>
      <c r="G100" s="4683"/>
      <c r="H100" s="4683"/>
      <c r="I100" s="4683"/>
      <c r="J100" s="4683"/>
      <c r="K100" s="4683"/>
      <c r="L100" s="4683"/>
      <c r="M100" s="4683"/>
      <c r="N100" s="4683"/>
      <c r="O100" s="4683"/>
      <c r="P100" s="4684"/>
      <c r="Q100" s="4682"/>
      <c r="R100" s="4683"/>
      <c r="S100" s="4683"/>
      <c r="T100" s="4683"/>
      <c r="U100" s="4683"/>
      <c r="V100" s="4684"/>
      <c r="W100" s="4682"/>
      <c r="X100" s="4683"/>
      <c r="Y100" s="4683"/>
      <c r="Z100" s="4683"/>
      <c r="AA100" s="4683"/>
      <c r="AB100" s="4683"/>
      <c r="AC100" s="4683"/>
      <c r="AD100" s="4683"/>
      <c r="AE100" s="4684"/>
      <c r="AF100" s="4691"/>
      <c r="AG100" s="4692"/>
      <c r="AH100" s="4692"/>
      <c r="AI100" s="4692"/>
      <c r="AJ100" s="4692"/>
      <c r="AK100" s="4692"/>
      <c r="AL100" s="4692"/>
      <c r="AM100" s="4692"/>
      <c r="AN100" s="4693"/>
    </row>
    <row r="101" spans="1:40" ht="12.6" customHeight="1">
      <c r="A101" s="4685"/>
      <c r="B101" s="4686"/>
      <c r="C101" s="4686"/>
      <c r="D101" s="4686"/>
      <c r="E101" s="4686"/>
      <c r="F101" s="4686"/>
      <c r="G101" s="4686"/>
      <c r="H101" s="4686"/>
      <c r="I101" s="4686"/>
      <c r="J101" s="4686"/>
      <c r="K101" s="4686"/>
      <c r="L101" s="4686"/>
      <c r="M101" s="4686"/>
      <c r="N101" s="4686"/>
      <c r="O101" s="4686"/>
      <c r="P101" s="4687"/>
      <c r="Q101" s="4685"/>
      <c r="R101" s="4686"/>
      <c r="S101" s="4686"/>
      <c r="T101" s="4686"/>
      <c r="U101" s="4686"/>
      <c r="V101" s="4687"/>
      <c r="W101" s="4685"/>
      <c r="X101" s="4686"/>
      <c r="Y101" s="4686"/>
      <c r="Z101" s="4686"/>
      <c r="AA101" s="4686"/>
      <c r="AB101" s="4686"/>
      <c r="AC101" s="4686"/>
      <c r="AD101" s="4686"/>
      <c r="AE101" s="4687"/>
      <c r="AF101" s="4694"/>
      <c r="AG101" s="4695"/>
      <c r="AH101" s="4695"/>
      <c r="AI101" s="4695"/>
      <c r="AJ101" s="4695"/>
      <c r="AK101" s="4695"/>
      <c r="AL101" s="4695"/>
      <c r="AM101" s="4695"/>
      <c r="AN101" s="4696"/>
    </row>
    <row r="102" spans="1:40" ht="12.6" customHeight="1">
      <c r="A102" s="4688"/>
      <c r="B102" s="4689"/>
      <c r="C102" s="4689"/>
      <c r="D102" s="4689"/>
      <c r="E102" s="4689"/>
      <c r="F102" s="4689"/>
      <c r="G102" s="4689"/>
      <c r="H102" s="4689"/>
      <c r="I102" s="4689"/>
      <c r="J102" s="4689"/>
      <c r="K102" s="4689"/>
      <c r="L102" s="4689"/>
      <c r="M102" s="4689"/>
      <c r="N102" s="4689"/>
      <c r="O102" s="4689"/>
      <c r="P102" s="4690"/>
      <c r="Q102" s="4688"/>
      <c r="R102" s="4689"/>
      <c r="S102" s="4689"/>
      <c r="T102" s="4689"/>
      <c r="U102" s="4689"/>
      <c r="V102" s="4690"/>
      <c r="W102" s="4688"/>
      <c r="X102" s="4689"/>
      <c r="Y102" s="4689"/>
      <c r="Z102" s="4689"/>
      <c r="AA102" s="4689"/>
      <c r="AB102" s="4689"/>
      <c r="AC102" s="4689"/>
      <c r="AD102" s="4689"/>
      <c r="AE102" s="4690"/>
      <c r="AF102" s="4697"/>
      <c r="AG102" s="4698"/>
      <c r="AH102" s="4698"/>
      <c r="AI102" s="4698"/>
      <c r="AJ102" s="4698"/>
      <c r="AK102" s="4698"/>
      <c r="AL102" s="4698"/>
      <c r="AM102" s="4698"/>
      <c r="AN102" s="4699"/>
    </row>
    <row r="103" spans="1:40" ht="12.6" customHeight="1">
      <c r="A103" s="4682"/>
      <c r="B103" s="4683"/>
      <c r="C103" s="4683"/>
      <c r="D103" s="4683"/>
      <c r="E103" s="4683"/>
      <c r="F103" s="4683"/>
      <c r="G103" s="4683"/>
      <c r="H103" s="4683"/>
      <c r="I103" s="4683"/>
      <c r="J103" s="4683"/>
      <c r="K103" s="4683"/>
      <c r="L103" s="4683"/>
      <c r="M103" s="4683"/>
      <c r="N103" s="4683"/>
      <c r="O103" s="4683"/>
      <c r="P103" s="4684"/>
      <c r="Q103" s="4682"/>
      <c r="R103" s="4683"/>
      <c r="S103" s="4683"/>
      <c r="T103" s="4683"/>
      <c r="U103" s="4683"/>
      <c r="V103" s="4684"/>
      <c r="W103" s="4682"/>
      <c r="X103" s="4683"/>
      <c r="Y103" s="4683"/>
      <c r="Z103" s="4683"/>
      <c r="AA103" s="4683"/>
      <c r="AB103" s="4683"/>
      <c r="AC103" s="4683"/>
      <c r="AD103" s="4683"/>
      <c r="AE103" s="4684"/>
      <c r="AF103" s="4691"/>
      <c r="AG103" s="4692"/>
      <c r="AH103" s="4692"/>
      <c r="AI103" s="4692"/>
      <c r="AJ103" s="4692"/>
      <c r="AK103" s="4692"/>
      <c r="AL103" s="4692"/>
      <c r="AM103" s="4692"/>
      <c r="AN103" s="4693"/>
    </row>
    <row r="104" spans="1:40" ht="12.6" customHeight="1">
      <c r="A104" s="4685"/>
      <c r="B104" s="4686"/>
      <c r="C104" s="4686"/>
      <c r="D104" s="4686"/>
      <c r="E104" s="4686"/>
      <c r="F104" s="4686"/>
      <c r="G104" s="4686"/>
      <c r="H104" s="4686"/>
      <c r="I104" s="4686"/>
      <c r="J104" s="4686"/>
      <c r="K104" s="4686"/>
      <c r="L104" s="4686"/>
      <c r="M104" s="4686"/>
      <c r="N104" s="4686"/>
      <c r="O104" s="4686"/>
      <c r="P104" s="4687"/>
      <c r="Q104" s="4685"/>
      <c r="R104" s="4686"/>
      <c r="S104" s="4686"/>
      <c r="T104" s="4686"/>
      <c r="U104" s="4686"/>
      <c r="V104" s="4687"/>
      <c r="W104" s="4685"/>
      <c r="X104" s="4686"/>
      <c r="Y104" s="4686"/>
      <c r="Z104" s="4686"/>
      <c r="AA104" s="4686"/>
      <c r="AB104" s="4686"/>
      <c r="AC104" s="4686"/>
      <c r="AD104" s="4686"/>
      <c r="AE104" s="4687"/>
      <c r="AF104" s="4694"/>
      <c r="AG104" s="4695"/>
      <c r="AH104" s="4695"/>
      <c r="AI104" s="4695"/>
      <c r="AJ104" s="4695"/>
      <c r="AK104" s="4695"/>
      <c r="AL104" s="4695"/>
      <c r="AM104" s="4695"/>
      <c r="AN104" s="4696"/>
    </row>
    <row r="105" spans="1:40" ht="12.6" customHeight="1">
      <c r="A105" s="4688"/>
      <c r="B105" s="4689"/>
      <c r="C105" s="4689"/>
      <c r="D105" s="4689"/>
      <c r="E105" s="4689"/>
      <c r="F105" s="4689"/>
      <c r="G105" s="4689"/>
      <c r="H105" s="4689"/>
      <c r="I105" s="4689"/>
      <c r="J105" s="4689"/>
      <c r="K105" s="4689"/>
      <c r="L105" s="4689"/>
      <c r="M105" s="4689"/>
      <c r="N105" s="4689"/>
      <c r="O105" s="4689"/>
      <c r="P105" s="4690"/>
      <c r="Q105" s="4688"/>
      <c r="R105" s="4689"/>
      <c r="S105" s="4689"/>
      <c r="T105" s="4689"/>
      <c r="U105" s="4689"/>
      <c r="V105" s="4690"/>
      <c r="W105" s="4688"/>
      <c r="X105" s="4689"/>
      <c r="Y105" s="4689"/>
      <c r="Z105" s="4689"/>
      <c r="AA105" s="4689"/>
      <c r="AB105" s="4689"/>
      <c r="AC105" s="4689"/>
      <c r="AD105" s="4689"/>
      <c r="AE105" s="4690"/>
      <c r="AF105" s="4697"/>
      <c r="AG105" s="4698"/>
      <c r="AH105" s="4698"/>
      <c r="AI105" s="4698"/>
      <c r="AJ105" s="4698"/>
      <c r="AK105" s="4698"/>
      <c r="AL105" s="4698"/>
      <c r="AM105" s="4698"/>
      <c r="AN105" s="4699"/>
    </row>
    <row r="106" spans="1:40" ht="12.6" customHeight="1">
      <c r="A106" s="4682"/>
      <c r="B106" s="4683"/>
      <c r="C106" s="4683"/>
      <c r="D106" s="4683"/>
      <c r="E106" s="4683"/>
      <c r="F106" s="4683"/>
      <c r="G106" s="4683"/>
      <c r="H106" s="4683"/>
      <c r="I106" s="4683"/>
      <c r="J106" s="4683"/>
      <c r="K106" s="4683"/>
      <c r="L106" s="4683"/>
      <c r="M106" s="4683"/>
      <c r="N106" s="4683"/>
      <c r="O106" s="4683"/>
      <c r="P106" s="4684"/>
      <c r="Q106" s="4682"/>
      <c r="R106" s="4683"/>
      <c r="S106" s="4683"/>
      <c r="T106" s="4683"/>
      <c r="U106" s="4683"/>
      <c r="V106" s="4684"/>
      <c r="W106" s="4682"/>
      <c r="X106" s="4683"/>
      <c r="Y106" s="4683"/>
      <c r="Z106" s="4683"/>
      <c r="AA106" s="4683"/>
      <c r="AB106" s="4683"/>
      <c r="AC106" s="4683"/>
      <c r="AD106" s="4683"/>
      <c r="AE106" s="4684"/>
      <c r="AF106" s="4691"/>
      <c r="AG106" s="4692"/>
      <c r="AH106" s="4692"/>
      <c r="AI106" s="4692"/>
      <c r="AJ106" s="4692"/>
      <c r="AK106" s="4692"/>
      <c r="AL106" s="4692"/>
      <c r="AM106" s="4692"/>
      <c r="AN106" s="4693"/>
    </row>
    <row r="107" spans="1:40" ht="12.6" customHeight="1">
      <c r="A107" s="4685"/>
      <c r="B107" s="4686"/>
      <c r="C107" s="4686"/>
      <c r="D107" s="4686"/>
      <c r="E107" s="4686"/>
      <c r="F107" s="4686"/>
      <c r="G107" s="4686"/>
      <c r="H107" s="4686"/>
      <c r="I107" s="4686"/>
      <c r="J107" s="4686"/>
      <c r="K107" s="4686"/>
      <c r="L107" s="4686"/>
      <c r="M107" s="4686"/>
      <c r="N107" s="4686"/>
      <c r="O107" s="4686"/>
      <c r="P107" s="4687"/>
      <c r="Q107" s="4685"/>
      <c r="R107" s="4686"/>
      <c r="S107" s="4686"/>
      <c r="T107" s="4686"/>
      <c r="U107" s="4686"/>
      <c r="V107" s="4687"/>
      <c r="W107" s="4685"/>
      <c r="X107" s="4686"/>
      <c r="Y107" s="4686"/>
      <c r="Z107" s="4686"/>
      <c r="AA107" s="4686"/>
      <c r="AB107" s="4686"/>
      <c r="AC107" s="4686"/>
      <c r="AD107" s="4686"/>
      <c r="AE107" s="4687"/>
      <c r="AF107" s="4694"/>
      <c r="AG107" s="4695"/>
      <c r="AH107" s="4695"/>
      <c r="AI107" s="4695"/>
      <c r="AJ107" s="4695"/>
      <c r="AK107" s="4695"/>
      <c r="AL107" s="4695"/>
      <c r="AM107" s="4695"/>
      <c r="AN107" s="4696"/>
    </row>
    <row r="108" spans="1:40" ht="12.6" customHeight="1">
      <c r="A108" s="4688"/>
      <c r="B108" s="4689"/>
      <c r="C108" s="4689"/>
      <c r="D108" s="4689"/>
      <c r="E108" s="4689"/>
      <c r="F108" s="4689"/>
      <c r="G108" s="4689"/>
      <c r="H108" s="4689"/>
      <c r="I108" s="4689"/>
      <c r="J108" s="4689"/>
      <c r="K108" s="4689"/>
      <c r="L108" s="4689"/>
      <c r="M108" s="4689"/>
      <c r="N108" s="4689"/>
      <c r="O108" s="4689"/>
      <c r="P108" s="4690"/>
      <c r="Q108" s="4688"/>
      <c r="R108" s="4689"/>
      <c r="S108" s="4689"/>
      <c r="T108" s="4689"/>
      <c r="U108" s="4689"/>
      <c r="V108" s="4690"/>
      <c r="W108" s="4688"/>
      <c r="X108" s="4689"/>
      <c r="Y108" s="4689"/>
      <c r="Z108" s="4689"/>
      <c r="AA108" s="4689"/>
      <c r="AB108" s="4689"/>
      <c r="AC108" s="4689"/>
      <c r="AD108" s="4689"/>
      <c r="AE108" s="4690"/>
      <c r="AF108" s="4697"/>
      <c r="AG108" s="4698"/>
      <c r="AH108" s="4698"/>
      <c r="AI108" s="4698"/>
      <c r="AJ108" s="4698"/>
      <c r="AK108" s="4698"/>
      <c r="AL108" s="4698"/>
      <c r="AM108" s="4698"/>
      <c r="AN108" s="4699"/>
    </row>
    <row r="109" spans="1:40" ht="12.6" customHeight="1">
      <c r="A109" s="4682"/>
      <c r="B109" s="4683"/>
      <c r="C109" s="4683"/>
      <c r="D109" s="4683"/>
      <c r="E109" s="4683"/>
      <c r="F109" s="4683"/>
      <c r="G109" s="4683"/>
      <c r="H109" s="4683"/>
      <c r="I109" s="4683"/>
      <c r="J109" s="4683"/>
      <c r="K109" s="4683"/>
      <c r="L109" s="4683"/>
      <c r="M109" s="4683"/>
      <c r="N109" s="4683"/>
      <c r="O109" s="4683"/>
      <c r="P109" s="4684"/>
      <c r="Q109" s="4682"/>
      <c r="R109" s="4683"/>
      <c r="S109" s="4683"/>
      <c r="T109" s="4683"/>
      <c r="U109" s="4683"/>
      <c r="V109" s="4684"/>
      <c r="W109" s="4682"/>
      <c r="X109" s="4683"/>
      <c r="Y109" s="4683"/>
      <c r="Z109" s="4683"/>
      <c r="AA109" s="4683"/>
      <c r="AB109" s="4683"/>
      <c r="AC109" s="4683"/>
      <c r="AD109" s="4683"/>
      <c r="AE109" s="4684"/>
      <c r="AF109" s="4691"/>
      <c r="AG109" s="4692"/>
      <c r="AH109" s="4692"/>
      <c r="AI109" s="4692"/>
      <c r="AJ109" s="4692"/>
      <c r="AK109" s="4692"/>
      <c r="AL109" s="4692"/>
      <c r="AM109" s="4692"/>
      <c r="AN109" s="4693"/>
    </row>
    <row r="110" spans="1:40" ht="12.6" customHeight="1">
      <c r="A110" s="4685"/>
      <c r="B110" s="4686"/>
      <c r="C110" s="4686"/>
      <c r="D110" s="4686"/>
      <c r="E110" s="4686"/>
      <c r="F110" s="4686"/>
      <c r="G110" s="4686"/>
      <c r="H110" s="4686"/>
      <c r="I110" s="4686"/>
      <c r="J110" s="4686"/>
      <c r="K110" s="4686"/>
      <c r="L110" s="4686"/>
      <c r="M110" s="4686"/>
      <c r="N110" s="4686"/>
      <c r="O110" s="4686"/>
      <c r="P110" s="4687"/>
      <c r="Q110" s="4685"/>
      <c r="R110" s="4686"/>
      <c r="S110" s="4686"/>
      <c r="T110" s="4686"/>
      <c r="U110" s="4686"/>
      <c r="V110" s="4687"/>
      <c r="W110" s="4685"/>
      <c r="X110" s="4686"/>
      <c r="Y110" s="4686"/>
      <c r="Z110" s="4686"/>
      <c r="AA110" s="4686"/>
      <c r="AB110" s="4686"/>
      <c r="AC110" s="4686"/>
      <c r="AD110" s="4686"/>
      <c r="AE110" s="4687"/>
      <c r="AF110" s="4694"/>
      <c r="AG110" s="4695"/>
      <c r="AH110" s="4695"/>
      <c r="AI110" s="4695"/>
      <c r="AJ110" s="4695"/>
      <c r="AK110" s="4695"/>
      <c r="AL110" s="4695"/>
      <c r="AM110" s="4695"/>
      <c r="AN110" s="4696"/>
    </row>
    <row r="111" spans="1:40" ht="12.6" customHeight="1">
      <c r="A111" s="4688"/>
      <c r="B111" s="4689"/>
      <c r="C111" s="4689"/>
      <c r="D111" s="4689"/>
      <c r="E111" s="4689"/>
      <c r="F111" s="4689"/>
      <c r="G111" s="4689"/>
      <c r="H111" s="4689"/>
      <c r="I111" s="4689"/>
      <c r="J111" s="4689"/>
      <c r="K111" s="4689"/>
      <c r="L111" s="4689"/>
      <c r="M111" s="4689"/>
      <c r="N111" s="4689"/>
      <c r="O111" s="4689"/>
      <c r="P111" s="4690"/>
      <c r="Q111" s="4688"/>
      <c r="R111" s="4689"/>
      <c r="S111" s="4689"/>
      <c r="T111" s="4689"/>
      <c r="U111" s="4689"/>
      <c r="V111" s="4690"/>
      <c r="W111" s="4688"/>
      <c r="X111" s="4689"/>
      <c r="Y111" s="4689"/>
      <c r="Z111" s="4689"/>
      <c r="AA111" s="4689"/>
      <c r="AB111" s="4689"/>
      <c r="AC111" s="4689"/>
      <c r="AD111" s="4689"/>
      <c r="AE111" s="4690"/>
      <c r="AF111" s="4697"/>
      <c r="AG111" s="4698"/>
      <c r="AH111" s="4698"/>
      <c r="AI111" s="4698"/>
      <c r="AJ111" s="4698"/>
      <c r="AK111" s="4698"/>
      <c r="AL111" s="4698"/>
      <c r="AM111" s="4698"/>
      <c r="AN111" s="4699"/>
    </row>
    <row r="112" spans="1:40" ht="12.6" customHeight="1">
      <c r="A112" s="4682"/>
      <c r="B112" s="4683"/>
      <c r="C112" s="4683"/>
      <c r="D112" s="4683"/>
      <c r="E112" s="4683"/>
      <c r="F112" s="4683"/>
      <c r="G112" s="4683"/>
      <c r="H112" s="4683"/>
      <c r="I112" s="4683"/>
      <c r="J112" s="4683"/>
      <c r="K112" s="4683"/>
      <c r="L112" s="4683"/>
      <c r="M112" s="4683"/>
      <c r="N112" s="4683"/>
      <c r="O112" s="4683"/>
      <c r="P112" s="4684"/>
      <c r="Q112" s="4682"/>
      <c r="R112" s="4683"/>
      <c r="S112" s="4683"/>
      <c r="T112" s="4683"/>
      <c r="U112" s="4683"/>
      <c r="V112" s="4684"/>
      <c r="W112" s="4682"/>
      <c r="X112" s="4683"/>
      <c r="Y112" s="4683"/>
      <c r="Z112" s="4683"/>
      <c r="AA112" s="4683"/>
      <c r="AB112" s="4683"/>
      <c r="AC112" s="4683"/>
      <c r="AD112" s="4683"/>
      <c r="AE112" s="4684"/>
      <c r="AF112" s="4691"/>
      <c r="AG112" s="4692"/>
      <c r="AH112" s="4692"/>
      <c r="AI112" s="4692"/>
      <c r="AJ112" s="4692"/>
      <c r="AK112" s="4692"/>
      <c r="AL112" s="4692"/>
      <c r="AM112" s="4692"/>
      <c r="AN112" s="4693"/>
    </row>
    <row r="113" spans="1:40" ht="12.6" customHeight="1">
      <c r="A113" s="4685"/>
      <c r="B113" s="4686"/>
      <c r="C113" s="4686"/>
      <c r="D113" s="4686"/>
      <c r="E113" s="4686"/>
      <c r="F113" s="4686"/>
      <c r="G113" s="4686"/>
      <c r="H113" s="4686"/>
      <c r="I113" s="4686"/>
      <c r="J113" s="4686"/>
      <c r="K113" s="4686"/>
      <c r="L113" s="4686"/>
      <c r="M113" s="4686"/>
      <c r="N113" s="4686"/>
      <c r="O113" s="4686"/>
      <c r="P113" s="4687"/>
      <c r="Q113" s="4685"/>
      <c r="R113" s="4686"/>
      <c r="S113" s="4686"/>
      <c r="T113" s="4686"/>
      <c r="U113" s="4686"/>
      <c r="V113" s="4687"/>
      <c r="W113" s="4685"/>
      <c r="X113" s="4686"/>
      <c r="Y113" s="4686"/>
      <c r="Z113" s="4686"/>
      <c r="AA113" s="4686"/>
      <c r="AB113" s="4686"/>
      <c r="AC113" s="4686"/>
      <c r="AD113" s="4686"/>
      <c r="AE113" s="4687"/>
      <c r="AF113" s="4694"/>
      <c r="AG113" s="4695"/>
      <c r="AH113" s="4695"/>
      <c r="AI113" s="4695"/>
      <c r="AJ113" s="4695"/>
      <c r="AK113" s="4695"/>
      <c r="AL113" s="4695"/>
      <c r="AM113" s="4695"/>
      <c r="AN113" s="4696"/>
    </row>
    <row r="114" spans="1:40" ht="12.6" customHeight="1">
      <c r="A114" s="4688"/>
      <c r="B114" s="4689"/>
      <c r="C114" s="4689"/>
      <c r="D114" s="4689"/>
      <c r="E114" s="4689"/>
      <c r="F114" s="4689"/>
      <c r="G114" s="4689"/>
      <c r="H114" s="4689"/>
      <c r="I114" s="4689"/>
      <c r="J114" s="4689"/>
      <c r="K114" s="4689"/>
      <c r="L114" s="4689"/>
      <c r="M114" s="4689"/>
      <c r="N114" s="4689"/>
      <c r="O114" s="4689"/>
      <c r="P114" s="4690"/>
      <c r="Q114" s="4688"/>
      <c r="R114" s="4689"/>
      <c r="S114" s="4689"/>
      <c r="T114" s="4689"/>
      <c r="U114" s="4689"/>
      <c r="V114" s="4690"/>
      <c r="W114" s="4688"/>
      <c r="X114" s="4689"/>
      <c r="Y114" s="4689"/>
      <c r="Z114" s="4689"/>
      <c r="AA114" s="4689"/>
      <c r="AB114" s="4689"/>
      <c r="AC114" s="4689"/>
      <c r="AD114" s="4689"/>
      <c r="AE114" s="4690"/>
      <c r="AF114" s="4697"/>
      <c r="AG114" s="4698"/>
      <c r="AH114" s="4698"/>
      <c r="AI114" s="4698"/>
      <c r="AJ114" s="4698"/>
      <c r="AK114" s="4698"/>
      <c r="AL114" s="4698"/>
      <c r="AM114" s="4698"/>
      <c r="AN114" s="4699"/>
    </row>
    <row r="115" spans="1:40" ht="12.6" customHeight="1">
      <c r="A115" s="4682"/>
      <c r="B115" s="4683"/>
      <c r="C115" s="4683"/>
      <c r="D115" s="4683"/>
      <c r="E115" s="4683"/>
      <c r="F115" s="4683"/>
      <c r="G115" s="4683"/>
      <c r="H115" s="4683"/>
      <c r="I115" s="4683"/>
      <c r="J115" s="4683"/>
      <c r="K115" s="4683"/>
      <c r="L115" s="4683"/>
      <c r="M115" s="4683"/>
      <c r="N115" s="4683"/>
      <c r="O115" s="4683"/>
      <c r="P115" s="4684"/>
      <c r="Q115" s="4682"/>
      <c r="R115" s="4683"/>
      <c r="S115" s="4683"/>
      <c r="T115" s="4683"/>
      <c r="U115" s="4683"/>
      <c r="V115" s="4684"/>
      <c r="W115" s="4682"/>
      <c r="X115" s="4683"/>
      <c r="Y115" s="4683"/>
      <c r="Z115" s="4683"/>
      <c r="AA115" s="4683"/>
      <c r="AB115" s="4683"/>
      <c r="AC115" s="4683"/>
      <c r="AD115" s="4683"/>
      <c r="AE115" s="4684"/>
      <c r="AF115" s="4691"/>
      <c r="AG115" s="4692"/>
      <c r="AH115" s="4692"/>
      <c r="AI115" s="4692"/>
      <c r="AJ115" s="4692"/>
      <c r="AK115" s="4692"/>
      <c r="AL115" s="4692"/>
      <c r="AM115" s="4692"/>
      <c r="AN115" s="4693"/>
    </row>
    <row r="116" spans="1:40" ht="12.6" customHeight="1">
      <c r="A116" s="4685"/>
      <c r="B116" s="4686"/>
      <c r="C116" s="4686"/>
      <c r="D116" s="4686"/>
      <c r="E116" s="4686"/>
      <c r="F116" s="4686"/>
      <c r="G116" s="4686"/>
      <c r="H116" s="4686"/>
      <c r="I116" s="4686"/>
      <c r="J116" s="4686"/>
      <c r="K116" s="4686"/>
      <c r="L116" s="4686"/>
      <c r="M116" s="4686"/>
      <c r="N116" s="4686"/>
      <c r="O116" s="4686"/>
      <c r="P116" s="4687"/>
      <c r="Q116" s="4685"/>
      <c r="R116" s="4686"/>
      <c r="S116" s="4686"/>
      <c r="T116" s="4686"/>
      <c r="U116" s="4686"/>
      <c r="V116" s="4687"/>
      <c r="W116" s="4685"/>
      <c r="X116" s="4686"/>
      <c r="Y116" s="4686"/>
      <c r="Z116" s="4686"/>
      <c r="AA116" s="4686"/>
      <c r="AB116" s="4686"/>
      <c r="AC116" s="4686"/>
      <c r="AD116" s="4686"/>
      <c r="AE116" s="4687"/>
      <c r="AF116" s="4694"/>
      <c r="AG116" s="4695"/>
      <c r="AH116" s="4695"/>
      <c r="AI116" s="4695"/>
      <c r="AJ116" s="4695"/>
      <c r="AK116" s="4695"/>
      <c r="AL116" s="4695"/>
      <c r="AM116" s="4695"/>
      <c r="AN116" s="4696"/>
    </row>
    <row r="117" spans="1:40" ht="12.6" customHeight="1">
      <c r="A117" s="4688"/>
      <c r="B117" s="4689"/>
      <c r="C117" s="4689"/>
      <c r="D117" s="4689"/>
      <c r="E117" s="4689"/>
      <c r="F117" s="4689"/>
      <c r="G117" s="4689"/>
      <c r="H117" s="4689"/>
      <c r="I117" s="4689"/>
      <c r="J117" s="4689"/>
      <c r="K117" s="4689"/>
      <c r="L117" s="4689"/>
      <c r="M117" s="4689"/>
      <c r="N117" s="4689"/>
      <c r="O117" s="4689"/>
      <c r="P117" s="4690"/>
      <c r="Q117" s="4688"/>
      <c r="R117" s="4689"/>
      <c r="S117" s="4689"/>
      <c r="T117" s="4689"/>
      <c r="U117" s="4689"/>
      <c r="V117" s="4690"/>
      <c r="W117" s="4688"/>
      <c r="X117" s="4689"/>
      <c r="Y117" s="4689"/>
      <c r="Z117" s="4689"/>
      <c r="AA117" s="4689"/>
      <c r="AB117" s="4689"/>
      <c r="AC117" s="4689"/>
      <c r="AD117" s="4689"/>
      <c r="AE117" s="4690"/>
      <c r="AF117" s="4697"/>
      <c r="AG117" s="4698"/>
      <c r="AH117" s="4698"/>
      <c r="AI117" s="4698"/>
      <c r="AJ117" s="4698"/>
      <c r="AK117" s="4698"/>
      <c r="AL117" s="4698"/>
      <c r="AM117" s="4698"/>
      <c r="AN117" s="4699"/>
    </row>
    <row r="118" spans="1:40" ht="12.6" customHeight="1">
      <c r="A118" s="4682"/>
      <c r="B118" s="4683"/>
      <c r="C118" s="4683"/>
      <c r="D118" s="4683"/>
      <c r="E118" s="4683"/>
      <c r="F118" s="4683"/>
      <c r="G118" s="4683"/>
      <c r="H118" s="4683"/>
      <c r="I118" s="4683"/>
      <c r="J118" s="4683"/>
      <c r="K118" s="4683"/>
      <c r="L118" s="4683"/>
      <c r="M118" s="4683"/>
      <c r="N118" s="4683"/>
      <c r="O118" s="4683"/>
      <c r="P118" s="4684"/>
      <c r="Q118" s="4682"/>
      <c r="R118" s="4683"/>
      <c r="S118" s="4683"/>
      <c r="T118" s="4683"/>
      <c r="U118" s="4683"/>
      <c r="V118" s="4684"/>
      <c r="W118" s="4682"/>
      <c r="X118" s="4683"/>
      <c r="Y118" s="4683"/>
      <c r="Z118" s="4683"/>
      <c r="AA118" s="4683"/>
      <c r="AB118" s="4683"/>
      <c r="AC118" s="4683"/>
      <c r="AD118" s="4683"/>
      <c r="AE118" s="4684"/>
      <c r="AF118" s="4691"/>
      <c r="AG118" s="4692"/>
      <c r="AH118" s="4692"/>
      <c r="AI118" s="4692"/>
      <c r="AJ118" s="4692"/>
      <c r="AK118" s="4692"/>
      <c r="AL118" s="4692"/>
      <c r="AM118" s="4692"/>
      <c r="AN118" s="4693"/>
    </row>
    <row r="119" spans="1:40" ht="12.6" customHeight="1">
      <c r="A119" s="4685"/>
      <c r="B119" s="4686"/>
      <c r="C119" s="4686"/>
      <c r="D119" s="4686"/>
      <c r="E119" s="4686"/>
      <c r="F119" s="4686"/>
      <c r="G119" s="4686"/>
      <c r="H119" s="4686"/>
      <c r="I119" s="4686"/>
      <c r="J119" s="4686"/>
      <c r="K119" s="4686"/>
      <c r="L119" s="4686"/>
      <c r="M119" s="4686"/>
      <c r="N119" s="4686"/>
      <c r="O119" s="4686"/>
      <c r="P119" s="4687"/>
      <c r="Q119" s="4685"/>
      <c r="R119" s="4686"/>
      <c r="S119" s="4686"/>
      <c r="T119" s="4686"/>
      <c r="U119" s="4686"/>
      <c r="V119" s="4687"/>
      <c r="W119" s="4685"/>
      <c r="X119" s="4686"/>
      <c r="Y119" s="4686"/>
      <c r="Z119" s="4686"/>
      <c r="AA119" s="4686"/>
      <c r="AB119" s="4686"/>
      <c r="AC119" s="4686"/>
      <c r="AD119" s="4686"/>
      <c r="AE119" s="4687"/>
      <c r="AF119" s="4694"/>
      <c r="AG119" s="4695"/>
      <c r="AH119" s="4695"/>
      <c r="AI119" s="4695"/>
      <c r="AJ119" s="4695"/>
      <c r="AK119" s="4695"/>
      <c r="AL119" s="4695"/>
      <c r="AM119" s="4695"/>
      <c r="AN119" s="4696"/>
    </row>
    <row r="120" spans="1:40" ht="12.6" customHeight="1">
      <c r="A120" s="4688"/>
      <c r="B120" s="4689"/>
      <c r="C120" s="4689"/>
      <c r="D120" s="4689"/>
      <c r="E120" s="4689"/>
      <c r="F120" s="4689"/>
      <c r="G120" s="4689"/>
      <c r="H120" s="4689"/>
      <c r="I120" s="4689"/>
      <c r="J120" s="4689"/>
      <c r="K120" s="4689"/>
      <c r="L120" s="4689"/>
      <c r="M120" s="4689"/>
      <c r="N120" s="4689"/>
      <c r="O120" s="4689"/>
      <c r="P120" s="4690"/>
      <c r="Q120" s="4688"/>
      <c r="R120" s="4689"/>
      <c r="S120" s="4689"/>
      <c r="T120" s="4689"/>
      <c r="U120" s="4689"/>
      <c r="V120" s="4690"/>
      <c r="W120" s="4688"/>
      <c r="X120" s="4689"/>
      <c r="Y120" s="4689"/>
      <c r="Z120" s="4689"/>
      <c r="AA120" s="4689"/>
      <c r="AB120" s="4689"/>
      <c r="AC120" s="4689"/>
      <c r="AD120" s="4689"/>
      <c r="AE120" s="4690"/>
      <c r="AF120" s="4697"/>
      <c r="AG120" s="4698"/>
      <c r="AH120" s="4698"/>
      <c r="AI120" s="4698"/>
      <c r="AJ120" s="4698"/>
      <c r="AK120" s="4698"/>
      <c r="AL120" s="4698"/>
      <c r="AM120" s="4698"/>
      <c r="AN120" s="4699"/>
    </row>
    <row r="121" spans="1:40" ht="12.6" customHeight="1">
      <c r="A121" s="4682"/>
      <c r="B121" s="4683"/>
      <c r="C121" s="4683"/>
      <c r="D121" s="4683"/>
      <c r="E121" s="4683"/>
      <c r="F121" s="4683"/>
      <c r="G121" s="4683"/>
      <c r="H121" s="4683"/>
      <c r="I121" s="4683"/>
      <c r="J121" s="4683"/>
      <c r="K121" s="4683"/>
      <c r="L121" s="4683"/>
      <c r="M121" s="4683"/>
      <c r="N121" s="4683"/>
      <c r="O121" s="4683"/>
      <c r="P121" s="4684"/>
      <c r="Q121" s="4682"/>
      <c r="R121" s="4683"/>
      <c r="S121" s="4683"/>
      <c r="T121" s="4683"/>
      <c r="U121" s="4683"/>
      <c r="V121" s="4684"/>
      <c r="W121" s="4682"/>
      <c r="X121" s="4683"/>
      <c r="Y121" s="4683"/>
      <c r="Z121" s="4683"/>
      <c r="AA121" s="4683"/>
      <c r="AB121" s="4683"/>
      <c r="AC121" s="4683"/>
      <c r="AD121" s="4683"/>
      <c r="AE121" s="4684"/>
      <c r="AF121" s="4691"/>
      <c r="AG121" s="4692"/>
      <c r="AH121" s="4692"/>
      <c r="AI121" s="4692"/>
      <c r="AJ121" s="4692"/>
      <c r="AK121" s="4692"/>
      <c r="AL121" s="4692"/>
      <c r="AM121" s="4692"/>
      <c r="AN121" s="4693"/>
    </row>
    <row r="122" spans="1:40" ht="12.6" customHeight="1">
      <c r="A122" s="4685"/>
      <c r="B122" s="4686"/>
      <c r="C122" s="4686"/>
      <c r="D122" s="4686"/>
      <c r="E122" s="4686"/>
      <c r="F122" s="4686"/>
      <c r="G122" s="4686"/>
      <c r="H122" s="4686"/>
      <c r="I122" s="4686"/>
      <c r="J122" s="4686"/>
      <c r="K122" s="4686"/>
      <c r="L122" s="4686"/>
      <c r="M122" s="4686"/>
      <c r="N122" s="4686"/>
      <c r="O122" s="4686"/>
      <c r="P122" s="4687"/>
      <c r="Q122" s="4685"/>
      <c r="R122" s="4686"/>
      <c r="S122" s="4686"/>
      <c r="T122" s="4686"/>
      <c r="U122" s="4686"/>
      <c r="V122" s="4687"/>
      <c r="W122" s="4685"/>
      <c r="X122" s="4686"/>
      <c r="Y122" s="4686"/>
      <c r="Z122" s="4686"/>
      <c r="AA122" s="4686"/>
      <c r="AB122" s="4686"/>
      <c r="AC122" s="4686"/>
      <c r="AD122" s="4686"/>
      <c r="AE122" s="4687"/>
      <c r="AF122" s="4694"/>
      <c r="AG122" s="4695"/>
      <c r="AH122" s="4695"/>
      <c r="AI122" s="4695"/>
      <c r="AJ122" s="4695"/>
      <c r="AK122" s="4695"/>
      <c r="AL122" s="4695"/>
      <c r="AM122" s="4695"/>
      <c r="AN122" s="4696"/>
    </row>
    <row r="123" spans="1:40" ht="12.6" customHeight="1">
      <c r="A123" s="4688"/>
      <c r="B123" s="4689"/>
      <c r="C123" s="4689"/>
      <c r="D123" s="4689"/>
      <c r="E123" s="4689"/>
      <c r="F123" s="4689"/>
      <c r="G123" s="4689"/>
      <c r="H123" s="4689"/>
      <c r="I123" s="4689"/>
      <c r="J123" s="4689"/>
      <c r="K123" s="4689"/>
      <c r="L123" s="4689"/>
      <c r="M123" s="4689"/>
      <c r="N123" s="4689"/>
      <c r="O123" s="4689"/>
      <c r="P123" s="4690"/>
      <c r="Q123" s="4688"/>
      <c r="R123" s="4689"/>
      <c r="S123" s="4689"/>
      <c r="T123" s="4689"/>
      <c r="U123" s="4689"/>
      <c r="V123" s="4690"/>
      <c r="W123" s="4688"/>
      <c r="X123" s="4689"/>
      <c r="Y123" s="4689"/>
      <c r="Z123" s="4689"/>
      <c r="AA123" s="4689"/>
      <c r="AB123" s="4689"/>
      <c r="AC123" s="4689"/>
      <c r="AD123" s="4689"/>
      <c r="AE123" s="4690"/>
      <c r="AF123" s="4697"/>
      <c r="AG123" s="4698"/>
      <c r="AH123" s="4698"/>
      <c r="AI123" s="4698"/>
      <c r="AJ123" s="4698"/>
      <c r="AK123" s="4698"/>
      <c r="AL123" s="4698"/>
      <c r="AM123" s="4698"/>
      <c r="AN123" s="4699"/>
    </row>
    <row r="124" spans="1:40" ht="12.6" customHeight="1">
      <c r="A124" s="4682"/>
      <c r="B124" s="4683"/>
      <c r="C124" s="4683"/>
      <c r="D124" s="4683"/>
      <c r="E124" s="4683"/>
      <c r="F124" s="4683"/>
      <c r="G124" s="4683"/>
      <c r="H124" s="4683"/>
      <c r="I124" s="4683"/>
      <c r="J124" s="4683"/>
      <c r="K124" s="4683"/>
      <c r="L124" s="4683"/>
      <c r="M124" s="4683"/>
      <c r="N124" s="4683"/>
      <c r="O124" s="4683"/>
      <c r="P124" s="4684"/>
      <c r="Q124" s="4682"/>
      <c r="R124" s="4683"/>
      <c r="S124" s="4683"/>
      <c r="T124" s="4683"/>
      <c r="U124" s="4683"/>
      <c r="V124" s="4684"/>
      <c r="W124" s="4682"/>
      <c r="X124" s="4683"/>
      <c r="Y124" s="4683"/>
      <c r="Z124" s="4683"/>
      <c r="AA124" s="4683"/>
      <c r="AB124" s="4683"/>
      <c r="AC124" s="4683"/>
      <c r="AD124" s="4683"/>
      <c r="AE124" s="4684"/>
      <c r="AF124" s="4691"/>
      <c r="AG124" s="4692"/>
      <c r="AH124" s="4692"/>
      <c r="AI124" s="4692"/>
      <c r="AJ124" s="4692"/>
      <c r="AK124" s="4692"/>
      <c r="AL124" s="4692"/>
      <c r="AM124" s="4692"/>
      <c r="AN124" s="4693"/>
    </row>
    <row r="125" spans="1:40" ht="12.6" customHeight="1">
      <c r="A125" s="4685"/>
      <c r="B125" s="4686"/>
      <c r="C125" s="4686"/>
      <c r="D125" s="4686"/>
      <c r="E125" s="4686"/>
      <c r="F125" s="4686"/>
      <c r="G125" s="4686"/>
      <c r="H125" s="4686"/>
      <c r="I125" s="4686"/>
      <c r="J125" s="4686"/>
      <c r="K125" s="4686"/>
      <c r="L125" s="4686"/>
      <c r="M125" s="4686"/>
      <c r="N125" s="4686"/>
      <c r="O125" s="4686"/>
      <c r="P125" s="4687"/>
      <c r="Q125" s="4685"/>
      <c r="R125" s="4686"/>
      <c r="S125" s="4686"/>
      <c r="T125" s="4686"/>
      <c r="U125" s="4686"/>
      <c r="V125" s="4687"/>
      <c r="W125" s="4685"/>
      <c r="X125" s="4686"/>
      <c r="Y125" s="4686"/>
      <c r="Z125" s="4686"/>
      <c r="AA125" s="4686"/>
      <c r="AB125" s="4686"/>
      <c r="AC125" s="4686"/>
      <c r="AD125" s="4686"/>
      <c r="AE125" s="4687"/>
      <c r="AF125" s="4694"/>
      <c r="AG125" s="4695"/>
      <c r="AH125" s="4695"/>
      <c r="AI125" s="4695"/>
      <c r="AJ125" s="4695"/>
      <c r="AK125" s="4695"/>
      <c r="AL125" s="4695"/>
      <c r="AM125" s="4695"/>
      <c r="AN125" s="4696"/>
    </row>
    <row r="126" spans="1:40" ht="12.6" customHeight="1">
      <c r="A126" s="4688"/>
      <c r="B126" s="4689"/>
      <c r="C126" s="4689"/>
      <c r="D126" s="4689"/>
      <c r="E126" s="4689"/>
      <c r="F126" s="4689"/>
      <c r="G126" s="4689"/>
      <c r="H126" s="4689"/>
      <c r="I126" s="4689"/>
      <c r="J126" s="4689"/>
      <c r="K126" s="4689"/>
      <c r="L126" s="4689"/>
      <c r="M126" s="4689"/>
      <c r="N126" s="4689"/>
      <c r="O126" s="4689"/>
      <c r="P126" s="4690"/>
      <c r="Q126" s="4688"/>
      <c r="R126" s="4689"/>
      <c r="S126" s="4689"/>
      <c r="T126" s="4689"/>
      <c r="U126" s="4689"/>
      <c r="V126" s="4690"/>
      <c r="W126" s="4688"/>
      <c r="X126" s="4689"/>
      <c r="Y126" s="4689"/>
      <c r="Z126" s="4689"/>
      <c r="AA126" s="4689"/>
      <c r="AB126" s="4689"/>
      <c r="AC126" s="4689"/>
      <c r="AD126" s="4689"/>
      <c r="AE126" s="4690"/>
      <c r="AF126" s="4697"/>
      <c r="AG126" s="4698"/>
      <c r="AH126" s="4698"/>
      <c r="AI126" s="4698"/>
      <c r="AJ126" s="4698"/>
      <c r="AK126" s="4698"/>
      <c r="AL126" s="4698"/>
      <c r="AM126" s="4698"/>
      <c r="AN126" s="4699"/>
    </row>
    <row r="127" spans="1:40" ht="12.6" customHeight="1">
      <c r="A127" s="4682"/>
      <c r="B127" s="4683"/>
      <c r="C127" s="4683"/>
      <c r="D127" s="4683"/>
      <c r="E127" s="4683"/>
      <c r="F127" s="4683"/>
      <c r="G127" s="4683"/>
      <c r="H127" s="4683"/>
      <c r="I127" s="4683"/>
      <c r="J127" s="4683"/>
      <c r="K127" s="4683"/>
      <c r="L127" s="4683"/>
      <c r="M127" s="4683"/>
      <c r="N127" s="4683"/>
      <c r="O127" s="4683"/>
      <c r="P127" s="4684"/>
      <c r="Q127" s="4682"/>
      <c r="R127" s="4683"/>
      <c r="S127" s="4683"/>
      <c r="T127" s="4683"/>
      <c r="U127" s="4683"/>
      <c r="V127" s="4684"/>
      <c r="W127" s="4682"/>
      <c r="X127" s="4683"/>
      <c r="Y127" s="4683"/>
      <c r="Z127" s="4683"/>
      <c r="AA127" s="4683"/>
      <c r="AB127" s="4683"/>
      <c r="AC127" s="4683"/>
      <c r="AD127" s="4683"/>
      <c r="AE127" s="4684"/>
      <c r="AF127" s="4691"/>
      <c r="AG127" s="4692"/>
      <c r="AH127" s="4692"/>
      <c r="AI127" s="4692"/>
      <c r="AJ127" s="4692"/>
      <c r="AK127" s="4692"/>
      <c r="AL127" s="4692"/>
      <c r="AM127" s="4692"/>
      <c r="AN127" s="4693"/>
    </row>
    <row r="128" spans="1:40" ht="12.6" customHeight="1">
      <c r="A128" s="4685"/>
      <c r="B128" s="4686"/>
      <c r="C128" s="4686"/>
      <c r="D128" s="4686"/>
      <c r="E128" s="4686"/>
      <c r="F128" s="4686"/>
      <c r="G128" s="4686"/>
      <c r="H128" s="4686"/>
      <c r="I128" s="4686"/>
      <c r="J128" s="4686"/>
      <c r="K128" s="4686"/>
      <c r="L128" s="4686"/>
      <c r="M128" s="4686"/>
      <c r="N128" s="4686"/>
      <c r="O128" s="4686"/>
      <c r="P128" s="4687"/>
      <c r="Q128" s="4685"/>
      <c r="R128" s="4686"/>
      <c r="S128" s="4686"/>
      <c r="T128" s="4686"/>
      <c r="U128" s="4686"/>
      <c r="V128" s="4687"/>
      <c r="W128" s="4685"/>
      <c r="X128" s="4686"/>
      <c r="Y128" s="4686"/>
      <c r="Z128" s="4686"/>
      <c r="AA128" s="4686"/>
      <c r="AB128" s="4686"/>
      <c r="AC128" s="4686"/>
      <c r="AD128" s="4686"/>
      <c r="AE128" s="4687"/>
      <c r="AF128" s="4694"/>
      <c r="AG128" s="4695"/>
      <c r="AH128" s="4695"/>
      <c r="AI128" s="4695"/>
      <c r="AJ128" s="4695"/>
      <c r="AK128" s="4695"/>
      <c r="AL128" s="4695"/>
      <c r="AM128" s="4695"/>
      <c r="AN128" s="4696"/>
    </row>
    <row r="129" spans="1:40" ht="12.6" customHeight="1">
      <c r="A129" s="4688"/>
      <c r="B129" s="4689"/>
      <c r="C129" s="4689"/>
      <c r="D129" s="4689"/>
      <c r="E129" s="4689"/>
      <c r="F129" s="4689"/>
      <c r="G129" s="4689"/>
      <c r="H129" s="4689"/>
      <c r="I129" s="4689"/>
      <c r="J129" s="4689"/>
      <c r="K129" s="4689"/>
      <c r="L129" s="4689"/>
      <c r="M129" s="4689"/>
      <c r="N129" s="4689"/>
      <c r="O129" s="4689"/>
      <c r="P129" s="4690"/>
      <c r="Q129" s="4688"/>
      <c r="R129" s="4689"/>
      <c r="S129" s="4689"/>
      <c r="T129" s="4689"/>
      <c r="U129" s="4689"/>
      <c r="V129" s="4690"/>
      <c r="W129" s="4688"/>
      <c r="X129" s="4689"/>
      <c r="Y129" s="4689"/>
      <c r="Z129" s="4689"/>
      <c r="AA129" s="4689"/>
      <c r="AB129" s="4689"/>
      <c r="AC129" s="4689"/>
      <c r="AD129" s="4689"/>
      <c r="AE129" s="4690"/>
      <c r="AF129" s="4697"/>
      <c r="AG129" s="4698"/>
      <c r="AH129" s="4698"/>
      <c r="AI129" s="4698"/>
      <c r="AJ129" s="4698"/>
      <c r="AK129" s="4698"/>
      <c r="AL129" s="4698"/>
      <c r="AM129" s="4698"/>
      <c r="AN129" s="4699"/>
    </row>
    <row r="130" spans="1:40" ht="12.6" customHeight="1">
      <c r="A130" s="4682"/>
      <c r="B130" s="4683"/>
      <c r="C130" s="4683"/>
      <c r="D130" s="4683"/>
      <c r="E130" s="4683"/>
      <c r="F130" s="4683"/>
      <c r="G130" s="4683"/>
      <c r="H130" s="4683"/>
      <c r="I130" s="4683"/>
      <c r="J130" s="4683"/>
      <c r="K130" s="4683"/>
      <c r="L130" s="4683"/>
      <c r="M130" s="4683"/>
      <c r="N130" s="4683"/>
      <c r="O130" s="4683"/>
      <c r="P130" s="4684"/>
      <c r="Q130" s="4682"/>
      <c r="R130" s="4683"/>
      <c r="S130" s="4683"/>
      <c r="T130" s="4683"/>
      <c r="U130" s="4683"/>
      <c r="V130" s="4684"/>
      <c r="W130" s="4682"/>
      <c r="X130" s="4683"/>
      <c r="Y130" s="4683"/>
      <c r="Z130" s="4683"/>
      <c r="AA130" s="4683"/>
      <c r="AB130" s="4683"/>
      <c r="AC130" s="4683"/>
      <c r="AD130" s="4683"/>
      <c r="AE130" s="4684"/>
      <c r="AF130" s="4691"/>
      <c r="AG130" s="4692"/>
      <c r="AH130" s="4692"/>
      <c r="AI130" s="4692"/>
      <c r="AJ130" s="4692"/>
      <c r="AK130" s="4692"/>
      <c r="AL130" s="4692"/>
      <c r="AM130" s="4692"/>
      <c r="AN130" s="4693"/>
    </row>
    <row r="131" spans="1:40" ht="12.6" customHeight="1">
      <c r="A131" s="4685"/>
      <c r="B131" s="4686"/>
      <c r="C131" s="4686"/>
      <c r="D131" s="4686"/>
      <c r="E131" s="4686"/>
      <c r="F131" s="4686"/>
      <c r="G131" s="4686"/>
      <c r="H131" s="4686"/>
      <c r="I131" s="4686"/>
      <c r="J131" s="4686"/>
      <c r="K131" s="4686"/>
      <c r="L131" s="4686"/>
      <c r="M131" s="4686"/>
      <c r="N131" s="4686"/>
      <c r="O131" s="4686"/>
      <c r="P131" s="4687"/>
      <c r="Q131" s="4685"/>
      <c r="R131" s="4686"/>
      <c r="S131" s="4686"/>
      <c r="T131" s="4686"/>
      <c r="U131" s="4686"/>
      <c r="V131" s="4687"/>
      <c r="W131" s="4685"/>
      <c r="X131" s="4686"/>
      <c r="Y131" s="4686"/>
      <c r="Z131" s="4686"/>
      <c r="AA131" s="4686"/>
      <c r="AB131" s="4686"/>
      <c r="AC131" s="4686"/>
      <c r="AD131" s="4686"/>
      <c r="AE131" s="4687"/>
      <c r="AF131" s="4694"/>
      <c r="AG131" s="4695"/>
      <c r="AH131" s="4695"/>
      <c r="AI131" s="4695"/>
      <c r="AJ131" s="4695"/>
      <c r="AK131" s="4695"/>
      <c r="AL131" s="4695"/>
      <c r="AM131" s="4695"/>
      <c r="AN131" s="4696"/>
    </row>
    <row r="132" spans="1:40" ht="12.6" customHeight="1">
      <c r="A132" s="4688"/>
      <c r="B132" s="4689"/>
      <c r="C132" s="4689"/>
      <c r="D132" s="4689"/>
      <c r="E132" s="4689"/>
      <c r="F132" s="4689"/>
      <c r="G132" s="4689"/>
      <c r="H132" s="4689"/>
      <c r="I132" s="4689"/>
      <c r="J132" s="4689"/>
      <c r="K132" s="4689"/>
      <c r="L132" s="4689"/>
      <c r="M132" s="4689"/>
      <c r="N132" s="4689"/>
      <c r="O132" s="4689"/>
      <c r="P132" s="4690"/>
      <c r="Q132" s="4688"/>
      <c r="R132" s="4689"/>
      <c r="S132" s="4689"/>
      <c r="T132" s="4689"/>
      <c r="U132" s="4689"/>
      <c r="V132" s="4690"/>
      <c r="W132" s="4688"/>
      <c r="X132" s="4689"/>
      <c r="Y132" s="4689"/>
      <c r="Z132" s="4689"/>
      <c r="AA132" s="4689"/>
      <c r="AB132" s="4689"/>
      <c r="AC132" s="4689"/>
      <c r="AD132" s="4689"/>
      <c r="AE132" s="4690"/>
      <c r="AF132" s="4697"/>
      <c r="AG132" s="4698"/>
      <c r="AH132" s="4698"/>
      <c r="AI132" s="4698"/>
      <c r="AJ132" s="4698"/>
      <c r="AK132" s="4698"/>
      <c r="AL132" s="4698"/>
      <c r="AM132" s="4698"/>
      <c r="AN132" s="4699"/>
    </row>
    <row r="133" spans="1:40" ht="12.6" customHeight="1">
      <c r="A133" s="4682"/>
      <c r="B133" s="4683"/>
      <c r="C133" s="4683"/>
      <c r="D133" s="4683"/>
      <c r="E133" s="4683"/>
      <c r="F133" s="4683"/>
      <c r="G133" s="4683"/>
      <c r="H133" s="4683"/>
      <c r="I133" s="4683"/>
      <c r="J133" s="4683"/>
      <c r="K133" s="4683"/>
      <c r="L133" s="4683"/>
      <c r="M133" s="4683"/>
      <c r="N133" s="4683"/>
      <c r="O133" s="4683"/>
      <c r="P133" s="4684"/>
      <c r="Q133" s="4682"/>
      <c r="R133" s="4683"/>
      <c r="S133" s="4683"/>
      <c r="T133" s="4683"/>
      <c r="U133" s="4683"/>
      <c r="V133" s="4684"/>
      <c r="W133" s="4682"/>
      <c r="X133" s="4683"/>
      <c r="Y133" s="4683"/>
      <c r="Z133" s="4683"/>
      <c r="AA133" s="4683"/>
      <c r="AB133" s="4683"/>
      <c r="AC133" s="4683"/>
      <c r="AD133" s="4683"/>
      <c r="AE133" s="4684"/>
      <c r="AF133" s="4691"/>
      <c r="AG133" s="4692"/>
      <c r="AH133" s="4692"/>
      <c r="AI133" s="4692"/>
      <c r="AJ133" s="4692"/>
      <c r="AK133" s="4692"/>
      <c r="AL133" s="4692"/>
      <c r="AM133" s="4692"/>
      <c r="AN133" s="4693"/>
    </row>
    <row r="134" spans="1:40" ht="12.6" customHeight="1">
      <c r="A134" s="4685"/>
      <c r="B134" s="4686"/>
      <c r="C134" s="4686"/>
      <c r="D134" s="4686"/>
      <c r="E134" s="4686"/>
      <c r="F134" s="4686"/>
      <c r="G134" s="4686"/>
      <c r="H134" s="4686"/>
      <c r="I134" s="4686"/>
      <c r="J134" s="4686"/>
      <c r="K134" s="4686"/>
      <c r="L134" s="4686"/>
      <c r="M134" s="4686"/>
      <c r="N134" s="4686"/>
      <c r="O134" s="4686"/>
      <c r="P134" s="4687"/>
      <c r="Q134" s="4685"/>
      <c r="R134" s="4686"/>
      <c r="S134" s="4686"/>
      <c r="T134" s="4686"/>
      <c r="U134" s="4686"/>
      <c r="V134" s="4687"/>
      <c r="W134" s="4685"/>
      <c r="X134" s="4686"/>
      <c r="Y134" s="4686"/>
      <c r="Z134" s="4686"/>
      <c r="AA134" s="4686"/>
      <c r="AB134" s="4686"/>
      <c r="AC134" s="4686"/>
      <c r="AD134" s="4686"/>
      <c r="AE134" s="4687"/>
      <c r="AF134" s="4694"/>
      <c r="AG134" s="4695"/>
      <c r="AH134" s="4695"/>
      <c r="AI134" s="4695"/>
      <c r="AJ134" s="4695"/>
      <c r="AK134" s="4695"/>
      <c r="AL134" s="4695"/>
      <c r="AM134" s="4695"/>
      <c r="AN134" s="4696"/>
    </row>
    <row r="135" spans="1:40" ht="12.6" customHeight="1">
      <c r="A135" s="4688"/>
      <c r="B135" s="4689"/>
      <c r="C135" s="4689"/>
      <c r="D135" s="4689"/>
      <c r="E135" s="4689"/>
      <c r="F135" s="4689"/>
      <c r="G135" s="4689"/>
      <c r="H135" s="4689"/>
      <c r="I135" s="4689"/>
      <c r="J135" s="4689"/>
      <c r="K135" s="4689"/>
      <c r="L135" s="4689"/>
      <c r="M135" s="4689"/>
      <c r="N135" s="4689"/>
      <c r="O135" s="4689"/>
      <c r="P135" s="4690"/>
      <c r="Q135" s="4688"/>
      <c r="R135" s="4689"/>
      <c r="S135" s="4689"/>
      <c r="T135" s="4689"/>
      <c r="U135" s="4689"/>
      <c r="V135" s="4690"/>
      <c r="W135" s="4688"/>
      <c r="X135" s="4689"/>
      <c r="Y135" s="4689"/>
      <c r="Z135" s="4689"/>
      <c r="AA135" s="4689"/>
      <c r="AB135" s="4689"/>
      <c r="AC135" s="4689"/>
      <c r="AD135" s="4689"/>
      <c r="AE135" s="4690"/>
      <c r="AF135" s="4697"/>
      <c r="AG135" s="4698"/>
      <c r="AH135" s="4698"/>
      <c r="AI135" s="4698"/>
      <c r="AJ135" s="4698"/>
      <c r="AK135" s="4698"/>
      <c r="AL135" s="4698"/>
      <c r="AM135" s="4698"/>
      <c r="AN135" s="4699"/>
    </row>
    <row r="136" spans="1:40" ht="12.6" customHeight="1">
      <c r="A136" s="4682"/>
      <c r="B136" s="4683"/>
      <c r="C136" s="4683"/>
      <c r="D136" s="4683"/>
      <c r="E136" s="4683"/>
      <c r="F136" s="4683"/>
      <c r="G136" s="4683"/>
      <c r="H136" s="4683"/>
      <c r="I136" s="4683"/>
      <c r="J136" s="4683"/>
      <c r="K136" s="4683"/>
      <c r="L136" s="4683"/>
      <c r="M136" s="4683"/>
      <c r="N136" s="4683"/>
      <c r="O136" s="4683"/>
      <c r="P136" s="4684"/>
      <c r="Q136" s="4682"/>
      <c r="R136" s="4683"/>
      <c r="S136" s="4683"/>
      <c r="T136" s="4683"/>
      <c r="U136" s="4683"/>
      <c r="V136" s="4684"/>
      <c r="W136" s="4682"/>
      <c r="X136" s="4683"/>
      <c r="Y136" s="4683"/>
      <c r="Z136" s="4683"/>
      <c r="AA136" s="4683"/>
      <c r="AB136" s="4683"/>
      <c r="AC136" s="4683"/>
      <c r="AD136" s="4683"/>
      <c r="AE136" s="4684"/>
      <c r="AF136" s="4691"/>
      <c r="AG136" s="4692"/>
      <c r="AH136" s="4692"/>
      <c r="AI136" s="4692"/>
      <c r="AJ136" s="4692"/>
      <c r="AK136" s="4692"/>
      <c r="AL136" s="4692"/>
      <c r="AM136" s="4692"/>
      <c r="AN136" s="4693"/>
    </row>
    <row r="137" spans="1:40" ht="12.6" customHeight="1">
      <c r="A137" s="4685"/>
      <c r="B137" s="4686"/>
      <c r="C137" s="4686"/>
      <c r="D137" s="4686"/>
      <c r="E137" s="4686"/>
      <c r="F137" s="4686"/>
      <c r="G137" s="4686"/>
      <c r="H137" s="4686"/>
      <c r="I137" s="4686"/>
      <c r="J137" s="4686"/>
      <c r="K137" s="4686"/>
      <c r="L137" s="4686"/>
      <c r="M137" s="4686"/>
      <c r="N137" s="4686"/>
      <c r="O137" s="4686"/>
      <c r="P137" s="4687"/>
      <c r="Q137" s="4685"/>
      <c r="R137" s="4686"/>
      <c r="S137" s="4686"/>
      <c r="T137" s="4686"/>
      <c r="U137" s="4686"/>
      <c r="V137" s="4687"/>
      <c r="W137" s="4685"/>
      <c r="X137" s="4686"/>
      <c r="Y137" s="4686"/>
      <c r="Z137" s="4686"/>
      <c r="AA137" s="4686"/>
      <c r="AB137" s="4686"/>
      <c r="AC137" s="4686"/>
      <c r="AD137" s="4686"/>
      <c r="AE137" s="4687"/>
      <c r="AF137" s="4694"/>
      <c r="AG137" s="4695"/>
      <c r="AH137" s="4695"/>
      <c r="AI137" s="4695"/>
      <c r="AJ137" s="4695"/>
      <c r="AK137" s="4695"/>
      <c r="AL137" s="4695"/>
      <c r="AM137" s="4695"/>
      <c r="AN137" s="4696"/>
    </row>
    <row r="138" spans="1:40" ht="12.6" customHeight="1">
      <c r="A138" s="4688"/>
      <c r="B138" s="4689"/>
      <c r="C138" s="4689"/>
      <c r="D138" s="4689"/>
      <c r="E138" s="4689"/>
      <c r="F138" s="4689"/>
      <c r="G138" s="4689"/>
      <c r="H138" s="4689"/>
      <c r="I138" s="4689"/>
      <c r="J138" s="4689"/>
      <c r="K138" s="4689"/>
      <c r="L138" s="4689"/>
      <c r="M138" s="4689"/>
      <c r="N138" s="4689"/>
      <c r="O138" s="4689"/>
      <c r="P138" s="4690"/>
      <c r="Q138" s="4688"/>
      <c r="R138" s="4689"/>
      <c r="S138" s="4689"/>
      <c r="T138" s="4689"/>
      <c r="U138" s="4689"/>
      <c r="V138" s="4690"/>
      <c r="W138" s="4688"/>
      <c r="X138" s="4689"/>
      <c r="Y138" s="4689"/>
      <c r="Z138" s="4689"/>
      <c r="AA138" s="4689"/>
      <c r="AB138" s="4689"/>
      <c r="AC138" s="4689"/>
      <c r="AD138" s="4689"/>
      <c r="AE138" s="4690"/>
      <c r="AF138" s="4697"/>
      <c r="AG138" s="4698"/>
      <c r="AH138" s="4698"/>
      <c r="AI138" s="4698"/>
      <c r="AJ138" s="4698"/>
      <c r="AK138" s="4698"/>
      <c r="AL138" s="4698"/>
      <c r="AM138" s="4698"/>
      <c r="AN138" s="4699"/>
    </row>
  </sheetData>
  <mergeCells count="172">
    <mergeCell ref="V10:AN11"/>
    <mergeCell ref="V12:AN13"/>
    <mergeCell ref="X17:AK19"/>
    <mergeCell ref="X14:AK16"/>
    <mergeCell ref="V8:AN9"/>
    <mergeCell ref="V6:AN7"/>
    <mergeCell ref="A133:P135"/>
    <mergeCell ref="Q133:V135"/>
    <mergeCell ref="W133:AE135"/>
    <mergeCell ref="AF133:AN135"/>
    <mergeCell ref="A121:P123"/>
    <mergeCell ref="Q121:V123"/>
    <mergeCell ref="W121:AE123"/>
    <mergeCell ref="AF121:AN123"/>
    <mergeCell ref="A124:P126"/>
    <mergeCell ref="Q124:V126"/>
    <mergeCell ref="W124:AE126"/>
    <mergeCell ref="AF124:AN126"/>
    <mergeCell ref="A115:P117"/>
    <mergeCell ref="Q115:V117"/>
    <mergeCell ref="W115:AE117"/>
    <mergeCell ref="AF115:AN117"/>
    <mergeCell ref="A118:P120"/>
    <mergeCell ref="Q118:V120"/>
    <mergeCell ref="W118:AE120"/>
    <mergeCell ref="A136:P138"/>
    <mergeCell ref="Q136:V138"/>
    <mergeCell ref="W136:AE138"/>
    <mergeCell ref="AF136:AN138"/>
    <mergeCell ref="A127:P129"/>
    <mergeCell ref="Q127:V129"/>
    <mergeCell ref="W127:AE129"/>
    <mergeCell ref="AF127:AN129"/>
    <mergeCell ref="A130:P132"/>
    <mergeCell ref="Q130:V132"/>
    <mergeCell ref="W130:AE132"/>
    <mergeCell ref="AF130:AN132"/>
    <mergeCell ref="AF118:AN120"/>
    <mergeCell ref="A109:P111"/>
    <mergeCell ref="Q109:V111"/>
    <mergeCell ref="W109:AE111"/>
    <mergeCell ref="AF109:AN111"/>
    <mergeCell ref="A112:P114"/>
    <mergeCell ref="Q112:V114"/>
    <mergeCell ref="W112:AE114"/>
    <mergeCell ref="AF112:AN114"/>
    <mergeCell ref="A103:P105"/>
    <mergeCell ref="Q103:V105"/>
    <mergeCell ref="W103:AE105"/>
    <mergeCell ref="AF103:AN105"/>
    <mergeCell ref="A106:P108"/>
    <mergeCell ref="Q106:V108"/>
    <mergeCell ref="W106:AE108"/>
    <mergeCell ref="AF106:AN108"/>
    <mergeCell ref="A100:P102"/>
    <mergeCell ref="Q100:V102"/>
    <mergeCell ref="W100:AE102"/>
    <mergeCell ref="AF100:AN102"/>
    <mergeCell ref="A73:P75"/>
    <mergeCell ref="Q73:V75"/>
    <mergeCell ref="W73:AE75"/>
    <mergeCell ref="AF73:AN75"/>
    <mergeCell ref="A91:P93"/>
    <mergeCell ref="Q91:V93"/>
    <mergeCell ref="W91:AE93"/>
    <mergeCell ref="AF91:AN93"/>
    <mergeCell ref="A94:P96"/>
    <mergeCell ref="Q94:V96"/>
    <mergeCell ref="W94:AE96"/>
    <mergeCell ref="AF94:AN96"/>
    <mergeCell ref="A88:P90"/>
    <mergeCell ref="Q88:V90"/>
    <mergeCell ref="W88:AE90"/>
    <mergeCell ref="AF88:AN90"/>
    <mergeCell ref="W79:AE81"/>
    <mergeCell ref="AF79:AN81"/>
    <mergeCell ref="W53:AE55"/>
    <mergeCell ref="AF53:AN55"/>
    <mergeCell ref="A44:P46"/>
    <mergeCell ref="Q44:V46"/>
    <mergeCell ref="W44:AE46"/>
    <mergeCell ref="AF44:AN46"/>
    <mergeCell ref="A97:P99"/>
    <mergeCell ref="Q97:V99"/>
    <mergeCell ref="W97:AE99"/>
    <mergeCell ref="AF97:AN99"/>
    <mergeCell ref="A85:P87"/>
    <mergeCell ref="Q85:V87"/>
    <mergeCell ref="W85:AE87"/>
    <mergeCell ref="AF85:AN87"/>
    <mergeCell ref="A76:P78"/>
    <mergeCell ref="Q76:V78"/>
    <mergeCell ref="A82:P84"/>
    <mergeCell ref="Q82:V84"/>
    <mergeCell ref="W82:AE84"/>
    <mergeCell ref="AF82:AN84"/>
    <mergeCell ref="W76:AE78"/>
    <mergeCell ref="AF76:AN78"/>
    <mergeCell ref="A79:P81"/>
    <mergeCell ref="Q79:V81"/>
    <mergeCell ref="W47:AE49"/>
    <mergeCell ref="AF47:AN49"/>
    <mergeCell ref="A9:Q13"/>
    <mergeCell ref="A14:P16"/>
    <mergeCell ref="W29:AE31"/>
    <mergeCell ref="AF29:AN31"/>
    <mergeCell ref="A41:P43"/>
    <mergeCell ref="Q41:V43"/>
    <mergeCell ref="W41:AE43"/>
    <mergeCell ref="AF41:AN43"/>
    <mergeCell ref="A32:P34"/>
    <mergeCell ref="Q32:V34"/>
    <mergeCell ref="W32:AE34"/>
    <mergeCell ref="AF32:AN34"/>
    <mergeCell ref="A35:P37"/>
    <mergeCell ref="Q35:V37"/>
    <mergeCell ref="W35:AE37"/>
    <mergeCell ref="AF35:AN37"/>
    <mergeCell ref="A20:F22"/>
    <mergeCell ref="A23:F25"/>
    <mergeCell ref="G20:AN22"/>
    <mergeCell ref="G23:AN25"/>
    <mergeCell ref="A26:P28"/>
    <mergeCell ref="Q26:V28"/>
    <mergeCell ref="W38:AE40"/>
    <mergeCell ref="AF38:AN40"/>
    <mergeCell ref="A71:AH72"/>
    <mergeCell ref="AI71:AJ72"/>
    <mergeCell ref="A62:P64"/>
    <mergeCell ref="Q62:V64"/>
    <mergeCell ref="W62:AE64"/>
    <mergeCell ref="AF62:AN64"/>
    <mergeCell ref="A56:P58"/>
    <mergeCell ref="Q56:V58"/>
    <mergeCell ref="W56:AE58"/>
    <mergeCell ref="AF56:AN58"/>
    <mergeCell ref="A59:P61"/>
    <mergeCell ref="Q59:V61"/>
    <mergeCell ref="W59:AE61"/>
    <mergeCell ref="AF59:AN61"/>
    <mergeCell ref="A65:P67"/>
    <mergeCell ref="Q65:V67"/>
    <mergeCell ref="W65:AE67"/>
    <mergeCell ref="AF65:AN67"/>
    <mergeCell ref="A50:P52"/>
    <mergeCell ref="Q50:V52"/>
    <mergeCell ref="A47:P49"/>
    <mergeCell ref="Q47:V49"/>
    <mergeCell ref="W50:AE52"/>
    <mergeCell ref="AF50:AN52"/>
    <mergeCell ref="A53:P55"/>
    <mergeCell ref="Q53:V55"/>
    <mergeCell ref="AK71:AL72"/>
    <mergeCell ref="AM71:AN72"/>
    <mergeCell ref="AM1:AN2"/>
    <mergeCell ref="AK1:AL2"/>
    <mergeCell ref="AI1:AJ2"/>
    <mergeCell ref="A1:AH2"/>
    <mergeCell ref="AM3:AN5"/>
    <mergeCell ref="AK3:AL5"/>
    <mergeCell ref="AI3:AJ5"/>
    <mergeCell ref="AG3:AH5"/>
    <mergeCell ref="AE3:AF5"/>
    <mergeCell ref="AC3:AD5"/>
    <mergeCell ref="Z3:AB5"/>
    <mergeCell ref="A3:Y5"/>
    <mergeCell ref="W26:AE28"/>
    <mergeCell ref="AF26:AN28"/>
    <mergeCell ref="A29:P31"/>
    <mergeCell ref="Q29:V31"/>
    <mergeCell ref="A38:P40"/>
    <mergeCell ref="Q38:V40"/>
  </mergeCells>
  <phoneticPr fontId="17"/>
  <dataValidations count="2">
    <dataValidation imeMode="hiragana" allowBlank="1" showInputMessage="1" showErrorMessage="1" sqref="G23:AN25 A29:P67 AF29:AN67 A76:AN138 X14:AK19"/>
    <dataValidation imeMode="halfAlpha" allowBlank="1" showInputMessage="1" showErrorMessage="1" sqref="AC3:AD5 AM1:AN2 AG3:AH5 AK3:AL5"/>
  </dataValidations>
  <printOptions horizontalCentered="1"/>
  <pageMargins left="0.78740157480314965" right="0.78740157480314965" top="0.39370078740157483" bottom="0.39370078740157483" header="0.39370078740157483" footer="0.39370078740157483"/>
  <pageSetup paperSize="9" scale="94" fitToHeight="2"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9:AO60"/>
  <sheetViews>
    <sheetView workbookViewId="0"/>
  </sheetViews>
  <sheetFormatPr defaultColWidth="2.125" defaultRowHeight="12.6" customHeight="1"/>
  <cols>
    <col min="1" max="30" width="2.125" style="174"/>
    <col min="31" max="31" width="2.5" style="174" bestFit="1" customWidth="1"/>
    <col min="32" max="16384" width="2.125" style="174"/>
  </cols>
  <sheetData>
    <row r="9" spans="1:41" ht="12.6" customHeight="1" thickBot="1">
      <c r="A9" s="3679" t="s">
        <v>1174</v>
      </c>
      <c r="B9" s="3679"/>
      <c r="C9" s="3679"/>
      <c r="D9" s="3679"/>
      <c r="E9" s="3679"/>
      <c r="F9" s="3679"/>
      <c r="G9" s="3679"/>
      <c r="H9" s="3679"/>
      <c r="I9" s="3679"/>
      <c r="J9" s="3679"/>
      <c r="K9" s="3679"/>
      <c r="L9" s="3679"/>
      <c r="M9" s="3679"/>
      <c r="N9" s="3679"/>
      <c r="O9" s="3679"/>
      <c r="P9" s="3679"/>
      <c r="Q9" s="3679"/>
      <c r="R9" s="3679"/>
      <c r="S9" s="3679"/>
      <c r="T9" s="3679"/>
      <c r="U9" s="3679"/>
      <c r="V9" s="3679"/>
      <c r="W9" s="3679"/>
      <c r="X9" s="3679"/>
      <c r="Y9" s="3679"/>
      <c r="Z9" s="3679"/>
      <c r="AA9" s="3679"/>
      <c r="AB9" s="3679"/>
      <c r="AC9" s="3679"/>
      <c r="AD9" s="216"/>
      <c r="AE9" s="216"/>
      <c r="AF9" s="216"/>
      <c r="AG9" s="216"/>
      <c r="AH9" s="216"/>
      <c r="AI9" s="216"/>
      <c r="AJ9" s="216"/>
      <c r="AK9" s="216"/>
      <c r="AL9" s="216"/>
      <c r="AM9" s="216"/>
      <c r="AN9" s="216"/>
    </row>
    <row r="10" spans="1:41" ht="12.6" customHeight="1" thickBot="1">
      <c r="A10" s="3679"/>
      <c r="B10" s="3679"/>
      <c r="C10" s="3679"/>
      <c r="D10" s="3679"/>
      <c r="E10" s="3679"/>
      <c r="F10" s="3679"/>
      <c r="G10" s="3679"/>
      <c r="H10" s="3679"/>
      <c r="I10" s="3679"/>
      <c r="J10" s="3679"/>
      <c r="K10" s="3679"/>
      <c r="L10" s="3679"/>
      <c r="M10" s="3679"/>
      <c r="N10" s="3679"/>
      <c r="O10" s="3679"/>
      <c r="P10" s="3679"/>
      <c r="Q10" s="3679"/>
      <c r="R10" s="3679"/>
      <c r="S10" s="3679"/>
      <c r="T10" s="3679"/>
      <c r="U10" s="3679"/>
      <c r="V10" s="3679"/>
      <c r="W10" s="3679"/>
      <c r="X10" s="3679"/>
      <c r="Y10" s="3679"/>
      <c r="Z10" s="3679"/>
      <c r="AA10" s="3679"/>
      <c r="AB10" s="3679"/>
      <c r="AC10" s="3679"/>
      <c r="AD10" s="4745">
        <f>一括入力シート!B41</f>
        <v>0</v>
      </c>
      <c r="AE10" s="4746"/>
      <c r="AF10" s="4746"/>
      <c r="AG10" s="4743" t="s">
        <v>258</v>
      </c>
      <c r="AH10" s="4744"/>
      <c r="AI10" s="4748">
        <f>一括入力シート!C41</f>
        <v>0</v>
      </c>
      <c r="AJ10" s="4749"/>
      <c r="AK10" s="4744" t="s">
        <v>1175</v>
      </c>
      <c r="AL10" s="4744"/>
      <c r="AM10" s="4744"/>
      <c r="AN10" s="4747"/>
    </row>
    <row r="11" spans="1:41" ht="12.6" customHeight="1">
      <c r="A11" s="4706"/>
      <c r="B11" s="4706"/>
      <c r="C11" s="4706"/>
      <c r="D11" s="4706"/>
      <c r="E11" s="4706"/>
      <c r="F11" s="4706"/>
      <c r="G11" s="4706"/>
      <c r="H11" s="4706"/>
      <c r="I11" s="4706"/>
      <c r="J11" s="4706"/>
      <c r="K11" s="4706"/>
      <c r="L11" s="4706"/>
      <c r="M11" s="4722"/>
      <c r="N11" s="289" t="s">
        <v>1176</v>
      </c>
      <c r="O11" s="290"/>
      <c r="P11" s="290"/>
      <c r="Q11" s="290"/>
      <c r="R11" s="290"/>
      <c r="S11" s="290"/>
      <c r="T11" s="290"/>
      <c r="U11" s="290"/>
      <c r="V11" s="290"/>
      <c r="W11" s="4701"/>
      <c r="X11" s="4701"/>
      <c r="Y11" s="4701"/>
      <c r="Z11" s="4701"/>
      <c r="AA11" s="4701"/>
      <c r="AB11" s="4701"/>
      <c r="AC11" s="4701"/>
      <c r="AD11" s="4701"/>
      <c r="AE11" s="291" t="s">
        <v>1177</v>
      </c>
      <c r="AF11" s="4746"/>
      <c r="AG11" s="4746"/>
      <c r="AH11" s="4750" t="s">
        <v>1178</v>
      </c>
      <c r="AI11" s="4750"/>
      <c r="AJ11" s="4750"/>
      <c r="AK11" s="4172"/>
      <c r="AL11" s="4172"/>
      <c r="AM11" s="4750" t="s">
        <v>1179</v>
      </c>
      <c r="AN11" s="4781"/>
      <c r="AO11" s="295"/>
    </row>
    <row r="12" spans="1:41" ht="12.6" customHeight="1">
      <c r="A12" s="3029"/>
      <c r="B12" s="3029"/>
      <c r="C12" s="3029"/>
      <c r="D12" s="3029"/>
      <c r="E12" s="3029"/>
      <c r="F12" s="3029"/>
      <c r="G12" s="3029"/>
      <c r="H12" s="3029"/>
      <c r="I12" s="3029"/>
      <c r="J12" s="3029"/>
      <c r="K12" s="3029"/>
      <c r="L12" s="3029"/>
      <c r="M12" s="4779"/>
      <c r="N12" s="292"/>
      <c r="O12" s="4702">
        <f>一括入力シート!B6</f>
        <v>0</v>
      </c>
      <c r="P12" s="4702"/>
      <c r="Q12" s="4702"/>
      <c r="R12" s="4702"/>
      <c r="S12" s="4702"/>
      <c r="T12" s="4702"/>
      <c r="U12" s="4702"/>
      <c r="V12" s="4702"/>
      <c r="W12" s="4702"/>
      <c r="X12" s="4702"/>
      <c r="Y12" s="4702"/>
      <c r="Z12" s="4702"/>
      <c r="AA12" s="4702"/>
      <c r="AB12" s="4702"/>
      <c r="AC12" s="4702"/>
      <c r="AD12" s="4702"/>
      <c r="AE12" s="4702"/>
      <c r="AF12" s="4702"/>
      <c r="AG12" s="4702"/>
      <c r="AH12" s="4702"/>
      <c r="AI12" s="4702"/>
      <c r="AJ12" s="4702"/>
      <c r="AK12" s="4702"/>
      <c r="AL12" s="4702"/>
      <c r="AM12" s="4702"/>
      <c r="AN12" s="4703"/>
    </row>
    <row r="13" spans="1:41" ht="12.6" customHeight="1" thickBot="1">
      <c r="A13" s="3029"/>
      <c r="B13" s="3029"/>
      <c r="C13" s="3029"/>
      <c r="D13" s="3029"/>
      <c r="E13" s="3029"/>
      <c r="F13" s="3029"/>
      <c r="G13" s="3029"/>
      <c r="H13" s="3029"/>
      <c r="I13" s="3029"/>
      <c r="J13" s="3029"/>
      <c r="K13" s="3029"/>
      <c r="L13" s="3029"/>
      <c r="M13" s="4779"/>
      <c r="N13" s="292"/>
      <c r="O13" s="4704"/>
      <c r="P13" s="4704"/>
      <c r="Q13" s="4704"/>
      <c r="R13" s="4704"/>
      <c r="S13" s="4704"/>
      <c r="T13" s="4704"/>
      <c r="U13" s="4704"/>
      <c r="V13" s="4704"/>
      <c r="W13" s="4704"/>
      <c r="X13" s="4704"/>
      <c r="Y13" s="4704"/>
      <c r="Z13" s="4704"/>
      <c r="AA13" s="4704"/>
      <c r="AB13" s="4704"/>
      <c r="AC13" s="4704"/>
      <c r="AD13" s="4704"/>
      <c r="AE13" s="4704"/>
      <c r="AF13" s="4704"/>
      <c r="AG13" s="4704"/>
      <c r="AH13" s="4704"/>
      <c r="AI13" s="4704"/>
      <c r="AJ13" s="4704"/>
      <c r="AK13" s="4704"/>
      <c r="AL13" s="4704"/>
      <c r="AM13" s="4704"/>
      <c r="AN13" s="4705"/>
    </row>
    <row r="14" spans="1:41" ht="12.6" customHeight="1" thickTop="1" thickBot="1">
      <c r="A14" s="4778"/>
      <c r="B14" s="4778"/>
      <c r="C14" s="4778"/>
      <c r="D14" s="4778"/>
      <c r="E14" s="4778"/>
      <c r="F14" s="4778"/>
      <c r="G14" s="4778"/>
      <c r="H14" s="4778"/>
      <c r="I14" s="4778"/>
      <c r="J14" s="4778"/>
      <c r="K14" s="4778"/>
      <c r="L14" s="4778"/>
      <c r="M14" s="4780"/>
      <c r="N14" s="293"/>
      <c r="O14" s="294"/>
      <c r="P14" s="294"/>
      <c r="Q14" s="294"/>
      <c r="R14" s="294"/>
      <c r="S14" s="294"/>
      <c r="T14" s="294"/>
      <c r="U14" s="294"/>
      <c r="V14" s="4760"/>
      <c r="W14" s="4760"/>
      <c r="X14" s="4760"/>
      <c r="Y14" s="4760" t="s">
        <v>1225</v>
      </c>
      <c r="Z14" s="4760"/>
      <c r="AA14" s="4760"/>
      <c r="AB14" s="4760"/>
      <c r="AC14" s="4719"/>
      <c r="AD14" s="4719"/>
      <c r="AE14" s="4719" t="s">
        <v>1180</v>
      </c>
      <c r="AF14" s="4719"/>
      <c r="AG14" s="4719"/>
      <c r="AH14" s="4719"/>
      <c r="AI14" s="4719"/>
      <c r="AJ14" s="4719"/>
      <c r="AK14" s="4719" t="s">
        <v>1181</v>
      </c>
      <c r="AL14" s="4719"/>
      <c r="AM14" s="4719"/>
      <c r="AN14" s="4720"/>
    </row>
    <row r="15" spans="1:41" ht="12.6" customHeight="1">
      <c r="A15" s="4723" t="s">
        <v>1182</v>
      </c>
      <c r="B15" s="4711"/>
      <c r="C15" s="4711"/>
      <c r="D15" s="4711"/>
      <c r="E15" s="4711"/>
      <c r="F15" s="4711"/>
      <c r="G15" s="4711"/>
      <c r="H15" s="4711" t="s">
        <v>2</v>
      </c>
      <c r="I15" s="4711"/>
      <c r="J15" s="4711"/>
      <c r="K15" s="4711"/>
      <c r="L15" s="4711"/>
      <c r="M15" s="4711"/>
      <c r="N15" s="4711"/>
      <c r="O15" s="4711" t="s">
        <v>1183</v>
      </c>
      <c r="P15" s="4711"/>
      <c r="Q15" s="4711"/>
      <c r="R15" s="4711"/>
      <c r="S15" s="4711"/>
      <c r="T15" s="4711"/>
      <c r="U15" s="4711"/>
      <c r="V15" s="4711"/>
      <c r="W15" s="4711"/>
      <c r="X15" s="4711"/>
      <c r="Y15" s="4711"/>
      <c r="Z15" s="4711"/>
      <c r="AA15" s="4711"/>
      <c r="AB15" s="4711"/>
      <c r="AC15" s="4711"/>
      <c r="AD15" s="4711"/>
      <c r="AE15" s="4711"/>
      <c r="AF15" s="4711"/>
      <c r="AG15" s="4711" t="s">
        <v>1184</v>
      </c>
      <c r="AH15" s="4711"/>
      <c r="AI15" s="4711"/>
      <c r="AJ15" s="4711"/>
      <c r="AK15" s="4711"/>
      <c r="AL15" s="4711"/>
      <c r="AM15" s="4711"/>
      <c r="AN15" s="4712"/>
    </row>
    <row r="16" spans="1:41" ht="12.6" customHeight="1">
      <c r="A16" s="4716" t="s">
        <v>1185</v>
      </c>
      <c r="B16" s="4717"/>
      <c r="C16" s="4717"/>
      <c r="D16" s="4717"/>
      <c r="E16" s="4717"/>
      <c r="F16" s="4717"/>
      <c r="G16" s="4718"/>
      <c r="H16" s="4713"/>
      <c r="I16" s="4714"/>
      <c r="J16" s="4714"/>
      <c r="K16" s="4714"/>
      <c r="L16" s="4714"/>
      <c r="M16" s="4714"/>
      <c r="N16" s="4721"/>
      <c r="O16" s="4714"/>
      <c r="P16" s="4714"/>
      <c r="Q16" s="4714"/>
      <c r="R16" s="4714"/>
      <c r="S16" s="4714"/>
      <c r="T16" s="4714"/>
      <c r="U16" s="4714"/>
      <c r="V16" s="4714"/>
      <c r="W16" s="4714"/>
      <c r="X16" s="4714"/>
      <c r="Y16" s="4714"/>
      <c r="Z16" s="4714"/>
      <c r="AA16" s="4714"/>
      <c r="AB16" s="366" t="s">
        <v>1186</v>
      </c>
      <c r="AC16" s="4754"/>
      <c r="AD16" s="4754"/>
      <c r="AE16" s="4754"/>
      <c r="AF16" s="4755"/>
      <c r="AG16" s="4713"/>
      <c r="AH16" s="4714"/>
      <c r="AI16" s="4714"/>
      <c r="AJ16" s="4714"/>
      <c r="AK16" s="4714"/>
      <c r="AL16" s="4714"/>
      <c r="AM16" s="4714"/>
      <c r="AN16" s="4715"/>
    </row>
    <row r="17" spans="1:40" ht="12.6" customHeight="1">
      <c r="A17" s="4724" t="s">
        <v>1187</v>
      </c>
      <c r="B17" s="4725"/>
      <c r="C17" s="4725"/>
      <c r="D17" s="4725"/>
      <c r="E17" s="4725"/>
      <c r="F17" s="4725"/>
      <c r="G17" s="4726"/>
      <c r="H17" s="4707"/>
      <c r="I17" s="4708"/>
      <c r="J17" s="4708"/>
      <c r="K17" s="4708"/>
      <c r="L17" s="4708"/>
      <c r="M17" s="4708"/>
      <c r="N17" s="4710"/>
      <c r="O17" s="4708"/>
      <c r="P17" s="4708"/>
      <c r="Q17" s="4708"/>
      <c r="R17" s="4708"/>
      <c r="S17" s="4708"/>
      <c r="T17" s="4708"/>
      <c r="U17" s="4708"/>
      <c r="V17" s="4708"/>
      <c r="W17" s="4708"/>
      <c r="X17" s="4708"/>
      <c r="Y17" s="4708"/>
      <c r="Z17" s="4708"/>
      <c r="AA17" s="4708"/>
      <c r="AB17" s="367" t="s">
        <v>1186</v>
      </c>
      <c r="AC17" s="4734"/>
      <c r="AD17" s="4734"/>
      <c r="AE17" s="4734"/>
      <c r="AF17" s="4735"/>
      <c r="AG17" s="4707"/>
      <c r="AH17" s="4708"/>
      <c r="AI17" s="4708"/>
      <c r="AJ17" s="4708"/>
      <c r="AK17" s="4708"/>
      <c r="AL17" s="4708"/>
      <c r="AM17" s="4708"/>
      <c r="AN17" s="4709"/>
    </row>
    <row r="18" spans="1:40" ht="12.6" customHeight="1">
      <c r="A18" s="4724" t="s">
        <v>1188</v>
      </c>
      <c r="B18" s="4725"/>
      <c r="C18" s="4725"/>
      <c r="D18" s="4725"/>
      <c r="E18" s="4725"/>
      <c r="F18" s="4725"/>
      <c r="G18" s="4726"/>
      <c r="H18" s="4707"/>
      <c r="I18" s="4708"/>
      <c r="J18" s="4708"/>
      <c r="K18" s="4708"/>
      <c r="L18" s="4708"/>
      <c r="M18" s="4708"/>
      <c r="N18" s="4710"/>
      <c r="O18" s="4708"/>
      <c r="P18" s="4708"/>
      <c r="Q18" s="4708"/>
      <c r="R18" s="4708"/>
      <c r="S18" s="4708"/>
      <c r="T18" s="4708"/>
      <c r="U18" s="4708"/>
      <c r="V18" s="4708"/>
      <c r="W18" s="4708"/>
      <c r="X18" s="4708"/>
      <c r="Y18" s="4708"/>
      <c r="Z18" s="4708"/>
      <c r="AA18" s="4708"/>
      <c r="AB18" s="367" t="s">
        <v>1189</v>
      </c>
      <c r="AC18" s="4734"/>
      <c r="AD18" s="4734"/>
      <c r="AE18" s="4734"/>
      <c r="AF18" s="4735"/>
      <c r="AG18" s="4707"/>
      <c r="AH18" s="4708"/>
      <c r="AI18" s="4708"/>
      <c r="AJ18" s="4708"/>
      <c r="AK18" s="4708"/>
      <c r="AL18" s="4708"/>
      <c r="AM18" s="4708"/>
      <c r="AN18" s="4709"/>
    </row>
    <row r="19" spans="1:40" ht="12.6" customHeight="1">
      <c r="A19" s="4724" t="s">
        <v>1466</v>
      </c>
      <c r="B19" s="4725"/>
      <c r="C19" s="4725"/>
      <c r="D19" s="4725"/>
      <c r="E19" s="4725"/>
      <c r="F19" s="4725"/>
      <c r="G19" s="4726"/>
      <c r="H19" s="4707"/>
      <c r="I19" s="4708"/>
      <c r="J19" s="4708"/>
      <c r="K19" s="4708"/>
      <c r="L19" s="4708"/>
      <c r="M19" s="4708"/>
      <c r="N19" s="4710"/>
      <c r="O19" s="4708"/>
      <c r="P19" s="4708"/>
      <c r="Q19" s="4708"/>
      <c r="R19" s="4708"/>
      <c r="S19" s="4708"/>
      <c r="T19" s="4708"/>
      <c r="U19" s="4708"/>
      <c r="V19" s="4708"/>
      <c r="W19" s="4708"/>
      <c r="X19" s="4708"/>
      <c r="Y19" s="4708"/>
      <c r="Z19" s="4708"/>
      <c r="AA19" s="4708"/>
      <c r="AB19" s="367" t="s">
        <v>1189</v>
      </c>
      <c r="AC19" s="4734"/>
      <c r="AD19" s="4734"/>
      <c r="AE19" s="4734"/>
      <c r="AF19" s="4735"/>
      <c r="AG19" s="4707"/>
      <c r="AH19" s="4708"/>
      <c r="AI19" s="4708"/>
      <c r="AJ19" s="4708"/>
      <c r="AK19" s="4708"/>
      <c r="AL19" s="4708"/>
      <c r="AM19" s="4708"/>
      <c r="AN19" s="4709"/>
    </row>
    <row r="20" spans="1:40" ht="12.6" customHeight="1">
      <c r="A20" s="4724" t="s">
        <v>1190</v>
      </c>
      <c r="B20" s="4725"/>
      <c r="C20" s="4725"/>
      <c r="D20" s="4725"/>
      <c r="E20" s="4725"/>
      <c r="F20" s="4725"/>
      <c r="G20" s="4726"/>
      <c r="H20" s="4707"/>
      <c r="I20" s="4708"/>
      <c r="J20" s="4708"/>
      <c r="K20" s="4708"/>
      <c r="L20" s="4708"/>
      <c r="M20" s="4708"/>
      <c r="N20" s="4710"/>
      <c r="O20" s="4708"/>
      <c r="P20" s="4708"/>
      <c r="Q20" s="4708"/>
      <c r="R20" s="4708"/>
      <c r="S20" s="4708"/>
      <c r="T20" s="4708"/>
      <c r="U20" s="4708"/>
      <c r="V20" s="4708"/>
      <c r="W20" s="4708"/>
      <c r="X20" s="4708"/>
      <c r="Y20" s="4708"/>
      <c r="Z20" s="4708"/>
      <c r="AA20" s="4708"/>
      <c r="AB20" s="367" t="s">
        <v>1189</v>
      </c>
      <c r="AC20" s="4734"/>
      <c r="AD20" s="4734"/>
      <c r="AE20" s="4734"/>
      <c r="AF20" s="4735"/>
      <c r="AG20" s="4707"/>
      <c r="AH20" s="4708"/>
      <c r="AI20" s="4708"/>
      <c r="AJ20" s="4708"/>
      <c r="AK20" s="4708"/>
      <c r="AL20" s="4708"/>
      <c r="AM20" s="4708"/>
      <c r="AN20" s="4709"/>
    </row>
    <row r="21" spans="1:40" ht="12.6" customHeight="1">
      <c r="A21" s="4724" t="s">
        <v>1191</v>
      </c>
      <c r="B21" s="4725"/>
      <c r="C21" s="4725"/>
      <c r="D21" s="4725"/>
      <c r="E21" s="4725"/>
      <c r="F21" s="4725"/>
      <c r="G21" s="4726"/>
      <c r="H21" s="4707"/>
      <c r="I21" s="4708"/>
      <c r="J21" s="4708"/>
      <c r="K21" s="4708"/>
      <c r="L21" s="4708"/>
      <c r="M21" s="4708"/>
      <c r="N21" s="4710"/>
      <c r="O21" s="4708"/>
      <c r="P21" s="4708"/>
      <c r="Q21" s="4708"/>
      <c r="R21" s="4708"/>
      <c r="S21" s="4708"/>
      <c r="T21" s="4708"/>
      <c r="U21" s="4708"/>
      <c r="V21" s="4708"/>
      <c r="W21" s="4708"/>
      <c r="X21" s="4708"/>
      <c r="Y21" s="4708"/>
      <c r="Z21" s="4708"/>
      <c r="AA21" s="4708"/>
      <c r="AB21" s="367" t="s">
        <v>1189</v>
      </c>
      <c r="AC21" s="4734"/>
      <c r="AD21" s="4734"/>
      <c r="AE21" s="4734"/>
      <c r="AF21" s="4735"/>
      <c r="AG21" s="4707"/>
      <c r="AH21" s="4708"/>
      <c r="AI21" s="4708"/>
      <c r="AJ21" s="4708"/>
      <c r="AK21" s="4708"/>
      <c r="AL21" s="4708"/>
      <c r="AM21" s="4708"/>
      <c r="AN21" s="4709"/>
    </row>
    <row r="22" spans="1:40" ht="12.6" customHeight="1">
      <c r="A22" s="4724" t="s">
        <v>1192</v>
      </c>
      <c r="B22" s="4725"/>
      <c r="C22" s="4725"/>
      <c r="D22" s="4725"/>
      <c r="E22" s="4725"/>
      <c r="F22" s="4725"/>
      <c r="G22" s="4726"/>
      <c r="H22" s="4707"/>
      <c r="I22" s="4708"/>
      <c r="J22" s="4708"/>
      <c r="K22" s="4708"/>
      <c r="L22" s="4708"/>
      <c r="M22" s="4708"/>
      <c r="N22" s="4710"/>
      <c r="O22" s="4708"/>
      <c r="P22" s="4708"/>
      <c r="Q22" s="4708"/>
      <c r="R22" s="4708"/>
      <c r="S22" s="4708"/>
      <c r="T22" s="4708"/>
      <c r="U22" s="4708"/>
      <c r="V22" s="4708"/>
      <c r="W22" s="4708"/>
      <c r="X22" s="4708"/>
      <c r="Y22" s="4708"/>
      <c r="Z22" s="4708"/>
      <c r="AA22" s="4708"/>
      <c r="AB22" s="367" t="s">
        <v>1189</v>
      </c>
      <c r="AC22" s="4734"/>
      <c r="AD22" s="4734"/>
      <c r="AE22" s="4734"/>
      <c r="AF22" s="4735"/>
      <c r="AG22" s="4707"/>
      <c r="AH22" s="4708"/>
      <c r="AI22" s="4708"/>
      <c r="AJ22" s="4708"/>
      <c r="AK22" s="4708"/>
      <c r="AL22" s="4708"/>
      <c r="AM22" s="4708"/>
      <c r="AN22" s="4709"/>
    </row>
    <row r="23" spans="1:40" ht="12.6" customHeight="1" thickBot="1">
      <c r="A23" s="4772"/>
      <c r="B23" s="4773"/>
      <c r="C23" s="4773"/>
      <c r="D23" s="4773"/>
      <c r="E23" s="4773"/>
      <c r="F23" s="4773"/>
      <c r="G23" s="4774"/>
      <c r="H23" s="4761"/>
      <c r="I23" s="4762"/>
      <c r="J23" s="4762"/>
      <c r="K23" s="4762"/>
      <c r="L23" s="4762"/>
      <c r="M23" s="4762"/>
      <c r="N23" s="4764"/>
      <c r="O23" s="4762"/>
      <c r="P23" s="4762"/>
      <c r="Q23" s="4762"/>
      <c r="R23" s="4762"/>
      <c r="S23" s="4762"/>
      <c r="T23" s="4762"/>
      <c r="U23" s="4762"/>
      <c r="V23" s="4762"/>
      <c r="W23" s="4762"/>
      <c r="X23" s="4762"/>
      <c r="Y23" s="4762"/>
      <c r="Z23" s="4762"/>
      <c r="AA23" s="4762"/>
      <c r="AB23" s="368" t="s">
        <v>1189</v>
      </c>
      <c r="AC23" s="4756"/>
      <c r="AD23" s="4756"/>
      <c r="AE23" s="4756"/>
      <c r="AF23" s="4757"/>
      <c r="AG23" s="4761"/>
      <c r="AH23" s="4762"/>
      <c r="AI23" s="4762"/>
      <c r="AJ23" s="4762"/>
      <c r="AK23" s="4762"/>
      <c r="AL23" s="4762"/>
      <c r="AM23" s="4762"/>
      <c r="AN23" s="4763"/>
    </row>
    <row r="24" spans="1:40" ht="12.6" customHeight="1">
      <c r="A24" s="4723" t="s">
        <v>1193</v>
      </c>
      <c r="B24" s="4711"/>
      <c r="C24" s="4711"/>
      <c r="D24" s="4711"/>
      <c r="E24" s="4711"/>
      <c r="F24" s="4711"/>
      <c r="G24" s="4711"/>
      <c r="H24" s="4711" t="s">
        <v>1194</v>
      </c>
      <c r="I24" s="4711"/>
      <c r="J24" s="4711"/>
      <c r="K24" s="4711"/>
      <c r="L24" s="4711"/>
      <c r="M24" s="4711"/>
      <c r="N24" s="4711"/>
      <c r="O24" s="4711" t="s">
        <v>1195</v>
      </c>
      <c r="P24" s="4711"/>
      <c r="Q24" s="4711"/>
      <c r="R24" s="4711"/>
      <c r="S24" s="4711"/>
      <c r="T24" s="4711"/>
      <c r="U24" s="4711"/>
      <c r="V24" s="4711" t="s">
        <v>1183</v>
      </c>
      <c r="W24" s="4711"/>
      <c r="X24" s="4711"/>
      <c r="Y24" s="4711"/>
      <c r="Z24" s="4711"/>
      <c r="AA24" s="4711"/>
      <c r="AB24" s="4711"/>
      <c r="AC24" s="4711"/>
      <c r="AD24" s="4711"/>
      <c r="AE24" s="4711"/>
      <c r="AF24" s="4711"/>
      <c r="AG24" s="4711" t="s">
        <v>1184</v>
      </c>
      <c r="AH24" s="4711"/>
      <c r="AI24" s="4711"/>
      <c r="AJ24" s="4711"/>
      <c r="AK24" s="4711"/>
      <c r="AL24" s="4711"/>
      <c r="AM24" s="4711"/>
      <c r="AN24" s="4712"/>
    </row>
    <row r="25" spans="1:40" ht="12.6" customHeight="1">
      <c r="A25" s="4768" t="s">
        <v>1196</v>
      </c>
      <c r="B25" s="4775" t="s">
        <v>1197</v>
      </c>
      <c r="C25" s="4717"/>
      <c r="D25" s="4717"/>
      <c r="E25" s="4717"/>
      <c r="F25" s="4717"/>
      <c r="G25" s="4718"/>
      <c r="H25" s="4713"/>
      <c r="I25" s="4714"/>
      <c r="J25" s="4714"/>
      <c r="K25" s="4714"/>
      <c r="L25" s="4714"/>
      <c r="M25" s="4714"/>
      <c r="N25" s="4721"/>
      <c r="O25" s="4713"/>
      <c r="P25" s="4714"/>
      <c r="Q25" s="4714"/>
      <c r="R25" s="4714"/>
      <c r="S25" s="4714"/>
      <c r="T25" s="4714"/>
      <c r="U25" s="4721"/>
      <c r="V25" s="4713"/>
      <c r="W25" s="4714"/>
      <c r="X25" s="4714"/>
      <c r="Y25" s="4714"/>
      <c r="Z25" s="4714"/>
      <c r="AA25" s="4714"/>
      <c r="AB25" s="366" t="s">
        <v>1198</v>
      </c>
      <c r="AC25" s="4754"/>
      <c r="AD25" s="4754"/>
      <c r="AE25" s="4754"/>
      <c r="AF25" s="4755"/>
      <c r="AG25" s="4713"/>
      <c r="AH25" s="4714"/>
      <c r="AI25" s="4714"/>
      <c r="AJ25" s="4714"/>
      <c r="AK25" s="4714"/>
      <c r="AL25" s="4714"/>
      <c r="AM25" s="4714"/>
      <c r="AN25" s="4715"/>
    </row>
    <row r="26" spans="1:40" ht="12.6" customHeight="1">
      <c r="A26" s="4759"/>
      <c r="B26" s="4727" t="s">
        <v>1199</v>
      </c>
      <c r="C26" s="4725"/>
      <c r="D26" s="4725"/>
      <c r="E26" s="4725"/>
      <c r="F26" s="4725"/>
      <c r="G26" s="4726"/>
      <c r="H26" s="4707"/>
      <c r="I26" s="4708"/>
      <c r="J26" s="4708"/>
      <c r="K26" s="4708"/>
      <c r="L26" s="4708"/>
      <c r="M26" s="4708"/>
      <c r="N26" s="4710"/>
      <c r="O26" s="4707"/>
      <c r="P26" s="4708"/>
      <c r="Q26" s="4708"/>
      <c r="R26" s="4708"/>
      <c r="S26" s="4708"/>
      <c r="T26" s="4708"/>
      <c r="U26" s="4710"/>
      <c r="V26" s="4707"/>
      <c r="W26" s="4708"/>
      <c r="X26" s="4708"/>
      <c r="Y26" s="4708"/>
      <c r="Z26" s="4708"/>
      <c r="AA26" s="4708"/>
      <c r="AB26" s="367" t="s">
        <v>1200</v>
      </c>
      <c r="AC26" s="4734"/>
      <c r="AD26" s="4734"/>
      <c r="AE26" s="4734"/>
      <c r="AF26" s="4735"/>
      <c r="AG26" s="4707"/>
      <c r="AH26" s="4708"/>
      <c r="AI26" s="4708"/>
      <c r="AJ26" s="4708"/>
      <c r="AK26" s="4708"/>
      <c r="AL26" s="4708"/>
      <c r="AM26" s="4708"/>
      <c r="AN26" s="4709"/>
    </row>
    <row r="27" spans="1:40" ht="12.6" customHeight="1">
      <c r="A27" s="4759"/>
      <c r="B27" s="4727" t="s">
        <v>1201</v>
      </c>
      <c r="C27" s="4725"/>
      <c r="D27" s="4725"/>
      <c r="E27" s="4725"/>
      <c r="F27" s="4725"/>
      <c r="G27" s="4726"/>
      <c r="H27" s="4707"/>
      <c r="I27" s="4708"/>
      <c r="J27" s="4708"/>
      <c r="K27" s="4708"/>
      <c r="L27" s="4708"/>
      <c r="M27" s="4708"/>
      <c r="N27" s="4710"/>
      <c r="O27" s="4707"/>
      <c r="P27" s="4708"/>
      <c r="Q27" s="4708"/>
      <c r="R27" s="4708"/>
      <c r="S27" s="4708"/>
      <c r="T27" s="4708"/>
      <c r="U27" s="4710"/>
      <c r="V27" s="4707"/>
      <c r="W27" s="4708"/>
      <c r="X27" s="4708"/>
      <c r="Y27" s="4708"/>
      <c r="Z27" s="4708"/>
      <c r="AA27" s="4708"/>
      <c r="AB27" s="367" t="s">
        <v>1200</v>
      </c>
      <c r="AC27" s="4734"/>
      <c r="AD27" s="4734"/>
      <c r="AE27" s="4734"/>
      <c r="AF27" s="4735"/>
      <c r="AG27" s="4707"/>
      <c r="AH27" s="4708"/>
      <c r="AI27" s="4708"/>
      <c r="AJ27" s="4708"/>
      <c r="AK27" s="4708"/>
      <c r="AL27" s="4708"/>
      <c r="AM27" s="4708"/>
      <c r="AN27" s="4709"/>
    </row>
    <row r="28" spans="1:40" ht="12.6" customHeight="1">
      <c r="A28" s="4759"/>
      <c r="B28" s="4727" t="s">
        <v>1202</v>
      </c>
      <c r="C28" s="4725"/>
      <c r="D28" s="4725"/>
      <c r="E28" s="4725"/>
      <c r="F28" s="4725"/>
      <c r="G28" s="4726"/>
      <c r="H28" s="4707"/>
      <c r="I28" s="4708"/>
      <c r="J28" s="4708"/>
      <c r="K28" s="4708"/>
      <c r="L28" s="4708"/>
      <c r="M28" s="4708"/>
      <c r="N28" s="4710"/>
      <c r="O28" s="4707"/>
      <c r="P28" s="4708"/>
      <c r="Q28" s="4708"/>
      <c r="R28" s="4708"/>
      <c r="S28" s="4708"/>
      <c r="T28" s="4708"/>
      <c r="U28" s="4710"/>
      <c r="V28" s="4707"/>
      <c r="W28" s="4708"/>
      <c r="X28" s="4708"/>
      <c r="Y28" s="4708"/>
      <c r="Z28" s="4708"/>
      <c r="AA28" s="4708"/>
      <c r="AB28" s="367" t="s">
        <v>1203</v>
      </c>
      <c r="AC28" s="4734"/>
      <c r="AD28" s="4734"/>
      <c r="AE28" s="4734"/>
      <c r="AF28" s="4735"/>
      <c r="AG28" s="4707"/>
      <c r="AH28" s="4708"/>
      <c r="AI28" s="4708"/>
      <c r="AJ28" s="4708"/>
      <c r="AK28" s="4708"/>
      <c r="AL28" s="4708"/>
      <c r="AM28" s="4708"/>
      <c r="AN28" s="4709"/>
    </row>
    <row r="29" spans="1:40" ht="12.6" customHeight="1">
      <c r="A29" s="4759"/>
      <c r="B29" s="4727" t="s">
        <v>1204</v>
      </c>
      <c r="C29" s="4725"/>
      <c r="D29" s="4725"/>
      <c r="E29" s="4725"/>
      <c r="F29" s="4725"/>
      <c r="G29" s="4726"/>
      <c r="H29" s="4707"/>
      <c r="I29" s="4708"/>
      <c r="J29" s="4708"/>
      <c r="K29" s="4708"/>
      <c r="L29" s="4708"/>
      <c r="M29" s="4708"/>
      <c r="N29" s="4710"/>
      <c r="O29" s="4707"/>
      <c r="P29" s="4708"/>
      <c r="Q29" s="4708"/>
      <c r="R29" s="4708"/>
      <c r="S29" s="4708"/>
      <c r="T29" s="4708"/>
      <c r="U29" s="4710"/>
      <c r="V29" s="4707"/>
      <c r="W29" s="4708"/>
      <c r="X29" s="4708"/>
      <c r="Y29" s="4708"/>
      <c r="Z29" s="4708"/>
      <c r="AA29" s="4708"/>
      <c r="AB29" s="367" t="s">
        <v>1203</v>
      </c>
      <c r="AC29" s="4734"/>
      <c r="AD29" s="4734"/>
      <c r="AE29" s="4734"/>
      <c r="AF29" s="4735"/>
      <c r="AG29" s="4707"/>
      <c r="AH29" s="4708"/>
      <c r="AI29" s="4708"/>
      <c r="AJ29" s="4708"/>
      <c r="AK29" s="4708"/>
      <c r="AL29" s="4708"/>
      <c r="AM29" s="4708"/>
      <c r="AN29" s="4709"/>
    </row>
    <row r="30" spans="1:40" ht="12.6" customHeight="1" thickBot="1">
      <c r="A30" s="4767"/>
      <c r="B30" s="4731"/>
      <c r="C30" s="4732"/>
      <c r="D30" s="4732"/>
      <c r="E30" s="4732"/>
      <c r="F30" s="4732"/>
      <c r="G30" s="4733"/>
      <c r="H30" s="4728"/>
      <c r="I30" s="4729"/>
      <c r="J30" s="4729"/>
      <c r="K30" s="4729"/>
      <c r="L30" s="4729"/>
      <c r="M30" s="4729"/>
      <c r="N30" s="4766"/>
      <c r="O30" s="4728"/>
      <c r="P30" s="4729"/>
      <c r="Q30" s="4729"/>
      <c r="R30" s="4729"/>
      <c r="S30" s="4729"/>
      <c r="T30" s="4729"/>
      <c r="U30" s="4766"/>
      <c r="V30" s="4728"/>
      <c r="W30" s="4729"/>
      <c r="X30" s="4729"/>
      <c r="Y30" s="4729"/>
      <c r="Z30" s="4729"/>
      <c r="AA30" s="4729"/>
      <c r="AB30" s="369" t="s">
        <v>1189</v>
      </c>
      <c r="AC30" s="4736"/>
      <c r="AD30" s="4736"/>
      <c r="AE30" s="4736"/>
      <c r="AF30" s="4737"/>
      <c r="AG30" s="4728"/>
      <c r="AH30" s="4729"/>
      <c r="AI30" s="4729"/>
      <c r="AJ30" s="4729"/>
      <c r="AK30" s="4729"/>
      <c r="AL30" s="4729"/>
      <c r="AM30" s="4729"/>
      <c r="AN30" s="4730"/>
    </row>
    <row r="31" spans="1:40" ht="12.6" customHeight="1" thickTop="1">
      <c r="A31" s="4758" t="s">
        <v>1205</v>
      </c>
      <c r="B31" s="4769" t="s">
        <v>1464</v>
      </c>
      <c r="C31" s="4770"/>
      <c r="D31" s="4770"/>
      <c r="E31" s="4770"/>
      <c r="F31" s="4770"/>
      <c r="G31" s="4771"/>
      <c r="H31" s="4738"/>
      <c r="I31" s="4739"/>
      <c r="J31" s="4739"/>
      <c r="K31" s="4739"/>
      <c r="L31" s="4739"/>
      <c r="M31" s="4739"/>
      <c r="N31" s="4765"/>
      <c r="O31" s="4713"/>
      <c r="P31" s="4714"/>
      <c r="Q31" s="4714"/>
      <c r="R31" s="4714"/>
      <c r="S31" s="4714"/>
      <c r="T31" s="4714"/>
      <c r="U31" s="4721"/>
      <c r="V31" s="4713"/>
      <c r="W31" s="4714"/>
      <c r="X31" s="4714"/>
      <c r="Y31" s="4714"/>
      <c r="Z31" s="4714"/>
      <c r="AA31" s="4714"/>
      <c r="AB31" s="370" t="s">
        <v>1206</v>
      </c>
      <c r="AC31" s="4754"/>
      <c r="AD31" s="4754"/>
      <c r="AE31" s="4754"/>
      <c r="AF31" s="4755"/>
      <c r="AG31" s="4738"/>
      <c r="AH31" s="4739"/>
      <c r="AI31" s="4739"/>
      <c r="AJ31" s="4739"/>
      <c r="AK31" s="4739"/>
      <c r="AL31" s="4739"/>
      <c r="AM31" s="4739"/>
      <c r="AN31" s="4740"/>
    </row>
    <row r="32" spans="1:40" ht="12.6" customHeight="1">
      <c r="A32" s="4759"/>
      <c r="B32" s="4727" t="s">
        <v>1207</v>
      </c>
      <c r="C32" s="4725"/>
      <c r="D32" s="4725"/>
      <c r="E32" s="4725"/>
      <c r="F32" s="4725"/>
      <c r="G32" s="4726"/>
      <c r="H32" s="4707"/>
      <c r="I32" s="4708"/>
      <c r="J32" s="4708"/>
      <c r="K32" s="4708"/>
      <c r="L32" s="4708"/>
      <c r="M32" s="4708"/>
      <c r="N32" s="4710"/>
      <c r="O32" s="4707"/>
      <c r="P32" s="4708"/>
      <c r="Q32" s="4708"/>
      <c r="R32" s="4708"/>
      <c r="S32" s="4708"/>
      <c r="T32" s="4708"/>
      <c r="U32" s="4710"/>
      <c r="V32" s="4707"/>
      <c r="W32" s="4708"/>
      <c r="X32" s="4708"/>
      <c r="Y32" s="4708"/>
      <c r="Z32" s="4708"/>
      <c r="AA32" s="4708"/>
      <c r="AB32" s="367" t="s">
        <v>1208</v>
      </c>
      <c r="AC32" s="4734"/>
      <c r="AD32" s="4734"/>
      <c r="AE32" s="4734"/>
      <c r="AF32" s="4735"/>
      <c r="AG32" s="4707"/>
      <c r="AH32" s="4708"/>
      <c r="AI32" s="4708"/>
      <c r="AJ32" s="4708"/>
      <c r="AK32" s="4708"/>
      <c r="AL32" s="4708"/>
      <c r="AM32" s="4708"/>
      <c r="AN32" s="4709"/>
    </row>
    <row r="33" spans="1:40" ht="12.6" customHeight="1">
      <c r="A33" s="4759"/>
      <c r="B33" s="4727" t="s">
        <v>1209</v>
      </c>
      <c r="C33" s="4725"/>
      <c r="D33" s="4725"/>
      <c r="E33" s="4725"/>
      <c r="F33" s="4725"/>
      <c r="G33" s="4726"/>
      <c r="H33" s="4707"/>
      <c r="I33" s="4708"/>
      <c r="J33" s="4708"/>
      <c r="K33" s="4708"/>
      <c r="L33" s="4708"/>
      <c r="M33" s="4708"/>
      <c r="N33" s="4710"/>
      <c r="O33" s="4707"/>
      <c r="P33" s="4708"/>
      <c r="Q33" s="4708"/>
      <c r="R33" s="4708"/>
      <c r="S33" s="4708"/>
      <c r="T33" s="4708"/>
      <c r="U33" s="4710"/>
      <c r="V33" s="4707"/>
      <c r="W33" s="4708"/>
      <c r="X33" s="4708"/>
      <c r="Y33" s="4708"/>
      <c r="Z33" s="4708"/>
      <c r="AA33" s="4708"/>
      <c r="AB33" s="367" t="s">
        <v>1208</v>
      </c>
      <c r="AC33" s="4734"/>
      <c r="AD33" s="4734"/>
      <c r="AE33" s="4734"/>
      <c r="AF33" s="4735"/>
      <c r="AG33" s="4707"/>
      <c r="AH33" s="4708"/>
      <c r="AI33" s="4708"/>
      <c r="AJ33" s="4708"/>
      <c r="AK33" s="4708"/>
      <c r="AL33" s="4708"/>
      <c r="AM33" s="4708"/>
      <c r="AN33" s="4709"/>
    </row>
    <row r="34" spans="1:40" ht="12.6" customHeight="1">
      <c r="A34" s="4759"/>
      <c r="B34" s="4727" t="s">
        <v>1210</v>
      </c>
      <c r="C34" s="4725"/>
      <c r="D34" s="4725"/>
      <c r="E34" s="4725"/>
      <c r="F34" s="4725"/>
      <c r="G34" s="4726"/>
      <c r="H34" s="4707"/>
      <c r="I34" s="4708"/>
      <c r="J34" s="4708"/>
      <c r="K34" s="4708"/>
      <c r="L34" s="4708"/>
      <c r="M34" s="4708"/>
      <c r="N34" s="4710"/>
      <c r="O34" s="4707"/>
      <c r="P34" s="4708"/>
      <c r="Q34" s="4708"/>
      <c r="R34" s="4708"/>
      <c r="S34" s="4708"/>
      <c r="T34" s="4708"/>
      <c r="U34" s="4710"/>
      <c r="V34" s="4707"/>
      <c r="W34" s="4708"/>
      <c r="X34" s="4708"/>
      <c r="Y34" s="4708"/>
      <c r="Z34" s="4708"/>
      <c r="AA34" s="4708"/>
      <c r="AB34" s="367" t="s">
        <v>1208</v>
      </c>
      <c r="AC34" s="4734"/>
      <c r="AD34" s="4734"/>
      <c r="AE34" s="4734"/>
      <c r="AF34" s="4735"/>
      <c r="AG34" s="4707"/>
      <c r="AH34" s="4708"/>
      <c r="AI34" s="4708"/>
      <c r="AJ34" s="4708"/>
      <c r="AK34" s="4708"/>
      <c r="AL34" s="4708"/>
      <c r="AM34" s="4708"/>
      <c r="AN34" s="4709"/>
    </row>
    <row r="35" spans="1:40" ht="12.6" customHeight="1">
      <c r="A35" s="4759"/>
      <c r="B35" s="4727" t="s">
        <v>1463</v>
      </c>
      <c r="C35" s="4725"/>
      <c r="D35" s="4725"/>
      <c r="E35" s="4725"/>
      <c r="F35" s="4725"/>
      <c r="G35" s="4726"/>
      <c r="H35" s="4707"/>
      <c r="I35" s="4708"/>
      <c r="J35" s="4708"/>
      <c r="K35" s="4708"/>
      <c r="L35" s="4708"/>
      <c r="M35" s="4708"/>
      <c r="N35" s="4710"/>
      <c r="O35" s="4707"/>
      <c r="P35" s="4708"/>
      <c r="Q35" s="4708"/>
      <c r="R35" s="4708"/>
      <c r="S35" s="4708"/>
      <c r="T35" s="4708"/>
      <c r="U35" s="4710"/>
      <c r="V35" s="4707"/>
      <c r="W35" s="4708"/>
      <c r="X35" s="4708"/>
      <c r="Y35" s="4708"/>
      <c r="Z35" s="4708"/>
      <c r="AA35" s="4708"/>
      <c r="AB35" s="367" t="s">
        <v>1208</v>
      </c>
      <c r="AC35" s="4734"/>
      <c r="AD35" s="4734"/>
      <c r="AE35" s="4734"/>
      <c r="AF35" s="4735"/>
      <c r="AG35" s="4707"/>
      <c r="AH35" s="4708"/>
      <c r="AI35" s="4708"/>
      <c r="AJ35" s="4708"/>
      <c r="AK35" s="4708"/>
      <c r="AL35" s="4708"/>
      <c r="AM35" s="4708"/>
      <c r="AN35" s="4709"/>
    </row>
    <row r="36" spans="1:40" ht="12.6" customHeight="1">
      <c r="A36" s="4759"/>
      <c r="B36" s="4727" t="s">
        <v>1211</v>
      </c>
      <c r="C36" s="4725"/>
      <c r="D36" s="4725"/>
      <c r="E36" s="4725"/>
      <c r="F36" s="4725"/>
      <c r="G36" s="4726"/>
      <c r="H36" s="4707"/>
      <c r="I36" s="4708"/>
      <c r="J36" s="4708"/>
      <c r="K36" s="4708"/>
      <c r="L36" s="4708"/>
      <c r="M36" s="4708"/>
      <c r="N36" s="4710"/>
      <c r="O36" s="4707"/>
      <c r="P36" s="4708"/>
      <c r="Q36" s="4708"/>
      <c r="R36" s="4708"/>
      <c r="S36" s="4708"/>
      <c r="T36" s="4708"/>
      <c r="U36" s="4710"/>
      <c r="V36" s="4707"/>
      <c r="W36" s="4708"/>
      <c r="X36" s="4708"/>
      <c r="Y36" s="4708"/>
      <c r="Z36" s="4708"/>
      <c r="AA36" s="4708"/>
      <c r="AB36" s="367" t="s">
        <v>1189</v>
      </c>
      <c r="AC36" s="4734"/>
      <c r="AD36" s="4734"/>
      <c r="AE36" s="4734"/>
      <c r="AF36" s="4735"/>
      <c r="AG36" s="4707"/>
      <c r="AH36" s="4708"/>
      <c r="AI36" s="4708"/>
      <c r="AJ36" s="4708"/>
      <c r="AK36" s="4708"/>
      <c r="AL36" s="4708"/>
      <c r="AM36" s="4708"/>
      <c r="AN36" s="4709"/>
    </row>
    <row r="37" spans="1:40" ht="12.6" customHeight="1" thickBot="1">
      <c r="A37" s="4767"/>
      <c r="B37" s="4731"/>
      <c r="C37" s="4732"/>
      <c r="D37" s="4732"/>
      <c r="E37" s="4732"/>
      <c r="F37" s="4732"/>
      <c r="G37" s="4733"/>
      <c r="H37" s="4728"/>
      <c r="I37" s="4729"/>
      <c r="J37" s="4729"/>
      <c r="K37" s="4729"/>
      <c r="L37" s="4729"/>
      <c r="M37" s="4729"/>
      <c r="N37" s="4766"/>
      <c r="O37" s="4728"/>
      <c r="P37" s="4729"/>
      <c r="Q37" s="4729"/>
      <c r="R37" s="4729"/>
      <c r="S37" s="4729"/>
      <c r="T37" s="4729"/>
      <c r="U37" s="4766"/>
      <c r="V37" s="4728"/>
      <c r="W37" s="4729"/>
      <c r="X37" s="4729"/>
      <c r="Y37" s="4729"/>
      <c r="Z37" s="4729"/>
      <c r="AA37" s="4729"/>
      <c r="AB37" s="369" t="s">
        <v>1189</v>
      </c>
      <c r="AC37" s="4736"/>
      <c r="AD37" s="4736"/>
      <c r="AE37" s="4736"/>
      <c r="AF37" s="4737"/>
      <c r="AG37" s="4728"/>
      <c r="AH37" s="4729"/>
      <c r="AI37" s="4729"/>
      <c r="AJ37" s="4729"/>
      <c r="AK37" s="4729"/>
      <c r="AL37" s="4729"/>
      <c r="AM37" s="4729"/>
      <c r="AN37" s="4730"/>
    </row>
    <row r="38" spans="1:40" ht="12.6" customHeight="1" thickTop="1">
      <c r="A38" s="4751" t="s">
        <v>1212</v>
      </c>
      <c r="B38" s="4769" t="s">
        <v>1462</v>
      </c>
      <c r="C38" s="4770"/>
      <c r="D38" s="4770"/>
      <c r="E38" s="4770"/>
      <c r="F38" s="4770"/>
      <c r="G38" s="4771"/>
      <c r="H38" s="4738"/>
      <c r="I38" s="4739"/>
      <c r="J38" s="4739"/>
      <c r="K38" s="4739"/>
      <c r="L38" s="4739"/>
      <c r="M38" s="4739"/>
      <c r="N38" s="4765"/>
      <c r="O38" s="4713"/>
      <c r="P38" s="4714"/>
      <c r="Q38" s="4714"/>
      <c r="R38" s="4714"/>
      <c r="S38" s="4714"/>
      <c r="T38" s="4714"/>
      <c r="U38" s="4721"/>
      <c r="V38" s="4713"/>
      <c r="W38" s="4714"/>
      <c r="X38" s="4714"/>
      <c r="Y38" s="4714"/>
      <c r="Z38" s="4714"/>
      <c r="AA38" s="4714"/>
      <c r="AB38" s="370" t="s">
        <v>1208</v>
      </c>
      <c r="AC38" s="4754"/>
      <c r="AD38" s="4754"/>
      <c r="AE38" s="4754"/>
      <c r="AF38" s="4755"/>
      <c r="AG38" s="4738"/>
      <c r="AH38" s="4739"/>
      <c r="AI38" s="4739"/>
      <c r="AJ38" s="4739"/>
      <c r="AK38" s="4739"/>
      <c r="AL38" s="4739"/>
      <c r="AM38" s="4739"/>
      <c r="AN38" s="4740"/>
    </row>
    <row r="39" spans="1:40" ht="12.6" customHeight="1">
      <c r="A39" s="4752"/>
      <c r="B39" s="4727" t="s">
        <v>1467</v>
      </c>
      <c r="C39" s="4725"/>
      <c r="D39" s="4725"/>
      <c r="E39" s="4725"/>
      <c r="F39" s="4725"/>
      <c r="G39" s="4726"/>
      <c r="H39" s="4707"/>
      <c r="I39" s="4708"/>
      <c r="J39" s="4708"/>
      <c r="K39" s="4708"/>
      <c r="L39" s="4708"/>
      <c r="M39" s="4708"/>
      <c r="N39" s="4710"/>
      <c r="O39" s="4707"/>
      <c r="P39" s="4708"/>
      <c r="Q39" s="4708"/>
      <c r="R39" s="4708"/>
      <c r="S39" s="4708"/>
      <c r="T39" s="4708"/>
      <c r="U39" s="4710"/>
      <c r="V39" s="4707"/>
      <c r="W39" s="4708"/>
      <c r="X39" s="4708"/>
      <c r="Y39" s="4708"/>
      <c r="Z39" s="4708"/>
      <c r="AA39" s="4708"/>
      <c r="AB39" s="367" t="s">
        <v>1208</v>
      </c>
      <c r="AC39" s="4734"/>
      <c r="AD39" s="4734"/>
      <c r="AE39" s="4734"/>
      <c r="AF39" s="4735"/>
      <c r="AG39" s="4707"/>
      <c r="AH39" s="4708"/>
      <c r="AI39" s="4708"/>
      <c r="AJ39" s="4708"/>
      <c r="AK39" s="4708"/>
      <c r="AL39" s="4708"/>
      <c r="AM39" s="4708"/>
      <c r="AN39" s="4709"/>
    </row>
    <row r="40" spans="1:40" ht="12.6" customHeight="1">
      <c r="A40" s="4752"/>
      <c r="B40" s="4727" t="s">
        <v>1461</v>
      </c>
      <c r="C40" s="4725"/>
      <c r="D40" s="4725"/>
      <c r="E40" s="4725"/>
      <c r="F40" s="4725"/>
      <c r="G40" s="4726"/>
      <c r="H40" s="4707"/>
      <c r="I40" s="4708"/>
      <c r="J40" s="4708"/>
      <c r="K40" s="4708"/>
      <c r="L40" s="4708"/>
      <c r="M40" s="4708"/>
      <c r="N40" s="4710"/>
      <c r="O40" s="4707"/>
      <c r="P40" s="4708"/>
      <c r="Q40" s="4708"/>
      <c r="R40" s="4708"/>
      <c r="S40" s="4708"/>
      <c r="T40" s="4708"/>
      <c r="U40" s="4710"/>
      <c r="V40" s="4707"/>
      <c r="W40" s="4708"/>
      <c r="X40" s="4708"/>
      <c r="Y40" s="4708"/>
      <c r="Z40" s="4708"/>
      <c r="AA40" s="4708"/>
      <c r="AB40" s="367" t="s">
        <v>1208</v>
      </c>
      <c r="AC40" s="4734"/>
      <c r="AD40" s="4734"/>
      <c r="AE40" s="4734"/>
      <c r="AF40" s="4735"/>
      <c r="AG40" s="4707"/>
      <c r="AH40" s="4708"/>
      <c r="AI40" s="4708"/>
      <c r="AJ40" s="4708"/>
      <c r="AK40" s="4708"/>
      <c r="AL40" s="4708"/>
      <c r="AM40" s="4708"/>
      <c r="AN40" s="4709"/>
    </row>
    <row r="41" spans="1:40" ht="12.6" customHeight="1">
      <c r="A41" s="4752"/>
      <c r="B41" s="4727" t="s">
        <v>1460</v>
      </c>
      <c r="C41" s="4725"/>
      <c r="D41" s="4725"/>
      <c r="E41" s="4725"/>
      <c r="F41" s="4725"/>
      <c r="G41" s="4726"/>
      <c r="H41" s="4707"/>
      <c r="I41" s="4708"/>
      <c r="J41" s="4708"/>
      <c r="K41" s="4708"/>
      <c r="L41" s="4708"/>
      <c r="M41" s="4708"/>
      <c r="N41" s="4710"/>
      <c r="O41" s="4707"/>
      <c r="P41" s="4708"/>
      <c r="Q41" s="4708"/>
      <c r="R41" s="4708"/>
      <c r="S41" s="4708"/>
      <c r="T41" s="4708"/>
      <c r="U41" s="4710"/>
      <c r="V41" s="4707"/>
      <c r="W41" s="4708"/>
      <c r="X41" s="4708"/>
      <c r="Y41" s="4708"/>
      <c r="Z41" s="4708"/>
      <c r="AA41" s="4708"/>
      <c r="AB41" s="367" t="s">
        <v>1208</v>
      </c>
      <c r="AC41" s="4734"/>
      <c r="AD41" s="4734"/>
      <c r="AE41" s="4734"/>
      <c r="AF41" s="4735"/>
      <c r="AG41" s="4707"/>
      <c r="AH41" s="4708"/>
      <c r="AI41" s="4708"/>
      <c r="AJ41" s="4708"/>
      <c r="AK41" s="4708"/>
      <c r="AL41" s="4708"/>
      <c r="AM41" s="4708"/>
      <c r="AN41" s="4709"/>
    </row>
    <row r="42" spans="1:40" ht="12.6" customHeight="1">
      <c r="A42" s="4752"/>
      <c r="B42" s="4727" t="s">
        <v>1465</v>
      </c>
      <c r="C42" s="4725"/>
      <c r="D42" s="4725"/>
      <c r="E42" s="4725"/>
      <c r="F42" s="4725"/>
      <c r="G42" s="4726"/>
      <c r="H42" s="4707"/>
      <c r="I42" s="4708"/>
      <c r="J42" s="4708"/>
      <c r="K42" s="4708"/>
      <c r="L42" s="4708"/>
      <c r="M42" s="4708"/>
      <c r="N42" s="4710"/>
      <c r="O42" s="4707"/>
      <c r="P42" s="4708"/>
      <c r="Q42" s="4708"/>
      <c r="R42" s="4708"/>
      <c r="S42" s="4708"/>
      <c r="T42" s="4708"/>
      <c r="U42" s="4710"/>
      <c r="V42" s="4707"/>
      <c r="W42" s="4708"/>
      <c r="X42" s="4708"/>
      <c r="Y42" s="4708"/>
      <c r="Z42" s="4708"/>
      <c r="AA42" s="4708"/>
      <c r="AB42" s="367" t="s">
        <v>1208</v>
      </c>
      <c r="AC42" s="4734"/>
      <c r="AD42" s="4734"/>
      <c r="AE42" s="4734"/>
      <c r="AF42" s="4735"/>
      <c r="AG42" s="4707"/>
      <c r="AH42" s="4708"/>
      <c r="AI42" s="4708"/>
      <c r="AJ42" s="4708"/>
      <c r="AK42" s="4708"/>
      <c r="AL42" s="4708"/>
      <c r="AM42" s="4708"/>
      <c r="AN42" s="4709"/>
    </row>
    <row r="43" spans="1:40" ht="12.6" customHeight="1">
      <c r="A43" s="4752"/>
      <c r="B43" s="4727" t="s">
        <v>1213</v>
      </c>
      <c r="C43" s="4725"/>
      <c r="D43" s="4725"/>
      <c r="E43" s="4725"/>
      <c r="F43" s="4725"/>
      <c r="G43" s="4726"/>
      <c r="H43" s="4707"/>
      <c r="I43" s="4708"/>
      <c r="J43" s="4708"/>
      <c r="K43" s="4708"/>
      <c r="L43" s="4708"/>
      <c r="M43" s="4708"/>
      <c r="N43" s="4710"/>
      <c r="O43" s="4707"/>
      <c r="P43" s="4708"/>
      <c r="Q43" s="4708"/>
      <c r="R43" s="4708"/>
      <c r="S43" s="4708"/>
      <c r="T43" s="4708"/>
      <c r="U43" s="4710"/>
      <c r="V43" s="4707"/>
      <c r="W43" s="4708"/>
      <c r="X43" s="4708"/>
      <c r="Y43" s="4708"/>
      <c r="Z43" s="4708"/>
      <c r="AA43" s="4708"/>
      <c r="AB43" s="367" t="s">
        <v>1208</v>
      </c>
      <c r="AC43" s="4734"/>
      <c r="AD43" s="4734"/>
      <c r="AE43" s="4734"/>
      <c r="AF43" s="4735"/>
      <c r="AG43" s="4707"/>
      <c r="AH43" s="4708"/>
      <c r="AI43" s="4708"/>
      <c r="AJ43" s="4708"/>
      <c r="AK43" s="4708"/>
      <c r="AL43" s="4708"/>
      <c r="AM43" s="4708"/>
      <c r="AN43" s="4709"/>
    </row>
    <row r="44" spans="1:40" ht="12.6" customHeight="1">
      <c r="A44" s="4752"/>
      <c r="B44" s="4727" t="s">
        <v>1459</v>
      </c>
      <c r="C44" s="4725"/>
      <c r="D44" s="4725"/>
      <c r="E44" s="4725"/>
      <c r="F44" s="4725"/>
      <c r="G44" s="4726"/>
      <c r="H44" s="4707"/>
      <c r="I44" s="4708"/>
      <c r="J44" s="4708"/>
      <c r="K44" s="4708"/>
      <c r="L44" s="4708"/>
      <c r="M44" s="4708"/>
      <c r="N44" s="4710"/>
      <c r="O44" s="4707"/>
      <c r="P44" s="4708"/>
      <c r="Q44" s="4708"/>
      <c r="R44" s="4708"/>
      <c r="S44" s="4708"/>
      <c r="T44" s="4708"/>
      <c r="U44" s="4710"/>
      <c r="V44" s="4707"/>
      <c r="W44" s="4708"/>
      <c r="X44" s="4708"/>
      <c r="Y44" s="4708"/>
      <c r="Z44" s="4708"/>
      <c r="AA44" s="4708"/>
      <c r="AB44" s="367" t="s">
        <v>1208</v>
      </c>
      <c r="AC44" s="4734"/>
      <c r="AD44" s="4734"/>
      <c r="AE44" s="4734"/>
      <c r="AF44" s="4735"/>
      <c r="AG44" s="4707"/>
      <c r="AH44" s="4708"/>
      <c r="AI44" s="4708"/>
      <c r="AJ44" s="4708"/>
      <c r="AK44" s="4708"/>
      <c r="AL44" s="4708"/>
      <c r="AM44" s="4708"/>
      <c r="AN44" s="4709"/>
    </row>
    <row r="45" spans="1:40" ht="12.6" customHeight="1">
      <c r="A45" s="4752"/>
      <c r="B45" s="4727" t="s">
        <v>1214</v>
      </c>
      <c r="C45" s="4725"/>
      <c r="D45" s="4725"/>
      <c r="E45" s="4725"/>
      <c r="F45" s="4725"/>
      <c r="G45" s="4726"/>
      <c r="H45" s="4707"/>
      <c r="I45" s="4708"/>
      <c r="J45" s="4708"/>
      <c r="K45" s="4708"/>
      <c r="L45" s="4708"/>
      <c r="M45" s="4708"/>
      <c r="N45" s="4710"/>
      <c r="O45" s="4707"/>
      <c r="P45" s="4708"/>
      <c r="Q45" s="4708"/>
      <c r="R45" s="4708"/>
      <c r="S45" s="4708"/>
      <c r="T45" s="4708"/>
      <c r="U45" s="4710"/>
      <c r="V45" s="4707"/>
      <c r="W45" s="4708"/>
      <c r="X45" s="4708"/>
      <c r="Y45" s="4708"/>
      <c r="Z45" s="4708"/>
      <c r="AA45" s="4708"/>
      <c r="AB45" s="367" t="s">
        <v>1208</v>
      </c>
      <c r="AC45" s="4734"/>
      <c r="AD45" s="4734"/>
      <c r="AE45" s="4734"/>
      <c r="AF45" s="4735"/>
      <c r="AG45" s="4707"/>
      <c r="AH45" s="4708"/>
      <c r="AI45" s="4708"/>
      <c r="AJ45" s="4708"/>
      <c r="AK45" s="4708"/>
      <c r="AL45" s="4708"/>
      <c r="AM45" s="4708"/>
      <c r="AN45" s="4709"/>
    </row>
    <row r="46" spans="1:40" ht="12.6" customHeight="1">
      <c r="A46" s="4752"/>
      <c r="B46" s="4727" t="s">
        <v>1215</v>
      </c>
      <c r="C46" s="4725"/>
      <c r="D46" s="4725"/>
      <c r="E46" s="4725"/>
      <c r="F46" s="4725"/>
      <c r="G46" s="4726"/>
      <c r="H46" s="4707"/>
      <c r="I46" s="4708"/>
      <c r="J46" s="4708"/>
      <c r="K46" s="4708"/>
      <c r="L46" s="4708"/>
      <c r="M46" s="4708"/>
      <c r="N46" s="4710"/>
      <c r="O46" s="4707"/>
      <c r="P46" s="4708"/>
      <c r="Q46" s="4708"/>
      <c r="R46" s="4708"/>
      <c r="S46" s="4708"/>
      <c r="T46" s="4708"/>
      <c r="U46" s="4710"/>
      <c r="V46" s="4707"/>
      <c r="W46" s="4708"/>
      <c r="X46" s="4708"/>
      <c r="Y46" s="4708"/>
      <c r="Z46" s="4708"/>
      <c r="AA46" s="4708"/>
      <c r="AB46" s="367" t="s">
        <v>1208</v>
      </c>
      <c r="AC46" s="4734"/>
      <c r="AD46" s="4734"/>
      <c r="AE46" s="4734"/>
      <c r="AF46" s="4735"/>
      <c r="AG46" s="4707"/>
      <c r="AH46" s="4708"/>
      <c r="AI46" s="4708"/>
      <c r="AJ46" s="4708"/>
      <c r="AK46" s="4708"/>
      <c r="AL46" s="4708"/>
      <c r="AM46" s="4708"/>
      <c r="AN46" s="4709"/>
    </row>
    <row r="47" spans="1:40" ht="12.6" customHeight="1">
      <c r="A47" s="4752"/>
      <c r="B47" s="4727"/>
      <c r="C47" s="4725"/>
      <c r="D47" s="4725"/>
      <c r="E47" s="4725"/>
      <c r="F47" s="4725"/>
      <c r="G47" s="4726"/>
      <c r="H47" s="4707"/>
      <c r="I47" s="4708"/>
      <c r="J47" s="4708"/>
      <c r="K47" s="4708"/>
      <c r="L47" s="4708"/>
      <c r="M47" s="4708"/>
      <c r="N47" s="4710"/>
      <c r="O47" s="4707"/>
      <c r="P47" s="4708"/>
      <c r="Q47" s="4708"/>
      <c r="R47" s="4708"/>
      <c r="S47" s="4708"/>
      <c r="T47" s="4708"/>
      <c r="U47" s="4710"/>
      <c r="V47" s="4707"/>
      <c r="W47" s="4708"/>
      <c r="X47" s="4708"/>
      <c r="Y47" s="4708"/>
      <c r="Z47" s="4708"/>
      <c r="AA47" s="4708"/>
      <c r="AB47" s="367" t="s">
        <v>1208</v>
      </c>
      <c r="AC47" s="4734"/>
      <c r="AD47" s="4734"/>
      <c r="AE47" s="4734"/>
      <c r="AF47" s="4735"/>
      <c r="AG47" s="4707"/>
      <c r="AH47" s="4708"/>
      <c r="AI47" s="4708"/>
      <c r="AJ47" s="4708"/>
      <c r="AK47" s="4708"/>
      <c r="AL47" s="4708"/>
      <c r="AM47" s="4708"/>
      <c r="AN47" s="4709"/>
    </row>
    <row r="48" spans="1:40" ht="12.6" customHeight="1" thickBot="1">
      <c r="A48" s="4776"/>
      <c r="B48" s="4731"/>
      <c r="C48" s="4732"/>
      <c r="D48" s="4732"/>
      <c r="E48" s="4732"/>
      <c r="F48" s="4732"/>
      <c r="G48" s="4733"/>
      <c r="H48" s="4728"/>
      <c r="I48" s="4729"/>
      <c r="J48" s="4729"/>
      <c r="K48" s="4729"/>
      <c r="L48" s="4729"/>
      <c r="M48" s="4729"/>
      <c r="N48" s="4766"/>
      <c r="O48" s="4728"/>
      <c r="P48" s="4729"/>
      <c r="Q48" s="4729"/>
      <c r="R48" s="4729"/>
      <c r="S48" s="4729"/>
      <c r="T48" s="4729"/>
      <c r="U48" s="4766"/>
      <c r="V48" s="4728"/>
      <c r="W48" s="4729"/>
      <c r="X48" s="4729"/>
      <c r="Y48" s="4729"/>
      <c r="Z48" s="4729"/>
      <c r="AA48" s="4729"/>
      <c r="AB48" s="369" t="s">
        <v>1216</v>
      </c>
      <c r="AC48" s="4736"/>
      <c r="AD48" s="4736"/>
      <c r="AE48" s="4736"/>
      <c r="AF48" s="4737"/>
      <c r="AG48" s="4728"/>
      <c r="AH48" s="4729"/>
      <c r="AI48" s="4729"/>
      <c r="AJ48" s="4729"/>
      <c r="AK48" s="4729"/>
      <c r="AL48" s="4729"/>
      <c r="AM48" s="4729"/>
      <c r="AN48" s="4730"/>
    </row>
    <row r="49" spans="1:40" ht="12.6" customHeight="1" thickTop="1">
      <c r="A49" s="4758" t="s">
        <v>1217</v>
      </c>
      <c r="B49" s="4769" t="s">
        <v>1458</v>
      </c>
      <c r="C49" s="4770"/>
      <c r="D49" s="4770"/>
      <c r="E49" s="4770"/>
      <c r="F49" s="4770"/>
      <c r="G49" s="4771"/>
      <c r="H49" s="4738"/>
      <c r="I49" s="4739"/>
      <c r="J49" s="4739"/>
      <c r="K49" s="4739"/>
      <c r="L49" s="4739"/>
      <c r="M49" s="4739"/>
      <c r="N49" s="4765"/>
      <c r="O49" s="4713"/>
      <c r="P49" s="4714"/>
      <c r="Q49" s="4714"/>
      <c r="R49" s="4714"/>
      <c r="S49" s="4714"/>
      <c r="T49" s="4714"/>
      <c r="U49" s="4721"/>
      <c r="V49" s="4713"/>
      <c r="W49" s="4714"/>
      <c r="X49" s="4714"/>
      <c r="Y49" s="4714"/>
      <c r="Z49" s="4714"/>
      <c r="AA49" s="4714"/>
      <c r="AB49" s="370" t="s">
        <v>1216</v>
      </c>
      <c r="AC49" s="4754"/>
      <c r="AD49" s="4754"/>
      <c r="AE49" s="4754"/>
      <c r="AF49" s="4755"/>
      <c r="AG49" s="4738"/>
      <c r="AH49" s="4739"/>
      <c r="AI49" s="4739"/>
      <c r="AJ49" s="4739"/>
      <c r="AK49" s="4739"/>
      <c r="AL49" s="4739"/>
      <c r="AM49" s="4739"/>
      <c r="AN49" s="4740"/>
    </row>
    <row r="50" spans="1:40" ht="12.6" customHeight="1">
      <c r="A50" s="4759"/>
      <c r="B50" s="4727" t="s">
        <v>1218</v>
      </c>
      <c r="C50" s="4725"/>
      <c r="D50" s="4725"/>
      <c r="E50" s="4725"/>
      <c r="F50" s="4725"/>
      <c r="G50" s="4726"/>
      <c r="H50" s="4707"/>
      <c r="I50" s="4708"/>
      <c r="J50" s="4708"/>
      <c r="K50" s="4708"/>
      <c r="L50" s="4708"/>
      <c r="M50" s="4708"/>
      <c r="N50" s="4710"/>
      <c r="O50" s="4707"/>
      <c r="P50" s="4708"/>
      <c r="Q50" s="4708"/>
      <c r="R50" s="4708"/>
      <c r="S50" s="4708"/>
      <c r="T50" s="4708"/>
      <c r="U50" s="4710"/>
      <c r="V50" s="4707"/>
      <c r="W50" s="4708"/>
      <c r="X50" s="4708"/>
      <c r="Y50" s="4708"/>
      <c r="Z50" s="4708"/>
      <c r="AA50" s="4708"/>
      <c r="AB50" s="367" t="s">
        <v>1219</v>
      </c>
      <c r="AC50" s="4734"/>
      <c r="AD50" s="4734"/>
      <c r="AE50" s="4734"/>
      <c r="AF50" s="4735"/>
      <c r="AG50" s="4707"/>
      <c r="AH50" s="4708"/>
      <c r="AI50" s="4708"/>
      <c r="AJ50" s="4708"/>
      <c r="AK50" s="4708"/>
      <c r="AL50" s="4708"/>
      <c r="AM50" s="4708"/>
      <c r="AN50" s="4709"/>
    </row>
    <row r="51" spans="1:40" ht="12.6" customHeight="1">
      <c r="A51" s="4759"/>
      <c r="B51" s="4727" t="s">
        <v>1457</v>
      </c>
      <c r="C51" s="4725"/>
      <c r="D51" s="4725"/>
      <c r="E51" s="4725"/>
      <c r="F51" s="4725"/>
      <c r="G51" s="4726"/>
      <c r="H51" s="4707"/>
      <c r="I51" s="4708"/>
      <c r="J51" s="4708"/>
      <c r="K51" s="4708"/>
      <c r="L51" s="4708"/>
      <c r="M51" s="4708"/>
      <c r="N51" s="4710"/>
      <c r="O51" s="4707"/>
      <c r="P51" s="4708"/>
      <c r="Q51" s="4708"/>
      <c r="R51" s="4708"/>
      <c r="S51" s="4708"/>
      <c r="T51" s="4708"/>
      <c r="U51" s="4710"/>
      <c r="V51" s="4707"/>
      <c r="W51" s="4708"/>
      <c r="X51" s="4708"/>
      <c r="Y51" s="4708"/>
      <c r="Z51" s="4708"/>
      <c r="AA51" s="4708"/>
      <c r="AB51" s="367" t="s">
        <v>1219</v>
      </c>
      <c r="AC51" s="4734"/>
      <c r="AD51" s="4734"/>
      <c r="AE51" s="4734"/>
      <c r="AF51" s="4735"/>
      <c r="AG51" s="4707"/>
      <c r="AH51" s="4708"/>
      <c r="AI51" s="4708"/>
      <c r="AJ51" s="4708"/>
      <c r="AK51" s="4708"/>
      <c r="AL51" s="4708"/>
      <c r="AM51" s="4708"/>
      <c r="AN51" s="4709"/>
    </row>
    <row r="52" spans="1:40" ht="12.6" customHeight="1" thickBot="1">
      <c r="A52" s="4759"/>
      <c r="B52" s="4731" t="s">
        <v>1220</v>
      </c>
      <c r="C52" s="4732"/>
      <c r="D52" s="4732"/>
      <c r="E52" s="4732"/>
      <c r="F52" s="4732"/>
      <c r="G52" s="4733"/>
      <c r="H52" s="4728"/>
      <c r="I52" s="4729"/>
      <c r="J52" s="4729"/>
      <c r="K52" s="4729"/>
      <c r="L52" s="4729"/>
      <c r="M52" s="4729"/>
      <c r="N52" s="4766"/>
      <c r="O52" s="4728"/>
      <c r="P52" s="4729"/>
      <c r="Q52" s="4729"/>
      <c r="R52" s="4729"/>
      <c r="S52" s="4729"/>
      <c r="T52" s="4729"/>
      <c r="U52" s="4766"/>
      <c r="V52" s="4728"/>
      <c r="W52" s="4729"/>
      <c r="X52" s="4729"/>
      <c r="Y52" s="4729"/>
      <c r="Z52" s="4729"/>
      <c r="AA52" s="4729"/>
      <c r="AB52" s="369" t="s">
        <v>1219</v>
      </c>
      <c r="AC52" s="4736"/>
      <c r="AD52" s="4736"/>
      <c r="AE52" s="4736"/>
      <c r="AF52" s="4737"/>
      <c r="AG52" s="4707"/>
      <c r="AH52" s="4708"/>
      <c r="AI52" s="4708"/>
      <c r="AJ52" s="4708"/>
      <c r="AK52" s="4708"/>
      <c r="AL52" s="4708"/>
      <c r="AM52" s="4708"/>
      <c r="AN52" s="4709"/>
    </row>
    <row r="53" spans="1:40" ht="12.6" customHeight="1" thickTop="1">
      <c r="A53" s="4751" t="s">
        <v>1221</v>
      </c>
      <c r="B53" s="4769" t="s">
        <v>1222</v>
      </c>
      <c r="C53" s="4770"/>
      <c r="D53" s="4770"/>
      <c r="E53" s="4770"/>
      <c r="F53" s="4770"/>
      <c r="G53" s="4771"/>
      <c r="H53" s="4738"/>
      <c r="I53" s="4739"/>
      <c r="J53" s="4739"/>
      <c r="K53" s="4739"/>
      <c r="L53" s="4739"/>
      <c r="M53" s="4739"/>
      <c r="N53" s="4765"/>
      <c r="O53" s="4713"/>
      <c r="P53" s="4714"/>
      <c r="Q53" s="4714"/>
      <c r="R53" s="4714"/>
      <c r="S53" s="4714"/>
      <c r="T53" s="4714"/>
      <c r="U53" s="4721"/>
      <c r="V53" s="4713"/>
      <c r="W53" s="4714"/>
      <c r="X53" s="4714"/>
      <c r="Y53" s="4714"/>
      <c r="Z53" s="4714"/>
      <c r="AA53" s="4714"/>
      <c r="AB53" s="370" t="s">
        <v>1223</v>
      </c>
      <c r="AC53" s="4754"/>
      <c r="AD53" s="4754"/>
      <c r="AE53" s="4754"/>
      <c r="AF53" s="4755"/>
      <c r="AG53" s="4738"/>
      <c r="AH53" s="4739"/>
      <c r="AI53" s="4739"/>
      <c r="AJ53" s="4739"/>
      <c r="AK53" s="4739"/>
      <c r="AL53" s="4739"/>
      <c r="AM53" s="4739"/>
      <c r="AN53" s="4740"/>
    </row>
    <row r="54" spans="1:40" ht="12.6" customHeight="1">
      <c r="A54" s="4752"/>
      <c r="B54" s="4727" t="s">
        <v>1455</v>
      </c>
      <c r="C54" s="4725"/>
      <c r="D54" s="4725"/>
      <c r="E54" s="4725"/>
      <c r="F54" s="4725"/>
      <c r="G54" s="4726"/>
      <c r="H54" s="4707"/>
      <c r="I54" s="4708"/>
      <c r="J54" s="4708"/>
      <c r="K54" s="4708"/>
      <c r="L54" s="4708"/>
      <c r="M54" s="4708"/>
      <c r="N54" s="4710"/>
      <c r="O54" s="4707"/>
      <c r="P54" s="4708"/>
      <c r="Q54" s="4708"/>
      <c r="R54" s="4708"/>
      <c r="S54" s="4708"/>
      <c r="T54" s="4708"/>
      <c r="U54" s="4710"/>
      <c r="V54" s="4707"/>
      <c r="W54" s="4708"/>
      <c r="X54" s="4708"/>
      <c r="Y54" s="4708"/>
      <c r="Z54" s="4708"/>
      <c r="AA54" s="4708"/>
      <c r="AB54" s="367" t="s">
        <v>1223</v>
      </c>
      <c r="AC54" s="4734"/>
      <c r="AD54" s="4734"/>
      <c r="AE54" s="4734"/>
      <c r="AF54" s="4735"/>
      <c r="AG54" s="4707"/>
      <c r="AH54" s="4708"/>
      <c r="AI54" s="4708"/>
      <c r="AJ54" s="4708"/>
      <c r="AK54" s="4708"/>
      <c r="AL54" s="4708"/>
      <c r="AM54" s="4708"/>
      <c r="AN54" s="4709"/>
    </row>
    <row r="55" spans="1:40" ht="12.6" customHeight="1">
      <c r="A55" s="4752"/>
      <c r="B55" s="4727" t="s">
        <v>1456</v>
      </c>
      <c r="C55" s="4725"/>
      <c r="D55" s="4725"/>
      <c r="E55" s="4725"/>
      <c r="F55" s="4725"/>
      <c r="G55" s="4726"/>
      <c r="H55" s="4707"/>
      <c r="I55" s="4708"/>
      <c r="J55" s="4708"/>
      <c r="K55" s="4708"/>
      <c r="L55" s="4708"/>
      <c r="M55" s="4708"/>
      <c r="N55" s="4710"/>
      <c r="O55" s="4707"/>
      <c r="P55" s="4708"/>
      <c r="Q55" s="4708"/>
      <c r="R55" s="4708"/>
      <c r="S55" s="4708"/>
      <c r="T55" s="4708"/>
      <c r="U55" s="4710"/>
      <c r="V55" s="4707"/>
      <c r="W55" s="4708"/>
      <c r="X55" s="4708"/>
      <c r="Y55" s="4708"/>
      <c r="Z55" s="4708"/>
      <c r="AA55" s="4708"/>
      <c r="AB55" s="367" t="s">
        <v>1223</v>
      </c>
      <c r="AC55" s="4734"/>
      <c r="AD55" s="4734"/>
      <c r="AE55" s="4734"/>
      <c r="AF55" s="4735"/>
      <c r="AG55" s="4707"/>
      <c r="AH55" s="4708"/>
      <c r="AI55" s="4708"/>
      <c r="AJ55" s="4708"/>
      <c r="AK55" s="4708"/>
      <c r="AL55" s="4708"/>
      <c r="AM55" s="4708"/>
      <c r="AN55" s="4709"/>
    </row>
    <row r="56" spans="1:40" ht="12.6" customHeight="1">
      <c r="A56" s="4752"/>
      <c r="B56" s="4727" t="s">
        <v>1224</v>
      </c>
      <c r="C56" s="4725"/>
      <c r="D56" s="4725"/>
      <c r="E56" s="4725"/>
      <c r="F56" s="4725"/>
      <c r="G56" s="4726"/>
      <c r="H56" s="4707"/>
      <c r="I56" s="4708"/>
      <c r="J56" s="4708"/>
      <c r="K56" s="4708"/>
      <c r="L56" s="4708"/>
      <c r="M56" s="4708"/>
      <c r="N56" s="4710"/>
      <c r="O56" s="4707"/>
      <c r="P56" s="4708"/>
      <c r="Q56" s="4708"/>
      <c r="R56" s="4708"/>
      <c r="S56" s="4708"/>
      <c r="T56" s="4708"/>
      <c r="U56" s="4710"/>
      <c r="V56" s="4707"/>
      <c r="W56" s="4708"/>
      <c r="X56" s="4708"/>
      <c r="Y56" s="4708"/>
      <c r="Z56" s="4708"/>
      <c r="AA56" s="4708"/>
      <c r="AB56" s="367" t="s">
        <v>1223</v>
      </c>
      <c r="AC56" s="4734"/>
      <c r="AD56" s="4734"/>
      <c r="AE56" s="4734"/>
      <c r="AF56" s="4735"/>
      <c r="AG56" s="4707"/>
      <c r="AH56" s="4708"/>
      <c r="AI56" s="4708"/>
      <c r="AJ56" s="4708"/>
      <c r="AK56" s="4708"/>
      <c r="AL56" s="4708"/>
      <c r="AM56" s="4708"/>
      <c r="AN56" s="4709"/>
    </row>
    <row r="57" spans="1:40" ht="12.6" customHeight="1">
      <c r="A57" s="4752"/>
      <c r="B57" s="4727"/>
      <c r="C57" s="4725"/>
      <c r="D57" s="4725"/>
      <c r="E57" s="4725"/>
      <c r="F57" s="4725"/>
      <c r="G57" s="4726"/>
      <c r="H57" s="4707"/>
      <c r="I57" s="4708"/>
      <c r="J57" s="4708"/>
      <c r="K57" s="4708"/>
      <c r="L57" s="4708"/>
      <c r="M57" s="4708"/>
      <c r="N57" s="4710"/>
      <c r="O57" s="4707"/>
      <c r="P57" s="4708"/>
      <c r="Q57" s="4708"/>
      <c r="R57" s="4708"/>
      <c r="S57" s="4708"/>
      <c r="T57" s="4708"/>
      <c r="U57" s="4710"/>
      <c r="V57" s="4707"/>
      <c r="W57" s="4708"/>
      <c r="X57" s="4708"/>
      <c r="Y57" s="4708"/>
      <c r="Z57" s="4708"/>
      <c r="AA57" s="4708"/>
      <c r="AB57" s="367" t="s">
        <v>1223</v>
      </c>
      <c r="AC57" s="4734"/>
      <c r="AD57" s="4734"/>
      <c r="AE57" s="4734"/>
      <c r="AF57" s="4735"/>
      <c r="AG57" s="4707"/>
      <c r="AH57" s="4708"/>
      <c r="AI57" s="4708"/>
      <c r="AJ57" s="4708"/>
      <c r="AK57" s="4708"/>
      <c r="AL57" s="4708"/>
      <c r="AM57" s="4708"/>
      <c r="AN57" s="4709"/>
    </row>
    <row r="58" spans="1:40" ht="12.6" customHeight="1" thickBot="1">
      <c r="A58" s="4753"/>
      <c r="B58" s="4777"/>
      <c r="C58" s="4773"/>
      <c r="D58" s="4773"/>
      <c r="E58" s="4773"/>
      <c r="F58" s="4773"/>
      <c r="G58" s="4774"/>
      <c r="H58" s="4761"/>
      <c r="I58" s="4762"/>
      <c r="J58" s="4762"/>
      <c r="K58" s="4762"/>
      <c r="L58" s="4762"/>
      <c r="M58" s="4762"/>
      <c r="N58" s="4764"/>
      <c r="O58" s="4761"/>
      <c r="P58" s="4762"/>
      <c r="Q58" s="4762"/>
      <c r="R58" s="4762"/>
      <c r="S58" s="4762"/>
      <c r="T58" s="4762"/>
      <c r="U58" s="4764"/>
      <c r="V58" s="4761"/>
      <c r="W58" s="4762"/>
      <c r="X58" s="4762"/>
      <c r="Y58" s="4762"/>
      <c r="Z58" s="4762"/>
      <c r="AA58" s="4762"/>
      <c r="AB58" s="368" t="s">
        <v>1223</v>
      </c>
      <c r="AC58" s="4756"/>
      <c r="AD58" s="4756"/>
      <c r="AE58" s="4756"/>
      <c r="AF58" s="4757"/>
      <c r="AG58" s="4707"/>
      <c r="AH58" s="4708"/>
      <c r="AI58" s="4708"/>
      <c r="AJ58" s="4708"/>
      <c r="AK58" s="4708"/>
      <c r="AL58" s="4708"/>
      <c r="AM58" s="4708"/>
      <c r="AN58" s="4709"/>
    </row>
    <row r="59" spans="1:40" ht="12.6" customHeight="1">
      <c r="A59" s="4741" t="s">
        <v>1468</v>
      </c>
      <c r="B59" s="4741"/>
      <c r="C59" s="4741"/>
      <c r="D59" s="4741"/>
      <c r="E59" s="4741"/>
      <c r="F59" s="4741"/>
      <c r="G59" s="4741"/>
      <c r="H59" s="4742"/>
      <c r="I59" s="4742"/>
      <c r="J59" s="4742"/>
      <c r="K59" s="4742"/>
      <c r="L59" s="4742"/>
      <c r="M59" s="4742"/>
      <c r="N59" s="4742"/>
      <c r="O59" s="4741"/>
      <c r="P59" s="4741"/>
      <c r="Q59" s="4741"/>
      <c r="R59" s="4741"/>
      <c r="S59" s="4741"/>
      <c r="T59" s="4741"/>
      <c r="U59" s="4741"/>
      <c r="V59" s="4741"/>
      <c r="W59" s="4741"/>
      <c r="X59" s="4741"/>
      <c r="Y59" s="4741"/>
      <c r="Z59" s="4741"/>
      <c r="AA59" s="4741"/>
      <c r="AB59" s="4741"/>
      <c r="AC59" s="4741"/>
      <c r="AD59" s="4741"/>
      <c r="AE59" s="4741"/>
      <c r="AF59" s="4741"/>
      <c r="AG59" s="4741"/>
      <c r="AH59" s="4741"/>
      <c r="AI59" s="4741"/>
      <c r="AJ59" s="4741"/>
      <c r="AK59" s="4741"/>
      <c r="AL59" s="4741"/>
      <c r="AM59" s="4741"/>
      <c r="AN59" s="4741"/>
    </row>
    <row r="60" spans="1:40" ht="12.6" customHeight="1">
      <c r="A60" s="4742"/>
      <c r="B60" s="4742"/>
      <c r="C60" s="4742"/>
      <c r="D60" s="4742"/>
      <c r="E60" s="4742"/>
      <c r="F60" s="4742"/>
      <c r="G60" s="4742"/>
      <c r="H60" s="4742"/>
      <c r="I60" s="4742"/>
      <c r="J60" s="4742"/>
      <c r="K60" s="4742"/>
      <c r="L60" s="4742"/>
      <c r="M60" s="4742"/>
      <c r="N60" s="4742"/>
      <c r="O60" s="4742"/>
      <c r="P60" s="4742"/>
      <c r="Q60" s="4742"/>
      <c r="R60" s="4742"/>
      <c r="S60" s="4742"/>
      <c r="T60" s="4742"/>
      <c r="U60" s="4742"/>
      <c r="V60" s="4742"/>
      <c r="W60" s="4742"/>
      <c r="X60" s="4742"/>
      <c r="Y60" s="4742"/>
      <c r="Z60" s="4742"/>
      <c r="AA60" s="4742"/>
      <c r="AB60" s="4742"/>
      <c r="AC60" s="4742"/>
      <c r="AD60" s="4742"/>
      <c r="AE60" s="4742"/>
      <c r="AF60" s="4742"/>
      <c r="AG60" s="4742"/>
      <c r="AH60" s="4742"/>
      <c r="AI60" s="4742"/>
      <c r="AJ60" s="4742"/>
      <c r="AK60" s="4742"/>
      <c r="AL60" s="4742"/>
      <c r="AM60" s="4742"/>
      <c r="AN60" s="4742"/>
    </row>
  </sheetData>
  <mergeCells count="282">
    <mergeCell ref="V58:AA58"/>
    <mergeCell ref="O58:U58"/>
    <mergeCell ref="A12:D14"/>
    <mergeCell ref="E12:H14"/>
    <mergeCell ref="I12:M14"/>
    <mergeCell ref="AM11:AN11"/>
    <mergeCell ref="AK11:AL11"/>
    <mergeCell ref="O56:U56"/>
    <mergeCell ref="V56:AA56"/>
    <mergeCell ref="O57:U57"/>
    <mergeCell ref="V57:AA57"/>
    <mergeCell ref="O53:U53"/>
    <mergeCell ref="V53:AA53"/>
    <mergeCell ref="O51:U51"/>
    <mergeCell ref="V51:AA51"/>
    <mergeCell ref="O54:U54"/>
    <mergeCell ref="V54:AA54"/>
    <mergeCell ref="O55:U55"/>
    <mergeCell ref="V55:AA55"/>
    <mergeCell ref="O47:U47"/>
    <mergeCell ref="V47:AA47"/>
    <mergeCell ref="O48:U48"/>
    <mergeCell ref="V48:AA48"/>
    <mergeCell ref="O52:U52"/>
    <mergeCell ref="V52:AA52"/>
    <mergeCell ref="O49:U49"/>
    <mergeCell ref="V49:AA49"/>
    <mergeCell ref="O50:U50"/>
    <mergeCell ref="V50:AA50"/>
    <mergeCell ref="O44:U44"/>
    <mergeCell ref="V44:AA44"/>
    <mergeCell ref="O45:U45"/>
    <mergeCell ref="V45:AA45"/>
    <mergeCell ref="O46:U46"/>
    <mergeCell ref="V46:AA46"/>
    <mergeCell ref="AC55:AF55"/>
    <mergeCell ref="AC56:AF56"/>
    <mergeCell ref="AC31:AF31"/>
    <mergeCell ref="AC32:AF32"/>
    <mergeCell ref="AC33:AF33"/>
    <mergeCell ref="AC34:AF34"/>
    <mergeCell ref="AC35:AF35"/>
    <mergeCell ref="AC36:AF36"/>
    <mergeCell ref="O35:U35"/>
    <mergeCell ref="V35:AA35"/>
    <mergeCell ref="O36:U36"/>
    <mergeCell ref="V36:AA36"/>
    <mergeCell ref="O37:U37"/>
    <mergeCell ref="V37:AA37"/>
    <mergeCell ref="O32:U32"/>
    <mergeCell ref="V32:AA32"/>
    <mergeCell ref="O33:U33"/>
    <mergeCell ref="V33:AA33"/>
    <mergeCell ref="O34:U34"/>
    <mergeCell ref="V34:AA34"/>
    <mergeCell ref="O41:U41"/>
    <mergeCell ref="V41:AA41"/>
    <mergeCell ref="O42:U42"/>
    <mergeCell ref="V42:AA42"/>
    <mergeCell ref="AC57:AF57"/>
    <mergeCell ref="O25:U25"/>
    <mergeCell ref="V25:AA25"/>
    <mergeCell ref="V26:AA26"/>
    <mergeCell ref="O26:U26"/>
    <mergeCell ref="V30:AA30"/>
    <mergeCell ref="O30:U30"/>
    <mergeCell ref="O27:U27"/>
    <mergeCell ref="AC46:AF46"/>
    <mergeCell ref="AC47:AF47"/>
    <mergeCell ref="AC49:AF49"/>
    <mergeCell ref="AC52:AF52"/>
    <mergeCell ref="AC50:AF50"/>
    <mergeCell ref="AC51:AF51"/>
    <mergeCell ref="AC37:AF37"/>
    <mergeCell ref="AC38:AF38"/>
    <mergeCell ref="AC48:AF48"/>
    <mergeCell ref="AC39:AF39"/>
    <mergeCell ref="AC40:AF40"/>
    <mergeCell ref="AC41:AF41"/>
    <mergeCell ref="AC42:AF42"/>
    <mergeCell ref="AC43:AF43"/>
    <mergeCell ref="AC44:AF44"/>
    <mergeCell ref="AC45:AF45"/>
    <mergeCell ref="H56:N56"/>
    <mergeCell ref="H57:N57"/>
    <mergeCell ref="O16:AA16"/>
    <mergeCell ref="O17:AA17"/>
    <mergeCell ref="O23:AA23"/>
    <mergeCell ref="O18:AA18"/>
    <mergeCell ref="O19:AA19"/>
    <mergeCell ref="H43:N43"/>
    <mergeCell ref="H44:N44"/>
    <mergeCell ref="H45:N45"/>
    <mergeCell ref="H46:N46"/>
    <mergeCell ref="H47:N47"/>
    <mergeCell ref="H50:N50"/>
    <mergeCell ref="H38:N38"/>
    <mergeCell ref="H49:N49"/>
    <mergeCell ref="H53:N53"/>
    <mergeCell ref="H48:N48"/>
    <mergeCell ref="H25:N25"/>
    <mergeCell ref="H37:N37"/>
    <mergeCell ref="H36:N36"/>
    <mergeCell ref="H35:N35"/>
    <mergeCell ref="O21:AA21"/>
    <mergeCell ref="O22:AA22"/>
    <mergeCell ref="O20:AA20"/>
    <mergeCell ref="H58:N58"/>
    <mergeCell ref="H52:N52"/>
    <mergeCell ref="H39:N39"/>
    <mergeCell ref="H40:N40"/>
    <mergeCell ref="H41:N41"/>
    <mergeCell ref="H42:N42"/>
    <mergeCell ref="B49:G49"/>
    <mergeCell ref="B58:G58"/>
    <mergeCell ref="B57:G57"/>
    <mergeCell ref="B56:G56"/>
    <mergeCell ref="B55:G55"/>
    <mergeCell ref="B54:G54"/>
    <mergeCell ref="B53:G53"/>
    <mergeCell ref="B43:G43"/>
    <mergeCell ref="B42:G42"/>
    <mergeCell ref="B41:G41"/>
    <mergeCell ref="B40:G40"/>
    <mergeCell ref="B39:G39"/>
    <mergeCell ref="B52:G52"/>
    <mergeCell ref="B51:G51"/>
    <mergeCell ref="B50:G50"/>
    <mergeCell ref="H51:N51"/>
    <mergeCell ref="H54:N54"/>
    <mergeCell ref="H55:N55"/>
    <mergeCell ref="A17:G17"/>
    <mergeCell ref="A31:A37"/>
    <mergeCell ref="A25:A30"/>
    <mergeCell ref="B38:G38"/>
    <mergeCell ref="B35:G35"/>
    <mergeCell ref="B34:G34"/>
    <mergeCell ref="B33:G33"/>
    <mergeCell ref="B32:G32"/>
    <mergeCell ref="B31:G31"/>
    <mergeCell ref="A23:G23"/>
    <mergeCell ref="B27:G27"/>
    <mergeCell ref="B26:G26"/>
    <mergeCell ref="B25:G25"/>
    <mergeCell ref="A24:G24"/>
    <mergeCell ref="A22:G22"/>
    <mergeCell ref="A21:G21"/>
    <mergeCell ref="A20:G20"/>
    <mergeCell ref="A38:A48"/>
    <mergeCell ref="B48:G48"/>
    <mergeCell ref="B47:G47"/>
    <mergeCell ref="B46:G46"/>
    <mergeCell ref="B45:G45"/>
    <mergeCell ref="B44:G44"/>
    <mergeCell ref="B37:G37"/>
    <mergeCell ref="H32:N32"/>
    <mergeCell ref="H31:N31"/>
    <mergeCell ref="H30:N30"/>
    <mergeCell ref="H29:N29"/>
    <mergeCell ref="H28:N28"/>
    <mergeCell ref="H27:N27"/>
    <mergeCell ref="H26:N26"/>
    <mergeCell ref="AC25:AF25"/>
    <mergeCell ref="O24:U24"/>
    <mergeCell ref="V24:AF24"/>
    <mergeCell ref="AG50:AN50"/>
    <mergeCell ref="AG51:AN51"/>
    <mergeCell ref="AG52:AN52"/>
    <mergeCell ref="V14:X14"/>
    <mergeCell ref="Y14:AB14"/>
    <mergeCell ref="AC14:AD14"/>
    <mergeCell ref="AG23:AN23"/>
    <mergeCell ref="AG24:AN24"/>
    <mergeCell ref="H23:N23"/>
    <mergeCell ref="H24:N24"/>
    <mergeCell ref="AC16:AF16"/>
    <mergeCell ref="AC17:AF17"/>
    <mergeCell ref="AC23:AF23"/>
    <mergeCell ref="AC18:AF18"/>
    <mergeCell ref="AC19:AF19"/>
    <mergeCell ref="AC20:AF20"/>
    <mergeCell ref="AC21:AF21"/>
    <mergeCell ref="AC22:AF22"/>
    <mergeCell ref="AG20:AN20"/>
    <mergeCell ref="AG21:AN21"/>
    <mergeCell ref="AG22:AN22"/>
    <mergeCell ref="H20:N20"/>
    <mergeCell ref="H21:N21"/>
    <mergeCell ref="H22:N22"/>
    <mergeCell ref="AG44:AN44"/>
    <mergeCell ref="AG45:AN45"/>
    <mergeCell ref="AG46:AN46"/>
    <mergeCell ref="A59:AN60"/>
    <mergeCell ref="AG10:AH10"/>
    <mergeCell ref="AD10:AF10"/>
    <mergeCell ref="AK10:AN10"/>
    <mergeCell ref="AI10:AJ10"/>
    <mergeCell ref="AH11:AJ11"/>
    <mergeCell ref="AF11:AG11"/>
    <mergeCell ref="A53:A58"/>
    <mergeCell ref="AG53:AN53"/>
    <mergeCell ref="AG54:AN54"/>
    <mergeCell ref="AG55:AN55"/>
    <mergeCell ref="AG56:AN56"/>
    <mergeCell ref="AG57:AN57"/>
    <mergeCell ref="AG58:AN58"/>
    <mergeCell ref="AC53:AF53"/>
    <mergeCell ref="AC58:AF58"/>
    <mergeCell ref="AC54:AF54"/>
    <mergeCell ref="AG47:AN47"/>
    <mergeCell ref="AG48:AN48"/>
    <mergeCell ref="A49:A52"/>
    <mergeCell ref="AG49:AN49"/>
    <mergeCell ref="O43:U43"/>
    <mergeCell ref="V43:AA43"/>
    <mergeCell ref="O38:U38"/>
    <mergeCell ref="V38:AA38"/>
    <mergeCell ref="O39:U39"/>
    <mergeCell ref="V39:AA39"/>
    <mergeCell ref="O40:U40"/>
    <mergeCell ref="V40:AA40"/>
    <mergeCell ref="AG31:AN31"/>
    <mergeCell ref="AG32:AN32"/>
    <mergeCell ref="AG33:AN33"/>
    <mergeCell ref="AG34:AN34"/>
    <mergeCell ref="AG35:AN35"/>
    <mergeCell ref="AG36:AN36"/>
    <mergeCell ref="AG37:AN37"/>
    <mergeCell ref="AG38:AN38"/>
    <mergeCell ref="AG39:AN39"/>
    <mergeCell ref="AG40:AN40"/>
    <mergeCell ref="AG41:AN41"/>
    <mergeCell ref="AG42:AN42"/>
    <mergeCell ref="AG43:AN43"/>
    <mergeCell ref="B36:G36"/>
    <mergeCell ref="O31:U31"/>
    <mergeCell ref="V31:AA31"/>
    <mergeCell ref="AG25:AN25"/>
    <mergeCell ref="AG26:AN26"/>
    <mergeCell ref="AG27:AN27"/>
    <mergeCell ref="AG28:AN28"/>
    <mergeCell ref="AG29:AN29"/>
    <mergeCell ref="AG30:AN30"/>
    <mergeCell ref="B30:G30"/>
    <mergeCell ref="B29:G29"/>
    <mergeCell ref="B28:G28"/>
    <mergeCell ref="AC26:AF26"/>
    <mergeCell ref="AC27:AF27"/>
    <mergeCell ref="AC28:AF28"/>
    <mergeCell ref="AC29:AF29"/>
    <mergeCell ref="AC30:AF30"/>
    <mergeCell ref="V27:AA27"/>
    <mergeCell ref="O28:U28"/>
    <mergeCell ref="V28:AA28"/>
    <mergeCell ref="O29:U29"/>
    <mergeCell ref="V29:AA29"/>
    <mergeCell ref="H34:N34"/>
    <mergeCell ref="H33:N33"/>
    <mergeCell ref="A9:AC10"/>
    <mergeCell ref="W11:AD11"/>
    <mergeCell ref="O12:AN13"/>
    <mergeCell ref="A11:D11"/>
    <mergeCell ref="AG17:AN17"/>
    <mergeCell ref="AG18:AN18"/>
    <mergeCell ref="AG19:AN19"/>
    <mergeCell ref="H17:N17"/>
    <mergeCell ref="H18:N18"/>
    <mergeCell ref="H19:N19"/>
    <mergeCell ref="AG15:AN15"/>
    <mergeCell ref="AG16:AN16"/>
    <mergeCell ref="A16:G16"/>
    <mergeCell ref="AE14:AH14"/>
    <mergeCell ref="AI14:AJ14"/>
    <mergeCell ref="AK14:AN14"/>
    <mergeCell ref="H15:N15"/>
    <mergeCell ref="H16:N16"/>
    <mergeCell ref="E11:H11"/>
    <mergeCell ref="I11:M11"/>
    <mergeCell ref="O15:AF15"/>
    <mergeCell ref="A15:G15"/>
    <mergeCell ref="A19:G19"/>
    <mergeCell ref="A18:G18"/>
  </mergeCells>
  <phoneticPr fontId="71"/>
  <dataValidations count="2">
    <dataValidation imeMode="halfAlpha" allowBlank="1" showInputMessage="1" showErrorMessage="1" sqref="AF11:AG11 AK11:AL11 AG16:AN23 AG25:AN58"/>
    <dataValidation imeMode="hiragana" allowBlank="1" showInputMessage="1" showErrorMessage="1" sqref="H16:AA23 AC16:AF23 H25:AA48 AC25:AF48 H49:AA58 AC49:AF58"/>
  </dataValidations>
  <pageMargins left="0.78740157480314965" right="0.78740157480314965" top="0.39370078740157483" bottom="0.39370078740157483" header="0.39370078740157483" footer="0.39370078740157483"/>
  <pageSetup paperSize="9" orientation="portrait" horizontalDpi="300"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EG204"/>
  <sheetViews>
    <sheetView workbookViewId="0">
      <selection activeCell="X12" sqref="X12:Z14"/>
    </sheetView>
  </sheetViews>
  <sheetFormatPr defaultColWidth="2.125" defaultRowHeight="12.6" customHeight="1"/>
  <cols>
    <col min="1" max="40" width="2.125" style="85" customWidth="1"/>
    <col min="41" max="90" width="2.125" style="440"/>
    <col min="91" max="16384" width="2.125" style="85"/>
  </cols>
  <sheetData>
    <row r="1" spans="1:90" s="49" customFormat="1" ht="12.6" customHeight="1">
      <c r="A1" s="91"/>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419"/>
      <c r="AP1" s="419"/>
      <c r="AQ1" s="419"/>
      <c r="AR1" s="419"/>
      <c r="AS1" s="419"/>
      <c r="AT1" s="419"/>
      <c r="AU1" s="419"/>
      <c r="AV1" s="419"/>
      <c r="AW1" s="419"/>
      <c r="AX1" s="419"/>
      <c r="AY1" s="419"/>
      <c r="AZ1" s="419"/>
      <c r="BA1" s="419"/>
      <c r="BB1" s="419"/>
      <c r="BC1" s="419"/>
      <c r="BD1" s="419"/>
      <c r="BE1" s="419"/>
      <c r="BF1" s="419"/>
      <c r="BG1" s="419"/>
      <c r="BH1" s="419"/>
      <c r="BI1" s="419"/>
      <c r="BJ1" s="419"/>
      <c r="BK1" s="419"/>
      <c r="BL1" s="419"/>
      <c r="BM1" s="419"/>
      <c r="BN1" s="419"/>
      <c r="BO1" s="419"/>
      <c r="BP1" s="419"/>
      <c r="BQ1" s="419"/>
      <c r="BR1" s="419"/>
      <c r="BS1" s="419"/>
      <c r="BT1" s="419"/>
      <c r="BU1" s="419"/>
      <c r="BV1" s="419"/>
      <c r="BW1" s="419"/>
      <c r="BX1" s="419"/>
      <c r="BY1" s="419"/>
      <c r="BZ1" s="419"/>
      <c r="CA1" s="419"/>
      <c r="CB1" s="419"/>
      <c r="CC1" s="419"/>
      <c r="CD1" s="419"/>
      <c r="CE1" s="419"/>
      <c r="CF1" s="419"/>
      <c r="CG1" s="419"/>
      <c r="CH1" s="419"/>
      <c r="CI1" s="419"/>
      <c r="CJ1" s="419"/>
      <c r="CK1" s="419"/>
      <c r="CL1" s="419"/>
    </row>
    <row r="2" spans="1:90" s="49" customFormat="1" ht="12.6" customHeight="1">
      <c r="A2" s="91"/>
      <c r="B2" s="91"/>
      <c r="C2" s="91"/>
      <c r="D2" s="91"/>
      <c r="E2" s="91"/>
      <c r="F2" s="91"/>
      <c r="G2" s="91"/>
      <c r="H2" s="91"/>
      <c r="I2" s="91"/>
      <c r="J2" s="91"/>
      <c r="K2" s="91"/>
      <c r="L2" s="91"/>
      <c r="M2" s="91"/>
      <c r="N2" s="91"/>
      <c r="O2" s="91"/>
      <c r="P2" s="91"/>
      <c r="Q2" s="91"/>
      <c r="R2" s="841" t="s">
        <v>149</v>
      </c>
      <c r="S2" s="137"/>
      <c r="T2" s="137"/>
      <c r="U2" s="138"/>
      <c r="V2" s="841" t="s">
        <v>150</v>
      </c>
      <c r="W2" s="137"/>
      <c r="X2" s="137"/>
      <c r="Y2" s="138"/>
      <c r="Z2" s="841" t="s">
        <v>151</v>
      </c>
      <c r="AA2" s="137"/>
      <c r="AB2" s="137"/>
      <c r="AC2" s="138"/>
      <c r="AD2" s="91"/>
      <c r="AE2" s="53" t="s">
        <v>148</v>
      </c>
      <c r="AF2" s="129"/>
      <c r="AG2" s="129"/>
      <c r="AH2" s="129"/>
      <c r="AI2" s="129"/>
      <c r="AJ2" s="129"/>
      <c r="AK2" s="129"/>
      <c r="AL2" s="129"/>
      <c r="AM2" s="130"/>
      <c r="AN2" s="91"/>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19"/>
      <c r="BW2" s="419"/>
      <c r="BX2" s="419"/>
      <c r="BY2" s="419"/>
      <c r="BZ2" s="419"/>
      <c r="CA2" s="419"/>
      <c r="CB2" s="419"/>
      <c r="CC2" s="419"/>
      <c r="CD2" s="419"/>
      <c r="CE2" s="419"/>
      <c r="CF2" s="419"/>
      <c r="CG2" s="419"/>
      <c r="CH2" s="419"/>
      <c r="CI2" s="419"/>
      <c r="CJ2" s="419"/>
      <c r="CK2" s="419"/>
      <c r="CL2" s="419"/>
    </row>
    <row r="3" spans="1:90" s="49" customFormat="1" ht="12.6" customHeight="1">
      <c r="A3" s="91"/>
      <c r="B3" s="91"/>
      <c r="C3" s="91"/>
      <c r="D3" s="91"/>
      <c r="E3" s="91"/>
      <c r="F3" s="91"/>
      <c r="G3" s="91"/>
      <c r="H3" s="91"/>
      <c r="I3" s="91"/>
      <c r="J3" s="91"/>
      <c r="K3" s="91"/>
      <c r="L3" s="91"/>
      <c r="M3" s="91"/>
      <c r="N3" s="91"/>
      <c r="O3" s="91"/>
      <c r="P3" s="91"/>
      <c r="Q3" s="91"/>
      <c r="R3" s="139"/>
      <c r="S3" s="43"/>
      <c r="T3" s="43"/>
      <c r="U3" s="140"/>
      <c r="V3" s="139"/>
      <c r="W3" s="43"/>
      <c r="X3" s="43"/>
      <c r="Y3" s="140"/>
      <c r="Z3" s="139"/>
      <c r="AA3" s="43"/>
      <c r="AB3" s="43"/>
      <c r="AC3" s="140"/>
      <c r="AD3" s="91"/>
      <c r="AE3" s="135"/>
      <c r="AF3" s="91"/>
      <c r="AG3" s="91"/>
      <c r="AH3" s="91"/>
      <c r="AI3" s="91"/>
      <c r="AJ3" s="91"/>
      <c r="AK3" s="91"/>
      <c r="AL3" s="91"/>
      <c r="AM3" s="136"/>
      <c r="AN3" s="91"/>
      <c r="AO3" s="419"/>
      <c r="AP3" s="419"/>
      <c r="AQ3" s="419"/>
      <c r="AR3" s="419"/>
      <c r="AS3" s="419"/>
      <c r="AT3" s="419"/>
      <c r="AU3" s="419"/>
      <c r="AV3" s="419"/>
      <c r="AW3" s="419"/>
      <c r="AX3" s="419"/>
      <c r="AY3" s="419"/>
      <c r="AZ3" s="419"/>
      <c r="BA3" s="419"/>
      <c r="BB3" s="419"/>
      <c r="BC3" s="419"/>
      <c r="BD3" s="419"/>
      <c r="BE3" s="419"/>
      <c r="BF3" s="419"/>
      <c r="BG3" s="419"/>
      <c r="BH3" s="419"/>
      <c r="BI3" s="419"/>
      <c r="BJ3" s="419"/>
      <c r="BK3" s="419"/>
      <c r="BL3" s="419"/>
      <c r="BM3" s="419"/>
      <c r="BN3" s="419"/>
      <c r="BO3" s="419"/>
      <c r="BP3" s="419"/>
      <c r="BQ3" s="419"/>
      <c r="BR3" s="419"/>
      <c r="BS3" s="419"/>
      <c r="BT3" s="419"/>
      <c r="BU3" s="419"/>
      <c r="BV3" s="419"/>
      <c r="BW3" s="419"/>
      <c r="BX3" s="419"/>
      <c r="BY3" s="419"/>
      <c r="BZ3" s="419"/>
      <c r="CA3" s="419"/>
      <c r="CB3" s="419"/>
      <c r="CC3" s="419"/>
      <c r="CD3" s="419"/>
      <c r="CE3" s="419"/>
      <c r="CF3" s="419"/>
      <c r="CG3" s="419"/>
      <c r="CH3" s="419"/>
      <c r="CI3" s="419"/>
      <c r="CJ3" s="419"/>
      <c r="CK3" s="419"/>
      <c r="CL3" s="419"/>
    </row>
    <row r="4" spans="1:90" s="49" customFormat="1" ht="12.6" customHeight="1">
      <c r="A4" s="65"/>
      <c r="B4" s="55"/>
      <c r="C4" s="55"/>
      <c r="D4" s="55"/>
      <c r="E4" s="55"/>
      <c r="F4" s="55"/>
      <c r="G4" s="55"/>
      <c r="H4" s="55"/>
      <c r="I4" s="55"/>
      <c r="J4" s="55"/>
      <c r="K4" s="55"/>
      <c r="L4" s="55"/>
      <c r="M4" s="55"/>
      <c r="N4" s="55"/>
      <c r="O4" s="55"/>
      <c r="P4" s="55"/>
      <c r="Q4" s="55"/>
      <c r="R4" s="47"/>
      <c r="S4" s="17"/>
      <c r="T4" s="17"/>
      <c r="U4" s="48"/>
      <c r="V4" s="47"/>
      <c r="W4" s="17"/>
      <c r="X4" s="17"/>
      <c r="Y4" s="48"/>
      <c r="Z4" s="47"/>
      <c r="AA4" s="17"/>
      <c r="AB4" s="17"/>
      <c r="AC4" s="48"/>
      <c r="AD4" s="55"/>
      <c r="AE4" s="54"/>
      <c r="AF4" s="55"/>
      <c r="AG4" s="55"/>
      <c r="AH4" s="55"/>
      <c r="AI4" s="55"/>
      <c r="AJ4" s="55"/>
      <c r="AK4" s="55"/>
      <c r="AL4" s="55"/>
      <c r="AM4" s="56"/>
      <c r="AN4" s="55"/>
      <c r="AO4" s="419"/>
      <c r="AP4" s="419"/>
      <c r="AQ4" s="419"/>
      <c r="AR4" s="419"/>
      <c r="AS4" s="419"/>
      <c r="AT4" s="419"/>
      <c r="AU4" s="419"/>
      <c r="AV4" s="419"/>
      <c r="AW4" s="419"/>
      <c r="AX4" s="419"/>
      <c r="AY4" s="419"/>
      <c r="AZ4" s="419"/>
      <c r="BA4" s="419"/>
      <c r="BB4" s="419"/>
      <c r="BC4" s="419"/>
      <c r="BD4" s="419"/>
      <c r="BE4" s="419"/>
      <c r="BF4" s="419"/>
      <c r="BG4" s="419"/>
      <c r="BH4" s="419"/>
      <c r="BI4" s="419"/>
      <c r="BJ4" s="419"/>
      <c r="BK4" s="419"/>
      <c r="BL4" s="419"/>
      <c r="BM4" s="419"/>
      <c r="BN4" s="419"/>
      <c r="BO4" s="419"/>
      <c r="BP4" s="419"/>
      <c r="BQ4" s="419"/>
      <c r="BR4" s="419"/>
      <c r="BS4" s="419"/>
      <c r="BT4" s="419"/>
      <c r="BU4" s="419"/>
      <c r="BV4" s="419"/>
      <c r="BW4" s="419"/>
      <c r="BX4" s="419"/>
      <c r="BY4" s="419"/>
      <c r="BZ4" s="419"/>
      <c r="CA4" s="419"/>
      <c r="CB4" s="419"/>
      <c r="CC4" s="419"/>
      <c r="CD4" s="419"/>
      <c r="CE4" s="419"/>
      <c r="CF4" s="419"/>
      <c r="CG4" s="419"/>
      <c r="CH4" s="419"/>
      <c r="CI4" s="419"/>
      <c r="CJ4" s="419"/>
      <c r="CK4" s="419"/>
      <c r="CL4" s="419"/>
    </row>
    <row r="5" spans="1:90" s="49" customFormat="1" ht="12.6" customHeight="1">
      <c r="A5" s="55"/>
      <c r="B5" s="55"/>
      <c r="C5" s="55"/>
      <c r="D5" s="55"/>
      <c r="E5" s="55"/>
      <c r="F5" s="55"/>
      <c r="G5" s="55"/>
      <c r="H5" s="55"/>
      <c r="I5" s="55"/>
      <c r="J5" s="55"/>
      <c r="K5" s="55"/>
      <c r="L5" s="55"/>
      <c r="M5" s="55"/>
      <c r="N5" s="55"/>
      <c r="O5" s="55"/>
      <c r="P5" s="55"/>
      <c r="Q5" s="55"/>
      <c r="R5" s="47"/>
      <c r="S5" s="17"/>
      <c r="T5" s="17"/>
      <c r="U5" s="48"/>
      <c r="V5" s="47"/>
      <c r="W5" s="17"/>
      <c r="X5" s="17"/>
      <c r="Y5" s="48"/>
      <c r="Z5" s="47"/>
      <c r="AA5" s="17"/>
      <c r="AB5" s="17"/>
      <c r="AC5" s="48"/>
      <c r="AD5" s="55"/>
      <c r="AE5" s="54"/>
      <c r="AF5" s="55"/>
      <c r="AG5" s="55"/>
      <c r="AH5" s="55"/>
      <c r="AI5" s="55"/>
      <c r="AJ5" s="55"/>
      <c r="AK5" s="55"/>
      <c r="AL5" s="55"/>
      <c r="AM5" s="56"/>
      <c r="AN5" s="55"/>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c r="BM5" s="419"/>
      <c r="BN5" s="419"/>
      <c r="BO5" s="419"/>
      <c r="BP5" s="419"/>
      <c r="BQ5" s="419"/>
      <c r="BR5" s="419"/>
      <c r="BS5" s="419"/>
      <c r="BT5" s="419"/>
      <c r="BU5" s="419"/>
      <c r="BV5" s="419"/>
      <c r="BW5" s="419"/>
      <c r="BX5" s="419"/>
      <c r="BY5" s="419"/>
      <c r="BZ5" s="419"/>
      <c r="CA5" s="419"/>
      <c r="CB5" s="419"/>
      <c r="CC5" s="419"/>
      <c r="CD5" s="419"/>
      <c r="CE5" s="419"/>
      <c r="CF5" s="419"/>
      <c r="CG5" s="419"/>
      <c r="CH5" s="419"/>
      <c r="CI5" s="419"/>
      <c r="CJ5" s="419"/>
      <c r="CK5" s="419"/>
      <c r="CL5" s="419"/>
    </row>
    <row r="6" spans="1:90" s="49" customFormat="1" ht="12.6" customHeight="1">
      <c r="A6" s="55"/>
      <c r="B6" s="55"/>
      <c r="C6" s="55"/>
      <c r="D6" s="55"/>
      <c r="E6" s="55"/>
      <c r="F6" s="55"/>
      <c r="G6" s="55"/>
      <c r="H6" s="55"/>
      <c r="I6" s="55"/>
      <c r="J6" s="55"/>
      <c r="K6" s="55"/>
      <c r="L6" s="55"/>
      <c r="M6" s="55"/>
      <c r="N6" s="55"/>
      <c r="O6" s="55"/>
      <c r="P6" s="55"/>
      <c r="Q6" s="55"/>
      <c r="R6" s="47"/>
      <c r="S6" s="17"/>
      <c r="T6" s="17"/>
      <c r="U6" s="48"/>
      <c r="V6" s="47"/>
      <c r="W6" s="17"/>
      <c r="X6" s="17"/>
      <c r="Y6" s="48"/>
      <c r="Z6" s="47"/>
      <c r="AA6" s="17"/>
      <c r="AB6" s="17"/>
      <c r="AC6" s="48"/>
      <c r="AD6" s="55"/>
      <c r="AE6" s="54"/>
      <c r="AF6" s="55"/>
      <c r="AG6" s="55"/>
      <c r="AH6" s="55"/>
      <c r="AI6" s="55"/>
      <c r="AJ6" s="55"/>
      <c r="AK6" s="55"/>
      <c r="AL6" s="55"/>
      <c r="AM6" s="56"/>
      <c r="AN6" s="55"/>
      <c r="AO6" s="419"/>
      <c r="AP6" s="419"/>
      <c r="AQ6" s="419"/>
      <c r="AR6" s="419"/>
      <c r="AS6" s="419"/>
      <c r="AT6" s="419"/>
      <c r="AU6" s="419"/>
      <c r="AV6" s="419"/>
      <c r="AW6" s="419"/>
      <c r="AX6" s="419"/>
      <c r="AY6" s="419"/>
      <c r="AZ6" s="419"/>
      <c r="BA6" s="419"/>
      <c r="BB6" s="419"/>
      <c r="BC6" s="419"/>
      <c r="BD6" s="419"/>
      <c r="BE6" s="419"/>
      <c r="BF6" s="419"/>
      <c r="BG6" s="419"/>
      <c r="BH6" s="419"/>
      <c r="BI6" s="419"/>
      <c r="BJ6" s="419"/>
      <c r="BK6" s="419"/>
      <c r="BL6" s="419"/>
      <c r="BM6" s="419"/>
      <c r="BN6" s="419"/>
      <c r="BO6" s="419"/>
      <c r="BP6" s="419"/>
      <c r="BQ6" s="419"/>
      <c r="BR6" s="419"/>
      <c r="BS6" s="419"/>
      <c r="BT6" s="419"/>
      <c r="BU6" s="419"/>
      <c r="BV6" s="419"/>
      <c r="BW6" s="419"/>
      <c r="BX6" s="419"/>
      <c r="BY6" s="419"/>
      <c r="BZ6" s="419"/>
      <c r="CA6" s="419"/>
      <c r="CB6" s="419"/>
      <c r="CC6" s="419"/>
      <c r="CD6" s="419"/>
      <c r="CE6" s="419"/>
      <c r="CF6" s="419"/>
      <c r="CG6" s="419"/>
      <c r="CH6" s="419"/>
      <c r="CI6" s="419"/>
      <c r="CJ6" s="419"/>
      <c r="CK6" s="419"/>
      <c r="CL6" s="419"/>
    </row>
    <row r="7" spans="1:90" s="49" customFormat="1" ht="12.6" customHeight="1">
      <c r="A7" s="55"/>
      <c r="B7" s="55"/>
      <c r="C7" s="55"/>
      <c r="D7" s="55"/>
      <c r="E7" s="55"/>
      <c r="F7" s="55"/>
      <c r="G7" s="55"/>
      <c r="H7" s="55"/>
      <c r="I7" s="55"/>
      <c r="J7" s="55"/>
      <c r="K7" s="55"/>
      <c r="L7" s="55"/>
      <c r="M7" s="55"/>
      <c r="N7" s="55"/>
      <c r="O7" s="55"/>
      <c r="P7" s="55"/>
      <c r="Q7" s="55"/>
      <c r="R7" s="141"/>
      <c r="S7" s="142"/>
      <c r="T7" s="142"/>
      <c r="U7" s="143"/>
      <c r="V7" s="141"/>
      <c r="W7" s="142"/>
      <c r="X7" s="142"/>
      <c r="Y7" s="143"/>
      <c r="Z7" s="141"/>
      <c r="AA7" s="142"/>
      <c r="AB7" s="142"/>
      <c r="AC7" s="143"/>
      <c r="AD7" s="55"/>
      <c r="AE7" s="54"/>
      <c r="AF7" s="55"/>
      <c r="AG7" s="55"/>
      <c r="AH7" s="55"/>
      <c r="AI7" s="55"/>
      <c r="AJ7" s="55"/>
      <c r="AK7" s="55"/>
      <c r="AL7" s="55"/>
      <c r="AM7" s="56"/>
      <c r="AN7" s="55"/>
      <c r="AO7" s="419"/>
      <c r="AP7" s="419"/>
      <c r="AQ7" s="419"/>
      <c r="AR7" s="419"/>
      <c r="AS7" s="419"/>
      <c r="AT7" s="419"/>
      <c r="AU7" s="419"/>
      <c r="AV7" s="419"/>
      <c r="AW7" s="419"/>
      <c r="AX7" s="419"/>
      <c r="AY7" s="419"/>
      <c r="AZ7" s="419"/>
      <c r="BA7" s="419"/>
      <c r="BB7" s="419"/>
      <c r="BC7" s="419"/>
      <c r="BD7" s="419"/>
      <c r="BE7" s="419"/>
      <c r="BF7" s="419"/>
      <c r="BG7" s="419"/>
      <c r="BH7" s="419"/>
      <c r="BI7" s="419"/>
      <c r="BJ7" s="419"/>
      <c r="BK7" s="419"/>
      <c r="BL7" s="419"/>
      <c r="BM7" s="419"/>
      <c r="BN7" s="419"/>
      <c r="BO7" s="419"/>
      <c r="BP7" s="419"/>
      <c r="BQ7" s="419"/>
      <c r="BR7" s="419"/>
      <c r="BS7" s="419"/>
      <c r="BT7" s="419"/>
      <c r="BU7" s="419"/>
      <c r="BV7" s="419"/>
      <c r="BW7" s="419"/>
      <c r="BX7" s="419"/>
      <c r="BY7" s="419"/>
      <c r="BZ7" s="419"/>
      <c r="CA7" s="419"/>
      <c r="CB7" s="419"/>
      <c r="CC7" s="419"/>
      <c r="CD7" s="419"/>
      <c r="CE7" s="419"/>
      <c r="CF7" s="419"/>
      <c r="CG7" s="419"/>
      <c r="CH7" s="419"/>
      <c r="CI7" s="419"/>
      <c r="CJ7" s="419"/>
      <c r="CK7" s="419"/>
      <c r="CL7" s="419"/>
    </row>
    <row r="8" spans="1:90" s="49" customFormat="1" ht="12.6" customHeight="1">
      <c r="A8" s="55"/>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62"/>
      <c r="AD8" s="62"/>
      <c r="AE8" s="86"/>
      <c r="AF8" s="62"/>
      <c r="AG8" s="62"/>
      <c r="AH8" s="62"/>
      <c r="AI8" s="62"/>
      <c r="AJ8" s="62"/>
      <c r="AK8" s="62"/>
      <c r="AL8" s="62"/>
      <c r="AM8" s="63"/>
      <c r="AN8" s="62"/>
      <c r="AO8" s="419"/>
      <c r="AP8" s="419"/>
      <c r="AQ8" s="419"/>
      <c r="AR8" s="419"/>
      <c r="AS8" s="419"/>
      <c r="AT8" s="419"/>
      <c r="AU8" s="419"/>
      <c r="AV8" s="419"/>
      <c r="AW8" s="419"/>
      <c r="AX8" s="419"/>
      <c r="AY8" s="419"/>
      <c r="AZ8" s="419"/>
      <c r="BA8" s="419"/>
      <c r="BB8" s="419"/>
      <c r="BC8" s="419"/>
      <c r="BD8" s="419"/>
      <c r="BE8" s="419"/>
      <c r="BF8" s="419"/>
      <c r="BG8" s="419"/>
      <c r="BH8" s="419"/>
      <c r="BI8" s="419"/>
      <c r="BJ8" s="419"/>
      <c r="BK8" s="419"/>
      <c r="BL8" s="419"/>
      <c r="BM8" s="419"/>
      <c r="BN8" s="419"/>
      <c r="BO8" s="419"/>
      <c r="BP8" s="419"/>
      <c r="BQ8" s="419"/>
      <c r="BR8" s="419"/>
      <c r="BS8" s="419"/>
      <c r="BT8" s="419"/>
      <c r="BU8" s="419"/>
      <c r="BV8" s="419"/>
      <c r="BW8" s="419"/>
      <c r="BX8" s="419"/>
      <c r="BY8" s="419"/>
      <c r="BZ8" s="419"/>
      <c r="CA8" s="419"/>
      <c r="CB8" s="419"/>
      <c r="CC8" s="419"/>
      <c r="CD8" s="419"/>
      <c r="CE8" s="419"/>
      <c r="CF8" s="419"/>
      <c r="CG8" s="419"/>
      <c r="CH8" s="419"/>
      <c r="CI8" s="419"/>
      <c r="CJ8" s="419"/>
      <c r="CK8" s="419"/>
      <c r="CL8" s="419"/>
    </row>
    <row r="9" spans="1:90" s="49" customFormat="1" ht="12.6" customHeight="1">
      <c r="A9" s="55"/>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62"/>
      <c r="AD9" s="62"/>
      <c r="AE9" s="86"/>
      <c r="AF9" s="62"/>
      <c r="AG9" s="62"/>
      <c r="AH9" s="62"/>
      <c r="AI9" s="62"/>
      <c r="AJ9" s="62"/>
      <c r="AK9" s="62"/>
      <c r="AL9" s="62"/>
      <c r="AM9" s="63"/>
      <c r="AN9" s="62"/>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19"/>
      <c r="BU9" s="419"/>
      <c r="BV9" s="419"/>
      <c r="BW9" s="419"/>
      <c r="BX9" s="419"/>
      <c r="BY9" s="419"/>
      <c r="BZ9" s="419"/>
      <c r="CA9" s="419"/>
      <c r="CB9" s="419"/>
      <c r="CC9" s="419"/>
      <c r="CD9" s="419"/>
      <c r="CE9" s="419"/>
      <c r="CF9" s="419"/>
      <c r="CG9" s="419"/>
      <c r="CH9" s="419"/>
      <c r="CI9" s="419"/>
      <c r="CJ9" s="419"/>
      <c r="CK9" s="419"/>
      <c r="CL9" s="419"/>
    </row>
    <row r="10" spans="1:90" s="49" customFormat="1" ht="12.6" customHeight="1">
      <c r="A10" s="55"/>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62"/>
      <c r="AD10" s="62"/>
      <c r="AE10" s="103"/>
      <c r="AF10" s="93"/>
      <c r="AG10" s="93"/>
      <c r="AH10" s="93"/>
      <c r="AI10" s="93"/>
      <c r="AJ10" s="93"/>
      <c r="AK10" s="93"/>
      <c r="AL10" s="93"/>
      <c r="AM10" s="104"/>
      <c r="AN10" s="62"/>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19"/>
      <c r="BW10" s="419"/>
      <c r="BX10" s="419"/>
      <c r="BY10" s="419"/>
      <c r="BZ10" s="419"/>
      <c r="CA10" s="419"/>
      <c r="CB10" s="419"/>
      <c r="CC10" s="419"/>
      <c r="CD10" s="419"/>
      <c r="CE10" s="419"/>
      <c r="CF10" s="419"/>
      <c r="CG10" s="419"/>
      <c r="CH10" s="419"/>
      <c r="CI10" s="419"/>
      <c r="CJ10" s="419"/>
      <c r="CK10" s="419"/>
      <c r="CL10" s="419"/>
    </row>
    <row r="11" spans="1:90" s="49" customFormat="1" ht="12.6" customHeight="1">
      <c r="B11" s="65"/>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19"/>
      <c r="BW11" s="419"/>
      <c r="BX11" s="419"/>
      <c r="BY11" s="419"/>
      <c r="BZ11" s="419"/>
      <c r="CA11" s="419"/>
      <c r="CB11" s="419"/>
      <c r="CC11" s="419"/>
      <c r="CD11" s="419"/>
      <c r="CE11" s="419"/>
      <c r="CF11" s="419"/>
      <c r="CG11" s="419"/>
      <c r="CH11" s="419"/>
      <c r="CI11" s="419"/>
      <c r="CJ11" s="419"/>
      <c r="CK11" s="419"/>
      <c r="CL11" s="419"/>
    </row>
    <row r="12" spans="1:90" s="49" customFormat="1" ht="12.6" customHeight="1">
      <c r="B12" s="65"/>
      <c r="C12" s="65"/>
      <c r="D12" s="65"/>
      <c r="E12" s="65"/>
      <c r="F12" s="65"/>
      <c r="G12" s="65"/>
      <c r="H12" s="65"/>
      <c r="I12" s="65"/>
      <c r="J12" s="65"/>
      <c r="K12" s="65"/>
      <c r="L12" s="65"/>
      <c r="M12" s="65"/>
      <c r="N12" s="65"/>
      <c r="O12" s="65"/>
      <c r="P12" s="65"/>
      <c r="Q12" s="65"/>
      <c r="R12" s="65"/>
      <c r="S12" s="65"/>
      <c r="T12" s="65"/>
      <c r="U12" s="2300" t="s">
        <v>2261</v>
      </c>
      <c r="V12" s="2300"/>
      <c r="W12" s="2300"/>
      <c r="X12" s="2299"/>
      <c r="Y12" s="2299"/>
      <c r="Z12" s="2299"/>
      <c r="AA12" s="2300" t="s">
        <v>85</v>
      </c>
      <c r="AB12" s="2300"/>
      <c r="AC12" s="2299"/>
      <c r="AD12" s="2299"/>
      <c r="AE12" s="2299"/>
      <c r="AF12" s="2300" t="s">
        <v>84</v>
      </c>
      <c r="AG12" s="2300"/>
      <c r="AH12" s="2299"/>
      <c r="AI12" s="2299"/>
      <c r="AJ12" s="2299"/>
      <c r="AK12" s="2300" t="s">
        <v>83</v>
      </c>
      <c r="AL12" s="2300"/>
      <c r="AM12" s="65"/>
      <c r="AN12" s="65"/>
      <c r="AO12" s="419" t="s">
        <v>1556</v>
      </c>
      <c r="AP12" s="419"/>
      <c r="AQ12" s="419"/>
      <c r="AR12" s="419"/>
      <c r="AS12" s="419"/>
      <c r="AT12" s="419"/>
      <c r="AU12" s="419"/>
      <c r="AV12" s="419"/>
      <c r="AW12" s="419"/>
      <c r="AX12" s="419"/>
      <c r="AY12" s="419"/>
      <c r="AZ12" s="419"/>
      <c r="BA12" s="419"/>
      <c r="BB12" s="419"/>
      <c r="BC12" s="419"/>
      <c r="BD12" s="419"/>
      <c r="BE12" s="419"/>
      <c r="BF12" s="419"/>
      <c r="BG12" s="419"/>
      <c r="BH12" s="419"/>
      <c r="BI12" s="419"/>
      <c r="BJ12" s="419"/>
      <c r="BK12" s="419"/>
      <c r="BL12" s="419"/>
      <c r="BM12" s="419"/>
      <c r="BN12" s="419"/>
      <c r="BO12" s="419"/>
      <c r="BP12" s="419"/>
      <c r="BQ12" s="419"/>
      <c r="BR12" s="419"/>
      <c r="BS12" s="419"/>
      <c r="BT12" s="419"/>
      <c r="BU12" s="419"/>
      <c r="BV12" s="419"/>
      <c r="BW12" s="419"/>
      <c r="BX12" s="419"/>
      <c r="BY12" s="419"/>
      <c r="BZ12" s="419"/>
      <c r="CA12" s="419"/>
      <c r="CB12" s="419"/>
      <c r="CC12" s="419"/>
      <c r="CD12" s="419"/>
      <c r="CE12" s="419"/>
      <c r="CF12" s="419"/>
      <c r="CG12" s="419"/>
      <c r="CH12" s="419"/>
      <c r="CI12" s="419"/>
      <c r="CJ12" s="419"/>
      <c r="CK12" s="419"/>
      <c r="CL12" s="419"/>
    </row>
    <row r="13" spans="1:90" s="49" customFormat="1" ht="12.6" customHeight="1">
      <c r="B13" s="65"/>
      <c r="C13" s="65"/>
      <c r="D13" s="65"/>
      <c r="E13" s="65"/>
      <c r="F13" s="65"/>
      <c r="G13" s="65"/>
      <c r="H13" s="65"/>
      <c r="I13" s="65"/>
      <c r="J13" s="65"/>
      <c r="K13" s="65"/>
      <c r="L13" s="65"/>
      <c r="M13" s="65"/>
      <c r="N13" s="65"/>
      <c r="O13" s="65"/>
      <c r="P13" s="65"/>
      <c r="Q13" s="65"/>
      <c r="R13" s="65"/>
      <c r="S13" s="65"/>
      <c r="T13" s="65"/>
      <c r="U13" s="2300"/>
      <c r="V13" s="2300"/>
      <c r="W13" s="2300"/>
      <c r="X13" s="2299"/>
      <c r="Y13" s="2299"/>
      <c r="Z13" s="2299"/>
      <c r="AA13" s="2300"/>
      <c r="AB13" s="2300"/>
      <c r="AC13" s="2299"/>
      <c r="AD13" s="2299"/>
      <c r="AE13" s="2299"/>
      <c r="AF13" s="2300"/>
      <c r="AG13" s="2300"/>
      <c r="AH13" s="2299"/>
      <c r="AI13" s="2299"/>
      <c r="AJ13" s="2299"/>
      <c r="AK13" s="2300"/>
      <c r="AL13" s="2300"/>
      <c r="AM13" s="65"/>
      <c r="AN13" s="65"/>
      <c r="AO13" s="419"/>
      <c r="AP13" s="419"/>
      <c r="AQ13" s="419"/>
      <c r="AR13" s="419"/>
      <c r="AS13" s="419"/>
      <c r="AT13" s="419"/>
      <c r="AU13" s="419"/>
      <c r="AV13" s="419"/>
      <c r="AW13" s="419"/>
      <c r="AX13" s="419"/>
      <c r="AY13" s="419"/>
      <c r="AZ13" s="419"/>
      <c r="BA13" s="419"/>
      <c r="BB13" s="419"/>
      <c r="BC13" s="419"/>
      <c r="BD13" s="419"/>
      <c r="BE13" s="419"/>
      <c r="BF13" s="419"/>
      <c r="BG13" s="419"/>
      <c r="BH13" s="419"/>
      <c r="BI13" s="419"/>
      <c r="BJ13" s="419"/>
      <c r="BK13" s="419"/>
      <c r="BL13" s="419"/>
      <c r="BM13" s="419"/>
      <c r="BN13" s="419"/>
      <c r="BO13" s="419"/>
      <c r="BP13" s="419"/>
      <c r="BQ13" s="419"/>
      <c r="BR13" s="419"/>
      <c r="BS13" s="419"/>
      <c r="BT13" s="419"/>
      <c r="BU13" s="419"/>
      <c r="BV13" s="419"/>
      <c r="BW13" s="419"/>
      <c r="BX13" s="419"/>
      <c r="BY13" s="419"/>
      <c r="BZ13" s="419"/>
      <c r="CA13" s="419"/>
      <c r="CB13" s="419"/>
      <c r="CC13" s="419"/>
      <c r="CD13" s="419"/>
      <c r="CE13" s="419"/>
      <c r="CF13" s="419"/>
      <c r="CG13" s="419"/>
      <c r="CH13" s="419"/>
      <c r="CI13" s="419"/>
      <c r="CJ13" s="419"/>
      <c r="CK13" s="419"/>
      <c r="CL13" s="419"/>
    </row>
    <row r="14" spans="1:90" s="49" customFormat="1" ht="12.6" customHeight="1">
      <c r="A14" s="55"/>
      <c r="B14" s="55"/>
      <c r="C14" s="55"/>
      <c r="D14" s="55"/>
      <c r="E14" s="55"/>
      <c r="F14" s="55"/>
      <c r="G14" s="55"/>
      <c r="H14" s="55"/>
      <c r="I14" s="55"/>
      <c r="J14" s="55"/>
      <c r="K14" s="55"/>
      <c r="L14" s="55"/>
      <c r="M14" s="55"/>
      <c r="N14" s="55"/>
      <c r="O14" s="55"/>
      <c r="P14" s="55"/>
      <c r="Q14" s="55"/>
      <c r="R14" s="55"/>
      <c r="S14" s="55"/>
      <c r="T14" s="55"/>
      <c r="U14" s="2300"/>
      <c r="V14" s="2300"/>
      <c r="W14" s="2300"/>
      <c r="X14" s="2299"/>
      <c r="Y14" s="2299"/>
      <c r="Z14" s="2299"/>
      <c r="AA14" s="2300"/>
      <c r="AB14" s="2300"/>
      <c r="AC14" s="2299"/>
      <c r="AD14" s="2299"/>
      <c r="AE14" s="2299"/>
      <c r="AF14" s="2300"/>
      <c r="AG14" s="2300"/>
      <c r="AH14" s="2299"/>
      <c r="AI14" s="2299"/>
      <c r="AJ14" s="2299"/>
      <c r="AK14" s="2300"/>
      <c r="AL14" s="2300"/>
      <c r="AM14" s="55"/>
      <c r="AN14" s="55"/>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19"/>
      <c r="BT14" s="419"/>
      <c r="BU14" s="419"/>
      <c r="BV14" s="419"/>
      <c r="BW14" s="419"/>
      <c r="BX14" s="419"/>
      <c r="BY14" s="419"/>
      <c r="BZ14" s="419"/>
      <c r="CA14" s="419"/>
      <c r="CB14" s="419"/>
      <c r="CC14" s="419"/>
      <c r="CD14" s="419"/>
      <c r="CE14" s="419"/>
      <c r="CF14" s="419"/>
      <c r="CG14" s="419"/>
      <c r="CH14" s="419"/>
      <c r="CI14" s="419"/>
      <c r="CJ14" s="419"/>
      <c r="CK14" s="419"/>
      <c r="CL14" s="419"/>
    </row>
    <row r="15" spans="1:90" s="49" customFormat="1" ht="12.6" customHeight="1">
      <c r="A15" s="55"/>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62"/>
      <c r="AD15" s="62"/>
      <c r="AE15" s="62"/>
      <c r="AF15" s="62"/>
      <c r="AG15" s="62"/>
      <c r="AH15" s="62"/>
      <c r="AI15" s="62"/>
      <c r="AJ15" s="62"/>
      <c r="AK15" s="62"/>
      <c r="AL15" s="62"/>
      <c r="AM15" s="62"/>
      <c r="AN15" s="62"/>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19"/>
      <c r="BT15" s="419"/>
      <c r="BU15" s="419"/>
      <c r="BV15" s="419"/>
      <c r="BW15" s="419"/>
      <c r="BX15" s="419"/>
      <c r="BY15" s="419"/>
      <c r="BZ15" s="419"/>
      <c r="CA15" s="419"/>
      <c r="CB15" s="419"/>
      <c r="CC15" s="419"/>
      <c r="CD15" s="419"/>
      <c r="CE15" s="419"/>
      <c r="CF15" s="419"/>
      <c r="CG15" s="419"/>
      <c r="CH15" s="419"/>
      <c r="CI15" s="419"/>
      <c r="CJ15" s="419"/>
      <c r="CK15" s="419"/>
      <c r="CL15" s="419"/>
    </row>
    <row r="16" spans="1:90" s="49" customFormat="1" ht="12.6" customHeight="1">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419"/>
      <c r="AP16" s="419"/>
      <c r="AQ16" s="419"/>
      <c r="AR16" s="419"/>
      <c r="AS16" s="419"/>
      <c r="AT16" s="419"/>
      <c r="AU16" s="419"/>
      <c r="AV16" s="419"/>
      <c r="AW16" s="419"/>
      <c r="AX16" s="419"/>
      <c r="AY16" s="419"/>
      <c r="AZ16" s="419"/>
      <c r="BA16" s="419"/>
      <c r="BB16" s="419"/>
      <c r="BC16" s="419"/>
      <c r="BD16" s="419"/>
      <c r="BE16" s="419"/>
      <c r="BF16" s="419"/>
      <c r="BG16" s="419"/>
      <c r="BH16" s="419"/>
      <c r="BI16" s="419"/>
      <c r="BJ16" s="419"/>
      <c r="BK16" s="419"/>
      <c r="BL16" s="419"/>
      <c r="BM16" s="419"/>
      <c r="BN16" s="419"/>
      <c r="BO16" s="419"/>
      <c r="BP16" s="419"/>
      <c r="BQ16" s="419"/>
      <c r="BR16" s="419"/>
      <c r="BS16" s="419"/>
      <c r="BT16" s="419"/>
      <c r="BU16" s="419"/>
      <c r="BV16" s="419"/>
      <c r="BW16" s="419"/>
      <c r="BX16" s="419"/>
      <c r="BY16" s="419"/>
      <c r="BZ16" s="419"/>
      <c r="CA16" s="419"/>
      <c r="CB16" s="419"/>
      <c r="CC16" s="419"/>
      <c r="CD16" s="419"/>
      <c r="CE16" s="419"/>
      <c r="CF16" s="419"/>
      <c r="CG16" s="419"/>
      <c r="CH16" s="419"/>
      <c r="CI16" s="419"/>
      <c r="CJ16" s="419"/>
      <c r="CK16" s="419"/>
      <c r="CL16" s="419"/>
    </row>
    <row r="17" spans="1:90" s="49" customFormat="1" ht="12.6" customHeight="1">
      <c r="A17" s="2352" t="s">
        <v>81</v>
      </c>
      <c r="B17" s="2352"/>
      <c r="C17" s="2352"/>
      <c r="D17" s="2352"/>
      <c r="E17" s="2352"/>
      <c r="F17" s="2352"/>
      <c r="G17" s="2352"/>
      <c r="H17" s="2352"/>
      <c r="I17" s="2352"/>
      <c r="J17" s="2352"/>
      <c r="K17" s="2352"/>
      <c r="L17" s="2352"/>
      <c r="M17" s="2352"/>
      <c r="N17" s="2352"/>
      <c r="O17" s="2352"/>
      <c r="P17" s="2352"/>
      <c r="Q17" s="2352"/>
      <c r="R17" s="2352"/>
      <c r="S17" s="2352"/>
      <c r="T17" s="2352"/>
      <c r="U17" s="2352"/>
      <c r="V17" s="2352"/>
      <c r="W17" s="2352"/>
      <c r="X17" s="2352"/>
      <c r="Y17" s="2352"/>
      <c r="Z17" s="2352"/>
      <c r="AA17" s="2352"/>
      <c r="AB17" s="2352"/>
      <c r="AC17" s="2352"/>
      <c r="AD17" s="2352"/>
      <c r="AE17" s="2352"/>
      <c r="AF17" s="2352"/>
      <c r="AG17" s="2352"/>
      <c r="AH17" s="2352"/>
      <c r="AI17" s="2352"/>
      <c r="AJ17" s="2352"/>
      <c r="AK17" s="2352"/>
      <c r="AL17" s="2352"/>
      <c r="AM17" s="2352"/>
      <c r="AN17" s="2352"/>
      <c r="AO17" s="419"/>
      <c r="AP17" s="419"/>
      <c r="AQ17" s="419"/>
      <c r="AR17" s="419"/>
      <c r="AS17" s="419"/>
      <c r="AT17" s="419"/>
      <c r="AU17" s="419"/>
      <c r="AV17" s="419"/>
      <c r="AW17" s="419"/>
      <c r="AX17" s="419"/>
      <c r="AY17" s="419"/>
      <c r="AZ17" s="419"/>
      <c r="BA17" s="419"/>
      <c r="BB17" s="419"/>
      <c r="BC17" s="419"/>
      <c r="BD17" s="419"/>
      <c r="BE17" s="419"/>
      <c r="BF17" s="419"/>
      <c r="BG17" s="419"/>
      <c r="BH17" s="419"/>
      <c r="BI17" s="419"/>
      <c r="BJ17" s="419"/>
      <c r="BK17" s="419"/>
      <c r="BL17" s="419"/>
      <c r="BM17" s="419"/>
      <c r="BN17" s="419"/>
      <c r="BO17" s="419"/>
      <c r="BP17" s="419"/>
      <c r="BQ17" s="419"/>
      <c r="BR17" s="419"/>
      <c r="BS17" s="419"/>
      <c r="BT17" s="419"/>
      <c r="BU17" s="419"/>
      <c r="BV17" s="419"/>
      <c r="BW17" s="419"/>
      <c r="BX17" s="419"/>
      <c r="BY17" s="419"/>
      <c r="BZ17" s="419"/>
      <c r="CA17" s="419"/>
      <c r="CB17" s="419"/>
      <c r="CC17" s="419"/>
      <c r="CD17" s="419"/>
      <c r="CE17" s="419"/>
      <c r="CF17" s="419"/>
      <c r="CG17" s="419"/>
      <c r="CH17" s="419"/>
      <c r="CI17" s="419"/>
      <c r="CJ17" s="419"/>
      <c r="CK17" s="419"/>
      <c r="CL17" s="419"/>
    </row>
    <row r="18" spans="1:90" s="49" customFormat="1" ht="12.6" customHeight="1">
      <c r="A18" s="2352"/>
      <c r="B18" s="2352"/>
      <c r="C18" s="2352"/>
      <c r="D18" s="2352"/>
      <c r="E18" s="2352"/>
      <c r="F18" s="2352"/>
      <c r="G18" s="2352"/>
      <c r="H18" s="2352"/>
      <c r="I18" s="2352"/>
      <c r="J18" s="2352"/>
      <c r="K18" s="2352"/>
      <c r="L18" s="2352"/>
      <c r="M18" s="2352"/>
      <c r="N18" s="2352"/>
      <c r="O18" s="2352"/>
      <c r="P18" s="2352"/>
      <c r="Q18" s="2352"/>
      <c r="R18" s="2352"/>
      <c r="S18" s="2352"/>
      <c r="T18" s="2352"/>
      <c r="U18" s="2352"/>
      <c r="V18" s="2352"/>
      <c r="W18" s="2352"/>
      <c r="X18" s="2352"/>
      <c r="Y18" s="2352"/>
      <c r="Z18" s="2352"/>
      <c r="AA18" s="2352"/>
      <c r="AB18" s="2352"/>
      <c r="AC18" s="2352"/>
      <c r="AD18" s="2352"/>
      <c r="AE18" s="2352"/>
      <c r="AF18" s="2352"/>
      <c r="AG18" s="2352"/>
      <c r="AH18" s="2352"/>
      <c r="AI18" s="2352"/>
      <c r="AJ18" s="2352"/>
      <c r="AK18" s="2352"/>
      <c r="AL18" s="2352"/>
      <c r="AM18" s="2352"/>
      <c r="AN18" s="2352"/>
      <c r="AO18" s="419"/>
      <c r="AP18" s="419"/>
      <c r="AQ18" s="419"/>
      <c r="AR18" s="419"/>
      <c r="AS18" s="419"/>
      <c r="AT18" s="419"/>
      <c r="AU18" s="419"/>
      <c r="AV18" s="419"/>
      <c r="AW18" s="419"/>
      <c r="AX18" s="419"/>
      <c r="AY18" s="419"/>
      <c r="AZ18" s="419"/>
      <c r="BA18" s="419"/>
      <c r="BB18" s="419"/>
      <c r="BC18" s="419"/>
      <c r="BD18" s="419"/>
      <c r="BE18" s="419"/>
      <c r="BF18" s="419"/>
      <c r="BG18" s="419"/>
      <c r="BH18" s="419"/>
      <c r="BI18" s="419"/>
      <c r="BJ18" s="419"/>
      <c r="BK18" s="419"/>
      <c r="BL18" s="419"/>
      <c r="BM18" s="419"/>
      <c r="BN18" s="419"/>
      <c r="BO18" s="419"/>
      <c r="BP18" s="419"/>
      <c r="BQ18" s="419"/>
      <c r="BR18" s="419"/>
      <c r="BS18" s="419"/>
      <c r="BT18" s="419"/>
      <c r="BU18" s="419"/>
      <c r="BV18" s="419"/>
      <c r="BW18" s="419"/>
      <c r="BX18" s="419"/>
      <c r="BY18" s="419"/>
      <c r="BZ18" s="419"/>
      <c r="CA18" s="419"/>
      <c r="CB18" s="419"/>
      <c r="CC18" s="419"/>
      <c r="CD18" s="419"/>
      <c r="CE18" s="419"/>
      <c r="CF18" s="419"/>
      <c r="CG18" s="419"/>
      <c r="CH18" s="419"/>
      <c r="CI18" s="419"/>
      <c r="CJ18" s="419"/>
      <c r="CK18" s="419"/>
      <c r="CL18" s="419"/>
    </row>
    <row r="19" spans="1:90" s="49" customFormat="1" ht="12.6" customHeight="1">
      <c r="A19" s="2352"/>
      <c r="B19" s="2352"/>
      <c r="C19" s="2352"/>
      <c r="D19" s="2352"/>
      <c r="E19" s="2352"/>
      <c r="F19" s="2352"/>
      <c r="G19" s="2352"/>
      <c r="H19" s="2352"/>
      <c r="I19" s="2352"/>
      <c r="J19" s="2352"/>
      <c r="K19" s="2352"/>
      <c r="L19" s="2352"/>
      <c r="M19" s="2352"/>
      <c r="N19" s="2352"/>
      <c r="O19" s="2352"/>
      <c r="P19" s="2352"/>
      <c r="Q19" s="2352"/>
      <c r="R19" s="2352"/>
      <c r="S19" s="2352"/>
      <c r="T19" s="2352"/>
      <c r="U19" s="2352"/>
      <c r="V19" s="2352"/>
      <c r="W19" s="2352"/>
      <c r="X19" s="2352"/>
      <c r="Y19" s="2352"/>
      <c r="Z19" s="2352"/>
      <c r="AA19" s="2352"/>
      <c r="AB19" s="2352"/>
      <c r="AC19" s="2352"/>
      <c r="AD19" s="2352"/>
      <c r="AE19" s="2352"/>
      <c r="AF19" s="2352"/>
      <c r="AG19" s="2352"/>
      <c r="AH19" s="2352"/>
      <c r="AI19" s="2352"/>
      <c r="AJ19" s="2352"/>
      <c r="AK19" s="2352"/>
      <c r="AL19" s="2352"/>
      <c r="AM19" s="2352"/>
      <c r="AN19" s="2352"/>
      <c r="AO19" s="419"/>
      <c r="AP19" s="419"/>
      <c r="AQ19" s="419"/>
      <c r="AR19" s="419"/>
      <c r="AS19" s="419"/>
      <c r="AT19" s="419"/>
      <c r="AU19" s="419"/>
      <c r="AV19" s="419"/>
      <c r="AW19" s="419"/>
      <c r="AX19" s="419"/>
      <c r="AY19" s="419"/>
      <c r="AZ19" s="419"/>
      <c r="BA19" s="419"/>
      <c r="BB19" s="419"/>
      <c r="BC19" s="419"/>
      <c r="BD19" s="419"/>
      <c r="BE19" s="419"/>
      <c r="BF19" s="419"/>
      <c r="BG19" s="419"/>
      <c r="BH19" s="419"/>
      <c r="BI19" s="419"/>
      <c r="BJ19" s="419"/>
      <c r="BK19" s="419"/>
      <c r="BL19" s="419"/>
      <c r="BM19" s="419"/>
      <c r="BN19" s="419"/>
      <c r="BO19" s="419"/>
      <c r="BP19" s="419"/>
      <c r="BQ19" s="419"/>
      <c r="BR19" s="419"/>
      <c r="BS19" s="419"/>
      <c r="BT19" s="419"/>
      <c r="BU19" s="419"/>
      <c r="BV19" s="419"/>
      <c r="BW19" s="419"/>
      <c r="BX19" s="419"/>
      <c r="BY19" s="419"/>
      <c r="BZ19" s="419"/>
      <c r="CA19" s="419"/>
      <c r="CB19" s="419"/>
      <c r="CC19" s="419"/>
      <c r="CD19" s="419"/>
      <c r="CE19" s="419"/>
      <c r="CF19" s="419"/>
      <c r="CG19" s="419"/>
      <c r="CH19" s="419"/>
      <c r="CI19" s="419"/>
      <c r="CJ19" s="419"/>
      <c r="CK19" s="419"/>
      <c r="CL19" s="419"/>
    </row>
    <row r="20" spans="1:90" s="49" customFormat="1" ht="12.6" customHeight="1">
      <c r="A20" s="55"/>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419"/>
      <c r="AP20" s="419"/>
      <c r="AQ20" s="419"/>
      <c r="AR20" s="419"/>
      <c r="AS20" s="419"/>
      <c r="AT20" s="419"/>
      <c r="AU20" s="419"/>
      <c r="AV20" s="419"/>
      <c r="AW20" s="419"/>
      <c r="AX20" s="419"/>
      <c r="AY20" s="419"/>
      <c r="AZ20" s="419"/>
      <c r="BA20" s="419"/>
      <c r="BB20" s="419"/>
      <c r="BC20" s="419"/>
      <c r="BD20" s="419"/>
      <c r="BE20" s="419"/>
      <c r="BF20" s="419"/>
      <c r="BG20" s="419"/>
      <c r="BH20" s="419"/>
      <c r="BI20" s="419"/>
      <c r="BJ20" s="419"/>
      <c r="BK20" s="419"/>
      <c r="BL20" s="419"/>
      <c r="BM20" s="419"/>
      <c r="BN20" s="419"/>
      <c r="BO20" s="419"/>
      <c r="BP20" s="419"/>
      <c r="BQ20" s="419"/>
      <c r="BR20" s="419"/>
      <c r="BS20" s="419"/>
      <c r="BT20" s="419"/>
      <c r="BU20" s="419"/>
      <c r="BV20" s="419"/>
      <c r="BW20" s="419"/>
      <c r="BX20" s="419"/>
      <c r="BY20" s="419"/>
      <c r="BZ20" s="419"/>
      <c r="CA20" s="419"/>
      <c r="CB20" s="419"/>
      <c r="CC20" s="419"/>
      <c r="CD20" s="419"/>
      <c r="CE20" s="419"/>
      <c r="CF20" s="419"/>
      <c r="CG20" s="419"/>
      <c r="CH20" s="419"/>
      <c r="CI20" s="419"/>
      <c r="CJ20" s="419"/>
      <c r="CK20" s="419"/>
      <c r="CL20" s="419"/>
    </row>
    <row r="21" spans="1:90" s="49" customFormat="1" ht="12.6" customHeight="1">
      <c r="A21" s="55"/>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419"/>
      <c r="AP21" s="419"/>
      <c r="AQ21" s="419"/>
      <c r="AR21" s="419"/>
      <c r="AS21" s="419"/>
      <c r="AT21" s="419"/>
      <c r="AU21" s="419"/>
      <c r="AV21" s="419"/>
      <c r="AW21" s="419"/>
      <c r="AX21" s="419"/>
      <c r="AY21" s="419"/>
      <c r="AZ21" s="419"/>
      <c r="BA21" s="419"/>
      <c r="BB21" s="419"/>
      <c r="BC21" s="419"/>
      <c r="BD21" s="419"/>
      <c r="BE21" s="419"/>
      <c r="BF21" s="419"/>
      <c r="BG21" s="419"/>
      <c r="BH21" s="419"/>
      <c r="BI21" s="419"/>
      <c r="BJ21" s="419"/>
      <c r="BK21" s="419"/>
      <c r="BL21" s="419"/>
      <c r="BM21" s="419"/>
      <c r="BN21" s="419"/>
      <c r="BO21" s="419"/>
      <c r="BP21" s="419"/>
      <c r="BQ21" s="419"/>
      <c r="BR21" s="419"/>
      <c r="BS21" s="419"/>
      <c r="BT21" s="419"/>
      <c r="BU21" s="419"/>
      <c r="BV21" s="419"/>
      <c r="BW21" s="419"/>
      <c r="BX21" s="419"/>
      <c r="BY21" s="419"/>
      <c r="BZ21" s="419"/>
      <c r="CA21" s="419"/>
      <c r="CB21" s="419"/>
      <c r="CC21" s="419"/>
      <c r="CD21" s="419"/>
      <c r="CE21" s="419"/>
      <c r="CF21" s="419"/>
      <c r="CG21" s="419"/>
      <c r="CH21" s="419"/>
      <c r="CI21" s="419"/>
      <c r="CJ21" s="419"/>
      <c r="CK21" s="419"/>
      <c r="CL21" s="419"/>
    </row>
    <row r="22" spans="1:90" s="49" customFormat="1" ht="12.6" customHeight="1">
      <c r="A22" s="55"/>
      <c r="B22" s="55"/>
      <c r="C22" s="55"/>
      <c r="D22" s="55"/>
      <c r="E22" s="55"/>
      <c r="F22" s="55"/>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419"/>
      <c r="AP22" s="419"/>
      <c r="AQ22" s="419"/>
      <c r="AR22" s="419"/>
      <c r="AS22" s="419"/>
      <c r="AT22" s="419"/>
      <c r="AU22" s="419"/>
      <c r="AV22" s="419"/>
      <c r="AW22" s="419"/>
      <c r="AX22" s="419"/>
      <c r="AY22" s="419"/>
      <c r="AZ22" s="419"/>
      <c r="BA22" s="419"/>
      <c r="BB22" s="419"/>
      <c r="BC22" s="419"/>
      <c r="BD22" s="419"/>
      <c r="BE22" s="419"/>
      <c r="BF22" s="419"/>
      <c r="BG22" s="419"/>
      <c r="BH22" s="419"/>
      <c r="BI22" s="419"/>
      <c r="BJ22" s="419"/>
      <c r="BK22" s="419"/>
      <c r="BL22" s="419"/>
      <c r="BM22" s="419"/>
      <c r="BN22" s="419"/>
      <c r="BO22" s="419"/>
      <c r="BP22" s="419"/>
      <c r="BQ22" s="419"/>
      <c r="BR22" s="419"/>
      <c r="BS22" s="419"/>
      <c r="BT22" s="419"/>
      <c r="BU22" s="419"/>
      <c r="BV22" s="419"/>
      <c r="BW22" s="419"/>
      <c r="BX22" s="419"/>
      <c r="BY22" s="419"/>
      <c r="BZ22" s="419"/>
      <c r="CA22" s="419"/>
      <c r="CB22" s="419"/>
      <c r="CC22" s="419"/>
      <c r="CD22" s="419"/>
      <c r="CE22" s="419"/>
      <c r="CF22" s="419"/>
      <c r="CG22" s="419"/>
      <c r="CH22" s="419"/>
      <c r="CI22" s="419"/>
      <c r="CJ22" s="419"/>
      <c r="CK22" s="419"/>
      <c r="CL22" s="419"/>
    </row>
    <row r="23" spans="1:90" s="49" customFormat="1" ht="12.6" customHeight="1">
      <c r="A23" s="2276" t="s">
        <v>2</v>
      </c>
      <c r="B23" s="2276"/>
      <c r="C23" s="2276"/>
      <c r="D23" s="2276"/>
      <c r="E23" s="2277" t="s">
        <v>1573</v>
      </c>
      <c r="F23" s="2277"/>
      <c r="G23" s="2277"/>
      <c r="H23" s="2277"/>
      <c r="I23" s="2277"/>
      <c r="J23" s="2277"/>
      <c r="K23" s="2277"/>
      <c r="L23" s="4786">
        <f>一括入力シート!B44</f>
        <v>0</v>
      </c>
      <c r="M23" s="4786"/>
      <c r="N23" s="4786"/>
      <c r="O23" s="4786"/>
      <c r="P23" s="4786"/>
      <c r="Q23" s="4786"/>
      <c r="R23" s="4786"/>
      <c r="S23" s="4786"/>
      <c r="T23" s="4786"/>
      <c r="U23" s="4786"/>
      <c r="V23" s="4786"/>
      <c r="W23" s="4786"/>
      <c r="X23" s="4786"/>
      <c r="Y23" s="4786"/>
      <c r="Z23" s="4786"/>
      <c r="AA23" s="4786"/>
      <c r="AB23" s="4786"/>
      <c r="AC23" s="4786"/>
      <c r="AD23" s="4786"/>
      <c r="AE23" s="4786"/>
      <c r="AF23" s="4786"/>
      <c r="AG23" s="4786"/>
      <c r="AH23" s="4786"/>
      <c r="AI23" s="4786"/>
      <c r="AJ23" s="4786"/>
      <c r="AK23" s="4786"/>
      <c r="AL23" s="4786"/>
      <c r="AM23" s="4786"/>
      <c r="AN23" s="4786"/>
      <c r="AO23" s="419"/>
      <c r="AP23" s="419"/>
      <c r="AQ23" s="419"/>
      <c r="AR23" s="419"/>
      <c r="AS23" s="419"/>
      <c r="AT23" s="419"/>
      <c r="AU23" s="419"/>
      <c r="AV23" s="419"/>
      <c r="AW23" s="419"/>
      <c r="AX23" s="419"/>
      <c r="AY23" s="419"/>
      <c r="AZ23" s="419"/>
      <c r="BA23" s="419"/>
      <c r="BB23" s="419"/>
      <c r="BC23" s="419"/>
      <c r="BD23" s="419"/>
      <c r="BE23" s="419"/>
      <c r="BF23" s="419"/>
      <c r="BG23" s="419"/>
      <c r="BH23" s="419"/>
      <c r="BI23" s="419"/>
      <c r="BJ23" s="419"/>
      <c r="BK23" s="419"/>
      <c r="BL23" s="419"/>
      <c r="BM23" s="419"/>
      <c r="BN23" s="419"/>
      <c r="BO23" s="419"/>
      <c r="BP23" s="419"/>
      <c r="BQ23" s="419"/>
      <c r="BR23" s="419"/>
      <c r="BS23" s="419"/>
      <c r="BT23" s="419"/>
      <c r="BU23" s="419"/>
      <c r="BV23" s="419"/>
      <c r="BW23" s="419"/>
      <c r="BX23" s="419"/>
      <c r="BY23" s="419"/>
      <c r="BZ23" s="419"/>
      <c r="CA23" s="419"/>
      <c r="CB23" s="419"/>
      <c r="CC23" s="419"/>
      <c r="CD23" s="419"/>
      <c r="CE23" s="419"/>
      <c r="CF23" s="419"/>
      <c r="CG23" s="419"/>
      <c r="CH23" s="419"/>
      <c r="CI23" s="419"/>
      <c r="CJ23" s="419"/>
      <c r="CK23" s="419"/>
      <c r="CL23" s="419"/>
    </row>
    <row r="24" spans="1:90" s="49" customFormat="1" ht="12.6" customHeight="1">
      <c r="A24" s="2276"/>
      <c r="B24" s="2276"/>
      <c r="C24" s="2276"/>
      <c r="D24" s="2276"/>
      <c r="E24" s="2277"/>
      <c r="F24" s="2277"/>
      <c r="G24" s="2277"/>
      <c r="H24" s="2277"/>
      <c r="I24" s="2277"/>
      <c r="J24" s="2277"/>
      <c r="K24" s="2277"/>
      <c r="L24" s="4786"/>
      <c r="M24" s="4786"/>
      <c r="N24" s="4786"/>
      <c r="O24" s="4786"/>
      <c r="P24" s="4786"/>
      <c r="Q24" s="4786"/>
      <c r="R24" s="4786"/>
      <c r="S24" s="4786"/>
      <c r="T24" s="4786"/>
      <c r="U24" s="4786"/>
      <c r="V24" s="4786"/>
      <c r="W24" s="4786"/>
      <c r="X24" s="4786"/>
      <c r="Y24" s="4786"/>
      <c r="Z24" s="4786"/>
      <c r="AA24" s="4786"/>
      <c r="AB24" s="4786"/>
      <c r="AC24" s="4786"/>
      <c r="AD24" s="4786"/>
      <c r="AE24" s="4786"/>
      <c r="AF24" s="4786"/>
      <c r="AG24" s="4786"/>
      <c r="AH24" s="4786"/>
      <c r="AI24" s="4786"/>
      <c r="AJ24" s="4786"/>
      <c r="AK24" s="4786"/>
      <c r="AL24" s="4786"/>
      <c r="AM24" s="4786"/>
      <c r="AN24" s="4786"/>
      <c r="AO24" s="419"/>
      <c r="AP24" s="419"/>
      <c r="AQ24" s="419"/>
      <c r="AR24" s="419"/>
      <c r="AS24" s="419"/>
      <c r="AT24" s="419"/>
      <c r="AU24" s="419"/>
      <c r="AV24" s="419"/>
      <c r="AW24" s="419"/>
      <c r="AX24" s="419"/>
      <c r="AY24" s="419"/>
      <c r="AZ24" s="419"/>
      <c r="BA24" s="419"/>
      <c r="BB24" s="419"/>
      <c r="BC24" s="419"/>
      <c r="BD24" s="419"/>
      <c r="BE24" s="419"/>
      <c r="BF24" s="419"/>
      <c r="BG24" s="419"/>
      <c r="BH24" s="419"/>
      <c r="BI24" s="419"/>
      <c r="BJ24" s="419"/>
      <c r="BK24" s="419"/>
      <c r="BL24" s="419"/>
      <c r="BM24" s="419"/>
      <c r="BN24" s="419"/>
      <c r="BO24" s="419"/>
      <c r="BP24" s="419"/>
      <c r="BQ24" s="419"/>
      <c r="BR24" s="419"/>
      <c r="BS24" s="419"/>
      <c r="BT24" s="419"/>
      <c r="BU24" s="419"/>
      <c r="BV24" s="419"/>
      <c r="BW24" s="419"/>
      <c r="BX24" s="419"/>
      <c r="BY24" s="419"/>
      <c r="BZ24" s="419"/>
      <c r="CA24" s="419"/>
      <c r="CB24" s="419"/>
      <c r="CC24" s="419"/>
      <c r="CD24" s="419"/>
      <c r="CE24" s="419"/>
      <c r="CF24" s="419"/>
      <c r="CG24" s="419"/>
      <c r="CH24" s="419"/>
      <c r="CI24" s="419"/>
      <c r="CJ24" s="419"/>
      <c r="CK24" s="419"/>
      <c r="CL24" s="419"/>
    </row>
    <row r="25" spans="1:90" s="49" customFormat="1" ht="12.6" customHeight="1">
      <c r="A25" s="62"/>
      <c r="B25" s="62"/>
      <c r="C25" s="62"/>
      <c r="D25" s="62"/>
      <c r="E25" s="2277" t="s">
        <v>53</v>
      </c>
      <c r="F25" s="2277"/>
      <c r="G25" s="2277"/>
      <c r="H25" s="2277"/>
      <c r="I25" s="2277"/>
      <c r="J25" s="2277"/>
      <c r="K25" s="2277"/>
      <c r="L25" s="2280">
        <f>一括入力シート!B45</f>
        <v>0</v>
      </c>
      <c r="M25" s="2280"/>
      <c r="N25" s="2280"/>
      <c r="O25" s="2280"/>
      <c r="P25" s="2280"/>
      <c r="Q25" s="2280"/>
      <c r="R25" s="2280"/>
      <c r="S25" s="2280"/>
      <c r="T25" s="2280"/>
      <c r="U25" s="2280"/>
      <c r="V25" s="2280"/>
      <c r="W25" s="2280"/>
      <c r="X25" s="2280"/>
      <c r="Y25" s="2280"/>
      <c r="Z25" s="2280"/>
      <c r="AA25" s="2280"/>
      <c r="AB25" s="2280"/>
      <c r="AC25" s="2280"/>
      <c r="AD25" s="2280"/>
      <c r="AE25" s="2280"/>
      <c r="AF25" s="2280"/>
      <c r="AG25" s="2280"/>
      <c r="AH25" s="2280"/>
      <c r="AI25" s="2280"/>
      <c r="AJ25" s="2280"/>
      <c r="AK25" s="2280"/>
      <c r="AL25" s="2280"/>
      <c r="AM25" s="2280"/>
      <c r="AN25" s="2280"/>
      <c r="AO25" s="419"/>
      <c r="AP25" s="419"/>
      <c r="AQ25" s="419"/>
      <c r="AR25" s="419"/>
      <c r="AS25" s="419"/>
      <c r="AT25" s="419"/>
      <c r="AU25" s="419"/>
      <c r="AV25" s="419"/>
      <c r="AW25" s="419"/>
      <c r="AX25" s="419"/>
      <c r="AY25" s="419"/>
      <c r="AZ25" s="419"/>
      <c r="BA25" s="419"/>
      <c r="BB25" s="419"/>
      <c r="BC25" s="419"/>
      <c r="BD25" s="419"/>
      <c r="BE25" s="419"/>
      <c r="BF25" s="419"/>
      <c r="BG25" s="419"/>
      <c r="BH25" s="419"/>
      <c r="BI25" s="419"/>
      <c r="BJ25" s="419"/>
      <c r="BK25" s="419"/>
      <c r="BL25" s="419"/>
      <c r="BM25" s="419"/>
      <c r="BN25" s="419"/>
      <c r="BO25" s="419"/>
      <c r="BP25" s="419"/>
      <c r="BQ25" s="419"/>
      <c r="BR25" s="419"/>
      <c r="BS25" s="419"/>
      <c r="BT25" s="419"/>
      <c r="BU25" s="419"/>
      <c r="BV25" s="419"/>
      <c r="BW25" s="419"/>
      <c r="BX25" s="419"/>
      <c r="BY25" s="419"/>
      <c r="BZ25" s="419"/>
      <c r="CA25" s="419"/>
      <c r="CB25" s="419"/>
      <c r="CC25" s="419"/>
      <c r="CD25" s="419"/>
      <c r="CE25" s="419"/>
      <c r="CF25" s="419"/>
      <c r="CG25" s="419"/>
      <c r="CH25" s="419"/>
      <c r="CI25" s="419"/>
      <c r="CJ25" s="419"/>
      <c r="CK25" s="419"/>
      <c r="CL25" s="419"/>
    </row>
    <row r="26" spans="1:90" s="49" customFormat="1" ht="12.6" customHeight="1">
      <c r="A26" s="62"/>
      <c r="B26" s="62"/>
      <c r="C26" s="62"/>
      <c r="D26" s="62"/>
      <c r="E26" s="2277"/>
      <c r="F26" s="2277"/>
      <c r="G26" s="2277"/>
      <c r="H26" s="2277"/>
      <c r="I26" s="2277"/>
      <c r="J26" s="2277"/>
      <c r="K26" s="2277"/>
      <c r="L26" s="2280"/>
      <c r="M26" s="2280"/>
      <c r="N26" s="2280"/>
      <c r="O26" s="2280"/>
      <c r="P26" s="2280"/>
      <c r="Q26" s="2280"/>
      <c r="R26" s="2280"/>
      <c r="S26" s="2280"/>
      <c r="T26" s="2280"/>
      <c r="U26" s="2280"/>
      <c r="V26" s="2280"/>
      <c r="W26" s="2280"/>
      <c r="X26" s="2280"/>
      <c r="Y26" s="2280"/>
      <c r="Z26" s="2280"/>
      <c r="AA26" s="2280"/>
      <c r="AB26" s="2280"/>
      <c r="AC26" s="2280"/>
      <c r="AD26" s="2280"/>
      <c r="AE26" s="2280"/>
      <c r="AF26" s="2280"/>
      <c r="AG26" s="2280"/>
      <c r="AH26" s="2280"/>
      <c r="AI26" s="2280"/>
      <c r="AJ26" s="2280"/>
      <c r="AK26" s="2280"/>
      <c r="AL26" s="2280"/>
      <c r="AM26" s="2280"/>
      <c r="AN26" s="2280"/>
      <c r="AO26" s="419"/>
      <c r="AP26" s="419"/>
      <c r="AQ26" s="419"/>
      <c r="AR26" s="419"/>
      <c r="AS26" s="419"/>
      <c r="AT26" s="419"/>
      <c r="AU26" s="419"/>
      <c r="AV26" s="419"/>
      <c r="AW26" s="419"/>
      <c r="AX26" s="419"/>
      <c r="AY26" s="419"/>
      <c r="AZ26" s="419"/>
      <c r="BA26" s="419"/>
      <c r="BB26" s="419"/>
      <c r="BC26" s="419"/>
      <c r="BD26" s="419"/>
      <c r="BE26" s="419"/>
      <c r="BF26" s="419"/>
      <c r="BG26" s="419"/>
      <c r="BH26" s="419"/>
      <c r="BI26" s="419"/>
      <c r="BJ26" s="419"/>
      <c r="BK26" s="419"/>
      <c r="BL26" s="419"/>
      <c r="BM26" s="419"/>
      <c r="BN26" s="419"/>
      <c r="BO26" s="419"/>
      <c r="BP26" s="419"/>
      <c r="BQ26" s="419"/>
      <c r="BR26" s="419"/>
      <c r="BS26" s="419"/>
      <c r="BT26" s="419"/>
      <c r="BU26" s="419"/>
      <c r="BV26" s="419"/>
      <c r="BW26" s="419"/>
      <c r="BX26" s="419"/>
      <c r="BY26" s="419"/>
      <c r="BZ26" s="419"/>
      <c r="CA26" s="419"/>
      <c r="CB26" s="419"/>
      <c r="CC26" s="419"/>
      <c r="CD26" s="419"/>
      <c r="CE26" s="419"/>
      <c r="CF26" s="419"/>
      <c r="CG26" s="419"/>
      <c r="CH26" s="419"/>
      <c r="CI26" s="419"/>
      <c r="CJ26" s="419"/>
      <c r="CK26" s="419"/>
      <c r="CL26" s="419"/>
    </row>
    <row r="27" spans="1:90" s="49" customFormat="1" ht="12.6" customHeight="1">
      <c r="A27" s="62"/>
      <c r="B27" s="62"/>
      <c r="C27" s="62"/>
      <c r="D27" s="62"/>
      <c r="E27" s="2277"/>
      <c r="F27" s="2277"/>
      <c r="G27" s="2277"/>
      <c r="H27" s="2277"/>
      <c r="I27" s="2277"/>
      <c r="J27" s="2277"/>
      <c r="K27" s="2277"/>
      <c r="L27" s="2280"/>
      <c r="M27" s="2280"/>
      <c r="N27" s="2280"/>
      <c r="O27" s="2280"/>
      <c r="P27" s="2280"/>
      <c r="Q27" s="2280"/>
      <c r="R27" s="2280"/>
      <c r="S27" s="2280"/>
      <c r="T27" s="2280"/>
      <c r="U27" s="2280"/>
      <c r="V27" s="2280"/>
      <c r="W27" s="2280"/>
      <c r="X27" s="2280"/>
      <c r="Y27" s="2280"/>
      <c r="Z27" s="2280"/>
      <c r="AA27" s="2280"/>
      <c r="AB27" s="2280"/>
      <c r="AC27" s="2280"/>
      <c r="AD27" s="2280"/>
      <c r="AE27" s="2280"/>
      <c r="AF27" s="2280"/>
      <c r="AG27" s="2280"/>
      <c r="AH27" s="2280"/>
      <c r="AI27" s="2280"/>
      <c r="AJ27" s="2280"/>
      <c r="AK27" s="2280"/>
      <c r="AL27" s="2280"/>
      <c r="AM27" s="2280"/>
      <c r="AN27" s="2280"/>
      <c r="AO27" s="419"/>
      <c r="AP27" s="419"/>
      <c r="AQ27" s="419"/>
      <c r="AR27" s="419"/>
      <c r="AS27" s="419"/>
      <c r="AT27" s="419"/>
      <c r="AU27" s="419"/>
      <c r="AV27" s="419"/>
      <c r="AW27" s="419"/>
      <c r="AX27" s="419"/>
      <c r="AY27" s="419"/>
      <c r="AZ27" s="419"/>
      <c r="BA27" s="419"/>
      <c r="BB27" s="419"/>
      <c r="BC27" s="419"/>
      <c r="BD27" s="419"/>
      <c r="BE27" s="419"/>
      <c r="BF27" s="419"/>
      <c r="BG27" s="419"/>
      <c r="BH27" s="419"/>
      <c r="BI27" s="419"/>
      <c r="BJ27" s="419"/>
      <c r="BK27" s="419"/>
      <c r="BL27" s="419"/>
      <c r="BM27" s="419"/>
      <c r="BN27" s="419"/>
      <c r="BO27" s="419"/>
      <c r="BP27" s="419"/>
      <c r="BQ27" s="419"/>
      <c r="BR27" s="419"/>
      <c r="BS27" s="419"/>
      <c r="BT27" s="419"/>
      <c r="BU27" s="419"/>
      <c r="BV27" s="419"/>
      <c r="BW27" s="419"/>
      <c r="BX27" s="419"/>
      <c r="BY27" s="419"/>
      <c r="BZ27" s="419"/>
      <c r="CA27" s="419"/>
      <c r="CB27" s="419"/>
      <c r="CC27" s="419"/>
      <c r="CD27" s="419"/>
      <c r="CE27" s="419"/>
      <c r="CF27" s="419"/>
      <c r="CG27" s="419"/>
      <c r="CH27" s="419"/>
      <c r="CI27" s="419"/>
      <c r="CJ27" s="419"/>
      <c r="CK27" s="419"/>
      <c r="CL27" s="419"/>
    </row>
    <row r="28" spans="1:90" s="49" customFormat="1" ht="12.6" customHeight="1">
      <c r="A28" s="62"/>
      <c r="B28" s="62"/>
      <c r="C28" s="62"/>
      <c r="D28" s="62"/>
      <c r="E28" s="2277" t="s">
        <v>1574</v>
      </c>
      <c r="F28" s="2277"/>
      <c r="G28" s="2277"/>
      <c r="H28" s="2277"/>
      <c r="I28" s="2277"/>
      <c r="J28" s="2277"/>
      <c r="K28" s="2277"/>
      <c r="L28" s="2280" t="str">
        <f>IF(一括入力シート!B46="","",一括入力シート!B46&amp;"　　　　")</f>
        <v/>
      </c>
      <c r="M28" s="2280"/>
      <c r="N28" s="2280"/>
      <c r="O28" s="2280"/>
      <c r="P28" s="2280"/>
      <c r="Q28" s="2280"/>
      <c r="R28" s="2280"/>
      <c r="S28" s="2280"/>
      <c r="T28" s="2280"/>
      <c r="U28" s="2280"/>
      <c r="V28" s="2280"/>
      <c r="W28" s="2280"/>
      <c r="X28" s="2280"/>
      <c r="Y28" s="2280"/>
      <c r="Z28" s="2280"/>
      <c r="AA28" s="2280"/>
      <c r="AB28" s="2280"/>
      <c r="AC28" s="2280"/>
      <c r="AD28" s="2280"/>
      <c r="AE28" s="2280"/>
      <c r="AF28" s="2280"/>
      <c r="AG28" s="2280"/>
      <c r="AH28" s="2280"/>
      <c r="AI28" s="2280"/>
      <c r="AJ28" s="2280"/>
      <c r="AK28" s="2280"/>
      <c r="AL28" s="2280"/>
      <c r="AM28" s="2280"/>
      <c r="AN28" s="2280"/>
      <c r="AO28" s="419"/>
      <c r="AP28" s="419"/>
      <c r="AQ28" s="419"/>
      <c r="AR28" s="419"/>
      <c r="AS28" s="419"/>
      <c r="AT28" s="419"/>
      <c r="AU28" s="419"/>
      <c r="AV28" s="419"/>
      <c r="AW28" s="419"/>
      <c r="AX28" s="419"/>
      <c r="AY28" s="419"/>
      <c r="AZ28" s="419"/>
      <c r="BA28" s="419"/>
      <c r="BB28" s="419"/>
      <c r="BC28" s="419"/>
      <c r="BD28" s="419"/>
      <c r="BE28" s="419"/>
      <c r="BF28" s="419"/>
      <c r="BG28" s="419"/>
      <c r="BH28" s="419"/>
      <c r="BI28" s="419"/>
      <c r="BJ28" s="419"/>
      <c r="BK28" s="419"/>
      <c r="BL28" s="419"/>
      <c r="BM28" s="419"/>
      <c r="BN28" s="419"/>
      <c r="BO28" s="419"/>
      <c r="BP28" s="419"/>
      <c r="BQ28" s="419"/>
      <c r="BR28" s="419"/>
      <c r="BS28" s="419"/>
      <c r="BT28" s="419"/>
      <c r="BU28" s="419"/>
      <c r="BV28" s="419"/>
      <c r="BW28" s="419"/>
      <c r="BX28" s="419"/>
      <c r="BY28" s="419"/>
      <c r="BZ28" s="419"/>
      <c r="CA28" s="419"/>
      <c r="CB28" s="419"/>
      <c r="CC28" s="419"/>
      <c r="CD28" s="419"/>
      <c r="CE28" s="419"/>
      <c r="CF28" s="419"/>
      <c r="CG28" s="419"/>
      <c r="CH28" s="419"/>
      <c r="CI28" s="419"/>
      <c r="CJ28" s="419"/>
      <c r="CK28" s="419"/>
      <c r="CL28" s="419"/>
    </row>
    <row r="29" spans="1:90" s="49" customFormat="1" ht="12.6" customHeight="1">
      <c r="A29" s="133"/>
      <c r="D29" s="87"/>
      <c r="E29" s="2277"/>
      <c r="F29" s="2277"/>
      <c r="G29" s="2277"/>
      <c r="H29" s="2277"/>
      <c r="I29" s="2277"/>
      <c r="J29" s="2277"/>
      <c r="K29" s="2277"/>
      <c r="L29" s="2280"/>
      <c r="M29" s="2280"/>
      <c r="N29" s="2280"/>
      <c r="O29" s="2280"/>
      <c r="P29" s="2280"/>
      <c r="Q29" s="2280"/>
      <c r="R29" s="2280"/>
      <c r="S29" s="2280"/>
      <c r="T29" s="2280"/>
      <c r="U29" s="2280"/>
      <c r="V29" s="2280"/>
      <c r="W29" s="2280"/>
      <c r="X29" s="2280"/>
      <c r="Y29" s="2280"/>
      <c r="Z29" s="2280"/>
      <c r="AA29" s="2280"/>
      <c r="AB29" s="2280"/>
      <c r="AC29" s="2280"/>
      <c r="AD29" s="2280"/>
      <c r="AE29" s="2280"/>
      <c r="AF29" s="2280"/>
      <c r="AG29" s="2280"/>
      <c r="AH29" s="2280"/>
      <c r="AI29" s="2280"/>
      <c r="AJ29" s="2280"/>
      <c r="AK29" s="2280"/>
      <c r="AL29" s="2280"/>
      <c r="AM29" s="2280"/>
      <c r="AN29" s="2280"/>
      <c r="AO29" s="419"/>
      <c r="AP29" s="419"/>
      <c r="AQ29" s="419"/>
      <c r="AR29" s="419"/>
      <c r="AS29" s="419"/>
      <c r="AT29" s="419"/>
      <c r="AU29" s="419"/>
      <c r="AV29" s="419"/>
      <c r="AW29" s="419"/>
      <c r="AX29" s="419"/>
      <c r="AY29" s="419"/>
      <c r="AZ29" s="419"/>
      <c r="BA29" s="419"/>
      <c r="BB29" s="419"/>
      <c r="BC29" s="419"/>
      <c r="BD29" s="419"/>
      <c r="BE29" s="419"/>
      <c r="BF29" s="419"/>
      <c r="BG29" s="419"/>
      <c r="BH29" s="419"/>
      <c r="BI29" s="419"/>
      <c r="BJ29" s="419"/>
      <c r="BK29" s="419"/>
      <c r="BL29" s="419"/>
      <c r="BM29" s="419"/>
      <c r="BN29" s="419"/>
      <c r="BO29" s="419"/>
      <c r="BP29" s="419"/>
      <c r="BQ29" s="419"/>
      <c r="BR29" s="419"/>
      <c r="BS29" s="419"/>
      <c r="BT29" s="419"/>
      <c r="BU29" s="419"/>
      <c r="BV29" s="419"/>
      <c r="BW29" s="419"/>
      <c r="BX29" s="419"/>
      <c r="BY29" s="419"/>
      <c r="BZ29" s="419"/>
      <c r="CA29" s="419"/>
      <c r="CB29" s="419"/>
      <c r="CC29" s="419"/>
      <c r="CD29" s="419"/>
      <c r="CE29" s="419"/>
      <c r="CF29" s="419"/>
      <c r="CG29" s="419"/>
      <c r="CH29" s="419"/>
      <c r="CI29" s="419"/>
      <c r="CJ29" s="419"/>
      <c r="CK29" s="419"/>
      <c r="CL29" s="419"/>
    </row>
    <row r="30" spans="1:90" s="49" customFormat="1" ht="12.6" customHeight="1">
      <c r="A30" s="133"/>
      <c r="D30" s="87"/>
      <c r="E30" s="2277"/>
      <c r="F30" s="2277"/>
      <c r="G30" s="2277"/>
      <c r="H30" s="2277"/>
      <c r="I30" s="2277"/>
      <c r="J30" s="2277"/>
      <c r="K30" s="2277"/>
      <c r="L30" s="2280"/>
      <c r="M30" s="2280"/>
      <c r="N30" s="2280"/>
      <c r="O30" s="2280"/>
      <c r="P30" s="2280"/>
      <c r="Q30" s="2280"/>
      <c r="R30" s="2280"/>
      <c r="S30" s="2280"/>
      <c r="T30" s="2280"/>
      <c r="U30" s="2280"/>
      <c r="V30" s="2280"/>
      <c r="W30" s="2280"/>
      <c r="X30" s="2280"/>
      <c r="Y30" s="2280"/>
      <c r="Z30" s="2280"/>
      <c r="AA30" s="2280"/>
      <c r="AB30" s="2280"/>
      <c r="AC30" s="2280"/>
      <c r="AD30" s="2280"/>
      <c r="AE30" s="2280"/>
      <c r="AF30" s="2280"/>
      <c r="AG30" s="2280"/>
      <c r="AH30" s="2280"/>
      <c r="AI30" s="2280"/>
      <c r="AJ30" s="2280"/>
      <c r="AK30" s="2280"/>
      <c r="AL30" s="2280"/>
      <c r="AM30" s="2280"/>
      <c r="AN30" s="2280"/>
      <c r="AO30" s="419"/>
      <c r="AP30" s="419"/>
      <c r="AQ30" s="419"/>
      <c r="AR30" s="419"/>
      <c r="AS30" s="419"/>
      <c r="AT30" s="419"/>
      <c r="AU30" s="419"/>
      <c r="AV30" s="419"/>
      <c r="AW30" s="419"/>
      <c r="AX30" s="419"/>
      <c r="AY30" s="419"/>
      <c r="AZ30" s="419"/>
      <c r="BA30" s="419"/>
      <c r="BB30" s="419"/>
      <c r="BC30" s="419"/>
      <c r="BD30" s="419"/>
      <c r="BE30" s="419"/>
      <c r="BF30" s="419"/>
      <c r="BG30" s="419"/>
      <c r="BH30" s="419"/>
      <c r="BI30" s="419"/>
      <c r="BJ30" s="419"/>
      <c r="BK30" s="419"/>
      <c r="BL30" s="419"/>
      <c r="BM30" s="419"/>
      <c r="BN30" s="419"/>
      <c r="BO30" s="419"/>
      <c r="BP30" s="419"/>
      <c r="BQ30" s="419"/>
      <c r="BR30" s="419"/>
      <c r="BS30" s="419"/>
      <c r="BT30" s="419"/>
      <c r="BU30" s="419"/>
      <c r="BV30" s="419"/>
      <c r="BW30" s="419"/>
      <c r="BX30" s="419"/>
      <c r="BY30" s="419"/>
      <c r="BZ30" s="419"/>
      <c r="CA30" s="419"/>
      <c r="CB30" s="419"/>
      <c r="CC30" s="419"/>
      <c r="CD30" s="419"/>
      <c r="CE30" s="419"/>
      <c r="CF30" s="419"/>
      <c r="CG30" s="419"/>
      <c r="CH30" s="419"/>
      <c r="CI30" s="419"/>
      <c r="CJ30" s="419"/>
      <c r="CK30" s="419"/>
      <c r="CL30" s="419"/>
    </row>
    <row r="31" spans="1:90" s="49" customFormat="1" ht="12.6" customHeight="1">
      <c r="A31" s="132"/>
      <c r="B31" s="55"/>
      <c r="C31" s="55"/>
      <c r="D31" s="55"/>
      <c r="E31" s="2341" t="s">
        <v>2419</v>
      </c>
      <c r="F31" s="2341"/>
      <c r="G31" s="2341"/>
      <c r="H31" s="2341"/>
      <c r="I31" s="2341"/>
      <c r="J31" s="2341"/>
      <c r="K31" s="2341"/>
      <c r="L31" s="2122" t="str">
        <f>CONCATENATE(一括入力シート!B49," - ",一括入力シート!C49," - ",一括入力シート!D49)</f>
        <v xml:space="preserve">078 -  - </v>
      </c>
      <c r="M31" s="2122"/>
      <c r="N31" s="2122"/>
      <c r="O31" s="2122"/>
      <c r="P31" s="2122"/>
      <c r="Q31" s="2122"/>
      <c r="R31" s="2122"/>
      <c r="S31" s="2122"/>
      <c r="T31" s="2122"/>
      <c r="U31" s="2122"/>
      <c r="V31" s="2122"/>
      <c r="W31" s="2122"/>
      <c r="X31" s="2122"/>
      <c r="Y31" s="2122"/>
      <c r="Z31" s="2122"/>
      <c r="AA31" s="2122"/>
      <c r="AB31" s="2122"/>
      <c r="AC31" s="2122"/>
      <c r="AD31" s="2122"/>
      <c r="AE31" s="2122"/>
      <c r="AF31" s="2122"/>
      <c r="AG31" s="2122"/>
      <c r="AH31" s="2122"/>
      <c r="AI31" s="2122"/>
      <c r="AJ31" s="2122"/>
      <c r="AK31" s="2122"/>
      <c r="AL31" s="2122"/>
      <c r="AM31" s="2122"/>
      <c r="AN31" s="2122"/>
      <c r="AO31" s="419"/>
      <c r="AP31" s="419"/>
      <c r="AQ31" s="419"/>
      <c r="AR31" s="419"/>
      <c r="AS31" s="419"/>
      <c r="AT31" s="419"/>
      <c r="AU31" s="419"/>
      <c r="AV31" s="419"/>
      <c r="AW31" s="419"/>
      <c r="AX31" s="419"/>
      <c r="AY31" s="419"/>
      <c r="AZ31" s="419"/>
      <c r="BA31" s="419"/>
      <c r="BB31" s="419"/>
      <c r="BC31" s="419"/>
      <c r="BD31" s="419"/>
      <c r="BE31" s="419"/>
      <c r="BF31" s="419"/>
      <c r="BG31" s="419"/>
      <c r="BH31" s="419"/>
      <c r="BI31" s="419"/>
      <c r="BJ31" s="419"/>
      <c r="BK31" s="419"/>
      <c r="BL31" s="419"/>
      <c r="BM31" s="419"/>
      <c r="BN31" s="419"/>
      <c r="BO31" s="419"/>
      <c r="BP31" s="419"/>
      <c r="BQ31" s="419"/>
      <c r="BR31" s="419"/>
      <c r="BS31" s="419"/>
      <c r="BT31" s="419"/>
      <c r="BU31" s="419"/>
      <c r="BV31" s="419"/>
      <c r="BW31" s="419"/>
      <c r="BX31" s="419"/>
      <c r="BY31" s="419"/>
      <c r="BZ31" s="419"/>
      <c r="CA31" s="419"/>
      <c r="CB31" s="419"/>
      <c r="CC31" s="419"/>
      <c r="CD31" s="419"/>
      <c r="CE31" s="419"/>
      <c r="CF31" s="419"/>
      <c r="CG31" s="419"/>
      <c r="CH31" s="419"/>
      <c r="CI31" s="419"/>
      <c r="CJ31" s="419"/>
      <c r="CK31" s="419"/>
      <c r="CL31" s="419"/>
    </row>
    <row r="32" spans="1:90" s="922" customFormat="1" ht="12.6" customHeight="1">
      <c r="A32" s="132"/>
      <c r="B32" s="55"/>
      <c r="C32" s="55"/>
      <c r="D32" s="55"/>
      <c r="E32" s="2341"/>
      <c r="F32" s="2341"/>
      <c r="G32" s="2341"/>
      <c r="H32" s="2341"/>
      <c r="I32" s="2341"/>
      <c r="J32" s="2341"/>
      <c r="K32" s="2341"/>
      <c r="L32" s="2122"/>
      <c r="M32" s="2122"/>
      <c r="N32" s="2122"/>
      <c r="O32" s="2122"/>
      <c r="P32" s="2122"/>
      <c r="Q32" s="2122"/>
      <c r="R32" s="2122"/>
      <c r="S32" s="2122"/>
      <c r="T32" s="2122"/>
      <c r="U32" s="2122"/>
      <c r="V32" s="2122"/>
      <c r="W32" s="2122"/>
      <c r="X32" s="2122"/>
      <c r="Y32" s="2122"/>
      <c r="Z32" s="2122"/>
      <c r="AA32" s="2122"/>
      <c r="AB32" s="2122"/>
      <c r="AC32" s="2122"/>
      <c r="AD32" s="2122"/>
      <c r="AE32" s="2122"/>
      <c r="AF32" s="2122"/>
      <c r="AG32" s="2122"/>
      <c r="AH32" s="2122"/>
      <c r="AI32" s="2122"/>
      <c r="AJ32" s="2122"/>
      <c r="AK32" s="2122"/>
      <c r="AL32" s="2122"/>
      <c r="AM32" s="2122"/>
      <c r="AN32" s="2122"/>
      <c r="AO32" s="419"/>
      <c r="AP32" s="419"/>
      <c r="AQ32" s="419"/>
      <c r="AR32" s="419"/>
      <c r="AS32" s="419"/>
      <c r="AT32" s="419"/>
      <c r="AU32" s="419"/>
      <c r="AV32" s="419"/>
      <c r="AW32" s="419"/>
      <c r="AX32" s="419"/>
      <c r="AY32" s="419"/>
      <c r="AZ32" s="419"/>
      <c r="BA32" s="419"/>
      <c r="BB32" s="419"/>
      <c r="BC32" s="419"/>
      <c r="BD32" s="419"/>
      <c r="BE32" s="419"/>
      <c r="BF32" s="419"/>
      <c r="BG32" s="419"/>
      <c r="BH32" s="419"/>
      <c r="BI32" s="419"/>
      <c r="BJ32" s="419"/>
      <c r="BK32" s="419"/>
      <c r="BL32" s="419"/>
      <c r="BM32" s="419"/>
      <c r="BN32" s="419"/>
      <c r="BO32" s="419"/>
      <c r="BP32" s="419"/>
      <c r="BQ32" s="419"/>
      <c r="BR32" s="419"/>
      <c r="BS32" s="419"/>
      <c r="BT32" s="419"/>
      <c r="BU32" s="419"/>
      <c r="BV32" s="419"/>
      <c r="BW32" s="419"/>
      <c r="BX32" s="419"/>
      <c r="BY32" s="419"/>
      <c r="BZ32" s="419"/>
      <c r="CA32" s="419"/>
      <c r="CB32" s="419"/>
      <c r="CC32" s="419"/>
      <c r="CD32" s="419"/>
      <c r="CE32" s="419"/>
      <c r="CF32" s="419"/>
      <c r="CG32" s="419"/>
      <c r="CH32" s="419"/>
      <c r="CI32" s="419"/>
      <c r="CJ32" s="419"/>
      <c r="CK32" s="419"/>
      <c r="CL32" s="419"/>
    </row>
    <row r="33" spans="1:90" s="922" customFormat="1" ht="12.6" customHeight="1">
      <c r="A33" s="132"/>
      <c r="B33" s="55"/>
      <c r="C33" s="55"/>
      <c r="D33" s="55"/>
      <c r="E33" s="2341"/>
      <c r="F33" s="2341"/>
      <c r="G33" s="2341"/>
      <c r="H33" s="2341"/>
      <c r="I33" s="2341"/>
      <c r="J33" s="2341"/>
      <c r="K33" s="2341"/>
      <c r="L33" s="2122"/>
      <c r="M33" s="2122"/>
      <c r="N33" s="2122"/>
      <c r="O33" s="2122"/>
      <c r="P33" s="2122"/>
      <c r="Q33" s="2122"/>
      <c r="R33" s="2122"/>
      <c r="S33" s="2122"/>
      <c r="T33" s="2122"/>
      <c r="U33" s="2122"/>
      <c r="V33" s="2122"/>
      <c r="W33" s="2122"/>
      <c r="X33" s="2122"/>
      <c r="Y33" s="2122"/>
      <c r="Z33" s="2122"/>
      <c r="AA33" s="2122"/>
      <c r="AB33" s="2122"/>
      <c r="AC33" s="2122"/>
      <c r="AD33" s="2122"/>
      <c r="AE33" s="2122"/>
      <c r="AF33" s="2122"/>
      <c r="AG33" s="2122"/>
      <c r="AH33" s="2122"/>
      <c r="AI33" s="2122"/>
      <c r="AJ33" s="2122"/>
      <c r="AK33" s="2122"/>
      <c r="AL33" s="2122"/>
      <c r="AM33" s="2122"/>
      <c r="AN33" s="2122"/>
      <c r="AO33" s="396"/>
      <c r="AP33" s="419"/>
      <c r="AQ33" s="419"/>
      <c r="AR33" s="419"/>
      <c r="AS33" s="419"/>
      <c r="AT33" s="419"/>
      <c r="AU33" s="419"/>
      <c r="AV33" s="419"/>
      <c r="AW33" s="419"/>
      <c r="AX33" s="419"/>
      <c r="AY33" s="419"/>
      <c r="AZ33" s="419"/>
      <c r="BA33" s="419"/>
      <c r="BB33" s="419"/>
      <c r="BC33" s="419"/>
      <c r="BD33" s="419"/>
      <c r="BE33" s="419"/>
      <c r="BF33" s="419"/>
      <c r="BG33" s="419"/>
      <c r="BH33" s="419"/>
      <c r="BI33" s="419"/>
      <c r="BJ33" s="419"/>
      <c r="BK33" s="419"/>
      <c r="BL33" s="419"/>
      <c r="BM33" s="419"/>
      <c r="BN33" s="419"/>
      <c r="BO33" s="419"/>
      <c r="BP33" s="419"/>
      <c r="BQ33" s="419"/>
      <c r="BR33" s="419"/>
      <c r="BS33" s="419"/>
      <c r="BT33" s="419"/>
      <c r="BU33" s="419"/>
      <c r="BV33" s="419"/>
      <c r="BW33" s="419"/>
      <c r="BX33" s="419"/>
      <c r="BY33" s="419"/>
      <c r="BZ33" s="419"/>
      <c r="CA33" s="419"/>
      <c r="CB33" s="419"/>
      <c r="CC33" s="419"/>
      <c r="CD33" s="419"/>
      <c r="CE33" s="419"/>
      <c r="CF33" s="419"/>
      <c r="CG33" s="419"/>
      <c r="CH33" s="419"/>
      <c r="CI33" s="419"/>
      <c r="CJ33" s="419"/>
      <c r="CK33" s="419"/>
      <c r="CL33" s="419"/>
    </row>
    <row r="34" spans="1:90" s="922" customFormat="1" ht="12.6" customHeight="1">
      <c r="A34" s="132"/>
      <c r="B34" s="55"/>
      <c r="C34" s="55"/>
      <c r="D34" s="55"/>
      <c r="E34" s="55"/>
      <c r="F34" s="55"/>
      <c r="G34" s="55"/>
      <c r="H34" s="55"/>
      <c r="I34" s="55"/>
      <c r="J34" s="55"/>
      <c r="K34" s="55"/>
      <c r="L34" s="55"/>
      <c r="M34" s="55"/>
      <c r="N34" s="55"/>
      <c r="O34" s="55"/>
      <c r="P34" s="55"/>
      <c r="Q34" s="55"/>
      <c r="R34" s="55"/>
      <c r="S34" s="55"/>
      <c r="T34" s="55"/>
      <c r="U34" s="55"/>
      <c r="V34" s="55"/>
      <c r="W34" s="55"/>
      <c r="X34" s="55"/>
      <c r="Y34" s="55"/>
      <c r="Z34" s="921"/>
      <c r="AA34" s="921"/>
      <c r="AB34" s="921"/>
      <c r="AC34" s="921"/>
      <c r="AG34" s="921"/>
      <c r="AH34" s="921"/>
      <c r="AI34" s="921"/>
      <c r="AJ34" s="921"/>
      <c r="AK34" s="921"/>
      <c r="AL34" s="921"/>
      <c r="AM34" s="921"/>
      <c r="AN34" s="921"/>
      <c r="AO34" s="419"/>
      <c r="AP34" s="419"/>
      <c r="AQ34" s="419"/>
      <c r="AR34" s="419"/>
      <c r="AS34" s="419"/>
      <c r="AT34" s="419"/>
      <c r="AU34" s="419"/>
      <c r="AV34" s="419"/>
      <c r="AW34" s="419"/>
      <c r="AX34" s="419"/>
      <c r="AY34" s="419"/>
      <c r="AZ34" s="419"/>
      <c r="BA34" s="419"/>
      <c r="BB34" s="419"/>
      <c r="BC34" s="419"/>
      <c r="BD34" s="419"/>
      <c r="BE34" s="419"/>
      <c r="BF34" s="419"/>
      <c r="BG34" s="419"/>
      <c r="BH34" s="419"/>
      <c r="BI34" s="419"/>
      <c r="BJ34" s="419"/>
      <c r="BK34" s="419"/>
      <c r="BL34" s="419"/>
      <c r="BM34" s="419"/>
      <c r="BN34" s="419"/>
      <c r="BO34" s="419"/>
      <c r="BP34" s="419"/>
      <c r="BQ34" s="419"/>
      <c r="BR34" s="419"/>
      <c r="BS34" s="419"/>
      <c r="BT34" s="419"/>
      <c r="BU34" s="419"/>
      <c r="BV34" s="419"/>
      <c r="BW34" s="419"/>
      <c r="BX34" s="419"/>
      <c r="BY34" s="419"/>
      <c r="BZ34" s="419"/>
      <c r="CA34" s="419"/>
      <c r="CB34" s="419"/>
      <c r="CC34" s="419"/>
      <c r="CD34" s="419"/>
      <c r="CE34" s="419"/>
      <c r="CF34" s="419"/>
      <c r="CG34" s="419"/>
      <c r="CH34" s="419"/>
      <c r="CI34" s="419"/>
      <c r="CJ34" s="419"/>
      <c r="CK34" s="419"/>
      <c r="CL34" s="419"/>
    </row>
    <row r="35" spans="1:90" s="49" customFormat="1" ht="12.6" customHeight="1">
      <c r="A35" s="55"/>
      <c r="B35" s="55"/>
      <c r="C35" s="55"/>
      <c r="D35" s="55"/>
      <c r="E35" s="55"/>
      <c r="F35" s="55"/>
      <c r="G35" s="55"/>
      <c r="H35" s="55"/>
      <c r="I35" s="55"/>
      <c r="J35" s="55"/>
      <c r="K35" s="55"/>
      <c r="L35" s="55"/>
      <c r="M35" s="55"/>
      <c r="N35" s="55"/>
      <c r="O35" s="55"/>
      <c r="P35" s="55"/>
      <c r="Q35" s="76"/>
      <c r="R35" s="76"/>
      <c r="S35" s="55"/>
      <c r="T35" s="55"/>
      <c r="U35" s="55"/>
      <c r="V35" s="55"/>
      <c r="W35" s="55"/>
      <c r="X35" s="55"/>
      <c r="Y35" s="77"/>
      <c r="Z35" s="77"/>
      <c r="AA35" s="77"/>
      <c r="AB35" s="77"/>
      <c r="AC35" s="77"/>
      <c r="AD35" s="77"/>
      <c r="AE35" s="77"/>
      <c r="AF35" s="77"/>
      <c r="AG35" s="78"/>
      <c r="AH35" s="78"/>
      <c r="AI35" s="55"/>
      <c r="AJ35" s="55"/>
      <c r="AK35" s="55"/>
      <c r="AL35" s="55"/>
      <c r="AM35" s="55"/>
      <c r="AN35" s="55"/>
      <c r="AO35" s="419"/>
      <c r="AP35" s="419"/>
      <c r="AQ35" s="419"/>
      <c r="AR35" s="419"/>
      <c r="AS35" s="419"/>
      <c r="AT35" s="419"/>
      <c r="AU35" s="419"/>
      <c r="AV35" s="419"/>
      <c r="AW35" s="419"/>
      <c r="AX35" s="419"/>
      <c r="AY35" s="419"/>
      <c r="AZ35" s="419"/>
      <c r="BA35" s="419"/>
      <c r="BB35" s="419"/>
      <c r="BC35" s="419"/>
      <c r="BD35" s="419"/>
      <c r="BE35" s="419"/>
      <c r="BF35" s="419"/>
      <c r="BG35" s="419"/>
      <c r="BH35" s="419"/>
      <c r="BI35" s="419"/>
      <c r="BJ35" s="419"/>
      <c r="BK35" s="419"/>
      <c r="BL35" s="419"/>
      <c r="BM35" s="419"/>
      <c r="BN35" s="419"/>
      <c r="BO35" s="419"/>
      <c r="BP35" s="419"/>
      <c r="BQ35" s="419"/>
      <c r="BR35" s="419"/>
      <c r="BS35" s="419"/>
      <c r="BT35" s="419"/>
      <c r="BU35" s="419"/>
      <c r="BV35" s="419"/>
      <c r="BW35" s="419"/>
      <c r="BX35" s="419"/>
      <c r="BY35" s="419"/>
      <c r="BZ35" s="419"/>
      <c r="CA35" s="419"/>
      <c r="CB35" s="419"/>
      <c r="CC35" s="419"/>
      <c r="CD35" s="419"/>
      <c r="CE35" s="419"/>
      <c r="CF35" s="419"/>
      <c r="CG35" s="419"/>
      <c r="CH35" s="419"/>
      <c r="CI35" s="419"/>
      <c r="CJ35" s="419"/>
      <c r="CK35" s="419"/>
      <c r="CL35" s="419"/>
    </row>
    <row r="36" spans="1:90" s="49" customFormat="1" ht="12.6" customHeight="1">
      <c r="A36" s="55"/>
      <c r="B36" s="55"/>
      <c r="C36" s="55"/>
      <c r="D36" s="55"/>
      <c r="E36" s="55"/>
      <c r="F36" s="55"/>
      <c r="G36" s="55"/>
      <c r="H36" s="55"/>
      <c r="I36" s="55"/>
      <c r="J36" s="55"/>
      <c r="K36" s="55"/>
      <c r="L36" s="55"/>
      <c r="M36" s="55"/>
      <c r="N36" s="55"/>
      <c r="O36" s="55"/>
      <c r="P36" s="55"/>
      <c r="Q36" s="76"/>
      <c r="R36" s="76"/>
      <c r="S36" s="55"/>
      <c r="T36" s="55"/>
      <c r="U36" s="55"/>
      <c r="V36" s="55"/>
      <c r="W36" s="55"/>
      <c r="X36" s="55"/>
      <c r="Y36" s="77"/>
      <c r="Z36" s="77"/>
      <c r="AA36" s="77"/>
      <c r="AB36" s="77"/>
      <c r="AC36" s="77"/>
      <c r="AD36" s="77"/>
      <c r="AE36" s="77"/>
      <c r="AF36" s="77"/>
      <c r="AG36" s="78"/>
      <c r="AH36" s="78"/>
      <c r="AI36" s="55"/>
      <c r="AJ36" s="55"/>
      <c r="AK36" s="55"/>
      <c r="AL36" s="55"/>
      <c r="AM36" s="55"/>
      <c r="AN36" s="55"/>
      <c r="AO36" s="396"/>
      <c r="AP36" s="419"/>
      <c r="AQ36" s="419"/>
      <c r="AR36" s="419"/>
      <c r="AS36" s="419"/>
      <c r="AT36" s="419"/>
      <c r="AU36" s="419"/>
      <c r="AV36" s="419"/>
      <c r="AW36" s="419"/>
      <c r="AX36" s="419"/>
      <c r="AY36" s="419"/>
      <c r="AZ36" s="419"/>
      <c r="BA36" s="419"/>
      <c r="BB36" s="419"/>
      <c r="BC36" s="419"/>
      <c r="BD36" s="419"/>
      <c r="BE36" s="419"/>
      <c r="BF36" s="419"/>
      <c r="BG36" s="419"/>
      <c r="BH36" s="419"/>
      <c r="BI36" s="419"/>
      <c r="BJ36" s="419"/>
      <c r="BK36" s="419"/>
      <c r="BL36" s="419"/>
      <c r="BM36" s="419"/>
      <c r="BN36" s="419"/>
      <c r="BO36" s="419"/>
      <c r="BP36" s="419"/>
      <c r="BQ36" s="419"/>
      <c r="BR36" s="419"/>
      <c r="BS36" s="419"/>
      <c r="BT36" s="419"/>
      <c r="BU36" s="419"/>
      <c r="BV36" s="419"/>
      <c r="BW36" s="419"/>
      <c r="BX36" s="419"/>
      <c r="BY36" s="419"/>
      <c r="BZ36" s="419"/>
      <c r="CA36" s="419"/>
      <c r="CB36" s="419"/>
      <c r="CC36" s="419"/>
      <c r="CD36" s="419"/>
      <c r="CE36" s="419"/>
      <c r="CF36" s="419"/>
      <c r="CG36" s="419"/>
      <c r="CH36" s="419"/>
      <c r="CI36" s="419"/>
      <c r="CJ36" s="419"/>
      <c r="CK36" s="419"/>
      <c r="CL36" s="419"/>
    </row>
    <row r="37" spans="1:90" s="49" customFormat="1" ht="12.6" customHeight="1">
      <c r="A37" s="2273" t="s">
        <v>147</v>
      </c>
      <c r="B37" s="2273"/>
      <c r="C37" s="2273"/>
      <c r="D37" s="2273"/>
      <c r="E37" s="2273"/>
      <c r="F37" s="2273"/>
      <c r="G37" s="2273"/>
      <c r="H37" s="2273"/>
      <c r="I37" s="2273"/>
      <c r="J37" s="2273"/>
      <c r="K37" s="2273"/>
      <c r="L37" s="2273"/>
      <c r="M37" s="2273"/>
      <c r="N37" s="2273"/>
      <c r="O37" s="2273"/>
      <c r="P37" s="2273"/>
      <c r="Q37" s="2273"/>
      <c r="R37" s="2273"/>
      <c r="S37" s="2273"/>
      <c r="T37" s="2273"/>
      <c r="U37" s="2273"/>
      <c r="V37" s="2273"/>
      <c r="W37" s="2273"/>
      <c r="X37" s="2273"/>
      <c r="Y37" s="2273"/>
      <c r="Z37" s="2273"/>
      <c r="AA37" s="2273"/>
      <c r="AB37" s="2273"/>
      <c r="AC37" s="2273"/>
      <c r="AD37" s="2273"/>
      <c r="AE37" s="2273"/>
      <c r="AF37" s="2273"/>
      <c r="AG37" s="2273"/>
      <c r="AH37" s="2273"/>
      <c r="AI37" s="2273"/>
      <c r="AJ37" s="2273"/>
      <c r="AK37" s="2273"/>
      <c r="AL37" s="2273"/>
      <c r="AM37" s="2273"/>
      <c r="AN37" s="2273"/>
      <c r="AO37" s="419"/>
      <c r="AP37" s="419"/>
      <c r="AQ37" s="419"/>
      <c r="AR37" s="419"/>
      <c r="AS37" s="419"/>
      <c r="AT37" s="419"/>
      <c r="AU37" s="419"/>
      <c r="AV37" s="419"/>
      <c r="AW37" s="419"/>
      <c r="AX37" s="419"/>
      <c r="AY37" s="419"/>
      <c r="AZ37" s="419"/>
      <c r="BA37" s="419"/>
      <c r="BB37" s="419"/>
      <c r="BC37" s="419"/>
      <c r="BD37" s="419"/>
      <c r="BE37" s="419"/>
      <c r="BF37" s="419"/>
      <c r="BG37" s="419"/>
      <c r="BH37" s="419"/>
      <c r="BI37" s="419"/>
      <c r="BJ37" s="419"/>
      <c r="BK37" s="419"/>
      <c r="BL37" s="419"/>
      <c r="BM37" s="419"/>
      <c r="BN37" s="419"/>
      <c r="BO37" s="419"/>
      <c r="BP37" s="419"/>
      <c r="BQ37" s="419"/>
      <c r="BR37" s="419"/>
      <c r="BS37" s="419"/>
      <c r="BT37" s="419"/>
      <c r="BU37" s="419"/>
      <c r="BV37" s="419"/>
      <c r="BW37" s="419"/>
      <c r="BX37" s="419"/>
      <c r="BY37" s="419"/>
      <c r="BZ37" s="419"/>
      <c r="CA37" s="419"/>
      <c r="CB37" s="419"/>
      <c r="CC37" s="419"/>
      <c r="CD37" s="419"/>
      <c r="CE37" s="419"/>
      <c r="CF37" s="419"/>
      <c r="CG37" s="419"/>
      <c r="CH37" s="419"/>
      <c r="CI37" s="419"/>
      <c r="CJ37" s="419"/>
      <c r="CK37" s="419"/>
      <c r="CL37" s="419"/>
    </row>
    <row r="38" spans="1:90" s="49" customFormat="1" ht="12.6" customHeight="1">
      <c r="A38" s="2273"/>
      <c r="B38" s="2273"/>
      <c r="C38" s="2273"/>
      <c r="D38" s="2273"/>
      <c r="E38" s="2273"/>
      <c r="F38" s="2273"/>
      <c r="G38" s="2273"/>
      <c r="H38" s="2273"/>
      <c r="I38" s="2273"/>
      <c r="J38" s="2273"/>
      <c r="K38" s="2273"/>
      <c r="L38" s="2273"/>
      <c r="M38" s="2273"/>
      <c r="N38" s="2273"/>
      <c r="O38" s="2273"/>
      <c r="P38" s="2273"/>
      <c r="Q38" s="2273"/>
      <c r="R38" s="2273"/>
      <c r="S38" s="2273"/>
      <c r="T38" s="2273"/>
      <c r="U38" s="2273"/>
      <c r="V38" s="2273"/>
      <c r="W38" s="2273"/>
      <c r="X38" s="2273"/>
      <c r="Y38" s="2273"/>
      <c r="Z38" s="2273"/>
      <c r="AA38" s="2273"/>
      <c r="AB38" s="2273"/>
      <c r="AC38" s="2273"/>
      <c r="AD38" s="2273"/>
      <c r="AE38" s="2273"/>
      <c r="AF38" s="2273"/>
      <c r="AG38" s="2273"/>
      <c r="AH38" s="2273"/>
      <c r="AI38" s="2273"/>
      <c r="AJ38" s="2273"/>
      <c r="AK38" s="2273"/>
      <c r="AL38" s="2273"/>
      <c r="AM38" s="2273"/>
      <c r="AN38" s="2273"/>
      <c r="AO38" s="419"/>
      <c r="AP38" s="419"/>
      <c r="AQ38" s="419"/>
      <c r="AR38" s="419"/>
      <c r="AS38" s="419"/>
      <c r="AT38" s="419"/>
      <c r="AU38" s="419"/>
      <c r="AV38" s="419"/>
      <c r="AW38" s="419"/>
      <c r="AX38" s="419"/>
      <c r="AY38" s="419"/>
      <c r="AZ38" s="419"/>
      <c r="BA38" s="419"/>
      <c r="BB38" s="419"/>
      <c r="BC38" s="419"/>
      <c r="BD38" s="419"/>
      <c r="BE38" s="419"/>
      <c r="BF38" s="419"/>
      <c r="BG38" s="419"/>
      <c r="BH38" s="419"/>
      <c r="BI38" s="419"/>
      <c r="BJ38" s="419"/>
      <c r="BK38" s="419"/>
      <c r="BL38" s="419"/>
      <c r="BM38" s="419"/>
      <c r="BN38" s="419"/>
      <c r="BO38" s="419"/>
      <c r="BP38" s="419"/>
      <c r="BQ38" s="419"/>
      <c r="BR38" s="419"/>
      <c r="BS38" s="419"/>
      <c r="BT38" s="419"/>
      <c r="BU38" s="419"/>
      <c r="BV38" s="419"/>
      <c r="BW38" s="419"/>
      <c r="BX38" s="419"/>
      <c r="BY38" s="419"/>
      <c r="BZ38" s="419"/>
      <c r="CA38" s="419"/>
      <c r="CB38" s="419"/>
      <c r="CC38" s="419"/>
      <c r="CD38" s="419"/>
      <c r="CE38" s="419"/>
      <c r="CF38" s="419"/>
      <c r="CG38" s="419"/>
      <c r="CH38" s="419"/>
      <c r="CI38" s="419"/>
      <c r="CJ38" s="419"/>
      <c r="CK38" s="419"/>
      <c r="CL38" s="419"/>
    </row>
    <row r="39" spans="1:90" s="49" customFormat="1" ht="12.6" customHeight="1">
      <c r="A39" s="2273"/>
      <c r="B39" s="2273"/>
      <c r="C39" s="2273"/>
      <c r="D39" s="2273"/>
      <c r="E39" s="2273"/>
      <c r="F39" s="2273"/>
      <c r="G39" s="2273"/>
      <c r="H39" s="2273"/>
      <c r="I39" s="2273"/>
      <c r="J39" s="2273"/>
      <c r="K39" s="2273"/>
      <c r="L39" s="2273"/>
      <c r="M39" s="2273"/>
      <c r="N39" s="2273"/>
      <c r="O39" s="2273"/>
      <c r="P39" s="2273"/>
      <c r="Q39" s="2273"/>
      <c r="R39" s="2273"/>
      <c r="S39" s="2273"/>
      <c r="T39" s="2273"/>
      <c r="U39" s="2273"/>
      <c r="V39" s="2273"/>
      <c r="W39" s="2273"/>
      <c r="X39" s="2273"/>
      <c r="Y39" s="2273"/>
      <c r="Z39" s="2273"/>
      <c r="AA39" s="2273"/>
      <c r="AB39" s="2273"/>
      <c r="AC39" s="2273"/>
      <c r="AD39" s="2273"/>
      <c r="AE39" s="2273"/>
      <c r="AF39" s="2273"/>
      <c r="AG39" s="2273"/>
      <c r="AH39" s="2273"/>
      <c r="AI39" s="2273"/>
      <c r="AJ39" s="2273"/>
      <c r="AK39" s="2273"/>
      <c r="AL39" s="2273"/>
      <c r="AM39" s="2273"/>
      <c r="AN39" s="2273"/>
      <c r="AO39" s="419"/>
      <c r="AP39" s="419"/>
      <c r="AQ39" s="419"/>
      <c r="AR39" s="419"/>
      <c r="AS39" s="419"/>
      <c r="AT39" s="419"/>
      <c r="AU39" s="419"/>
      <c r="AV39" s="419"/>
      <c r="AW39" s="419"/>
      <c r="AX39" s="419"/>
      <c r="AY39" s="419"/>
      <c r="AZ39" s="419"/>
      <c r="BA39" s="419"/>
      <c r="BB39" s="419"/>
      <c r="BC39" s="419"/>
      <c r="BD39" s="419"/>
      <c r="BE39" s="419"/>
      <c r="BF39" s="419"/>
      <c r="BG39" s="419"/>
      <c r="BH39" s="419"/>
      <c r="BI39" s="419"/>
      <c r="BJ39" s="419"/>
      <c r="BK39" s="419"/>
      <c r="BL39" s="419"/>
      <c r="BM39" s="419"/>
      <c r="BN39" s="419"/>
      <c r="BO39" s="419"/>
      <c r="BP39" s="419"/>
      <c r="BQ39" s="419"/>
      <c r="BR39" s="419"/>
      <c r="BS39" s="419"/>
      <c r="BT39" s="419"/>
      <c r="BU39" s="419"/>
      <c r="BV39" s="419"/>
      <c r="BW39" s="419"/>
      <c r="BX39" s="419"/>
      <c r="BY39" s="419"/>
      <c r="BZ39" s="419"/>
      <c r="CA39" s="419"/>
      <c r="CB39" s="419"/>
      <c r="CC39" s="419"/>
      <c r="CD39" s="419"/>
      <c r="CE39" s="419"/>
      <c r="CF39" s="419"/>
      <c r="CG39" s="419"/>
      <c r="CH39" s="419"/>
      <c r="CI39" s="419"/>
      <c r="CJ39" s="419"/>
      <c r="CK39" s="419"/>
      <c r="CL39" s="419"/>
    </row>
    <row r="40" spans="1:90" s="49" customFormat="1" ht="12.6" customHeight="1">
      <c r="A40" s="55"/>
      <c r="B40" s="55"/>
      <c r="C40" s="55"/>
      <c r="D40" s="55"/>
      <c r="E40" s="55"/>
      <c r="F40" s="55"/>
      <c r="G40" s="55"/>
      <c r="H40" s="55"/>
      <c r="I40" s="55"/>
      <c r="J40" s="55"/>
      <c r="K40" s="55"/>
      <c r="L40" s="55"/>
      <c r="M40" s="55"/>
      <c r="N40" s="55"/>
      <c r="O40" s="55"/>
      <c r="P40" s="55"/>
      <c r="Q40" s="76"/>
      <c r="R40" s="76"/>
      <c r="S40" s="55"/>
      <c r="T40" s="55"/>
      <c r="U40" s="55"/>
      <c r="V40" s="55"/>
      <c r="W40" s="55"/>
      <c r="X40" s="55"/>
      <c r="Y40" s="77"/>
      <c r="Z40" s="77"/>
      <c r="AA40" s="77"/>
      <c r="AB40" s="77"/>
      <c r="AC40" s="77"/>
      <c r="AD40" s="77"/>
      <c r="AE40" s="77"/>
      <c r="AF40" s="77"/>
      <c r="AG40" s="78"/>
      <c r="AH40" s="78"/>
      <c r="AI40" s="55"/>
      <c r="AJ40" s="55"/>
      <c r="AK40" s="55"/>
      <c r="AL40" s="55"/>
      <c r="AM40" s="55"/>
      <c r="AN40" s="55"/>
      <c r="AO40" s="419"/>
      <c r="AP40" s="419"/>
      <c r="AQ40" s="419"/>
      <c r="AR40" s="419"/>
      <c r="AS40" s="419"/>
      <c r="AT40" s="419"/>
      <c r="AU40" s="419"/>
      <c r="AV40" s="419"/>
      <c r="AW40" s="419"/>
      <c r="AX40" s="419"/>
      <c r="AY40" s="419"/>
      <c r="AZ40" s="419"/>
      <c r="BA40" s="419"/>
      <c r="BB40" s="419"/>
      <c r="BC40" s="419"/>
      <c r="BD40" s="419"/>
      <c r="BE40" s="419"/>
      <c r="BF40" s="419"/>
      <c r="BG40" s="419"/>
      <c r="BH40" s="419"/>
      <c r="BI40" s="419"/>
      <c r="BJ40" s="419"/>
      <c r="BK40" s="419"/>
      <c r="BL40" s="419"/>
      <c r="BM40" s="419"/>
      <c r="BN40" s="419"/>
      <c r="BO40" s="419"/>
      <c r="BP40" s="419"/>
      <c r="BQ40" s="419"/>
      <c r="BR40" s="419"/>
      <c r="BS40" s="419"/>
      <c r="BT40" s="419"/>
      <c r="BU40" s="419"/>
      <c r="BV40" s="419"/>
      <c r="BW40" s="419"/>
      <c r="BX40" s="419"/>
      <c r="BY40" s="419"/>
      <c r="BZ40" s="419"/>
      <c r="CA40" s="419"/>
      <c r="CB40" s="419"/>
      <c r="CC40" s="419"/>
      <c r="CD40" s="419"/>
      <c r="CE40" s="419"/>
      <c r="CF40" s="419"/>
      <c r="CG40" s="419"/>
      <c r="CH40" s="419"/>
      <c r="CI40" s="419"/>
      <c r="CJ40" s="419"/>
      <c r="CK40" s="419"/>
      <c r="CL40" s="419"/>
    </row>
    <row r="41" spans="1:90" s="49" customFormat="1" ht="12.6" customHeight="1">
      <c r="A41" s="2122" t="s">
        <v>146</v>
      </c>
      <c r="B41" s="2122"/>
      <c r="C41" s="2122"/>
      <c r="D41" s="2122"/>
      <c r="E41" s="2122"/>
      <c r="F41" s="2122"/>
      <c r="G41" s="2122"/>
      <c r="H41" s="2122"/>
      <c r="I41" s="2122"/>
      <c r="J41" s="2122"/>
      <c r="K41" s="2122"/>
      <c r="L41" s="2122"/>
      <c r="M41" s="2122"/>
      <c r="N41" s="2122"/>
      <c r="O41" s="2122"/>
      <c r="P41" s="2122"/>
      <c r="Q41" s="2122"/>
      <c r="R41" s="2122"/>
      <c r="S41" s="2122"/>
      <c r="T41" s="2122"/>
      <c r="U41" s="2122"/>
      <c r="V41" s="2122"/>
      <c r="W41" s="2122"/>
      <c r="X41" s="2122"/>
      <c r="Y41" s="2122"/>
      <c r="Z41" s="2122"/>
      <c r="AA41" s="2122"/>
      <c r="AB41" s="2122"/>
      <c r="AC41" s="2122"/>
      <c r="AD41" s="2122"/>
      <c r="AE41" s="2122"/>
      <c r="AF41" s="2122"/>
      <c r="AG41" s="2122"/>
      <c r="AH41" s="2122"/>
      <c r="AI41" s="2122"/>
      <c r="AJ41" s="2122"/>
      <c r="AK41" s="2122"/>
      <c r="AL41" s="2122"/>
      <c r="AM41" s="2122"/>
      <c r="AN41" s="2122"/>
      <c r="AO41" s="419"/>
      <c r="AP41" s="419"/>
      <c r="AQ41" s="419"/>
      <c r="AR41" s="419"/>
      <c r="AS41" s="419"/>
      <c r="AT41" s="419"/>
      <c r="AU41" s="419"/>
      <c r="AV41" s="419"/>
      <c r="AW41" s="419"/>
      <c r="AX41" s="419"/>
      <c r="AY41" s="419"/>
      <c r="AZ41" s="419"/>
      <c r="BA41" s="419"/>
      <c r="BB41" s="419"/>
      <c r="BC41" s="419"/>
      <c r="BD41" s="419"/>
      <c r="BE41" s="419"/>
      <c r="BF41" s="419"/>
      <c r="BG41" s="419"/>
      <c r="BH41" s="419"/>
      <c r="BI41" s="419"/>
      <c r="BJ41" s="419"/>
      <c r="BK41" s="419"/>
      <c r="BL41" s="419"/>
      <c r="BM41" s="419"/>
      <c r="BN41" s="419"/>
      <c r="BO41" s="419"/>
      <c r="BP41" s="419"/>
      <c r="BQ41" s="419"/>
      <c r="BR41" s="419"/>
      <c r="BS41" s="419"/>
      <c r="BT41" s="419"/>
      <c r="BU41" s="419"/>
      <c r="BV41" s="419"/>
      <c r="BW41" s="419"/>
      <c r="BX41" s="419"/>
      <c r="BY41" s="419"/>
      <c r="BZ41" s="419"/>
      <c r="CA41" s="419"/>
      <c r="CB41" s="419"/>
      <c r="CC41" s="419"/>
      <c r="CD41" s="419"/>
      <c r="CE41" s="419"/>
      <c r="CF41" s="419"/>
      <c r="CG41" s="419"/>
      <c r="CH41" s="419"/>
      <c r="CI41" s="419"/>
      <c r="CJ41" s="419"/>
      <c r="CK41" s="419"/>
      <c r="CL41" s="419"/>
    </row>
    <row r="42" spans="1:90" s="49" customFormat="1" ht="12.6" customHeight="1">
      <c r="A42" s="2122"/>
      <c r="B42" s="2122"/>
      <c r="C42" s="2122"/>
      <c r="D42" s="2122"/>
      <c r="E42" s="2122"/>
      <c r="F42" s="2122"/>
      <c r="G42" s="2122"/>
      <c r="H42" s="2122"/>
      <c r="I42" s="2122"/>
      <c r="J42" s="2122"/>
      <c r="K42" s="2122"/>
      <c r="L42" s="2122"/>
      <c r="M42" s="2122"/>
      <c r="N42" s="2122"/>
      <c r="O42" s="2122"/>
      <c r="P42" s="2122"/>
      <c r="Q42" s="2122"/>
      <c r="R42" s="2122"/>
      <c r="S42" s="2122"/>
      <c r="T42" s="2122"/>
      <c r="U42" s="2122"/>
      <c r="V42" s="2122"/>
      <c r="W42" s="2122"/>
      <c r="X42" s="2122"/>
      <c r="Y42" s="2122"/>
      <c r="Z42" s="2122"/>
      <c r="AA42" s="2122"/>
      <c r="AB42" s="2122"/>
      <c r="AC42" s="2122"/>
      <c r="AD42" s="2122"/>
      <c r="AE42" s="2122"/>
      <c r="AF42" s="2122"/>
      <c r="AG42" s="2122"/>
      <c r="AH42" s="2122"/>
      <c r="AI42" s="2122"/>
      <c r="AJ42" s="2122"/>
      <c r="AK42" s="2122"/>
      <c r="AL42" s="2122"/>
      <c r="AM42" s="2122"/>
      <c r="AN42" s="2122"/>
      <c r="AO42" s="419"/>
      <c r="AP42" s="419"/>
      <c r="AQ42" s="419"/>
      <c r="AR42" s="419"/>
      <c r="AS42" s="419"/>
      <c r="AT42" s="419"/>
      <c r="AU42" s="419"/>
      <c r="AV42" s="419"/>
      <c r="AW42" s="419"/>
      <c r="AX42" s="419"/>
      <c r="AY42" s="419"/>
      <c r="AZ42" s="419"/>
      <c r="BA42" s="419"/>
      <c r="BB42" s="419"/>
      <c r="BC42" s="419"/>
      <c r="BD42" s="419"/>
      <c r="BE42" s="419"/>
      <c r="BF42" s="419"/>
      <c r="BG42" s="419"/>
      <c r="BH42" s="419"/>
      <c r="BI42" s="419"/>
      <c r="BJ42" s="419"/>
      <c r="BK42" s="419"/>
      <c r="BL42" s="419"/>
      <c r="BM42" s="419"/>
      <c r="BN42" s="419"/>
      <c r="BO42" s="419"/>
      <c r="BP42" s="419"/>
      <c r="BQ42" s="419"/>
      <c r="BR42" s="419"/>
      <c r="BS42" s="419"/>
      <c r="BT42" s="419"/>
      <c r="BU42" s="419"/>
      <c r="BV42" s="419"/>
      <c r="BW42" s="419"/>
      <c r="BX42" s="419"/>
      <c r="BY42" s="419"/>
      <c r="BZ42" s="419"/>
      <c r="CA42" s="419"/>
      <c r="CB42" s="419"/>
      <c r="CC42" s="419"/>
      <c r="CD42" s="419"/>
      <c r="CE42" s="419"/>
      <c r="CF42" s="419"/>
      <c r="CG42" s="419"/>
      <c r="CH42" s="419"/>
      <c r="CI42" s="419"/>
      <c r="CJ42" s="419"/>
      <c r="CK42" s="419"/>
      <c r="CL42" s="419"/>
    </row>
    <row r="43" spans="1:90" s="49" customFormat="1" ht="12.6" customHeight="1">
      <c r="A43" s="55"/>
      <c r="B43" s="55"/>
      <c r="C43" s="55"/>
      <c r="D43" s="55"/>
      <c r="E43" s="55"/>
      <c r="F43" s="55"/>
      <c r="G43" s="55"/>
      <c r="H43" s="55"/>
      <c r="I43" s="55"/>
      <c r="J43" s="55"/>
      <c r="K43" s="55"/>
      <c r="L43" s="55"/>
      <c r="M43" s="55"/>
      <c r="N43" s="55"/>
      <c r="O43" s="55"/>
      <c r="P43" s="55"/>
      <c r="Q43" s="76"/>
      <c r="R43" s="76"/>
      <c r="S43" s="55"/>
      <c r="T43" s="55"/>
      <c r="U43" s="55"/>
      <c r="V43" s="55"/>
      <c r="W43" s="55"/>
      <c r="X43" s="55"/>
      <c r="Y43" s="77"/>
      <c r="Z43" s="77"/>
      <c r="AA43" s="77"/>
      <c r="AB43" s="77"/>
      <c r="AC43" s="77"/>
      <c r="AD43" s="77"/>
      <c r="AE43" s="77"/>
      <c r="AF43" s="77"/>
      <c r="AG43" s="78"/>
      <c r="AH43" s="78"/>
      <c r="AI43" s="55"/>
      <c r="AJ43" s="55"/>
      <c r="AK43" s="55"/>
      <c r="AL43" s="55"/>
      <c r="AM43" s="55"/>
      <c r="AN43" s="55"/>
      <c r="AO43" s="419"/>
      <c r="AP43" s="419"/>
      <c r="AQ43" s="419"/>
      <c r="AR43" s="419"/>
      <c r="AS43" s="419"/>
      <c r="AT43" s="419"/>
      <c r="AU43" s="419"/>
      <c r="AV43" s="419"/>
      <c r="AW43" s="419"/>
      <c r="AX43" s="419"/>
      <c r="AY43" s="419"/>
      <c r="AZ43" s="419"/>
      <c r="BA43" s="419"/>
      <c r="BB43" s="419"/>
      <c r="BC43" s="419"/>
      <c r="BD43" s="419"/>
      <c r="BE43" s="419"/>
      <c r="BF43" s="419"/>
      <c r="BG43" s="419"/>
      <c r="BH43" s="419"/>
      <c r="BI43" s="419"/>
      <c r="BJ43" s="419"/>
      <c r="BK43" s="419"/>
      <c r="BL43" s="419"/>
      <c r="BM43" s="419"/>
      <c r="BN43" s="419"/>
      <c r="BO43" s="419"/>
      <c r="BP43" s="419"/>
      <c r="BQ43" s="419"/>
      <c r="BR43" s="419"/>
      <c r="BS43" s="419"/>
      <c r="BT43" s="419"/>
      <c r="BU43" s="419"/>
      <c r="BV43" s="419"/>
      <c r="BW43" s="419"/>
      <c r="BX43" s="419"/>
      <c r="BY43" s="419"/>
      <c r="BZ43" s="419"/>
      <c r="CA43" s="419"/>
      <c r="CB43" s="419"/>
      <c r="CC43" s="419"/>
      <c r="CD43" s="419"/>
      <c r="CE43" s="419"/>
      <c r="CF43" s="419"/>
      <c r="CG43" s="419"/>
      <c r="CH43" s="419"/>
      <c r="CI43" s="419"/>
      <c r="CJ43" s="419"/>
      <c r="CK43" s="419"/>
      <c r="CL43" s="419"/>
    </row>
    <row r="44" spans="1:90" s="49" customFormat="1" ht="12.6" customHeight="1">
      <c r="A44" s="2122" t="s">
        <v>145</v>
      </c>
      <c r="B44" s="2122"/>
      <c r="C44" s="2122"/>
      <c r="D44" s="2122"/>
      <c r="E44" s="2122"/>
      <c r="F44" s="2122"/>
      <c r="G44" s="2122"/>
      <c r="H44" s="2122"/>
      <c r="I44" s="2122"/>
      <c r="J44" s="2122"/>
      <c r="K44" s="2122"/>
      <c r="L44" s="2122"/>
      <c r="M44" s="2122"/>
      <c r="N44" s="2122"/>
      <c r="O44" s="2122"/>
      <c r="P44" s="2122"/>
      <c r="Q44" s="2122"/>
      <c r="R44" s="2122"/>
      <c r="S44" s="2122"/>
      <c r="T44" s="2122"/>
      <c r="U44" s="2122"/>
      <c r="V44" s="2122"/>
      <c r="W44" s="2122"/>
      <c r="X44" s="2122"/>
      <c r="Y44" s="2122"/>
      <c r="Z44" s="2122"/>
      <c r="AA44" s="2122"/>
      <c r="AB44" s="2122"/>
      <c r="AC44" s="2122"/>
      <c r="AD44" s="2122"/>
      <c r="AE44" s="2122"/>
      <c r="AF44" s="2122"/>
      <c r="AG44" s="2122"/>
      <c r="AH44" s="2122"/>
      <c r="AI44" s="2122"/>
      <c r="AJ44" s="2122"/>
      <c r="AK44" s="2122"/>
      <c r="AL44" s="2122"/>
      <c r="AM44" s="2122"/>
      <c r="AN44" s="2122"/>
      <c r="AO44" s="419"/>
      <c r="AP44" s="419"/>
      <c r="AQ44" s="419"/>
      <c r="AR44" s="419"/>
      <c r="AS44" s="419"/>
      <c r="AT44" s="419"/>
      <c r="AU44" s="419"/>
      <c r="AV44" s="419"/>
      <c r="AW44" s="419"/>
      <c r="AX44" s="419"/>
      <c r="AY44" s="419"/>
      <c r="AZ44" s="419"/>
      <c r="BA44" s="419"/>
      <c r="BB44" s="419"/>
      <c r="BC44" s="419"/>
      <c r="BD44" s="419"/>
      <c r="BE44" s="419"/>
      <c r="BF44" s="419"/>
      <c r="BG44" s="419"/>
      <c r="BH44" s="419"/>
      <c r="BI44" s="419"/>
      <c r="BJ44" s="419"/>
      <c r="BK44" s="419"/>
      <c r="BL44" s="419"/>
      <c r="BM44" s="419"/>
      <c r="BN44" s="419"/>
      <c r="BO44" s="419"/>
      <c r="BP44" s="419"/>
      <c r="BQ44" s="419"/>
      <c r="BR44" s="419"/>
      <c r="BS44" s="419"/>
      <c r="BT44" s="419"/>
      <c r="BU44" s="419"/>
      <c r="BV44" s="419"/>
      <c r="BW44" s="419"/>
      <c r="BX44" s="419"/>
      <c r="BY44" s="419"/>
      <c r="BZ44" s="419"/>
      <c r="CA44" s="419"/>
      <c r="CB44" s="419"/>
      <c r="CC44" s="419"/>
      <c r="CD44" s="419"/>
      <c r="CE44" s="419"/>
      <c r="CF44" s="419"/>
      <c r="CG44" s="419"/>
      <c r="CH44" s="419"/>
      <c r="CI44" s="419"/>
      <c r="CJ44" s="419"/>
      <c r="CK44" s="419"/>
      <c r="CL44" s="419"/>
    </row>
    <row r="45" spans="1:90" ht="12.6" customHeight="1">
      <c r="A45" s="2122"/>
      <c r="B45" s="2122"/>
      <c r="C45" s="2122"/>
      <c r="D45" s="2122"/>
      <c r="E45" s="2122"/>
      <c r="F45" s="2122"/>
      <c r="G45" s="2122"/>
      <c r="H45" s="2122"/>
      <c r="I45" s="2122"/>
      <c r="J45" s="2122"/>
      <c r="K45" s="2122"/>
      <c r="L45" s="2122"/>
      <c r="M45" s="2122"/>
      <c r="N45" s="2122"/>
      <c r="O45" s="2122"/>
      <c r="P45" s="2122"/>
      <c r="Q45" s="2122"/>
      <c r="R45" s="2122"/>
      <c r="S45" s="2122"/>
      <c r="T45" s="2122"/>
      <c r="U45" s="2122"/>
      <c r="V45" s="2122"/>
      <c r="W45" s="2122"/>
      <c r="X45" s="2122"/>
      <c r="Y45" s="2122"/>
      <c r="Z45" s="2122"/>
      <c r="AA45" s="2122"/>
      <c r="AB45" s="2122"/>
      <c r="AC45" s="2122"/>
      <c r="AD45" s="2122"/>
      <c r="AE45" s="2122"/>
      <c r="AF45" s="2122"/>
      <c r="AG45" s="2122"/>
      <c r="AH45" s="2122"/>
      <c r="AI45" s="2122"/>
      <c r="AJ45" s="2122"/>
      <c r="AK45" s="2122"/>
      <c r="AL45" s="2122"/>
      <c r="AM45" s="2122"/>
      <c r="AN45" s="2122"/>
    </row>
    <row r="46" spans="1:90" ht="12.6" customHeight="1">
      <c r="A46" s="55"/>
      <c r="B46" s="55"/>
      <c r="C46" s="55"/>
      <c r="D46" s="55"/>
      <c r="E46" s="55"/>
      <c r="F46" s="55"/>
      <c r="G46" s="55"/>
      <c r="H46" s="55"/>
      <c r="I46" s="55"/>
      <c r="J46" s="55"/>
      <c r="K46" s="55"/>
      <c r="L46" s="55"/>
      <c r="M46" s="55"/>
      <c r="N46" s="55"/>
      <c r="O46" s="55"/>
      <c r="P46" s="55"/>
      <c r="Q46" s="76"/>
      <c r="R46" s="76"/>
      <c r="S46" s="55"/>
      <c r="T46" s="55"/>
      <c r="U46" s="55"/>
      <c r="V46" s="55"/>
      <c r="W46" s="55"/>
      <c r="X46" s="55"/>
      <c r="Y46" s="77"/>
      <c r="Z46" s="77"/>
      <c r="AA46" s="77"/>
      <c r="AB46" s="77"/>
      <c r="AC46" s="77"/>
      <c r="AD46" s="77"/>
      <c r="AE46" s="77"/>
      <c r="AF46" s="77"/>
      <c r="AG46" s="78"/>
      <c r="AH46" s="78"/>
      <c r="AI46" s="55"/>
      <c r="AJ46" s="55"/>
      <c r="AK46" s="55"/>
      <c r="AL46" s="55"/>
      <c r="AM46" s="55"/>
      <c r="AN46" s="55"/>
    </row>
    <row r="47" spans="1:90" ht="12.6" customHeight="1">
      <c r="A47" s="53" t="s">
        <v>140</v>
      </c>
      <c r="B47" s="51"/>
      <c r="C47" s="51"/>
      <c r="D47" s="51"/>
      <c r="E47" s="51"/>
      <c r="F47" s="51"/>
      <c r="G47" s="51"/>
      <c r="H47" s="51"/>
      <c r="I47" s="51"/>
      <c r="J47" s="51"/>
      <c r="K47" s="51"/>
      <c r="L47" s="51"/>
      <c r="M47" s="51"/>
      <c r="N47" s="51"/>
      <c r="O47" s="51"/>
      <c r="P47" s="51"/>
      <c r="Q47" s="82"/>
      <c r="R47" s="82"/>
      <c r="S47" s="51"/>
      <c r="T47" s="51"/>
      <c r="U47" s="51"/>
      <c r="V47" s="51"/>
      <c r="W47" s="51"/>
      <c r="X47" s="51"/>
      <c r="Y47" s="83"/>
      <c r="Z47" s="83"/>
      <c r="AA47" s="83"/>
      <c r="AB47" s="83"/>
      <c r="AC47" s="83"/>
      <c r="AD47" s="83"/>
      <c r="AE47" s="83"/>
      <c r="AF47" s="83"/>
      <c r="AG47" s="84"/>
      <c r="AH47" s="84"/>
      <c r="AI47" s="51"/>
      <c r="AJ47" s="51"/>
      <c r="AK47" s="51"/>
      <c r="AL47" s="51"/>
      <c r="AM47" s="51"/>
      <c r="AN47" s="52"/>
    </row>
    <row r="48" spans="1:90" ht="12.6" customHeight="1">
      <c r="A48" s="4782">
        <f>一括入力シート!B6</f>
        <v>0</v>
      </c>
      <c r="B48" s="4783"/>
      <c r="C48" s="4783"/>
      <c r="D48" s="4783"/>
      <c r="E48" s="4783"/>
      <c r="F48" s="4783"/>
      <c r="G48" s="4783"/>
      <c r="H48" s="4783"/>
      <c r="I48" s="4783"/>
      <c r="J48" s="4783"/>
      <c r="K48" s="4783"/>
      <c r="L48" s="4783"/>
      <c r="M48" s="4783"/>
      <c r="N48" s="4783"/>
      <c r="O48" s="4783"/>
      <c r="P48" s="4783"/>
      <c r="Q48" s="4783"/>
      <c r="R48" s="4783"/>
      <c r="S48" s="4783"/>
      <c r="T48" s="4783"/>
      <c r="U48" s="4783"/>
      <c r="V48" s="4783"/>
      <c r="W48" s="4783"/>
      <c r="X48" s="4783"/>
      <c r="Y48" s="4783"/>
      <c r="Z48" s="4783"/>
      <c r="AA48" s="4783"/>
      <c r="AB48" s="4783"/>
      <c r="AC48" s="4783"/>
      <c r="AD48" s="4783"/>
      <c r="AE48" s="4783"/>
      <c r="AF48" s="4783"/>
      <c r="AG48" s="4783"/>
      <c r="AH48" s="4783"/>
      <c r="AI48" s="4783"/>
      <c r="AJ48" s="4783"/>
      <c r="AK48" s="4783"/>
      <c r="AL48" s="4783"/>
      <c r="AM48" s="4783"/>
      <c r="AN48" s="4784"/>
    </row>
    <row r="49" spans="1:40" ht="12.6" customHeight="1">
      <c r="A49" s="4782"/>
      <c r="B49" s="4783"/>
      <c r="C49" s="4783"/>
      <c r="D49" s="4783"/>
      <c r="E49" s="4783"/>
      <c r="F49" s="4783"/>
      <c r="G49" s="4783"/>
      <c r="H49" s="4783"/>
      <c r="I49" s="4783"/>
      <c r="J49" s="4783"/>
      <c r="K49" s="4783"/>
      <c r="L49" s="4783"/>
      <c r="M49" s="4783"/>
      <c r="N49" s="4783"/>
      <c r="O49" s="4783"/>
      <c r="P49" s="4783"/>
      <c r="Q49" s="4783"/>
      <c r="R49" s="4783"/>
      <c r="S49" s="4783"/>
      <c r="T49" s="4783"/>
      <c r="U49" s="4783"/>
      <c r="V49" s="4783"/>
      <c r="W49" s="4783"/>
      <c r="X49" s="4783"/>
      <c r="Y49" s="4783"/>
      <c r="Z49" s="4783"/>
      <c r="AA49" s="4783"/>
      <c r="AB49" s="4783"/>
      <c r="AC49" s="4783"/>
      <c r="AD49" s="4783"/>
      <c r="AE49" s="4783"/>
      <c r="AF49" s="4783"/>
      <c r="AG49" s="4783"/>
      <c r="AH49" s="4783"/>
      <c r="AI49" s="4783"/>
      <c r="AJ49" s="4783"/>
      <c r="AK49" s="4783"/>
      <c r="AL49" s="4783"/>
      <c r="AM49" s="4783"/>
      <c r="AN49" s="4784"/>
    </row>
    <row r="50" spans="1:40" ht="12.6" customHeight="1">
      <c r="A50" s="4782"/>
      <c r="B50" s="4783"/>
      <c r="C50" s="4783"/>
      <c r="D50" s="4783"/>
      <c r="E50" s="4783"/>
      <c r="F50" s="4783"/>
      <c r="G50" s="4783"/>
      <c r="H50" s="4783"/>
      <c r="I50" s="4783"/>
      <c r="J50" s="4783"/>
      <c r="K50" s="4783"/>
      <c r="L50" s="4783"/>
      <c r="M50" s="4783"/>
      <c r="N50" s="4783"/>
      <c r="O50" s="4783"/>
      <c r="P50" s="4783"/>
      <c r="Q50" s="4783"/>
      <c r="R50" s="4783"/>
      <c r="S50" s="4783"/>
      <c r="T50" s="4783"/>
      <c r="U50" s="4783"/>
      <c r="V50" s="4783"/>
      <c r="W50" s="4783"/>
      <c r="X50" s="4783"/>
      <c r="Y50" s="4783"/>
      <c r="Z50" s="4783"/>
      <c r="AA50" s="4783"/>
      <c r="AB50" s="4783"/>
      <c r="AC50" s="4783"/>
      <c r="AD50" s="4783"/>
      <c r="AE50" s="4783"/>
      <c r="AF50" s="4783"/>
      <c r="AG50" s="4783"/>
      <c r="AH50" s="4783"/>
      <c r="AI50" s="4783"/>
      <c r="AJ50" s="4783"/>
      <c r="AK50" s="4783"/>
      <c r="AL50" s="4783"/>
      <c r="AM50" s="4783"/>
      <c r="AN50" s="4784"/>
    </row>
    <row r="51" spans="1:40" ht="12.6" customHeight="1">
      <c r="A51" s="57"/>
      <c r="B51" s="58"/>
      <c r="C51" s="58"/>
      <c r="D51" s="58"/>
      <c r="E51" s="58"/>
      <c r="F51" s="58"/>
      <c r="G51" s="58"/>
      <c r="H51" s="58"/>
      <c r="I51" s="58"/>
      <c r="J51" s="58"/>
      <c r="K51" s="58"/>
      <c r="L51" s="58"/>
      <c r="M51" s="58"/>
      <c r="N51" s="58"/>
      <c r="O51" s="58"/>
      <c r="P51" s="58"/>
      <c r="Q51" s="79"/>
      <c r="R51" s="79"/>
      <c r="S51" s="58"/>
      <c r="T51" s="58"/>
      <c r="U51" s="58"/>
      <c r="V51" s="58"/>
      <c r="W51" s="58"/>
      <c r="X51" s="58"/>
      <c r="Y51" s="80"/>
      <c r="Z51" s="80"/>
      <c r="AA51" s="80"/>
      <c r="AB51" s="80"/>
      <c r="AC51" s="80"/>
      <c r="AD51" s="80"/>
      <c r="AE51" s="80"/>
      <c r="AF51" s="80"/>
      <c r="AG51" s="81"/>
      <c r="AH51" s="81"/>
      <c r="AI51" s="58"/>
      <c r="AJ51" s="58"/>
      <c r="AK51" s="58"/>
      <c r="AL51" s="58"/>
      <c r="AM51" s="58"/>
      <c r="AN51" s="59"/>
    </row>
    <row r="52" spans="1:40" ht="12.6" customHeight="1">
      <c r="A52" s="53" t="s">
        <v>141</v>
      </c>
      <c r="B52" s="51"/>
      <c r="C52" s="51"/>
      <c r="D52" s="51"/>
      <c r="E52" s="51"/>
      <c r="F52" s="51"/>
      <c r="G52" s="51"/>
      <c r="H52" s="51"/>
      <c r="I52" s="51"/>
      <c r="J52" s="51"/>
      <c r="K52" s="51"/>
      <c r="L52" s="51"/>
      <c r="M52" s="51"/>
      <c r="N52" s="51"/>
      <c r="O52" s="51"/>
      <c r="P52" s="51"/>
      <c r="Q52" s="82"/>
      <c r="R52" s="82"/>
      <c r="S52" s="51"/>
      <c r="T52" s="51"/>
      <c r="U52" s="51"/>
      <c r="V52" s="51"/>
      <c r="W52" s="51"/>
      <c r="X52" s="51"/>
      <c r="Y52" s="83"/>
      <c r="Z52" s="83"/>
      <c r="AA52" s="83"/>
      <c r="AB52" s="83"/>
      <c r="AC52" s="83"/>
      <c r="AD52" s="83"/>
      <c r="AE52" s="83"/>
      <c r="AF52" s="83"/>
      <c r="AG52" s="84"/>
      <c r="AH52" s="84"/>
      <c r="AI52" s="51"/>
      <c r="AJ52" s="51"/>
      <c r="AK52" s="51"/>
      <c r="AL52" s="51"/>
      <c r="AM52" s="51"/>
      <c r="AN52" s="52"/>
    </row>
    <row r="53" spans="1:40" ht="12.6" customHeight="1">
      <c r="A53" s="4785" t="str">
        <f>一括入力シート!B8&amp;IF(一括入力シート!B9="","",CHAR(10)&amp;一括入力シート!B9)</f>
        <v/>
      </c>
      <c r="B53" s="4786"/>
      <c r="C53" s="4786"/>
      <c r="D53" s="4786"/>
      <c r="E53" s="4786"/>
      <c r="F53" s="4786"/>
      <c r="G53" s="4786"/>
      <c r="H53" s="4786"/>
      <c r="I53" s="4786"/>
      <c r="J53" s="4786"/>
      <c r="K53" s="4786"/>
      <c r="L53" s="4786"/>
      <c r="M53" s="4786"/>
      <c r="N53" s="4786"/>
      <c r="O53" s="4786"/>
      <c r="P53" s="4786"/>
      <c r="Q53" s="4786"/>
      <c r="R53" s="4786"/>
      <c r="S53" s="4786"/>
      <c r="T53" s="4786"/>
      <c r="U53" s="4786"/>
      <c r="V53" s="4786"/>
      <c r="W53" s="4786"/>
      <c r="X53" s="4786"/>
      <c r="Y53" s="4786"/>
      <c r="Z53" s="4786"/>
      <c r="AA53" s="4786"/>
      <c r="AB53" s="4786"/>
      <c r="AC53" s="4786"/>
      <c r="AD53" s="4786"/>
      <c r="AE53" s="4786"/>
      <c r="AF53" s="4786"/>
      <c r="AG53" s="4786"/>
      <c r="AH53" s="4786"/>
      <c r="AI53" s="4786"/>
      <c r="AJ53" s="4786"/>
      <c r="AK53" s="4786"/>
      <c r="AL53" s="4786"/>
      <c r="AM53" s="4786"/>
      <c r="AN53" s="4787"/>
    </row>
    <row r="54" spans="1:40" ht="12.6" customHeight="1">
      <c r="A54" s="4785"/>
      <c r="B54" s="4786"/>
      <c r="C54" s="4786"/>
      <c r="D54" s="4786"/>
      <c r="E54" s="4786"/>
      <c r="F54" s="4786"/>
      <c r="G54" s="4786"/>
      <c r="H54" s="4786"/>
      <c r="I54" s="4786"/>
      <c r="J54" s="4786"/>
      <c r="K54" s="4786"/>
      <c r="L54" s="4786"/>
      <c r="M54" s="4786"/>
      <c r="N54" s="4786"/>
      <c r="O54" s="4786"/>
      <c r="P54" s="4786"/>
      <c r="Q54" s="4786"/>
      <c r="R54" s="4786"/>
      <c r="S54" s="4786"/>
      <c r="T54" s="4786"/>
      <c r="U54" s="4786"/>
      <c r="V54" s="4786"/>
      <c r="W54" s="4786"/>
      <c r="X54" s="4786"/>
      <c r="Y54" s="4786"/>
      <c r="Z54" s="4786"/>
      <c r="AA54" s="4786"/>
      <c r="AB54" s="4786"/>
      <c r="AC54" s="4786"/>
      <c r="AD54" s="4786"/>
      <c r="AE54" s="4786"/>
      <c r="AF54" s="4786"/>
      <c r="AG54" s="4786"/>
      <c r="AH54" s="4786"/>
      <c r="AI54" s="4786"/>
      <c r="AJ54" s="4786"/>
      <c r="AK54" s="4786"/>
      <c r="AL54" s="4786"/>
      <c r="AM54" s="4786"/>
      <c r="AN54" s="4787"/>
    </row>
    <row r="55" spans="1:40" ht="12.6" customHeight="1">
      <c r="A55" s="4785"/>
      <c r="B55" s="4786"/>
      <c r="C55" s="4786"/>
      <c r="D55" s="4786"/>
      <c r="E55" s="4786"/>
      <c r="F55" s="4786"/>
      <c r="G55" s="4786"/>
      <c r="H55" s="4786"/>
      <c r="I55" s="4786"/>
      <c r="J55" s="4786"/>
      <c r="K55" s="4786"/>
      <c r="L55" s="4786"/>
      <c r="M55" s="4786"/>
      <c r="N55" s="4786"/>
      <c r="O55" s="4786"/>
      <c r="P55" s="4786"/>
      <c r="Q55" s="4786"/>
      <c r="R55" s="4786"/>
      <c r="S55" s="4786"/>
      <c r="T55" s="4786"/>
      <c r="U55" s="4786"/>
      <c r="V55" s="4786"/>
      <c r="W55" s="4786"/>
      <c r="X55" s="4786"/>
      <c r="Y55" s="4786"/>
      <c r="Z55" s="4786"/>
      <c r="AA55" s="4786"/>
      <c r="AB55" s="4786"/>
      <c r="AC55" s="4786"/>
      <c r="AD55" s="4786"/>
      <c r="AE55" s="4786"/>
      <c r="AF55" s="4786"/>
      <c r="AG55" s="4786"/>
      <c r="AH55" s="4786"/>
      <c r="AI55" s="4786"/>
      <c r="AJ55" s="4786"/>
      <c r="AK55" s="4786"/>
      <c r="AL55" s="4786"/>
      <c r="AM55" s="4786"/>
      <c r="AN55" s="4787"/>
    </row>
    <row r="56" spans="1:40" ht="12.6" customHeight="1">
      <c r="A56" s="57"/>
      <c r="B56" s="58"/>
      <c r="C56" s="58"/>
      <c r="D56" s="58"/>
      <c r="E56" s="58"/>
      <c r="F56" s="58"/>
      <c r="G56" s="58"/>
      <c r="H56" s="58"/>
      <c r="I56" s="58"/>
      <c r="J56" s="58"/>
      <c r="K56" s="58"/>
      <c r="L56" s="58"/>
      <c r="M56" s="58"/>
      <c r="N56" s="58"/>
      <c r="O56" s="58"/>
      <c r="P56" s="58"/>
      <c r="Q56" s="79"/>
      <c r="R56" s="79"/>
      <c r="S56" s="58"/>
      <c r="T56" s="58"/>
      <c r="U56" s="58"/>
      <c r="V56" s="58"/>
      <c r="W56" s="58"/>
      <c r="X56" s="58"/>
      <c r="Y56" s="80"/>
      <c r="Z56" s="80"/>
      <c r="AA56" s="80"/>
      <c r="AB56" s="80"/>
      <c r="AC56" s="80"/>
      <c r="AD56" s="80"/>
      <c r="AE56" s="80"/>
      <c r="AF56" s="80"/>
      <c r="AG56" s="81"/>
      <c r="AH56" s="81"/>
      <c r="AI56" s="58"/>
      <c r="AJ56" s="58"/>
      <c r="AK56" s="58"/>
      <c r="AL56" s="58"/>
      <c r="AM56" s="58"/>
      <c r="AN56" s="59"/>
    </row>
    <row r="57" spans="1:40" ht="12.6" customHeight="1">
      <c r="A57" s="53" t="s">
        <v>142</v>
      </c>
      <c r="B57" s="51"/>
      <c r="C57" s="51"/>
      <c r="D57" s="51"/>
      <c r="E57" s="51"/>
      <c r="F57" s="51"/>
      <c r="G57" s="51"/>
      <c r="H57" s="51"/>
      <c r="I57" s="51"/>
      <c r="J57" s="51"/>
      <c r="K57" s="51"/>
      <c r="L57" s="51"/>
      <c r="M57" s="51"/>
      <c r="N57" s="51"/>
      <c r="O57" s="51"/>
      <c r="P57" s="51"/>
      <c r="Q57" s="82"/>
      <c r="R57" s="82"/>
      <c r="S57" s="51"/>
      <c r="T57" s="51"/>
      <c r="U57" s="53" t="s">
        <v>144</v>
      </c>
      <c r="V57" s="51"/>
      <c r="W57" s="51"/>
      <c r="X57" s="51"/>
      <c r="Y57" s="83"/>
      <c r="Z57" s="83"/>
      <c r="AA57" s="83"/>
      <c r="AB57" s="83"/>
      <c r="AC57" s="83"/>
      <c r="AD57" s="83"/>
      <c r="AE57" s="83"/>
      <c r="AF57" s="83"/>
      <c r="AG57" s="84"/>
      <c r="AH57" s="84"/>
      <c r="AI57" s="51"/>
      <c r="AJ57" s="51"/>
      <c r="AK57" s="51"/>
      <c r="AL57" s="51"/>
      <c r="AM57" s="51"/>
      <c r="AN57" s="52"/>
    </row>
    <row r="58" spans="1:40" ht="12.6" customHeight="1">
      <c r="A58" s="54"/>
      <c r="B58" s="55" t="s">
        <v>152</v>
      </c>
      <c r="C58" s="55"/>
      <c r="D58" s="55"/>
      <c r="E58" s="55"/>
      <c r="F58" s="55"/>
      <c r="G58" s="2122" t="s">
        <v>2283</v>
      </c>
      <c r="H58" s="2122"/>
      <c r="I58" s="4663">
        <f>一括入力シート!B26</f>
        <v>0</v>
      </c>
      <c r="J58" s="2301"/>
      <c r="K58" s="2122" t="s">
        <v>544</v>
      </c>
      <c r="L58" s="2122"/>
      <c r="M58" s="4663">
        <f>一括入力シート!C26</f>
        <v>0</v>
      </c>
      <c r="N58" s="2301"/>
      <c r="O58" s="2122" t="s">
        <v>545</v>
      </c>
      <c r="P58" s="2122"/>
      <c r="Q58" s="4663">
        <f>一括入力シート!D26</f>
        <v>0</v>
      </c>
      <c r="R58" s="2301"/>
      <c r="S58" s="2122" t="s">
        <v>546</v>
      </c>
      <c r="T58" s="2124"/>
      <c r="U58" s="4795">
        <f>一括入力シート!B75</f>
        <v>0</v>
      </c>
      <c r="V58" s="4796"/>
      <c r="W58" s="4796"/>
      <c r="X58" s="4796"/>
      <c r="Y58" s="4796"/>
      <c r="Z58" s="4796"/>
      <c r="AA58" s="4796"/>
      <c r="AB58" s="4796"/>
      <c r="AC58" s="4796"/>
      <c r="AD58" s="4796"/>
      <c r="AE58" s="4796"/>
      <c r="AF58" s="4796"/>
      <c r="AG58" s="4796"/>
      <c r="AH58" s="4796"/>
      <c r="AI58" s="4796"/>
      <c r="AJ58" s="4796"/>
      <c r="AK58" s="4796"/>
      <c r="AL58" s="2122" t="s">
        <v>548</v>
      </c>
      <c r="AM58" s="2122"/>
      <c r="AN58" s="2124"/>
    </row>
    <row r="59" spans="1:40" ht="12.6" customHeight="1">
      <c r="A59" s="54"/>
      <c r="B59" s="55"/>
      <c r="C59" s="55"/>
      <c r="D59" s="55"/>
      <c r="E59" s="55"/>
      <c r="F59" s="55"/>
      <c r="G59" s="2122"/>
      <c r="H59" s="2122"/>
      <c r="I59" s="2301"/>
      <c r="J59" s="2301"/>
      <c r="K59" s="2122"/>
      <c r="L59" s="2122"/>
      <c r="M59" s="2301"/>
      <c r="N59" s="2301"/>
      <c r="O59" s="2122"/>
      <c r="P59" s="2122"/>
      <c r="Q59" s="2301"/>
      <c r="R59" s="2301"/>
      <c r="S59" s="2122"/>
      <c r="T59" s="2124"/>
      <c r="U59" s="4795"/>
      <c r="V59" s="4796"/>
      <c r="W59" s="4796"/>
      <c r="X59" s="4796"/>
      <c r="Y59" s="4796"/>
      <c r="Z59" s="4796"/>
      <c r="AA59" s="4796"/>
      <c r="AB59" s="4796"/>
      <c r="AC59" s="4796"/>
      <c r="AD59" s="4796"/>
      <c r="AE59" s="4796"/>
      <c r="AF59" s="4796"/>
      <c r="AG59" s="4796"/>
      <c r="AH59" s="4796"/>
      <c r="AI59" s="4796"/>
      <c r="AJ59" s="4796"/>
      <c r="AK59" s="4796"/>
      <c r="AL59" s="2122"/>
      <c r="AM59" s="2122"/>
      <c r="AN59" s="2124"/>
    </row>
    <row r="60" spans="1:40" ht="12.6" customHeight="1">
      <c r="A60" s="54"/>
      <c r="B60" s="55" t="s">
        <v>153</v>
      </c>
      <c r="C60" s="55"/>
      <c r="D60" s="55"/>
      <c r="E60" s="55"/>
      <c r="F60" s="55"/>
      <c r="G60" s="2122" t="s">
        <v>2283</v>
      </c>
      <c r="H60" s="2122"/>
      <c r="I60" s="2301">
        <f>一括入力シート!B34</f>
        <v>0</v>
      </c>
      <c r="J60" s="2301"/>
      <c r="K60" s="2122" t="s">
        <v>544</v>
      </c>
      <c r="L60" s="2122"/>
      <c r="M60" s="2301">
        <f>一括入力シート!C34</f>
        <v>0</v>
      </c>
      <c r="N60" s="2301"/>
      <c r="O60" s="2122" t="s">
        <v>545</v>
      </c>
      <c r="P60" s="2122"/>
      <c r="Q60" s="2301">
        <f>一括入力シート!D34</f>
        <v>0</v>
      </c>
      <c r="R60" s="2301"/>
      <c r="S60" s="2122" t="s">
        <v>546</v>
      </c>
      <c r="T60" s="2124"/>
      <c r="U60" s="4795"/>
      <c r="V60" s="4796"/>
      <c r="W60" s="4796"/>
      <c r="X60" s="4796"/>
      <c r="Y60" s="4796"/>
      <c r="Z60" s="4796"/>
      <c r="AA60" s="4796"/>
      <c r="AB60" s="4796"/>
      <c r="AC60" s="4796"/>
      <c r="AD60" s="4796"/>
      <c r="AE60" s="4796"/>
      <c r="AF60" s="4796"/>
      <c r="AG60" s="4796"/>
      <c r="AH60" s="4796"/>
      <c r="AI60" s="4796"/>
      <c r="AJ60" s="4796"/>
      <c r="AK60" s="4796"/>
      <c r="AL60" s="2122"/>
      <c r="AM60" s="2122"/>
      <c r="AN60" s="2124"/>
    </row>
    <row r="61" spans="1:40" ht="12.6" customHeight="1">
      <c r="A61" s="57"/>
      <c r="B61" s="58"/>
      <c r="C61" s="58"/>
      <c r="D61" s="58"/>
      <c r="E61" s="58"/>
      <c r="F61" s="58"/>
      <c r="G61" s="2122"/>
      <c r="H61" s="2122"/>
      <c r="I61" s="2445"/>
      <c r="J61" s="2445"/>
      <c r="K61" s="2438"/>
      <c r="L61" s="2438"/>
      <c r="M61" s="2445"/>
      <c r="N61" s="2445"/>
      <c r="O61" s="2122"/>
      <c r="P61" s="2122"/>
      <c r="Q61" s="2301"/>
      <c r="R61" s="2301"/>
      <c r="S61" s="2122"/>
      <c r="T61" s="2124"/>
      <c r="U61" s="57"/>
      <c r="V61" s="58"/>
      <c r="W61" s="58"/>
      <c r="X61" s="58"/>
      <c r="Y61" s="58"/>
      <c r="Z61" s="58"/>
      <c r="AA61" s="58"/>
      <c r="AB61" s="58"/>
      <c r="AC61" s="58"/>
      <c r="AD61" s="58"/>
      <c r="AE61" s="58"/>
      <c r="AF61" s="58"/>
      <c r="AG61" s="58"/>
      <c r="AH61" s="58"/>
      <c r="AI61" s="58"/>
      <c r="AJ61" s="58"/>
      <c r="AK61" s="58"/>
      <c r="AL61" s="58"/>
      <c r="AM61" s="58"/>
      <c r="AN61" s="59"/>
    </row>
    <row r="62" spans="1:40" ht="12.6" customHeight="1">
      <c r="A62" s="53" t="s">
        <v>143</v>
      </c>
      <c r="B62" s="51"/>
      <c r="C62" s="51"/>
      <c r="D62" s="51"/>
      <c r="E62" s="51"/>
      <c r="F62" s="51"/>
      <c r="G62" s="51"/>
      <c r="H62" s="51"/>
      <c r="I62" s="51"/>
      <c r="J62" s="51"/>
      <c r="K62" s="51"/>
      <c r="L62" s="51"/>
      <c r="M62" s="51"/>
      <c r="N62" s="51"/>
      <c r="O62" s="51"/>
      <c r="P62" s="51"/>
      <c r="Q62" s="82"/>
      <c r="R62" s="82"/>
      <c r="S62" s="51"/>
      <c r="T62" s="51"/>
      <c r="U62" s="51"/>
      <c r="V62" s="51"/>
      <c r="W62" s="51"/>
      <c r="X62" s="51"/>
      <c r="Y62" s="83"/>
      <c r="Z62" s="83"/>
      <c r="AA62" s="83"/>
      <c r="AB62" s="83"/>
      <c r="AC62" s="83"/>
      <c r="AD62" s="83"/>
      <c r="AE62" s="83"/>
      <c r="AF62" s="83"/>
      <c r="AG62" s="84"/>
      <c r="AH62" s="84"/>
      <c r="AI62" s="51"/>
      <c r="AJ62" s="51"/>
      <c r="AK62" s="51"/>
      <c r="AL62" s="51"/>
      <c r="AM62" s="51"/>
      <c r="AN62" s="52"/>
    </row>
    <row r="63" spans="1:40" ht="12.6" customHeight="1">
      <c r="A63" s="4797" t="s">
        <v>1572</v>
      </c>
      <c r="B63" s="4798"/>
      <c r="C63" s="4798"/>
      <c r="D63" s="4798"/>
      <c r="E63" s="4798"/>
      <c r="F63" s="4798"/>
      <c r="G63" s="4798"/>
      <c r="H63" s="4798"/>
      <c r="I63" s="4798"/>
      <c r="J63" s="4798"/>
      <c r="K63" s="4798"/>
      <c r="L63" s="4798"/>
      <c r="M63" s="4798"/>
      <c r="N63" s="4798"/>
      <c r="O63" s="4798"/>
      <c r="P63" s="4798"/>
      <c r="Q63" s="4798"/>
      <c r="R63" s="4798"/>
      <c r="S63" s="4798"/>
      <c r="T63" s="4798"/>
      <c r="U63" s="4798"/>
      <c r="V63" s="4798"/>
      <c r="W63" s="4798"/>
      <c r="X63" s="4798"/>
      <c r="Y63" s="4798"/>
      <c r="Z63" s="4798"/>
      <c r="AA63" s="4798"/>
      <c r="AB63" s="4798"/>
      <c r="AC63" s="4798"/>
      <c r="AD63" s="4798"/>
      <c r="AE63" s="4798"/>
      <c r="AF63" s="4798"/>
      <c r="AG63" s="4798"/>
      <c r="AH63" s="4798"/>
      <c r="AI63" s="4798"/>
      <c r="AJ63" s="4798"/>
      <c r="AK63" s="4798"/>
      <c r="AL63" s="4798"/>
      <c r="AM63" s="4798"/>
      <c r="AN63" s="4799"/>
    </row>
    <row r="64" spans="1:40" ht="12.6" customHeight="1">
      <c r="A64" s="4797"/>
      <c r="B64" s="4798"/>
      <c r="C64" s="4798"/>
      <c r="D64" s="4798"/>
      <c r="E64" s="4798"/>
      <c r="F64" s="4798"/>
      <c r="G64" s="4798"/>
      <c r="H64" s="4798"/>
      <c r="I64" s="4798"/>
      <c r="J64" s="4798"/>
      <c r="K64" s="4798"/>
      <c r="L64" s="4798"/>
      <c r="M64" s="4798"/>
      <c r="N64" s="4798"/>
      <c r="O64" s="4798"/>
      <c r="P64" s="4798"/>
      <c r="Q64" s="4798"/>
      <c r="R64" s="4798"/>
      <c r="S64" s="4798"/>
      <c r="T64" s="4798"/>
      <c r="U64" s="4798"/>
      <c r="V64" s="4798"/>
      <c r="W64" s="4798"/>
      <c r="X64" s="4798"/>
      <c r="Y64" s="4798"/>
      <c r="Z64" s="4798"/>
      <c r="AA64" s="4798"/>
      <c r="AB64" s="4798"/>
      <c r="AC64" s="4798"/>
      <c r="AD64" s="4798"/>
      <c r="AE64" s="4798"/>
      <c r="AF64" s="4798"/>
      <c r="AG64" s="4798"/>
      <c r="AH64" s="4798"/>
      <c r="AI64" s="4798"/>
      <c r="AJ64" s="4798"/>
      <c r="AK64" s="4798"/>
      <c r="AL64" s="4798"/>
      <c r="AM64" s="4798"/>
      <c r="AN64" s="4799"/>
    </row>
    <row r="65" spans="1:60" ht="12.6" customHeight="1">
      <c r="A65" s="4797"/>
      <c r="B65" s="4798"/>
      <c r="C65" s="4798"/>
      <c r="D65" s="4798"/>
      <c r="E65" s="4798"/>
      <c r="F65" s="4798"/>
      <c r="G65" s="4798"/>
      <c r="H65" s="4798"/>
      <c r="I65" s="4798"/>
      <c r="J65" s="4798"/>
      <c r="K65" s="4798"/>
      <c r="L65" s="4798"/>
      <c r="M65" s="4798"/>
      <c r="N65" s="4798"/>
      <c r="O65" s="4798"/>
      <c r="P65" s="4798"/>
      <c r="Q65" s="4798"/>
      <c r="R65" s="4798"/>
      <c r="S65" s="4798"/>
      <c r="T65" s="4798"/>
      <c r="U65" s="4798"/>
      <c r="V65" s="4798"/>
      <c r="W65" s="4798"/>
      <c r="X65" s="4798"/>
      <c r="Y65" s="4798"/>
      <c r="Z65" s="4798"/>
      <c r="AA65" s="4798"/>
      <c r="AB65" s="4798"/>
      <c r="AC65" s="4798"/>
      <c r="AD65" s="4798"/>
      <c r="AE65" s="4798"/>
      <c r="AF65" s="4798"/>
      <c r="AG65" s="4798"/>
      <c r="AH65" s="4798"/>
      <c r="AI65" s="4798"/>
      <c r="AJ65" s="4798"/>
      <c r="AK65" s="4798"/>
      <c r="AL65" s="4798"/>
      <c r="AM65" s="4798"/>
      <c r="AN65" s="4799"/>
    </row>
    <row r="66" spans="1:60" ht="12.6" customHeight="1">
      <c r="A66" s="4800"/>
      <c r="B66" s="4801"/>
      <c r="C66" s="4801"/>
      <c r="D66" s="4801"/>
      <c r="E66" s="4801"/>
      <c r="F66" s="4801"/>
      <c r="G66" s="4801"/>
      <c r="H66" s="4801"/>
      <c r="I66" s="4801"/>
      <c r="J66" s="4801"/>
      <c r="K66" s="4801"/>
      <c r="L66" s="4801"/>
      <c r="M66" s="4801"/>
      <c r="N66" s="4801"/>
      <c r="O66" s="4801"/>
      <c r="P66" s="4801"/>
      <c r="Q66" s="4801"/>
      <c r="R66" s="4801"/>
      <c r="S66" s="4801"/>
      <c r="T66" s="4801"/>
      <c r="U66" s="4801"/>
      <c r="V66" s="4801"/>
      <c r="W66" s="4801"/>
      <c r="X66" s="4801"/>
      <c r="Y66" s="4801"/>
      <c r="Z66" s="4801"/>
      <c r="AA66" s="4801"/>
      <c r="AB66" s="4801"/>
      <c r="AC66" s="4801"/>
      <c r="AD66" s="4801"/>
      <c r="AE66" s="4801"/>
      <c r="AF66" s="4801"/>
      <c r="AG66" s="4801"/>
      <c r="AH66" s="4801"/>
      <c r="AI66" s="4801"/>
      <c r="AJ66" s="4801"/>
      <c r="AK66" s="4801"/>
      <c r="AL66" s="4801"/>
      <c r="AM66" s="4801"/>
      <c r="AN66" s="4802"/>
    </row>
    <row r="67" spans="1:60" ht="12.6" customHeight="1">
      <c r="A67" s="49" t="s">
        <v>138</v>
      </c>
      <c r="B67" s="55"/>
      <c r="C67" s="55"/>
      <c r="D67" s="55"/>
      <c r="E67" s="55"/>
      <c r="F67" s="55"/>
      <c r="G67" s="55"/>
      <c r="H67" s="55"/>
      <c r="I67" s="55"/>
      <c r="J67" s="55"/>
      <c r="K67" s="55"/>
      <c r="L67" s="55"/>
      <c r="M67" s="55"/>
      <c r="N67" s="55"/>
      <c r="O67" s="55"/>
      <c r="P67" s="55"/>
      <c r="Q67" s="76"/>
      <c r="R67" s="76"/>
      <c r="S67" s="55"/>
      <c r="T67" s="55"/>
      <c r="U67" s="55"/>
      <c r="V67" s="55"/>
      <c r="W67" s="55"/>
      <c r="X67" s="55"/>
      <c r="Y67" s="77"/>
      <c r="Z67" s="77"/>
      <c r="AA67" s="77"/>
      <c r="AB67" s="77"/>
      <c r="AC67" s="77"/>
      <c r="AD67" s="77"/>
      <c r="AE67" s="77"/>
      <c r="AF67" s="77"/>
      <c r="AG67" s="78"/>
      <c r="AH67" s="78"/>
      <c r="AI67" s="55"/>
      <c r="AJ67" s="55"/>
      <c r="AK67" s="55"/>
      <c r="AL67" s="55"/>
      <c r="AM67" s="55"/>
      <c r="AN67" s="55"/>
      <c r="AO67" s="419"/>
    </row>
    <row r="68" spans="1:60" ht="12.6" customHeight="1">
      <c r="B68" s="134"/>
      <c r="C68" s="4788" t="s">
        <v>139</v>
      </c>
      <c r="D68" s="4788"/>
      <c r="E68" s="4788"/>
      <c r="F68" s="4788"/>
      <c r="G68" s="4788"/>
      <c r="H68" s="4788"/>
      <c r="I68" s="4788"/>
      <c r="J68" s="4788"/>
      <c r="K68" s="4788"/>
      <c r="L68" s="4788"/>
      <c r="M68" s="4788"/>
      <c r="N68" s="4788"/>
      <c r="O68" s="4788"/>
      <c r="P68" s="4788"/>
      <c r="Q68" s="4788"/>
      <c r="R68" s="4788"/>
      <c r="S68" s="4788"/>
      <c r="T68" s="4788"/>
      <c r="U68" s="4788"/>
      <c r="V68" s="4788"/>
      <c r="W68" s="4788"/>
      <c r="X68" s="4788"/>
      <c r="Y68" s="4788"/>
      <c r="Z68" s="4788"/>
      <c r="AA68" s="4788"/>
      <c r="AB68" s="4788"/>
      <c r="AC68" s="4788"/>
      <c r="AD68" s="4788"/>
      <c r="AE68" s="4788"/>
      <c r="AF68" s="4788"/>
      <c r="AG68" s="4788"/>
      <c r="AH68" s="4788"/>
      <c r="AI68" s="4788"/>
      <c r="AJ68" s="4788"/>
      <c r="AK68" s="4788"/>
      <c r="AL68" s="4788"/>
      <c r="AM68" s="4788"/>
      <c r="AN68" s="134"/>
      <c r="AO68" s="419"/>
    </row>
    <row r="69" spans="1:60" ht="12.6" customHeight="1">
      <c r="B69" s="134"/>
      <c r="C69" s="794"/>
      <c r="D69" s="794"/>
      <c r="E69" s="794"/>
      <c r="F69" s="794"/>
      <c r="G69" s="794"/>
      <c r="H69" s="794"/>
      <c r="I69" s="794"/>
      <c r="J69" s="794"/>
      <c r="K69" s="794"/>
      <c r="L69" s="794"/>
      <c r="M69" s="794"/>
      <c r="N69" s="794"/>
      <c r="O69" s="794"/>
      <c r="P69" s="794"/>
      <c r="Q69" s="794"/>
      <c r="R69" s="794"/>
      <c r="S69" s="794"/>
      <c r="T69" s="794"/>
      <c r="U69" s="794"/>
      <c r="V69" s="794"/>
      <c r="W69" s="794"/>
      <c r="X69" s="794"/>
      <c r="Y69" s="794"/>
      <c r="Z69" s="794"/>
      <c r="AA69" s="794"/>
      <c r="AB69" s="794"/>
      <c r="AC69" s="794"/>
      <c r="AD69" s="794"/>
      <c r="AE69" s="794"/>
      <c r="AF69" s="794"/>
      <c r="AG69" s="794"/>
      <c r="AH69" s="794"/>
      <c r="AI69" s="794"/>
      <c r="AJ69" s="794"/>
      <c r="AK69" s="794"/>
      <c r="AL69" s="794"/>
      <c r="AM69" s="794"/>
      <c r="AN69" s="134"/>
      <c r="AO69" s="419"/>
    </row>
    <row r="70" spans="1:60" ht="12.6" customHeight="1">
      <c r="B70" s="134"/>
      <c r="C70" s="794"/>
      <c r="D70" s="794"/>
      <c r="E70" s="794"/>
      <c r="F70" s="794"/>
      <c r="G70" s="794"/>
      <c r="H70" s="794"/>
      <c r="I70" s="794"/>
      <c r="J70" s="794"/>
      <c r="K70" s="794"/>
      <c r="L70" s="794"/>
      <c r="M70" s="794"/>
      <c r="N70" s="794"/>
      <c r="O70" s="794"/>
      <c r="P70" s="794"/>
      <c r="Q70" s="794"/>
      <c r="R70" s="794"/>
      <c r="S70" s="794"/>
      <c r="T70" s="794"/>
      <c r="U70" s="794"/>
      <c r="V70" s="794"/>
      <c r="W70" s="794"/>
      <c r="X70" s="794"/>
      <c r="Y70" s="794"/>
      <c r="Z70" s="794"/>
      <c r="AA70" s="794"/>
      <c r="AB70" s="794"/>
      <c r="AC70" s="794"/>
      <c r="AD70" s="794"/>
      <c r="AE70" s="794"/>
      <c r="AF70" s="794"/>
      <c r="AG70" s="794"/>
      <c r="AH70" s="794"/>
      <c r="AI70" s="794"/>
      <c r="AJ70" s="794"/>
      <c r="AK70" s="794"/>
      <c r="AL70" s="794"/>
      <c r="AM70" s="794"/>
      <c r="AN70" s="134"/>
      <c r="AO70" s="419"/>
    </row>
    <row r="71" spans="1:60" ht="12.6" customHeight="1">
      <c r="B71" s="134"/>
      <c r="C71" s="794"/>
      <c r="D71" s="794"/>
      <c r="E71" s="794"/>
      <c r="F71" s="794"/>
      <c r="G71" s="794"/>
      <c r="H71" s="794"/>
      <c r="I71" s="794"/>
      <c r="J71" s="794"/>
      <c r="K71" s="794"/>
      <c r="L71" s="794"/>
      <c r="M71" s="794"/>
      <c r="N71" s="794"/>
      <c r="O71" s="794"/>
      <c r="P71" s="794"/>
      <c r="Q71" s="794"/>
      <c r="R71" s="794"/>
      <c r="S71" s="794"/>
      <c r="T71" s="794"/>
      <c r="U71" s="794"/>
      <c r="V71" s="794"/>
      <c r="W71" s="794"/>
      <c r="X71" s="794"/>
      <c r="Y71" s="794"/>
      <c r="Z71" s="794"/>
      <c r="AA71" s="794"/>
      <c r="AB71" s="794"/>
      <c r="AC71" s="794"/>
      <c r="AD71" s="794"/>
      <c r="AE71" s="794"/>
      <c r="AF71" s="794"/>
      <c r="AG71" s="794"/>
      <c r="AH71" s="794"/>
      <c r="AI71" s="794"/>
      <c r="AJ71" s="794"/>
      <c r="AK71" s="794"/>
      <c r="AL71" s="794"/>
      <c r="AM71" s="794"/>
      <c r="AN71" s="134"/>
      <c r="AO71" s="419"/>
    </row>
    <row r="72" spans="1:60" ht="12.6" customHeight="1">
      <c r="A72" s="91"/>
      <c r="B72" s="91"/>
      <c r="C72" s="91"/>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127" t="s">
        <v>136</v>
      </c>
      <c r="BG72" s="483" t="s">
        <v>1643</v>
      </c>
    </row>
    <row r="73" spans="1:60" ht="12.6" customHeight="1">
      <c r="A73" s="126" t="s">
        <v>134</v>
      </c>
      <c r="B73" s="91"/>
      <c r="C73" s="91"/>
      <c r="D73" s="91"/>
      <c r="E73" s="91"/>
      <c r="F73" s="91"/>
      <c r="G73" s="91"/>
      <c r="H73" s="91"/>
      <c r="I73" s="91"/>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440" t="s">
        <v>1638</v>
      </c>
      <c r="BD73" s="440" t="s">
        <v>1642</v>
      </c>
      <c r="BE73" s="440" t="s">
        <v>1575</v>
      </c>
      <c r="BF73" s="440" t="s">
        <v>1639</v>
      </c>
      <c r="BG73" s="440" t="s">
        <v>1640</v>
      </c>
      <c r="BH73" s="440" t="s">
        <v>1641</v>
      </c>
    </row>
    <row r="74" spans="1:60" ht="12.6" customHeight="1">
      <c r="A74" s="128"/>
      <c r="B74" s="2431" t="s">
        <v>1633</v>
      </c>
      <c r="C74" s="2431"/>
      <c r="D74" s="2431"/>
      <c r="E74" s="2431"/>
      <c r="F74" s="2431"/>
      <c r="G74" s="130"/>
      <c r="H74" s="4817">
        <f>A48</f>
        <v>0</v>
      </c>
      <c r="I74" s="4818"/>
      <c r="J74" s="4818"/>
      <c r="K74" s="4818"/>
      <c r="L74" s="4818"/>
      <c r="M74" s="4818"/>
      <c r="N74" s="4818"/>
      <c r="O74" s="4818"/>
      <c r="P74" s="4818"/>
      <c r="Q74" s="4818"/>
      <c r="R74" s="4818"/>
      <c r="S74" s="4818"/>
      <c r="T74" s="4818"/>
      <c r="U74" s="4818"/>
      <c r="V74" s="4818"/>
      <c r="W74" s="4818"/>
      <c r="X74" s="4818"/>
      <c r="Y74" s="4818"/>
      <c r="Z74" s="4818"/>
      <c r="AA74" s="4818"/>
      <c r="AB74" s="4818"/>
      <c r="AC74" s="4818"/>
      <c r="AD74" s="4818"/>
      <c r="AE74" s="4818"/>
      <c r="AF74" s="4818"/>
      <c r="AG74" s="4818"/>
      <c r="AH74" s="4818"/>
      <c r="AI74" s="4818"/>
      <c r="AJ74" s="4818"/>
      <c r="AK74" s="4818"/>
      <c r="AL74" s="4818"/>
      <c r="AM74" s="4818"/>
      <c r="AN74" s="4819"/>
    </row>
    <row r="75" spans="1:60" ht="12.6" customHeight="1">
      <c r="A75" s="441"/>
      <c r="B75" s="2423"/>
      <c r="C75" s="2423"/>
      <c r="D75" s="2423"/>
      <c r="E75" s="2423"/>
      <c r="F75" s="2423"/>
      <c r="G75" s="59"/>
      <c r="H75" s="4820"/>
      <c r="I75" s="4821"/>
      <c r="J75" s="4821"/>
      <c r="K75" s="4821"/>
      <c r="L75" s="4821"/>
      <c r="M75" s="4821"/>
      <c r="N75" s="4821"/>
      <c r="O75" s="4821"/>
      <c r="P75" s="4821"/>
      <c r="Q75" s="4821"/>
      <c r="R75" s="4821"/>
      <c r="S75" s="4821"/>
      <c r="T75" s="4821"/>
      <c r="U75" s="4821"/>
      <c r="V75" s="4821"/>
      <c r="W75" s="4821"/>
      <c r="X75" s="4821"/>
      <c r="Y75" s="4821"/>
      <c r="Z75" s="4821"/>
      <c r="AA75" s="4821"/>
      <c r="AB75" s="4821"/>
      <c r="AC75" s="4821"/>
      <c r="AD75" s="4821"/>
      <c r="AE75" s="4821"/>
      <c r="AF75" s="4821"/>
      <c r="AG75" s="4821"/>
      <c r="AH75" s="4821"/>
      <c r="AI75" s="4821"/>
      <c r="AJ75" s="4821"/>
      <c r="AK75" s="4821"/>
      <c r="AL75" s="4821"/>
      <c r="AM75" s="4821"/>
      <c r="AN75" s="4822"/>
    </row>
    <row r="76" spans="1:60" ht="12.6" customHeight="1">
      <c r="A76" s="53"/>
      <c r="B76" s="2431" t="s">
        <v>1637</v>
      </c>
      <c r="C76" s="2431"/>
      <c r="D76" s="2431"/>
      <c r="E76" s="2431"/>
      <c r="F76" s="2431"/>
      <c r="G76" s="52"/>
      <c r="H76" s="53"/>
      <c r="I76" s="51"/>
      <c r="J76" s="2431" t="s">
        <v>1636</v>
      </c>
      <c r="K76" s="2431"/>
      <c r="L76" s="2431"/>
      <c r="M76" s="2431"/>
      <c r="N76" s="2431"/>
      <c r="O76" s="2431"/>
      <c r="P76" s="51"/>
      <c r="Q76" s="52"/>
      <c r="R76" s="51"/>
      <c r="S76" s="2431" t="s">
        <v>1635</v>
      </c>
      <c r="T76" s="2431"/>
      <c r="U76" s="2431"/>
      <c r="V76" s="2431"/>
      <c r="W76" s="2431"/>
      <c r="X76" s="2431"/>
      <c r="Y76" s="2431"/>
      <c r="Z76" s="2431"/>
      <c r="AA76" s="2431"/>
      <c r="AB76" s="2431"/>
      <c r="AC76" s="2431"/>
      <c r="AD76" s="2431"/>
      <c r="AE76" s="2431"/>
      <c r="AF76" s="2431"/>
      <c r="AG76" s="2431"/>
      <c r="AH76" s="2431"/>
      <c r="AI76" s="2431"/>
      <c r="AJ76" s="2431"/>
      <c r="AK76" s="2431"/>
      <c r="AL76" s="2431"/>
      <c r="AM76" s="2431"/>
      <c r="AN76" s="52"/>
    </row>
    <row r="77" spans="1:60" ht="12.6" customHeight="1">
      <c r="A77" s="57"/>
      <c r="B77" s="2423"/>
      <c r="C77" s="2423"/>
      <c r="D77" s="2423"/>
      <c r="E77" s="2423"/>
      <c r="F77" s="2423"/>
      <c r="G77" s="59"/>
      <c r="H77" s="57"/>
      <c r="I77" s="58"/>
      <c r="J77" s="2423"/>
      <c r="K77" s="2423"/>
      <c r="L77" s="2423"/>
      <c r="M77" s="2423"/>
      <c r="N77" s="2423"/>
      <c r="O77" s="2423"/>
      <c r="P77" s="58"/>
      <c r="Q77" s="59"/>
      <c r="R77" s="58"/>
      <c r="S77" s="2423"/>
      <c r="T77" s="2423"/>
      <c r="U77" s="2423"/>
      <c r="V77" s="2423"/>
      <c r="W77" s="2423"/>
      <c r="X77" s="2423"/>
      <c r="Y77" s="2423"/>
      <c r="Z77" s="2423"/>
      <c r="AA77" s="2423"/>
      <c r="AB77" s="2423"/>
      <c r="AC77" s="2423"/>
      <c r="AD77" s="2423"/>
      <c r="AE77" s="2423"/>
      <c r="AF77" s="2423"/>
      <c r="AG77" s="2423"/>
      <c r="AH77" s="2423"/>
      <c r="AI77" s="2423"/>
      <c r="AJ77" s="2423"/>
      <c r="AK77" s="2423"/>
      <c r="AL77" s="2423"/>
      <c r="AM77" s="2423"/>
      <c r="AN77" s="59"/>
    </row>
    <row r="78" spans="1:60" ht="12.6" customHeight="1">
      <c r="A78" s="4803" t="s">
        <v>72</v>
      </c>
      <c r="B78" s="4804"/>
      <c r="C78" s="4789" t="s">
        <v>1557</v>
      </c>
      <c r="D78" s="4789"/>
      <c r="E78" s="4789"/>
      <c r="F78" s="4789"/>
      <c r="G78" s="4790"/>
      <c r="H78" s="4803" t="s">
        <v>1575</v>
      </c>
      <c r="I78" s="4804"/>
      <c r="J78" s="4789" t="s">
        <v>1571</v>
      </c>
      <c r="K78" s="4789"/>
      <c r="L78" s="4789"/>
      <c r="M78" s="4789"/>
      <c r="N78" s="4789"/>
      <c r="O78" s="4789"/>
      <c r="P78" s="4789"/>
      <c r="Q78" s="4790"/>
      <c r="R78" s="465" t="s">
        <v>1579</v>
      </c>
      <c r="S78" s="463"/>
      <c r="T78" s="463"/>
      <c r="U78" s="463"/>
      <c r="V78" s="463"/>
      <c r="W78" s="463"/>
      <c r="X78" s="463"/>
      <c r="Y78" s="463"/>
      <c r="Z78" s="463"/>
      <c r="AA78" s="463"/>
      <c r="AB78" s="463"/>
      <c r="AC78" s="463"/>
      <c r="AD78" s="463"/>
      <c r="AE78" s="463"/>
      <c r="AF78" s="463"/>
      <c r="AG78" s="463"/>
      <c r="AH78" s="463"/>
      <c r="AI78" s="463"/>
      <c r="AJ78" s="463"/>
      <c r="AK78" s="463"/>
      <c r="AL78" s="463"/>
      <c r="AM78" s="463"/>
      <c r="AN78" s="464"/>
    </row>
    <row r="79" spans="1:60" ht="12.6" customHeight="1">
      <c r="A79" s="4805"/>
      <c r="B79" s="4806"/>
      <c r="C79" s="4791"/>
      <c r="D79" s="4791"/>
      <c r="E79" s="4791"/>
      <c r="F79" s="4791"/>
      <c r="G79" s="4792"/>
      <c r="H79" s="4805"/>
      <c r="I79" s="4806"/>
      <c r="J79" s="4791"/>
      <c r="K79" s="4791"/>
      <c r="L79" s="4791"/>
      <c r="M79" s="4791"/>
      <c r="N79" s="4791"/>
      <c r="O79" s="4791"/>
      <c r="P79" s="4791"/>
      <c r="Q79" s="4792"/>
      <c r="R79" s="449" t="s">
        <v>1580</v>
      </c>
      <c r="S79" s="444"/>
      <c r="T79" s="444"/>
      <c r="U79" s="444"/>
      <c r="V79" s="444"/>
      <c r="W79" s="444"/>
      <c r="X79" s="444"/>
      <c r="Y79" s="444"/>
      <c r="Z79" s="444"/>
      <c r="AA79" s="444"/>
      <c r="AB79" s="444"/>
      <c r="AC79" s="444"/>
      <c r="AD79" s="444"/>
      <c r="AE79" s="444"/>
      <c r="AF79" s="444"/>
      <c r="AG79" s="444"/>
      <c r="AH79" s="444"/>
      <c r="AI79" s="444"/>
      <c r="AJ79" s="444"/>
      <c r="AK79" s="444"/>
      <c r="AL79" s="444"/>
      <c r="AM79" s="444"/>
      <c r="AN79" s="445"/>
    </row>
    <row r="80" spans="1:60" ht="12.6" customHeight="1">
      <c r="A80" s="442"/>
      <c r="B80" s="443"/>
      <c r="C80" s="443"/>
      <c r="D80" s="443"/>
      <c r="E80" s="443"/>
      <c r="F80" s="443"/>
      <c r="G80" s="469"/>
      <c r="H80" s="478"/>
      <c r="I80" s="474"/>
      <c r="J80" s="474"/>
      <c r="K80" s="474"/>
      <c r="L80" s="474"/>
      <c r="M80" s="474"/>
      <c r="N80" s="474"/>
      <c r="O80" s="474"/>
      <c r="P80" s="474"/>
      <c r="Q80" s="475"/>
      <c r="R80" s="473" t="s">
        <v>1581</v>
      </c>
      <c r="S80" s="459"/>
      <c r="T80" s="459"/>
      <c r="U80" s="459"/>
      <c r="V80" s="459"/>
      <c r="W80" s="459"/>
      <c r="X80" s="459"/>
      <c r="Y80" s="459"/>
      <c r="Z80" s="459"/>
      <c r="AA80" s="459"/>
      <c r="AB80" s="459"/>
      <c r="AC80" s="459"/>
      <c r="AD80" s="459"/>
      <c r="AE80" s="459"/>
      <c r="AF80" s="459"/>
      <c r="AG80" s="459"/>
      <c r="AH80" s="459"/>
      <c r="AI80" s="459"/>
      <c r="AJ80" s="459"/>
      <c r="AK80" s="459"/>
      <c r="AL80" s="459"/>
      <c r="AM80" s="459"/>
      <c r="AN80" s="462"/>
    </row>
    <row r="81" spans="1:120" ht="12.6" customHeight="1">
      <c r="A81" s="446"/>
      <c r="B81" s="452"/>
      <c r="C81" s="443"/>
      <c r="D81" s="443"/>
      <c r="E81" s="443"/>
      <c r="F81" s="443"/>
      <c r="G81" s="469"/>
      <c r="H81" s="4803" t="s">
        <v>1575</v>
      </c>
      <c r="I81" s="4804"/>
      <c r="J81" s="4789" t="s">
        <v>1570</v>
      </c>
      <c r="K81" s="4789"/>
      <c r="L81" s="4789"/>
      <c r="M81" s="4789"/>
      <c r="N81" s="4789"/>
      <c r="O81" s="4789"/>
      <c r="P81" s="4789"/>
      <c r="Q81" s="4790"/>
      <c r="R81" s="465" t="s">
        <v>1582</v>
      </c>
      <c r="S81" s="463"/>
      <c r="T81" s="463"/>
      <c r="U81" s="463"/>
      <c r="V81" s="463"/>
      <c r="W81" s="463"/>
      <c r="X81" s="463"/>
      <c r="Y81" s="463"/>
      <c r="Z81" s="463"/>
      <c r="AA81" s="463"/>
      <c r="AB81" s="463"/>
      <c r="AC81" s="463"/>
      <c r="AD81" s="463"/>
      <c r="AE81" s="463"/>
      <c r="AF81" s="463"/>
      <c r="AG81" s="463"/>
      <c r="AH81" s="463"/>
      <c r="AI81" s="463"/>
      <c r="AJ81" s="463"/>
      <c r="AK81" s="463"/>
      <c r="AL81" s="463"/>
      <c r="AM81" s="463"/>
      <c r="AN81" s="464"/>
    </row>
    <row r="82" spans="1:120" ht="12.6" customHeight="1">
      <c r="A82" s="442"/>
      <c r="B82" s="443"/>
      <c r="C82" s="443"/>
      <c r="D82" s="443"/>
      <c r="E82" s="443"/>
      <c r="F82" s="443"/>
      <c r="G82" s="469"/>
      <c r="H82" s="4805"/>
      <c r="I82" s="4806"/>
      <c r="J82" s="4791"/>
      <c r="K82" s="4791"/>
      <c r="L82" s="4791"/>
      <c r="M82" s="4791"/>
      <c r="N82" s="4791"/>
      <c r="O82" s="4791"/>
      <c r="P82" s="4791"/>
      <c r="Q82" s="4792"/>
      <c r="R82" s="449" t="s">
        <v>1583</v>
      </c>
      <c r="S82" s="444"/>
      <c r="T82" s="444"/>
      <c r="U82" s="444"/>
      <c r="V82" s="444"/>
      <c r="W82" s="444"/>
      <c r="X82" s="444"/>
      <c r="Y82" s="444"/>
      <c r="Z82" s="444"/>
      <c r="AA82" s="444"/>
      <c r="AB82" s="444"/>
      <c r="AC82" s="444"/>
      <c r="AD82" s="444"/>
      <c r="AE82" s="444"/>
      <c r="AF82" s="444"/>
      <c r="AG82" s="444"/>
      <c r="AH82" s="444"/>
      <c r="AI82" s="444"/>
      <c r="AJ82" s="444"/>
      <c r="AK82" s="444"/>
      <c r="AL82" s="444"/>
      <c r="AM82" s="444"/>
      <c r="AN82" s="445"/>
    </row>
    <row r="83" spans="1:120" ht="12.6" customHeight="1">
      <c r="A83" s="442"/>
      <c r="B83" s="443"/>
      <c r="C83" s="443"/>
      <c r="D83" s="443"/>
      <c r="E83" s="443"/>
      <c r="F83" s="443"/>
      <c r="G83" s="469"/>
      <c r="H83" s="478"/>
      <c r="I83" s="432"/>
      <c r="J83" s="432"/>
      <c r="K83" s="474"/>
      <c r="L83" s="474"/>
      <c r="M83" s="474"/>
      <c r="N83" s="474"/>
      <c r="O83" s="474"/>
      <c r="P83" s="474"/>
      <c r="Q83" s="475"/>
      <c r="R83" s="473" t="s">
        <v>1584</v>
      </c>
      <c r="S83" s="459"/>
      <c r="T83" s="459"/>
      <c r="U83" s="459"/>
      <c r="V83" s="459"/>
      <c r="W83" s="459"/>
      <c r="X83" s="459"/>
      <c r="Y83" s="459"/>
      <c r="Z83" s="459"/>
      <c r="AA83" s="459"/>
      <c r="AB83" s="459"/>
      <c r="AC83" s="459"/>
      <c r="AD83" s="459"/>
      <c r="AE83" s="459"/>
      <c r="AF83" s="459"/>
      <c r="AG83" s="459"/>
      <c r="AH83" s="459"/>
      <c r="AI83" s="459"/>
      <c r="AJ83" s="459"/>
      <c r="AK83" s="459"/>
      <c r="AL83" s="459"/>
      <c r="AM83" s="459"/>
      <c r="AN83" s="462"/>
    </row>
    <row r="84" spans="1:120" ht="12.6" customHeight="1">
      <c r="A84" s="442"/>
      <c r="B84" s="443"/>
      <c r="C84" s="443"/>
      <c r="D84" s="443"/>
      <c r="E84" s="443"/>
      <c r="F84" s="443"/>
      <c r="G84" s="469"/>
      <c r="H84" s="4803" t="s">
        <v>1575</v>
      </c>
      <c r="I84" s="4804"/>
      <c r="J84" s="4789" t="s">
        <v>1569</v>
      </c>
      <c r="K84" s="4789"/>
      <c r="L84" s="4789"/>
      <c r="M84" s="4789"/>
      <c r="N84" s="4789"/>
      <c r="O84" s="4789"/>
      <c r="P84" s="4789"/>
      <c r="Q84" s="4790"/>
      <c r="R84" s="465" t="s">
        <v>1585</v>
      </c>
      <c r="S84" s="463"/>
      <c r="T84" s="463"/>
      <c r="U84" s="463"/>
      <c r="V84" s="463"/>
      <c r="W84" s="463"/>
      <c r="X84" s="463"/>
      <c r="Y84" s="463"/>
      <c r="Z84" s="463"/>
      <c r="AA84" s="463"/>
      <c r="AB84" s="463"/>
      <c r="AC84" s="463"/>
      <c r="AD84" s="463"/>
      <c r="AE84" s="463"/>
      <c r="AF84" s="463"/>
      <c r="AG84" s="463"/>
      <c r="AH84" s="463"/>
      <c r="AI84" s="463"/>
      <c r="AJ84" s="463"/>
      <c r="AK84" s="463"/>
      <c r="AL84" s="463"/>
      <c r="AM84" s="463"/>
      <c r="AN84" s="464"/>
    </row>
    <row r="85" spans="1:120" ht="12.6" customHeight="1">
      <c r="A85" s="446"/>
      <c r="B85" s="452"/>
      <c r="C85" s="443"/>
      <c r="D85" s="443"/>
      <c r="E85" s="443"/>
      <c r="F85" s="443"/>
      <c r="G85" s="469"/>
      <c r="H85" s="4805"/>
      <c r="I85" s="4806"/>
      <c r="J85" s="4791"/>
      <c r="K85" s="4791"/>
      <c r="L85" s="4791"/>
      <c r="M85" s="4791"/>
      <c r="N85" s="4791"/>
      <c r="O85" s="4791"/>
      <c r="P85" s="4791"/>
      <c r="Q85" s="4792"/>
      <c r="R85" s="449" t="s">
        <v>1586</v>
      </c>
      <c r="S85" s="444"/>
      <c r="T85" s="444"/>
      <c r="U85" s="444"/>
      <c r="V85" s="444"/>
      <c r="W85" s="444"/>
      <c r="X85" s="444"/>
      <c r="Y85" s="444"/>
      <c r="Z85" s="444"/>
      <c r="AA85" s="444"/>
      <c r="AB85" s="444"/>
      <c r="AC85" s="444"/>
      <c r="AD85" s="444"/>
      <c r="AE85" s="444"/>
      <c r="AF85" s="444"/>
      <c r="AG85" s="444"/>
      <c r="AH85" s="444"/>
      <c r="AI85" s="444"/>
      <c r="AJ85" s="444"/>
      <c r="AK85" s="444"/>
      <c r="AL85" s="444"/>
      <c r="AM85" s="444"/>
      <c r="AN85" s="445"/>
    </row>
    <row r="86" spans="1:120" ht="12.6" customHeight="1">
      <c r="A86" s="442"/>
      <c r="B86" s="443"/>
      <c r="C86" s="443"/>
      <c r="D86" s="443"/>
      <c r="E86" s="443"/>
      <c r="F86" s="443"/>
      <c r="G86" s="469"/>
      <c r="H86" s="478"/>
      <c r="I86" s="432"/>
      <c r="J86" s="474"/>
      <c r="K86" s="474"/>
      <c r="L86" s="474"/>
      <c r="M86" s="474"/>
      <c r="N86" s="474"/>
      <c r="O86" s="474"/>
      <c r="P86" s="474"/>
      <c r="Q86" s="475"/>
      <c r="R86" s="473" t="s">
        <v>1587</v>
      </c>
      <c r="S86" s="459"/>
      <c r="T86" s="459"/>
      <c r="U86" s="459"/>
      <c r="V86" s="459"/>
      <c r="W86" s="459"/>
      <c r="X86" s="459"/>
      <c r="Y86" s="459"/>
      <c r="Z86" s="459"/>
      <c r="AA86" s="459"/>
      <c r="AB86" s="459"/>
      <c r="AC86" s="459"/>
      <c r="AD86" s="459"/>
      <c r="AE86" s="459"/>
      <c r="AF86" s="459"/>
      <c r="AG86" s="459"/>
      <c r="AH86" s="459"/>
      <c r="AI86" s="459"/>
      <c r="AJ86" s="459"/>
      <c r="AK86" s="459"/>
      <c r="AL86" s="459"/>
      <c r="AM86" s="459"/>
      <c r="AN86" s="462"/>
    </row>
    <row r="87" spans="1:120" ht="12.6" customHeight="1">
      <c r="A87" s="447"/>
      <c r="B87" s="448"/>
      <c r="C87" s="448"/>
      <c r="D87" s="448"/>
      <c r="E87" s="448"/>
      <c r="F87" s="448"/>
      <c r="G87" s="470"/>
      <c r="H87" s="4803" t="s">
        <v>1575</v>
      </c>
      <c r="I87" s="4804"/>
      <c r="J87" s="4789" t="s">
        <v>1568</v>
      </c>
      <c r="K87" s="4789"/>
      <c r="L87" s="4789"/>
      <c r="M87" s="4789"/>
      <c r="N87" s="4789"/>
      <c r="O87" s="4789"/>
      <c r="P87" s="4789"/>
      <c r="Q87" s="4790"/>
      <c r="R87" s="465" t="s">
        <v>1576</v>
      </c>
      <c r="S87" s="465"/>
      <c r="T87" s="465"/>
      <c r="U87" s="465"/>
      <c r="V87" s="465"/>
      <c r="W87" s="465"/>
      <c r="X87" s="465"/>
      <c r="Y87" s="465"/>
      <c r="Z87" s="465"/>
      <c r="AA87" s="465"/>
      <c r="AB87" s="465"/>
      <c r="AC87" s="465"/>
      <c r="AD87" s="465"/>
      <c r="AE87" s="465"/>
      <c r="AF87" s="465"/>
      <c r="AG87" s="465"/>
      <c r="AH87" s="465"/>
      <c r="AI87" s="465"/>
      <c r="AJ87" s="465"/>
      <c r="AK87" s="465"/>
      <c r="AL87" s="465"/>
      <c r="AM87" s="465"/>
      <c r="AN87" s="466"/>
    </row>
    <row r="88" spans="1:120" ht="12.6" customHeight="1">
      <c r="A88" s="447"/>
      <c r="B88" s="448"/>
      <c r="C88" s="448"/>
      <c r="D88" s="448"/>
      <c r="E88" s="448"/>
      <c r="F88" s="448"/>
      <c r="G88" s="470"/>
      <c r="H88" s="4805"/>
      <c r="I88" s="4806"/>
      <c r="J88" s="4791"/>
      <c r="K88" s="4791"/>
      <c r="L88" s="4791"/>
      <c r="M88" s="4791"/>
      <c r="N88" s="4791"/>
      <c r="O88" s="4791"/>
      <c r="P88" s="4791"/>
      <c r="Q88" s="4792"/>
      <c r="R88" s="449" t="s">
        <v>1577</v>
      </c>
      <c r="S88" s="449"/>
      <c r="T88" s="449"/>
      <c r="U88" s="449"/>
      <c r="V88" s="449"/>
      <c r="W88" s="449"/>
      <c r="X88" s="449"/>
      <c r="Y88" s="449"/>
      <c r="Z88" s="449"/>
      <c r="AA88" s="449"/>
      <c r="AB88" s="449"/>
      <c r="AC88" s="449"/>
      <c r="AD88" s="449"/>
      <c r="AE88" s="449"/>
      <c r="AF88" s="449"/>
      <c r="AG88" s="449"/>
      <c r="AH88" s="449"/>
      <c r="AI88" s="449"/>
      <c r="AJ88" s="449"/>
      <c r="AK88" s="449"/>
      <c r="AL88" s="449"/>
      <c r="AM88" s="449"/>
      <c r="AN88" s="450"/>
    </row>
    <row r="89" spans="1:120" ht="12.6" customHeight="1">
      <c r="A89" s="442"/>
      <c r="B89" s="443"/>
      <c r="C89" s="443"/>
      <c r="D89" s="443"/>
      <c r="E89" s="443"/>
      <c r="F89" s="443"/>
      <c r="G89" s="469"/>
      <c r="H89" s="478"/>
      <c r="I89" s="432"/>
      <c r="J89" s="432"/>
      <c r="K89" s="474"/>
      <c r="L89" s="474"/>
      <c r="M89" s="474"/>
      <c r="N89" s="474"/>
      <c r="O89" s="474"/>
      <c r="P89" s="474"/>
      <c r="Q89" s="475"/>
      <c r="R89" s="473" t="s">
        <v>1578</v>
      </c>
      <c r="S89" s="459"/>
      <c r="T89" s="459"/>
      <c r="U89" s="459"/>
      <c r="V89" s="459"/>
      <c r="W89" s="459"/>
      <c r="X89" s="459"/>
      <c r="Y89" s="459"/>
      <c r="Z89" s="459"/>
      <c r="AA89" s="459"/>
      <c r="AB89" s="459"/>
      <c r="AC89" s="459"/>
      <c r="AD89" s="459"/>
      <c r="AE89" s="459"/>
      <c r="AF89" s="459"/>
      <c r="AG89" s="459"/>
      <c r="AH89" s="459"/>
      <c r="AI89" s="459"/>
      <c r="AJ89" s="459"/>
      <c r="AK89" s="459"/>
      <c r="AL89" s="459"/>
      <c r="AM89" s="459"/>
      <c r="AN89" s="462"/>
    </row>
    <row r="90" spans="1:120" ht="12.6" customHeight="1">
      <c r="A90" s="442"/>
      <c r="B90" s="443"/>
      <c r="C90" s="443"/>
      <c r="D90" s="443"/>
      <c r="E90" s="443"/>
      <c r="F90" s="443"/>
      <c r="G90" s="469"/>
      <c r="H90" s="4803" t="s">
        <v>1575</v>
      </c>
      <c r="I90" s="4804"/>
      <c r="J90" s="4789" t="s">
        <v>1567</v>
      </c>
      <c r="K90" s="4789"/>
      <c r="L90" s="4789"/>
      <c r="M90" s="4789"/>
      <c r="N90" s="4789"/>
      <c r="O90" s="4789"/>
      <c r="P90" s="4789"/>
      <c r="Q90" s="4790"/>
      <c r="R90" s="465" t="s">
        <v>1588</v>
      </c>
      <c r="S90" s="463"/>
      <c r="T90" s="463"/>
      <c r="U90" s="463"/>
      <c r="V90" s="463"/>
      <c r="W90" s="463"/>
      <c r="X90" s="463"/>
      <c r="Y90" s="463"/>
      <c r="Z90" s="463"/>
      <c r="AA90" s="463"/>
      <c r="AB90" s="463"/>
      <c r="AC90" s="463"/>
      <c r="AD90" s="463"/>
      <c r="AE90" s="463"/>
      <c r="AF90" s="463"/>
      <c r="AG90" s="463"/>
      <c r="AH90" s="463"/>
      <c r="AI90" s="463"/>
      <c r="AJ90" s="463"/>
      <c r="AK90" s="463"/>
      <c r="AL90" s="463"/>
      <c r="AM90" s="463"/>
      <c r="AN90" s="464"/>
    </row>
    <row r="91" spans="1:120" ht="12.6" customHeight="1">
      <c r="A91" s="442"/>
      <c r="B91" s="443"/>
      <c r="C91" s="434"/>
      <c r="D91" s="443"/>
      <c r="E91" s="443"/>
      <c r="F91" s="443"/>
      <c r="G91" s="469"/>
      <c r="H91" s="4805"/>
      <c r="I91" s="4806"/>
      <c r="J91" s="4791"/>
      <c r="K91" s="4791"/>
      <c r="L91" s="4791"/>
      <c r="M91" s="4791"/>
      <c r="N91" s="4791"/>
      <c r="O91" s="4791"/>
      <c r="P91" s="4791"/>
      <c r="Q91" s="4792"/>
      <c r="R91" s="449" t="s">
        <v>1589</v>
      </c>
      <c r="S91" s="444"/>
      <c r="T91" s="444"/>
      <c r="U91" s="444"/>
      <c r="V91" s="444"/>
      <c r="W91" s="444"/>
      <c r="X91" s="444"/>
      <c r="Y91" s="444"/>
      <c r="Z91" s="444"/>
      <c r="AA91" s="444"/>
      <c r="AB91" s="444"/>
      <c r="AC91" s="444"/>
      <c r="AD91" s="444"/>
      <c r="AE91" s="444"/>
      <c r="AF91" s="444"/>
      <c r="AG91" s="444"/>
      <c r="AH91" s="444"/>
      <c r="AI91" s="444"/>
      <c r="AJ91" s="444"/>
      <c r="AK91" s="444"/>
      <c r="AL91" s="444"/>
      <c r="AM91" s="444"/>
      <c r="AN91" s="445"/>
    </row>
    <row r="92" spans="1:120" ht="12.6" customHeight="1">
      <c r="A92" s="442"/>
      <c r="B92" s="443"/>
      <c r="C92" s="443"/>
      <c r="D92" s="443"/>
      <c r="E92" s="443"/>
      <c r="F92" s="443"/>
      <c r="G92" s="469"/>
      <c r="H92" s="478"/>
      <c r="I92" s="432"/>
      <c r="J92" s="432"/>
      <c r="K92" s="474"/>
      <c r="L92" s="474"/>
      <c r="M92" s="474"/>
      <c r="N92" s="474"/>
      <c r="O92" s="474"/>
      <c r="P92" s="474"/>
      <c r="Q92" s="475"/>
      <c r="R92" s="473" t="s">
        <v>1590</v>
      </c>
      <c r="S92" s="459"/>
      <c r="T92" s="459"/>
      <c r="U92" s="459"/>
      <c r="V92" s="459"/>
      <c r="W92" s="459"/>
      <c r="X92" s="459"/>
      <c r="Y92" s="459"/>
      <c r="Z92" s="459"/>
      <c r="AA92" s="459"/>
      <c r="AB92" s="459"/>
      <c r="AC92" s="459"/>
      <c r="AD92" s="459"/>
      <c r="AE92" s="459"/>
      <c r="AF92" s="459"/>
      <c r="AG92" s="459"/>
      <c r="AH92" s="459"/>
      <c r="AI92" s="459"/>
      <c r="AJ92" s="459"/>
      <c r="AK92" s="459"/>
      <c r="AL92" s="459"/>
      <c r="AM92" s="459"/>
      <c r="AN92" s="462"/>
    </row>
    <row r="93" spans="1:120" ht="12.6" customHeight="1">
      <c r="A93" s="4803" t="s">
        <v>1575</v>
      </c>
      <c r="B93" s="4804"/>
      <c r="C93" s="4789" t="s">
        <v>1558</v>
      </c>
      <c r="D93" s="4789"/>
      <c r="E93" s="4789"/>
      <c r="F93" s="4789"/>
      <c r="G93" s="4790"/>
      <c r="H93" s="4803" t="s">
        <v>1575</v>
      </c>
      <c r="I93" s="4804"/>
      <c r="J93" s="4789" t="s">
        <v>1566</v>
      </c>
      <c r="K93" s="4789"/>
      <c r="L93" s="4789"/>
      <c r="M93" s="4789"/>
      <c r="N93" s="4789"/>
      <c r="O93" s="4789"/>
      <c r="P93" s="4789"/>
      <c r="Q93" s="4790"/>
      <c r="R93" s="465" t="s">
        <v>1591</v>
      </c>
      <c r="S93" s="463"/>
      <c r="T93" s="463"/>
      <c r="U93" s="463"/>
      <c r="V93" s="463"/>
      <c r="W93" s="463"/>
      <c r="X93" s="463"/>
      <c r="Y93" s="463"/>
      <c r="Z93" s="463"/>
      <c r="AA93" s="463"/>
      <c r="AB93" s="463"/>
      <c r="AC93" s="463"/>
      <c r="AD93" s="463"/>
      <c r="AE93" s="463"/>
      <c r="AF93" s="463"/>
      <c r="AG93" s="463"/>
      <c r="AH93" s="463"/>
      <c r="AI93" s="463"/>
      <c r="AJ93" s="463"/>
      <c r="AK93" s="463"/>
      <c r="AL93" s="463"/>
      <c r="AM93" s="463"/>
      <c r="AN93" s="464"/>
      <c r="AO93" s="4841" t="s">
        <v>427</v>
      </c>
      <c r="AP93" s="4842"/>
      <c r="AQ93" s="4789" t="s">
        <v>1558</v>
      </c>
      <c r="AR93" s="4789"/>
      <c r="AS93" s="4789"/>
      <c r="AT93" s="4789"/>
      <c r="AU93" s="4790"/>
      <c r="AV93" s="4803" t="s">
        <v>1575</v>
      </c>
      <c r="AW93" s="4804"/>
      <c r="AX93" s="4789" t="s">
        <v>1566</v>
      </c>
      <c r="AY93" s="4789"/>
      <c r="AZ93" s="4789"/>
      <c r="BA93" s="4789"/>
      <c r="BB93" s="4789"/>
      <c r="BC93" s="4789"/>
      <c r="BD93" s="4789"/>
      <c r="BE93" s="4790"/>
      <c r="BF93" s="465" t="s">
        <v>1591</v>
      </c>
      <c r="BG93" s="463"/>
      <c r="BH93" s="463"/>
      <c r="BI93" s="463"/>
      <c r="BJ93" s="463"/>
      <c r="BK93" s="463"/>
      <c r="BL93" s="463"/>
      <c r="BM93" s="463"/>
      <c r="BN93" s="463"/>
      <c r="BO93" s="463"/>
      <c r="BP93" s="463"/>
      <c r="BQ93" s="463"/>
      <c r="BR93" s="463"/>
      <c r="BS93" s="463"/>
      <c r="BT93" s="463"/>
      <c r="BU93" s="463"/>
      <c r="BV93" s="463"/>
      <c r="BW93" s="463"/>
      <c r="BX93" s="463"/>
      <c r="BY93" s="463"/>
      <c r="BZ93" s="463"/>
      <c r="CA93" s="463"/>
      <c r="CB93" s="490"/>
      <c r="CC93" s="4841" t="s">
        <v>427</v>
      </c>
      <c r="CD93" s="4842"/>
      <c r="CE93" s="4789" t="s">
        <v>1558</v>
      </c>
      <c r="CF93" s="4789"/>
      <c r="CG93" s="4789"/>
      <c r="CH93" s="4789"/>
      <c r="CI93" s="4790"/>
      <c r="CJ93" s="4803" t="s">
        <v>1575</v>
      </c>
      <c r="CK93" s="4804"/>
      <c r="CL93" s="4789" t="s">
        <v>1566</v>
      </c>
      <c r="CM93" s="4789"/>
      <c r="CN93" s="4789"/>
      <c r="CO93" s="4789"/>
      <c r="CP93" s="4789"/>
      <c r="CQ93" s="4789"/>
      <c r="CR93" s="4789"/>
      <c r="CS93" s="4790"/>
      <c r="CT93" s="465" t="s">
        <v>1591</v>
      </c>
      <c r="CU93" s="463"/>
      <c r="CV93" s="463"/>
      <c r="CW93" s="463"/>
      <c r="CX93" s="463"/>
      <c r="CY93" s="463"/>
      <c r="CZ93" s="463"/>
      <c r="DA93" s="463"/>
      <c r="DB93" s="463"/>
      <c r="DC93" s="463"/>
      <c r="DD93" s="463"/>
      <c r="DE93" s="463"/>
      <c r="DF93" s="463"/>
      <c r="DG93" s="463"/>
      <c r="DH93" s="463"/>
      <c r="DI93" s="463"/>
      <c r="DJ93" s="463"/>
      <c r="DK93" s="463"/>
      <c r="DL93" s="463"/>
      <c r="DM93" s="463"/>
      <c r="DN93" s="463"/>
      <c r="DO93" s="463"/>
      <c r="DP93" s="464"/>
    </row>
    <row r="94" spans="1:120" ht="12.6" customHeight="1">
      <c r="A94" s="4805"/>
      <c r="B94" s="4806"/>
      <c r="C94" s="4791"/>
      <c r="D94" s="4791"/>
      <c r="E94" s="4791"/>
      <c r="F94" s="4791"/>
      <c r="G94" s="4792"/>
      <c r="H94" s="4815"/>
      <c r="I94" s="4816"/>
      <c r="J94" s="4793"/>
      <c r="K94" s="4793"/>
      <c r="L94" s="4793"/>
      <c r="M94" s="4793"/>
      <c r="N94" s="4793"/>
      <c r="O94" s="4793"/>
      <c r="P94" s="4793"/>
      <c r="Q94" s="4794"/>
      <c r="R94" s="473" t="s">
        <v>1592</v>
      </c>
      <c r="S94" s="459"/>
      <c r="T94" s="459"/>
      <c r="U94" s="459"/>
      <c r="V94" s="459"/>
      <c r="W94" s="459"/>
      <c r="X94" s="459"/>
      <c r="Y94" s="459"/>
      <c r="Z94" s="459"/>
      <c r="AA94" s="459"/>
      <c r="AB94" s="459"/>
      <c r="AC94" s="459"/>
      <c r="AD94" s="459"/>
      <c r="AE94" s="459"/>
      <c r="AF94" s="459"/>
      <c r="AG94" s="459"/>
      <c r="AH94" s="459"/>
      <c r="AI94" s="459"/>
      <c r="AJ94" s="459"/>
      <c r="AK94" s="459"/>
      <c r="AL94" s="459"/>
      <c r="AM94" s="459"/>
      <c r="AN94" s="462"/>
      <c r="AO94" s="4843"/>
      <c r="AP94" s="4844"/>
      <c r="AQ94" s="4791"/>
      <c r="AR94" s="4791"/>
      <c r="AS94" s="4791"/>
      <c r="AT94" s="4791"/>
      <c r="AU94" s="4792"/>
      <c r="AV94" s="4815"/>
      <c r="AW94" s="4816"/>
      <c r="AX94" s="4793"/>
      <c r="AY94" s="4793"/>
      <c r="AZ94" s="4793"/>
      <c r="BA94" s="4793"/>
      <c r="BB94" s="4793"/>
      <c r="BC94" s="4793"/>
      <c r="BD94" s="4793"/>
      <c r="BE94" s="4794"/>
      <c r="BF94" s="473" t="s">
        <v>1592</v>
      </c>
      <c r="BG94" s="459"/>
      <c r="BH94" s="459"/>
      <c r="BI94" s="459"/>
      <c r="BJ94" s="459"/>
      <c r="BK94" s="459"/>
      <c r="BL94" s="459"/>
      <c r="BM94" s="459"/>
      <c r="BN94" s="459"/>
      <c r="BO94" s="459"/>
      <c r="BP94" s="459"/>
      <c r="BQ94" s="459"/>
      <c r="BR94" s="459"/>
      <c r="BS94" s="459"/>
      <c r="BT94" s="459"/>
      <c r="BU94" s="459"/>
      <c r="BV94" s="459"/>
      <c r="BW94" s="459"/>
      <c r="BX94" s="459"/>
      <c r="BY94" s="459"/>
      <c r="BZ94" s="459"/>
      <c r="CA94" s="459"/>
      <c r="CB94" s="491"/>
      <c r="CC94" s="4843"/>
      <c r="CD94" s="4844"/>
      <c r="CE94" s="4791"/>
      <c r="CF94" s="4791"/>
      <c r="CG94" s="4791"/>
      <c r="CH94" s="4791"/>
      <c r="CI94" s="4792"/>
      <c r="CJ94" s="4815"/>
      <c r="CK94" s="4816"/>
      <c r="CL94" s="4793"/>
      <c r="CM94" s="4793"/>
      <c r="CN94" s="4793"/>
      <c r="CO94" s="4793"/>
      <c r="CP94" s="4793"/>
      <c r="CQ94" s="4793"/>
      <c r="CR94" s="4793"/>
      <c r="CS94" s="4794"/>
      <c r="CT94" s="473" t="s">
        <v>1592</v>
      </c>
      <c r="CU94" s="459"/>
      <c r="CV94" s="459"/>
      <c r="CW94" s="459"/>
      <c r="CX94" s="459"/>
      <c r="CY94" s="459"/>
      <c r="CZ94" s="459"/>
      <c r="DA94" s="459"/>
      <c r="DB94" s="459"/>
      <c r="DC94" s="459"/>
      <c r="DD94" s="459"/>
      <c r="DE94" s="459"/>
      <c r="DF94" s="459"/>
      <c r="DG94" s="459"/>
      <c r="DH94" s="459"/>
      <c r="DI94" s="459"/>
      <c r="DJ94" s="459"/>
      <c r="DK94" s="459"/>
      <c r="DL94" s="459"/>
      <c r="DM94" s="459"/>
      <c r="DN94" s="459"/>
      <c r="DO94" s="459"/>
      <c r="DP94" s="462"/>
    </row>
    <row r="95" spans="1:120" ht="12.6" customHeight="1">
      <c r="A95" s="451"/>
      <c r="B95" s="443"/>
      <c r="C95" s="443"/>
      <c r="D95" s="443"/>
      <c r="E95" s="443"/>
      <c r="F95" s="443"/>
      <c r="G95" s="469"/>
      <c r="H95" s="4803" t="s">
        <v>1575</v>
      </c>
      <c r="I95" s="4804"/>
      <c r="J95" s="4789" t="s">
        <v>1565</v>
      </c>
      <c r="K95" s="4789"/>
      <c r="L95" s="4789"/>
      <c r="M95" s="4789"/>
      <c r="N95" s="4789"/>
      <c r="O95" s="4789"/>
      <c r="P95" s="4789"/>
      <c r="Q95" s="4790"/>
      <c r="R95" s="465" t="s">
        <v>1593</v>
      </c>
      <c r="S95" s="463"/>
      <c r="T95" s="463"/>
      <c r="U95" s="463"/>
      <c r="V95" s="463"/>
      <c r="W95" s="463"/>
      <c r="X95" s="463"/>
      <c r="Y95" s="463"/>
      <c r="Z95" s="463"/>
      <c r="AA95" s="463"/>
      <c r="AB95" s="463"/>
      <c r="AC95" s="463"/>
      <c r="AD95" s="463"/>
      <c r="AE95" s="463"/>
      <c r="AF95" s="463"/>
      <c r="AG95" s="463"/>
      <c r="AH95" s="463"/>
      <c r="AI95" s="463"/>
      <c r="AJ95" s="463"/>
      <c r="AK95" s="463"/>
      <c r="AL95" s="463"/>
      <c r="AM95" s="463"/>
      <c r="AN95" s="464"/>
      <c r="AO95" s="451"/>
      <c r="AP95" s="443"/>
      <c r="AQ95" s="443"/>
      <c r="AR95" s="443"/>
      <c r="AS95" s="443"/>
      <c r="AT95" s="443"/>
      <c r="AU95" s="469"/>
      <c r="AV95" s="4841" t="s">
        <v>427</v>
      </c>
      <c r="AW95" s="4842"/>
      <c r="AX95" s="4789" t="s">
        <v>1565</v>
      </c>
      <c r="AY95" s="4789"/>
      <c r="AZ95" s="4789"/>
      <c r="BA95" s="4789"/>
      <c r="BB95" s="4789"/>
      <c r="BC95" s="4789"/>
      <c r="BD95" s="4789"/>
      <c r="BE95" s="4790"/>
      <c r="BF95" s="465" t="s">
        <v>1593</v>
      </c>
      <c r="BG95" s="463"/>
      <c r="BH95" s="463"/>
      <c r="BI95" s="463"/>
      <c r="BJ95" s="463"/>
      <c r="BK95" s="463"/>
      <c r="BL95" s="463"/>
      <c r="BM95" s="463"/>
      <c r="BN95" s="463"/>
      <c r="BO95" s="463"/>
      <c r="BP95" s="463"/>
      <c r="BQ95" s="463"/>
      <c r="BR95" s="463"/>
      <c r="BS95" s="463"/>
      <c r="BT95" s="463"/>
      <c r="BU95" s="463"/>
      <c r="BV95" s="463"/>
      <c r="BW95" s="463"/>
      <c r="BX95" s="463"/>
      <c r="BY95" s="463"/>
      <c r="BZ95" s="463"/>
      <c r="CA95" s="463"/>
      <c r="CB95" s="464"/>
      <c r="CC95" s="451"/>
      <c r="CD95" s="443"/>
      <c r="CE95" s="443"/>
      <c r="CF95" s="443"/>
      <c r="CG95" s="443"/>
      <c r="CH95" s="443"/>
      <c r="CI95" s="469"/>
      <c r="CJ95" s="4803" t="s">
        <v>1575</v>
      </c>
      <c r="CK95" s="4804"/>
      <c r="CL95" s="4789" t="s">
        <v>1565</v>
      </c>
      <c r="CM95" s="4789"/>
      <c r="CN95" s="4789"/>
      <c r="CO95" s="4789"/>
      <c r="CP95" s="4789"/>
      <c r="CQ95" s="4789"/>
      <c r="CR95" s="4789"/>
      <c r="CS95" s="4790"/>
      <c r="CT95" s="465" t="s">
        <v>1593</v>
      </c>
      <c r="CU95" s="463"/>
      <c r="CV95" s="463"/>
      <c r="CW95" s="463"/>
      <c r="CX95" s="463"/>
      <c r="CY95" s="463"/>
      <c r="CZ95" s="463"/>
      <c r="DA95" s="463"/>
      <c r="DB95" s="463"/>
      <c r="DC95" s="463"/>
      <c r="DD95" s="463"/>
      <c r="DE95" s="463"/>
      <c r="DF95" s="463"/>
      <c r="DG95" s="463"/>
      <c r="DH95" s="463"/>
      <c r="DI95" s="463"/>
      <c r="DJ95" s="463"/>
      <c r="DK95" s="463"/>
      <c r="DL95" s="463"/>
      <c r="DM95" s="463"/>
      <c r="DN95" s="463"/>
      <c r="DO95" s="463"/>
      <c r="DP95" s="464"/>
    </row>
    <row r="96" spans="1:120" ht="12.6" customHeight="1">
      <c r="A96" s="451"/>
      <c r="B96" s="448"/>
      <c r="C96" s="448"/>
      <c r="D96" s="448"/>
      <c r="E96" s="448"/>
      <c r="F96" s="448"/>
      <c r="G96" s="470"/>
      <c r="H96" s="4805"/>
      <c r="I96" s="4806"/>
      <c r="J96" s="4791"/>
      <c r="K96" s="4791"/>
      <c r="L96" s="4791"/>
      <c r="M96" s="4791"/>
      <c r="N96" s="4791"/>
      <c r="O96" s="4791"/>
      <c r="P96" s="4791"/>
      <c r="Q96" s="4792"/>
      <c r="R96" s="449" t="s">
        <v>1594</v>
      </c>
      <c r="S96" s="444"/>
      <c r="T96" s="444"/>
      <c r="U96" s="444"/>
      <c r="V96" s="444"/>
      <c r="W96" s="444"/>
      <c r="X96" s="444"/>
      <c r="Y96" s="444"/>
      <c r="Z96" s="444"/>
      <c r="AA96" s="444"/>
      <c r="AB96" s="444"/>
      <c r="AC96" s="444"/>
      <c r="AD96" s="444"/>
      <c r="AE96" s="444"/>
      <c r="AF96" s="444"/>
      <c r="AG96" s="449"/>
      <c r="AH96" s="449"/>
      <c r="AI96" s="449"/>
      <c r="AJ96" s="449"/>
      <c r="AK96" s="449"/>
      <c r="AL96" s="449"/>
      <c r="AM96" s="449"/>
      <c r="AN96" s="450"/>
      <c r="AO96" s="451"/>
      <c r="AP96" s="448"/>
      <c r="AQ96" s="448"/>
      <c r="AR96" s="448"/>
      <c r="AS96" s="448"/>
      <c r="AT96" s="448"/>
      <c r="AU96" s="470"/>
      <c r="AV96" s="4843"/>
      <c r="AW96" s="4844"/>
      <c r="AX96" s="4791"/>
      <c r="AY96" s="4791"/>
      <c r="AZ96" s="4791"/>
      <c r="BA96" s="4791"/>
      <c r="BB96" s="4791"/>
      <c r="BC96" s="4791"/>
      <c r="BD96" s="4791"/>
      <c r="BE96" s="4792"/>
      <c r="BF96" s="449" t="s">
        <v>1594</v>
      </c>
      <c r="BG96" s="444"/>
      <c r="BH96" s="444"/>
      <c r="BI96" s="444"/>
      <c r="BJ96" s="444"/>
      <c r="BK96" s="444"/>
      <c r="BL96" s="444"/>
      <c r="BM96" s="444"/>
      <c r="BN96" s="444"/>
      <c r="BO96" s="444"/>
      <c r="BP96" s="444"/>
      <c r="BQ96" s="444"/>
      <c r="BR96" s="444"/>
      <c r="BS96" s="444"/>
      <c r="BT96" s="444"/>
      <c r="BU96" s="449"/>
      <c r="BV96" s="449"/>
      <c r="BW96" s="449"/>
      <c r="BX96" s="449"/>
      <c r="BY96" s="449"/>
      <c r="BZ96" s="449"/>
      <c r="CA96" s="449"/>
      <c r="CB96" s="450"/>
      <c r="CC96" s="451"/>
      <c r="CD96" s="448"/>
      <c r="CE96" s="448"/>
      <c r="CF96" s="448"/>
      <c r="CG96" s="448"/>
      <c r="CH96" s="448"/>
      <c r="CI96" s="470"/>
      <c r="CJ96" s="4805"/>
      <c r="CK96" s="4806"/>
      <c r="CL96" s="4791"/>
      <c r="CM96" s="4791"/>
      <c r="CN96" s="4791"/>
      <c r="CO96" s="4791"/>
      <c r="CP96" s="4791"/>
      <c r="CQ96" s="4791"/>
      <c r="CR96" s="4791"/>
      <c r="CS96" s="4792"/>
      <c r="CT96" s="449" t="s">
        <v>1594</v>
      </c>
      <c r="CU96" s="444"/>
      <c r="CV96" s="444"/>
      <c r="CW96" s="444"/>
      <c r="CX96" s="444"/>
      <c r="CY96" s="444"/>
      <c r="CZ96" s="444"/>
      <c r="DA96" s="444"/>
      <c r="DB96" s="444"/>
      <c r="DC96" s="444"/>
      <c r="DD96" s="444"/>
      <c r="DE96" s="444"/>
      <c r="DF96" s="444"/>
      <c r="DG96" s="444"/>
      <c r="DH96" s="444"/>
      <c r="DI96" s="449"/>
      <c r="DJ96" s="449"/>
      <c r="DK96" s="449"/>
      <c r="DL96" s="449"/>
      <c r="DM96" s="449"/>
      <c r="DN96" s="449"/>
      <c r="DO96" s="449"/>
      <c r="DP96" s="450"/>
    </row>
    <row r="97" spans="1:120" ht="12.6" customHeight="1">
      <c r="A97" s="451"/>
      <c r="B97" s="448"/>
      <c r="C97" s="448"/>
      <c r="D97" s="448"/>
      <c r="E97" s="448"/>
      <c r="F97" s="448"/>
      <c r="G97" s="470"/>
      <c r="H97" s="94"/>
      <c r="I97" s="448"/>
      <c r="J97" s="448"/>
      <c r="K97" s="448"/>
      <c r="L97" s="448"/>
      <c r="M97" s="448"/>
      <c r="N97" s="448"/>
      <c r="O97" s="448"/>
      <c r="P97" s="448"/>
      <c r="Q97" s="470"/>
      <c r="R97" s="449" t="s">
        <v>1595</v>
      </c>
      <c r="S97" s="444"/>
      <c r="T97" s="444"/>
      <c r="U97" s="444"/>
      <c r="V97" s="444"/>
      <c r="W97" s="444"/>
      <c r="X97" s="444"/>
      <c r="Y97" s="444"/>
      <c r="Z97" s="444"/>
      <c r="AA97" s="444"/>
      <c r="AB97" s="444"/>
      <c r="AC97" s="444"/>
      <c r="AD97" s="444"/>
      <c r="AE97" s="444"/>
      <c r="AF97" s="444"/>
      <c r="AG97" s="449"/>
      <c r="AH97" s="449"/>
      <c r="AI97" s="449"/>
      <c r="AJ97" s="449"/>
      <c r="AK97" s="449"/>
      <c r="AL97" s="449"/>
      <c r="AM97" s="449"/>
      <c r="AN97" s="450"/>
      <c r="AO97" s="451"/>
      <c r="AP97" s="448"/>
      <c r="AQ97" s="448"/>
      <c r="AR97" s="448"/>
      <c r="AS97" s="448"/>
      <c r="AT97" s="448"/>
      <c r="AU97" s="470"/>
      <c r="AV97" s="94"/>
      <c r="AW97" s="448"/>
      <c r="AX97" s="448"/>
      <c r="AY97" s="448"/>
      <c r="AZ97" s="448"/>
      <c r="BA97" s="448"/>
      <c r="BB97" s="448"/>
      <c r="BC97" s="448"/>
      <c r="BD97" s="448"/>
      <c r="BE97" s="470"/>
      <c r="BF97" s="449" t="s">
        <v>1595</v>
      </c>
      <c r="BG97" s="444"/>
      <c r="BH97" s="444"/>
      <c r="BI97" s="444"/>
      <c r="BJ97" s="444"/>
      <c r="BK97" s="444"/>
      <c r="BL97" s="444"/>
      <c r="BM97" s="444"/>
      <c r="BN97" s="444"/>
      <c r="BO97" s="444"/>
      <c r="BP97" s="444"/>
      <c r="BQ97" s="444"/>
      <c r="BR97" s="444"/>
      <c r="BS97" s="444"/>
      <c r="BT97" s="444"/>
      <c r="BU97" s="449"/>
      <c r="BV97" s="449"/>
      <c r="BW97" s="449"/>
      <c r="BX97" s="449"/>
      <c r="BY97" s="449"/>
      <c r="BZ97" s="449"/>
      <c r="CA97" s="449"/>
      <c r="CB97" s="450"/>
      <c r="CC97" s="451"/>
      <c r="CD97" s="448"/>
      <c r="CE97" s="448"/>
      <c r="CF97" s="448"/>
      <c r="CG97" s="448"/>
      <c r="CH97" s="448"/>
      <c r="CI97" s="470"/>
      <c r="CJ97" s="94"/>
      <c r="CK97" s="448"/>
      <c r="CL97" s="448"/>
      <c r="CM97" s="448"/>
      <c r="CN97" s="448"/>
      <c r="CO97" s="448"/>
      <c r="CP97" s="448"/>
      <c r="CQ97" s="448"/>
      <c r="CR97" s="448"/>
      <c r="CS97" s="470"/>
      <c r="CT97" s="449" t="s">
        <v>1595</v>
      </c>
      <c r="CU97" s="444"/>
      <c r="CV97" s="444"/>
      <c r="CW97" s="444"/>
      <c r="CX97" s="444"/>
      <c r="CY97" s="444"/>
      <c r="CZ97" s="444"/>
      <c r="DA97" s="444"/>
      <c r="DB97" s="444"/>
      <c r="DC97" s="444"/>
      <c r="DD97" s="444"/>
      <c r="DE97" s="444"/>
      <c r="DF97" s="444"/>
      <c r="DG97" s="444"/>
      <c r="DH97" s="444"/>
      <c r="DI97" s="449"/>
      <c r="DJ97" s="449"/>
      <c r="DK97" s="449"/>
      <c r="DL97" s="449"/>
      <c r="DM97" s="449"/>
      <c r="DN97" s="449"/>
      <c r="DO97" s="449"/>
      <c r="DP97" s="450"/>
    </row>
    <row r="98" spans="1:120" ht="12.6" customHeight="1">
      <c r="A98" s="451"/>
      <c r="B98" s="448"/>
      <c r="C98" s="448"/>
      <c r="D98" s="448"/>
      <c r="E98" s="448"/>
      <c r="F98" s="448"/>
      <c r="G98" s="470"/>
      <c r="H98" s="94"/>
      <c r="I98" s="430"/>
      <c r="J98" s="448"/>
      <c r="K98" s="448"/>
      <c r="L98" s="448"/>
      <c r="M98" s="448"/>
      <c r="N98" s="448"/>
      <c r="O98" s="448"/>
      <c r="P98" s="448"/>
      <c r="Q98" s="470"/>
      <c r="R98" s="449" t="s">
        <v>1596</v>
      </c>
      <c r="S98" s="444"/>
      <c r="T98" s="444"/>
      <c r="U98" s="444"/>
      <c r="V98" s="444"/>
      <c r="W98" s="444"/>
      <c r="X98" s="444"/>
      <c r="Y98" s="444"/>
      <c r="Z98" s="444"/>
      <c r="AA98" s="444"/>
      <c r="AB98" s="444"/>
      <c r="AC98" s="444"/>
      <c r="AD98" s="444"/>
      <c r="AE98" s="444"/>
      <c r="AF98" s="444"/>
      <c r="AG98" s="449"/>
      <c r="AH98" s="449"/>
      <c r="AI98" s="449"/>
      <c r="AJ98" s="449"/>
      <c r="AK98" s="449"/>
      <c r="AL98" s="449"/>
      <c r="AM98" s="449"/>
      <c r="AN98" s="450"/>
      <c r="AO98" s="451"/>
      <c r="AP98" s="448"/>
      <c r="AQ98" s="448"/>
      <c r="AR98" s="448"/>
      <c r="AS98" s="448"/>
      <c r="AT98" s="448"/>
      <c r="AU98" s="470"/>
      <c r="AV98" s="94"/>
      <c r="AW98" s="430"/>
      <c r="AX98" s="448"/>
      <c r="AY98" s="448"/>
      <c r="AZ98" s="448"/>
      <c r="BA98" s="448"/>
      <c r="BB98" s="448"/>
      <c r="BC98" s="448"/>
      <c r="BD98" s="448"/>
      <c r="BE98" s="470"/>
      <c r="BF98" s="449" t="s">
        <v>1596</v>
      </c>
      <c r="BG98" s="444"/>
      <c r="BH98" s="444"/>
      <c r="BI98" s="444"/>
      <c r="BJ98" s="444"/>
      <c r="BK98" s="444"/>
      <c r="BL98" s="444"/>
      <c r="BM98" s="444"/>
      <c r="BN98" s="444"/>
      <c r="BO98" s="444"/>
      <c r="BP98" s="444"/>
      <c r="BQ98" s="444"/>
      <c r="BR98" s="444"/>
      <c r="BS98" s="444"/>
      <c r="BT98" s="444"/>
      <c r="BU98" s="449"/>
      <c r="BV98" s="449"/>
      <c r="BW98" s="449"/>
      <c r="BX98" s="449"/>
      <c r="BY98" s="449"/>
      <c r="BZ98" s="449"/>
      <c r="CA98" s="449"/>
      <c r="CB98" s="450"/>
      <c r="CC98" s="451"/>
      <c r="CD98" s="448"/>
      <c r="CE98" s="448"/>
      <c r="CF98" s="448"/>
      <c r="CG98" s="448"/>
      <c r="CH98" s="448"/>
      <c r="CI98" s="470"/>
      <c r="CJ98" s="94"/>
      <c r="CK98" s="430"/>
      <c r="CL98" s="448"/>
      <c r="CM98" s="448"/>
      <c r="CN98" s="448"/>
      <c r="CO98" s="448"/>
      <c r="CP98" s="448"/>
      <c r="CQ98" s="448"/>
      <c r="CR98" s="448"/>
      <c r="CS98" s="470"/>
      <c r="CT98" s="449" t="s">
        <v>1596</v>
      </c>
      <c r="CU98" s="444"/>
      <c r="CV98" s="444"/>
      <c r="CW98" s="444"/>
      <c r="CX98" s="444"/>
      <c r="CY98" s="444"/>
      <c r="CZ98" s="444"/>
      <c r="DA98" s="444"/>
      <c r="DB98" s="444"/>
      <c r="DC98" s="444"/>
      <c r="DD98" s="444"/>
      <c r="DE98" s="444"/>
      <c r="DF98" s="444"/>
      <c r="DG98" s="444"/>
      <c r="DH98" s="444"/>
      <c r="DI98" s="449"/>
      <c r="DJ98" s="449"/>
      <c r="DK98" s="449"/>
      <c r="DL98" s="449"/>
      <c r="DM98" s="449"/>
      <c r="DN98" s="449"/>
      <c r="DO98" s="449"/>
      <c r="DP98" s="450"/>
    </row>
    <row r="99" spans="1:120" ht="12.6" customHeight="1">
      <c r="A99" s="451"/>
      <c r="B99" s="448"/>
      <c r="C99" s="448"/>
      <c r="D99" s="448"/>
      <c r="E99" s="448"/>
      <c r="F99" s="448"/>
      <c r="G99" s="470"/>
      <c r="H99" s="94"/>
      <c r="I99" s="448"/>
      <c r="J99" s="448"/>
      <c r="K99" s="448"/>
      <c r="L99" s="448"/>
      <c r="M99" s="448"/>
      <c r="N99" s="448"/>
      <c r="O99" s="448"/>
      <c r="P99" s="448"/>
      <c r="Q99" s="470"/>
      <c r="R99" s="449" t="s">
        <v>1597</v>
      </c>
      <c r="S99" s="449"/>
      <c r="T99" s="449"/>
      <c r="U99" s="449"/>
      <c r="V99" s="444"/>
      <c r="W99" s="444"/>
      <c r="X99" s="444"/>
      <c r="Y99" s="444"/>
      <c r="Z99" s="449"/>
      <c r="AA99" s="449"/>
      <c r="AB99" s="449"/>
      <c r="AC99" s="449"/>
      <c r="AD99" s="444"/>
      <c r="AE99" s="444"/>
      <c r="AF99" s="444"/>
      <c r="AG99" s="449"/>
      <c r="AH99" s="449"/>
      <c r="AI99" s="449"/>
      <c r="AJ99" s="449"/>
      <c r="AK99" s="449"/>
      <c r="AL99" s="449"/>
      <c r="AM99" s="449"/>
      <c r="AN99" s="450"/>
      <c r="AO99" s="451"/>
      <c r="AP99" s="448"/>
      <c r="AQ99" s="448"/>
      <c r="AR99" s="448"/>
      <c r="AS99" s="448"/>
      <c r="AT99" s="448"/>
      <c r="AU99" s="470"/>
      <c r="AV99" s="94"/>
      <c r="AW99" s="448"/>
      <c r="AX99" s="448"/>
      <c r="AY99" s="448"/>
      <c r="AZ99" s="448"/>
      <c r="BA99" s="448"/>
      <c r="BB99" s="448"/>
      <c r="BC99" s="448"/>
      <c r="BD99" s="448"/>
      <c r="BE99" s="470"/>
      <c r="BF99" s="449" t="s">
        <v>1597</v>
      </c>
      <c r="BG99" s="449"/>
      <c r="BH99" s="449"/>
      <c r="BI99" s="449"/>
      <c r="BJ99" s="444"/>
      <c r="BK99" s="444"/>
      <c r="BL99" s="444"/>
      <c r="BM99" s="444"/>
      <c r="BN99" s="449"/>
      <c r="BO99" s="449"/>
      <c r="BP99" s="449"/>
      <c r="BQ99" s="449"/>
      <c r="BR99" s="444"/>
      <c r="BS99" s="444"/>
      <c r="BT99" s="444"/>
      <c r="BU99" s="449"/>
      <c r="BV99" s="449"/>
      <c r="BW99" s="449"/>
      <c r="BX99" s="449"/>
      <c r="BY99" s="449"/>
      <c r="BZ99" s="449"/>
      <c r="CA99" s="449"/>
      <c r="CB99" s="450"/>
      <c r="CC99" s="451"/>
      <c r="CD99" s="448"/>
      <c r="CE99" s="448"/>
      <c r="CF99" s="448"/>
      <c r="CG99" s="448"/>
      <c r="CH99" s="448"/>
      <c r="CI99" s="470"/>
      <c r="CJ99" s="94"/>
      <c r="CK99" s="448"/>
      <c r="CL99" s="448"/>
      <c r="CM99" s="448"/>
      <c r="CN99" s="448"/>
      <c r="CO99" s="448"/>
      <c r="CP99" s="448"/>
      <c r="CQ99" s="448"/>
      <c r="CR99" s="448"/>
      <c r="CS99" s="470"/>
      <c r="CT99" s="449" t="s">
        <v>1597</v>
      </c>
      <c r="CU99" s="449"/>
      <c r="CV99" s="449"/>
      <c r="CW99" s="449"/>
      <c r="CX99" s="444"/>
      <c r="CY99" s="444"/>
      <c r="CZ99" s="444"/>
      <c r="DA99" s="444"/>
      <c r="DB99" s="449"/>
      <c r="DC99" s="449"/>
      <c r="DD99" s="449"/>
      <c r="DE99" s="449"/>
      <c r="DF99" s="444"/>
      <c r="DG99" s="444"/>
      <c r="DH99" s="444"/>
      <c r="DI99" s="449"/>
      <c r="DJ99" s="449"/>
      <c r="DK99" s="449"/>
      <c r="DL99" s="449"/>
      <c r="DM99" s="449"/>
      <c r="DN99" s="449"/>
      <c r="DO99" s="449"/>
      <c r="DP99" s="450"/>
    </row>
    <row r="100" spans="1:120" ht="12.6" customHeight="1">
      <c r="A100" s="451"/>
      <c r="B100" s="443"/>
      <c r="C100" s="443"/>
      <c r="D100" s="443"/>
      <c r="E100" s="443"/>
      <c r="F100" s="443"/>
      <c r="G100" s="469"/>
      <c r="H100" s="94"/>
      <c r="I100" s="430"/>
      <c r="J100" s="448"/>
      <c r="K100" s="448"/>
      <c r="L100" s="448"/>
      <c r="M100" s="448"/>
      <c r="N100" s="448"/>
      <c r="O100" s="448"/>
      <c r="P100" s="448"/>
      <c r="Q100" s="470"/>
      <c r="R100" s="449" t="s">
        <v>1598</v>
      </c>
      <c r="S100" s="444"/>
      <c r="T100" s="444"/>
      <c r="U100" s="444"/>
      <c r="V100" s="444"/>
      <c r="W100" s="444"/>
      <c r="X100" s="444"/>
      <c r="Y100" s="444"/>
      <c r="Z100" s="449"/>
      <c r="AA100" s="449"/>
      <c r="AB100" s="449"/>
      <c r="AC100" s="449"/>
      <c r="AD100" s="444"/>
      <c r="AE100" s="444"/>
      <c r="AF100" s="444"/>
      <c r="AG100" s="449"/>
      <c r="AH100" s="449"/>
      <c r="AI100" s="449"/>
      <c r="AJ100" s="449"/>
      <c r="AK100" s="449"/>
      <c r="AL100" s="449"/>
      <c r="AM100" s="449"/>
      <c r="AN100" s="450"/>
      <c r="AO100" s="451"/>
      <c r="AP100" s="443"/>
      <c r="AQ100" s="443"/>
      <c r="AR100" s="443"/>
      <c r="AS100" s="443"/>
      <c r="AT100" s="443"/>
      <c r="AU100" s="469"/>
      <c r="AV100" s="94"/>
      <c r="AW100" s="430"/>
      <c r="AX100" s="448"/>
      <c r="AY100" s="448"/>
      <c r="AZ100" s="448"/>
      <c r="BA100" s="448"/>
      <c r="BB100" s="448"/>
      <c r="BC100" s="448"/>
      <c r="BD100" s="448"/>
      <c r="BE100" s="470"/>
      <c r="BF100" s="449" t="s">
        <v>1598</v>
      </c>
      <c r="BG100" s="444"/>
      <c r="BH100" s="444"/>
      <c r="BI100" s="444"/>
      <c r="BJ100" s="444"/>
      <c r="BK100" s="444"/>
      <c r="BL100" s="444"/>
      <c r="BM100" s="444"/>
      <c r="BN100" s="449"/>
      <c r="BO100" s="449"/>
      <c r="BP100" s="449"/>
      <c r="BQ100" s="449"/>
      <c r="BR100" s="444"/>
      <c r="BS100" s="444"/>
      <c r="BT100" s="444"/>
      <c r="BU100" s="449"/>
      <c r="BV100" s="449"/>
      <c r="BW100" s="449"/>
      <c r="BX100" s="449"/>
      <c r="BY100" s="449"/>
      <c r="BZ100" s="449"/>
      <c r="CA100" s="449"/>
      <c r="CB100" s="450"/>
      <c r="CC100" s="451"/>
      <c r="CD100" s="443"/>
      <c r="CE100" s="443"/>
      <c r="CF100" s="443"/>
      <c r="CG100" s="443"/>
      <c r="CH100" s="443"/>
      <c r="CI100" s="469"/>
      <c r="CJ100" s="94"/>
      <c r="CK100" s="430"/>
      <c r="CL100" s="448"/>
      <c r="CM100" s="448"/>
      <c r="CN100" s="448"/>
      <c r="CO100" s="448"/>
      <c r="CP100" s="448"/>
      <c r="CQ100" s="448"/>
      <c r="CR100" s="448"/>
      <c r="CS100" s="470"/>
      <c r="CT100" s="449" t="s">
        <v>1598</v>
      </c>
      <c r="CU100" s="444"/>
      <c r="CV100" s="444"/>
      <c r="CW100" s="444"/>
      <c r="CX100" s="444"/>
      <c r="CY100" s="444"/>
      <c r="CZ100" s="444"/>
      <c r="DA100" s="444"/>
      <c r="DB100" s="449"/>
      <c r="DC100" s="449"/>
      <c r="DD100" s="449"/>
      <c r="DE100" s="449"/>
      <c r="DF100" s="444"/>
      <c r="DG100" s="444"/>
      <c r="DH100" s="444"/>
      <c r="DI100" s="449"/>
      <c r="DJ100" s="449"/>
      <c r="DK100" s="449"/>
      <c r="DL100" s="449"/>
      <c r="DM100" s="449"/>
      <c r="DN100" s="449"/>
      <c r="DO100" s="449"/>
      <c r="DP100" s="450"/>
    </row>
    <row r="101" spans="1:120" ht="12.6" customHeight="1">
      <c r="A101" s="451"/>
      <c r="B101" s="443"/>
      <c r="C101" s="443"/>
      <c r="D101" s="443"/>
      <c r="E101" s="443"/>
      <c r="F101" s="443"/>
      <c r="G101" s="469"/>
      <c r="H101" s="94"/>
      <c r="I101" s="448"/>
      <c r="J101" s="448"/>
      <c r="K101" s="448"/>
      <c r="L101" s="448"/>
      <c r="M101" s="448"/>
      <c r="N101" s="448"/>
      <c r="O101" s="448"/>
      <c r="P101" s="448"/>
      <c r="Q101" s="470"/>
      <c r="R101" s="449" t="s">
        <v>1599</v>
      </c>
      <c r="S101" s="444"/>
      <c r="T101" s="444"/>
      <c r="U101" s="444"/>
      <c r="V101" s="444"/>
      <c r="W101" s="444"/>
      <c r="X101" s="444"/>
      <c r="Y101" s="444"/>
      <c r="Z101" s="449"/>
      <c r="AA101" s="449"/>
      <c r="AB101" s="449"/>
      <c r="AC101" s="449"/>
      <c r="AD101" s="444"/>
      <c r="AE101" s="444"/>
      <c r="AF101" s="444"/>
      <c r="AG101" s="449"/>
      <c r="AH101" s="449"/>
      <c r="AI101" s="449"/>
      <c r="AJ101" s="449"/>
      <c r="AK101" s="449"/>
      <c r="AL101" s="449"/>
      <c r="AM101" s="449"/>
      <c r="AN101" s="450"/>
      <c r="AO101" s="451"/>
      <c r="AP101" s="443"/>
      <c r="AQ101" s="443"/>
      <c r="AR101" s="443"/>
      <c r="AS101" s="443"/>
      <c r="AT101" s="443"/>
      <c r="AU101" s="469"/>
      <c r="AV101" s="94"/>
      <c r="AW101" s="448"/>
      <c r="AX101" s="448"/>
      <c r="AY101" s="448"/>
      <c r="AZ101" s="448"/>
      <c r="BA101" s="448"/>
      <c r="BB101" s="448"/>
      <c r="BC101" s="448"/>
      <c r="BD101" s="448"/>
      <c r="BE101" s="470"/>
      <c r="BF101" s="449" t="s">
        <v>1599</v>
      </c>
      <c r="BG101" s="444"/>
      <c r="BH101" s="444"/>
      <c r="BI101" s="444"/>
      <c r="BJ101" s="444"/>
      <c r="BK101" s="444"/>
      <c r="BL101" s="444"/>
      <c r="BM101" s="444"/>
      <c r="BN101" s="449"/>
      <c r="BO101" s="449"/>
      <c r="BP101" s="449"/>
      <c r="BQ101" s="449"/>
      <c r="BR101" s="444"/>
      <c r="BS101" s="444"/>
      <c r="BT101" s="444"/>
      <c r="BU101" s="449"/>
      <c r="BV101" s="449"/>
      <c r="BW101" s="449"/>
      <c r="BX101" s="449"/>
      <c r="BY101" s="449"/>
      <c r="BZ101" s="449"/>
      <c r="CA101" s="449"/>
      <c r="CB101" s="450"/>
      <c r="CC101" s="451"/>
      <c r="CD101" s="443"/>
      <c r="CE101" s="443"/>
      <c r="CF101" s="443"/>
      <c r="CG101" s="443"/>
      <c r="CH101" s="443"/>
      <c r="CI101" s="469"/>
      <c r="CJ101" s="94"/>
      <c r="CK101" s="448"/>
      <c r="CL101" s="448"/>
      <c r="CM101" s="448"/>
      <c r="CN101" s="448"/>
      <c r="CO101" s="448"/>
      <c r="CP101" s="448"/>
      <c r="CQ101" s="448"/>
      <c r="CR101" s="448"/>
      <c r="CS101" s="470"/>
      <c r="CT101" s="449" t="s">
        <v>1599</v>
      </c>
      <c r="CU101" s="444"/>
      <c r="CV101" s="444"/>
      <c r="CW101" s="444"/>
      <c r="CX101" s="444"/>
      <c r="CY101" s="444"/>
      <c r="CZ101" s="444"/>
      <c r="DA101" s="444"/>
      <c r="DB101" s="449"/>
      <c r="DC101" s="449"/>
      <c r="DD101" s="449"/>
      <c r="DE101" s="449"/>
      <c r="DF101" s="444"/>
      <c r="DG101" s="444"/>
      <c r="DH101" s="444"/>
      <c r="DI101" s="449"/>
      <c r="DJ101" s="449"/>
      <c r="DK101" s="449"/>
      <c r="DL101" s="449"/>
      <c r="DM101" s="449"/>
      <c r="DN101" s="449"/>
      <c r="DO101" s="449"/>
      <c r="DP101" s="450"/>
    </row>
    <row r="102" spans="1:120" ht="12.6" customHeight="1">
      <c r="A102" s="451"/>
      <c r="B102" s="443"/>
      <c r="C102" s="443"/>
      <c r="D102" s="443"/>
      <c r="E102" s="443"/>
      <c r="F102" s="443"/>
      <c r="G102" s="469"/>
      <c r="H102" s="94"/>
      <c r="I102" s="448"/>
      <c r="J102" s="448"/>
      <c r="K102" s="448"/>
      <c r="L102" s="448"/>
      <c r="M102" s="448"/>
      <c r="N102" s="448"/>
      <c r="O102" s="448"/>
      <c r="P102" s="448"/>
      <c r="Q102" s="470"/>
      <c r="R102" s="449" t="s">
        <v>1600</v>
      </c>
      <c r="S102" s="444"/>
      <c r="T102" s="444"/>
      <c r="U102" s="444"/>
      <c r="V102" s="444"/>
      <c r="W102" s="444"/>
      <c r="X102" s="444"/>
      <c r="Y102" s="444"/>
      <c r="Z102" s="449"/>
      <c r="AA102" s="449"/>
      <c r="AB102" s="449"/>
      <c r="AC102" s="449"/>
      <c r="AD102" s="444"/>
      <c r="AE102" s="444"/>
      <c r="AF102" s="444"/>
      <c r="AG102" s="449"/>
      <c r="AH102" s="449"/>
      <c r="AI102" s="449"/>
      <c r="AJ102" s="449"/>
      <c r="AK102" s="449"/>
      <c r="AL102" s="449"/>
      <c r="AM102" s="449"/>
      <c r="AN102" s="450"/>
      <c r="AO102" s="451"/>
      <c r="AP102" s="443"/>
      <c r="AQ102" s="443"/>
      <c r="AR102" s="443"/>
      <c r="AS102" s="443"/>
      <c r="AT102" s="443"/>
      <c r="AU102" s="469"/>
      <c r="AV102" s="94"/>
      <c r="AW102" s="448"/>
      <c r="AX102" s="448"/>
      <c r="AY102" s="448"/>
      <c r="AZ102" s="448"/>
      <c r="BA102" s="448"/>
      <c r="BB102" s="448"/>
      <c r="BC102" s="448"/>
      <c r="BD102" s="448"/>
      <c r="BE102" s="470"/>
      <c r="BF102" s="449" t="s">
        <v>1600</v>
      </c>
      <c r="BG102" s="444"/>
      <c r="BH102" s="444"/>
      <c r="BI102" s="444"/>
      <c r="BJ102" s="444"/>
      <c r="BK102" s="444"/>
      <c r="BL102" s="444"/>
      <c r="BM102" s="444"/>
      <c r="BN102" s="449"/>
      <c r="BO102" s="449"/>
      <c r="BP102" s="449"/>
      <c r="BQ102" s="449"/>
      <c r="BR102" s="444"/>
      <c r="BS102" s="444"/>
      <c r="BT102" s="444"/>
      <c r="BU102" s="449"/>
      <c r="BV102" s="449"/>
      <c r="BW102" s="449"/>
      <c r="BX102" s="449"/>
      <c r="BY102" s="449"/>
      <c r="BZ102" s="449"/>
      <c r="CA102" s="449"/>
      <c r="CB102" s="450"/>
      <c r="CC102" s="451"/>
      <c r="CD102" s="443"/>
      <c r="CE102" s="443"/>
      <c r="CF102" s="443"/>
      <c r="CG102" s="443"/>
      <c r="CH102" s="443"/>
      <c r="CI102" s="469"/>
      <c r="CJ102" s="94"/>
      <c r="CK102" s="448"/>
      <c r="CL102" s="448"/>
      <c r="CM102" s="448"/>
      <c r="CN102" s="448"/>
      <c r="CO102" s="448"/>
      <c r="CP102" s="448"/>
      <c r="CQ102" s="448"/>
      <c r="CR102" s="448"/>
      <c r="CS102" s="470"/>
      <c r="CT102" s="449" t="s">
        <v>1600</v>
      </c>
      <c r="CU102" s="444"/>
      <c r="CV102" s="444"/>
      <c r="CW102" s="444"/>
      <c r="CX102" s="444"/>
      <c r="CY102" s="444"/>
      <c r="CZ102" s="444"/>
      <c r="DA102" s="444"/>
      <c r="DB102" s="449"/>
      <c r="DC102" s="449"/>
      <c r="DD102" s="449"/>
      <c r="DE102" s="449"/>
      <c r="DF102" s="444"/>
      <c r="DG102" s="444"/>
      <c r="DH102" s="444"/>
      <c r="DI102" s="449"/>
      <c r="DJ102" s="449"/>
      <c r="DK102" s="449"/>
      <c r="DL102" s="449"/>
      <c r="DM102" s="449"/>
      <c r="DN102" s="449"/>
      <c r="DO102" s="449"/>
      <c r="DP102" s="450"/>
    </row>
    <row r="103" spans="1:120" ht="12.6" customHeight="1">
      <c r="A103" s="442"/>
      <c r="B103" s="443"/>
      <c r="C103" s="443"/>
      <c r="D103" s="443"/>
      <c r="E103" s="443"/>
      <c r="F103" s="443"/>
      <c r="G103" s="469"/>
      <c r="H103" s="94"/>
      <c r="I103" s="448"/>
      <c r="J103" s="448"/>
      <c r="K103" s="448"/>
      <c r="L103" s="448"/>
      <c r="M103" s="448"/>
      <c r="N103" s="448"/>
      <c r="O103" s="448"/>
      <c r="P103" s="448"/>
      <c r="Q103" s="476"/>
      <c r="R103" s="477" t="s">
        <v>1601</v>
      </c>
      <c r="S103" s="444"/>
      <c r="T103" s="444"/>
      <c r="U103" s="444"/>
      <c r="V103" s="444"/>
      <c r="W103" s="444"/>
      <c r="X103" s="444"/>
      <c r="Y103" s="453"/>
      <c r="Z103" s="453"/>
      <c r="AA103" s="453"/>
      <c r="AB103" s="453"/>
      <c r="AC103" s="453"/>
      <c r="AD103" s="453"/>
      <c r="AE103" s="453"/>
      <c r="AF103" s="453"/>
      <c r="AG103" s="454"/>
      <c r="AH103" s="454"/>
      <c r="AI103" s="444"/>
      <c r="AJ103" s="444"/>
      <c r="AK103" s="444"/>
      <c r="AL103" s="444"/>
      <c r="AM103" s="444"/>
      <c r="AN103" s="445"/>
      <c r="AO103" s="442"/>
      <c r="AP103" s="443"/>
      <c r="AQ103" s="443"/>
      <c r="AR103" s="443"/>
      <c r="AS103" s="443"/>
      <c r="AT103" s="443"/>
      <c r="AU103" s="469"/>
      <c r="AV103" s="94"/>
      <c r="AW103" s="448"/>
      <c r="AX103" s="448"/>
      <c r="AY103" s="448"/>
      <c r="AZ103" s="448"/>
      <c r="BA103" s="448"/>
      <c r="BB103" s="448"/>
      <c r="BC103" s="448"/>
      <c r="BD103" s="448"/>
      <c r="BE103" s="476"/>
      <c r="BF103" s="477" t="s">
        <v>1601</v>
      </c>
      <c r="BG103" s="444"/>
      <c r="BH103" s="444"/>
      <c r="BI103" s="444"/>
      <c r="BJ103" s="444"/>
      <c r="BK103" s="444"/>
      <c r="BL103" s="444"/>
      <c r="BM103" s="453"/>
      <c r="BN103" s="453"/>
      <c r="BO103" s="453"/>
      <c r="BP103" s="453"/>
      <c r="BQ103" s="453"/>
      <c r="BR103" s="453"/>
      <c r="BS103" s="453"/>
      <c r="BT103" s="453"/>
      <c r="BU103" s="454"/>
      <c r="BV103" s="454"/>
      <c r="BW103" s="444"/>
      <c r="BX103" s="444"/>
      <c r="BY103" s="444"/>
      <c r="BZ103" s="444"/>
      <c r="CA103" s="444"/>
      <c r="CB103" s="445"/>
      <c r="CC103" s="442"/>
      <c r="CD103" s="443"/>
      <c r="CE103" s="443"/>
      <c r="CF103" s="443"/>
      <c r="CG103" s="443"/>
      <c r="CH103" s="443"/>
      <c r="CI103" s="469"/>
      <c r="CJ103" s="94"/>
      <c r="CK103" s="448"/>
      <c r="CL103" s="448"/>
      <c r="CM103" s="448"/>
      <c r="CN103" s="448"/>
      <c r="CO103" s="448"/>
      <c r="CP103" s="448"/>
      <c r="CQ103" s="448"/>
      <c r="CR103" s="448"/>
      <c r="CS103" s="476"/>
      <c r="CT103" s="477" t="s">
        <v>1601</v>
      </c>
      <c r="CU103" s="444"/>
      <c r="CV103" s="444"/>
      <c r="CW103" s="444"/>
      <c r="CX103" s="444"/>
      <c r="CY103" s="444"/>
      <c r="CZ103" s="444"/>
      <c r="DA103" s="453"/>
      <c r="DB103" s="453"/>
      <c r="DC103" s="453"/>
      <c r="DD103" s="453"/>
      <c r="DE103" s="453"/>
      <c r="DF103" s="453"/>
      <c r="DG103" s="453"/>
      <c r="DH103" s="453"/>
      <c r="DI103" s="454"/>
      <c r="DJ103" s="454"/>
      <c r="DK103" s="444"/>
      <c r="DL103" s="444"/>
      <c r="DM103" s="444"/>
      <c r="DN103" s="444"/>
      <c r="DO103" s="444"/>
      <c r="DP103" s="445"/>
    </row>
    <row r="104" spans="1:120" ht="12.6" customHeight="1">
      <c r="A104" s="442"/>
      <c r="B104" s="443"/>
      <c r="C104" s="443"/>
      <c r="D104" s="443"/>
      <c r="E104" s="443"/>
      <c r="F104" s="443"/>
      <c r="G104" s="469"/>
      <c r="H104" s="94"/>
      <c r="I104" s="430"/>
      <c r="J104" s="448"/>
      <c r="K104" s="448"/>
      <c r="L104" s="448"/>
      <c r="M104" s="448"/>
      <c r="N104" s="448"/>
      <c r="O104" s="448"/>
      <c r="P104" s="448"/>
      <c r="Q104" s="476"/>
      <c r="R104" s="477" t="s">
        <v>1602</v>
      </c>
      <c r="S104" s="444"/>
      <c r="T104" s="444"/>
      <c r="U104" s="444"/>
      <c r="V104" s="444"/>
      <c r="W104" s="444"/>
      <c r="X104" s="444"/>
      <c r="Y104" s="453"/>
      <c r="Z104" s="453"/>
      <c r="AA104" s="453"/>
      <c r="AB104" s="453"/>
      <c r="AC104" s="453"/>
      <c r="AD104" s="453"/>
      <c r="AE104" s="453"/>
      <c r="AF104" s="453"/>
      <c r="AG104" s="454"/>
      <c r="AH104" s="454"/>
      <c r="AI104" s="444"/>
      <c r="AJ104" s="444"/>
      <c r="AK104" s="444"/>
      <c r="AL104" s="444"/>
      <c r="AM104" s="444"/>
      <c r="AN104" s="445"/>
      <c r="AO104" s="442"/>
      <c r="AP104" s="443"/>
      <c r="AQ104" s="443"/>
      <c r="AR104" s="443"/>
      <c r="AS104" s="443"/>
      <c r="AT104" s="443"/>
      <c r="AU104" s="469"/>
      <c r="AV104" s="94"/>
      <c r="AW104" s="430"/>
      <c r="AX104" s="448"/>
      <c r="AY104" s="448"/>
      <c r="AZ104" s="448"/>
      <c r="BA104" s="448"/>
      <c r="BB104" s="448"/>
      <c r="BC104" s="448"/>
      <c r="BD104" s="448"/>
      <c r="BE104" s="476"/>
      <c r="BF104" s="477" t="s">
        <v>1602</v>
      </c>
      <c r="BG104" s="444"/>
      <c r="BH104" s="444"/>
      <c r="BI104" s="444"/>
      <c r="BJ104" s="444"/>
      <c r="BK104" s="444"/>
      <c r="BL104" s="444"/>
      <c r="BM104" s="453"/>
      <c r="BN104" s="453"/>
      <c r="BO104" s="453"/>
      <c r="BP104" s="453"/>
      <c r="BQ104" s="453"/>
      <c r="BR104" s="453"/>
      <c r="BS104" s="453"/>
      <c r="BT104" s="453"/>
      <c r="BU104" s="454"/>
      <c r="BV104" s="454"/>
      <c r="BW104" s="444"/>
      <c r="BX104" s="444"/>
      <c r="BY104" s="444"/>
      <c r="BZ104" s="444"/>
      <c r="CA104" s="444"/>
      <c r="CB104" s="445"/>
      <c r="CC104" s="442"/>
      <c r="CD104" s="443"/>
      <c r="CE104" s="443"/>
      <c r="CF104" s="443"/>
      <c r="CG104" s="443"/>
      <c r="CH104" s="443"/>
      <c r="CI104" s="469"/>
      <c r="CJ104" s="94"/>
      <c r="CK104" s="430"/>
      <c r="CL104" s="448"/>
      <c r="CM104" s="448"/>
      <c r="CN104" s="448"/>
      <c r="CO104" s="448"/>
      <c r="CP104" s="448"/>
      <c r="CQ104" s="448"/>
      <c r="CR104" s="448"/>
      <c r="CS104" s="476"/>
      <c r="CT104" s="477" t="s">
        <v>1602</v>
      </c>
      <c r="CU104" s="444"/>
      <c r="CV104" s="444"/>
      <c r="CW104" s="444"/>
      <c r="CX104" s="444"/>
      <c r="CY104" s="444"/>
      <c r="CZ104" s="444"/>
      <c r="DA104" s="453"/>
      <c r="DB104" s="453"/>
      <c r="DC104" s="453"/>
      <c r="DD104" s="453"/>
      <c r="DE104" s="453"/>
      <c r="DF104" s="453"/>
      <c r="DG104" s="453"/>
      <c r="DH104" s="453"/>
      <c r="DI104" s="454"/>
      <c r="DJ104" s="454"/>
      <c r="DK104" s="444"/>
      <c r="DL104" s="444"/>
      <c r="DM104" s="444"/>
      <c r="DN104" s="444"/>
      <c r="DO104" s="444"/>
      <c r="DP104" s="445"/>
    </row>
    <row r="105" spans="1:120" ht="12.6" customHeight="1">
      <c r="A105" s="446"/>
      <c r="B105" s="443"/>
      <c r="C105" s="443"/>
      <c r="D105" s="443"/>
      <c r="E105" s="443"/>
      <c r="F105" s="443"/>
      <c r="G105" s="469"/>
      <c r="H105" s="94"/>
      <c r="I105" s="448"/>
      <c r="J105" s="448"/>
      <c r="K105" s="448"/>
      <c r="L105" s="448"/>
      <c r="M105" s="448"/>
      <c r="N105" s="448"/>
      <c r="O105" s="448"/>
      <c r="P105" s="448"/>
      <c r="Q105" s="470"/>
      <c r="R105" s="449" t="s">
        <v>1603</v>
      </c>
      <c r="S105" s="444"/>
      <c r="T105" s="444"/>
      <c r="U105" s="444"/>
      <c r="V105" s="444"/>
      <c r="W105" s="444"/>
      <c r="X105" s="444"/>
      <c r="Y105" s="444"/>
      <c r="Z105" s="444"/>
      <c r="AA105" s="444"/>
      <c r="AB105" s="444"/>
      <c r="AC105" s="444"/>
      <c r="AD105" s="444"/>
      <c r="AE105" s="444"/>
      <c r="AF105" s="444"/>
      <c r="AG105" s="444"/>
      <c r="AH105" s="444"/>
      <c r="AI105" s="444"/>
      <c r="AJ105" s="444"/>
      <c r="AK105" s="444"/>
      <c r="AL105" s="444"/>
      <c r="AM105" s="444"/>
      <c r="AN105" s="445"/>
      <c r="AO105" s="446"/>
      <c r="AP105" s="443"/>
      <c r="AQ105" s="443"/>
      <c r="AR105" s="443"/>
      <c r="AS105" s="443"/>
      <c r="AT105" s="443"/>
      <c r="AU105" s="469"/>
      <c r="AV105" s="94"/>
      <c r="AW105" s="448"/>
      <c r="AX105" s="448"/>
      <c r="AY105" s="448"/>
      <c r="AZ105" s="448"/>
      <c r="BA105" s="448"/>
      <c r="BB105" s="448"/>
      <c r="BC105" s="448"/>
      <c r="BD105" s="448"/>
      <c r="BE105" s="470"/>
      <c r="BF105" s="449" t="s">
        <v>1603</v>
      </c>
      <c r="BG105" s="444"/>
      <c r="BH105" s="444"/>
      <c r="BI105" s="444"/>
      <c r="BJ105" s="444"/>
      <c r="BK105" s="444"/>
      <c r="BL105" s="444"/>
      <c r="BM105" s="444"/>
      <c r="BN105" s="444"/>
      <c r="BO105" s="444"/>
      <c r="BP105" s="444"/>
      <c r="BQ105" s="444"/>
      <c r="BR105" s="444"/>
      <c r="BS105" s="444"/>
      <c r="BT105" s="444"/>
      <c r="BU105" s="444"/>
      <c r="BV105" s="444"/>
      <c r="BW105" s="444"/>
      <c r="BX105" s="444"/>
      <c r="BY105" s="444"/>
      <c r="BZ105" s="444"/>
      <c r="CA105" s="444"/>
      <c r="CB105" s="445"/>
      <c r="CC105" s="446"/>
      <c r="CD105" s="443"/>
      <c r="CE105" s="443"/>
      <c r="CF105" s="443"/>
      <c r="CG105" s="443"/>
      <c r="CH105" s="443"/>
      <c r="CI105" s="469"/>
      <c r="CJ105" s="94"/>
      <c r="CK105" s="448"/>
      <c r="CL105" s="448"/>
      <c r="CM105" s="448"/>
      <c r="CN105" s="448"/>
      <c r="CO105" s="448"/>
      <c r="CP105" s="448"/>
      <c r="CQ105" s="448"/>
      <c r="CR105" s="448"/>
      <c r="CS105" s="470"/>
      <c r="CT105" s="449" t="s">
        <v>1603</v>
      </c>
      <c r="CU105" s="444"/>
      <c r="CV105" s="444"/>
      <c r="CW105" s="444"/>
      <c r="CX105" s="444"/>
      <c r="CY105" s="444"/>
      <c r="CZ105" s="444"/>
      <c r="DA105" s="444"/>
      <c r="DB105" s="444"/>
      <c r="DC105" s="444"/>
      <c r="DD105" s="444"/>
      <c r="DE105" s="444"/>
      <c r="DF105" s="444"/>
      <c r="DG105" s="444"/>
      <c r="DH105" s="444"/>
      <c r="DI105" s="444"/>
      <c r="DJ105" s="444"/>
      <c r="DK105" s="444"/>
      <c r="DL105" s="444"/>
      <c r="DM105" s="444"/>
      <c r="DN105" s="444"/>
      <c r="DO105" s="444"/>
      <c r="DP105" s="445"/>
    </row>
    <row r="106" spans="1:120" ht="12.6" customHeight="1">
      <c r="A106" s="442"/>
      <c r="B106" s="443"/>
      <c r="C106" s="443"/>
      <c r="D106" s="443"/>
      <c r="E106" s="443"/>
      <c r="F106" s="443"/>
      <c r="G106" s="469"/>
      <c r="H106" s="94"/>
      <c r="I106" s="448"/>
      <c r="J106" s="448"/>
      <c r="K106" s="448"/>
      <c r="L106" s="448"/>
      <c r="M106" s="448"/>
      <c r="N106" s="448"/>
      <c r="O106" s="448"/>
      <c r="P106" s="448"/>
      <c r="Q106" s="470"/>
      <c r="R106" s="449" t="s">
        <v>1604</v>
      </c>
      <c r="S106" s="444"/>
      <c r="T106" s="444"/>
      <c r="U106" s="444"/>
      <c r="V106" s="444"/>
      <c r="W106" s="444"/>
      <c r="X106" s="444"/>
      <c r="Y106" s="444"/>
      <c r="Z106" s="444"/>
      <c r="AA106" s="444"/>
      <c r="AB106" s="444"/>
      <c r="AC106" s="444"/>
      <c r="AD106" s="444"/>
      <c r="AE106" s="444"/>
      <c r="AF106" s="444"/>
      <c r="AG106" s="444"/>
      <c r="AH106" s="444"/>
      <c r="AI106" s="444"/>
      <c r="AJ106" s="444"/>
      <c r="AK106" s="444"/>
      <c r="AL106" s="444"/>
      <c r="AM106" s="444"/>
      <c r="AN106" s="445"/>
      <c r="AO106" s="442"/>
      <c r="AP106" s="443"/>
      <c r="AQ106" s="443"/>
      <c r="AR106" s="443"/>
      <c r="AS106" s="443"/>
      <c r="AT106" s="443"/>
      <c r="AU106" s="469"/>
      <c r="AV106" s="94"/>
      <c r="AW106" s="448"/>
      <c r="AX106" s="448"/>
      <c r="AY106" s="448"/>
      <c r="AZ106" s="448"/>
      <c r="BA106" s="448"/>
      <c r="BB106" s="448"/>
      <c r="BC106" s="448"/>
      <c r="BD106" s="448"/>
      <c r="BE106" s="470"/>
      <c r="BF106" s="449" t="s">
        <v>1604</v>
      </c>
      <c r="BG106" s="444"/>
      <c r="BH106" s="444"/>
      <c r="BI106" s="444"/>
      <c r="BJ106" s="444"/>
      <c r="BK106" s="444"/>
      <c r="BL106" s="444"/>
      <c r="BM106" s="444"/>
      <c r="BN106" s="444"/>
      <c r="BO106" s="444"/>
      <c r="BP106" s="444"/>
      <c r="BQ106" s="444"/>
      <c r="BR106" s="444"/>
      <c r="BS106" s="444"/>
      <c r="BT106" s="444"/>
      <c r="BU106" s="444"/>
      <c r="BV106" s="444"/>
      <c r="BW106" s="444"/>
      <c r="BX106" s="444"/>
      <c r="BY106" s="444"/>
      <c r="BZ106" s="444"/>
      <c r="CA106" s="444"/>
      <c r="CB106" s="445"/>
      <c r="CC106" s="442"/>
      <c r="CD106" s="443"/>
      <c r="CE106" s="443"/>
      <c r="CF106" s="443"/>
      <c r="CG106" s="443"/>
      <c r="CH106" s="443"/>
      <c r="CI106" s="469"/>
      <c r="CJ106" s="94"/>
      <c r="CK106" s="448"/>
      <c r="CL106" s="448"/>
      <c r="CM106" s="448"/>
      <c r="CN106" s="448"/>
      <c r="CO106" s="448"/>
      <c r="CP106" s="448"/>
      <c r="CQ106" s="448"/>
      <c r="CR106" s="448"/>
      <c r="CS106" s="470"/>
      <c r="CT106" s="449" t="s">
        <v>1604</v>
      </c>
      <c r="CU106" s="444"/>
      <c r="CV106" s="444"/>
      <c r="CW106" s="444"/>
      <c r="CX106" s="444"/>
      <c r="CY106" s="444"/>
      <c r="CZ106" s="444"/>
      <c r="DA106" s="444"/>
      <c r="DB106" s="444"/>
      <c r="DC106" s="444"/>
      <c r="DD106" s="444"/>
      <c r="DE106" s="444"/>
      <c r="DF106" s="444"/>
      <c r="DG106" s="444"/>
      <c r="DH106" s="444"/>
      <c r="DI106" s="444"/>
      <c r="DJ106" s="444"/>
      <c r="DK106" s="444"/>
      <c r="DL106" s="444"/>
      <c r="DM106" s="444"/>
      <c r="DN106" s="444"/>
      <c r="DO106" s="444"/>
      <c r="DP106" s="445"/>
    </row>
    <row r="107" spans="1:120" ht="12.6" customHeight="1">
      <c r="A107" s="442"/>
      <c r="B107" s="443"/>
      <c r="C107" s="443"/>
      <c r="D107" s="443"/>
      <c r="E107" s="443"/>
      <c r="F107" s="443"/>
      <c r="G107" s="469"/>
      <c r="H107" s="94"/>
      <c r="I107" s="448"/>
      <c r="J107" s="448"/>
      <c r="K107" s="448"/>
      <c r="L107" s="448"/>
      <c r="M107" s="448"/>
      <c r="N107" s="448"/>
      <c r="O107" s="448"/>
      <c r="P107" s="448"/>
      <c r="Q107" s="476"/>
      <c r="R107" s="477" t="s">
        <v>1605</v>
      </c>
      <c r="S107" s="444"/>
      <c r="T107" s="444"/>
      <c r="U107" s="444"/>
      <c r="V107" s="444"/>
      <c r="W107" s="444"/>
      <c r="X107" s="444"/>
      <c r="Y107" s="453"/>
      <c r="Z107" s="453"/>
      <c r="AA107" s="453"/>
      <c r="AB107" s="453"/>
      <c r="AC107" s="453"/>
      <c r="AD107" s="453"/>
      <c r="AE107" s="453"/>
      <c r="AF107" s="453"/>
      <c r="AG107" s="454"/>
      <c r="AH107" s="454"/>
      <c r="AI107" s="444"/>
      <c r="AJ107" s="444"/>
      <c r="AK107" s="444"/>
      <c r="AL107" s="444"/>
      <c r="AM107" s="444"/>
      <c r="AN107" s="445"/>
      <c r="AO107" s="442"/>
      <c r="AP107" s="443"/>
      <c r="AQ107" s="443"/>
      <c r="AR107" s="443"/>
      <c r="AS107" s="443"/>
      <c r="AT107" s="443"/>
      <c r="AU107" s="469"/>
      <c r="AV107" s="94"/>
      <c r="AW107" s="448"/>
      <c r="AX107" s="448"/>
      <c r="AY107" s="448"/>
      <c r="AZ107" s="448"/>
      <c r="BA107" s="448"/>
      <c r="BB107" s="448"/>
      <c r="BC107" s="448"/>
      <c r="BD107" s="448"/>
      <c r="BE107" s="476"/>
      <c r="BF107" s="477" t="s">
        <v>1605</v>
      </c>
      <c r="BG107" s="444"/>
      <c r="BH107" s="444"/>
      <c r="BI107" s="444"/>
      <c r="BJ107" s="444"/>
      <c r="BK107" s="444"/>
      <c r="BL107" s="444"/>
      <c r="BM107" s="453"/>
      <c r="BN107" s="453"/>
      <c r="BO107" s="453"/>
      <c r="BP107" s="453"/>
      <c r="BQ107" s="453"/>
      <c r="BR107" s="453"/>
      <c r="BS107" s="453"/>
      <c r="BT107" s="453"/>
      <c r="BU107" s="454"/>
      <c r="BV107" s="454"/>
      <c r="BW107" s="444"/>
      <c r="BX107" s="444"/>
      <c r="BY107" s="444"/>
      <c r="BZ107" s="444"/>
      <c r="CA107" s="444"/>
      <c r="CB107" s="445"/>
      <c r="CC107" s="442"/>
      <c r="CD107" s="443"/>
      <c r="CE107" s="443"/>
      <c r="CF107" s="443"/>
      <c r="CG107" s="443"/>
      <c r="CH107" s="443"/>
      <c r="CI107" s="469"/>
      <c r="CJ107" s="94"/>
      <c r="CK107" s="448"/>
      <c r="CL107" s="448"/>
      <c r="CM107" s="448"/>
      <c r="CN107" s="448"/>
      <c r="CO107" s="448"/>
      <c r="CP107" s="448"/>
      <c r="CQ107" s="448"/>
      <c r="CR107" s="448"/>
      <c r="CS107" s="476"/>
      <c r="CT107" s="477" t="s">
        <v>1605</v>
      </c>
      <c r="CU107" s="444"/>
      <c r="CV107" s="444"/>
      <c r="CW107" s="444"/>
      <c r="CX107" s="444"/>
      <c r="CY107" s="444"/>
      <c r="CZ107" s="444"/>
      <c r="DA107" s="453"/>
      <c r="DB107" s="453"/>
      <c r="DC107" s="453"/>
      <c r="DD107" s="453"/>
      <c r="DE107" s="453"/>
      <c r="DF107" s="453"/>
      <c r="DG107" s="453"/>
      <c r="DH107" s="453"/>
      <c r="DI107" s="454"/>
      <c r="DJ107" s="454"/>
      <c r="DK107" s="444"/>
      <c r="DL107" s="444"/>
      <c r="DM107" s="444"/>
      <c r="DN107" s="444"/>
      <c r="DO107" s="444"/>
      <c r="DP107" s="445"/>
    </row>
    <row r="108" spans="1:120" ht="12.6" customHeight="1">
      <c r="A108" s="442"/>
      <c r="B108" s="443"/>
      <c r="C108" s="443"/>
      <c r="D108" s="443"/>
      <c r="E108" s="443"/>
      <c r="F108" s="443"/>
      <c r="G108" s="469"/>
      <c r="H108" s="94"/>
      <c r="I108" s="448"/>
      <c r="J108" s="448"/>
      <c r="K108" s="448"/>
      <c r="L108" s="448"/>
      <c r="M108" s="448"/>
      <c r="N108" s="448"/>
      <c r="O108" s="448"/>
      <c r="P108" s="448"/>
      <c r="Q108" s="476"/>
      <c r="R108" s="477" t="s">
        <v>1606</v>
      </c>
      <c r="S108" s="444"/>
      <c r="T108" s="444"/>
      <c r="U108" s="444"/>
      <c r="V108" s="444"/>
      <c r="W108" s="444"/>
      <c r="X108" s="444"/>
      <c r="Y108" s="453"/>
      <c r="Z108" s="453"/>
      <c r="AA108" s="453"/>
      <c r="AB108" s="453"/>
      <c r="AC108" s="453"/>
      <c r="AD108" s="453"/>
      <c r="AE108" s="453"/>
      <c r="AF108" s="453"/>
      <c r="AG108" s="454"/>
      <c r="AH108" s="454"/>
      <c r="AI108" s="444"/>
      <c r="AJ108" s="444"/>
      <c r="AK108" s="444"/>
      <c r="AL108" s="444"/>
      <c r="AM108" s="444"/>
      <c r="AN108" s="445"/>
      <c r="AO108" s="442"/>
      <c r="AP108" s="443"/>
      <c r="AQ108" s="443"/>
      <c r="AR108" s="443"/>
      <c r="AS108" s="443"/>
      <c r="AT108" s="443"/>
      <c r="AU108" s="469"/>
      <c r="AV108" s="94"/>
      <c r="AW108" s="448"/>
      <c r="AX108" s="448"/>
      <c r="AY108" s="448"/>
      <c r="AZ108" s="448"/>
      <c r="BA108" s="448"/>
      <c r="BB108" s="448"/>
      <c r="BC108" s="448"/>
      <c r="BD108" s="448"/>
      <c r="BE108" s="476"/>
      <c r="BF108" s="477" t="s">
        <v>1606</v>
      </c>
      <c r="BG108" s="444"/>
      <c r="BH108" s="444"/>
      <c r="BI108" s="444"/>
      <c r="BJ108" s="444"/>
      <c r="BK108" s="444"/>
      <c r="BL108" s="444"/>
      <c r="BM108" s="453"/>
      <c r="BN108" s="453"/>
      <c r="BO108" s="453"/>
      <c r="BP108" s="453"/>
      <c r="BQ108" s="453"/>
      <c r="BR108" s="453"/>
      <c r="BS108" s="453"/>
      <c r="BT108" s="453"/>
      <c r="BU108" s="454"/>
      <c r="BV108" s="454"/>
      <c r="BW108" s="444"/>
      <c r="BX108" s="444"/>
      <c r="BY108" s="444"/>
      <c r="BZ108" s="444"/>
      <c r="CA108" s="444"/>
      <c r="CB108" s="445"/>
      <c r="CC108" s="442"/>
      <c r="CD108" s="443"/>
      <c r="CE108" s="443"/>
      <c r="CF108" s="443"/>
      <c r="CG108" s="443"/>
      <c r="CH108" s="443"/>
      <c r="CI108" s="469"/>
      <c r="CJ108" s="94"/>
      <c r="CK108" s="448"/>
      <c r="CL108" s="448"/>
      <c r="CM108" s="448"/>
      <c r="CN108" s="448"/>
      <c r="CO108" s="448"/>
      <c r="CP108" s="448"/>
      <c r="CQ108" s="448"/>
      <c r="CR108" s="448"/>
      <c r="CS108" s="476"/>
      <c r="CT108" s="477" t="s">
        <v>1606</v>
      </c>
      <c r="CU108" s="444"/>
      <c r="CV108" s="444"/>
      <c r="CW108" s="444"/>
      <c r="CX108" s="444"/>
      <c r="CY108" s="444"/>
      <c r="CZ108" s="444"/>
      <c r="DA108" s="453"/>
      <c r="DB108" s="453"/>
      <c r="DC108" s="453"/>
      <c r="DD108" s="453"/>
      <c r="DE108" s="453"/>
      <c r="DF108" s="453"/>
      <c r="DG108" s="453"/>
      <c r="DH108" s="453"/>
      <c r="DI108" s="454"/>
      <c r="DJ108" s="454"/>
      <c r="DK108" s="444"/>
      <c r="DL108" s="444"/>
      <c r="DM108" s="444"/>
      <c r="DN108" s="444"/>
      <c r="DO108" s="444"/>
      <c r="DP108" s="445"/>
    </row>
    <row r="109" spans="1:120" ht="12.6" customHeight="1">
      <c r="A109" s="442"/>
      <c r="B109" s="443"/>
      <c r="C109" s="443"/>
      <c r="D109" s="443"/>
      <c r="E109" s="443"/>
      <c r="F109" s="443"/>
      <c r="G109" s="469"/>
      <c r="H109" s="94"/>
      <c r="I109" s="448"/>
      <c r="J109" s="448"/>
      <c r="K109" s="448"/>
      <c r="L109" s="448"/>
      <c r="M109" s="448"/>
      <c r="N109" s="448"/>
      <c r="O109" s="448"/>
      <c r="P109" s="448"/>
      <c r="Q109" s="476"/>
      <c r="R109" s="477" t="s">
        <v>1607</v>
      </c>
      <c r="S109" s="444"/>
      <c r="T109" s="444"/>
      <c r="U109" s="444"/>
      <c r="V109" s="444"/>
      <c r="W109" s="444"/>
      <c r="X109" s="444"/>
      <c r="Y109" s="453"/>
      <c r="Z109" s="453"/>
      <c r="AA109" s="453"/>
      <c r="AB109" s="453"/>
      <c r="AC109" s="453"/>
      <c r="AD109" s="453"/>
      <c r="AE109" s="453"/>
      <c r="AF109" s="453"/>
      <c r="AG109" s="454"/>
      <c r="AH109" s="454"/>
      <c r="AI109" s="444"/>
      <c r="AJ109" s="444"/>
      <c r="AK109" s="444"/>
      <c r="AL109" s="444"/>
      <c r="AM109" s="444"/>
      <c r="AN109" s="445"/>
      <c r="AO109" s="442"/>
      <c r="AP109" s="443"/>
      <c r="AQ109" s="443"/>
      <c r="AR109" s="443"/>
      <c r="AS109" s="443"/>
      <c r="AT109" s="443"/>
      <c r="AU109" s="469"/>
      <c r="AV109" s="94"/>
      <c r="AW109" s="448"/>
      <c r="AX109" s="448"/>
      <c r="AY109" s="448"/>
      <c r="AZ109" s="448"/>
      <c r="BA109" s="448"/>
      <c r="BB109" s="448"/>
      <c r="BC109" s="448"/>
      <c r="BD109" s="448"/>
      <c r="BE109" s="476"/>
      <c r="BF109" s="477" t="s">
        <v>1607</v>
      </c>
      <c r="BG109" s="444"/>
      <c r="BH109" s="444"/>
      <c r="BI109" s="444"/>
      <c r="BJ109" s="444"/>
      <c r="BK109" s="444"/>
      <c r="BL109" s="444"/>
      <c r="BM109" s="453"/>
      <c r="BN109" s="453"/>
      <c r="BO109" s="453"/>
      <c r="BP109" s="453"/>
      <c r="BQ109" s="453"/>
      <c r="BR109" s="453"/>
      <c r="BS109" s="453"/>
      <c r="BT109" s="453"/>
      <c r="BU109" s="454"/>
      <c r="BV109" s="454"/>
      <c r="BW109" s="444"/>
      <c r="BX109" s="444"/>
      <c r="BY109" s="444"/>
      <c r="BZ109" s="444"/>
      <c r="CA109" s="444"/>
      <c r="CB109" s="445"/>
      <c r="CC109" s="442"/>
      <c r="CD109" s="443"/>
      <c r="CE109" s="443"/>
      <c r="CF109" s="443"/>
      <c r="CG109" s="443"/>
      <c r="CH109" s="443"/>
      <c r="CI109" s="469"/>
      <c r="CJ109" s="94"/>
      <c r="CK109" s="448"/>
      <c r="CL109" s="448"/>
      <c r="CM109" s="448"/>
      <c r="CN109" s="448"/>
      <c r="CO109" s="448"/>
      <c r="CP109" s="448"/>
      <c r="CQ109" s="448"/>
      <c r="CR109" s="448"/>
      <c r="CS109" s="476"/>
      <c r="CT109" s="477" t="s">
        <v>1607</v>
      </c>
      <c r="CU109" s="444"/>
      <c r="CV109" s="444"/>
      <c r="CW109" s="444"/>
      <c r="CX109" s="444"/>
      <c r="CY109" s="444"/>
      <c r="CZ109" s="444"/>
      <c r="DA109" s="453"/>
      <c r="DB109" s="453"/>
      <c r="DC109" s="453"/>
      <c r="DD109" s="453"/>
      <c r="DE109" s="453"/>
      <c r="DF109" s="453"/>
      <c r="DG109" s="453"/>
      <c r="DH109" s="453"/>
      <c r="DI109" s="454"/>
      <c r="DJ109" s="454"/>
      <c r="DK109" s="444"/>
      <c r="DL109" s="444"/>
      <c r="DM109" s="444"/>
      <c r="DN109" s="444"/>
      <c r="DO109" s="444"/>
      <c r="DP109" s="445"/>
    </row>
    <row r="110" spans="1:120" ht="12.6" customHeight="1">
      <c r="A110" s="442"/>
      <c r="B110" s="443"/>
      <c r="C110" s="443"/>
      <c r="D110" s="443"/>
      <c r="E110" s="443"/>
      <c r="F110" s="443"/>
      <c r="G110" s="469"/>
      <c r="H110" s="478"/>
      <c r="I110" s="474"/>
      <c r="J110" s="474"/>
      <c r="K110" s="474"/>
      <c r="L110" s="474"/>
      <c r="M110" s="474"/>
      <c r="N110" s="474"/>
      <c r="O110" s="474"/>
      <c r="P110" s="474"/>
      <c r="Q110" s="479"/>
      <c r="R110" s="480" t="s">
        <v>1608</v>
      </c>
      <c r="S110" s="459"/>
      <c r="T110" s="459"/>
      <c r="U110" s="459"/>
      <c r="V110" s="459"/>
      <c r="W110" s="459"/>
      <c r="X110" s="459"/>
      <c r="Y110" s="460"/>
      <c r="Z110" s="460"/>
      <c r="AA110" s="460"/>
      <c r="AB110" s="460"/>
      <c r="AC110" s="460"/>
      <c r="AD110" s="460"/>
      <c r="AE110" s="460"/>
      <c r="AF110" s="460"/>
      <c r="AG110" s="461"/>
      <c r="AH110" s="461"/>
      <c r="AI110" s="459"/>
      <c r="AJ110" s="459"/>
      <c r="AK110" s="459"/>
      <c r="AL110" s="459"/>
      <c r="AM110" s="459"/>
      <c r="AN110" s="462"/>
      <c r="AO110" s="457"/>
      <c r="AP110" s="458"/>
      <c r="AQ110" s="458"/>
      <c r="AR110" s="458"/>
      <c r="AS110" s="458"/>
      <c r="AT110" s="458"/>
      <c r="AU110" s="471"/>
      <c r="AV110" s="478"/>
      <c r="AW110" s="474"/>
      <c r="AX110" s="474"/>
      <c r="AY110" s="474"/>
      <c r="AZ110" s="474"/>
      <c r="BA110" s="474"/>
      <c r="BB110" s="474"/>
      <c r="BC110" s="474"/>
      <c r="BD110" s="474"/>
      <c r="BE110" s="479"/>
      <c r="BF110" s="480" t="s">
        <v>1608</v>
      </c>
      <c r="BG110" s="459"/>
      <c r="BH110" s="459"/>
      <c r="BI110" s="459"/>
      <c r="BJ110" s="459"/>
      <c r="BK110" s="459"/>
      <c r="BL110" s="459"/>
      <c r="BM110" s="460"/>
      <c r="BN110" s="460"/>
      <c r="BO110" s="460"/>
      <c r="BP110" s="460"/>
      <c r="BQ110" s="460"/>
      <c r="BR110" s="460"/>
      <c r="BS110" s="460"/>
      <c r="BT110" s="460"/>
      <c r="BU110" s="461"/>
      <c r="BV110" s="461"/>
      <c r="BW110" s="459"/>
      <c r="BX110" s="459"/>
      <c r="BY110" s="459"/>
      <c r="BZ110" s="459"/>
      <c r="CA110" s="459"/>
      <c r="CB110" s="462"/>
      <c r="CC110" s="442"/>
      <c r="CD110" s="443"/>
      <c r="CE110" s="443"/>
      <c r="CF110" s="443"/>
      <c r="CG110" s="443"/>
      <c r="CH110" s="443"/>
      <c r="CI110" s="469"/>
      <c r="CJ110" s="478"/>
      <c r="CK110" s="474"/>
      <c r="CL110" s="474"/>
      <c r="CM110" s="474"/>
      <c r="CN110" s="474"/>
      <c r="CO110" s="474"/>
      <c r="CP110" s="474"/>
      <c r="CQ110" s="474"/>
      <c r="CR110" s="474"/>
      <c r="CS110" s="479"/>
      <c r="CT110" s="480" t="s">
        <v>1608</v>
      </c>
      <c r="CU110" s="459"/>
      <c r="CV110" s="459"/>
      <c r="CW110" s="459"/>
      <c r="CX110" s="459"/>
      <c r="CY110" s="459"/>
      <c r="CZ110" s="459"/>
      <c r="DA110" s="460"/>
      <c r="DB110" s="460"/>
      <c r="DC110" s="460"/>
      <c r="DD110" s="460"/>
      <c r="DE110" s="460"/>
      <c r="DF110" s="460"/>
      <c r="DG110" s="460"/>
      <c r="DH110" s="460"/>
      <c r="DI110" s="461"/>
      <c r="DJ110" s="461"/>
      <c r="DK110" s="459"/>
      <c r="DL110" s="459"/>
      <c r="DM110" s="459"/>
      <c r="DN110" s="459"/>
      <c r="DO110" s="459"/>
      <c r="DP110" s="462"/>
    </row>
    <row r="111" spans="1:120" ht="12.6" customHeight="1">
      <c r="A111" s="442"/>
      <c r="B111" s="443"/>
      <c r="C111" s="443"/>
      <c r="D111" s="443"/>
      <c r="E111" s="443"/>
      <c r="F111" s="443"/>
      <c r="G111" s="469"/>
      <c r="H111" s="4803" t="s">
        <v>1575</v>
      </c>
      <c r="I111" s="4804"/>
      <c r="J111" s="4789" t="s">
        <v>1564</v>
      </c>
      <c r="K111" s="4789"/>
      <c r="L111" s="4789"/>
      <c r="M111" s="4789"/>
      <c r="N111" s="4789"/>
      <c r="O111" s="4789"/>
      <c r="P111" s="4789"/>
      <c r="Q111" s="4790"/>
      <c r="R111" s="481" t="s">
        <v>1609</v>
      </c>
      <c r="S111" s="463"/>
      <c r="T111" s="463"/>
      <c r="U111" s="463"/>
      <c r="V111" s="463"/>
      <c r="W111" s="463"/>
      <c r="X111" s="463"/>
      <c r="Y111" s="467"/>
      <c r="Z111" s="467"/>
      <c r="AA111" s="467"/>
      <c r="AB111" s="467"/>
      <c r="AC111" s="467"/>
      <c r="AD111" s="467"/>
      <c r="AE111" s="467"/>
      <c r="AF111" s="467"/>
      <c r="AG111" s="468"/>
      <c r="AH111" s="468"/>
      <c r="AI111" s="463"/>
      <c r="AJ111" s="463"/>
      <c r="AK111" s="463"/>
      <c r="AL111" s="463"/>
      <c r="AM111" s="463"/>
      <c r="AN111" s="464"/>
      <c r="CC111" s="442"/>
      <c r="CD111" s="443"/>
      <c r="CE111" s="443"/>
      <c r="CF111" s="443"/>
      <c r="CG111" s="443"/>
      <c r="CH111" s="443"/>
      <c r="CI111" s="469"/>
      <c r="CJ111" s="4803" t="s">
        <v>1575</v>
      </c>
      <c r="CK111" s="4804"/>
      <c r="CL111" s="4789" t="s">
        <v>1564</v>
      </c>
      <c r="CM111" s="4789"/>
      <c r="CN111" s="4789"/>
      <c r="CO111" s="4789"/>
      <c r="CP111" s="4789"/>
      <c r="CQ111" s="4789"/>
      <c r="CR111" s="4789"/>
      <c r="CS111" s="4790"/>
      <c r="CT111" s="481" t="s">
        <v>1609</v>
      </c>
      <c r="CU111" s="463"/>
      <c r="CV111" s="463"/>
      <c r="CW111" s="463"/>
      <c r="CX111" s="463"/>
      <c r="CY111" s="463"/>
      <c r="CZ111" s="463"/>
      <c r="DA111" s="467"/>
      <c r="DB111" s="467"/>
      <c r="DC111" s="467"/>
      <c r="DD111" s="467"/>
      <c r="DE111" s="467"/>
      <c r="DF111" s="467"/>
      <c r="DG111" s="467"/>
      <c r="DH111" s="467"/>
      <c r="DI111" s="468"/>
      <c r="DJ111" s="468"/>
      <c r="DK111" s="463"/>
      <c r="DL111" s="463"/>
      <c r="DM111" s="463"/>
      <c r="DN111" s="463"/>
      <c r="DO111" s="463"/>
      <c r="DP111" s="464"/>
    </row>
    <row r="112" spans="1:120" ht="12.6" customHeight="1">
      <c r="A112" s="442"/>
      <c r="B112" s="443"/>
      <c r="C112" s="443"/>
      <c r="D112" s="443"/>
      <c r="E112" s="443"/>
      <c r="F112" s="443"/>
      <c r="G112" s="469"/>
      <c r="H112" s="4805"/>
      <c r="I112" s="4806"/>
      <c r="J112" s="4791"/>
      <c r="K112" s="4791"/>
      <c r="L112" s="4791"/>
      <c r="M112" s="4791"/>
      <c r="N112" s="4791"/>
      <c r="O112" s="4791"/>
      <c r="P112" s="4791"/>
      <c r="Q112" s="4792"/>
      <c r="R112" s="477" t="s">
        <v>1610</v>
      </c>
      <c r="S112" s="444"/>
      <c r="T112" s="444"/>
      <c r="U112" s="444"/>
      <c r="V112" s="444"/>
      <c r="W112" s="444"/>
      <c r="X112" s="444"/>
      <c r="Y112" s="453"/>
      <c r="Z112" s="453"/>
      <c r="AA112" s="453"/>
      <c r="AB112" s="453"/>
      <c r="AC112" s="453"/>
      <c r="AD112" s="453"/>
      <c r="AE112" s="453"/>
      <c r="AF112" s="453"/>
      <c r="AG112" s="454"/>
      <c r="AH112" s="454"/>
      <c r="AI112" s="444"/>
      <c r="AJ112" s="444"/>
      <c r="AK112" s="444"/>
      <c r="AL112" s="444"/>
      <c r="AM112" s="444"/>
      <c r="AN112" s="445"/>
      <c r="CC112" s="442"/>
      <c r="CD112" s="443"/>
      <c r="CE112" s="443"/>
      <c r="CF112" s="443"/>
      <c r="CG112" s="443"/>
      <c r="CH112" s="443"/>
      <c r="CI112" s="469"/>
      <c r="CJ112" s="4805"/>
      <c r="CK112" s="4806"/>
      <c r="CL112" s="4791"/>
      <c r="CM112" s="4791"/>
      <c r="CN112" s="4791"/>
      <c r="CO112" s="4791"/>
      <c r="CP112" s="4791"/>
      <c r="CQ112" s="4791"/>
      <c r="CR112" s="4791"/>
      <c r="CS112" s="4792"/>
      <c r="CT112" s="477" t="s">
        <v>1610</v>
      </c>
      <c r="CU112" s="444"/>
      <c r="CV112" s="444"/>
      <c r="CW112" s="444"/>
      <c r="CX112" s="444"/>
      <c r="CY112" s="444"/>
      <c r="CZ112" s="444"/>
      <c r="DA112" s="453"/>
      <c r="DB112" s="453"/>
      <c r="DC112" s="453"/>
      <c r="DD112" s="453"/>
      <c r="DE112" s="453"/>
      <c r="DF112" s="453"/>
      <c r="DG112" s="453"/>
      <c r="DH112" s="453"/>
      <c r="DI112" s="454"/>
      <c r="DJ112" s="454"/>
      <c r="DK112" s="444"/>
      <c r="DL112" s="444"/>
      <c r="DM112" s="444"/>
      <c r="DN112" s="444"/>
      <c r="DO112" s="444"/>
      <c r="DP112" s="445"/>
    </row>
    <row r="113" spans="1:120" ht="12.6" customHeight="1">
      <c r="A113" s="442"/>
      <c r="B113" s="443"/>
      <c r="C113" s="443"/>
      <c r="D113" s="443"/>
      <c r="E113" s="443"/>
      <c r="F113" s="443"/>
      <c r="G113" s="469"/>
      <c r="H113" s="94"/>
      <c r="I113" s="448"/>
      <c r="J113" s="448"/>
      <c r="K113" s="448"/>
      <c r="L113" s="448"/>
      <c r="M113" s="448"/>
      <c r="N113" s="448"/>
      <c r="O113" s="448"/>
      <c r="P113" s="448"/>
      <c r="Q113" s="476"/>
      <c r="R113" s="477" t="s">
        <v>1611</v>
      </c>
      <c r="S113" s="444"/>
      <c r="T113" s="444"/>
      <c r="U113" s="444"/>
      <c r="V113" s="444"/>
      <c r="W113" s="444"/>
      <c r="X113" s="444"/>
      <c r="Y113" s="453"/>
      <c r="Z113" s="453"/>
      <c r="AA113" s="453"/>
      <c r="AB113" s="453"/>
      <c r="AC113" s="453"/>
      <c r="AD113" s="453"/>
      <c r="AE113" s="453"/>
      <c r="AF113" s="453"/>
      <c r="AG113" s="454"/>
      <c r="AH113" s="454"/>
      <c r="AI113" s="444"/>
      <c r="AJ113" s="444"/>
      <c r="AK113" s="444"/>
      <c r="AL113" s="444"/>
      <c r="AM113" s="444"/>
      <c r="AN113" s="445"/>
      <c r="CC113" s="442"/>
      <c r="CD113" s="443"/>
      <c r="CE113" s="443"/>
      <c r="CF113" s="443"/>
      <c r="CG113" s="443"/>
      <c r="CH113" s="443"/>
      <c r="CI113" s="469"/>
      <c r="CJ113" s="94"/>
      <c r="CK113" s="448"/>
      <c r="CL113" s="448"/>
      <c r="CM113" s="448"/>
      <c r="CN113" s="448"/>
      <c r="CO113" s="448"/>
      <c r="CP113" s="448"/>
      <c r="CQ113" s="448"/>
      <c r="CR113" s="448"/>
      <c r="CS113" s="476"/>
      <c r="CT113" s="477" t="s">
        <v>1611</v>
      </c>
      <c r="CU113" s="444"/>
      <c r="CV113" s="444"/>
      <c r="CW113" s="444"/>
      <c r="CX113" s="444"/>
      <c r="CY113" s="444"/>
      <c r="CZ113" s="444"/>
      <c r="DA113" s="453"/>
      <c r="DB113" s="453"/>
      <c r="DC113" s="453"/>
      <c r="DD113" s="453"/>
      <c r="DE113" s="453"/>
      <c r="DF113" s="453"/>
      <c r="DG113" s="453"/>
      <c r="DH113" s="453"/>
      <c r="DI113" s="454"/>
      <c r="DJ113" s="454"/>
      <c r="DK113" s="444"/>
      <c r="DL113" s="444"/>
      <c r="DM113" s="444"/>
      <c r="DN113" s="444"/>
      <c r="DO113" s="444"/>
      <c r="DP113" s="445"/>
    </row>
    <row r="114" spans="1:120" ht="12.6" customHeight="1">
      <c r="A114" s="442"/>
      <c r="B114" s="443"/>
      <c r="C114" s="443"/>
      <c r="D114" s="443"/>
      <c r="E114" s="443"/>
      <c r="F114" s="443"/>
      <c r="G114" s="469"/>
      <c r="H114" s="94"/>
      <c r="I114" s="448"/>
      <c r="J114" s="448"/>
      <c r="K114" s="448"/>
      <c r="L114" s="448"/>
      <c r="M114" s="448"/>
      <c r="N114" s="448"/>
      <c r="O114" s="448"/>
      <c r="P114" s="448"/>
      <c r="Q114" s="476"/>
      <c r="R114" s="477" t="s">
        <v>1612</v>
      </c>
      <c r="S114" s="444"/>
      <c r="T114" s="444"/>
      <c r="U114" s="444"/>
      <c r="V114" s="444"/>
      <c r="W114" s="444"/>
      <c r="X114" s="444"/>
      <c r="Y114" s="453"/>
      <c r="Z114" s="453"/>
      <c r="AA114" s="453"/>
      <c r="AB114" s="453"/>
      <c r="AC114" s="453"/>
      <c r="AD114" s="453"/>
      <c r="AE114" s="453"/>
      <c r="AF114" s="453"/>
      <c r="AG114" s="454"/>
      <c r="AH114" s="454"/>
      <c r="AI114" s="444"/>
      <c r="AJ114" s="444"/>
      <c r="AK114" s="444"/>
      <c r="AL114" s="444"/>
      <c r="AM114" s="444"/>
      <c r="AN114" s="445"/>
      <c r="CC114" s="442"/>
      <c r="CD114" s="443"/>
      <c r="CE114" s="443"/>
      <c r="CF114" s="443"/>
      <c r="CG114" s="443"/>
      <c r="CH114" s="443"/>
      <c r="CI114" s="469"/>
      <c r="CJ114" s="94"/>
      <c r="CK114" s="448"/>
      <c r="CL114" s="448"/>
      <c r="CM114" s="448"/>
      <c r="CN114" s="448"/>
      <c r="CO114" s="448"/>
      <c r="CP114" s="448"/>
      <c r="CQ114" s="448"/>
      <c r="CR114" s="448"/>
      <c r="CS114" s="476"/>
      <c r="CT114" s="477" t="s">
        <v>1612</v>
      </c>
      <c r="CU114" s="444"/>
      <c r="CV114" s="444"/>
      <c r="CW114" s="444"/>
      <c r="CX114" s="444"/>
      <c r="CY114" s="444"/>
      <c r="CZ114" s="444"/>
      <c r="DA114" s="453"/>
      <c r="DB114" s="453"/>
      <c r="DC114" s="453"/>
      <c r="DD114" s="453"/>
      <c r="DE114" s="453"/>
      <c r="DF114" s="453"/>
      <c r="DG114" s="453"/>
      <c r="DH114" s="453"/>
      <c r="DI114" s="454"/>
      <c r="DJ114" s="454"/>
      <c r="DK114" s="444"/>
      <c r="DL114" s="444"/>
      <c r="DM114" s="444"/>
      <c r="DN114" s="444"/>
      <c r="DO114" s="444"/>
      <c r="DP114" s="445"/>
    </row>
    <row r="115" spans="1:120" ht="12.6" customHeight="1">
      <c r="A115" s="442"/>
      <c r="B115" s="443"/>
      <c r="C115" s="443"/>
      <c r="D115" s="443"/>
      <c r="E115" s="443"/>
      <c r="F115" s="443"/>
      <c r="G115" s="469"/>
      <c r="H115" s="478"/>
      <c r="I115" s="474"/>
      <c r="J115" s="474"/>
      <c r="K115" s="474"/>
      <c r="L115" s="474"/>
      <c r="M115" s="474"/>
      <c r="N115" s="474"/>
      <c r="O115" s="474"/>
      <c r="P115" s="474"/>
      <c r="Q115" s="479"/>
      <c r="R115" s="480" t="s">
        <v>1613</v>
      </c>
      <c r="S115" s="459"/>
      <c r="T115" s="459"/>
      <c r="U115" s="459"/>
      <c r="V115" s="459"/>
      <c r="W115" s="459"/>
      <c r="X115" s="459"/>
      <c r="Y115" s="460"/>
      <c r="Z115" s="460"/>
      <c r="AA115" s="460"/>
      <c r="AB115" s="460"/>
      <c r="AC115" s="460"/>
      <c r="AD115" s="460"/>
      <c r="AE115" s="460"/>
      <c r="AF115" s="460"/>
      <c r="AG115" s="461"/>
      <c r="AH115" s="461"/>
      <c r="AI115" s="459"/>
      <c r="AJ115" s="459"/>
      <c r="AK115" s="459"/>
      <c r="AL115" s="459"/>
      <c r="AM115" s="459"/>
      <c r="AN115" s="462"/>
      <c r="CC115" s="442"/>
      <c r="CD115" s="443"/>
      <c r="CE115" s="443"/>
      <c r="CF115" s="443"/>
      <c r="CG115" s="443"/>
      <c r="CH115" s="443"/>
      <c r="CI115" s="469"/>
      <c r="CJ115" s="478"/>
      <c r="CK115" s="474"/>
      <c r="CL115" s="474"/>
      <c r="CM115" s="474"/>
      <c r="CN115" s="474"/>
      <c r="CO115" s="474"/>
      <c r="CP115" s="474"/>
      <c r="CQ115" s="474"/>
      <c r="CR115" s="474"/>
      <c r="CS115" s="479"/>
      <c r="CT115" s="480" t="s">
        <v>1613</v>
      </c>
      <c r="CU115" s="459"/>
      <c r="CV115" s="459"/>
      <c r="CW115" s="459"/>
      <c r="CX115" s="459"/>
      <c r="CY115" s="459"/>
      <c r="CZ115" s="459"/>
      <c r="DA115" s="460"/>
      <c r="DB115" s="460"/>
      <c r="DC115" s="460"/>
      <c r="DD115" s="460"/>
      <c r="DE115" s="460"/>
      <c r="DF115" s="460"/>
      <c r="DG115" s="460"/>
      <c r="DH115" s="460"/>
      <c r="DI115" s="461"/>
      <c r="DJ115" s="461"/>
      <c r="DK115" s="459"/>
      <c r="DL115" s="459"/>
      <c r="DM115" s="459"/>
      <c r="DN115" s="459"/>
      <c r="DO115" s="459"/>
      <c r="DP115" s="462"/>
    </row>
    <row r="116" spans="1:120" ht="12.6" customHeight="1">
      <c r="A116" s="442"/>
      <c r="B116" s="443"/>
      <c r="C116" s="443"/>
      <c r="D116" s="443"/>
      <c r="E116" s="443"/>
      <c r="F116" s="443"/>
      <c r="G116" s="469"/>
      <c r="H116" s="4803" t="s">
        <v>1575</v>
      </c>
      <c r="I116" s="4804"/>
      <c r="J116" s="4789" t="s">
        <v>1563</v>
      </c>
      <c r="K116" s="4789"/>
      <c r="L116" s="4789"/>
      <c r="M116" s="4789"/>
      <c r="N116" s="4789"/>
      <c r="O116" s="4789"/>
      <c r="P116" s="4789"/>
      <c r="Q116" s="4790"/>
      <c r="R116" s="481" t="s">
        <v>1614</v>
      </c>
      <c r="S116" s="463"/>
      <c r="T116" s="463"/>
      <c r="U116" s="463"/>
      <c r="V116" s="463"/>
      <c r="W116" s="463"/>
      <c r="X116" s="463"/>
      <c r="Y116" s="467"/>
      <c r="Z116" s="467"/>
      <c r="AA116" s="467"/>
      <c r="AB116" s="467"/>
      <c r="AC116" s="467"/>
      <c r="AD116" s="467"/>
      <c r="AE116" s="467"/>
      <c r="AF116" s="467"/>
      <c r="AG116" s="468"/>
      <c r="AH116" s="468"/>
      <c r="AI116" s="463"/>
      <c r="AJ116" s="463"/>
      <c r="AK116" s="463"/>
      <c r="AL116" s="463"/>
      <c r="AM116" s="463"/>
      <c r="AN116" s="464"/>
      <c r="CC116" s="442"/>
      <c r="CD116" s="443"/>
      <c r="CE116" s="443"/>
      <c r="CF116" s="443"/>
      <c r="CG116" s="443"/>
      <c r="CH116" s="443"/>
      <c r="CI116" s="469"/>
      <c r="CJ116" s="4841" t="s">
        <v>427</v>
      </c>
      <c r="CK116" s="4842"/>
      <c r="CL116" s="4789" t="s">
        <v>1563</v>
      </c>
      <c r="CM116" s="4789"/>
      <c r="CN116" s="4789"/>
      <c r="CO116" s="4789"/>
      <c r="CP116" s="4789"/>
      <c r="CQ116" s="4789"/>
      <c r="CR116" s="4789"/>
      <c r="CS116" s="4790"/>
      <c r="CT116" s="481" t="s">
        <v>1614</v>
      </c>
      <c r="CU116" s="463"/>
      <c r="CV116" s="463"/>
      <c r="CW116" s="463"/>
      <c r="CX116" s="463"/>
      <c r="CY116" s="463"/>
      <c r="CZ116" s="463"/>
      <c r="DA116" s="467"/>
      <c r="DB116" s="467"/>
      <c r="DC116" s="467"/>
      <c r="DD116" s="467"/>
      <c r="DE116" s="467"/>
      <c r="DF116" s="467"/>
      <c r="DG116" s="467"/>
      <c r="DH116" s="467"/>
      <c r="DI116" s="468"/>
      <c r="DJ116" s="468"/>
      <c r="DK116" s="463"/>
      <c r="DL116" s="463"/>
      <c r="DM116" s="463"/>
      <c r="DN116" s="463"/>
      <c r="DO116" s="463"/>
      <c r="DP116" s="464"/>
    </row>
    <row r="117" spans="1:120" ht="12.6" customHeight="1">
      <c r="A117" s="442"/>
      <c r="B117" s="443"/>
      <c r="C117" s="443"/>
      <c r="D117" s="443"/>
      <c r="E117" s="443"/>
      <c r="F117" s="443"/>
      <c r="G117" s="469"/>
      <c r="H117" s="4805"/>
      <c r="I117" s="4806"/>
      <c r="J117" s="4791"/>
      <c r="K117" s="4791"/>
      <c r="L117" s="4791"/>
      <c r="M117" s="4791"/>
      <c r="N117" s="4791"/>
      <c r="O117" s="4791"/>
      <c r="P117" s="4791"/>
      <c r="Q117" s="4792"/>
      <c r="R117" s="477" t="s">
        <v>1615</v>
      </c>
      <c r="S117" s="444"/>
      <c r="T117" s="444"/>
      <c r="U117" s="444"/>
      <c r="V117" s="444"/>
      <c r="W117" s="444"/>
      <c r="X117" s="444"/>
      <c r="Y117" s="453"/>
      <c r="Z117" s="453"/>
      <c r="AA117" s="453"/>
      <c r="AB117" s="453"/>
      <c r="AC117" s="453"/>
      <c r="AD117" s="453"/>
      <c r="AE117" s="453"/>
      <c r="AF117" s="453"/>
      <c r="AG117" s="454"/>
      <c r="AH117" s="454"/>
      <c r="AI117" s="444"/>
      <c r="AJ117" s="444"/>
      <c r="AK117" s="444"/>
      <c r="AL117" s="444"/>
      <c r="AM117" s="444"/>
      <c r="AN117" s="445"/>
      <c r="CC117" s="442"/>
      <c r="CD117" s="443"/>
      <c r="CE117" s="443"/>
      <c r="CF117" s="443"/>
      <c r="CG117" s="443"/>
      <c r="CH117" s="443"/>
      <c r="CI117" s="469"/>
      <c r="CJ117" s="4843"/>
      <c r="CK117" s="4844"/>
      <c r="CL117" s="4791"/>
      <c r="CM117" s="4791"/>
      <c r="CN117" s="4791"/>
      <c r="CO117" s="4791"/>
      <c r="CP117" s="4791"/>
      <c r="CQ117" s="4791"/>
      <c r="CR117" s="4791"/>
      <c r="CS117" s="4792"/>
      <c r="CT117" s="477" t="s">
        <v>1615</v>
      </c>
      <c r="CU117" s="444"/>
      <c r="CV117" s="444"/>
      <c r="CW117" s="444"/>
      <c r="CX117" s="444"/>
      <c r="CY117" s="444"/>
      <c r="CZ117" s="444"/>
      <c r="DA117" s="453"/>
      <c r="DB117" s="453"/>
      <c r="DC117" s="453"/>
      <c r="DD117" s="453"/>
      <c r="DE117" s="453"/>
      <c r="DF117" s="453"/>
      <c r="DG117" s="453"/>
      <c r="DH117" s="453"/>
      <c r="DI117" s="454"/>
      <c r="DJ117" s="454"/>
      <c r="DK117" s="444"/>
      <c r="DL117" s="444"/>
      <c r="DM117" s="444"/>
      <c r="DN117" s="444"/>
      <c r="DO117" s="444"/>
      <c r="DP117" s="445"/>
    </row>
    <row r="118" spans="1:120" ht="12.6" customHeight="1">
      <c r="A118" s="442"/>
      <c r="B118" s="443"/>
      <c r="C118" s="443"/>
      <c r="D118" s="443"/>
      <c r="E118" s="443"/>
      <c r="F118" s="443"/>
      <c r="G118" s="469"/>
      <c r="H118" s="94"/>
      <c r="I118" s="448"/>
      <c r="J118" s="448"/>
      <c r="K118" s="448"/>
      <c r="L118" s="448"/>
      <c r="M118" s="448"/>
      <c r="N118" s="448"/>
      <c r="O118" s="448"/>
      <c r="P118" s="448"/>
      <c r="Q118" s="476"/>
      <c r="R118" s="477" t="s">
        <v>1616</v>
      </c>
      <c r="S118" s="444"/>
      <c r="T118" s="444"/>
      <c r="U118" s="444"/>
      <c r="V118" s="444"/>
      <c r="W118" s="444"/>
      <c r="X118" s="444"/>
      <c r="Y118" s="453"/>
      <c r="Z118" s="453"/>
      <c r="AA118" s="453"/>
      <c r="AB118" s="453"/>
      <c r="AC118" s="453"/>
      <c r="AD118" s="453"/>
      <c r="AE118" s="453"/>
      <c r="AF118" s="453"/>
      <c r="AG118" s="454"/>
      <c r="AH118" s="454"/>
      <c r="AI118" s="444"/>
      <c r="AJ118" s="444"/>
      <c r="AK118" s="444"/>
      <c r="AL118" s="444"/>
      <c r="AM118" s="444"/>
      <c r="AN118" s="445"/>
      <c r="CC118" s="442"/>
      <c r="CD118" s="443"/>
      <c r="CE118" s="443"/>
      <c r="CF118" s="443"/>
      <c r="CG118" s="443"/>
      <c r="CH118" s="443"/>
      <c r="CI118" s="469"/>
      <c r="CJ118" s="94"/>
      <c r="CK118" s="448"/>
      <c r="CL118" s="448"/>
      <c r="CM118" s="448"/>
      <c r="CN118" s="448"/>
      <c r="CO118" s="448"/>
      <c r="CP118" s="448"/>
      <c r="CQ118" s="448"/>
      <c r="CR118" s="448"/>
      <c r="CS118" s="476"/>
      <c r="CT118" s="477" t="s">
        <v>1616</v>
      </c>
      <c r="CU118" s="444"/>
      <c r="CV118" s="444"/>
      <c r="CW118" s="444"/>
      <c r="CX118" s="444"/>
      <c r="CY118" s="444"/>
      <c r="CZ118" s="444"/>
      <c r="DA118" s="453"/>
      <c r="DB118" s="453"/>
      <c r="DC118" s="453"/>
      <c r="DD118" s="453"/>
      <c r="DE118" s="453"/>
      <c r="DF118" s="453"/>
      <c r="DG118" s="453"/>
      <c r="DH118" s="453"/>
      <c r="DI118" s="454"/>
      <c r="DJ118" s="454"/>
      <c r="DK118" s="444"/>
      <c r="DL118" s="444"/>
      <c r="DM118" s="444"/>
      <c r="DN118" s="444"/>
      <c r="DO118" s="444"/>
      <c r="DP118" s="445"/>
    </row>
    <row r="119" spans="1:120" ht="12.6" customHeight="1">
      <c r="A119" s="442"/>
      <c r="B119" s="443"/>
      <c r="C119" s="443"/>
      <c r="D119" s="443"/>
      <c r="E119" s="443"/>
      <c r="F119" s="443"/>
      <c r="G119" s="469"/>
      <c r="H119" s="94"/>
      <c r="I119" s="448"/>
      <c r="J119" s="448"/>
      <c r="K119" s="448"/>
      <c r="L119" s="448"/>
      <c r="M119" s="448"/>
      <c r="N119" s="448"/>
      <c r="O119" s="448"/>
      <c r="P119" s="448"/>
      <c r="Q119" s="476"/>
      <c r="R119" s="477" t="s">
        <v>1617</v>
      </c>
      <c r="S119" s="444"/>
      <c r="T119" s="444"/>
      <c r="U119" s="444"/>
      <c r="V119" s="444"/>
      <c r="W119" s="444"/>
      <c r="X119" s="444"/>
      <c r="Y119" s="453"/>
      <c r="Z119" s="453"/>
      <c r="AA119" s="453"/>
      <c r="AB119" s="453"/>
      <c r="AC119" s="453"/>
      <c r="AD119" s="453"/>
      <c r="AE119" s="453"/>
      <c r="AF119" s="453"/>
      <c r="AG119" s="454"/>
      <c r="AH119" s="454"/>
      <c r="AI119" s="444"/>
      <c r="AJ119" s="444"/>
      <c r="AK119" s="444"/>
      <c r="AL119" s="444"/>
      <c r="AM119" s="444"/>
      <c r="AN119" s="445"/>
      <c r="CC119" s="442"/>
      <c r="CD119" s="443"/>
      <c r="CE119" s="443"/>
      <c r="CF119" s="443"/>
      <c r="CG119" s="443"/>
      <c r="CH119" s="443"/>
      <c r="CI119" s="469"/>
      <c r="CJ119" s="94"/>
      <c r="CK119" s="448"/>
      <c r="CL119" s="448"/>
      <c r="CM119" s="448"/>
      <c r="CN119" s="448"/>
      <c r="CO119" s="448"/>
      <c r="CP119" s="448"/>
      <c r="CQ119" s="448"/>
      <c r="CR119" s="448"/>
      <c r="CS119" s="476"/>
      <c r="CT119" s="477" t="s">
        <v>1617</v>
      </c>
      <c r="CU119" s="444"/>
      <c r="CV119" s="444"/>
      <c r="CW119" s="444"/>
      <c r="CX119" s="444"/>
      <c r="CY119" s="444"/>
      <c r="CZ119" s="444"/>
      <c r="DA119" s="453"/>
      <c r="DB119" s="453"/>
      <c r="DC119" s="453"/>
      <c r="DD119" s="453"/>
      <c r="DE119" s="453"/>
      <c r="DF119" s="453"/>
      <c r="DG119" s="453"/>
      <c r="DH119" s="453"/>
      <c r="DI119" s="454"/>
      <c r="DJ119" s="454"/>
      <c r="DK119" s="444"/>
      <c r="DL119" s="444"/>
      <c r="DM119" s="444"/>
      <c r="DN119" s="444"/>
      <c r="DO119" s="444"/>
      <c r="DP119" s="445"/>
    </row>
    <row r="120" spans="1:120" ht="12.6" customHeight="1">
      <c r="A120" s="442"/>
      <c r="B120" s="443"/>
      <c r="C120" s="443"/>
      <c r="D120" s="443"/>
      <c r="E120" s="443"/>
      <c r="F120" s="443"/>
      <c r="G120" s="469"/>
      <c r="H120" s="94"/>
      <c r="I120" s="448"/>
      <c r="J120" s="448"/>
      <c r="K120" s="448"/>
      <c r="L120" s="448"/>
      <c r="M120" s="448"/>
      <c r="N120" s="448"/>
      <c r="O120" s="448"/>
      <c r="P120" s="448"/>
      <c r="Q120" s="476"/>
      <c r="R120" s="477" t="s">
        <v>1618</v>
      </c>
      <c r="S120" s="444"/>
      <c r="T120" s="444"/>
      <c r="U120" s="444"/>
      <c r="V120" s="444"/>
      <c r="W120" s="444"/>
      <c r="X120" s="444"/>
      <c r="Y120" s="453"/>
      <c r="Z120" s="453"/>
      <c r="AA120" s="453"/>
      <c r="AB120" s="453"/>
      <c r="AC120" s="453"/>
      <c r="AD120" s="453"/>
      <c r="AE120" s="453"/>
      <c r="AF120" s="453"/>
      <c r="AG120" s="454"/>
      <c r="AH120" s="454"/>
      <c r="AI120" s="444"/>
      <c r="AJ120" s="444"/>
      <c r="AK120" s="444"/>
      <c r="AL120" s="444"/>
      <c r="AM120" s="444"/>
      <c r="AN120" s="445"/>
      <c r="CC120" s="442"/>
      <c r="CD120" s="443"/>
      <c r="CE120" s="443"/>
      <c r="CF120" s="443"/>
      <c r="CG120" s="443"/>
      <c r="CH120" s="443"/>
      <c r="CI120" s="469"/>
      <c r="CJ120" s="94"/>
      <c r="CK120" s="448"/>
      <c r="CL120" s="448"/>
      <c r="CM120" s="448"/>
      <c r="CN120" s="448"/>
      <c r="CO120" s="448"/>
      <c r="CP120" s="448"/>
      <c r="CQ120" s="448"/>
      <c r="CR120" s="448"/>
      <c r="CS120" s="476"/>
      <c r="CT120" s="477" t="s">
        <v>1618</v>
      </c>
      <c r="CU120" s="444"/>
      <c r="CV120" s="444"/>
      <c r="CW120" s="444"/>
      <c r="CX120" s="444"/>
      <c r="CY120" s="444"/>
      <c r="CZ120" s="444"/>
      <c r="DA120" s="453"/>
      <c r="DB120" s="453"/>
      <c r="DC120" s="453"/>
      <c r="DD120" s="453"/>
      <c r="DE120" s="453"/>
      <c r="DF120" s="453"/>
      <c r="DG120" s="453"/>
      <c r="DH120" s="453"/>
      <c r="DI120" s="454"/>
      <c r="DJ120" s="454"/>
      <c r="DK120" s="444"/>
      <c r="DL120" s="444"/>
      <c r="DM120" s="444"/>
      <c r="DN120" s="444"/>
      <c r="DO120" s="444"/>
      <c r="DP120" s="445"/>
    </row>
    <row r="121" spans="1:120" ht="12.6" customHeight="1">
      <c r="A121" s="442"/>
      <c r="B121" s="443"/>
      <c r="C121" s="443"/>
      <c r="D121" s="443"/>
      <c r="E121" s="443"/>
      <c r="F121" s="443"/>
      <c r="G121" s="469"/>
      <c r="H121" s="94"/>
      <c r="I121" s="448"/>
      <c r="J121" s="448"/>
      <c r="K121" s="448"/>
      <c r="L121" s="448"/>
      <c r="M121" s="448"/>
      <c r="N121" s="448"/>
      <c r="O121" s="448"/>
      <c r="P121" s="448"/>
      <c r="Q121" s="476"/>
      <c r="R121" s="477" t="s">
        <v>1619</v>
      </c>
      <c r="S121" s="444"/>
      <c r="T121" s="444"/>
      <c r="U121" s="444"/>
      <c r="V121" s="444"/>
      <c r="W121" s="444"/>
      <c r="X121" s="444"/>
      <c r="Y121" s="453"/>
      <c r="Z121" s="453"/>
      <c r="AA121" s="453"/>
      <c r="AB121" s="453"/>
      <c r="AC121" s="453"/>
      <c r="AD121" s="453"/>
      <c r="AE121" s="453"/>
      <c r="AF121" s="453"/>
      <c r="AG121" s="454"/>
      <c r="AH121" s="454"/>
      <c r="AI121" s="444"/>
      <c r="AJ121" s="444"/>
      <c r="AK121" s="444"/>
      <c r="AL121" s="444"/>
      <c r="AM121" s="444"/>
      <c r="AN121" s="445"/>
      <c r="CC121" s="442"/>
      <c r="CD121" s="443"/>
      <c r="CE121" s="443"/>
      <c r="CF121" s="443"/>
      <c r="CG121" s="443"/>
      <c r="CH121" s="443"/>
      <c r="CI121" s="469"/>
      <c r="CJ121" s="94"/>
      <c r="CK121" s="448"/>
      <c r="CL121" s="448"/>
      <c r="CM121" s="448"/>
      <c r="CN121" s="448"/>
      <c r="CO121" s="448"/>
      <c r="CP121" s="448"/>
      <c r="CQ121" s="448"/>
      <c r="CR121" s="448"/>
      <c r="CS121" s="476"/>
      <c r="CT121" s="477" t="s">
        <v>1619</v>
      </c>
      <c r="CU121" s="444"/>
      <c r="CV121" s="444"/>
      <c r="CW121" s="444"/>
      <c r="CX121" s="444"/>
      <c r="CY121" s="444"/>
      <c r="CZ121" s="444"/>
      <c r="DA121" s="453"/>
      <c r="DB121" s="453"/>
      <c r="DC121" s="453"/>
      <c r="DD121" s="453"/>
      <c r="DE121" s="453"/>
      <c r="DF121" s="453"/>
      <c r="DG121" s="453"/>
      <c r="DH121" s="453"/>
      <c r="DI121" s="454"/>
      <c r="DJ121" s="454"/>
      <c r="DK121" s="444"/>
      <c r="DL121" s="444"/>
      <c r="DM121" s="444"/>
      <c r="DN121" s="444"/>
      <c r="DO121" s="444"/>
      <c r="DP121" s="445"/>
    </row>
    <row r="122" spans="1:120" ht="12.6" customHeight="1">
      <c r="A122" s="442"/>
      <c r="B122" s="443"/>
      <c r="C122" s="443"/>
      <c r="D122" s="443"/>
      <c r="E122" s="443"/>
      <c r="F122" s="443"/>
      <c r="G122" s="469"/>
      <c r="H122" s="94"/>
      <c r="I122" s="448"/>
      <c r="J122" s="448"/>
      <c r="K122" s="448"/>
      <c r="L122" s="448"/>
      <c r="M122" s="448"/>
      <c r="N122" s="448"/>
      <c r="O122" s="448"/>
      <c r="P122" s="448"/>
      <c r="Q122" s="476"/>
      <c r="R122" s="477" t="s">
        <v>1620</v>
      </c>
      <c r="S122" s="444"/>
      <c r="T122" s="444"/>
      <c r="U122" s="444"/>
      <c r="V122" s="444"/>
      <c r="W122" s="444"/>
      <c r="X122" s="444"/>
      <c r="Y122" s="453"/>
      <c r="Z122" s="453"/>
      <c r="AA122" s="453"/>
      <c r="AB122" s="453"/>
      <c r="AC122" s="453"/>
      <c r="AD122" s="453"/>
      <c r="AE122" s="453"/>
      <c r="AF122" s="453"/>
      <c r="AG122" s="454"/>
      <c r="AH122" s="454"/>
      <c r="AI122" s="444"/>
      <c r="AJ122" s="444"/>
      <c r="AK122" s="444"/>
      <c r="AL122" s="444"/>
      <c r="AM122" s="444"/>
      <c r="AN122" s="445"/>
      <c r="CC122" s="442"/>
      <c r="CD122" s="443"/>
      <c r="CE122" s="443"/>
      <c r="CF122" s="443"/>
      <c r="CG122" s="443"/>
      <c r="CH122" s="443"/>
      <c r="CI122" s="469"/>
      <c r="CJ122" s="94"/>
      <c r="CK122" s="448"/>
      <c r="CL122" s="448"/>
      <c r="CM122" s="448"/>
      <c r="CN122" s="448"/>
      <c r="CO122" s="448"/>
      <c r="CP122" s="448"/>
      <c r="CQ122" s="448"/>
      <c r="CR122" s="448"/>
      <c r="CS122" s="476"/>
      <c r="CT122" s="477" t="s">
        <v>1620</v>
      </c>
      <c r="CU122" s="444"/>
      <c r="CV122" s="444"/>
      <c r="CW122" s="444"/>
      <c r="CX122" s="444"/>
      <c r="CY122" s="444"/>
      <c r="CZ122" s="444"/>
      <c r="DA122" s="453"/>
      <c r="DB122" s="453"/>
      <c r="DC122" s="453"/>
      <c r="DD122" s="453"/>
      <c r="DE122" s="453"/>
      <c r="DF122" s="453"/>
      <c r="DG122" s="453"/>
      <c r="DH122" s="453"/>
      <c r="DI122" s="454"/>
      <c r="DJ122" s="454"/>
      <c r="DK122" s="444"/>
      <c r="DL122" s="444"/>
      <c r="DM122" s="444"/>
      <c r="DN122" s="444"/>
      <c r="DO122" s="444"/>
      <c r="DP122" s="445"/>
    </row>
    <row r="123" spans="1:120" ht="12.6" customHeight="1">
      <c r="A123" s="442"/>
      <c r="B123" s="443"/>
      <c r="C123" s="443"/>
      <c r="D123" s="443"/>
      <c r="E123" s="443"/>
      <c r="F123" s="443"/>
      <c r="G123" s="469"/>
      <c r="H123" s="478"/>
      <c r="I123" s="474"/>
      <c r="J123" s="474"/>
      <c r="K123" s="474"/>
      <c r="L123" s="474"/>
      <c r="M123" s="474"/>
      <c r="N123" s="474"/>
      <c r="O123" s="474"/>
      <c r="P123" s="474"/>
      <c r="Q123" s="479"/>
      <c r="R123" s="480" t="s">
        <v>1621</v>
      </c>
      <c r="S123" s="459"/>
      <c r="T123" s="459"/>
      <c r="U123" s="459"/>
      <c r="V123" s="459"/>
      <c r="W123" s="459"/>
      <c r="X123" s="459"/>
      <c r="Y123" s="460"/>
      <c r="Z123" s="460"/>
      <c r="AA123" s="460"/>
      <c r="AB123" s="460"/>
      <c r="AC123" s="460"/>
      <c r="AD123" s="460"/>
      <c r="AE123" s="460"/>
      <c r="AF123" s="460"/>
      <c r="AG123" s="461"/>
      <c r="AH123" s="461"/>
      <c r="AI123" s="459"/>
      <c r="AJ123" s="459"/>
      <c r="AK123" s="459"/>
      <c r="AL123" s="459"/>
      <c r="AM123" s="459"/>
      <c r="AN123" s="462"/>
      <c r="CC123" s="457"/>
      <c r="CD123" s="458"/>
      <c r="CE123" s="458"/>
      <c r="CF123" s="458"/>
      <c r="CG123" s="458"/>
      <c r="CH123" s="458"/>
      <c r="CI123" s="471"/>
      <c r="CJ123" s="478"/>
      <c r="CK123" s="474"/>
      <c r="CL123" s="474"/>
      <c r="CM123" s="474"/>
      <c r="CN123" s="474"/>
      <c r="CO123" s="474"/>
      <c r="CP123" s="474"/>
      <c r="CQ123" s="474"/>
      <c r="CR123" s="474"/>
      <c r="CS123" s="479"/>
      <c r="CT123" s="480" t="s">
        <v>1621</v>
      </c>
      <c r="CU123" s="459"/>
      <c r="CV123" s="459"/>
      <c r="CW123" s="459"/>
      <c r="CX123" s="459"/>
      <c r="CY123" s="459"/>
      <c r="CZ123" s="459"/>
      <c r="DA123" s="460"/>
      <c r="DB123" s="460"/>
      <c r="DC123" s="460"/>
      <c r="DD123" s="460"/>
      <c r="DE123" s="460"/>
      <c r="DF123" s="460"/>
      <c r="DG123" s="460"/>
      <c r="DH123" s="460"/>
      <c r="DI123" s="461"/>
      <c r="DJ123" s="461"/>
      <c r="DK123" s="459"/>
      <c r="DL123" s="459"/>
      <c r="DM123" s="459"/>
      <c r="DN123" s="459"/>
      <c r="DO123" s="459"/>
      <c r="DP123" s="462"/>
    </row>
    <row r="124" spans="1:120" ht="12.6" customHeight="1">
      <c r="A124" s="442"/>
      <c r="B124" s="443"/>
      <c r="C124" s="443"/>
      <c r="D124" s="443"/>
      <c r="E124" s="443"/>
      <c r="F124" s="443"/>
      <c r="G124" s="469"/>
      <c r="H124" s="4803" t="s">
        <v>1575</v>
      </c>
      <c r="I124" s="4804"/>
      <c r="J124" s="4789" t="s">
        <v>1562</v>
      </c>
      <c r="K124" s="4789"/>
      <c r="L124" s="4789"/>
      <c r="M124" s="4789"/>
      <c r="N124" s="4789"/>
      <c r="O124" s="4789"/>
      <c r="P124" s="4789"/>
      <c r="Q124" s="4790"/>
      <c r="R124" s="481" t="s">
        <v>1622</v>
      </c>
      <c r="S124" s="463"/>
      <c r="T124" s="463"/>
      <c r="U124" s="463"/>
      <c r="V124" s="463"/>
      <c r="W124" s="463"/>
      <c r="X124" s="463"/>
      <c r="Y124" s="467"/>
      <c r="Z124" s="467"/>
      <c r="AA124" s="467"/>
      <c r="AB124" s="467"/>
      <c r="AC124" s="467"/>
      <c r="AD124" s="467"/>
      <c r="AE124" s="467"/>
      <c r="AF124" s="467"/>
      <c r="AG124" s="468"/>
      <c r="AH124" s="468"/>
      <c r="AI124" s="463"/>
      <c r="AJ124" s="463"/>
      <c r="AK124" s="463"/>
      <c r="AL124" s="463"/>
      <c r="AM124" s="463"/>
      <c r="AN124" s="464"/>
    </row>
    <row r="125" spans="1:120" ht="12.6" customHeight="1">
      <c r="A125" s="455"/>
      <c r="B125" s="456"/>
      <c r="C125" s="456"/>
      <c r="D125" s="456"/>
      <c r="E125" s="456"/>
      <c r="F125" s="456"/>
      <c r="G125" s="472"/>
      <c r="H125" s="4805"/>
      <c r="I125" s="4806"/>
      <c r="J125" s="4791"/>
      <c r="K125" s="4791"/>
      <c r="L125" s="4791"/>
      <c r="M125" s="4791"/>
      <c r="N125" s="4791"/>
      <c r="O125" s="4791"/>
      <c r="P125" s="4791"/>
      <c r="Q125" s="4792"/>
      <c r="R125" s="449" t="s">
        <v>1623</v>
      </c>
      <c r="S125" s="444"/>
      <c r="T125" s="444"/>
      <c r="U125" s="444"/>
      <c r="V125" s="444"/>
      <c r="W125" s="444"/>
      <c r="X125" s="444"/>
      <c r="Y125" s="444"/>
      <c r="Z125" s="444"/>
      <c r="AA125" s="444"/>
      <c r="AB125" s="444"/>
      <c r="AC125" s="444"/>
      <c r="AD125" s="444"/>
      <c r="AE125" s="444"/>
      <c r="AF125" s="444"/>
      <c r="AG125" s="444"/>
      <c r="AH125" s="444"/>
      <c r="AI125" s="444"/>
      <c r="AJ125" s="444"/>
      <c r="AK125" s="444"/>
      <c r="AL125" s="444"/>
      <c r="AM125" s="444"/>
      <c r="AN125" s="445"/>
    </row>
    <row r="126" spans="1:120" ht="12.6" customHeight="1">
      <c r="A126" s="455"/>
      <c r="B126" s="456"/>
      <c r="C126" s="456"/>
      <c r="D126" s="456"/>
      <c r="E126" s="456"/>
      <c r="F126" s="456"/>
      <c r="G126" s="472"/>
      <c r="H126" s="94"/>
      <c r="I126" s="448"/>
      <c r="J126" s="448"/>
      <c r="K126" s="448"/>
      <c r="L126" s="448"/>
      <c r="M126" s="448"/>
      <c r="N126" s="448"/>
      <c r="O126" s="448"/>
      <c r="P126" s="448"/>
      <c r="Q126" s="470"/>
      <c r="R126" s="449" t="s">
        <v>1624</v>
      </c>
      <c r="S126" s="444"/>
      <c r="T126" s="444"/>
      <c r="U126" s="444"/>
      <c r="V126" s="444"/>
      <c r="W126" s="444"/>
      <c r="X126" s="444"/>
      <c r="Y126" s="444"/>
      <c r="Z126" s="444"/>
      <c r="AA126" s="444"/>
      <c r="AB126" s="444"/>
      <c r="AC126" s="444"/>
      <c r="AD126" s="444"/>
      <c r="AE126" s="444"/>
      <c r="AF126" s="444"/>
      <c r="AG126" s="444"/>
      <c r="AH126" s="444"/>
      <c r="AI126" s="444"/>
      <c r="AJ126" s="444"/>
      <c r="AK126" s="444"/>
      <c r="AL126" s="444"/>
      <c r="AM126" s="444"/>
      <c r="AN126" s="445"/>
    </row>
    <row r="127" spans="1:120" ht="12.6" customHeight="1">
      <c r="A127" s="455"/>
      <c r="B127" s="456"/>
      <c r="C127" s="456"/>
      <c r="D127" s="456"/>
      <c r="E127" s="456"/>
      <c r="F127" s="456"/>
      <c r="G127" s="472"/>
      <c r="H127" s="478"/>
      <c r="I127" s="474"/>
      <c r="J127" s="474"/>
      <c r="K127" s="474"/>
      <c r="L127" s="474"/>
      <c r="M127" s="474"/>
      <c r="N127" s="474"/>
      <c r="O127" s="474"/>
      <c r="P127" s="474"/>
      <c r="Q127" s="475"/>
      <c r="R127" s="473" t="s">
        <v>1625</v>
      </c>
      <c r="S127" s="459"/>
      <c r="T127" s="459"/>
      <c r="U127" s="459"/>
      <c r="V127" s="459"/>
      <c r="W127" s="459"/>
      <c r="X127" s="459"/>
      <c r="Y127" s="459"/>
      <c r="Z127" s="459"/>
      <c r="AA127" s="459"/>
      <c r="AB127" s="459"/>
      <c r="AC127" s="459"/>
      <c r="AD127" s="459"/>
      <c r="AE127" s="459"/>
      <c r="AF127" s="459"/>
      <c r="AG127" s="459"/>
      <c r="AH127" s="459"/>
      <c r="AI127" s="459"/>
      <c r="AJ127" s="459"/>
      <c r="AK127" s="459"/>
      <c r="AL127" s="459"/>
      <c r="AM127" s="459"/>
      <c r="AN127" s="462"/>
    </row>
    <row r="128" spans="1:120" ht="12.6" customHeight="1">
      <c r="A128" s="455"/>
      <c r="B128" s="456"/>
      <c r="C128" s="456"/>
      <c r="D128" s="456"/>
      <c r="E128" s="456"/>
      <c r="F128" s="456"/>
      <c r="G128" s="472"/>
      <c r="H128" s="4803" t="s">
        <v>1575</v>
      </c>
      <c r="I128" s="4804"/>
      <c r="J128" s="4789" t="s">
        <v>1561</v>
      </c>
      <c r="K128" s="4789"/>
      <c r="L128" s="4789"/>
      <c r="M128" s="4789"/>
      <c r="N128" s="4789"/>
      <c r="O128" s="4789"/>
      <c r="P128" s="4789"/>
      <c r="Q128" s="4790"/>
      <c r="R128" s="465" t="s">
        <v>1626</v>
      </c>
      <c r="S128" s="463"/>
      <c r="T128" s="463"/>
      <c r="U128" s="463"/>
      <c r="V128" s="463"/>
      <c r="W128" s="463"/>
      <c r="X128" s="463"/>
      <c r="Y128" s="463"/>
      <c r="Z128" s="463"/>
      <c r="AA128" s="463"/>
      <c r="AB128" s="463"/>
      <c r="AC128" s="463"/>
      <c r="AD128" s="463"/>
      <c r="AE128" s="463"/>
      <c r="AF128" s="463"/>
      <c r="AG128" s="463"/>
      <c r="AH128" s="463"/>
      <c r="AI128" s="463"/>
      <c r="AJ128" s="463"/>
      <c r="AK128" s="463"/>
      <c r="AL128" s="463"/>
      <c r="AM128" s="463"/>
      <c r="AN128" s="464"/>
      <c r="AW128"/>
    </row>
    <row r="129" spans="1:137" ht="12.6" customHeight="1">
      <c r="A129" s="455"/>
      <c r="B129" s="456"/>
      <c r="C129" s="456"/>
      <c r="D129" s="456"/>
      <c r="E129" s="456"/>
      <c r="F129" s="456"/>
      <c r="G129" s="472"/>
      <c r="H129" s="4805"/>
      <c r="I129" s="4806"/>
      <c r="J129" s="4793"/>
      <c r="K129" s="4793"/>
      <c r="L129" s="4793"/>
      <c r="M129" s="4793"/>
      <c r="N129" s="4793"/>
      <c r="O129" s="4793"/>
      <c r="P129" s="4793"/>
      <c r="Q129" s="4794"/>
      <c r="R129" s="473"/>
      <c r="S129" s="459"/>
      <c r="T129" s="459"/>
      <c r="U129" s="459"/>
      <c r="V129" s="459"/>
      <c r="W129" s="459"/>
      <c r="X129" s="459"/>
      <c r="Y129" s="459"/>
      <c r="Z129" s="459"/>
      <c r="AA129" s="459"/>
      <c r="AB129" s="459"/>
      <c r="AC129" s="459"/>
      <c r="AD129" s="459"/>
      <c r="AE129" s="459"/>
      <c r="AF129" s="459"/>
      <c r="AG129" s="459"/>
      <c r="AH129" s="459"/>
      <c r="AI129" s="459"/>
      <c r="AJ129" s="459"/>
      <c r="AK129" s="459"/>
      <c r="AL129" s="459"/>
      <c r="AM129" s="459"/>
      <c r="AN129" s="462"/>
    </row>
    <row r="130" spans="1:137" ht="12.6" customHeight="1">
      <c r="A130" s="455"/>
      <c r="B130" s="456"/>
      <c r="C130" s="456"/>
      <c r="D130" s="456"/>
      <c r="E130" s="456"/>
      <c r="F130" s="456"/>
      <c r="G130" s="472"/>
      <c r="H130" s="4803" t="s">
        <v>1575</v>
      </c>
      <c r="I130" s="4804"/>
      <c r="J130" s="4789" t="s">
        <v>1560</v>
      </c>
      <c r="K130" s="4789"/>
      <c r="L130" s="4789"/>
      <c r="M130" s="4789"/>
      <c r="N130" s="4789"/>
      <c r="O130" s="4789"/>
      <c r="P130" s="4789"/>
      <c r="Q130" s="4790"/>
      <c r="R130" s="4807"/>
      <c r="S130" s="4808"/>
      <c r="T130" s="4808"/>
      <c r="U130" s="4808"/>
      <c r="V130" s="4808"/>
      <c r="W130" s="4808"/>
      <c r="X130" s="4808"/>
      <c r="Y130" s="4808"/>
      <c r="Z130" s="4808"/>
      <c r="AA130" s="4808"/>
      <c r="AB130" s="4808"/>
      <c r="AC130" s="4808"/>
      <c r="AD130" s="4808"/>
      <c r="AE130" s="4808"/>
      <c r="AF130" s="4808"/>
      <c r="AG130" s="4808"/>
      <c r="AH130" s="4808"/>
      <c r="AI130" s="4808"/>
      <c r="AJ130" s="4808"/>
      <c r="AK130" s="4808"/>
      <c r="AL130" s="4808"/>
      <c r="AM130" s="4808"/>
      <c r="AN130" s="4809"/>
      <c r="AO130" s="440" t="s">
        <v>1644</v>
      </c>
    </row>
    <row r="131" spans="1:137" ht="12.6" customHeight="1">
      <c r="A131" s="446"/>
      <c r="B131" s="452"/>
      <c r="C131" s="452"/>
      <c r="D131" s="448"/>
      <c r="E131" s="456"/>
      <c r="F131" s="456"/>
      <c r="G131" s="472"/>
      <c r="H131" s="4805"/>
      <c r="I131" s="4806"/>
      <c r="J131" s="4793"/>
      <c r="K131" s="4793"/>
      <c r="L131" s="4793"/>
      <c r="M131" s="4793"/>
      <c r="N131" s="4793"/>
      <c r="O131" s="4793"/>
      <c r="P131" s="4793"/>
      <c r="Q131" s="4794"/>
      <c r="R131" s="4810"/>
      <c r="S131" s="4811"/>
      <c r="T131" s="4811"/>
      <c r="U131" s="4811"/>
      <c r="V131" s="4811"/>
      <c r="W131" s="4811"/>
      <c r="X131" s="4811"/>
      <c r="Y131" s="4811"/>
      <c r="Z131" s="4811"/>
      <c r="AA131" s="4811"/>
      <c r="AB131" s="4811"/>
      <c r="AC131" s="4811"/>
      <c r="AD131" s="4811"/>
      <c r="AE131" s="4811"/>
      <c r="AF131" s="4811"/>
      <c r="AG131" s="4811"/>
      <c r="AH131" s="4811"/>
      <c r="AI131" s="4811"/>
      <c r="AJ131" s="4811"/>
      <c r="AK131" s="4811"/>
      <c r="AL131" s="4811"/>
      <c r="AM131" s="4811"/>
      <c r="AN131" s="4812"/>
    </row>
    <row r="132" spans="1:137" ht="12.6" customHeight="1">
      <c r="A132" s="4803" t="s">
        <v>1575</v>
      </c>
      <c r="B132" s="4804"/>
      <c r="C132" s="4789" t="s">
        <v>1559</v>
      </c>
      <c r="D132" s="4789"/>
      <c r="E132" s="4789"/>
      <c r="F132" s="4789"/>
      <c r="G132" s="4790"/>
      <c r="H132" s="4813" t="s">
        <v>1632</v>
      </c>
      <c r="I132" s="4789"/>
      <c r="J132" s="4789"/>
      <c r="K132" s="4789"/>
      <c r="L132" s="4789"/>
      <c r="M132" s="4789"/>
      <c r="N132" s="4789"/>
      <c r="O132" s="4789"/>
      <c r="P132" s="4789"/>
      <c r="Q132" s="4790"/>
      <c r="R132" s="465" t="s">
        <v>1627</v>
      </c>
      <c r="S132" s="463"/>
      <c r="T132" s="463"/>
      <c r="U132" s="463"/>
      <c r="V132" s="463"/>
      <c r="W132" s="463"/>
      <c r="X132" s="463"/>
      <c r="Y132" s="463"/>
      <c r="Z132" s="463"/>
      <c r="AA132" s="463"/>
      <c r="AB132" s="463"/>
      <c r="AC132" s="463"/>
      <c r="AD132" s="463"/>
      <c r="AE132" s="463"/>
      <c r="AF132" s="463"/>
      <c r="AG132" s="463"/>
      <c r="AH132" s="463"/>
      <c r="AI132" s="463"/>
      <c r="AJ132" s="463"/>
      <c r="AK132" s="463"/>
      <c r="AL132" s="463"/>
      <c r="AM132" s="463"/>
      <c r="AN132" s="464"/>
    </row>
    <row r="133" spans="1:137" ht="12.6" customHeight="1">
      <c r="A133" s="4805"/>
      <c r="B133" s="4806"/>
      <c r="C133" s="4791"/>
      <c r="D133" s="4791"/>
      <c r="E133" s="4791"/>
      <c r="F133" s="4791"/>
      <c r="G133" s="4792"/>
      <c r="H133" s="4814"/>
      <c r="I133" s="4791"/>
      <c r="J133" s="4791"/>
      <c r="K133" s="4791"/>
      <c r="L133" s="4791"/>
      <c r="M133" s="4791"/>
      <c r="N133" s="4791"/>
      <c r="O133" s="4791"/>
      <c r="P133" s="4791"/>
      <c r="Q133" s="4792"/>
      <c r="R133" s="449" t="s">
        <v>1628</v>
      </c>
      <c r="S133" s="444"/>
      <c r="T133" s="444"/>
      <c r="U133" s="444"/>
      <c r="V133" s="444"/>
      <c r="W133" s="444"/>
      <c r="X133" s="444"/>
      <c r="Y133" s="453"/>
      <c r="Z133" s="453"/>
      <c r="AA133" s="453"/>
      <c r="AB133" s="453"/>
      <c r="AC133" s="453"/>
      <c r="AD133" s="453"/>
      <c r="AE133" s="453"/>
      <c r="AF133" s="453"/>
      <c r="AG133" s="454"/>
      <c r="AH133" s="454"/>
      <c r="AI133" s="444"/>
      <c r="AJ133" s="444"/>
      <c r="AK133" s="444"/>
      <c r="AL133" s="444"/>
      <c r="AM133" s="444"/>
      <c r="AN133" s="445"/>
    </row>
    <row r="134" spans="1:137" ht="12.6" customHeight="1">
      <c r="A134" s="446"/>
      <c r="B134" s="452"/>
      <c r="C134" s="443"/>
      <c r="D134" s="452"/>
      <c r="E134" s="443"/>
      <c r="F134" s="443"/>
      <c r="G134" s="469"/>
      <c r="H134" s="447"/>
      <c r="I134" s="448"/>
      <c r="J134" s="448"/>
      <c r="K134" s="448"/>
      <c r="L134" s="448"/>
      <c r="M134" s="448"/>
      <c r="N134" s="448"/>
      <c r="O134" s="448"/>
      <c r="P134" s="448"/>
      <c r="Q134" s="476"/>
      <c r="R134" s="449" t="s">
        <v>1629</v>
      </c>
      <c r="S134" s="444"/>
      <c r="T134" s="444"/>
      <c r="U134" s="444"/>
      <c r="V134" s="444"/>
      <c r="W134" s="444"/>
      <c r="X134" s="444"/>
      <c r="Y134" s="453"/>
      <c r="Z134" s="453"/>
      <c r="AA134" s="453"/>
      <c r="AB134" s="453"/>
      <c r="AC134" s="453"/>
      <c r="AD134" s="453"/>
      <c r="AE134" s="453"/>
      <c r="AF134" s="453"/>
      <c r="AG134" s="454"/>
      <c r="AH134" s="454"/>
      <c r="AI134" s="444"/>
      <c r="AJ134" s="444"/>
      <c r="AK134" s="444"/>
      <c r="AL134" s="444"/>
      <c r="AM134" s="444"/>
      <c r="AN134" s="445"/>
    </row>
    <row r="135" spans="1:137" ht="12.6" customHeight="1">
      <c r="A135" s="446"/>
      <c r="B135" s="443"/>
      <c r="C135" s="443"/>
      <c r="D135" s="443"/>
      <c r="E135" s="443"/>
      <c r="F135" s="443"/>
      <c r="G135" s="469"/>
      <c r="H135" s="447"/>
      <c r="I135" s="448"/>
      <c r="J135" s="448"/>
      <c r="K135" s="448"/>
      <c r="L135" s="448"/>
      <c r="M135" s="448"/>
      <c r="N135" s="448"/>
      <c r="O135" s="448"/>
      <c r="P135" s="448"/>
      <c r="Q135" s="476"/>
      <c r="R135" s="477" t="s">
        <v>1630</v>
      </c>
      <c r="S135" s="444"/>
      <c r="T135" s="444"/>
      <c r="U135" s="444"/>
      <c r="V135" s="444"/>
      <c r="W135" s="444"/>
      <c r="X135" s="444"/>
      <c r="Y135" s="453"/>
      <c r="Z135" s="453"/>
      <c r="AA135" s="453"/>
      <c r="AB135" s="453"/>
      <c r="AC135" s="453"/>
      <c r="AD135" s="453"/>
      <c r="AE135" s="453"/>
      <c r="AF135" s="453"/>
      <c r="AG135" s="454"/>
      <c r="AH135" s="454"/>
      <c r="AI135" s="444"/>
      <c r="AJ135" s="444"/>
      <c r="AK135" s="444"/>
      <c r="AL135" s="444"/>
      <c r="AM135" s="444"/>
      <c r="AN135" s="445"/>
      <c r="EG135"/>
    </row>
    <row r="136" spans="1:137" ht="12.6" customHeight="1">
      <c r="A136" s="457"/>
      <c r="B136" s="458"/>
      <c r="C136" s="458"/>
      <c r="D136" s="458"/>
      <c r="E136" s="458"/>
      <c r="F136" s="458"/>
      <c r="G136" s="471"/>
      <c r="H136" s="482"/>
      <c r="I136" s="474"/>
      <c r="J136" s="474"/>
      <c r="K136" s="474"/>
      <c r="L136" s="474"/>
      <c r="M136" s="474"/>
      <c r="N136" s="474"/>
      <c r="O136" s="474"/>
      <c r="P136" s="474"/>
      <c r="Q136" s="479"/>
      <c r="R136" s="480" t="s">
        <v>1631</v>
      </c>
      <c r="S136" s="459"/>
      <c r="T136" s="459"/>
      <c r="U136" s="459"/>
      <c r="V136" s="459"/>
      <c r="W136" s="459"/>
      <c r="X136" s="459"/>
      <c r="Y136" s="460"/>
      <c r="Z136" s="460"/>
      <c r="AA136" s="460"/>
      <c r="AB136" s="460"/>
      <c r="AC136" s="460"/>
      <c r="AD136" s="460"/>
      <c r="AE136" s="460"/>
      <c r="AF136" s="460"/>
      <c r="AG136" s="461"/>
      <c r="AH136" s="461"/>
      <c r="AI136" s="459"/>
      <c r="AJ136" s="459"/>
      <c r="AK136" s="459"/>
      <c r="AL136" s="459"/>
      <c r="AM136" s="459"/>
      <c r="AN136" s="462"/>
      <c r="AO136" s="440" t="s">
        <v>1649</v>
      </c>
      <c r="EG136"/>
    </row>
    <row r="137" spans="1:137" ht="12.6" customHeight="1">
      <c r="A137" s="443"/>
      <c r="B137" s="443"/>
      <c r="C137" s="443"/>
      <c r="D137" s="443"/>
      <c r="E137" s="443"/>
      <c r="F137" s="443"/>
      <c r="G137" s="443"/>
      <c r="H137" s="795"/>
      <c r="I137" s="795"/>
      <c r="J137" s="795"/>
      <c r="K137" s="795"/>
      <c r="L137" s="795"/>
      <c r="M137" s="795"/>
      <c r="N137" s="795"/>
      <c r="O137" s="795"/>
      <c r="P137" s="795"/>
      <c r="Q137" s="838"/>
      <c r="R137" s="477"/>
      <c r="S137" s="444"/>
      <c r="T137" s="444"/>
      <c r="U137" s="444"/>
      <c r="V137" s="444"/>
      <c r="W137" s="444"/>
      <c r="X137" s="444"/>
      <c r="Y137" s="453"/>
      <c r="Z137" s="453"/>
      <c r="AA137" s="453"/>
      <c r="AB137" s="453"/>
      <c r="AC137" s="453"/>
      <c r="AD137" s="453"/>
      <c r="AE137" s="453"/>
      <c r="AF137" s="453"/>
      <c r="AG137" s="454"/>
      <c r="AH137" s="454"/>
      <c r="AI137" s="444"/>
      <c r="AJ137" s="444"/>
      <c r="AK137" s="444"/>
      <c r="AL137" s="444"/>
      <c r="AM137" s="444"/>
      <c r="AN137" s="444"/>
      <c r="EG137"/>
    </row>
    <row r="138" spans="1:137" ht="12.6" customHeight="1">
      <c r="A138" s="443"/>
      <c r="B138" s="443"/>
      <c r="C138" s="443"/>
      <c r="D138" s="443"/>
      <c r="E138" s="443"/>
      <c r="F138" s="443"/>
      <c r="G138" s="443"/>
      <c r="H138" s="795"/>
      <c r="I138" s="795"/>
      <c r="J138" s="795"/>
      <c r="K138" s="795"/>
      <c r="L138" s="795"/>
      <c r="M138" s="795"/>
      <c r="N138" s="795"/>
      <c r="O138" s="795"/>
      <c r="P138" s="795"/>
      <c r="Q138" s="838"/>
      <c r="R138" s="477"/>
      <c r="S138" s="444"/>
      <c r="T138" s="444"/>
      <c r="U138" s="444"/>
      <c r="V138" s="444"/>
      <c r="W138" s="444"/>
      <c r="X138" s="444"/>
      <c r="Y138" s="453"/>
      <c r="Z138" s="453"/>
      <c r="AA138" s="453"/>
      <c r="AB138" s="453"/>
      <c r="AC138" s="453"/>
      <c r="AD138" s="453"/>
      <c r="AE138" s="453"/>
      <c r="AF138" s="453"/>
      <c r="AG138" s="454"/>
      <c r="AH138" s="454"/>
      <c r="AI138" s="444"/>
      <c r="AJ138" s="444"/>
      <c r="AK138" s="444"/>
      <c r="AL138" s="444"/>
      <c r="AM138" s="444"/>
      <c r="AN138" s="444"/>
      <c r="EG138"/>
    </row>
    <row r="139" spans="1:137" ht="12.6" customHeight="1">
      <c r="A139" s="443"/>
      <c r="B139" s="443"/>
      <c r="C139" s="443"/>
      <c r="D139" s="443"/>
      <c r="E139" s="443"/>
      <c r="F139" s="443"/>
      <c r="G139" s="443"/>
      <c r="H139" s="795"/>
      <c r="I139" s="795"/>
      <c r="J139" s="795"/>
      <c r="K139" s="795"/>
      <c r="L139" s="795"/>
      <c r="M139" s="795"/>
      <c r="N139" s="795"/>
      <c r="O139" s="795"/>
      <c r="P139" s="795"/>
      <c r="Q139" s="838"/>
      <c r="R139" s="477"/>
      <c r="S139" s="444"/>
      <c r="T139" s="444"/>
      <c r="U139" s="444"/>
      <c r="V139" s="444"/>
      <c r="W139" s="444"/>
      <c r="X139" s="444"/>
      <c r="Y139" s="453"/>
      <c r="Z139" s="453"/>
      <c r="AA139" s="453"/>
      <c r="AB139" s="453"/>
      <c r="AC139" s="453"/>
      <c r="AD139" s="453"/>
      <c r="AE139" s="453"/>
      <c r="AF139" s="453"/>
      <c r="AG139" s="454"/>
      <c r="AH139" s="454"/>
      <c r="AI139" s="444"/>
      <c r="AJ139" s="444"/>
      <c r="AK139" s="444"/>
      <c r="AL139" s="444"/>
      <c r="AM139" s="444"/>
      <c r="AN139" s="444"/>
      <c r="EG139"/>
    </row>
    <row r="140" spans="1:137" ht="12.6" customHeight="1">
      <c r="A140" s="91"/>
      <c r="B140" s="91"/>
      <c r="C140" s="91"/>
      <c r="D140" s="91"/>
      <c r="E140" s="91"/>
      <c r="F140" s="91"/>
      <c r="G140" s="91"/>
      <c r="H140" s="91"/>
      <c r="I140" s="91"/>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127" t="s">
        <v>137</v>
      </c>
      <c r="AO140" s="485" t="s">
        <v>1655</v>
      </c>
      <c r="AP140" s="485"/>
      <c r="AQ140" s="485"/>
      <c r="AR140" s="485"/>
      <c r="AS140" s="485"/>
      <c r="AT140" s="485"/>
      <c r="AU140" s="485"/>
      <c r="AV140" s="485"/>
      <c r="AW140" s="485"/>
      <c r="AX140" s="485"/>
      <c r="AY140" s="485"/>
      <c r="AZ140" s="485"/>
      <c r="BA140" s="485"/>
      <c r="BB140" s="485"/>
      <c r="BC140" s="485"/>
      <c r="BD140" s="485"/>
      <c r="BE140" s="485"/>
      <c r="BF140" s="485"/>
      <c r="BG140" s="485"/>
      <c r="BH140" s="485"/>
      <c r="BI140" s="485"/>
      <c r="BJ140" s="485"/>
      <c r="BK140" s="485"/>
      <c r="BL140" s="485"/>
      <c r="BM140" s="485"/>
      <c r="BN140" s="485"/>
      <c r="BO140" s="485"/>
      <c r="BP140" s="485"/>
      <c r="BQ140" s="485"/>
      <c r="BR140" s="485"/>
      <c r="BS140" s="485"/>
      <c r="BT140" s="485"/>
      <c r="BU140" s="485"/>
      <c r="BV140" s="485"/>
      <c r="BW140" s="485"/>
      <c r="BX140" s="485"/>
      <c r="BY140" s="485"/>
      <c r="BZ140" s="485"/>
      <c r="CA140" s="485"/>
      <c r="CB140" s="127" t="s">
        <v>137</v>
      </c>
      <c r="CC140" s="485" t="s">
        <v>1656</v>
      </c>
      <c r="CD140" s="485"/>
      <c r="CE140" s="485"/>
      <c r="CF140" s="485"/>
      <c r="CG140" s="485"/>
      <c r="CH140" s="485"/>
      <c r="CI140" s="485"/>
      <c r="CJ140" s="485"/>
      <c r="CK140" s="485"/>
      <c r="CL140" s="485"/>
      <c r="CM140" s="485"/>
      <c r="CN140" s="485"/>
      <c r="CO140" s="485"/>
      <c r="CP140" s="485"/>
      <c r="CQ140" s="485"/>
      <c r="CR140" s="485"/>
      <c r="CS140" s="485"/>
      <c r="CT140" s="485"/>
      <c r="CU140" s="485"/>
      <c r="CV140" s="485"/>
      <c r="CW140" s="485"/>
      <c r="CX140" s="485"/>
      <c r="CY140" s="485"/>
      <c r="CZ140" s="485"/>
      <c r="DA140" s="485"/>
      <c r="DB140" s="485"/>
      <c r="DC140" s="485"/>
      <c r="DD140" s="485"/>
      <c r="DE140" s="485"/>
      <c r="DF140" s="485"/>
      <c r="DG140" s="485"/>
      <c r="DH140" s="485"/>
      <c r="DI140" s="485"/>
      <c r="DJ140" s="485"/>
      <c r="DK140" s="485"/>
      <c r="DL140" s="485"/>
      <c r="DM140" s="485"/>
      <c r="DN140" s="485"/>
      <c r="DO140" s="485"/>
      <c r="DP140" s="127" t="s">
        <v>137</v>
      </c>
      <c r="EG140"/>
    </row>
    <row r="141" spans="1:137" ht="12.6" customHeight="1">
      <c r="A141" s="126" t="s">
        <v>135</v>
      </c>
      <c r="B141" s="91"/>
      <c r="C141" s="91"/>
      <c r="D141" s="91"/>
      <c r="E141" s="91"/>
      <c r="F141" s="91"/>
      <c r="G141" s="91"/>
      <c r="H141" s="91"/>
      <c r="I141" s="91"/>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126" t="s">
        <v>135</v>
      </c>
      <c r="AP141" s="91"/>
      <c r="AQ141" s="91"/>
      <c r="AR141" s="91"/>
      <c r="AS141" s="91"/>
      <c r="AT141" s="91"/>
      <c r="AU141" s="91"/>
      <c r="AV141" s="91"/>
      <c r="AW141" s="91"/>
      <c r="AX141" s="91"/>
      <c r="AY141" s="91"/>
      <c r="AZ141" s="91"/>
      <c r="BA141" s="91"/>
      <c r="BB141" s="91"/>
      <c r="BC141" s="91"/>
      <c r="BD141" s="91"/>
      <c r="BE141" s="91"/>
      <c r="BF141" s="91"/>
      <c r="BG141" s="91"/>
      <c r="BH141" s="91"/>
      <c r="BI141" s="91"/>
      <c r="BJ141" s="91"/>
      <c r="BK141" s="91"/>
      <c r="BL141" s="91"/>
      <c r="BM141" s="91"/>
      <c r="BN141" s="91"/>
      <c r="BO141" s="91"/>
      <c r="BP141" s="91"/>
      <c r="BQ141" s="91"/>
      <c r="BR141" s="91"/>
      <c r="BS141" s="91"/>
      <c r="BT141" s="91"/>
      <c r="BU141" s="91"/>
      <c r="BV141" s="91"/>
      <c r="BW141" s="91"/>
      <c r="BX141" s="91"/>
      <c r="BY141" s="91"/>
      <c r="BZ141" s="91"/>
      <c r="CA141" s="91"/>
      <c r="CB141" s="91"/>
      <c r="CC141" s="126" t="s">
        <v>135</v>
      </c>
      <c r="CD141" s="91"/>
      <c r="CE141" s="91"/>
      <c r="CF141" s="91"/>
      <c r="CG141" s="91"/>
      <c r="CH141" s="91"/>
      <c r="CI141" s="91"/>
      <c r="CJ141" s="91"/>
      <c r="CK141" s="91"/>
      <c r="CL141" s="91"/>
      <c r="CM141" s="91"/>
      <c r="CN141" s="91"/>
      <c r="CO141" s="91"/>
      <c r="CP141" s="91"/>
      <c r="CQ141" s="91"/>
      <c r="CR141" s="91"/>
      <c r="CS141" s="91"/>
      <c r="CT141" s="91"/>
      <c r="CU141" s="91"/>
      <c r="CV141" s="91"/>
      <c r="CW141" s="91"/>
      <c r="CX141" s="91"/>
      <c r="CY141" s="91"/>
      <c r="CZ141" s="91"/>
      <c r="DA141" s="91"/>
      <c r="DB141" s="91"/>
      <c r="DC141" s="91"/>
      <c r="DD141" s="91"/>
      <c r="DE141" s="91"/>
      <c r="DF141" s="91"/>
      <c r="DG141" s="91"/>
      <c r="DH141" s="91"/>
      <c r="DI141" s="91"/>
      <c r="DJ141" s="91"/>
      <c r="DK141" s="91"/>
      <c r="DL141" s="91"/>
      <c r="DM141" s="91"/>
      <c r="DN141" s="91"/>
      <c r="DO141" s="91"/>
      <c r="DP141" s="91"/>
      <c r="EG141"/>
    </row>
    <row r="142" spans="1:137" ht="12.6" customHeight="1">
      <c r="A142" s="128"/>
      <c r="B142" s="2431" t="s">
        <v>1633</v>
      </c>
      <c r="C142" s="2431"/>
      <c r="D142" s="2431"/>
      <c r="E142" s="2431"/>
      <c r="F142" s="2431"/>
      <c r="G142" s="130"/>
      <c r="H142" s="4817">
        <f>A48</f>
        <v>0</v>
      </c>
      <c r="I142" s="4818"/>
      <c r="J142" s="4818"/>
      <c r="K142" s="4818"/>
      <c r="L142" s="4818"/>
      <c r="M142" s="4818"/>
      <c r="N142" s="4818"/>
      <c r="O142" s="4818"/>
      <c r="P142" s="4818"/>
      <c r="Q142" s="4818"/>
      <c r="R142" s="4818"/>
      <c r="S142" s="4818"/>
      <c r="T142" s="4818"/>
      <c r="U142" s="4818"/>
      <c r="V142" s="4818"/>
      <c r="W142" s="4818"/>
      <c r="X142" s="4818"/>
      <c r="Y142" s="4818"/>
      <c r="Z142" s="4818"/>
      <c r="AA142" s="4818"/>
      <c r="AB142" s="4818"/>
      <c r="AC142" s="4818"/>
      <c r="AD142" s="4818"/>
      <c r="AE142" s="4818"/>
      <c r="AF142" s="4818"/>
      <c r="AG142" s="4818"/>
      <c r="AH142" s="4818"/>
      <c r="AI142" s="4818"/>
      <c r="AJ142" s="4818"/>
      <c r="AK142" s="4818"/>
      <c r="AL142" s="4818"/>
      <c r="AM142" s="4818"/>
      <c r="AN142" s="4819"/>
      <c r="AO142" s="128"/>
      <c r="AP142" s="2431" t="s">
        <v>1633</v>
      </c>
      <c r="AQ142" s="2431"/>
      <c r="AR142" s="2431"/>
      <c r="AS142" s="2431"/>
      <c r="AT142" s="2431"/>
      <c r="AU142" s="130"/>
      <c r="AV142" s="4825" t="s">
        <v>1661</v>
      </c>
      <c r="AW142" s="4826"/>
      <c r="AX142" s="4826"/>
      <c r="AY142" s="4826"/>
      <c r="AZ142" s="4826"/>
      <c r="BA142" s="4826"/>
      <c r="BB142" s="4826"/>
      <c r="BC142" s="4826"/>
      <c r="BD142" s="4826"/>
      <c r="BE142" s="4826"/>
      <c r="BF142" s="4826"/>
      <c r="BG142" s="4826"/>
      <c r="BH142" s="4826"/>
      <c r="BI142" s="4826"/>
      <c r="BJ142" s="4826"/>
      <c r="BK142" s="4826"/>
      <c r="BL142" s="4826"/>
      <c r="BM142" s="4826"/>
      <c r="BN142" s="4826"/>
      <c r="BO142" s="4826"/>
      <c r="BP142" s="4826"/>
      <c r="BQ142" s="4826"/>
      <c r="BR142" s="4826"/>
      <c r="BS142" s="4826"/>
      <c r="BT142" s="4826"/>
      <c r="BU142" s="4826"/>
      <c r="BV142" s="4826"/>
      <c r="BW142" s="4826"/>
      <c r="BX142" s="4826"/>
      <c r="BY142" s="4826"/>
      <c r="BZ142" s="4826"/>
      <c r="CA142" s="4826"/>
      <c r="CB142" s="4827"/>
      <c r="CC142" s="128"/>
      <c r="CD142" s="2431" t="s">
        <v>1633</v>
      </c>
      <c r="CE142" s="2431"/>
      <c r="CF142" s="2431"/>
      <c r="CG142" s="2431"/>
      <c r="CH142" s="2431"/>
      <c r="CI142" s="130"/>
      <c r="CJ142" s="4825" t="s">
        <v>1650</v>
      </c>
      <c r="CK142" s="4826"/>
      <c r="CL142" s="4826"/>
      <c r="CM142" s="4826"/>
      <c r="CN142" s="4826"/>
      <c r="CO142" s="4826"/>
      <c r="CP142" s="4826"/>
      <c r="CQ142" s="4826"/>
      <c r="CR142" s="4826"/>
      <c r="CS142" s="4826"/>
      <c r="CT142" s="4826"/>
      <c r="CU142" s="4826"/>
      <c r="CV142" s="4826"/>
      <c r="CW142" s="4826"/>
      <c r="CX142" s="4826"/>
      <c r="CY142" s="4826"/>
      <c r="CZ142" s="4826"/>
      <c r="DA142" s="4826"/>
      <c r="DB142" s="4826"/>
      <c r="DC142" s="4826"/>
      <c r="DD142" s="4826"/>
      <c r="DE142" s="4826"/>
      <c r="DF142" s="4826"/>
      <c r="DG142" s="4826"/>
      <c r="DH142" s="4826"/>
      <c r="DI142" s="4826"/>
      <c r="DJ142" s="4826"/>
      <c r="DK142" s="4826"/>
      <c r="DL142" s="4826"/>
      <c r="DM142" s="4826"/>
      <c r="DN142" s="4826"/>
      <c r="DO142" s="4826"/>
      <c r="DP142" s="4827"/>
      <c r="EG142"/>
    </row>
    <row r="143" spans="1:137" ht="12.6" customHeight="1">
      <c r="A143" s="441"/>
      <c r="B143" s="2423"/>
      <c r="C143" s="2423"/>
      <c r="D143" s="2423"/>
      <c r="E143" s="2423"/>
      <c r="F143" s="2423"/>
      <c r="G143" s="59"/>
      <c r="H143" s="4820"/>
      <c r="I143" s="4821"/>
      <c r="J143" s="4821"/>
      <c r="K143" s="4821"/>
      <c r="L143" s="4821"/>
      <c r="M143" s="4821"/>
      <c r="N143" s="4821"/>
      <c r="O143" s="4821"/>
      <c r="P143" s="4821"/>
      <c r="Q143" s="4821"/>
      <c r="R143" s="4821"/>
      <c r="S143" s="4821"/>
      <c r="T143" s="4821"/>
      <c r="U143" s="4821"/>
      <c r="V143" s="4821"/>
      <c r="W143" s="4821"/>
      <c r="X143" s="4821"/>
      <c r="Y143" s="4821"/>
      <c r="Z143" s="4821"/>
      <c r="AA143" s="4821"/>
      <c r="AB143" s="4821"/>
      <c r="AC143" s="4821"/>
      <c r="AD143" s="4821"/>
      <c r="AE143" s="4821"/>
      <c r="AF143" s="4821"/>
      <c r="AG143" s="4821"/>
      <c r="AH143" s="4821"/>
      <c r="AI143" s="4821"/>
      <c r="AJ143" s="4821"/>
      <c r="AK143" s="4821"/>
      <c r="AL143" s="4821"/>
      <c r="AM143" s="4821"/>
      <c r="AN143" s="4822"/>
      <c r="AO143" s="441"/>
      <c r="AP143" s="2423"/>
      <c r="AQ143" s="2423"/>
      <c r="AR143" s="2423"/>
      <c r="AS143" s="2423"/>
      <c r="AT143" s="2423"/>
      <c r="AU143" s="59"/>
      <c r="AV143" s="4828"/>
      <c r="AW143" s="4829"/>
      <c r="AX143" s="4829"/>
      <c r="AY143" s="4829"/>
      <c r="AZ143" s="4829"/>
      <c r="BA143" s="4829"/>
      <c r="BB143" s="4829"/>
      <c r="BC143" s="4829"/>
      <c r="BD143" s="4829"/>
      <c r="BE143" s="4829"/>
      <c r="BF143" s="4829"/>
      <c r="BG143" s="4829"/>
      <c r="BH143" s="4829"/>
      <c r="BI143" s="4829"/>
      <c r="BJ143" s="4829"/>
      <c r="BK143" s="4829"/>
      <c r="BL143" s="4829"/>
      <c r="BM143" s="4829"/>
      <c r="BN143" s="4829"/>
      <c r="BO143" s="4829"/>
      <c r="BP143" s="4829"/>
      <c r="BQ143" s="4829"/>
      <c r="BR143" s="4829"/>
      <c r="BS143" s="4829"/>
      <c r="BT143" s="4829"/>
      <c r="BU143" s="4829"/>
      <c r="BV143" s="4829"/>
      <c r="BW143" s="4829"/>
      <c r="BX143" s="4829"/>
      <c r="BY143" s="4829"/>
      <c r="BZ143" s="4829"/>
      <c r="CA143" s="4829"/>
      <c r="CB143" s="4830"/>
      <c r="CC143" s="441"/>
      <c r="CD143" s="2423"/>
      <c r="CE143" s="2423"/>
      <c r="CF143" s="2423"/>
      <c r="CG143" s="2423"/>
      <c r="CH143" s="2423"/>
      <c r="CI143" s="59"/>
      <c r="CJ143" s="4828"/>
      <c r="CK143" s="4829"/>
      <c r="CL143" s="4829"/>
      <c r="CM143" s="4829"/>
      <c r="CN143" s="4829"/>
      <c r="CO143" s="4829"/>
      <c r="CP143" s="4829"/>
      <c r="CQ143" s="4829"/>
      <c r="CR143" s="4829"/>
      <c r="CS143" s="4829"/>
      <c r="CT143" s="4829"/>
      <c r="CU143" s="4829"/>
      <c r="CV143" s="4829"/>
      <c r="CW143" s="4829"/>
      <c r="CX143" s="4829"/>
      <c r="CY143" s="4829"/>
      <c r="CZ143" s="4829"/>
      <c r="DA143" s="4829"/>
      <c r="DB143" s="4829"/>
      <c r="DC143" s="4829"/>
      <c r="DD143" s="4829"/>
      <c r="DE143" s="4829"/>
      <c r="DF143" s="4829"/>
      <c r="DG143" s="4829"/>
      <c r="DH143" s="4829"/>
      <c r="DI143" s="4829"/>
      <c r="DJ143" s="4829"/>
      <c r="DK143" s="4829"/>
      <c r="DL143" s="4829"/>
      <c r="DM143" s="4829"/>
      <c r="DN143" s="4829"/>
      <c r="DO143" s="4829"/>
      <c r="DP143" s="4830"/>
      <c r="EG143"/>
    </row>
    <row r="144" spans="1:137" ht="12.6" customHeight="1">
      <c r="A144" s="128"/>
      <c r="B144" s="2431" t="s">
        <v>1634</v>
      </c>
      <c r="C144" s="2431"/>
      <c r="D144" s="2431"/>
      <c r="E144" s="2431"/>
      <c r="F144" s="2431"/>
      <c r="G144" s="130"/>
      <c r="H144" s="2379"/>
      <c r="I144" s="2380"/>
      <c r="J144" s="2380"/>
      <c r="K144" s="2380"/>
      <c r="L144" s="2380"/>
      <c r="M144" s="2380"/>
      <c r="N144" s="2380"/>
      <c r="O144" s="2380"/>
      <c r="P144" s="2380"/>
      <c r="Q144" s="2380"/>
      <c r="R144" s="2380"/>
      <c r="S144" s="2380"/>
      <c r="T144" s="2380"/>
      <c r="U144" s="2380"/>
      <c r="V144" s="2380"/>
      <c r="W144" s="2380"/>
      <c r="X144" s="2380"/>
      <c r="Y144" s="2380"/>
      <c r="Z144" s="2380"/>
      <c r="AA144" s="2380"/>
      <c r="AB144" s="2380"/>
      <c r="AC144" s="2380"/>
      <c r="AD144" s="2380"/>
      <c r="AE144" s="2380"/>
      <c r="AF144" s="2380"/>
      <c r="AG144" s="2380"/>
      <c r="AH144" s="2380"/>
      <c r="AI144" s="2380"/>
      <c r="AJ144" s="2380"/>
      <c r="AK144" s="2380"/>
      <c r="AL144" s="2380"/>
      <c r="AM144" s="2380"/>
      <c r="AN144" s="2381"/>
      <c r="AO144" s="128"/>
      <c r="AP144" s="2431" t="s">
        <v>1634</v>
      </c>
      <c r="AQ144" s="2431"/>
      <c r="AR144" s="2431"/>
      <c r="AS144" s="2431"/>
      <c r="AT144" s="2431"/>
      <c r="AU144" s="130"/>
      <c r="AV144" s="4831" t="s">
        <v>1651</v>
      </c>
      <c r="AW144" s="4832"/>
      <c r="AX144" s="4832"/>
      <c r="AY144" s="4832"/>
      <c r="AZ144" s="4832"/>
      <c r="BA144" s="4832"/>
      <c r="BB144" s="4832"/>
      <c r="BC144" s="4832"/>
      <c r="BD144" s="4832"/>
      <c r="BE144" s="4832"/>
      <c r="BF144" s="4832"/>
      <c r="BG144" s="4832"/>
      <c r="BH144" s="4832"/>
      <c r="BI144" s="4832"/>
      <c r="BJ144" s="4832"/>
      <c r="BK144" s="4832"/>
      <c r="BL144" s="4832"/>
      <c r="BM144" s="4832"/>
      <c r="BN144" s="4832"/>
      <c r="BO144" s="4832"/>
      <c r="BP144" s="4832"/>
      <c r="BQ144" s="4832"/>
      <c r="BR144" s="4832"/>
      <c r="BS144" s="4832"/>
      <c r="BT144" s="4832"/>
      <c r="BU144" s="4832"/>
      <c r="BV144" s="4832"/>
      <c r="BW144" s="4832"/>
      <c r="BX144" s="4832"/>
      <c r="BY144" s="4832"/>
      <c r="BZ144" s="4832"/>
      <c r="CA144" s="4832"/>
      <c r="CB144" s="4833"/>
      <c r="CC144" s="128"/>
      <c r="CD144" s="2431" t="s">
        <v>1634</v>
      </c>
      <c r="CE144" s="2431"/>
      <c r="CF144" s="2431"/>
      <c r="CG144" s="2431"/>
      <c r="CH144" s="2431"/>
      <c r="CI144" s="130"/>
      <c r="CJ144" s="4831" t="s">
        <v>1657</v>
      </c>
      <c r="CK144" s="4832"/>
      <c r="CL144" s="4832"/>
      <c r="CM144" s="4832"/>
      <c r="CN144" s="4832"/>
      <c r="CO144" s="4832"/>
      <c r="CP144" s="4832"/>
      <c r="CQ144" s="4832"/>
      <c r="CR144" s="4832"/>
      <c r="CS144" s="4832"/>
      <c r="CT144" s="4832"/>
      <c r="CU144" s="4832"/>
      <c r="CV144" s="4832"/>
      <c r="CW144" s="4832"/>
      <c r="CX144" s="4832"/>
      <c r="CY144" s="4832"/>
      <c r="CZ144" s="4832"/>
      <c r="DA144" s="4832"/>
      <c r="DB144" s="4832"/>
      <c r="DC144" s="4832"/>
      <c r="DD144" s="4832"/>
      <c r="DE144" s="4832"/>
      <c r="DF144" s="4832"/>
      <c r="DG144" s="4832"/>
      <c r="DH144" s="4832"/>
      <c r="DI144" s="4832"/>
      <c r="DJ144" s="4832"/>
      <c r="DK144" s="4832"/>
      <c r="DL144" s="4832"/>
      <c r="DM144" s="4832"/>
      <c r="DN144" s="4832"/>
      <c r="DO144" s="4832"/>
      <c r="DP144" s="4833"/>
      <c r="EG144"/>
    </row>
    <row r="145" spans="1:137" ht="12.6" customHeight="1">
      <c r="A145" s="441"/>
      <c r="B145" s="2423"/>
      <c r="C145" s="2423"/>
      <c r="D145" s="2423"/>
      <c r="E145" s="2423"/>
      <c r="F145" s="2423"/>
      <c r="G145" s="59"/>
      <c r="H145" s="2385"/>
      <c r="I145" s="2386"/>
      <c r="J145" s="2386"/>
      <c r="K145" s="2386"/>
      <c r="L145" s="2386"/>
      <c r="M145" s="2386"/>
      <c r="N145" s="2386"/>
      <c r="O145" s="2386"/>
      <c r="P145" s="2386"/>
      <c r="Q145" s="2386"/>
      <c r="R145" s="2386"/>
      <c r="S145" s="2386"/>
      <c r="T145" s="2386"/>
      <c r="U145" s="2386"/>
      <c r="V145" s="2386"/>
      <c r="W145" s="2386"/>
      <c r="X145" s="2386"/>
      <c r="Y145" s="2386"/>
      <c r="Z145" s="2386"/>
      <c r="AA145" s="2386"/>
      <c r="AB145" s="2386"/>
      <c r="AC145" s="2386"/>
      <c r="AD145" s="2386"/>
      <c r="AE145" s="2386"/>
      <c r="AF145" s="2386"/>
      <c r="AG145" s="2386"/>
      <c r="AH145" s="2386"/>
      <c r="AI145" s="2386"/>
      <c r="AJ145" s="2386"/>
      <c r="AK145" s="2386"/>
      <c r="AL145" s="2386"/>
      <c r="AM145" s="2386"/>
      <c r="AN145" s="2387"/>
      <c r="AO145" s="441"/>
      <c r="AP145" s="2423"/>
      <c r="AQ145" s="2423"/>
      <c r="AR145" s="2423"/>
      <c r="AS145" s="2423"/>
      <c r="AT145" s="2423"/>
      <c r="AU145" s="59"/>
      <c r="AV145" s="4834"/>
      <c r="AW145" s="4835"/>
      <c r="AX145" s="4835"/>
      <c r="AY145" s="4835"/>
      <c r="AZ145" s="4835"/>
      <c r="BA145" s="4835"/>
      <c r="BB145" s="4835"/>
      <c r="BC145" s="4835"/>
      <c r="BD145" s="4835"/>
      <c r="BE145" s="4835"/>
      <c r="BF145" s="4835"/>
      <c r="BG145" s="4835"/>
      <c r="BH145" s="4835"/>
      <c r="BI145" s="4835"/>
      <c r="BJ145" s="4835"/>
      <c r="BK145" s="4835"/>
      <c r="BL145" s="4835"/>
      <c r="BM145" s="4835"/>
      <c r="BN145" s="4835"/>
      <c r="BO145" s="4835"/>
      <c r="BP145" s="4835"/>
      <c r="BQ145" s="4835"/>
      <c r="BR145" s="4835"/>
      <c r="BS145" s="4835"/>
      <c r="BT145" s="4835"/>
      <c r="BU145" s="4835"/>
      <c r="BV145" s="4835"/>
      <c r="BW145" s="4835"/>
      <c r="BX145" s="4835"/>
      <c r="BY145" s="4835"/>
      <c r="BZ145" s="4835"/>
      <c r="CA145" s="4835"/>
      <c r="CB145" s="4836"/>
      <c r="CC145" s="441"/>
      <c r="CD145" s="2423"/>
      <c r="CE145" s="2423"/>
      <c r="CF145" s="2423"/>
      <c r="CG145" s="2423"/>
      <c r="CH145" s="2423"/>
      <c r="CI145" s="59"/>
      <c r="CJ145" s="4834"/>
      <c r="CK145" s="4835"/>
      <c r="CL145" s="4835"/>
      <c r="CM145" s="4835"/>
      <c r="CN145" s="4835"/>
      <c r="CO145" s="4835"/>
      <c r="CP145" s="4835"/>
      <c r="CQ145" s="4835"/>
      <c r="CR145" s="4835"/>
      <c r="CS145" s="4835"/>
      <c r="CT145" s="4835"/>
      <c r="CU145" s="4835"/>
      <c r="CV145" s="4835"/>
      <c r="CW145" s="4835"/>
      <c r="CX145" s="4835"/>
      <c r="CY145" s="4835"/>
      <c r="CZ145" s="4835"/>
      <c r="DA145" s="4835"/>
      <c r="DB145" s="4835"/>
      <c r="DC145" s="4835"/>
      <c r="DD145" s="4835"/>
      <c r="DE145" s="4835"/>
      <c r="DF145" s="4835"/>
      <c r="DG145" s="4835"/>
      <c r="DH145" s="4835"/>
      <c r="DI145" s="4835"/>
      <c r="DJ145" s="4835"/>
      <c r="DK145" s="4835"/>
      <c r="DL145" s="4835"/>
      <c r="DM145" s="4835"/>
      <c r="DN145" s="4835"/>
      <c r="DO145" s="4835"/>
      <c r="DP145" s="4836"/>
      <c r="EG145"/>
    </row>
    <row r="146" spans="1:137" ht="12.6" customHeight="1">
      <c r="A146" s="128"/>
      <c r="B146" s="2431" t="s">
        <v>1645</v>
      </c>
      <c r="C146" s="2431"/>
      <c r="D146" s="2431"/>
      <c r="E146" s="2431"/>
      <c r="F146" s="2431"/>
      <c r="G146" s="130"/>
      <c r="H146" s="2379"/>
      <c r="I146" s="2380"/>
      <c r="J146" s="2380"/>
      <c r="K146" s="2380"/>
      <c r="L146" s="2380"/>
      <c r="M146" s="2380"/>
      <c r="N146" s="2380"/>
      <c r="O146" s="2380"/>
      <c r="P146" s="2380"/>
      <c r="Q146" s="2380"/>
      <c r="R146" s="2380"/>
      <c r="S146" s="2380"/>
      <c r="T146" s="2380"/>
      <c r="U146" s="2380"/>
      <c r="V146" s="2380"/>
      <c r="W146" s="2380"/>
      <c r="X146" s="2380"/>
      <c r="Y146" s="2380"/>
      <c r="Z146" s="2380"/>
      <c r="AA146" s="2380"/>
      <c r="AB146" s="2380"/>
      <c r="AC146" s="2380"/>
      <c r="AD146" s="2380"/>
      <c r="AE146" s="2380"/>
      <c r="AF146" s="2380"/>
      <c r="AG146" s="2380"/>
      <c r="AH146" s="2380"/>
      <c r="AI146" s="2380"/>
      <c r="AJ146" s="2380"/>
      <c r="AK146" s="2380"/>
      <c r="AL146" s="2380"/>
      <c r="AM146" s="2380"/>
      <c r="AN146" s="2381"/>
      <c r="AO146" s="128"/>
      <c r="AP146" s="2431" t="s">
        <v>1645</v>
      </c>
      <c r="AQ146" s="2431"/>
      <c r="AR146" s="2431"/>
      <c r="AS146" s="2431"/>
      <c r="AT146" s="2431"/>
      <c r="AU146" s="130"/>
      <c r="AV146" s="4831" t="s">
        <v>1652</v>
      </c>
      <c r="AW146" s="4832"/>
      <c r="AX146" s="4832"/>
      <c r="AY146" s="4832"/>
      <c r="AZ146" s="4832"/>
      <c r="BA146" s="4832"/>
      <c r="BB146" s="4832"/>
      <c r="BC146" s="4832"/>
      <c r="BD146" s="4832"/>
      <c r="BE146" s="4832"/>
      <c r="BF146" s="4832"/>
      <c r="BG146" s="4832"/>
      <c r="BH146" s="4832"/>
      <c r="BI146" s="4832"/>
      <c r="BJ146" s="4832"/>
      <c r="BK146" s="4832"/>
      <c r="BL146" s="4832"/>
      <c r="BM146" s="4832"/>
      <c r="BN146" s="4832"/>
      <c r="BO146" s="4832"/>
      <c r="BP146" s="4832"/>
      <c r="BQ146" s="4832"/>
      <c r="BR146" s="4832"/>
      <c r="BS146" s="4832"/>
      <c r="BT146" s="4832"/>
      <c r="BU146" s="4832"/>
      <c r="BV146" s="4832"/>
      <c r="BW146" s="4832"/>
      <c r="BX146" s="4832"/>
      <c r="BY146" s="4832"/>
      <c r="BZ146" s="4832"/>
      <c r="CA146" s="4832"/>
      <c r="CB146" s="4833"/>
      <c r="CC146" s="128"/>
      <c r="CD146" s="2431" t="s">
        <v>1645</v>
      </c>
      <c r="CE146" s="2431"/>
      <c r="CF146" s="2431"/>
      <c r="CG146" s="2431"/>
      <c r="CH146" s="2431"/>
      <c r="CI146" s="130"/>
      <c r="CJ146" s="4831" t="s">
        <v>1658</v>
      </c>
      <c r="CK146" s="4832"/>
      <c r="CL146" s="4832"/>
      <c r="CM146" s="4832"/>
      <c r="CN146" s="4832"/>
      <c r="CO146" s="4832"/>
      <c r="CP146" s="4832"/>
      <c r="CQ146" s="4832"/>
      <c r="CR146" s="4832"/>
      <c r="CS146" s="4832"/>
      <c r="CT146" s="4832"/>
      <c r="CU146" s="4832"/>
      <c r="CV146" s="4832"/>
      <c r="CW146" s="4832"/>
      <c r="CX146" s="4832"/>
      <c r="CY146" s="4832"/>
      <c r="CZ146" s="4832"/>
      <c r="DA146" s="4832"/>
      <c r="DB146" s="4832"/>
      <c r="DC146" s="4832"/>
      <c r="DD146" s="4832"/>
      <c r="DE146" s="4832"/>
      <c r="DF146" s="4832"/>
      <c r="DG146" s="4832"/>
      <c r="DH146" s="4832"/>
      <c r="DI146" s="4832"/>
      <c r="DJ146" s="4832"/>
      <c r="DK146" s="4832"/>
      <c r="DL146" s="4832"/>
      <c r="DM146" s="4832"/>
      <c r="DN146" s="4832"/>
      <c r="DO146" s="4832"/>
      <c r="DP146" s="4833"/>
      <c r="EG146"/>
    </row>
    <row r="147" spans="1:137" ht="12.6" customHeight="1">
      <c r="A147" s="135"/>
      <c r="B147" s="2341"/>
      <c r="C147" s="2341"/>
      <c r="D147" s="2341"/>
      <c r="E147" s="2341"/>
      <c r="F147" s="2341"/>
      <c r="G147" s="136"/>
      <c r="H147" s="2382"/>
      <c r="I147" s="2383"/>
      <c r="J147" s="2383"/>
      <c r="K147" s="2383"/>
      <c r="L147" s="2383"/>
      <c r="M147" s="2383"/>
      <c r="N147" s="2383"/>
      <c r="O147" s="2383"/>
      <c r="P147" s="2383"/>
      <c r="Q147" s="2383"/>
      <c r="R147" s="2383"/>
      <c r="S147" s="2383"/>
      <c r="T147" s="2383"/>
      <c r="U147" s="2383"/>
      <c r="V147" s="2383"/>
      <c r="W147" s="2383"/>
      <c r="X147" s="2383"/>
      <c r="Y147" s="2383"/>
      <c r="Z147" s="2383"/>
      <c r="AA147" s="2383"/>
      <c r="AB147" s="2383"/>
      <c r="AC147" s="2383"/>
      <c r="AD147" s="2383"/>
      <c r="AE147" s="2383"/>
      <c r="AF147" s="2383"/>
      <c r="AG147" s="2383"/>
      <c r="AH147" s="2383"/>
      <c r="AI147" s="2383"/>
      <c r="AJ147" s="2383"/>
      <c r="AK147" s="2383"/>
      <c r="AL147" s="2383"/>
      <c r="AM147" s="2383"/>
      <c r="AN147" s="2384"/>
      <c r="AO147" s="135"/>
      <c r="AP147" s="2341"/>
      <c r="AQ147" s="2341"/>
      <c r="AR147" s="2341"/>
      <c r="AS147" s="2341"/>
      <c r="AT147" s="2341"/>
      <c r="AU147" s="136"/>
      <c r="AV147" s="4837"/>
      <c r="AW147" s="4838"/>
      <c r="AX147" s="4838"/>
      <c r="AY147" s="4838"/>
      <c r="AZ147" s="4838"/>
      <c r="BA147" s="4838"/>
      <c r="BB147" s="4838"/>
      <c r="BC147" s="4838"/>
      <c r="BD147" s="4838"/>
      <c r="BE147" s="4838"/>
      <c r="BF147" s="4838"/>
      <c r="BG147" s="4838"/>
      <c r="BH147" s="4838"/>
      <c r="BI147" s="4838"/>
      <c r="BJ147" s="4838"/>
      <c r="BK147" s="4838"/>
      <c r="BL147" s="4838"/>
      <c r="BM147" s="4838"/>
      <c r="BN147" s="4838"/>
      <c r="BO147" s="4838"/>
      <c r="BP147" s="4838"/>
      <c r="BQ147" s="4838"/>
      <c r="BR147" s="4838"/>
      <c r="BS147" s="4838"/>
      <c r="BT147" s="4838"/>
      <c r="BU147" s="4838"/>
      <c r="BV147" s="4838"/>
      <c r="BW147" s="4838"/>
      <c r="BX147" s="4838"/>
      <c r="BY147" s="4838"/>
      <c r="BZ147" s="4838"/>
      <c r="CA147" s="4838"/>
      <c r="CB147" s="4839"/>
      <c r="CC147" s="135"/>
      <c r="CD147" s="2341"/>
      <c r="CE147" s="2341"/>
      <c r="CF147" s="2341"/>
      <c r="CG147" s="2341"/>
      <c r="CH147" s="2341"/>
      <c r="CI147" s="136"/>
      <c r="CJ147" s="4837"/>
      <c r="CK147" s="4838"/>
      <c r="CL147" s="4838"/>
      <c r="CM147" s="4838"/>
      <c r="CN147" s="4838"/>
      <c r="CO147" s="4838"/>
      <c r="CP147" s="4838"/>
      <c r="CQ147" s="4838"/>
      <c r="CR147" s="4838"/>
      <c r="CS147" s="4838"/>
      <c r="CT147" s="4838"/>
      <c r="CU147" s="4838"/>
      <c r="CV147" s="4838"/>
      <c r="CW147" s="4838"/>
      <c r="CX147" s="4838"/>
      <c r="CY147" s="4838"/>
      <c r="CZ147" s="4838"/>
      <c r="DA147" s="4838"/>
      <c r="DB147" s="4838"/>
      <c r="DC147" s="4838"/>
      <c r="DD147" s="4838"/>
      <c r="DE147" s="4838"/>
      <c r="DF147" s="4838"/>
      <c r="DG147" s="4838"/>
      <c r="DH147" s="4838"/>
      <c r="DI147" s="4838"/>
      <c r="DJ147" s="4838"/>
      <c r="DK147" s="4838"/>
      <c r="DL147" s="4838"/>
      <c r="DM147" s="4838"/>
      <c r="DN147" s="4838"/>
      <c r="DO147" s="4838"/>
      <c r="DP147" s="4839"/>
      <c r="EG147"/>
    </row>
    <row r="148" spans="1:137" ht="12.6" customHeight="1">
      <c r="A148" s="441"/>
      <c r="B148" s="58"/>
      <c r="C148" s="58"/>
      <c r="D148" s="58"/>
      <c r="E148" s="58"/>
      <c r="F148" s="58"/>
      <c r="G148" s="59"/>
      <c r="H148" s="2385"/>
      <c r="I148" s="2386"/>
      <c r="J148" s="2386"/>
      <c r="K148" s="2386"/>
      <c r="L148" s="2386"/>
      <c r="M148" s="2386"/>
      <c r="N148" s="2386"/>
      <c r="O148" s="2386"/>
      <c r="P148" s="2386"/>
      <c r="Q148" s="2386"/>
      <c r="R148" s="2386"/>
      <c r="S148" s="2386"/>
      <c r="T148" s="2386"/>
      <c r="U148" s="2386"/>
      <c r="V148" s="2386"/>
      <c r="W148" s="2386"/>
      <c r="X148" s="2386"/>
      <c r="Y148" s="2386"/>
      <c r="Z148" s="2386"/>
      <c r="AA148" s="2386"/>
      <c r="AB148" s="2386"/>
      <c r="AC148" s="2386"/>
      <c r="AD148" s="2386"/>
      <c r="AE148" s="2386"/>
      <c r="AF148" s="2386"/>
      <c r="AG148" s="2386"/>
      <c r="AH148" s="2386"/>
      <c r="AI148" s="2386"/>
      <c r="AJ148" s="2386"/>
      <c r="AK148" s="2386"/>
      <c r="AL148" s="2386"/>
      <c r="AM148" s="2386"/>
      <c r="AN148" s="2387"/>
      <c r="AO148" s="441"/>
      <c r="AP148" s="58"/>
      <c r="AQ148" s="58"/>
      <c r="AR148" s="58"/>
      <c r="AS148" s="58"/>
      <c r="AT148" s="58"/>
      <c r="AU148" s="59"/>
      <c r="AV148" s="4834"/>
      <c r="AW148" s="4835"/>
      <c r="AX148" s="4835"/>
      <c r="AY148" s="4835"/>
      <c r="AZ148" s="4835"/>
      <c r="BA148" s="4835"/>
      <c r="BB148" s="4835"/>
      <c r="BC148" s="4835"/>
      <c r="BD148" s="4835"/>
      <c r="BE148" s="4835"/>
      <c r="BF148" s="4835"/>
      <c r="BG148" s="4835"/>
      <c r="BH148" s="4835"/>
      <c r="BI148" s="4835"/>
      <c r="BJ148" s="4835"/>
      <c r="BK148" s="4835"/>
      <c r="BL148" s="4835"/>
      <c r="BM148" s="4835"/>
      <c r="BN148" s="4835"/>
      <c r="BO148" s="4835"/>
      <c r="BP148" s="4835"/>
      <c r="BQ148" s="4835"/>
      <c r="BR148" s="4835"/>
      <c r="BS148" s="4835"/>
      <c r="BT148" s="4835"/>
      <c r="BU148" s="4835"/>
      <c r="BV148" s="4835"/>
      <c r="BW148" s="4835"/>
      <c r="BX148" s="4835"/>
      <c r="BY148" s="4835"/>
      <c r="BZ148" s="4835"/>
      <c r="CA148" s="4835"/>
      <c r="CB148" s="4836"/>
      <c r="CC148" s="441"/>
      <c r="CD148" s="58"/>
      <c r="CE148" s="58"/>
      <c r="CF148" s="58"/>
      <c r="CG148" s="58"/>
      <c r="CH148" s="58"/>
      <c r="CI148" s="59"/>
      <c r="CJ148" s="4834"/>
      <c r="CK148" s="4835"/>
      <c r="CL148" s="4835"/>
      <c r="CM148" s="4835"/>
      <c r="CN148" s="4835"/>
      <c r="CO148" s="4835"/>
      <c r="CP148" s="4835"/>
      <c r="CQ148" s="4835"/>
      <c r="CR148" s="4835"/>
      <c r="CS148" s="4835"/>
      <c r="CT148" s="4835"/>
      <c r="CU148" s="4835"/>
      <c r="CV148" s="4835"/>
      <c r="CW148" s="4835"/>
      <c r="CX148" s="4835"/>
      <c r="CY148" s="4835"/>
      <c r="CZ148" s="4835"/>
      <c r="DA148" s="4835"/>
      <c r="DB148" s="4835"/>
      <c r="DC148" s="4835"/>
      <c r="DD148" s="4835"/>
      <c r="DE148" s="4835"/>
      <c r="DF148" s="4835"/>
      <c r="DG148" s="4835"/>
      <c r="DH148" s="4835"/>
      <c r="DI148" s="4835"/>
      <c r="DJ148" s="4835"/>
      <c r="DK148" s="4835"/>
      <c r="DL148" s="4835"/>
      <c r="DM148" s="4835"/>
      <c r="DN148" s="4835"/>
      <c r="DO148" s="4835"/>
      <c r="DP148" s="4836"/>
      <c r="EG148"/>
    </row>
    <row r="149" spans="1:137" ht="12.6" customHeight="1">
      <c r="A149" s="128"/>
      <c r="B149" s="2431" t="s">
        <v>1648</v>
      </c>
      <c r="C149" s="2431"/>
      <c r="D149" s="2431"/>
      <c r="E149" s="2431"/>
      <c r="F149" s="2431"/>
      <c r="G149" s="130"/>
      <c r="H149" s="2379"/>
      <c r="I149" s="2380"/>
      <c r="J149" s="2380"/>
      <c r="K149" s="2380"/>
      <c r="L149" s="2380"/>
      <c r="M149" s="2380"/>
      <c r="N149" s="2380"/>
      <c r="O149" s="2380"/>
      <c r="P149" s="2380"/>
      <c r="Q149" s="2380"/>
      <c r="R149" s="2380"/>
      <c r="S149" s="2380"/>
      <c r="T149" s="2380"/>
      <c r="U149" s="2380"/>
      <c r="V149" s="2380"/>
      <c r="W149" s="2380"/>
      <c r="X149" s="2380"/>
      <c r="Y149" s="2380"/>
      <c r="Z149" s="2380"/>
      <c r="AA149" s="2380"/>
      <c r="AB149" s="2380"/>
      <c r="AC149" s="2380"/>
      <c r="AD149" s="2380"/>
      <c r="AE149" s="2380"/>
      <c r="AF149" s="2380"/>
      <c r="AG149" s="2380"/>
      <c r="AH149" s="2380"/>
      <c r="AI149" s="2380"/>
      <c r="AJ149" s="2380"/>
      <c r="AK149" s="2380"/>
      <c r="AL149" s="2380"/>
      <c r="AM149" s="2380"/>
      <c r="AN149" s="2381"/>
      <c r="AO149" s="128"/>
      <c r="AP149" s="2431" t="s">
        <v>1648</v>
      </c>
      <c r="AQ149" s="2431"/>
      <c r="AR149" s="2431"/>
      <c r="AS149" s="2431"/>
      <c r="AT149" s="2431"/>
      <c r="AU149" s="130"/>
      <c r="AV149" s="4831" t="s">
        <v>1654</v>
      </c>
      <c r="AW149" s="4832"/>
      <c r="AX149" s="4832"/>
      <c r="AY149" s="4832"/>
      <c r="AZ149" s="4832"/>
      <c r="BA149" s="4832"/>
      <c r="BB149" s="4832"/>
      <c r="BC149" s="4832"/>
      <c r="BD149" s="4832"/>
      <c r="BE149" s="4832"/>
      <c r="BF149" s="4832"/>
      <c r="BG149" s="4832"/>
      <c r="BH149" s="4832"/>
      <c r="BI149" s="4832"/>
      <c r="BJ149" s="4832"/>
      <c r="BK149" s="4832"/>
      <c r="BL149" s="4832"/>
      <c r="BM149" s="4832"/>
      <c r="BN149" s="4832"/>
      <c r="BO149" s="4832"/>
      <c r="BP149" s="4832"/>
      <c r="BQ149" s="4832"/>
      <c r="BR149" s="4832"/>
      <c r="BS149" s="4832"/>
      <c r="BT149" s="4832"/>
      <c r="BU149" s="4832"/>
      <c r="BV149" s="4832"/>
      <c r="BW149" s="4832"/>
      <c r="BX149" s="4832"/>
      <c r="BY149" s="4832"/>
      <c r="BZ149" s="4832"/>
      <c r="CA149" s="4832"/>
      <c r="CB149" s="4833"/>
      <c r="CC149" s="128"/>
      <c r="CD149" s="2431" t="s">
        <v>1648</v>
      </c>
      <c r="CE149" s="2431"/>
      <c r="CF149" s="2431"/>
      <c r="CG149" s="2431"/>
      <c r="CH149" s="2431"/>
      <c r="CI149" s="130"/>
      <c r="CJ149" s="4831" t="s">
        <v>1659</v>
      </c>
      <c r="CK149" s="4832"/>
      <c r="CL149" s="4832"/>
      <c r="CM149" s="4832"/>
      <c r="CN149" s="4832"/>
      <c r="CO149" s="4832"/>
      <c r="CP149" s="4832"/>
      <c r="CQ149" s="4832"/>
      <c r="CR149" s="4832"/>
      <c r="CS149" s="4832"/>
      <c r="CT149" s="4832"/>
      <c r="CU149" s="4832"/>
      <c r="CV149" s="4832"/>
      <c r="CW149" s="4832"/>
      <c r="CX149" s="4832"/>
      <c r="CY149" s="4832"/>
      <c r="CZ149" s="4832"/>
      <c r="DA149" s="4832"/>
      <c r="DB149" s="4832"/>
      <c r="DC149" s="4832"/>
      <c r="DD149" s="4832"/>
      <c r="DE149" s="4832"/>
      <c r="DF149" s="4832"/>
      <c r="DG149" s="4832"/>
      <c r="DH149" s="4832"/>
      <c r="DI149" s="4832"/>
      <c r="DJ149" s="4832"/>
      <c r="DK149" s="4832"/>
      <c r="DL149" s="4832"/>
      <c r="DM149" s="4832"/>
      <c r="DN149" s="4832"/>
      <c r="DO149" s="4832"/>
      <c r="DP149" s="4833"/>
    </row>
    <row r="150" spans="1:137" ht="12.6" customHeight="1">
      <c r="A150" s="135"/>
      <c r="B150" s="2341"/>
      <c r="C150" s="2341"/>
      <c r="D150" s="2341"/>
      <c r="E150" s="2341"/>
      <c r="F150" s="2341"/>
      <c r="G150" s="136"/>
      <c r="H150" s="2382"/>
      <c r="I150" s="2383"/>
      <c r="J150" s="2383"/>
      <c r="K150" s="2383"/>
      <c r="L150" s="2383"/>
      <c r="M150" s="2383"/>
      <c r="N150" s="2383"/>
      <c r="O150" s="2383"/>
      <c r="P150" s="2383"/>
      <c r="Q150" s="2383"/>
      <c r="R150" s="2383"/>
      <c r="S150" s="2383"/>
      <c r="T150" s="2383"/>
      <c r="U150" s="2383"/>
      <c r="V150" s="2383"/>
      <c r="W150" s="2383"/>
      <c r="X150" s="2383"/>
      <c r="Y150" s="2383"/>
      <c r="Z150" s="2383"/>
      <c r="AA150" s="2383"/>
      <c r="AB150" s="2383"/>
      <c r="AC150" s="2383"/>
      <c r="AD150" s="2383"/>
      <c r="AE150" s="2383"/>
      <c r="AF150" s="2383"/>
      <c r="AG150" s="2383"/>
      <c r="AH150" s="2383"/>
      <c r="AI150" s="2383"/>
      <c r="AJ150" s="2383"/>
      <c r="AK150" s="2383"/>
      <c r="AL150" s="2383"/>
      <c r="AM150" s="2383"/>
      <c r="AN150" s="2384"/>
      <c r="AO150" s="135"/>
      <c r="AP150" s="2341"/>
      <c r="AQ150" s="2341"/>
      <c r="AR150" s="2341"/>
      <c r="AS150" s="2341"/>
      <c r="AT150" s="2341"/>
      <c r="AU150" s="136"/>
      <c r="AV150" s="4837"/>
      <c r="AW150" s="4838"/>
      <c r="AX150" s="4838"/>
      <c r="AY150" s="4838"/>
      <c r="AZ150" s="4838"/>
      <c r="BA150" s="4838"/>
      <c r="BB150" s="4838"/>
      <c r="BC150" s="4838"/>
      <c r="BD150" s="4838"/>
      <c r="BE150" s="4838"/>
      <c r="BF150" s="4838"/>
      <c r="BG150" s="4838"/>
      <c r="BH150" s="4838"/>
      <c r="BI150" s="4838"/>
      <c r="BJ150" s="4838"/>
      <c r="BK150" s="4838"/>
      <c r="BL150" s="4838"/>
      <c r="BM150" s="4838"/>
      <c r="BN150" s="4838"/>
      <c r="BO150" s="4838"/>
      <c r="BP150" s="4838"/>
      <c r="BQ150" s="4838"/>
      <c r="BR150" s="4838"/>
      <c r="BS150" s="4838"/>
      <c r="BT150" s="4838"/>
      <c r="BU150" s="4838"/>
      <c r="BV150" s="4838"/>
      <c r="BW150" s="4838"/>
      <c r="BX150" s="4838"/>
      <c r="BY150" s="4838"/>
      <c r="BZ150" s="4838"/>
      <c r="CA150" s="4838"/>
      <c r="CB150" s="4839"/>
      <c r="CC150" s="135"/>
      <c r="CD150" s="2341"/>
      <c r="CE150" s="2341"/>
      <c r="CF150" s="2341"/>
      <c r="CG150" s="2341"/>
      <c r="CH150" s="2341"/>
      <c r="CI150" s="136"/>
      <c r="CJ150" s="4837"/>
      <c r="CK150" s="4838"/>
      <c r="CL150" s="4838"/>
      <c r="CM150" s="4838"/>
      <c r="CN150" s="4838"/>
      <c r="CO150" s="4838"/>
      <c r="CP150" s="4838"/>
      <c r="CQ150" s="4838"/>
      <c r="CR150" s="4838"/>
      <c r="CS150" s="4838"/>
      <c r="CT150" s="4838"/>
      <c r="CU150" s="4838"/>
      <c r="CV150" s="4838"/>
      <c r="CW150" s="4838"/>
      <c r="CX150" s="4838"/>
      <c r="CY150" s="4838"/>
      <c r="CZ150" s="4838"/>
      <c r="DA150" s="4838"/>
      <c r="DB150" s="4838"/>
      <c r="DC150" s="4838"/>
      <c r="DD150" s="4838"/>
      <c r="DE150" s="4838"/>
      <c r="DF150" s="4838"/>
      <c r="DG150" s="4838"/>
      <c r="DH150" s="4838"/>
      <c r="DI150" s="4838"/>
      <c r="DJ150" s="4838"/>
      <c r="DK150" s="4838"/>
      <c r="DL150" s="4838"/>
      <c r="DM150" s="4838"/>
      <c r="DN150" s="4838"/>
      <c r="DO150" s="4838"/>
      <c r="DP150" s="4839"/>
    </row>
    <row r="151" spans="1:137" ht="12.6" customHeight="1">
      <c r="A151" s="441"/>
      <c r="B151" s="58"/>
      <c r="C151" s="58"/>
      <c r="D151" s="58"/>
      <c r="E151" s="58"/>
      <c r="F151" s="58"/>
      <c r="G151" s="59"/>
      <c r="H151" s="2385"/>
      <c r="I151" s="2386"/>
      <c r="J151" s="2386"/>
      <c r="K151" s="2386"/>
      <c r="L151" s="2386"/>
      <c r="M151" s="2386"/>
      <c r="N151" s="2386"/>
      <c r="O151" s="2386"/>
      <c r="P151" s="2386"/>
      <c r="Q151" s="2386"/>
      <c r="R151" s="2386"/>
      <c r="S151" s="2386"/>
      <c r="T151" s="2386"/>
      <c r="U151" s="2386"/>
      <c r="V151" s="2386"/>
      <c r="W151" s="2386"/>
      <c r="X151" s="2386"/>
      <c r="Y151" s="2386"/>
      <c r="Z151" s="2386"/>
      <c r="AA151" s="2386"/>
      <c r="AB151" s="2386"/>
      <c r="AC151" s="2386"/>
      <c r="AD151" s="2386"/>
      <c r="AE151" s="2386"/>
      <c r="AF151" s="2386"/>
      <c r="AG151" s="2386"/>
      <c r="AH151" s="2386"/>
      <c r="AI151" s="2386"/>
      <c r="AJ151" s="2386"/>
      <c r="AK151" s="2386"/>
      <c r="AL151" s="2386"/>
      <c r="AM151" s="2386"/>
      <c r="AN151" s="2387"/>
      <c r="AO151" s="441"/>
      <c r="AP151" s="58"/>
      <c r="AQ151" s="58"/>
      <c r="AR151" s="58"/>
      <c r="AS151" s="58"/>
      <c r="AT151" s="58"/>
      <c r="AU151" s="59"/>
      <c r="AV151" s="4834"/>
      <c r="AW151" s="4835"/>
      <c r="AX151" s="4835"/>
      <c r="AY151" s="4835"/>
      <c r="AZ151" s="4835"/>
      <c r="BA151" s="4835"/>
      <c r="BB151" s="4835"/>
      <c r="BC151" s="4835"/>
      <c r="BD151" s="4835"/>
      <c r="BE151" s="4835"/>
      <c r="BF151" s="4835"/>
      <c r="BG151" s="4835"/>
      <c r="BH151" s="4835"/>
      <c r="BI151" s="4835"/>
      <c r="BJ151" s="4835"/>
      <c r="BK151" s="4835"/>
      <c r="BL151" s="4835"/>
      <c r="BM151" s="4835"/>
      <c r="BN151" s="4835"/>
      <c r="BO151" s="4835"/>
      <c r="BP151" s="4835"/>
      <c r="BQ151" s="4835"/>
      <c r="BR151" s="4835"/>
      <c r="BS151" s="4835"/>
      <c r="BT151" s="4835"/>
      <c r="BU151" s="4835"/>
      <c r="BV151" s="4835"/>
      <c r="BW151" s="4835"/>
      <c r="BX151" s="4835"/>
      <c r="BY151" s="4835"/>
      <c r="BZ151" s="4835"/>
      <c r="CA151" s="4835"/>
      <c r="CB151" s="4836"/>
      <c r="CC151" s="441"/>
      <c r="CD151" s="58"/>
      <c r="CE151" s="58"/>
      <c r="CF151" s="58"/>
      <c r="CG151" s="58"/>
      <c r="CH151" s="58"/>
      <c r="CI151" s="59"/>
      <c r="CJ151" s="4834"/>
      <c r="CK151" s="4835"/>
      <c r="CL151" s="4835"/>
      <c r="CM151" s="4835"/>
      <c r="CN151" s="4835"/>
      <c r="CO151" s="4835"/>
      <c r="CP151" s="4835"/>
      <c r="CQ151" s="4835"/>
      <c r="CR151" s="4835"/>
      <c r="CS151" s="4835"/>
      <c r="CT151" s="4835"/>
      <c r="CU151" s="4835"/>
      <c r="CV151" s="4835"/>
      <c r="CW151" s="4835"/>
      <c r="CX151" s="4835"/>
      <c r="CY151" s="4835"/>
      <c r="CZ151" s="4835"/>
      <c r="DA151" s="4835"/>
      <c r="DB151" s="4835"/>
      <c r="DC151" s="4835"/>
      <c r="DD151" s="4835"/>
      <c r="DE151" s="4835"/>
      <c r="DF151" s="4835"/>
      <c r="DG151" s="4835"/>
      <c r="DH151" s="4835"/>
      <c r="DI151" s="4835"/>
      <c r="DJ151" s="4835"/>
      <c r="DK151" s="4835"/>
      <c r="DL151" s="4835"/>
      <c r="DM151" s="4835"/>
      <c r="DN151" s="4835"/>
      <c r="DO151" s="4835"/>
      <c r="DP151" s="4836"/>
    </row>
    <row r="152" spans="1:137" ht="12.6" customHeight="1">
      <c r="A152" s="53"/>
      <c r="B152" s="2431" t="s">
        <v>1646</v>
      </c>
      <c r="C152" s="2431"/>
      <c r="D152" s="2431"/>
      <c r="E152" s="2431"/>
      <c r="F152" s="2431"/>
      <c r="G152" s="2431"/>
      <c r="H152" s="2431"/>
      <c r="I152" s="2431"/>
      <c r="J152" s="2431"/>
      <c r="K152" s="2431"/>
      <c r="L152" s="2431"/>
      <c r="M152" s="2431"/>
      <c r="N152" s="2431"/>
      <c r="O152" s="2431"/>
      <c r="P152" s="2431"/>
      <c r="Q152" s="2431"/>
      <c r="R152" s="2431"/>
      <c r="S152" s="2431"/>
      <c r="T152" s="2431"/>
      <c r="U152" s="2431"/>
      <c r="V152" s="2431"/>
      <c r="W152" s="2431"/>
      <c r="X152" s="2431"/>
      <c r="Y152" s="2431"/>
      <c r="Z152" s="2431"/>
      <c r="AA152" s="2431"/>
      <c r="AB152" s="2431"/>
      <c r="AC152" s="2431"/>
      <c r="AD152" s="2431"/>
      <c r="AE152" s="2431"/>
      <c r="AF152" s="2431"/>
      <c r="AG152" s="2431"/>
      <c r="AH152" s="2431"/>
      <c r="AI152" s="2431"/>
      <c r="AJ152" s="2431"/>
      <c r="AK152" s="2431"/>
      <c r="AL152" s="2431"/>
      <c r="AM152" s="2431"/>
      <c r="AN152" s="61"/>
      <c r="AO152" s="53"/>
      <c r="AP152" s="2431" t="s">
        <v>1646</v>
      </c>
      <c r="AQ152" s="2431"/>
      <c r="AR152" s="2431"/>
      <c r="AS152" s="2431"/>
      <c r="AT152" s="2431"/>
      <c r="AU152" s="2431"/>
      <c r="AV152" s="2431"/>
      <c r="AW152" s="2431"/>
      <c r="AX152" s="2431"/>
      <c r="AY152" s="2431"/>
      <c r="AZ152" s="2431"/>
      <c r="BA152" s="2431"/>
      <c r="BB152" s="2431"/>
      <c r="BC152" s="2431"/>
      <c r="BD152" s="2431"/>
      <c r="BE152" s="2431"/>
      <c r="BF152" s="2431"/>
      <c r="BG152" s="2431"/>
      <c r="BH152" s="2431"/>
      <c r="BI152" s="2431"/>
      <c r="BJ152" s="2431"/>
      <c r="BK152" s="2431"/>
      <c r="BL152" s="2431"/>
      <c r="BM152" s="2431"/>
      <c r="BN152" s="2431"/>
      <c r="BO152" s="2431"/>
      <c r="BP152" s="2431"/>
      <c r="BQ152" s="2431"/>
      <c r="BR152" s="2431"/>
      <c r="BS152" s="2431"/>
      <c r="BT152" s="2431"/>
      <c r="BU152" s="2431"/>
      <c r="BV152" s="2431"/>
      <c r="BW152" s="2431"/>
      <c r="BX152" s="2431"/>
      <c r="BY152" s="2431"/>
      <c r="BZ152" s="2431"/>
      <c r="CA152" s="2431"/>
      <c r="CB152" s="61"/>
      <c r="CC152" s="53"/>
      <c r="CD152" s="2431" t="s">
        <v>1646</v>
      </c>
      <c r="CE152" s="2431"/>
      <c r="CF152" s="2431"/>
      <c r="CG152" s="2431"/>
      <c r="CH152" s="2431"/>
      <c r="CI152" s="2431"/>
      <c r="CJ152" s="2431"/>
      <c r="CK152" s="2431"/>
      <c r="CL152" s="2431"/>
      <c r="CM152" s="2431"/>
      <c r="CN152" s="2431"/>
      <c r="CO152" s="2431"/>
      <c r="CP152" s="2431"/>
      <c r="CQ152" s="2431"/>
      <c r="CR152" s="2431"/>
      <c r="CS152" s="2431"/>
      <c r="CT152" s="2431"/>
      <c r="CU152" s="2431"/>
      <c r="CV152" s="2431"/>
      <c r="CW152" s="2431"/>
      <c r="CX152" s="2431"/>
      <c r="CY152" s="2431"/>
      <c r="CZ152" s="2431"/>
      <c r="DA152" s="2431"/>
      <c r="DB152" s="2431"/>
      <c r="DC152" s="2431"/>
      <c r="DD152" s="2431"/>
      <c r="DE152" s="2431"/>
      <c r="DF152" s="2431"/>
      <c r="DG152" s="2431"/>
      <c r="DH152" s="2431"/>
      <c r="DI152" s="2431"/>
      <c r="DJ152" s="2431"/>
      <c r="DK152" s="2431"/>
      <c r="DL152" s="2431"/>
      <c r="DM152" s="2431"/>
      <c r="DN152" s="2431"/>
      <c r="DO152" s="2431"/>
      <c r="DP152" s="61"/>
    </row>
    <row r="153" spans="1:137" ht="12.6" customHeight="1">
      <c r="A153" s="64"/>
      <c r="B153" s="2341"/>
      <c r="C153" s="2341"/>
      <c r="D153" s="2341"/>
      <c r="E153" s="2341"/>
      <c r="F153" s="2341"/>
      <c r="G153" s="2341"/>
      <c r="H153" s="2341"/>
      <c r="I153" s="2341"/>
      <c r="J153" s="2341"/>
      <c r="K153" s="2341"/>
      <c r="L153" s="2341"/>
      <c r="M153" s="2341"/>
      <c r="N153" s="2341"/>
      <c r="O153" s="2341"/>
      <c r="P153" s="2341"/>
      <c r="Q153" s="2341"/>
      <c r="R153" s="2341"/>
      <c r="S153" s="2341"/>
      <c r="T153" s="2341"/>
      <c r="U153" s="2341"/>
      <c r="V153" s="2341"/>
      <c r="W153" s="2341"/>
      <c r="X153" s="2341"/>
      <c r="Y153" s="2341"/>
      <c r="Z153" s="2341"/>
      <c r="AA153" s="2341"/>
      <c r="AB153" s="2341"/>
      <c r="AC153" s="2341"/>
      <c r="AD153" s="2341"/>
      <c r="AE153" s="2341"/>
      <c r="AF153" s="2341"/>
      <c r="AG153" s="2341"/>
      <c r="AH153" s="2341"/>
      <c r="AI153" s="2341"/>
      <c r="AJ153" s="2341"/>
      <c r="AK153" s="2341"/>
      <c r="AL153" s="2341"/>
      <c r="AM153" s="2341"/>
      <c r="AN153" s="66"/>
      <c r="AO153" s="64"/>
      <c r="AP153" s="2341"/>
      <c r="AQ153" s="2341"/>
      <c r="AR153" s="2341"/>
      <c r="AS153" s="2341"/>
      <c r="AT153" s="2341"/>
      <c r="AU153" s="2341"/>
      <c r="AV153" s="2341"/>
      <c r="AW153" s="2341"/>
      <c r="AX153" s="2341"/>
      <c r="AY153" s="2341"/>
      <c r="AZ153" s="2341"/>
      <c r="BA153" s="2341"/>
      <c r="BB153" s="2341"/>
      <c r="BC153" s="2341"/>
      <c r="BD153" s="2341"/>
      <c r="BE153" s="2341"/>
      <c r="BF153" s="2341"/>
      <c r="BG153" s="2341"/>
      <c r="BH153" s="2341"/>
      <c r="BI153" s="2341"/>
      <c r="BJ153" s="2341"/>
      <c r="BK153" s="2341"/>
      <c r="BL153" s="2341"/>
      <c r="BM153" s="2341"/>
      <c r="BN153" s="2341"/>
      <c r="BO153" s="2341"/>
      <c r="BP153" s="2341"/>
      <c r="BQ153" s="2341"/>
      <c r="BR153" s="2341"/>
      <c r="BS153" s="2341"/>
      <c r="BT153" s="2341"/>
      <c r="BU153" s="2341"/>
      <c r="BV153" s="2341"/>
      <c r="BW153" s="2341"/>
      <c r="BX153" s="2341"/>
      <c r="BY153" s="2341"/>
      <c r="BZ153" s="2341"/>
      <c r="CA153" s="2341"/>
      <c r="CB153" s="66"/>
      <c r="CC153" s="64"/>
      <c r="CD153" s="2341"/>
      <c r="CE153" s="2341"/>
      <c r="CF153" s="2341"/>
      <c r="CG153" s="2341"/>
      <c r="CH153" s="2341"/>
      <c r="CI153" s="2341"/>
      <c r="CJ153" s="2341"/>
      <c r="CK153" s="2341"/>
      <c r="CL153" s="2341"/>
      <c r="CM153" s="2341"/>
      <c r="CN153" s="2341"/>
      <c r="CO153" s="2341"/>
      <c r="CP153" s="2341"/>
      <c r="CQ153" s="2341"/>
      <c r="CR153" s="2341"/>
      <c r="CS153" s="2341"/>
      <c r="CT153" s="2341"/>
      <c r="CU153" s="2341"/>
      <c r="CV153" s="2341"/>
      <c r="CW153" s="2341"/>
      <c r="CX153" s="2341"/>
      <c r="CY153" s="2341"/>
      <c r="CZ153" s="2341"/>
      <c r="DA153" s="2341"/>
      <c r="DB153" s="2341"/>
      <c r="DC153" s="2341"/>
      <c r="DD153" s="2341"/>
      <c r="DE153" s="2341"/>
      <c r="DF153" s="2341"/>
      <c r="DG153" s="2341"/>
      <c r="DH153" s="2341"/>
      <c r="DI153" s="2341"/>
      <c r="DJ153" s="2341"/>
      <c r="DK153" s="2341"/>
      <c r="DL153" s="2341"/>
      <c r="DM153" s="2341"/>
      <c r="DN153" s="2341"/>
      <c r="DO153" s="2341"/>
      <c r="DP153" s="66"/>
    </row>
    <row r="154" spans="1:137" ht="12.6" customHeight="1">
      <c r="A154" s="54"/>
      <c r="B154" s="4786"/>
      <c r="C154" s="4786"/>
      <c r="D154" s="4786"/>
      <c r="E154" s="4786"/>
      <c r="F154" s="4786"/>
      <c r="G154" s="4786"/>
      <c r="H154" s="4786"/>
      <c r="I154" s="4786"/>
      <c r="J154" s="4786"/>
      <c r="K154" s="4786"/>
      <c r="L154" s="4786"/>
      <c r="M154" s="4786"/>
      <c r="N154" s="4786"/>
      <c r="O154" s="4786"/>
      <c r="P154" s="4786"/>
      <c r="Q154" s="4786"/>
      <c r="R154" s="4786"/>
      <c r="S154" s="4786"/>
      <c r="T154" s="4786"/>
      <c r="U154" s="4786"/>
      <c r="V154" s="4786"/>
      <c r="W154" s="4786"/>
      <c r="X154" s="4786"/>
      <c r="Y154" s="4786"/>
      <c r="Z154" s="4786"/>
      <c r="AA154" s="4786"/>
      <c r="AB154" s="4786"/>
      <c r="AC154" s="4786"/>
      <c r="AD154" s="4786"/>
      <c r="AE154" s="4786"/>
      <c r="AF154" s="4786"/>
      <c r="AG154" s="4786"/>
      <c r="AH154" s="4786"/>
      <c r="AI154" s="4786"/>
      <c r="AJ154" s="4786"/>
      <c r="AK154" s="4786"/>
      <c r="AL154" s="4786"/>
      <c r="AM154" s="4786"/>
      <c r="AN154" s="56"/>
      <c r="AO154" s="54"/>
      <c r="AP154" s="4823" t="s">
        <v>1653</v>
      </c>
      <c r="AQ154" s="4823"/>
      <c r="AR154" s="4823"/>
      <c r="AS154" s="4823"/>
      <c r="AT154" s="4823"/>
      <c r="AU154" s="4823"/>
      <c r="AV154" s="4823"/>
      <c r="AW154" s="4823"/>
      <c r="AX154" s="4823"/>
      <c r="AY154" s="4823"/>
      <c r="AZ154" s="4823"/>
      <c r="BA154" s="4823"/>
      <c r="BB154" s="4823"/>
      <c r="BC154" s="4823"/>
      <c r="BD154" s="4823"/>
      <c r="BE154" s="4823"/>
      <c r="BF154" s="4823"/>
      <c r="BG154" s="4823"/>
      <c r="BH154" s="4823"/>
      <c r="BI154" s="4823"/>
      <c r="BJ154" s="4823"/>
      <c r="BK154" s="4823"/>
      <c r="BL154" s="4823"/>
      <c r="BM154" s="4823"/>
      <c r="BN154" s="4823"/>
      <c r="BO154" s="4823"/>
      <c r="BP154" s="4823"/>
      <c r="BQ154" s="4823"/>
      <c r="BR154" s="4823"/>
      <c r="BS154" s="4823"/>
      <c r="BT154" s="4823"/>
      <c r="BU154" s="4823"/>
      <c r="BV154" s="4823"/>
      <c r="BW154" s="4823"/>
      <c r="BX154" s="4823"/>
      <c r="BY154" s="4823"/>
      <c r="BZ154" s="4823"/>
      <c r="CA154" s="4823"/>
      <c r="CB154" s="56"/>
      <c r="CC154" s="54"/>
      <c r="CD154" s="4823" t="s">
        <v>1660</v>
      </c>
      <c r="CE154" s="4823"/>
      <c r="CF154" s="4823"/>
      <c r="CG154" s="4823"/>
      <c r="CH154" s="4823"/>
      <c r="CI154" s="4823"/>
      <c r="CJ154" s="4823"/>
      <c r="CK154" s="4823"/>
      <c r="CL154" s="4823"/>
      <c r="CM154" s="4823"/>
      <c r="CN154" s="4823"/>
      <c r="CO154" s="4823"/>
      <c r="CP154" s="4823"/>
      <c r="CQ154" s="4823"/>
      <c r="CR154" s="4823"/>
      <c r="CS154" s="4823"/>
      <c r="CT154" s="4823"/>
      <c r="CU154" s="4823"/>
      <c r="CV154" s="4823"/>
      <c r="CW154" s="4823"/>
      <c r="CX154" s="4823"/>
      <c r="CY154" s="4823"/>
      <c r="CZ154" s="4823"/>
      <c r="DA154" s="4823"/>
      <c r="DB154" s="4823"/>
      <c r="DC154" s="4823"/>
      <c r="DD154" s="4823"/>
      <c r="DE154" s="4823"/>
      <c r="DF154" s="4823"/>
      <c r="DG154" s="4823"/>
      <c r="DH154" s="4823"/>
      <c r="DI154" s="4823"/>
      <c r="DJ154" s="4823"/>
      <c r="DK154" s="4823"/>
      <c r="DL154" s="4823"/>
      <c r="DM154" s="4823"/>
      <c r="DN154" s="4823"/>
      <c r="DO154" s="4823"/>
      <c r="DP154" s="56"/>
    </row>
    <row r="155" spans="1:137" ht="12.6" customHeight="1">
      <c r="A155" s="54"/>
      <c r="B155" s="4786"/>
      <c r="C155" s="4786"/>
      <c r="D155" s="4786"/>
      <c r="E155" s="4786"/>
      <c r="F155" s="4786"/>
      <c r="G155" s="4786"/>
      <c r="H155" s="4786"/>
      <c r="I155" s="4786"/>
      <c r="J155" s="4786"/>
      <c r="K155" s="4786"/>
      <c r="L155" s="4786"/>
      <c r="M155" s="4786"/>
      <c r="N155" s="4786"/>
      <c r="O155" s="4786"/>
      <c r="P155" s="4786"/>
      <c r="Q155" s="4786"/>
      <c r="R155" s="4786"/>
      <c r="S155" s="4786"/>
      <c r="T155" s="4786"/>
      <c r="U155" s="4786"/>
      <c r="V155" s="4786"/>
      <c r="W155" s="4786"/>
      <c r="X155" s="4786"/>
      <c r="Y155" s="4786"/>
      <c r="Z155" s="4786"/>
      <c r="AA155" s="4786"/>
      <c r="AB155" s="4786"/>
      <c r="AC155" s="4786"/>
      <c r="AD155" s="4786"/>
      <c r="AE155" s="4786"/>
      <c r="AF155" s="4786"/>
      <c r="AG155" s="4786"/>
      <c r="AH155" s="4786"/>
      <c r="AI155" s="4786"/>
      <c r="AJ155" s="4786"/>
      <c r="AK155" s="4786"/>
      <c r="AL155" s="4786"/>
      <c r="AM155" s="4786"/>
      <c r="AN155" s="63"/>
      <c r="AO155" s="54"/>
      <c r="AP155" s="4823"/>
      <c r="AQ155" s="4823"/>
      <c r="AR155" s="4823"/>
      <c r="AS155" s="4823"/>
      <c r="AT155" s="4823"/>
      <c r="AU155" s="4823"/>
      <c r="AV155" s="4823"/>
      <c r="AW155" s="4823"/>
      <c r="AX155" s="4823"/>
      <c r="AY155" s="4823"/>
      <c r="AZ155" s="4823"/>
      <c r="BA155" s="4823"/>
      <c r="BB155" s="4823"/>
      <c r="BC155" s="4823"/>
      <c r="BD155" s="4823"/>
      <c r="BE155" s="4823"/>
      <c r="BF155" s="4823"/>
      <c r="BG155" s="4823"/>
      <c r="BH155" s="4823"/>
      <c r="BI155" s="4823"/>
      <c r="BJ155" s="4823"/>
      <c r="BK155" s="4823"/>
      <c r="BL155" s="4823"/>
      <c r="BM155" s="4823"/>
      <c r="BN155" s="4823"/>
      <c r="BO155" s="4823"/>
      <c r="BP155" s="4823"/>
      <c r="BQ155" s="4823"/>
      <c r="BR155" s="4823"/>
      <c r="BS155" s="4823"/>
      <c r="BT155" s="4823"/>
      <c r="BU155" s="4823"/>
      <c r="BV155" s="4823"/>
      <c r="BW155" s="4823"/>
      <c r="BX155" s="4823"/>
      <c r="BY155" s="4823"/>
      <c r="BZ155" s="4823"/>
      <c r="CA155" s="4823"/>
      <c r="CB155" s="63"/>
      <c r="CC155" s="54"/>
      <c r="CD155" s="4823"/>
      <c r="CE155" s="4823"/>
      <c r="CF155" s="4823"/>
      <c r="CG155" s="4823"/>
      <c r="CH155" s="4823"/>
      <c r="CI155" s="4823"/>
      <c r="CJ155" s="4823"/>
      <c r="CK155" s="4823"/>
      <c r="CL155" s="4823"/>
      <c r="CM155" s="4823"/>
      <c r="CN155" s="4823"/>
      <c r="CO155" s="4823"/>
      <c r="CP155" s="4823"/>
      <c r="CQ155" s="4823"/>
      <c r="CR155" s="4823"/>
      <c r="CS155" s="4823"/>
      <c r="CT155" s="4823"/>
      <c r="CU155" s="4823"/>
      <c r="CV155" s="4823"/>
      <c r="CW155" s="4823"/>
      <c r="CX155" s="4823"/>
      <c r="CY155" s="4823"/>
      <c r="CZ155" s="4823"/>
      <c r="DA155" s="4823"/>
      <c r="DB155" s="4823"/>
      <c r="DC155" s="4823"/>
      <c r="DD155" s="4823"/>
      <c r="DE155" s="4823"/>
      <c r="DF155" s="4823"/>
      <c r="DG155" s="4823"/>
      <c r="DH155" s="4823"/>
      <c r="DI155" s="4823"/>
      <c r="DJ155" s="4823"/>
      <c r="DK155" s="4823"/>
      <c r="DL155" s="4823"/>
      <c r="DM155" s="4823"/>
      <c r="DN155" s="4823"/>
      <c r="DO155" s="4823"/>
      <c r="DP155" s="63"/>
    </row>
    <row r="156" spans="1:137" ht="12.6" customHeight="1">
      <c r="A156" s="54"/>
      <c r="B156" s="4786"/>
      <c r="C156" s="4786"/>
      <c r="D156" s="4786"/>
      <c r="E156" s="4786"/>
      <c r="F156" s="4786"/>
      <c r="G156" s="4786"/>
      <c r="H156" s="4786"/>
      <c r="I156" s="4786"/>
      <c r="J156" s="4786"/>
      <c r="K156" s="4786"/>
      <c r="L156" s="4786"/>
      <c r="M156" s="4786"/>
      <c r="N156" s="4786"/>
      <c r="O156" s="4786"/>
      <c r="P156" s="4786"/>
      <c r="Q156" s="4786"/>
      <c r="R156" s="4786"/>
      <c r="S156" s="4786"/>
      <c r="T156" s="4786"/>
      <c r="U156" s="4786"/>
      <c r="V156" s="4786"/>
      <c r="W156" s="4786"/>
      <c r="X156" s="4786"/>
      <c r="Y156" s="4786"/>
      <c r="Z156" s="4786"/>
      <c r="AA156" s="4786"/>
      <c r="AB156" s="4786"/>
      <c r="AC156" s="4786"/>
      <c r="AD156" s="4786"/>
      <c r="AE156" s="4786"/>
      <c r="AF156" s="4786"/>
      <c r="AG156" s="4786"/>
      <c r="AH156" s="4786"/>
      <c r="AI156" s="4786"/>
      <c r="AJ156" s="4786"/>
      <c r="AK156" s="4786"/>
      <c r="AL156" s="4786"/>
      <c r="AM156" s="4786"/>
      <c r="AN156" s="63"/>
      <c r="AO156" s="54"/>
      <c r="AP156" s="4823"/>
      <c r="AQ156" s="4823"/>
      <c r="AR156" s="4823"/>
      <c r="AS156" s="4823"/>
      <c r="AT156" s="4823"/>
      <c r="AU156" s="4823"/>
      <c r="AV156" s="4823"/>
      <c r="AW156" s="4823"/>
      <c r="AX156" s="4823"/>
      <c r="AY156" s="4823"/>
      <c r="AZ156" s="4823"/>
      <c r="BA156" s="4823"/>
      <c r="BB156" s="4823"/>
      <c r="BC156" s="4823"/>
      <c r="BD156" s="4823"/>
      <c r="BE156" s="4823"/>
      <c r="BF156" s="4823"/>
      <c r="BG156" s="4823"/>
      <c r="BH156" s="4823"/>
      <c r="BI156" s="4823"/>
      <c r="BJ156" s="4823"/>
      <c r="BK156" s="4823"/>
      <c r="BL156" s="4823"/>
      <c r="BM156" s="4823"/>
      <c r="BN156" s="4823"/>
      <c r="BO156" s="4823"/>
      <c r="BP156" s="4823"/>
      <c r="BQ156" s="4823"/>
      <c r="BR156" s="4823"/>
      <c r="BS156" s="4823"/>
      <c r="BT156" s="4823"/>
      <c r="BU156" s="4823"/>
      <c r="BV156" s="4823"/>
      <c r="BW156" s="4823"/>
      <c r="BX156" s="4823"/>
      <c r="BY156" s="4823"/>
      <c r="BZ156" s="4823"/>
      <c r="CA156" s="4823"/>
      <c r="CB156" s="63"/>
      <c r="CC156" s="54"/>
      <c r="CD156" s="4823"/>
      <c r="CE156" s="4823"/>
      <c r="CF156" s="4823"/>
      <c r="CG156" s="4823"/>
      <c r="CH156" s="4823"/>
      <c r="CI156" s="4823"/>
      <c r="CJ156" s="4823"/>
      <c r="CK156" s="4823"/>
      <c r="CL156" s="4823"/>
      <c r="CM156" s="4823"/>
      <c r="CN156" s="4823"/>
      <c r="CO156" s="4823"/>
      <c r="CP156" s="4823"/>
      <c r="CQ156" s="4823"/>
      <c r="CR156" s="4823"/>
      <c r="CS156" s="4823"/>
      <c r="CT156" s="4823"/>
      <c r="CU156" s="4823"/>
      <c r="CV156" s="4823"/>
      <c r="CW156" s="4823"/>
      <c r="CX156" s="4823"/>
      <c r="CY156" s="4823"/>
      <c r="CZ156" s="4823"/>
      <c r="DA156" s="4823"/>
      <c r="DB156" s="4823"/>
      <c r="DC156" s="4823"/>
      <c r="DD156" s="4823"/>
      <c r="DE156" s="4823"/>
      <c r="DF156" s="4823"/>
      <c r="DG156" s="4823"/>
      <c r="DH156" s="4823"/>
      <c r="DI156" s="4823"/>
      <c r="DJ156" s="4823"/>
      <c r="DK156" s="4823"/>
      <c r="DL156" s="4823"/>
      <c r="DM156" s="4823"/>
      <c r="DN156" s="4823"/>
      <c r="DO156" s="4823"/>
      <c r="DP156" s="63"/>
    </row>
    <row r="157" spans="1:137" ht="12.6" customHeight="1">
      <c r="A157" s="64"/>
      <c r="B157" s="4786"/>
      <c r="C157" s="4786"/>
      <c r="D157" s="4786"/>
      <c r="E157" s="4786"/>
      <c r="F157" s="4786"/>
      <c r="G157" s="4786"/>
      <c r="H157" s="4786"/>
      <c r="I157" s="4786"/>
      <c r="J157" s="4786"/>
      <c r="K157" s="4786"/>
      <c r="L157" s="4786"/>
      <c r="M157" s="4786"/>
      <c r="N157" s="4786"/>
      <c r="O157" s="4786"/>
      <c r="P157" s="4786"/>
      <c r="Q157" s="4786"/>
      <c r="R157" s="4786"/>
      <c r="S157" s="4786"/>
      <c r="T157" s="4786"/>
      <c r="U157" s="4786"/>
      <c r="V157" s="4786"/>
      <c r="W157" s="4786"/>
      <c r="X157" s="4786"/>
      <c r="Y157" s="4786"/>
      <c r="Z157" s="4786"/>
      <c r="AA157" s="4786"/>
      <c r="AB157" s="4786"/>
      <c r="AC157" s="4786"/>
      <c r="AD157" s="4786"/>
      <c r="AE157" s="4786"/>
      <c r="AF157" s="4786"/>
      <c r="AG157" s="4786"/>
      <c r="AH157" s="4786"/>
      <c r="AI157" s="4786"/>
      <c r="AJ157" s="4786"/>
      <c r="AK157" s="4786"/>
      <c r="AL157" s="4786"/>
      <c r="AM157" s="4786"/>
      <c r="AN157" s="66"/>
      <c r="AO157" s="64"/>
      <c r="AP157" s="4823"/>
      <c r="AQ157" s="4823"/>
      <c r="AR157" s="4823"/>
      <c r="AS157" s="4823"/>
      <c r="AT157" s="4823"/>
      <c r="AU157" s="4823"/>
      <c r="AV157" s="4823"/>
      <c r="AW157" s="4823"/>
      <c r="AX157" s="4823"/>
      <c r="AY157" s="4823"/>
      <c r="AZ157" s="4823"/>
      <c r="BA157" s="4823"/>
      <c r="BB157" s="4823"/>
      <c r="BC157" s="4823"/>
      <c r="BD157" s="4823"/>
      <c r="BE157" s="4823"/>
      <c r="BF157" s="4823"/>
      <c r="BG157" s="4823"/>
      <c r="BH157" s="4823"/>
      <c r="BI157" s="4823"/>
      <c r="BJ157" s="4823"/>
      <c r="BK157" s="4823"/>
      <c r="BL157" s="4823"/>
      <c r="BM157" s="4823"/>
      <c r="BN157" s="4823"/>
      <c r="BO157" s="4823"/>
      <c r="BP157" s="4823"/>
      <c r="BQ157" s="4823"/>
      <c r="BR157" s="4823"/>
      <c r="BS157" s="4823"/>
      <c r="BT157" s="4823"/>
      <c r="BU157" s="4823"/>
      <c r="BV157" s="4823"/>
      <c r="BW157" s="4823"/>
      <c r="BX157" s="4823"/>
      <c r="BY157" s="4823"/>
      <c r="BZ157" s="4823"/>
      <c r="CA157" s="4823"/>
      <c r="CB157" s="66"/>
      <c r="CC157" s="64"/>
      <c r="CD157" s="4823"/>
      <c r="CE157" s="4823"/>
      <c r="CF157" s="4823"/>
      <c r="CG157" s="4823"/>
      <c r="CH157" s="4823"/>
      <c r="CI157" s="4823"/>
      <c r="CJ157" s="4823"/>
      <c r="CK157" s="4823"/>
      <c r="CL157" s="4823"/>
      <c r="CM157" s="4823"/>
      <c r="CN157" s="4823"/>
      <c r="CO157" s="4823"/>
      <c r="CP157" s="4823"/>
      <c r="CQ157" s="4823"/>
      <c r="CR157" s="4823"/>
      <c r="CS157" s="4823"/>
      <c r="CT157" s="4823"/>
      <c r="CU157" s="4823"/>
      <c r="CV157" s="4823"/>
      <c r="CW157" s="4823"/>
      <c r="CX157" s="4823"/>
      <c r="CY157" s="4823"/>
      <c r="CZ157" s="4823"/>
      <c r="DA157" s="4823"/>
      <c r="DB157" s="4823"/>
      <c r="DC157" s="4823"/>
      <c r="DD157" s="4823"/>
      <c r="DE157" s="4823"/>
      <c r="DF157" s="4823"/>
      <c r="DG157" s="4823"/>
      <c r="DH157" s="4823"/>
      <c r="DI157" s="4823"/>
      <c r="DJ157" s="4823"/>
      <c r="DK157" s="4823"/>
      <c r="DL157" s="4823"/>
      <c r="DM157" s="4823"/>
      <c r="DN157" s="4823"/>
      <c r="DO157" s="4823"/>
      <c r="DP157" s="66"/>
    </row>
    <row r="158" spans="1:137" ht="12.6" customHeight="1">
      <c r="A158" s="67"/>
      <c r="B158" s="4786"/>
      <c r="C158" s="4786"/>
      <c r="D158" s="4786"/>
      <c r="E158" s="4786"/>
      <c r="F158" s="4786"/>
      <c r="G158" s="4786"/>
      <c r="H158" s="4786"/>
      <c r="I158" s="4786"/>
      <c r="J158" s="4786"/>
      <c r="K158" s="4786"/>
      <c r="L158" s="4786"/>
      <c r="M158" s="4786"/>
      <c r="N158" s="4786"/>
      <c r="O158" s="4786"/>
      <c r="P158" s="4786"/>
      <c r="Q158" s="4786"/>
      <c r="R158" s="4786"/>
      <c r="S158" s="4786"/>
      <c r="T158" s="4786"/>
      <c r="U158" s="4786"/>
      <c r="V158" s="4786"/>
      <c r="W158" s="4786"/>
      <c r="X158" s="4786"/>
      <c r="Y158" s="4786"/>
      <c r="Z158" s="4786"/>
      <c r="AA158" s="4786"/>
      <c r="AB158" s="4786"/>
      <c r="AC158" s="4786"/>
      <c r="AD158" s="4786"/>
      <c r="AE158" s="4786"/>
      <c r="AF158" s="4786"/>
      <c r="AG158" s="4786"/>
      <c r="AH158" s="4786"/>
      <c r="AI158" s="4786"/>
      <c r="AJ158" s="4786"/>
      <c r="AK158" s="4786"/>
      <c r="AL158" s="4786"/>
      <c r="AM158" s="4786"/>
      <c r="AN158" s="66"/>
      <c r="AO158" s="67"/>
      <c r="AP158" s="4823"/>
      <c r="AQ158" s="4823"/>
      <c r="AR158" s="4823"/>
      <c r="AS158" s="4823"/>
      <c r="AT158" s="4823"/>
      <c r="AU158" s="4823"/>
      <c r="AV158" s="4823"/>
      <c r="AW158" s="4823"/>
      <c r="AX158" s="4823"/>
      <c r="AY158" s="4823"/>
      <c r="AZ158" s="4823"/>
      <c r="BA158" s="4823"/>
      <c r="BB158" s="4823"/>
      <c r="BC158" s="4823"/>
      <c r="BD158" s="4823"/>
      <c r="BE158" s="4823"/>
      <c r="BF158" s="4823"/>
      <c r="BG158" s="4823"/>
      <c r="BH158" s="4823"/>
      <c r="BI158" s="4823"/>
      <c r="BJ158" s="4823"/>
      <c r="BK158" s="4823"/>
      <c r="BL158" s="4823"/>
      <c r="BM158" s="4823"/>
      <c r="BN158" s="4823"/>
      <c r="BO158" s="4823"/>
      <c r="BP158" s="4823"/>
      <c r="BQ158" s="4823"/>
      <c r="BR158" s="4823"/>
      <c r="BS158" s="4823"/>
      <c r="BT158" s="4823"/>
      <c r="BU158" s="4823"/>
      <c r="BV158" s="4823"/>
      <c r="BW158" s="4823"/>
      <c r="BX158" s="4823"/>
      <c r="BY158" s="4823"/>
      <c r="BZ158" s="4823"/>
      <c r="CA158" s="4823"/>
      <c r="CB158" s="66"/>
      <c r="CC158" s="67"/>
      <c r="CD158" s="4823"/>
      <c r="CE158" s="4823"/>
      <c r="CF158" s="4823"/>
      <c r="CG158" s="4823"/>
      <c r="CH158" s="4823"/>
      <c r="CI158" s="4823"/>
      <c r="CJ158" s="4823"/>
      <c r="CK158" s="4823"/>
      <c r="CL158" s="4823"/>
      <c r="CM158" s="4823"/>
      <c r="CN158" s="4823"/>
      <c r="CO158" s="4823"/>
      <c r="CP158" s="4823"/>
      <c r="CQ158" s="4823"/>
      <c r="CR158" s="4823"/>
      <c r="CS158" s="4823"/>
      <c r="CT158" s="4823"/>
      <c r="CU158" s="4823"/>
      <c r="CV158" s="4823"/>
      <c r="CW158" s="4823"/>
      <c r="CX158" s="4823"/>
      <c r="CY158" s="4823"/>
      <c r="CZ158" s="4823"/>
      <c r="DA158" s="4823"/>
      <c r="DB158" s="4823"/>
      <c r="DC158" s="4823"/>
      <c r="DD158" s="4823"/>
      <c r="DE158" s="4823"/>
      <c r="DF158" s="4823"/>
      <c r="DG158" s="4823"/>
      <c r="DH158" s="4823"/>
      <c r="DI158" s="4823"/>
      <c r="DJ158" s="4823"/>
      <c r="DK158" s="4823"/>
      <c r="DL158" s="4823"/>
      <c r="DM158" s="4823"/>
      <c r="DN158" s="4823"/>
      <c r="DO158" s="4823"/>
      <c r="DP158" s="66"/>
    </row>
    <row r="159" spans="1:137" ht="12.6" customHeight="1">
      <c r="A159" s="486"/>
      <c r="B159" s="4840"/>
      <c r="C159" s="4840"/>
      <c r="D159" s="4840"/>
      <c r="E159" s="4840"/>
      <c r="F159" s="4840"/>
      <c r="G159" s="4840"/>
      <c r="H159" s="4840"/>
      <c r="I159" s="4840"/>
      <c r="J159" s="4840"/>
      <c r="K159" s="4840"/>
      <c r="L159" s="4840"/>
      <c r="M159" s="4840"/>
      <c r="N159" s="4840"/>
      <c r="O159" s="4840"/>
      <c r="P159" s="4840"/>
      <c r="Q159" s="4840"/>
      <c r="R159" s="4840"/>
      <c r="S159" s="4840"/>
      <c r="T159" s="4840"/>
      <c r="U159" s="4840"/>
      <c r="V159" s="4840"/>
      <c r="W159" s="4840"/>
      <c r="X159" s="4840"/>
      <c r="Y159" s="4840"/>
      <c r="Z159" s="4840"/>
      <c r="AA159" s="4840"/>
      <c r="AB159" s="4840"/>
      <c r="AC159" s="4840"/>
      <c r="AD159" s="4840"/>
      <c r="AE159" s="4840"/>
      <c r="AF159" s="4840"/>
      <c r="AG159" s="4840"/>
      <c r="AH159" s="4840"/>
      <c r="AI159" s="4840"/>
      <c r="AJ159" s="4840"/>
      <c r="AK159" s="4840"/>
      <c r="AL159" s="4840"/>
      <c r="AM159" s="4840"/>
      <c r="AN159" s="487"/>
      <c r="AO159" s="486"/>
      <c r="AP159" s="4824"/>
      <c r="AQ159" s="4824"/>
      <c r="AR159" s="4824"/>
      <c r="AS159" s="4824"/>
      <c r="AT159" s="4824"/>
      <c r="AU159" s="4824"/>
      <c r="AV159" s="4824"/>
      <c r="AW159" s="4824"/>
      <c r="AX159" s="4824"/>
      <c r="AY159" s="4824"/>
      <c r="AZ159" s="4824"/>
      <c r="BA159" s="4824"/>
      <c r="BB159" s="4824"/>
      <c r="BC159" s="4824"/>
      <c r="BD159" s="4824"/>
      <c r="BE159" s="4824"/>
      <c r="BF159" s="4824"/>
      <c r="BG159" s="4824"/>
      <c r="BH159" s="4824"/>
      <c r="BI159" s="4824"/>
      <c r="BJ159" s="4824"/>
      <c r="BK159" s="4824"/>
      <c r="BL159" s="4824"/>
      <c r="BM159" s="4824"/>
      <c r="BN159" s="4824"/>
      <c r="BO159" s="4824"/>
      <c r="BP159" s="4824"/>
      <c r="BQ159" s="4824"/>
      <c r="BR159" s="4824"/>
      <c r="BS159" s="4824"/>
      <c r="BT159" s="4824"/>
      <c r="BU159" s="4824"/>
      <c r="BV159" s="4824"/>
      <c r="BW159" s="4824"/>
      <c r="BX159" s="4824"/>
      <c r="BY159" s="4824"/>
      <c r="BZ159" s="4824"/>
      <c r="CA159" s="4824"/>
      <c r="CB159" s="487"/>
      <c r="CC159" s="486"/>
      <c r="CD159" s="4824"/>
      <c r="CE159" s="4824"/>
      <c r="CF159" s="4824"/>
      <c r="CG159" s="4824"/>
      <c r="CH159" s="4824"/>
      <c r="CI159" s="4824"/>
      <c r="CJ159" s="4824"/>
      <c r="CK159" s="4824"/>
      <c r="CL159" s="4824"/>
      <c r="CM159" s="4824"/>
      <c r="CN159" s="4824"/>
      <c r="CO159" s="4824"/>
      <c r="CP159" s="4824"/>
      <c r="CQ159" s="4824"/>
      <c r="CR159" s="4824"/>
      <c r="CS159" s="4824"/>
      <c r="CT159" s="4824"/>
      <c r="CU159" s="4824"/>
      <c r="CV159" s="4824"/>
      <c r="CW159" s="4824"/>
      <c r="CX159" s="4824"/>
      <c r="CY159" s="4824"/>
      <c r="CZ159" s="4824"/>
      <c r="DA159" s="4824"/>
      <c r="DB159" s="4824"/>
      <c r="DC159" s="4824"/>
      <c r="DD159" s="4824"/>
      <c r="DE159" s="4824"/>
      <c r="DF159" s="4824"/>
      <c r="DG159" s="4824"/>
      <c r="DH159" s="4824"/>
      <c r="DI159" s="4824"/>
      <c r="DJ159" s="4824"/>
      <c r="DK159" s="4824"/>
      <c r="DL159" s="4824"/>
      <c r="DM159" s="4824"/>
      <c r="DN159" s="4824"/>
      <c r="DO159" s="4824"/>
      <c r="DP159" s="487"/>
    </row>
    <row r="160" spans="1:137" ht="12.6" customHeight="1">
      <c r="A160" s="488"/>
      <c r="B160" s="2431" t="s">
        <v>1647</v>
      </c>
      <c r="C160" s="2431"/>
      <c r="D160" s="2431"/>
      <c r="E160" s="2431"/>
      <c r="F160" s="2431"/>
      <c r="G160" s="2431"/>
      <c r="H160" s="2431"/>
      <c r="I160" s="2431"/>
      <c r="J160" s="2431"/>
      <c r="K160" s="2431"/>
      <c r="L160" s="2431"/>
      <c r="M160" s="2431"/>
      <c r="N160" s="2431"/>
      <c r="O160" s="2431"/>
      <c r="P160" s="2431"/>
      <c r="Q160" s="2431"/>
      <c r="R160" s="2431"/>
      <c r="S160" s="2431"/>
      <c r="T160" s="2431"/>
      <c r="U160" s="2431"/>
      <c r="V160" s="2431"/>
      <c r="W160" s="2431"/>
      <c r="X160" s="2431"/>
      <c r="Y160" s="2431"/>
      <c r="Z160" s="2431"/>
      <c r="AA160" s="2431"/>
      <c r="AB160" s="2431"/>
      <c r="AC160" s="2431"/>
      <c r="AD160" s="2431"/>
      <c r="AE160" s="2431"/>
      <c r="AF160" s="2431"/>
      <c r="AG160" s="2431"/>
      <c r="AH160" s="2431"/>
      <c r="AI160" s="2431"/>
      <c r="AJ160" s="2431"/>
      <c r="AK160" s="2431"/>
      <c r="AL160" s="2431"/>
      <c r="AM160" s="2431"/>
      <c r="AN160" s="489"/>
      <c r="AO160" s="488"/>
      <c r="AP160" s="2431" t="s">
        <v>1647</v>
      </c>
      <c r="AQ160" s="2431"/>
      <c r="AR160" s="2431"/>
      <c r="AS160" s="2431"/>
      <c r="AT160" s="2431"/>
      <c r="AU160" s="2431"/>
      <c r="AV160" s="2431"/>
      <c r="AW160" s="2431"/>
      <c r="AX160" s="2431"/>
      <c r="AY160" s="2431"/>
      <c r="AZ160" s="2431"/>
      <c r="BA160" s="2431"/>
      <c r="BB160" s="2431"/>
      <c r="BC160" s="2431"/>
      <c r="BD160" s="2431"/>
      <c r="BE160" s="2431"/>
      <c r="BF160" s="2431"/>
      <c r="BG160" s="2431"/>
      <c r="BH160" s="2431"/>
      <c r="BI160" s="2431"/>
      <c r="BJ160" s="2431"/>
      <c r="BK160" s="2431"/>
      <c r="BL160" s="2431"/>
      <c r="BM160" s="2431"/>
      <c r="BN160" s="2431"/>
      <c r="BO160" s="2431"/>
      <c r="BP160" s="2431"/>
      <c r="BQ160" s="2431"/>
      <c r="BR160" s="2431"/>
      <c r="BS160" s="2431"/>
      <c r="BT160" s="2431"/>
      <c r="BU160" s="2431"/>
      <c r="BV160" s="2431"/>
      <c r="BW160" s="2431"/>
      <c r="BX160" s="2431"/>
      <c r="BY160" s="2431"/>
      <c r="BZ160" s="2431"/>
      <c r="CA160" s="2431"/>
      <c r="CB160" s="489"/>
      <c r="CC160" s="488"/>
      <c r="CD160" s="2431" t="s">
        <v>1647</v>
      </c>
      <c r="CE160" s="2431"/>
      <c r="CF160" s="2431"/>
      <c r="CG160" s="2431"/>
      <c r="CH160" s="2431"/>
      <c r="CI160" s="2431"/>
      <c r="CJ160" s="2431"/>
      <c r="CK160" s="2431"/>
      <c r="CL160" s="2431"/>
      <c r="CM160" s="2431"/>
      <c r="CN160" s="2431"/>
      <c r="CO160" s="2431"/>
      <c r="CP160" s="2431"/>
      <c r="CQ160" s="2431"/>
      <c r="CR160" s="2431"/>
      <c r="CS160" s="2431"/>
      <c r="CT160" s="2431"/>
      <c r="CU160" s="2431"/>
      <c r="CV160" s="2431"/>
      <c r="CW160" s="2431"/>
      <c r="CX160" s="2431"/>
      <c r="CY160" s="2431"/>
      <c r="CZ160" s="2431"/>
      <c r="DA160" s="2431"/>
      <c r="DB160" s="2431"/>
      <c r="DC160" s="2431"/>
      <c r="DD160" s="2431"/>
      <c r="DE160" s="2431"/>
      <c r="DF160" s="2431"/>
      <c r="DG160" s="2431"/>
      <c r="DH160" s="2431"/>
      <c r="DI160" s="2431"/>
      <c r="DJ160" s="2431"/>
      <c r="DK160" s="2431"/>
      <c r="DL160" s="2431"/>
      <c r="DM160" s="2431"/>
      <c r="DN160" s="2431"/>
      <c r="DO160" s="2431"/>
      <c r="DP160" s="489"/>
    </row>
    <row r="161" spans="1:120" ht="12.6" customHeight="1">
      <c r="A161" s="54"/>
      <c r="B161" s="2341"/>
      <c r="C161" s="2341"/>
      <c r="D161" s="2341"/>
      <c r="E161" s="2341"/>
      <c r="F161" s="2341"/>
      <c r="G161" s="2341"/>
      <c r="H161" s="2341"/>
      <c r="I161" s="2341"/>
      <c r="J161" s="2341"/>
      <c r="K161" s="2341"/>
      <c r="L161" s="2341"/>
      <c r="M161" s="2341"/>
      <c r="N161" s="2341"/>
      <c r="O161" s="2341"/>
      <c r="P161" s="2341"/>
      <c r="Q161" s="2341"/>
      <c r="R161" s="2341"/>
      <c r="S161" s="2341"/>
      <c r="T161" s="2341"/>
      <c r="U161" s="2341"/>
      <c r="V161" s="2341"/>
      <c r="W161" s="2341"/>
      <c r="X161" s="2341"/>
      <c r="Y161" s="2341"/>
      <c r="Z161" s="2341"/>
      <c r="AA161" s="2341"/>
      <c r="AB161" s="2341"/>
      <c r="AC161" s="2341"/>
      <c r="AD161" s="2341"/>
      <c r="AE161" s="2341"/>
      <c r="AF161" s="2341"/>
      <c r="AG161" s="2341"/>
      <c r="AH161" s="2341"/>
      <c r="AI161" s="2341"/>
      <c r="AJ161" s="2341"/>
      <c r="AK161" s="2341"/>
      <c r="AL161" s="2341"/>
      <c r="AM161" s="2341"/>
      <c r="AN161" s="56"/>
      <c r="AO161" s="54"/>
      <c r="AP161" s="2341"/>
      <c r="AQ161" s="2341"/>
      <c r="AR161" s="2341"/>
      <c r="AS161" s="2341"/>
      <c r="AT161" s="2341"/>
      <c r="AU161" s="2341"/>
      <c r="AV161" s="2341"/>
      <c r="AW161" s="2341"/>
      <c r="AX161" s="2341"/>
      <c r="AY161" s="2341"/>
      <c r="AZ161" s="2341"/>
      <c r="BA161" s="2341"/>
      <c r="BB161" s="2341"/>
      <c r="BC161" s="2341"/>
      <c r="BD161" s="2341"/>
      <c r="BE161" s="2341"/>
      <c r="BF161" s="2341"/>
      <c r="BG161" s="2341"/>
      <c r="BH161" s="2341"/>
      <c r="BI161" s="2341"/>
      <c r="BJ161" s="2341"/>
      <c r="BK161" s="2341"/>
      <c r="BL161" s="2341"/>
      <c r="BM161" s="2341"/>
      <c r="BN161" s="2341"/>
      <c r="BO161" s="2341"/>
      <c r="BP161" s="2341"/>
      <c r="BQ161" s="2341"/>
      <c r="BR161" s="2341"/>
      <c r="BS161" s="2341"/>
      <c r="BT161" s="2341"/>
      <c r="BU161" s="2341"/>
      <c r="BV161" s="2341"/>
      <c r="BW161" s="2341"/>
      <c r="BX161" s="2341"/>
      <c r="BY161" s="2341"/>
      <c r="BZ161" s="2341"/>
      <c r="CA161" s="2341"/>
      <c r="CB161" s="56"/>
      <c r="CC161" s="54"/>
      <c r="CD161" s="2341"/>
      <c r="CE161" s="2341"/>
      <c r="CF161" s="2341"/>
      <c r="CG161" s="2341"/>
      <c r="CH161" s="2341"/>
      <c r="CI161" s="2341"/>
      <c r="CJ161" s="2341"/>
      <c r="CK161" s="2341"/>
      <c r="CL161" s="2341"/>
      <c r="CM161" s="2341"/>
      <c r="CN161" s="2341"/>
      <c r="CO161" s="2341"/>
      <c r="CP161" s="2341"/>
      <c r="CQ161" s="2341"/>
      <c r="CR161" s="2341"/>
      <c r="CS161" s="2341"/>
      <c r="CT161" s="2341"/>
      <c r="CU161" s="2341"/>
      <c r="CV161" s="2341"/>
      <c r="CW161" s="2341"/>
      <c r="CX161" s="2341"/>
      <c r="CY161" s="2341"/>
      <c r="CZ161" s="2341"/>
      <c r="DA161" s="2341"/>
      <c r="DB161" s="2341"/>
      <c r="DC161" s="2341"/>
      <c r="DD161" s="2341"/>
      <c r="DE161" s="2341"/>
      <c r="DF161" s="2341"/>
      <c r="DG161" s="2341"/>
      <c r="DH161" s="2341"/>
      <c r="DI161" s="2341"/>
      <c r="DJ161" s="2341"/>
      <c r="DK161" s="2341"/>
      <c r="DL161" s="2341"/>
      <c r="DM161" s="2341"/>
      <c r="DN161" s="2341"/>
      <c r="DO161" s="2341"/>
      <c r="DP161" s="56"/>
    </row>
    <row r="162" spans="1:120" ht="12.6" customHeight="1">
      <c r="A162" s="54"/>
      <c r="B162" s="55"/>
      <c r="C162" s="55"/>
      <c r="D162" s="55"/>
      <c r="E162" s="55"/>
      <c r="F162" s="55"/>
      <c r="G162" s="55"/>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6"/>
      <c r="AO162" s="492"/>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c r="CA162" s="71"/>
      <c r="CB162" s="72"/>
      <c r="CC162" s="492"/>
      <c r="CD162" s="71"/>
      <c r="CE162" s="71"/>
      <c r="CF162" s="71"/>
      <c r="CG162" s="71"/>
      <c r="CH162" s="71"/>
      <c r="CI162" s="71"/>
      <c r="CJ162" s="71"/>
      <c r="CK162" s="71"/>
      <c r="CL162" s="71"/>
      <c r="CM162" s="71"/>
      <c r="CN162" s="71"/>
      <c r="CO162" s="71"/>
      <c r="CP162" s="71"/>
      <c r="CQ162" s="71"/>
      <c r="CR162" s="71"/>
      <c r="CS162" s="71"/>
      <c r="CT162" s="71"/>
      <c r="CU162" s="71"/>
      <c r="CV162" s="71"/>
      <c r="CW162" s="71"/>
      <c r="CX162" s="71"/>
      <c r="CY162" s="71"/>
      <c r="CZ162" s="71"/>
      <c r="DA162" s="71"/>
      <c r="DB162" s="71"/>
      <c r="DC162" s="71"/>
      <c r="DD162" s="71"/>
      <c r="DE162" s="71"/>
      <c r="DF162" s="71"/>
      <c r="DG162" s="71"/>
      <c r="DH162" s="71"/>
      <c r="DI162" s="71"/>
      <c r="DJ162" s="71"/>
      <c r="DK162" s="71"/>
      <c r="DL162" s="71"/>
      <c r="DM162" s="71"/>
      <c r="DN162" s="71"/>
      <c r="DO162" s="71"/>
      <c r="DP162" s="72"/>
    </row>
    <row r="163" spans="1:120" ht="12.6" customHeight="1">
      <c r="A163" s="54"/>
      <c r="B163" s="55"/>
      <c r="C163" s="55"/>
      <c r="D163" s="55"/>
      <c r="E163" s="55"/>
      <c r="F163" s="55"/>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2"/>
      <c r="AO163" s="492"/>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439"/>
      <c r="BP163" s="71"/>
      <c r="BQ163" s="71"/>
      <c r="BR163" s="71"/>
      <c r="BS163" s="71"/>
      <c r="BT163" s="71"/>
      <c r="BU163" s="71"/>
      <c r="BV163" s="71"/>
      <c r="BW163" s="71"/>
      <c r="BX163" s="71"/>
      <c r="BY163" s="71"/>
      <c r="BZ163" s="71"/>
      <c r="CA163" s="71"/>
      <c r="CB163" s="72"/>
      <c r="CC163" s="492"/>
      <c r="CD163" s="71"/>
      <c r="CE163" s="71"/>
      <c r="CF163" s="71"/>
      <c r="CG163" s="71"/>
      <c r="CH163" s="71"/>
      <c r="CI163" s="71"/>
      <c r="CJ163" s="71"/>
      <c r="CK163" s="71"/>
      <c r="CL163" s="71"/>
      <c r="CM163" s="71"/>
      <c r="CN163" s="71"/>
      <c r="CO163" s="71"/>
      <c r="CP163" s="71"/>
      <c r="CQ163" s="71"/>
      <c r="CR163" s="71"/>
      <c r="CS163" s="71"/>
      <c r="CT163" s="71"/>
      <c r="CU163" s="71"/>
      <c r="CV163" s="71"/>
      <c r="CW163" s="71"/>
      <c r="CX163" s="71"/>
      <c r="CY163" s="71"/>
      <c r="CZ163" s="71"/>
      <c r="DA163" s="71"/>
      <c r="DB163" s="71"/>
      <c r="DC163" s="71"/>
      <c r="DD163" s="71"/>
      <c r="DE163" s="71"/>
      <c r="DF163" s="71"/>
      <c r="DG163" s="71"/>
      <c r="DH163" s="71"/>
      <c r="DI163" s="71"/>
      <c r="DJ163" s="71"/>
      <c r="DK163" s="71"/>
      <c r="DL163" s="71"/>
      <c r="DM163" s="71"/>
      <c r="DN163" s="71"/>
      <c r="DO163" s="71"/>
      <c r="DP163" s="72"/>
    </row>
    <row r="164" spans="1:120" ht="12.6" customHeight="1">
      <c r="A164" s="54"/>
      <c r="B164" s="55"/>
      <c r="C164" s="55"/>
      <c r="D164" s="55"/>
      <c r="E164" s="55"/>
      <c r="F164" s="55"/>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2"/>
      <c r="AO164" s="492"/>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c r="CA164" s="71"/>
      <c r="CB164" s="72"/>
      <c r="CC164" s="492"/>
      <c r="CD164" s="71"/>
      <c r="CE164" s="71"/>
      <c r="CF164" s="71"/>
      <c r="CG164" s="71"/>
      <c r="CH164" s="71"/>
      <c r="CI164" s="71"/>
      <c r="CJ164" s="71"/>
      <c r="CK164" s="71"/>
      <c r="CL164" s="71"/>
      <c r="CM164" s="71"/>
      <c r="CN164" s="71"/>
      <c r="CO164" s="71"/>
      <c r="CP164" s="71"/>
      <c r="CQ164" s="71"/>
      <c r="CR164" s="71"/>
      <c r="CS164" s="71"/>
      <c r="CT164" s="71"/>
      <c r="CU164" s="71"/>
      <c r="CV164" s="71"/>
      <c r="CW164" s="71"/>
      <c r="CX164" s="71"/>
      <c r="CY164" s="71"/>
      <c r="CZ164" s="71"/>
      <c r="DA164" s="71"/>
      <c r="DB164" s="71"/>
      <c r="DC164" s="71"/>
      <c r="DD164" s="71"/>
      <c r="DE164" s="71"/>
      <c r="DF164" s="71"/>
      <c r="DG164" s="71"/>
      <c r="DH164" s="71"/>
      <c r="DI164" s="71"/>
      <c r="DJ164" s="71"/>
      <c r="DK164" s="71"/>
      <c r="DL164" s="71"/>
      <c r="DM164" s="71"/>
      <c r="DN164" s="71"/>
      <c r="DO164" s="71"/>
      <c r="DP164" s="72"/>
    </row>
    <row r="165" spans="1:120" ht="12.6" customHeight="1">
      <c r="A165" s="73"/>
      <c r="B165" s="55"/>
      <c r="C165" s="55"/>
      <c r="D165" s="55"/>
      <c r="E165" s="55"/>
      <c r="F165" s="55"/>
      <c r="G165" s="55"/>
      <c r="H165" s="55"/>
      <c r="I165" s="55"/>
      <c r="J165" s="55"/>
      <c r="K165" s="55"/>
      <c r="L165" s="434"/>
      <c r="M165" s="434"/>
      <c r="N165" s="55"/>
      <c r="O165" s="55"/>
      <c r="P165" s="55"/>
      <c r="Q165" s="55"/>
      <c r="R165" s="55"/>
      <c r="S165" s="55"/>
      <c r="T165" s="55"/>
      <c r="U165" s="55"/>
      <c r="V165" s="55"/>
      <c r="W165" s="55"/>
      <c r="X165" s="55"/>
      <c r="Y165" s="55"/>
      <c r="Z165" s="55"/>
      <c r="AA165" s="55"/>
      <c r="AB165" s="55"/>
      <c r="AC165" s="55"/>
      <c r="AD165" s="55"/>
      <c r="AE165" s="55"/>
      <c r="AF165" s="434"/>
      <c r="AG165" s="55"/>
      <c r="AH165" s="55"/>
      <c r="AI165" s="55"/>
      <c r="AJ165" s="55"/>
      <c r="AK165" s="55"/>
      <c r="AL165" s="55"/>
      <c r="AM165" s="55"/>
      <c r="AN165" s="56"/>
      <c r="AO165" s="493"/>
      <c r="AP165" s="71"/>
      <c r="AQ165" s="71"/>
      <c r="AR165" s="71"/>
      <c r="AS165" s="71"/>
      <c r="AT165" s="71"/>
      <c r="AU165" s="71"/>
      <c r="AV165" s="71"/>
      <c r="AW165" s="71"/>
      <c r="AX165" s="71"/>
      <c r="AY165" s="71"/>
      <c r="AZ165" s="438"/>
      <c r="BA165" s="438"/>
      <c r="BB165" s="71"/>
      <c r="BC165" s="71"/>
      <c r="BD165" s="71"/>
      <c r="BE165" s="71"/>
      <c r="BF165" s="71"/>
      <c r="BG165" s="71"/>
      <c r="BH165" s="71"/>
      <c r="BI165" s="71"/>
      <c r="BJ165" s="71"/>
      <c r="BK165" s="71"/>
      <c r="BL165" s="71"/>
      <c r="BM165" s="71"/>
      <c r="BN165" s="71"/>
      <c r="BO165" s="71"/>
      <c r="BP165" s="71"/>
      <c r="BQ165" s="71"/>
      <c r="BR165" s="71"/>
      <c r="BS165" s="71"/>
      <c r="BT165" s="438"/>
      <c r="BU165" s="71"/>
      <c r="BV165" s="71"/>
      <c r="BW165" s="71"/>
      <c r="BX165" s="71"/>
      <c r="BY165" s="71"/>
      <c r="BZ165" s="71"/>
      <c r="CA165" s="71"/>
      <c r="CB165" s="72"/>
      <c r="CC165" s="493"/>
      <c r="CD165" s="71"/>
      <c r="CE165" s="71"/>
      <c r="CF165" s="71"/>
      <c r="CG165" s="71"/>
      <c r="CH165" s="71"/>
      <c r="CI165" s="71"/>
      <c r="CJ165" s="71"/>
      <c r="CK165" s="71"/>
      <c r="CL165" s="71"/>
      <c r="CM165" s="71"/>
      <c r="CN165" s="438"/>
      <c r="CO165" s="438"/>
      <c r="CP165" s="71"/>
      <c r="CQ165" s="71"/>
      <c r="CR165" s="71"/>
      <c r="CS165" s="71"/>
      <c r="CT165" s="71"/>
      <c r="CU165" s="71"/>
      <c r="CV165" s="71"/>
      <c r="CW165" s="71"/>
      <c r="CX165" s="71"/>
      <c r="CY165" s="71"/>
      <c r="CZ165" s="71"/>
      <c r="DA165" s="71"/>
      <c r="DB165" s="71"/>
      <c r="DC165" s="71"/>
      <c r="DD165" s="71"/>
      <c r="DE165" s="71"/>
      <c r="DF165" s="71"/>
      <c r="DG165" s="71"/>
      <c r="DH165" s="438"/>
      <c r="DI165" s="71"/>
      <c r="DJ165" s="71"/>
      <c r="DK165" s="71"/>
      <c r="DL165" s="71"/>
      <c r="DM165" s="71"/>
      <c r="DN165" s="71"/>
      <c r="DO165" s="71"/>
      <c r="DP165" s="72"/>
    </row>
    <row r="166" spans="1:120" ht="12.6" customHeight="1">
      <c r="A166" s="73"/>
      <c r="B166" s="55"/>
      <c r="C166" s="55"/>
      <c r="D166" s="55"/>
      <c r="E166" s="55"/>
      <c r="F166" s="55"/>
      <c r="G166" s="55"/>
      <c r="H166" s="55"/>
      <c r="I166" s="131"/>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434"/>
      <c r="AH166" s="434"/>
      <c r="AI166" s="434"/>
      <c r="AJ166" s="55"/>
      <c r="AK166" s="55"/>
      <c r="AL166" s="55"/>
      <c r="AM166" s="55"/>
      <c r="AN166" s="56"/>
      <c r="AO166" s="493"/>
      <c r="AP166" s="71"/>
      <c r="AQ166" s="71"/>
      <c r="AR166" s="71"/>
      <c r="AS166" s="71"/>
      <c r="AT166" s="71"/>
      <c r="AU166" s="71"/>
      <c r="AV166" s="71"/>
      <c r="AW166" s="494"/>
      <c r="AX166" s="484"/>
      <c r="AY166" s="484"/>
      <c r="AZ166" s="484"/>
      <c r="BA166" s="484"/>
      <c r="BB166" s="484"/>
      <c r="BC166" s="484"/>
      <c r="BD166" s="484"/>
      <c r="BE166" s="484"/>
      <c r="BF166" s="484"/>
      <c r="BG166" s="484"/>
      <c r="BH166" s="484"/>
      <c r="BI166" s="484"/>
      <c r="BJ166" s="484"/>
      <c r="BK166" s="484"/>
      <c r="BL166" s="484"/>
      <c r="BM166" s="484"/>
      <c r="BN166" s="484"/>
      <c r="BO166" s="484"/>
      <c r="BP166" s="484"/>
      <c r="BQ166" s="484"/>
      <c r="BR166" s="484"/>
      <c r="BS166" s="484"/>
      <c r="BT166" s="484"/>
      <c r="BU166" s="438"/>
      <c r="BV166" s="438"/>
      <c r="BW166" s="438"/>
      <c r="BX166" s="71"/>
      <c r="BY166" s="71"/>
      <c r="BZ166" s="71"/>
      <c r="CA166" s="71"/>
      <c r="CB166" s="72"/>
      <c r="CC166" s="493"/>
      <c r="CD166" s="71"/>
      <c r="CE166" s="71"/>
      <c r="CF166" s="71"/>
      <c r="CG166" s="71"/>
      <c r="CH166" s="71"/>
      <c r="CI166" s="71"/>
      <c r="CJ166" s="71"/>
      <c r="CK166" s="494"/>
      <c r="CL166" s="484"/>
      <c r="CM166" s="484"/>
      <c r="CN166" s="484"/>
      <c r="CO166" s="484"/>
      <c r="CP166" s="484"/>
      <c r="CQ166" s="484"/>
      <c r="CR166" s="484"/>
      <c r="CS166" s="484"/>
      <c r="CT166" s="484"/>
      <c r="CU166" s="484"/>
      <c r="CV166" s="484"/>
      <c r="CW166" s="484"/>
      <c r="CX166" s="484"/>
      <c r="CY166" s="484"/>
      <c r="CZ166" s="484"/>
      <c r="DA166" s="484"/>
      <c r="DB166" s="484"/>
      <c r="DC166" s="484"/>
      <c r="DD166" s="484"/>
      <c r="DE166" s="484"/>
      <c r="DF166" s="484"/>
      <c r="DG166" s="484"/>
      <c r="DH166" s="484"/>
      <c r="DI166" s="438"/>
      <c r="DJ166" s="438"/>
      <c r="DK166" s="438"/>
      <c r="DL166" s="71"/>
      <c r="DM166" s="71"/>
      <c r="DN166" s="71"/>
      <c r="DO166" s="71"/>
      <c r="DP166" s="72"/>
    </row>
    <row r="167" spans="1:120" ht="12.6" customHeight="1">
      <c r="A167" s="73"/>
      <c r="B167" s="430"/>
      <c r="C167" s="430"/>
      <c r="D167" s="430"/>
      <c r="E167" s="430"/>
      <c r="F167" s="430"/>
      <c r="G167" s="430"/>
      <c r="H167" s="430"/>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430"/>
      <c r="AH167" s="430"/>
      <c r="AI167" s="430"/>
      <c r="AJ167" s="430"/>
      <c r="AK167" s="430"/>
      <c r="AL167" s="430"/>
      <c r="AM167" s="430"/>
      <c r="AN167" s="431"/>
      <c r="AO167" s="493"/>
      <c r="AP167" s="428"/>
      <c r="AQ167" s="428"/>
      <c r="AR167" s="428"/>
      <c r="AS167" s="428"/>
      <c r="AT167" s="428"/>
      <c r="AU167" s="428"/>
      <c r="AV167" s="428"/>
      <c r="AW167" s="484"/>
      <c r="AX167" s="484"/>
      <c r="AY167" s="484"/>
      <c r="AZ167" s="484"/>
      <c r="BA167" s="484"/>
      <c r="BB167" s="484"/>
      <c r="BC167" s="484"/>
      <c r="BD167" s="484"/>
      <c r="BE167" s="484"/>
      <c r="BF167" s="484"/>
      <c r="BG167" s="484"/>
      <c r="BH167" s="484"/>
      <c r="BI167" s="484"/>
      <c r="BJ167" s="484"/>
      <c r="BK167" s="484"/>
      <c r="BL167" s="484"/>
      <c r="BM167" s="484"/>
      <c r="BN167" s="484"/>
      <c r="BO167" s="484"/>
      <c r="BP167" s="484"/>
      <c r="BQ167" s="484"/>
      <c r="BR167" s="484"/>
      <c r="BS167" s="484"/>
      <c r="BT167" s="484"/>
      <c r="BU167" s="428"/>
      <c r="BV167" s="428"/>
      <c r="BW167" s="428"/>
      <c r="BX167" s="428"/>
      <c r="BY167" s="428"/>
      <c r="BZ167" s="428"/>
      <c r="CA167" s="428"/>
      <c r="CB167" s="429"/>
      <c r="CC167" s="493"/>
      <c r="CD167" s="428"/>
      <c r="CE167" s="428"/>
      <c r="CF167" s="428"/>
      <c r="CG167" s="428"/>
      <c r="CH167" s="428"/>
      <c r="CI167" s="428"/>
      <c r="CJ167" s="428"/>
      <c r="CK167" s="484"/>
      <c r="CL167" s="484"/>
      <c r="CM167" s="484"/>
      <c r="CN167" s="484"/>
      <c r="CO167" s="484"/>
      <c r="CP167" s="484"/>
      <c r="CQ167" s="484"/>
      <c r="CR167" s="484"/>
      <c r="CS167" s="484"/>
      <c r="CT167" s="484"/>
      <c r="CU167" s="484"/>
      <c r="CV167" s="484"/>
      <c r="CW167" s="484"/>
      <c r="CX167" s="484"/>
      <c r="CY167" s="484"/>
      <c r="CZ167" s="484"/>
      <c r="DA167" s="484"/>
      <c r="DB167" s="484"/>
      <c r="DC167" s="484"/>
      <c r="DD167" s="484"/>
      <c r="DE167" s="484"/>
      <c r="DF167" s="484"/>
      <c r="DG167" s="484"/>
      <c r="DH167" s="484"/>
      <c r="DI167" s="428"/>
      <c r="DJ167" s="428"/>
      <c r="DK167" s="428"/>
      <c r="DL167" s="428"/>
      <c r="DM167" s="428"/>
      <c r="DN167" s="428"/>
      <c r="DO167" s="428"/>
      <c r="DP167" s="429"/>
    </row>
    <row r="168" spans="1:120" ht="12.6" customHeight="1">
      <c r="A168" s="73"/>
      <c r="B168" s="430"/>
      <c r="C168" s="430"/>
      <c r="D168" s="430"/>
      <c r="E168" s="430"/>
      <c r="F168" s="430"/>
      <c r="G168" s="430"/>
      <c r="H168" s="430"/>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430"/>
      <c r="AH168" s="430"/>
      <c r="AI168" s="430"/>
      <c r="AJ168" s="430"/>
      <c r="AK168" s="430"/>
      <c r="AL168" s="430"/>
      <c r="AM168" s="430"/>
      <c r="AN168" s="431"/>
      <c r="AO168" s="493"/>
      <c r="AP168" s="428"/>
      <c r="AQ168" s="428"/>
      <c r="AR168" s="428"/>
      <c r="AS168" s="428"/>
      <c r="AT168" s="428"/>
      <c r="AU168" s="428"/>
      <c r="AV168" s="428"/>
      <c r="AW168" s="484"/>
      <c r="AX168" s="484"/>
      <c r="AY168" s="484"/>
      <c r="AZ168" s="484"/>
      <c r="BA168" s="484"/>
      <c r="BB168" s="484"/>
      <c r="BC168" s="484"/>
      <c r="BD168" s="484"/>
      <c r="BE168" s="484"/>
      <c r="BF168" s="484"/>
      <c r="BG168" s="484"/>
      <c r="BH168" s="484"/>
      <c r="BI168" s="484"/>
      <c r="BJ168" s="484"/>
      <c r="BK168" s="484"/>
      <c r="BL168" s="484"/>
      <c r="BM168" s="484"/>
      <c r="BN168" s="484"/>
      <c r="BO168" s="484"/>
      <c r="BP168" s="484"/>
      <c r="BQ168" s="484"/>
      <c r="BR168" s="484"/>
      <c r="BS168" s="484"/>
      <c r="BT168" s="484"/>
      <c r="BU168" s="428"/>
      <c r="BV168" s="428"/>
      <c r="BW168" s="428"/>
      <c r="BX168" s="428"/>
      <c r="BY168" s="428"/>
      <c r="BZ168" s="428"/>
      <c r="CA168" s="428"/>
      <c r="CB168" s="429"/>
      <c r="CC168" s="493"/>
      <c r="CD168" s="428"/>
      <c r="CE168" s="428"/>
      <c r="CF168" s="428"/>
      <c r="CG168" s="428"/>
      <c r="CH168" s="428"/>
      <c r="CI168" s="428"/>
      <c r="CJ168" s="428"/>
      <c r="CK168" s="484"/>
      <c r="CL168" s="484"/>
      <c r="CM168" s="484"/>
      <c r="CN168" s="484"/>
      <c r="CO168" s="484"/>
      <c r="CP168" s="484"/>
      <c r="CQ168" s="484"/>
      <c r="CR168" s="484"/>
      <c r="CS168" s="484"/>
      <c r="CT168" s="484"/>
      <c r="CU168" s="484"/>
      <c r="CV168" s="484"/>
      <c r="CW168" s="484"/>
      <c r="CX168" s="484"/>
      <c r="CY168" s="484"/>
      <c r="CZ168" s="484"/>
      <c r="DA168" s="484"/>
      <c r="DB168" s="484"/>
      <c r="DC168" s="484"/>
      <c r="DD168" s="484"/>
      <c r="DE168" s="484"/>
      <c r="DF168" s="484"/>
      <c r="DG168" s="484"/>
      <c r="DH168" s="484"/>
      <c r="DI168" s="428"/>
      <c r="DJ168" s="428"/>
      <c r="DK168" s="428"/>
      <c r="DL168" s="428"/>
      <c r="DM168" s="428"/>
      <c r="DN168" s="428"/>
      <c r="DO168" s="428"/>
      <c r="DP168" s="429"/>
    </row>
    <row r="169" spans="1:120" ht="12.6" customHeight="1">
      <c r="A169" s="73"/>
      <c r="B169" s="430"/>
      <c r="C169" s="430"/>
      <c r="D169" s="430"/>
      <c r="E169" s="430"/>
      <c r="F169" s="430"/>
      <c r="G169" s="430"/>
      <c r="H169" s="430"/>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430"/>
      <c r="AH169" s="430"/>
      <c r="AI169" s="430"/>
      <c r="AJ169" s="430"/>
      <c r="AK169" s="430"/>
      <c r="AL169" s="430"/>
      <c r="AM169" s="430"/>
      <c r="AN169" s="431"/>
      <c r="AO169" s="493"/>
      <c r="AP169" s="428"/>
      <c r="AQ169" s="428"/>
      <c r="AR169" s="428"/>
      <c r="AS169" s="428"/>
      <c r="AT169" s="428"/>
      <c r="AU169" s="428"/>
      <c r="AV169" s="428"/>
      <c r="AW169" s="484"/>
      <c r="AX169" s="484"/>
      <c r="AY169" s="484"/>
      <c r="AZ169" s="484"/>
      <c r="BA169" s="484"/>
      <c r="BB169" s="484"/>
      <c r="BC169" s="484"/>
      <c r="BD169" s="484"/>
      <c r="BE169" s="484"/>
      <c r="BF169" s="484"/>
      <c r="BG169" s="484"/>
      <c r="BH169" s="484"/>
      <c r="BI169" s="484"/>
      <c r="BJ169" s="484"/>
      <c r="BK169" s="484"/>
      <c r="BL169" s="484"/>
      <c r="BM169" s="484"/>
      <c r="BN169" s="484"/>
      <c r="BO169" s="484"/>
      <c r="BP169" s="484"/>
      <c r="BQ169" s="484"/>
      <c r="BR169" s="484"/>
      <c r="BS169" s="484"/>
      <c r="BT169" s="484"/>
      <c r="BU169" s="428"/>
      <c r="BV169" s="428"/>
      <c r="BW169" s="428"/>
      <c r="BX169" s="428"/>
      <c r="BY169" s="428"/>
      <c r="BZ169" s="428"/>
      <c r="CA169" s="428"/>
      <c r="CB169" s="429"/>
      <c r="CC169" s="493"/>
      <c r="CD169" s="428"/>
      <c r="CE169" s="428"/>
      <c r="CF169" s="428"/>
      <c r="CG169" s="428"/>
      <c r="CH169" s="428"/>
      <c r="CI169" s="428"/>
      <c r="CJ169" s="428"/>
      <c r="CK169" s="484"/>
      <c r="CL169" s="484"/>
      <c r="CM169" s="484"/>
      <c r="CN169" s="484"/>
      <c r="CO169" s="484"/>
      <c r="CP169" s="484"/>
      <c r="CQ169" s="484"/>
      <c r="CR169" s="484"/>
      <c r="CS169" s="484"/>
      <c r="CT169" s="484"/>
      <c r="CU169" s="484"/>
      <c r="CV169" s="484"/>
      <c r="CW169" s="484"/>
      <c r="CX169" s="484"/>
      <c r="CY169" s="484"/>
      <c r="CZ169" s="484"/>
      <c r="DA169" s="484"/>
      <c r="DB169" s="484"/>
      <c r="DC169" s="484"/>
      <c r="DD169" s="484"/>
      <c r="DE169" s="484"/>
      <c r="DF169" s="484"/>
      <c r="DG169" s="484"/>
      <c r="DH169" s="484"/>
      <c r="DI169" s="428"/>
      <c r="DJ169" s="428"/>
      <c r="DK169" s="428"/>
      <c r="DL169" s="428"/>
      <c r="DM169" s="428"/>
      <c r="DN169" s="428"/>
      <c r="DO169" s="428"/>
      <c r="DP169" s="429"/>
    </row>
    <row r="170" spans="1:120" ht="12.6" customHeight="1">
      <c r="A170" s="73"/>
      <c r="B170" s="430"/>
      <c r="C170" s="430"/>
      <c r="D170" s="430"/>
      <c r="E170" s="430"/>
      <c r="F170" s="430"/>
      <c r="G170" s="430"/>
      <c r="H170" s="430"/>
      <c r="I170" s="430"/>
      <c r="J170" s="430"/>
      <c r="K170" s="430"/>
      <c r="L170" s="434"/>
      <c r="M170" s="434"/>
      <c r="N170" s="430"/>
      <c r="O170" s="430"/>
      <c r="P170" s="430"/>
      <c r="Q170" s="430"/>
      <c r="R170" s="430"/>
      <c r="S170" s="430"/>
      <c r="T170" s="430"/>
      <c r="U170" s="430"/>
      <c r="V170" s="55"/>
      <c r="W170" s="55"/>
      <c r="X170" s="55"/>
      <c r="Y170" s="55"/>
      <c r="Z170" s="430"/>
      <c r="AA170" s="430"/>
      <c r="AB170" s="430"/>
      <c r="AC170" s="430"/>
      <c r="AD170" s="434"/>
      <c r="AE170" s="434"/>
      <c r="AF170" s="434"/>
      <c r="AG170" s="430"/>
      <c r="AH170" s="430"/>
      <c r="AI170" s="430"/>
      <c r="AJ170" s="430"/>
      <c r="AK170" s="430"/>
      <c r="AL170" s="430"/>
      <c r="AM170" s="430"/>
      <c r="AN170" s="431"/>
      <c r="AO170" s="493"/>
      <c r="AP170" s="428"/>
      <c r="AQ170" s="428"/>
      <c r="AR170" s="428"/>
      <c r="AS170" s="428"/>
      <c r="AT170" s="428"/>
      <c r="AU170" s="428"/>
      <c r="AV170" s="428"/>
      <c r="AW170" s="428"/>
      <c r="AX170" s="428"/>
      <c r="AY170" s="428"/>
      <c r="AZ170" s="438"/>
      <c r="BA170" s="438"/>
      <c r="BB170" s="428"/>
      <c r="BC170" s="428"/>
      <c r="BD170" s="428"/>
      <c r="BE170" s="428"/>
      <c r="BF170" s="428"/>
      <c r="BG170" s="428"/>
      <c r="BH170" s="428"/>
      <c r="BI170" s="428"/>
      <c r="BJ170" s="71"/>
      <c r="BK170" s="71"/>
      <c r="BL170" s="71"/>
      <c r="BM170" s="71"/>
      <c r="BN170" s="428"/>
      <c r="BO170" s="428"/>
      <c r="BP170" s="428"/>
      <c r="BQ170" s="428"/>
      <c r="BR170" s="438"/>
      <c r="BS170" s="438"/>
      <c r="BT170" s="438"/>
      <c r="BU170" s="428"/>
      <c r="BV170" s="428"/>
      <c r="BW170" s="428"/>
      <c r="BX170" s="428"/>
      <c r="BY170" s="428"/>
      <c r="BZ170" s="428"/>
      <c r="CA170" s="428"/>
      <c r="CB170" s="429"/>
      <c r="CC170" s="493"/>
      <c r="CD170" s="428"/>
      <c r="CE170" s="428"/>
      <c r="CF170" s="428"/>
      <c r="CG170" s="428"/>
      <c r="CH170" s="428"/>
      <c r="CI170" s="428"/>
      <c r="CJ170" s="428"/>
      <c r="CK170" s="428"/>
      <c r="CL170" s="428"/>
      <c r="CM170" s="428"/>
      <c r="CN170" s="438"/>
      <c r="CO170" s="438"/>
      <c r="CP170" s="428"/>
      <c r="CQ170" s="428"/>
      <c r="CR170" s="428"/>
      <c r="CS170" s="428"/>
      <c r="CT170" s="428"/>
      <c r="CU170" s="428"/>
      <c r="CV170" s="428"/>
      <c r="CW170" s="428"/>
      <c r="CX170" s="71"/>
      <c r="CY170" s="71"/>
      <c r="CZ170" s="71"/>
      <c r="DA170" s="71"/>
      <c r="DB170" s="428"/>
      <c r="DC170" s="428"/>
      <c r="DD170" s="428"/>
      <c r="DE170" s="428"/>
      <c r="DF170" s="438"/>
      <c r="DG170" s="438"/>
      <c r="DH170" s="438"/>
      <c r="DI170" s="428"/>
      <c r="DJ170" s="428"/>
      <c r="DK170" s="428"/>
      <c r="DL170" s="428"/>
      <c r="DM170" s="428"/>
      <c r="DN170" s="428"/>
      <c r="DO170" s="428"/>
      <c r="DP170" s="429"/>
    </row>
    <row r="171" spans="1:120" ht="12.6" customHeight="1">
      <c r="A171" s="73"/>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430"/>
      <c r="AA171" s="430"/>
      <c r="AB171" s="430"/>
      <c r="AC171" s="430"/>
      <c r="AD171" s="434"/>
      <c r="AE171" s="434"/>
      <c r="AF171" s="434"/>
      <c r="AG171" s="430"/>
      <c r="AH171" s="430"/>
      <c r="AI171" s="430"/>
      <c r="AJ171" s="430"/>
      <c r="AK171" s="430"/>
      <c r="AL171" s="430"/>
      <c r="AM171" s="430"/>
      <c r="AN171" s="431"/>
      <c r="AO171" s="493"/>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428"/>
      <c r="BO171" s="428"/>
      <c r="BP171" s="428"/>
      <c r="BQ171" s="428"/>
      <c r="BR171" s="438"/>
      <c r="BS171" s="438"/>
      <c r="BT171" s="438"/>
      <c r="BU171" s="428"/>
      <c r="BV171" s="428"/>
      <c r="BW171" s="428"/>
      <c r="BX171" s="428"/>
      <c r="BY171" s="428"/>
      <c r="BZ171" s="428"/>
      <c r="CA171" s="428"/>
      <c r="CB171" s="429"/>
      <c r="CC171" s="493"/>
      <c r="CD171" s="71"/>
      <c r="CE171" s="71"/>
      <c r="CF171" s="71"/>
      <c r="CG171" s="71"/>
      <c r="CH171" s="71"/>
      <c r="CI171" s="71"/>
      <c r="CJ171" s="71"/>
      <c r="CK171" s="71"/>
      <c r="CL171" s="71"/>
      <c r="CM171" s="71"/>
      <c r="CN171" s="71"/>
      <c r="CO171" s="71"/>
      <c r="CP171" s="71"/>
      <c r="CQ171" s="71"/>
      <c r="CR171" s="71"/>
      <c r="CS171" s="71"/>
      <c r="CT171" s="71"/>
      <c r="CU171" s="71"/>
      <c r="CV171" s="71"/>
      <c r="CW171" s="71"/>
      <c r="CX171" s="71"/>
      <c r="CY171" s="71"/>
      <c r="CZ171" s="71"/>
      <c r="DA171" s="71"/>
      <c r="DB171" s="428"/>
      <c r="DC171" s="428"/>
      <c r="DD171" s="428"/>
      <c r="DE171" s="428"/>
      <c r="DF171" s="438"/>
      <c r="DG171" s="438"/>
      <c r="DH171" s="438"/>
      <c r="DI171" s="428"/>
      <c r="DJ171" s="428"/>
      <c r="DK171" s="428"/>
      <c r="DL171" s="428"/>
      <c r="DM171" s="428"/>
      <c r="DN171" s="428"/>
      <c r="DO171" s="428"/>
      <c r="DP171" s="429"/>
    </row>
    <row r="172" spans="1:120" ht="12.6" customHeight="1">
      <c r="A172" s="73"/>
      <c r="B172" s="55"/>
      <c r="C172" s="55"/>
      <c r="D172" s="55"/>
      <c r="E172" s="55"/>
      <c r="F172" s="55"/>
      <c r="G172" s="55"/>
      <c r="H172" s="55"/>
      <c r="I172" s="55"/>
      <c r="J172" s="55"/>
      <c r="K172" s="55"/>
      <c r="L172" s="55"/>
      <c r="M172" s="55"/>
      <c r="N172" s="55"/>
      <c r="O172" s="55"/>
      <c r="P172" s="55"/>
      <c r="Q172" s="55"/>
      <c r="R172" s="55"/>
      <c r="S172" s="55"/>
      <c r="T172" s="55"/>
      <c r="U172" s="55"/>
      <c r="V172" s="55"/>
      <c r="W172" s="55"/>
      <c r="X172" s="55"/>
      <c r="Y172" s="55"/>
      <c r="Z172" s="430"/>
      <c r="AA172" s="430"/>
      <c r="AB172" s="430"/>
      <c r="AC172" s="430"/>
      <c r="AD172" s="434"/>
      <c r="AE172" s="434"/>
      <c r="AF172" s="434"/>
      <c r="AG172" s="430"/>
      <c r="AH172" s="430"/>
      <c r="AI172" s="430"/>
      <c r="AJ172" s="430"/>
      <c r="AK172" s="430"/>
      <c r="AL172" s="430"/>
      <c r="AM172" s="430"/>
      <c r="AN172" s="431"/>
      <c r="AO172" s="493"/>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428"/>
      <c r="BO172" s="428"/>
      <c r="BP172" s="428"/>
      <c r="BQ172" s="428"/>
      <c r="BR172" s="438"/>
      <c r="BS172" s="438"/>
      <c r="BT172" s="438"/>
      <c r="BU172" s="428"/>
      <c r="BV172" s="428"/>
      <c r="BW172" s="428"/>
      <c r="BX172" s="428"/>
      <c r="BY172" s="428"/>
      <c r="BZ172" s="428"/>
      <c r="CA172" s="428"/>
      <c r="CB172" s="429"/>
      <c r="CC172" s="493"/>
      <c r="CD172" s="71"/>
      <c r="CE172" s="71"/>
      <c r="CF172" s="71"/>
      <c r="CG172" s="71"/>
      <c r="CH172" s="71"/>
      <c r="CI172" s="71"/>
      <c r="CJ172" s="71"/>
      <c r="CK172" s="71"/>
      <c r="CL172" s="71"/>
      <c r="CM172" s="71"/>
      <c r="CN172" s="71"/>
      <c r="CO172" s="71"/>
      <c r="CP172" s="71"/>
      <c r="CQ172" s="71"/>
      <c r="CR172" s="71"/>
      <c r="CS172" s="71"/>
      <c r="CT172" s="71"/>
      <c r="CU172" s="71"/>
      <c r="CV172" s="71"/>
      <c r="CW172" s="71"/>
      <c r="CX172" s="71"/>
      <c r="CY172" s="71"/>
      <c r="CZ172" s="71"/>
      <c r="DA172" s="71"/>
      <c r="DB172" s="428"/>
      <c r="DC172" s="428"/>
      <c r="DD172" s="428"/>
      <c r="DE172" s="428"/>
      <c r="DF172" s="438"/>
      <c r="DG172" s="438"/>
      <c r="DH172" s="438"/>
      <c r="DI172" s="428"/>
      <c r="DJ172" s="428"/>
      <c r="DK172" s="428"/>
      <c r="DL172" s="428"/>
      <c r="DM172" s="428"/>
      <c r="DN172" s="428"/>
      <c r="DO172" s="428"/>
      <c r="DP172" s="429"/>
    </row>
    <row r="173" spans="1:120" ht="12.6" customHeight="1">
      <c r="A173" s="73"/>
      <c r="B173" s="55"/>
      <c r="C173" s="55"/>
      <c r="D173" s="55"/>
      <c r="E173" s="55"/>
      <c r="F173" s="55"/>
      <c r="G173" s="55"/>
      <c r="H173" s="55"/>
      <c r="I173" s="55"/>
      <c r="J173" s="55"/>
      <c r="K173" s="55"/>
      <c r="L173" s="55"/>
      <c r="M173" s="55"/>
      <c r="N173" s="55"/>
      <c r="O173" s="55"/>
      <c r="P173" s="55"/>
      <c r="Q173" s="55"/>
      <c r="R173" s="55"/>
      <c r="S173" s="55"/>
      <c r="T173" s="55"/>
      <c r="U173" s="55"/>
      <c r="V173" s="55"/>
      <c r="W173" s="55"/>
      <c r="X173" s="55"/>
      <c r="Y173" s="55"/>
      <c r="Z173" s="430"/>
      <c r="AA173" s="430"/>
      <c r="AB173" s="430"/>
      <c r="AC173" s="430"/>
      <c r="AD173" s="434"/>
      <c r="AE173" s="434"/>
      <c r="AF173" s="434"/>
      <c r="AG173" s="430"/>
      <c r="AH173" s="430"/>
      <c r="AI173" s="430"/>
      <c r="AJ173" s="430"/>
      <c r="AK173" s="430"/>
      <c r="AL173" s="430"/>
      <c r="AM173" s="430"/>
      <c r="AN173" s="431"/>
      <c r="AO173" s="493"/>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428"/>
      <c r="BO173" s="428"/>
      <c r="BP173" s="428"/>
      <c r="BQ173" s="428"/>
      <c r="BR173" s="438"/>
      <c r="BS173" s="438"/>
      <c r="BT173" s="438"/>
      <c r="BU173" s="428"/>
      <c r="BV173" s="428"/>
      <c r="BW173" s="428"/>
      <c r="BX173" s="428"/>
      <c r="BY173" s="428"/>
      <c r="BZ173" s="428"/>
      <c r="CA173" s="428"/>
      <c r="CB173" s="429"/>
      <c r="CC173" s="493"/>
      <c r="CD173" s="71"/>
      <c r="CE173" s="71"/>
      <c r="CF173" s="71"/>
      <c r="CG173" s="71"/>
      <c r="CH173" s="71"/>
      <c r="CI173" s="71"/>
      <c r="CJ173" s="71"/>
      <c r="CK173" s="71"/>
      <c r="CL173" s="71"/>
      <c r="CM173" s="71"/>
      <c r="CN173" s="71"/>
      <c r="CO173" s="71"/>
      <c r="CP173" s="71"/>
      <c r="CQ173" s="71"/>
      <c r="CR173" s="71"/>
      <c r="CS173" s="71"/>
      <c r="CT173" s="71"/>
      <c r="CU173" s="71"/>
      <c r="CV173" s="71"/>
      <c r="CW173" s="71"/>
      <c r="CX173" s="71"/>
      <c r="CY173" s="71"/>
      <c r="CZ173" s="71"/>
      <c r="DA173" s="71"/>
      <c r="DB173" s="428"/>
      <c r="DC173" s="428"/>
      <c r="DD173" s="428"/>
      <c r="DE173" s="428"/>
      <c r="DF173" s="438"/>
      <c r="DG173" s="438"/>
      <c r="DH173" s="438"/>
      <c r="DI173" s="428"/>
      <c r="DJ173" s="428"/>
      <c r="DK173" s="428"/>
      <c r="DL173" s="428"/>
      <c r="DM173" s="428"/>
      <c r="DN173" s="428"/>
      <c r="DO173" s="428"/>
      <c r="DP173" s="429"/>
    </row>
    <row r="174" spans="1:120" ht="12.6" customHeight="1">
      <c r="A174" s="54"/>
      <c r="B174" s="55"/>
      <c r="C174" s="55"/>
      <c r="D174" s="55"/>
      <c r="E174" s="55"/>
      <c r="F174" s="55"/>
      <c r="G174" s="55"/>
      <c r="H174" s="55"/>
      <c r="I174" s="55"/>
      <c r="J174" s="55"/>
      <c r="K174" s="55"/>
      <c r="L174" s="55"/>
      <c r="M174" s="55"/>
      <c r="N174" s="55"/>
      <c r="O174" s="55"/>
      <c r="P174" s="55"/>
      <c r="Q174" s="76"/>
      <c r="R174" s="76"/>
      <c r="S174" s="55"/>
      <c r="T174" s="55"/>
      <c r="U174" s="55"/>
      <c r="V174" s="55"/>
      <c r="W174" s="55"/>
      <c r="X174" s="55"/>
      <c r="Y174" s="77"/>
      <c r="Z174" s="77"/>
      <c r="AA174" s="77"/>
      <c r="AB174" s="77"/>
      <c r="AC174" s="77"/>
      <c r="AD174" s="77"/>
      <c r="AE174" s="77"/>
      <c r="AF174" s="77"/>
      <c r="AG174" s="78"/>
      <c r="AH174" s="78"/>
      <c r="AI174" s="55"/>
      <c r="AJ174" s="55"/>
      <c r="AK174" s="55"/>
      <c r="AL174" s="55"/>
      <c r="AM174" s="55"/>
      <c r="AN174" s="56"/>
      <c r="AO174" s="492"/>
      <c r="AP174" s="71"/>
      <c r="AQ174" s="71"/>
      <c r="AR174" s="71"/>
      <c r="AS174" s="71"/>
      <c r="AT174" s="71"/>
      <c r="AU174" s="71"/>
      <c r="AV174" s="71"/>
      <c r="AW174" s="71"/>
      <c r="AX174" s="71"/>
      <c r="AY174" s="71"/>
      <c r="AZ174" s="71"/>
      <c r="BA174" s="71"/>
      <c r="BB174" s="71"/>
      <c r="BC174" s="71"/>
      <c r="BD174" s="71"/>
      <c r="BE174" s="495"/>
      <c r="BF174" s="495"/>
      <c r="BG174" s="71"/>
      <c r="BH174" s="71"/>
      <c r="BI174" s="71"/>
      <c r="BJ174" s="71"/>
      <c r="BK174" s="71"/>
      <c r="BL174" s="71"/>
      <c r="BM174" s="496"/>
      <c r="BN174" s="496"/>
      <c r="BO174" s="496"/>
      <c r="BP174" s="496"/>
      <c r="BQ174" s="496"/>
      <c r="BR174" s="496"/>
      <c r="BS174" s="496"/>
      <c r="BT174" s="496"/>
      <c r="BU174" s="497"/>
      <c r="BV174" s="497"/>
      <c r="BW174" s="71"/>
      <c r="BX174" s="71"/>
      <c r="BY174" s="71"/>
      <c r="BZ174" s="71"/>
      <c r="CA174" s="71"/>
      <c r="CB174" s="72"/>
      <c r="CC174" s="492"/>
      <c r="CD174" s="71"/>
      <c r="CE174" s="71"/>
      <c r="CF174" s="71"/>
      <c r="CG174" s="71"/>
      <c r="CH174" s="71"/>
      <c r="CI174" s="71"/>
      <c r="CJ174" s="71"/>
      <c r="CK174" s="71"/>
      <c r="CL174" s="71"/>
      <c r="CM174" s="71"/>
      <c r="CN174" s="71"/>
      <c r="CO174" s="71"/>
      <c r="CP174" s="71"/>
      <c r="CQ174" s="71"/>
      <c r="CR174" s="71"/>
      <c r="CS174" s="495"/>
      <c r="CT174" s="495"/>
      <c r="CU174" s="71"/>
      <c r="CV174" s="71"/>
      <c r="CW174" s="71"/>
      <c r="CX174" s="71"/>
      <c r="CY174" s="71"/>
      <c r="CZ174" s="71"/>
      <c r="DA174" s="496"/>
      <c r="DB174" s="496"/>
      <c r="DC174" s="496"/>
      <c r="DD174" s="496"/>
      <c r="DE174" s="496"/>
      <c r="DF174" s="496"/>
      <c r="DG174" s="496"/>
      <c r="DH174" s="496"/>
      <c r="DI174" s="497"/>
      <c r="DJ174" s="497"/>
      <c r="DK174" s="71"/>
      <c r="DL174" s="71"/>
      <c r="DM174" s="71"/>
      <c r="DN174" s="71"/>
      <c r="DO174" s="71"/>
      <c r="DP174" s="72"/>
    </row>
    <row r="175" spans="1:120" ht="12.6" customHeight="1">
      <c r="A175" s="54"/>
      <c r="B175" s="55"/>
      <c r="C175" s="55"/>
      <c r="D175" s="55"/>
      <c r="E175" s="55"/>
      <c r="F175" s="55"/>
      <c r="G175" s="55"/>
      <c r="H175" s="55"/>
      <c r="I175" s="55"/>
      <c r="J175" s="55"/>
      <c r="K175" s="55"/>
      <c r="L175" s="55"/>
      <c r="M175" s="55"/>
      <c r="N175" s="55"/>
      <c r="O175" s="55"/>
      <c r="P175" s="55"/>
      <c r="Q175" s="76"/>
      <c r="R175" s="76"/>
      <c r="S175" s="55"/>
      <c r="T175" s="55"/>
      <c r="U175" s="55"/>
      <c r="V175" s="55"/>
      <c r="W175" s="55"/>
      <c r="X175" s="55"/>
      <c r="Y175" s="77"/>
      <c r="Z175" s="77"/>
      <c r="AA175" s="77"/>
      <c r="AB175" s="77"/>
      <c r="AC175" s="77"/>
      <c r="AD175" s="77"/>
      <c r="AE175" s="77"/>
      <c r="AF175" s="77"/>
      <c r="AG175" s="78"/>
      <c r="AH175" s="78"/>
      <c r="AI175" s="55"/>
      <c r="AJ175" s="55"/>
      <c r="AK175" s="55"/>
      <c r="AL175" s="55"/>
      <c r="AM175" s="55"/>
      <c r="AN175" s="56"/>
      <c r="AO175" s="492"/>
      <c r="AP175" s="71"/>
      <c r="AQ175" s="71"/>
      <c r="AR175" s="71"/>
      <c r="AS175" s="71"/>
      <c r="AT175" s="71"/>
      <c r="AU175" s="71"/>
      <c r="AV175" s="71"/>
      <c r="AW175" s="71"/>
      <c r="AX175" s="71"/>
      <c r="AY175" s="71"/>
      <c r="AZ175" s="71"/>
      <c r="BA175" s="71"/>
      <c r="BB175" s="71"/>
      <c r="BC175" s="71"/>
      <c r="BD175" s="71"/>
      <c r="BE175" s="495"/>
      <c r="BF175" s="495"/>
      <c r="BG175" s="71"/>
      <c r="BH175" s="71"/>
      <c r="BI175" s="71"/>
      <c r="BJ175" s="71"/>
      <c r="BK175" s="71"/>
      <c r="BL175" s="71"/>
      <c r="BM175" s="496"/>
      <c r="BN175" s="496"/>
      <c r="BO175" s="496"/>
      <c r="BP175" s="496"/>
      <c r="BQ175" s="496"/>
      <c r="BR175" s="496"/>
      <c r="BS175" s="496"/>
      <c r="BT175" s="496"/>
      <c r="BU175" s="497"/>
      <c r="BV175" s="497"/>
      <c r="BW175" s="71"/>
      <c r="BX175" s="71"/>
      <c r="BY175" s="71"/>
      <c r="BZ175" s="71"/>
      <c r="CA175" s="71"/>
      <c r="CB175" s="72"/>
      <c r="CC175" s="492"/>
      <c r="CD175" s="71"/>
      <c r="CE175" s="71"/>
      <c r="CF175" s="71"/>
      <c r="CG175" s="71"/>
      <c r="CH175" s="71"/>
      <c r="CI175" s="71"/>
      <c r="CJ175" s="71"/>
      <c r="CK175" s="71"/>
      <c r="CL175" s="71"/>
      <c r="CM175" s="71"/>
      <c r="CN175" s="71"/>
      <c r="CO175" s="71"/>
      <c r="CP175" s="71"/>
      <c r="CQ175" s="71"/>
      <c r="CR175" s="71"/>
      <c r="CS175" s="495"/>
      <c r="CT175" s="495"/>
      <c r="CU175" s="71"/>
      <c r="CV175" s="71"/>
      <c r="CW175" s="71"/>
      <c r="CX175" s="71"/>
      <c r="CY175" s="71"/>
      <c r="CZ175" s="71"/>
      <c r="DA175" s="496"/>
      <c r="DB175" s="496"/>
      <c r="DC175" s="496"/>
      <c r="DD175" s="496"/>
      <c r="DE175" s="496"/>
      <c r="DF175" s="496"/>
      <c r="DG175" s="496"/>
      <c r="DH175" s="496"/>
      <c r="DI175" s="497"/>
      <c r="DJ175" s="497"/>
      <c r="DK175" s="71"/>
      <c r="DL175" s="71"/>
      <c r="DM175" s="71"/>
      <c r="DN175" s="71"/>
      <c r="DO175" s="71"/>
      <c r="DP175" s="72"/>
    </row>
    <row r="176" spans="1:120" ht="12.6" customHeight="1">
      <c r="A176" s="54"/>
      <c r="B176" s="55"/>
      <c r="C176" s="55"/>
      <c r="D176" s="55"/>
      <c r="E176" s="55"/>
      <c r="F176" s="55"/>
      <c r="G176" s="55"/>
      <c r="H176" s="55"/>
      <c r="I176" s="55"/>
      <c r="J176" s="55"/>
      <c r="K176" s="55"/>
      <c r="L176" s="55"/>
      <c r="M176" s="55"/>
      <c r="N176" s="55"/>
      <c r="O176" s="55"/>
      <c r="P176" s="55"/>
      <c r="Q176" s="76"/>
      <c r="R176" s="76"/>
      <c r="S176" s="55"/>
      <c r="T176" s="55"/>
      <c r="U176" s="55"/>
      <c r="V176" s="55"/>
      <c r="W176" s="55"/>
      <c r="X176" s="55"/>
      <c r="Y176" s="77"/>
      <c r="Z176" s="77"/>
      <c r="AA176" s="77"/>
      <c r="AB176" s="77"/>
      <c r="AC176" s="77"/>
      <c r="AD176" s="77"/>
      <c r="AE176" s="77"/>
      <c r="AF176" s="77"/>
      <c r="AG176" s="78"/>
      <c r="AH176" s="78"/>
      <c r="AI176" s="55"/>
      <c r="AJ176" s="55"/>
      <c r="AK176" s="55"/>
      <c r="AL176" s="55"/>
      <c r="AM176" s="55"/>
      <c r="AN176" s="56"/>
      <c r="AO176" s="492"/>
      <c r="AP176" s="71"/>
      <c r="AQ176" s="71"/>
      <c r="AR176" s="71"/>
      <c r="AS176" s="71"/>
      <c r="AT176" s="71"/>
      <c r="AU176" s="71"/>
      <c r="AV176" s="71"/>
      <c r="AW176" s="71"/>
      <c r="AX176" s="71"/>
      <c r="AY176" s="71"/>
      <c r="AZ176" s="71"/>
      <c r="BA176" s="71"/>
      <c r="BB176" s="71"/>
      <c r="BC176" s="71"/>
      <c r="BD176" s="71"/>
      <c r="BE176" s="495"/>
      <c r="BF176" s="495"/>
      <c r="BG176" s="71"/>
      <c r="BH176" s="71"/>
      <c r="BI176" s="71"/>
      <c r="BJ176" s="71"/>
      <c r="BK176" s="71"/>
      <c r="BL176" s="71"/>
      <c r="BM176" s="496"/>
      <c r="BN176" s="496"/>
      <c r="BO176" s="496"/>
      <c r="BP176" s="496"/>
      <c r="BQ176" s="496"/>
      <c r="BR176" s="496"/>
      <c r="BS176" s="496"/>
      <c r="BT176" s="496"/>
      <c r="BU176" s="497"/>
      <c r="BV176" s="497"/>
      <c r="BW176" s="71"/>
      <c r="BX176" s="71"/>
      <c r="BY176" s="71"/>
      <c r="BZ176" s="71"/>
      <c r="CA176" s="71"/>
      <c r="CB176" s="72"/>
      <c r="CC176" s="492"/>
      <c r="CD176" s="71"/>
      <c r="CE176" s="71"/>
      <c r="CF176" s="71"/>
      <c r="CG176" s="71"/>
      <c r="CH176" s="71"/>
      <c r="CI176" s="71"/>
      <c r="CJ176" s="71"/>
      <c r="CK176" s="71"/>
      <c r="CL176" s="71"/>
      <c r="CM176" s="71"/>
      <c r="CN176" s="71"/>
      <c r="CO176" s="71"/>
      <c r="CP176" s="71"/>
      <c r="CQ176" s="71"/>
      <c r="CR176" s="71"/>
      <c r="CS176" s="495"/>
      <c r="CT176" s="495"/>
      <c r="CU176" s="71"/>
      <c r="CV176" s="71"/>
      <c r="CW176" s="71"/>
      <c r="CX176" s="71"/>
      <c r="CY176" s="71"/>
      <c r="CZ176" s="71"/>
      <c r="DA176" s="496"/>
      <c r="DB176" s="496"/>
      <c r="DC176" s="496"/>
      <c r="DD176" s="496"/>
      <c r="DE176" s="496"/>
      <c r="DF176" s="496"/>
      <c r="DG176" s="496"/>
      <c r="DH176" s="496"/>
      <c r="DI176" s="497"/>
      <c r="DJ176" s="497"/>
      <c r="DK176" s="71"/>
      <c r="DL176" s="71"/>
      <c r="DM176" s="71"/>
      <c r="DN176" s="71"/>
      <c r="DO176" s="71"/>
      <c r="DP176" s="72"/>
    </row>
    <row r="177" spans="1:120" ht="12.6" customHeight="1">
      <c r="A177" s="54"/>
      <c r="B177" s="55"/>
      <c r="C177" s="55"/>
      <c r="D177" s="55"/>
      <c r="E177" s="55"/>
      <c r="F177" s="55"/>
      <c r="G177" s="55"/>
      <c r="H177" s="55"/>
      <c r="I177" s="55"/>
      <c r="J177" s="55"/>
      <c r="K177" s="55"/>
      <c r="L177" s="55"/>
      <c r="M177" s="55"/>
      <c r="N177" s="55"/>
      <c r="O177" s="55"/>
      <c r="P177" s="55"/>
      <c r="Q177" s="76"/>
      <c r="R177" s="76"/>
      <c r="S177" s="55"/>
      <c r="T177" s="55"/>
      <c r="U177" s="55"/>
      <c r="V177" s="55"/>
      <c r="W177" s="55"/>
      <c r="X177" s="55"/>
      <c r="Y177" s="77"/>
      <c r="Z177" s="77"/>
      <c r="AA177" s="77"/>
      <c r="AB177" s="77"/>
      <c r="AC177" s="77"/>
      <c r="AD177" s="77"/>
      <c r="AE177" s="77"/>
      <c r="AF177" s="77"/>
      <c r="AG177" s="78"/>
      <c r="AH177" s="78"/>
      <c r="AI177" s="55"/>
      <c r="AJ177" s="55"/>
      <c r="AK177" s="55"/>
      <c r="AL177" s="55"/>
      <c r="AM177" s="55"/>
      <c r="AN177" s="56"/>
      <c r="AO177" s="492"/>
      <c r="AP177" s="71"/>
      <c r="AQ177" s="71"/>
      <c r="AR177" s="71"/>
      <c r="AS177" s="71"/>
      <c r="AT177" s="71"/>
      <c r="AU177" s="71"/>
      <c r="AV177" s="71"/>
      <c r="AW177" s="71"/>
      <c r="AX177" s="71"/>
      <c r="AY177" s="71"/>
      <c r="AZ177" s="71"/>
      <c r="BA177" s="71"/>
      <c r="BB177" s="71"/>
      <c r="BC177" s="71"/>
      <c r="BD177" s="71"/>
      <c r="BE177" s="495"/>
      <c r="BF177" s="495"/>
      <c r="BG177" s="71"/>
      <c r="BH177" s="71"/>
      <c r="BI177" s="71"/>
      <c r="BJ177" s="71"/>
      <c r="BK177" s="71"/>
      <c r="BL177" s="71"/>
      <c r="BM177" s="496"/>
      <c r="BN177" s="496"/>
      <c r="BO177" s="496"/>
      <c r="BP177" s="496"/>
      <c r="BQ177" s="496"/>
      <c r="BR177" s="496"/>
      <c r="BS177" s="496"/>
      <c r="BT177" s="496"/>
      <c r="BU177" s="497"/>
      <c r="BV177" s="497"/>
      <c r="BW177" s="71"/>
      <c r="BX177" s="71"/>
      <c r="BY177" s="71"/>
      <c r="BZ177" s="71"/>
      <c r="CA177" s="71"/>
      <c r="CB177" s="72"/>
      <c r="CC177" s="492"/>
      <c r="CD177" s="71"/>
      <c r="CE177" s="71"/>
      <c r="CF177" s="71"/>
      <c r="CG177" s="71"/>
      <c r="CH177" s="71"/>
      <c r="CI177" s="71"/>
      <c r="CJ177" s="71"/>
      <c r="CK177" s="71"/>
      <c r="CL177" s="71"/>
      <c r="CM177" s="71"/>
      <c r="CN177" s="71"/>
      <c r="CO177" s="71"/>
      <c r="CP177" s="71"/>
      <c r="CQ177" s="71"/>
      <c r="CR177" s="71"/>
      <c r="CS177" s="495"/>
      <c r="CT177" s="495"/>
      <c r="CU177" s="71"/>
      <c r="CV177" s="71"/>
      <c r="CW177" s="71"/>
      <c r="CX177" s="71"/>
      <c r="CY177" s="71"/>
      <c r="CZ177" s="71"/>
      <c r="DA177" s="496"/>
      <c r="DB177" s="496"/>
      <c r="DC177" s="496"/>
      <c r="DD177" s="496"/>
      <c r="DE177" s="496"/>
      <c r="DF177" s="496"/>
      <c r="DG177" s="496"/>
      <c r="DH177" s="496"/>
      <c r="DI177" s="497"/>
      <c r="DJ177" s="497"/>
      <c r="DK177" s="71"/>
      <c r="DL177" s="71"/>
      <c r="DM177" s="71"/>
      <c r="DN177" s="71"/>
      <c r="DO177" s="71"/>
      <c r="DP177" s="72"/>
    </row>
    <row r="178" spans="1:120" ht="12.6" customHeight="1">
      <c r="A178" s="54"/>
      <c r="B178" s="55"/>
      <c r="C178" s="55"/>
      <c r="D178" s="55"/>
      <c r="E178" s="55"/>
      <c r="F178" s="55"/>
      <c r="G178" s="55"/>
      <c r="H178" s="55"/>
      <c r="I178" s="55"/>
      <c r="J178" s="55"/>
      <c r="K178" s="55"/>
      <c r="L178" s="55"/>
      <c r="M178" s="55"/>
      <c r="N178" s="55"/>
      <c r="O178" s="55"/>
      <c r="P178" s="55"/>
      <c r="Q178" s="76"/>
      <c r="R178" s="76"/>
      <c r="S178" s="55"/>
      <c r="T178" s="55"/>
      <c r="U178" s="55"/>
      <c r="V178" s="55"/>
      <c r="W178" s="55"/>
      <c r="X178" s="55"/>
      <c r="Y178" s="77"/>
      <c r="Z178" s="77"/>
      <c r="AA178" s="77"/>
      <c r="AB178" s="77"/>
      <c r="AC178" s="77"/>
      <c r="AD178" s="77"/>
      <c r="AE178" s="77"/>
      <c r="AF178" s="77"/>
      <c r="AG178" s="78"/>
      <c r="AH178" s="78"/>
      <c r="AI178" s="55"/>
      <c r="AJ178" s="55"/>
      <c r="AK178" s="55"/>
      <c r="AL178" s="55"/>
      <c r="AM178" s="55"/>
      <c r="AN178" s="56"/>
      <c r="AO178" s="492"/>
      <c r="AP178" s="71"/>
      <c r="AQ178" s="71"/>
      <c r="AR178" s="71"/>
      <c r="AS178" s="71"/>
      <c r="AT178" s="71"/>
      <c r="AU178" s="71"/>
      <c r="AV178" s="71"/>
      <c r="AW178" s="71"/>
      <c r="AX178" s="71"/>
      <c r="AY178" s="71"/>
      <c r="AZ178" s="71"/>
      <c r="BA178" s="71"/>
      <c r="BB178" s="71"/>
      <c r="BC178" s="71"/>
      <c r="BD178" s="71"/>
      <c r="BE178" s="495"/>
      <c r="BF178" s="495"/>
      <c r="BG178" s="71"/>
      <c r="BH178" s="71"/>
      <c r="BI178" s="71"/>
      <c r="BJ178" s="71"/>
      <c r="BK178" s="71"/>
      <c r="BL178" s="71"/>
      <c r="BM178" s="496"/>
      <c r="BN178" s="496"/>
      <c r="BO178" s="496"/>
      <c r="BP178" s="496"/>
      <c r="BQ178" s="496"/>
      <c r="BR178" s="496"/>
      <c r="BS178" s="496"/>
      <c r="BT178" s="496"/>
      <c r="BU178" s="497"/>
      <c r="BV178" s="497"/>
      <c r="BW178" s="71"/>
      <c r="BX178" s="71"/>
      <c r="BY178" s="71"/>
      <c r="BZ178" s="71"/>
      <c r="CA178" s="71"/>
      <c r="CB178" s="72"/>
      <c r="CC178" s="492"/>
      <c r="CD178" s="71"/>
      <c r="CE178" s="71"/>
      <c r="CF178" s="71"/>
      <c r="CG178" s="71"/>
      <c r="CH178" s="71"/>
      <c r="CI178" s="71"/>
      <c r="CJ178" s="71"/>
      <c r="CK178" s="71"/>
      <c r="CL178" s="71"/>
      <c r="CM178" s="71"/>
      <c r="CN178" s="71"/>
      <c r="CO178" s="71"/>
      <c r="CP178" s="71"/>
      <c r="CQ178" s="71"/>
      <c r="CR178" s="71"/>
      <c r="CS178" s="495"/>
      <c r="CT178" s="495"/>
      <c r="CU178" s="71"/>
      <c r="CV178" s="71"/>
      <c r="CW178" s="71"/>
      <c r="CX178" s="71"/>
      <c r="CY178" s="71"/>
      <c r="CZ178" s="71"/>
      <c r="DA178" s="496"/>
      <c r="DB178" s="496"/>
      <c r="DC178" s="496"/>
      <c r="DD178" s="496"/>
      <c r="DE178" s="496"/>
      <c r="DF178" s="496"/>
      <c r="DG178" s="496"/>
      <c r="DH178" s="496"/>
      <c r="DI178" s="497"/>
      <c r="DJ178" s="497"/>
      <c r="DK178" s="71"/>
      <c r="DL178" s="71"/>
      <c r="DM178" s="71"/>
      <c r="DN178" s="71"/>
      <c r="DO178" s="71"/>
      <c r="DP178" s="72"/>
    </row>
    <row r="179" spans="1:120" ht="12.6" customHeight="1">
      <c r="A179" s="54"/>
      <c r="B179" s="55"/>
      <c r="C179" s="55"/>
      <c r="D179" s="55"/>
      <c r="E179" s="55"/>
      <c r="F179" s="55"/>
      <c r="G179" s="55"/>
      <c r="H179" s="55"/>
      <c r="I179" s="55"/>
      <c r="J179" s="55"/>
      <c r="K179" s="55"/>
      <c r="L179" s="55"/>
      <c r="M179" s="55"/>
      <c r="N179" s="55"/>
      <c r="O179" s="55"/>
      <c r="P179" s="55"/>
      <c r="Q179" s="76"/>
      <c r="R179" s="76"/>
      <c r="S179" s="55"/>
      <c r="T179" s="55"/>
      <c r="U179" s="55"/>
      <c r="V179" s="55"/>
      <c r="W179" s="55"/>
      <c r="X179" s="55"/>
      <c r="Y179" s="77"/>
      <c r="Z179" s="77"/>
      <c r="AA179" s="77"/>
      <c r="AB179" s="77"/>
      <c r="AC179" s="77"/>
      <c r="AD179" s="77"/>
      <c r="AE179" s="77"/>
      <c r="AF179" s="77"/>
      <c r="AG179" s="78"/>
      <c r="AH179" s="78"/>
      <c r="AI179" s="55"/>
      <c r="AJ179" s="55"/>
      <c r="AK179" s="55"/>
      <c r="AL179" s="55"/>
      <c r="AM179" s="55"/>
      <c r="AN179" s="56"/>
      <c r="AO179" s="492"/>
      <c r="AP179" s="71"/>
      <c r="AQ179" s="71"/>
      <c r="AR179" s="71"/>
      <c r="AS179" s="71"/>
      <c r="AT179" s="71"/>
      <c r="AU179" s="71"/>
      <c r="AV179" s="71"/>
      <c r="AW179" s="71"/>
      <c r="AX179" s="71"/>
      <c r="AY179" s="71"/>
      <c r="AZ179" s="71"/>
      <c r="BA179" s="71"/>
      <c r="BB179" s="71"/>
      <c r="BC179" s="71"/>
      <c r="BD179" s="71"/>
      <c r="BE179" s="495"/>
      <c r="BF179" s="495"/>
      <c r="BG179" s="71"/>
      <c r="BH179" s="71"/>
      <c r="BI179" s="71"/>
      <c r="BJ179" s="71"/>
      <c r="BK179" s="71"/>
      <c r="BL179" s="71"/>
      <c r="BM179" s="496"/>
      <c r="BN179" s="496"/>
      <c r="BO179" s="496"/>
      <c r="BP179" s="496"/>
      <c r="BQ179" s="496"/>
      <c r="BR179" s="496"/>
      <c r="BS179" s="496"/>
      <c r="BT179" s="496"/>
      <c r="BU179" s="497"/>
      <c r="BV179" s="497"/>
      <c r="BW179" s="71"/>
      <c r="BX179" s="71"/>
      <c r="BY179" s="71"/>
      <c r="BZ179" s="71"/>
      <c r="CA179" s="71"/>
      <c r="CB179" s="72"/>
      <c r="CC179" s="492"/>
      <c r="CD179" s="71"/>
      <c r="CE179" s="71"/>
      <c r="CF179" s="71"/>
      <c r="CG179" s="71"/>
      <c r="CH179" s="71"/>
      <c r="CI179" s="71"/>
      <c r="CJ179" s="71"/>
      <c r="CK179" s="71"/>
      <c r="CL179" s="71"/>
      <c r="CM179" s="71"/>
      <c r="CN179" s="71"/>
      <c r="CO179" s="71"/>
      <c r="CP179" s="71"/>
      <c r="CQ179" s="71"/>
      <c r="CR179" s="71"/>
      <c r="CS179" s="495"/>
      <c r="CT179" s="495"/>
      <c r="CU179" s="71"/>
      <c r="CV179" s="71"/>
      <c r="CW179" s="71"/>
      <c r="CX179" s="71"/>
      <c r="CY179" s="71"/>
      <c r="CZ179" s="71"/>
      <c r="DA179" s="496"/>
      <c r="DB179" s="496"/>
      <c r="DC179" s="496"/>
      <c r="DD179" s="496"/>
      <c r="DE179" s="496"/>
      <c r="DF179" s="496"/>
      <c r="DG179" s="496"/>
      <c r="DH179" s="496"/>
      <c r="DI179" s="497"/>
      <c r="DJ179" s="497"/>
      <c r="DK179" s="71"/>
      <c r="DL179" s="71"/>
      <c r="DM179" s="71"/>
      <c r="DN179" s="71"/>
      <c r="DO179" s="71"/>
      <c r="DP179" s="72"/>
    </row>
    <row r="180" spans="1:120" ht="12.6" customHeight="1">
      <c r="A180" s="54"/>
      <c r="B180" s="55"/>
      <c r="C180" s="55"/>
      <c r="D180" s="55"/>
      <c r="E180" s="55"/>
      <c r="F180" s="55"/>
      <c r="G180" s="55"/>
      <c r="H180" s="55"/>
      <c r="I180" s="55"/>
      <c r="J180" s="55"/>
      <c r="K180" s="55"/>
      <c r="L180" s="55"/>
      <c r="M180" s="55"/>
      <c r="N180" s="55"/>
      <c r="O180" s="55"/>
      <c r="P180" s="55"/>
      <c r="Q180" s="76"/>
      <c r="R180" s="76"/>
      <c r="S180" s="55"/>
      <c r="T180" s="55"/>
      <c r="U180" s="55"/>
      <c r="V180" s="55"/>
      <c r="W180" s="55"/>
      <c r="X180" s="55"/>
      <c r="Y180" s="77"/>
      <c r="Z180" s="77"/>
      <c r="AA180" s="77"/>
      <c r="AB180" s="77"/>
      <c r="AC180" s="77"/>
      <c r="AD180" s="77"/>
      <c r="AE180" s="77"/>
      <c r="AF180" s="77"/>
      <c r="AG180" s="78"/>
      <c r="AH180" s="78"/>
      <c r="AI180" s="55"/>
      <c r="AJ180" s="55"/>
      <c r="AK180" s="55"/>
      <c r="AL180" s="55"/>
      <c r="AM180" s="55"/>
      <c r="AN180" s="56"/>
      <c r="AO180" s="492"/>
      <c r="AP180" s="71"/>
      <c r="AQ180" s="485" t="s">
        <v>1662</v>
      </c>
      <c r="AR180" s="71"/>
      <c r="AS180" s="71"/>
      <c r="AT180" s="71"/>
      <c r="AU180" s="71"/>
      <c r="AV180" s="71"/>
      <c r="AW180" s="71"/>
      <c r="AX180" s="71"/>
      <c r="AY180" s="71"/>
      <c r="AZ180" s="71"/>
      <c r="BA180" s="71"/>
      <c r="BB180" s="71"/>
      <c r="BC180" s="71"/>
      <c r="BD180" s="71"/>
      <c r="BE180" s="495"/>
      <c r="BF180" s="495"/>
      <c r="BG180" s="71"/>
      <c r="BH180" s="71"/>
      <c r="BI180" s="71"/>
      <c r="BJ180" s="71"/>
      <c r="BK180" s="71"/>
      <c r="BL180" s="71"/>
      <c r="BM180" s="496"/>
      <c r="BN180" s="496"/>
      <c r="BO180" s="496"/>
      <c r="BP180" s="496"/>
      <c r="BQ180" s="496"/>
      <c r="BR180" s="496"/>
      <c r="BS180" s="496"/>
      <c r="BT180" s="496"/>
      <c r="BU180" s="497"/>
      <c r="BV180" s="497"/>
      <c r="BW180" s="71"/>
      <c r="BX180" s="71"/>
      <c r="BY180" s="71"/>
      <c r="BZ180" s="71"/>
      <c r="CA180" s="71"/>
      <c r="CB180" s="72"/>
      <c r="CC180" s="492"/>
      <c r="CD180" s="71"/>
      <c r="CE180" s="485" t="s">
        <v>1664</v>
      </c>
      <c r="CF180" s="71"/>
      <c r="CG180" s="71"/>
      <c r="CH180" s="71"/>
      <c r="CI180" s="71"/>
      <c r="CJ180" s="71"/>
      <c r="CK180" s="71"/>
      <c r="CL180" s="71"/>
      <c r="CM180" s="71"/>
      <c r="CN180" s="71"/>
      <c r="CO180" s="71"/>
      <c r="CP180" s="71"/>
      <c r="CQ180" s="71"/>
      <c r="CR180" s="71"/>
      <c r="CS180" s="495"/>
      <c r="CT180" s="495"/>
      <c r="CU180" s="71"/>
      <c r="CV180" s="71"/>
      <c r="CW180" s="71"/>
      <c r="CX180" s="71"/>
      <c r="CY180" s="71"/>
      <c r="CZ180" s="71"/>
      <c r="DA180" s="496"/>
      <c r="DB180" s="496"/>
      <c r="DC180" s="496"/>
      <c r="DD180" s="496"/>
      <c r="DE180" s="496"/>
      <c r="DF180" s="496"/>
      <c r="DG180" s="496"/>
      <c r="DH180" s="496"/>
      <c r="DI180" s="497"/>
      <c r="DJ180" s="497"/>
      <c r="DK180" s="71"/>
      <c r="DL180" s="71"/>
      <c r="DM180" s="71"/>
      <c r="DN180" s="71"/>
      <c r="DO180" s="71"/>
      <c r="DP180" s="72"/>
    </row>
    <row r="181" spans="1:120" ht="12.6" customHeight="1">
      <c r="A181" s="54"/>
      <c r="B181" s="55"/>
      <c r="C181" s="55"/>
      <c r="D181" s="55"/>
      <c r="E181" s="55"/>
      <c r="F181" s="55"/>
      <c r="G181" s="55"/>
      <c r="H181" s="55"/>
      <c r="I181" s="55"/>
      <c r="J181" s="55"/>
      <c r="K181" s="55"/>
      <c r="L181" s="55"/>
      <c r="M181" s="55"/>
      <c r="N181" s="55"/>
      <c r="O181" s="55"/>
      <c r="P181" s="55"/>
      <c r="Q181" s="76"/>
      <c r="R181" s="76"/>
      <c r="S181" s="55"/>
      <c r="T181" s="55"/>
      <c r="U181" s="55"/>
      <c r="V181" s="55"/>
      <c r="W181" s="55"/>
      <c r="X181" s="55"/>
      <c r="Y181" s="77"/>
      <c r="Z181" s="77"/>
      <c r="AA181" s="77"/>
      <c r="AB181" s="77"/>
      <c r="AC181" s="77"/>
      <c r="AD181" s="77"/>
      <c r="AE181" s="77"/>
      <c r="AF181" s="77"/>
      <c r="AG181" s="78"/>
      <c r="AH181" s="78"/>
      <c r="AI181" s="55"/>
      <c r="AJ181" s="55"/>
      <c r="AK181" s="55"/>
      <c r="AL181" s="55"/>
      <c r="AM181" s="55"/>
      <c r="AN181" s="56"/>
      <c r="AO181" s="492"/>
      <c r="AP181" s="71"/>
      <c r="AQ181" s="71"/>
      <c r="AR181" s="71"/>
      <c r="AS181" s="71"/>
      <c r="AT181" s="71"/>
      <c r="AU181" s="71"/>
      <c r="AV181" s="71"/>
      <c r="AW181" s="71"/>
      <c r="AX181" s="71"/>
      <c r="AY181" s="71"/>
      <c r="AZ181" s="71"/>
      <c r="BA181" s="71"/>
      <c r="BB181" s="71"/>
      <c r="BC181" s="71"/>
      <c r="BD181" s="71"/>
      <c r="BE181" s="495"/>
      <c r="BF181" s="495"/>
      <c r="BG181" s="71"/>
      <c r="BH181" s="71"/>
      <c r="BI181" s="71"/>
      <c r="BJ181" s="71"/>
      <c r="BK181" s="71"/>
      <c r="BL181" s="71"/>
      <c r="BM181" s="496"/>
      <c r="BN181" s="496"/>
      <c r="BO181" s="496"/>
      <c r="BP181" s="496"/>
      <c r="BQ181" s="496"/>
      <c r="BR181" s="496"/>
      <c r="BS181" s="496"/>
      <c r="BT181" s="496"/>
      <c r="BU181" s="497"/>
      <c r="BV181" s="497"/>
      <c r="BW181" s="71"/>
      <c r="BX181" s="71"/>
      <c r="BY181" s="71"/>
      <c r="BZ181" s="71"/>
      <c r="CA181" s="71"/>
      <c r="CB181" s="72"/>
      <c r="CC181" s="492"/>
      <c r="CD181" s="71"/>
      <c r="CE181" s="71"/>
      <c r="CF181" s="71"/>
      <c r="CG181" s="71"/>
      <c r="CH181" s="71"/>
      <c r="CI181" s="71"/>
      <c r="CJ181" s="71"/>
      <c r="CK181" s="71"/>
      <c r="CL181" s="71"/>
      <c r="CM181" s="71"/>
      <c r="CN181" s="71"/>
      <c r="CO181" s="71"/>
      <c r="CP181" s="71"/>
      <c r="CQ181" s="71"/>
      <c r="CR181" s="71"/>
      <c r="CS181" s="495"/>
      <c r="CT181" s="495"/>
      <c r="CU181" s="71"/>
      <c r="CV181" s="71"/>
      <c r="CW181" s="71"/>
      <c r="CX181" s="71"/>
      <c r="CY181" s="71"/>
      <c r="CZ181" s="71"/>
      <c r="DA181" s="496"/>
      <c r="DB181" s="496"/>
      <c r="DC181" s="496"/>
      <c r="DD181" s="496"/>
      <c r="DE181" s="496"/>
      <c r="DF181" s="496"/>
      <c r="DG181" s="496"/>
      <c r="DH181" s="496"/>
      <c r="DI181" s="497"/>
      <c r="DJ181" s="497"/>
      <c r="DK181" s="71"/>
      <c r="DL181" s="71"/>
      <c r="DM181" s="71"/>
      <c r="DN181" s="71"/>
      <c r="DO181" s="71"/>
      <c r="DP181" s="72"/>
    </row>
    <row r="182" spans="1:120" ht="12.6" customHeight="1">
      <c r="A182" s="54"/>
      <c r="B182" s="55"/>
      <c r="C182" s="55"/>
      <c r="D182" s="55"/>
      <c r="E182" s="55"/>
      <c r="F182" s="55"/>
      <c r="G182" s="55"/>
      <c r="H182" s="55"/>
      <c r="I182" s="55"/>
      <c r="J182" s="55"/>
      <c r="K182" s="55"/>
      <c r="L182" s="55"/>
      <c r="M182" s="55"/>
      <c r="N182" s="55"/>
      <c r="O182" s="55"/>
      <c r="P182" s="55"/>
      <c r="Q182" s="76"/>
      <c r="R182" s="76"/>
      <c r="S182" s="55"/>
      <c r="T182" s="55"/>
      <c r="U182" s="55"/>
      <c r="V182" s="55"/>
      <c r="W182" s="55"/>
      <c r="X182" s="55"/>
      <c r="Y182" s="77"/>
      <c r="Z182" s="77"/>
      <c r="AA182" s="77"/>
      <c r="AB182" s="77"/>
      <c r="AC182" s="77"/>
      <c r="AD182" s="77"/>
      <c r="AE182" s="77"/>
      <c r="AF182" s="77"/>
      <c r="AG182" s="78"/>
      <c r="AH182" s="78"/>
      <c r="AI182" s="55"/>
      <c r="AJ182" s="55"/>
      <c r="AK182" s="55"/>
      <c r="AL182" s="55"/>
      <c r="AM182" s="55"/>
      <c r="AN182" s="56"/>
      <c r="AO182" s="492"/>
      <c r="AP182" s="71"/>
      <c r="AQ182" s="71"/>
      <c r="AR182" s="71"/>
      <c r="AS182" s="71"/>
      <c r="AT182" s="71"/>
      <c r="AU182" s="71"/>
      <c r="AV182" s="71"/>
      <c r="AW182" s="71"/>
      <c r="AX182" s="71"/>
      <c r="AY182" s="71"/>
      <c r="AZ182" s="71"/>
      <c r="BA182" s="71"/>
      <c r="BB182" s="71"/>
      <c r="BC182" s="71"/>
      <c r="BD182" s="71"/>
      <c r="BE182" s="495"/>
      <c r="BF182" s="495"/>
      <c r="BG182" s="71"/>
      <c r="BH182" s="71"/>
      <c r="BI182" s="71"/>
      <c r="BJ182" s="71"/>
      <c r="BK182" s="71"/>
      <c r="BL182" s="71"/>
      <c r="BM182" s="496"/>
      <c r="BN182" s="496"/>
      <c r="BO182" s="496"/>
      <c r="BP182" s="496"/>
      <c r="BQ182" s="496"/>
      <c r="BR182" s="496"/>
      <c r="BS182" s="496"/>
      <c r="BT182" s="496"/>
      <c r="BU182" s="497"/>
      <c r="BV182" s="497"/>
      <c r="BW182" s="71"/>
      <c r="BX182" s="71"/>
      <c r="BY182" s="71"/>
      <c r="BZ182" s="71"/>
      <c r="CA182" s="71"/>
      <c r="CB182" s="72"/>
      <c r="CC182" s="492"/>
      <c r="CD182" s="71"/>
      <c r="CE182" s="71"/>
      <c r="CF182" s="71"/>
      <c r="CG182" s="71"/>
      <c r="CH182" s="71"/>
      <c r="CI182" s="71"/>
      <c r="CJ182" s="71"/>
      <c r="CK182" s="71"/>
      <c r="CL182" s="71"/>
      <c r="CM182" s="71"/>
      <c r="CN182" s="71"/>
      <c r="CO182" s="71"/>
      <c r="CP182" s="71"/>
      <c r="CQ182" s="71"/>
      <c r="CR182" s="71"/>
      <c r="CS182" s="495"/>
      <c r="CT182" s="495"/>
      <c r="CU182" s="71"/>
      <c r="CV182" s="71"/>
      <c r="CW182" s="71"/>
      <c r="CX182" s="71"/>
      <c r="CY182" s="71"/>
      <c r="CZ182" s="71"/>
      <c r="DA182" s="496"/>
      <c r="DB182" s="496"/>
      <c r="DC182" s="496"/>
      <c r="DD182" s="496"/>
      <c r="DE182" s="496"/>
      <c r="DF182" s="496"/>
      <c r="DG182" s="496"/>
      <c r="DH182" s="496"/>
      <c r="DI182" s="497"/>
      <c r="DJ182" s="497"/>
      <c r="DK182" s="71"/>
      <c r="DL182" s="71"/>
      <c r="DM182" s="71"/>
      <c r="DN182" s="71"/>
      <c r="DO182" s="71"/>
      <c r="DP182" s="72"/>
    </row>
    <row r="183" spans="1:120" ht="12.6" customHeight="1">
      <c r="A183" s="54"/>
      <c r="B183" s="55"/>
      <c r="C183" s="55"/>
      <c r="D183" s="55"/>
      <c r="E183" s="55"/>
      <c r="F183" s="55"/>
      <c r="G183" s="55"/>
      <c r="H183" s="55"/>
      <c r="I183" s="55"/>
      <c r="J183" s="55"/>
      <c r="K183" s="55"/>
      <c r="L183" s="55"/>
      <c r="M183" s="55"/>
      <c r="N183" s="55"/>
      <c r="O183" s="55"/>
      <c r="P183" s="55"/>
      <c r="Q183" s="76"/>
      <c r="R183" s="76"/>
      <c r="S183" s="55"/>
      <c r="T183" s="55"/>
      <c r="U183" s="55"/>
      <c r="V183" s="55"/>
      <c r="W183" s="55"/>
      <c r="X183" s="55"/>
      <c r="Y183" s="77"/>
      <c r="Z183" s="77"/>
      <c r="AA183" s="77"/>
      <c r="AB183" s="77"/>
      <c r="AC183" s="77"/>
      <c r="AD183" s="77"/>
      <c r="AE183" s="77"/>
      <c r="AF183" s="77"/>
      <c r="AG183" s="78"/>
      <c r="AH183" s="78"/>
      <c r="AI183" s="55"/>
      <c r="AJ183" s="55"/>
      <c r="AK183" s="55"/>
      <c r="AL183" s="55"/>
      <c r="AM183" s="55"/>
      <c r="AN183" s="56"/>
      <c r="AO183" s="492"/>
      <c r="AP183" s="71"/>
      <c r="AQ183" s="71"/>
      <c r="AR183" s="71"/>
      <c r="AS183" s="71"/>
      <c r="AT183" s="71"/>
      <c r="AU183" s="71"/>
      <c r="AV183" s="71"/>
      <c r="AW183" s="71"/>
      <c r="AX183" s="71"/>
      <c r="AY183" s="71"/>
      <c r="AZ183" s="71"/>
      <c r="BA183" s="71"/>
      <c r="BB183" s="71"/>
      <c r="BC183" s="71"/>
      <c r="BD183" s="71"/>
      <c r="BE183" s="495"/>
      <c r="BF183" s="495"/>
      <c r="BG183" s="71"/>
      <c r="BH183" s="71"/>
      <c r="BI183" s="71"/>
      <c r="BJ183" s="71"/>
      <c r="BK183" s="71"/>
      <c r="BL183" s="71"/>
      <c r="BM183" s="496"/>
      <c r="BN183" s="496"/>
      <c r="BO183" s="496"/>
      <c r="BP183" s="496"/>
      <c r="BQ183" s="496"/>
      <c r="BR183" s="496"/>
      <c r="BS183" s="496"/>
      <c r="BT183" s="496"/>
      <c r="BU183" s="497"/>
      <c r="BV183" s="497"/>
      <c r="BW183" s="71"/>
      <c r="BX183" s="71"/>
      <c r="BY183" s="71"/>
      <c r="BZ183" s="71"/>
      <c r="CA183" s="71"/>
      <c r="CB183" s="72"/>
      <c r="CC183" s="492"/>
      <c r="CD183" s="71"/>
      <c r="CE183" s="71"/>
      <c r="CF183" s="71"/>
      <c r="CG183" s="71"/>
      <c r="CH183" s="71"/>
      <c r="CI183" s="71"/>
      <c r="CJ183" s="71"/>
      <c r="CK183" s="71"/>
      <c r="CL183" s="71"/>
      <c r="CM183" s="71"/>
      <c r="CN183" s="71"/>
      <c r="CO183" s="71"/>
      <c r="CP183" s="71"/>
      <c r="CQ183" s="71"/>
      <c r="CR183" s="71"/>
      <c r="CS183" s="495"/>
      <c r="CT183" s="495"/>
      <c r="CU183" s="71"/>
      <c r="CV183" s="71"/>
      <c r="CW183" s="71"/>
      <c r="CX183" s="71"/>
      <c r="CY183" s="71"/>
      <c r="CZ183" s="71"/>
      <c r="DA183" s="496"/>
      <c r="DB183" s="496"/>
      <c r="DC183" s="496"/>
      <c r="DD183" s="496"/>
      <c r="DE183" s="496"/>
      <c r="DF183" s="496"/>
      <c r="DG183" s="496"/>
      <c r="DH183" s="496"/>
      <c r="DI183" s="497"/>
      <c r="DJ183" s="497"/>
      <c r="DK183" s="71"/>
      <c r="DL183" s="71"/>
      <c r="DM183" s="71"/>
      <c r="DN183" s="71"/>
      <c r="DO183" s="71"/>
      <c r="DP183" s="72"/>
    </row>
    <row r="184" spans="1:120" ht="12.6" customHeight="1">
      <c r="A184" s="54"/>
      <c r="B184" s="55"/>
      <c r="C184" s="55"/>
      <c r="D184" s="55"/>
      <c r="E184" s="55"/>
      <c r="F184" s="55"/>
      <c r="G184" s="55"/>
      <c r="H184" s="55"/>
      <c r="I184" s="55"/>
      <c r="J184" s="55"/>
      <c r="K184" s="55"/>
      <c r="L184" s="55"/>
      <c r="M184" s="55"/>
      <c r="N184" s="55"/>
      <c r="O184" s="55"/>
      <c r="P184" s="55"/>
      <c r="Q184" s="76"/>
      <c r="R184" s="76"/>
      <c r="S184" s="55"/>
      <c r="T184" s="55"/>
      <c r="U184" s="55"/>
      <c r="V184" s="55"/>
      <c r="W184" s="55"/>
      <c r="X184" s="55"/>
      <c r="Y184" s="77"/>
      <c r="Z184" s="77"/>
      <c r="AA184" s="77"/>
      <c r="AB184" s="77"/>
      <c r="AC184" s="77"/>
      <c r="AD184" s="77"/>
      <c r="AE184" s="77"/>
      <c r="AF184" s="77"/>
      <c r="AG184" s="78"/>
      <c r="AH184" s="78"/>
      <c r="AI184" s="55"/>
      <c r="AJ184" s="55"/>
      <c r="AK184" s="55"/>
      <c r="AL184" s="55"/>
      <c r="AM184" s="55"/>
      <c r="AN184" s="56"/>
      <c r="AO184" s="492"/>
      <c r="AP184" s="71"/>
      <c r="AQ184" s="71"/>
      <c r="AR184" s="71"/>
      <c r="AS184" s="71"/>
      <c r="AT184" s="71"/>
      <c r="AU184" s="71"/>
      <c r="AV184" s="71"/>
      <c r="AW184" s="71"/>
      <c r="AX184" s="71"/>
      <c r="AY184" s="71"/>
      <c r="AZ184" s="71"/>
      <c r="BA184" s="71"/>
      <c r="BB184" s="71"/>
      <c r="BC184" s="71"/>
      <c r="BD184" s="71"/>
      <c r="BE184" s="495"/>
      <c r="BF184" s="495"/>
      <c r="BG184" s="71"/>
      <c r="BH184" s="71"/>
      <c r="BI184" s="71"/>
      <c r="BJ184" s="71"/>
      <c r="BK184" s="71"/>
      <c r="BL184" s="71"/>
      <c r="BM184" s="496"/>
      <c r="BN184" s="496"/>
      <c r="BO184" s="496"/>
      <c r="BP184" s="496"/>
      <c r="BQ184" s="496"/>
      <c r="BR184" s="496"/>
      <c r="BS184" s="496"/>
      <c r="BT184" s="496"/>
      <c r="BU184" s="497"/>
      <c r="BV184" s="497"/>
      <c r="BW184" s="71"/>
      <c r="BX184" s="71"/>
      <c r="BY184" s="71"/>
      <c r="BZ184" s="71"/>
      <c r="CA184" s="71"/>
      <c r="CB184" s="72"/>
      <c r="CC184" s="492"/>
      <c r="CD184" s="71"/>
      <c r="CE184" s="71"/>
      <c r="CF184" s="71"/>
      <c r="CG184" s="71"/>
      <c r="CH184" s="71"/>
      <c r="CI184" s="71"/>
      <c r="CJ184" s="71"/>
      <c r="CK184" s="71"/>
      <c r="CL184" s="71"/>
      <c r="CM184" s="71"/>
      <c r="CN184" s="71"/>
      <c r="CO184" s="71"/>
      <c r="CP184" s="71"/>
      <c r="CQ184" s="71"/>
      <c r="CR184" s="71"/>
      <c r="CS184" s="495"/>
      <c r="CT184" s="495"/>
      <c r="CU184" s="71"/>
      <c r="CV184" s="71"/>
      <c r="CW184" s="71"/>
      <c r="CX184" s="71"/>
      <c r="CY184" s="71"/>
      <c r="CZ184" s="71"/>
      <c r="DA184" s="496"/>
      <c r="DB184" s="496"/>
      <c r="DC184" s="496"/>
      <c r="DD184" s="496"/>
      <c r="DE184" s="496"/>
      <c r="DF184" s="496"/>
      <c r="DG184" s="496"/>
      <c r="DH184" s="496"/>
      <c r="DI184" s="497"/>
      <c r="DJ184" s="497"/>
      <c r="DK184" s="71"/>
      <c r="DL184" s="71"/>
      <c r="DM184" s="71"/>
      <c r="DN184" s="71"/>
      <c r="DO184" s="71"/>
      <c r="DP184" s="72"/>
    </row>
    <row r="185" spans="1:120" ht="12.6" customHeight="1">
      <c r="A185" s="54"/>
      <c r="B185" s="55"/>
      <c r="C185" s="55"/>
      <c r="D185" s="55"/>
      <c r="E185" s="55"/>
      <c r="F185" s="55"/>
      <c r="G185" s="55"/>
      <c r="H185" s="55"/>
      <c r="I185" s="55"/>
      <c r="J185" s="55"/>
      <c r="K185" s="55"/>
      <c r="L185" s="55"/>
      <c r="M185" s="55"/>
      <c r="N185" s="55"/>
      <c r="O185" s="55"/>
      <c r="P185" s="55"/>
      <c r="Q185" s="76"/>
      <c r="R185" s="76"/>
      <c r="S185" s="55"/>
      <c r="T185" s="55"/>
      <c r="U185" s="55"/>
      <c r="V185" s="55"/>
      <c r="W185" s="55"/>
      <c r="X185" s="55"/>
      <c r="Y185" s="77"/>
      <c r="Z185" s="77"/>
      <c r="AA185" s="77"/>
      <c r="AB185" s="77"/>
      <c r="AC185" s="77"/>
      <c r="AD185" s="77"/>
      <c r="AE185" s="77"/>
      <c r="AF185" s="77"/>
      <c r="AG185" s="78"/>
      <c r="AH185" s="78"/>
      <c r="AI185" s="55"/>
      <c r="AJ185" s="55"/>
      <c r="AK185" s="55"/>
      <c r="AL185" s="55"/>
      <c r="AM185" s="55"/>
      <c r="AN185" s="56"/>
      <c r="AO185" s="492"/>
      <c r="AP185" s="71"/>
      <c r="AQ185" s="71"/>
      <c r="AR185" s="71"/>
      <c r="AS185" s="71"/>
      <c r="AT185" s="71"/>
      <c r="AU185" s="71"/>
      <c r="AV185" s="71"/>
      <c r="AW185" s="71"/>
      <c r="AX185" s="71"/>
      <c r="AY185" s="71"/>
      <c r="AZ185" s="71"/>
      <c r="BA185" s="71"/>
      <c r="BB185" s="71"/>
      <c r="BC185" s="71"/>
      <c r="BD185" s="71"/>
      <c r="BE185" s="495"/>
      <c r="BF185" s="495"/>
      <c r="BG185" s="71"/>
      <c r="BH185" s="71"/>
      <c r="BI185" s="71"/>
      <c r="BJ185" s="71"/>
      <c r="BK185" s="71"/>
      <c r="BL185" s="71"/>
      <c r="BM185" s="496"/>
      <c r="BN185" s="496"/>
      <c r="BO185" s="496"/>
      <c r="BP185" s="496"/>
      <c r="BQ185" s="496"/>
      <c r="BR185" s="496"/>
      <c r="BS185" s="496"/>
      <c r="BT185" s="496"/>
      <c r="BU185" s="497"/>
      <c r="BV185" s="497"/>
      <c r="BW185" s="71"/>
      <c r="BX185" s="71"/>
      <c r="BY185" s="71"/>
      <c r="BZ185" s="71"/>
      <c r="CA185" s="71"/>
      <c r="CB185" s="72"/>
      <c r="CC185" s="492"/>
      <c r="CD185" s="71"/>
      <c r="CE185" s="71"/>
      <c r="CF185" s="71"/>
      <c r="CG185" s="71"/>
      <c r="CH185" s="71"/>
      <c r="CI185" s="71"/>
      <c r="CJ185" s="71"/>
      <c r="CK185" s="71"/>
      <c r="CL185" s="71"/>
      <c r="CM185" s="71"/>
      <c r="CN185" s="71"/>
      <c r="CO185" s="71"/>
      <c r="CP185" s="71"/>
      <c r="CQ185" s="71"/>
      <c r="CR185" s="71"/>
      <c r="CS185" s="495"/>
      <c r="CT185" s="495"/>
      <c r="CU185" s="71"/>
      <c r="CV185" s="71"/>
      <c r="CW185" s="71"/>
      <c r="CX185" s="71"/>
      <c r="CY185" s="71"/>
      <c r="CZ185" s="71"/>
      <c r="DA185" s="496"/>
      <c r="DB185" s="496"/>
      <c r="DC185" s="496"/>
      <c r="DD185" s="496"/>
      <c r="DE185" s="496"/>
      <c r="DF185" s="496"/>
      <c r="DG185" s="496"/>
      <c r="DH185" s="496"/>
      <c r="DI185" s="497"/>
      <c r="DJ185" s="497"/>
      <c r="DK185" s="71"/>
      <c r="DL185" s="71"/>
      <c r="DM185" s="71"/>
      <c r="DN185" s="71"/>
      <c r="DO185" s="71"/>
      <c r="DP185" s="72"/>
    </row>
    <row r="186" spans="1:120" ht="12.6" customHeight="1">
      <c r="A186" s="54"/>
      <c r="B186" s="55"/>
      <c r="C186" s="55"/>
      <c r="D186" s="55"/>
      <c r="E186" s="55"/>
      <c r="F186" s="55"/>
      <c r="G186" s="55"/>
      <c r="H186" s="55"/>
      <c r="I186" s="55"/>
      <c r="J186" s="55"/>
      <c r="K186" s="55"/>
      <c r="L186" s="55"/>
      <c r="M186" s="55"/>
      <c r="N186" s="55"/>
      <c r="O186" s="55"/>
      <c r="P186" s="55"/>
      <c r="Q186" s="76"/>
      <c r="R186" s="76"/>
      <c r="S186" s="55"/>
      <c r="T186" s="55"/>
      <c r="U186" s="55"/>
      <c r="V186" s="55"/>
      <c r="W186" s="55"/>
      <c r="X186" s="55"/>
      <c r="Y186" s="77"/>
      <c r="Z186" s="77"/>
      <c r="AA186" s="77"/>
      <c r="AB186" s="77"/>
      <c r="AC186" s="77"/>
      <c r="AD186" s="77"/>
      <c r="AE186" s="77"/>
      <c r="AF186" s="77"/>
      <c r="AG186" s="78"/>
      <c r="AH186" s="78"/>
      <c r="AI186" s="55"/>
      <c r="AJ186" s="55"/>
      <c r="AK186" s="55"/>
      <c r="AL186" s="55"/>
      <c r="AM186" s="55"/>
      <c r="AN186" s="56"/>
      <c r="AO186" s="492"/>
      <c r="AP186" s="71"/>
      <c r="AQ186" s="71"/>
      <c r="AR186" s="71"/>
      <c r="AS186" s="71"/>
      <c r="AT186" s="71"/>
      <c r="AU186" s="71"/>
      <c r="AV186" s="71"/>
      <c r="AW186" s="71"/>
      <c r="AX186" s="71"/>
      <c r="AY186" s="71"/>
      <c r="AZ186" s="71"/>
      <c r="BA186" s="71"/>
      <c r="BB186" s="71"/>
      <c r="BC186" s="71"/>
      <c r="BD186" s="71"/>
      <c r="BE186" s="495"/>
      <c r="BF186" s="495"/>
      <c r="BG186" s="71"/>
      <c r="BH186" s="71"/>
      <c r="BI186" s="71"/>
      <c r="BJ186" s="71"/>
      <c r="BK186" s="71"/>
      <c r="BL186" s="71"/>
      <c r="BM186" s="496"/>
      <c r="BN186" s="496"/>
      <c r="BO186" s="496"/>
      <c r="BP186" s="496"/>
      <c r="BQ186" s="496"/>
      <c r="BR186" s="496"/>
      <c r="BS186" s="496"/>
      <c r="BT186" s="496"/>
      <c r="BU186" s="497"/>
      <c r="BV186" s="497"/>
      <c r="BW186" s="71"/>
      <c r="BX186" s="71"/>
      <c r="BY186" s="71"/>
      <c r="BZ186" s="71"/>
      <c r="CA186" s="71"/>
      <c r="CB186" s="72"/>
      <c r="CC186" s="492"/>
      <c r="CD186" s="71"/>
      <c r="CE186" s="71"/>
      <c r="CF186" s="71"/>
      <c r="CG186" s="71"/>
      <c r="CH186" s="71"/>
      <c r="CI186" s="71"/>
      <c r="CJ186" s="71"/>
      <c r="CK186" s="71"/>
      <c r="CL186" s="71"/>
      <c r="CM186" s="71"/>
      <c r="CN186" s="71"/>
      <c r="CO186" s="71"/>
      <c r="CP186" s="71"/>
      <c r="CQ186" s="71"/>
      <c r="CR186" s="71"/>
      <c r="CS186" s="495"/>
      <c r="CT186" s="495"/>
      <c r="CU186" s="71"/>
      <c r="CV186" s="71"/>
      <c r="CW186" s="71"/>
      <c r="CX186" s="71"/>
      <c r="CY186" s="71"/>
      <c r="CZ186" s="71"/>
      <c r="DA186" s="496"/>
      <c r="DB186" s="496"/>
      <c r="DC186" s="496"/>
      <c r="DD186" s="496"/>
      <c r="DE186" s="496"/>
      <c r="DF186" s="496"/>
      <c r="DG186" s="496"/>
      <c r="DH186" s="496"/>
      <c r="DI186" s="497"/>
      <c r="DJ186" s="497"/>
      <c r="DK186" s="71"/>
      <c r="DL186" s="71"/>
      <c r="DM186" s="71"/>
      <c r="DN186" s="71"/>
      <c r="DO186" s="71"/>
      <c r="DP186" s="72"/>
    </row>
    <row r="187" spans="1:120" ht="12.6" customHeight="1">
      <c r="A187" s="54"/>
      <c r="B187" s="55"/>
      <c r="C187" s="55"/>
      <c r="D187" s="55"/>
      <c r="E187" s="55"/>
      <c r="F187" s="55"/>
      <c r="G187" s="55"/>
      <c r="H187" s="55"/>
      <c r="I187" s="55"/>
      <c r="J187" s="55"/>
      <c r="K187" s="55"/>
      <c r="L187" s="55"/>
      <c r="M187" s="55"/>
      <c r="N187" s="55"/>
      <c r="O187" s="55"/>
      <c r="P187" s="55"/>
      <c r="Q187" s="76"/>
      <c r="R187" s="76"/>
      <c r="S187" s="55"/>
      <c r="T187" s="55"/>
      <c r="U187" s="55"/>
      <c r="V187" s="55"/>
      <c r="W187" s="55"/>
      <c r="X187" s="55"/>
      <c r="Y187" s="77"/>
      <c r="Z187" s="77"/>
      <c r="AA187" s="77"/>
      <c r="AB187" s="77"/>
      <c r="AC187" s="77"/>
      <c r="AD187" s="77"/>
      <c r="AE187" s="77"/>
      <c r="AF187" s="77"/>
      <c r="AG187" s="78"/>
      <c r="AH187" s="78"/>
      <c r="AI187" s="55"/>
      <c r="AJ187" s="55"/>
      <c r="AK187" s="55"/>
      <c r="AL187" s="55"/>
      <c r="AM187" s="55"/>
      <c r="AN187" s="56"/>
      <c r="AO187" s="492"/>
      <c r="AP187" s="71"/>
      <c r="AQ187" s="71"/>
      <c r="AR187" s="71"/>
      <c r="AS187" s="71"/>
      <c r="AT187" s="71"/>
      <c r="AU187" s="71"/>
      <c r="AV187" s="71"/>
      <c r="AW187" s="71"/>
      <c r="AX187" s="71"/>
      <c r="AY187" s="71"/>
      <c r="AZ187" s="71"/>
      <c r="BA187" s="71"/>
      <c r="BB187" s="71"/>
      <c r="BC187" s="71"/>
      <c r="BD187" s="71"/>
      <c r="BE187" s="495"/>
      <c r="BF187" s="495"/>
      <c r="BG187" s="71"/>
      <c r="BH187" s="71"/>
      <c r="BI187" s="71"/>
      <c r="BJ187" s="71"/>
      <c r="BK187" s="71"/>
      <c r="BL187" s="71"/>
      <c r="BM187" s="496"/>
      <c r="BN187" s="496"/>
      <c r="BO187" s="496"/>
      <c r="BP187" s="496"/>
      <c r="BQ187" s="496"/>
      <c r="BR187" s="496"/>
      <c r="BS187" s="496"/>
      <c r="BT187" s="496"/>
      <c r="BU187" s="497"/>
      <c r="BV187" s="497"/>
      <c r="BW187" s="71"/>
      <c r="BX187" s="71"/>
      <c r="BY187" s="71"/>
      <c r="BZ187" s="71"/>
      <c r="CA187" s="71"/>
      <c r="CB187" s="72"/>
      <c r="CC187" s="492"/>
      <c r="CD187" s="71"/>
      <c r="CE187" s="71"/>
      <c r="CF187" s="71"/>
      <c r="CG187" s="71"/>
      <c r="CH187" s="71"/>
      <c r="CI187" s="71"/>
      <c r="CJ187" s="71"/>
      <c r="CK187" s="71"/>
      <c r="CL187" s="71"/>
      <c r="CM187" s="71"/>
      <c r="CN187" s="71"/>
      <c r="CO187" s="71"/>
      <c r="CP187" s="71"/>
      <c r="CQ187" s="71"/>
      <c r="CR187" s="71"/>
      <c r="CS187" s="495"/>
      <c r="CT187" s="495"/>
      <c r="CU187" s="71"/>
      <c r="CV187" s="71"/>
      <c r="CW187" s="71"/>
      <c r="CX187" s="71"/>
      <c r="CY187" s="71"/>
      <c r="CZ187" s="71"/>
      <c r="DA187" s="496"/>
      <c r="DB187" s="496"/>
      <c r="DC187" s="496"/>
      <c r="DD187" s="496"/>
      <c r="DE187" s="496"/>
      <c r="DF187" s="496"/>
      <c r="DG187" s="496"/>
      <c r="DH187" s="496"/>
      <c r="DI187" s="497"/>
      <c r="DJ187" s="497"/>
      <c r="DK187" s="71"/>
      <c r="DL187" s="71"/>
      <c r="DM187" s="71"/>
      <c r="DN187" s="71"/>
      <c r="DO187" s="71"/>
      <c r="DP187" s="72"/>
    </row>
    <row r="188" spans="1:120" ht="12.6" customHeight="1">
      <c r="A188" s="54"/>
      <c r="B188" s="55"/>
      <c r="C188" s="55"/>
      <c r="D188" s="55"/>
      <c r="E188" s="55"/>
      <c r="F188" s="55"/>
      <c r="G188" s="55"/>
      <c r="H188" s="55"/>
      <c r="I188" s="55"/>
      <c r="J188" s="55"/>
      <c r="K188" s="55"/>
      <c r="L188" s="55"/>
      <c r="M188" s="55"/>
      <c r="N188" s="55"/>
      <c r="O188" s="55"/>
      <c r="P188" s="55"/>
      <c r="Q188" s="76"/>
      <c r="R188" s="76"/>
      <c r="S188" s="55"/>
      <c r="T188" s="55"/>
      <c r="U188" s="55"/>
      <c r="V188" s="55"/>
      <c r="W188" s="55"/>
      <c r="X188" s="55"/>
      <c r="Y188" s="77"/>
      <c r="Z188" s="77"/>
      <c r="AA188" s="77"/>
      <c r="AB188" s="77"/>
      <c r="AC188" s="77"/>
      <c r="AD188" s="77"/>
      <c r="AE188" s="77"/>
      <c r="AF188" s="77"/>
      <c r="AG188" s="78"/>
      <c r="AH188" s="78"/>
      <c r="AI188" s="55"/>
      <c r="AJ188" s="55"/>
      <c r="AK188" s="55"/>
      <c r="AL188" s="55"/>
      <c r="AM188" s="55"/>
      <c r="AN188" s="56"/>
      <c r="AO188" s="492"/>
      <c r="AP188" s="71"/>
      <c r="AQ188" s="71"/>
      <c r="AR188" s="71"/>
      <c r="AS188" s="71"/>
      <c r="AT188" s="71"/>
      <c r="AU188" s="71"/>
      <c r="AV188" s="71"/>
      <c r="AW188" s="71"/>
      <c r="AX188" s="71"/>
      <c r="AY188" s="71"/>
      <c r="AZ188" s="71"/>
      <c r="BA188" s="71"/>
      <c r="BB188" s="71"/>
      <c r="BC188" s="71"/>
      <c r="BD188" s="71"/>
      <c r="BE188" s="495"/>
      <c r="BF188" s="495"/>
      <c r="BG188" s="71"/>
      <c r="BH188" s="71"/>
      <c r="BI188" s="71"/>
      <c r="BJ188" s="71"/>
      <c r="BK188" s="71"/>
      <c r="BL188" s="71"/>
      <c r="BM188" s="496"/>
      <c r="BN188" s="496"/>
      <c r="BO188" s="496"/>
      <c r="BP188" s="496"/>
      <c r="BQ188" s="496"/>
      <c r="BR188" s="496"/>
      <c r="BS188" s="496"/>
      <c r="BT188" s="496"/>
      <c r="BU188" s="497"/>
      <c r="BV188" s="497"/>
      <c r="BW188" s="71"/>
      <c r="BX188" s="71"/>
      <c r="BY188" s="71"/>
      <c r="BZ188" s="71"/>
      <c r="CA188" s="71"/>
      <c r="CB188" s="72"/>
      <c r="CC188" s="492"/>
      <c r="CD188" s="71"/>
      <c r="CE188" s="71"/>
      <c r="CF188" s="71"/>
      <c r="CG188" s="71"/>
      <c r="CH188" s="71"/>
      <c r="CI188" s="71"/>
      <c r="CJ188" s="71"/>
      <c r="CK188" s="71"/>
      <c r="CL188" s="71"/>
      <c r="CM188" s="71"/>
      <c r="CN188" s="71"/>
      <c r="CO188" s="71"/>
      <c r="CP188" s="71"/>
      <c r="CQ188" s="71"/>
      <c r="CR188" s="71"/>
      <c r="CS188" s="495"/>
      <c r="CT188" s="495"/>
      <c r="CU188" s="71"/>
      <c r="CV188" s="71"/>
      <c r="CW188" s="71"/>
      <c r="CX188" s="71"/>
      <c r="CY188" s="71"/>
      <c r="CZ188" s="71"/>
      <c r="DA188" s="496"/>
      <c r="DB188" s="496"/>
      <c r="DC188" s="496"/>
      <c r="DD188" s="496"/>
      <c r="DE188" s="496"/>
      <c r="DF188" s="496"/>
      <c r="DG188" s="496"/>
      <c r="DH188" s="496"/>
      <c r="DI188" s="497"/>
      <c r="DJ188" s="497"/>
      <c r="DK188" s="71"/>
      <c r="DL188" s="71"/>
      <c r="DM188" s="71"/>
      <c r="DN188" s="71"/>
      <c r="DO188" s="71"/>
      <c r="DP188" s="72"/>
    </row>
    <row r="189" spans="1:120" ht="12.6" customHeight="1">
      <c r="A189" s="54"/>
      <c r="B189" s="55"/>
      <c r="C189" s="55"/>
      <c r="D189" s="55"/>
      <c r="E189" s="55"/>
      <c r="F189" s="55"/>
      <c r="G189" s="55"/>
      <c r="H189" s="55"/>
      <c r="I189" s="55"/>
      <c r="J189" s="55"/>
      <c r="K189" s="55"/>
      <c r="L189" s="55"/>
      <c r="M189" s="55"/>
      <c r="N189" s="55"/>
      <c r="O189" s="55"/>
      <c r="P189" s="55"/>
      <c r="Q189" s="76"/>
      <c r="R189" s="76"/>
      <c r="S189" s="55"/>
      <c r="T189" s="55"/>
      <c r="U189" s="55"/>
      <c r="V189" s="55"/>
      <c r="W189" s="55"/>
      <c r="X189" s="55"/>
      <c r="Y189" s="77"/>
      <c r="Z189" s="77"/>
      <c r="AA189" s="77"/>
      <c r="AB189" s="77"/>
      <c r="AC189" s="77"/>
      <c r="AD189" s="77"/>
      <c r="AE189" s="77"/>
      <c r="AF189" s="77"/>
      <c r="AG189" s="78"/>
      <c r="AH189" s="78"/>
      <c r="AI189" s="55"/>
      <c r="AJ189" s="55"/>
      <c r="AK189" s="55"/>
      <c r="AL189" s="55"/>
      <c r="AM189" s="55"/>
      <c r="AN189" s="56"/>
      <c r="AO189" s="492"/>
      <c r="AP189" s="71"/>
      <c r="AQ189" s="71"/>
      <c r="AR189" s="71"/>
      <c r="AS189" s="71"/>
      <c r="AT189" s="71"/>
      <c r="AU189" s="71"/>
      <c r="AV189" s="71"/>
      <c r="AW189" s="71"/>
      <c r="AX189" s="71"/>
      <c r="AY189" s="71"/>
      <c r="AZ189" s="71"/>
      <c r="BA189" s="71"/>
      <c r="BB189" s="71"/>
      <c r="BC189" s="71"/>
      <c r="BD189" s="71"/>
      <c r="BE189" s="495"/>
      <c r="BF189" s="495"/>
      <c r="BG189" s="71"/>
      <c r="BH189" s="71"/>
      <c r="BI189" s="71"/>
      <c r="BJ189" s="71"/>
      <c r="BK189" s="71"/>
      <c r="BL189" s="71"/>
      <c r="BM189" s="496"/>
      <c r="BN189" s="496"/>
      <c r="BO189" s="496"/>
      <c r="BP189" s="496"/>
      <c r="BQ189" s="496"/>
      <c r="BR189" s="496"/>
      <c r="BS189" s="496"/>
      <c r="BT189" s="496"/>
      <c r="BU189" s="497"/>
      <c r="BV189" s="497"/>
      <c r="BW189" s="71"/>
      <c r="BX189" s="71"/>
      <c r="BY189" s="71"/>
      <c r="BZ189" s="71"/>
      <c r="CA189" s="71"/>
      <c r="CB189" s="72"/>
      <c r="CC189" s="492"/>
      <c r="CD189" s="71"/>
      <c r="CE189" s="71"/>
      <c r="CF189" s="71"/>
      <c r="CG189" s="71"/>
      <c r="CH189" s="71"/>
      <c r="CI189" s="71"/>
      <c r="CJ189" s="71"/>
      <c r="CK189" s="71"/>
      <c r="CL189" s="71"/>
      <c r="CM189" s="71"/>
      <c r="CN189" s="71"/>
      <c r="CO189" s="71"/>
      <c r="CP189" s="71"/>
      <c r="CQ189" s="71"/>
      <c r="CR189" s="71"/>
      <c r="CS189" s="495"/>
      <c r="CT189" s="495"/>
      <c r="CU189" s="71"/>
      <c r="CV189" s="71"/>
      <c r="CW189" s="71"/>
      <c r="CX189" s="71"/>
      <c r="CY189" s="71"/>
      <c r="CZ189" s="71"/>
      <c r="DA189" s="496"/>
      <c r="DB189" s="496"/>
      <c r="DC189" s="496"/>
      <c r="DD189" s="496"/>
      <c r="DE189" s="496"/>
      <c r="DF189" s="496"/>
      <c r="DG189" s="496"/>
      <c r="DH189" s="496"/>
      <c r="DI189" s="497"/>
      <c r="DJ189" s="497"/>
      <c r="DK189" s="71"/>
      <c r="DL189" s="71"/>
      <c r="DM189" s="71"/>
      <c r="DN189" s="71"/>
      <c r="DO189" s="71"/>
      <c r="DP189" s="72"/>
    </row>
    <row r="190" spans="1:120" ht="12.6" customHeight="1">
      <c r="A190" s="54"/>
      <c r="B190" s="55"/>
      <c r="C190" s="55"/>
      <c r="D190" s="55"/>
      <c r="E190" s="55"/>
      <c r="F190" s="55"/>
      <c r="G190" s="55"/>
      <c r="H190" s="55"/>
      <c r="I190" s="55"/>
      <c r="J190" s="55"/>
      <c r="K190" s="55"/>
      <c r="L190" s="55"/>
      <c r="M190" s="55"/>
      <c r="N190" s="55"/>
      <c r="O190" s="55"/>
      <c r="P190" s="55"/>
      <c r="Q190" s="76"/>
      <c r="R190" s="76"/>
      <c r="S190" s="55"/>
      <c r="T190" s="55"/>
      <c r="U190" s="55"/>
      <c r="V190" s="55"/>
      <c r="W190" s="55"/>
      <c r="X190" s="55"/>
      <c r="Y190" s="77"/>
      <c r="Z190" s="77"/>
      <c r="AA190" s="77"/>
      <c r="AB190" s="77"/>
      <c r="AC190" s="77"/>
      <c r="AD190" s="77"/>
      <c r="AE190" s="77"/>
      <c r="AF190" s="77"/>
      <c r="AG190" s="78"/>
      <c r="AH190" s="78"/>
      <c r="AI190" s="55"/>
      <c r="AJ190" s="55"/>
      <c r="AK190" s="55"/>
      <c r="AL190" s="55"/>
      <c r="AM190" s="55"/>
      <c r="AN190" s="56"/>
      <c r="AO190" s="492"/>
      <c r="AP190" s="71"/>
      <c r="AQ190" s="71"/>
      <c r="AR190" s="71"/>
      <c r="AS190" s="71"/>
      <c r="AT190" s="71"/>
      <c r="AU190" s="71"/>
      <c r="AV190" s="71"/>
      <c r="AW190" s="71"/>
      <c r="AX190" s="71"/>
      <c r="AY190" s="71"/>
      <c r="AZ190" s="71"/>
      <c r="BA190" s="71"/>
      <c r="BB190" s="71"/>
      <c r="BC190" s="71"/>
      <c r="BD190" s="71"/>
      <c r="BE190" s="495"/>
      <c r="BF190" s="495"/>
      <c r="BG190" s="71"/>
      <c r="BH190" s="71"/>
      <c r="BI190" s="71"/>
      <c r="BJ190" s="71"/>
      <c r="BK190" s="71"/>
      <c r="BL190" s="71"/>
      <c r="BM190" s="496"/>
      <c r="BN190" s="496"/>
      <c r="BO190" s="496"/>
      <c r="BP190" s="496"/>
      <c r="BQ190" s="496"/>
      <c r="BR190" s="496"/>
      <c r="BS190" s="496"/>
      <c r="BT190" s="496"/>
      <c r="BU190" s="497"/>
      <c r="BV190" s="497"/>
      <c r="BW190" s="71"/>
      <c r="BX190" s="71"/>
      <c r="BY190" s="71"/>
      <c r="BZ190" s="71"/>
      <c r="CA190" s="71"/>
      <c r="CB190" s="72"/>
      <c r="CC190" s="492"/>
      <c r="CD190" s="71"/>
      <c r="CE190" s="71"/>
      <c r="CF190" s="71"/>
      <c r="CG190" s="71"/>
      <c r="CH190" s="71"/>
      <c r="CI190" s="71"/>
      <c r="CJ190" s="71"/>
      <c r="CK190" s="71"/>
      <c r="CL190" s="71"/>
      <c r="CM190" s="71"/>
      <c r="CN190" s="71"/>
      <c r="CO190" s="71"/>
      <c r="CP190" s="71"/>
      <c r="CQ190" s="71"/>
      <c r="CR190" s="71"/>
      <c r="CS190" s="495"/>
      <c r="CT190" s="495"/>
      <c r="CU190" s="71"/>
      <c r="CV190" s="71"/>
      <c r="CW190" s="71"/>
      <c r="CX190" s="71"/>
      <c r="CY190" s="71"/>
      <c r="CZ190" s="71"/>
      <c r="DA190" s="496"/>
      <c r="DB190" s="496"/>
      <c r="DC190" s="496"/>
      <c r="DD190" s="496"/>
      <c r="DE190" s="496"/>
      <c r="DF190" s="496"/>
      <c r="DG190" s="496"/>
      <c r="DH190" s="496"/>
      <c r="DI190" s="497"/>
      <c r="DJ190" s="497"/>
      <c r="DK190" s="71"/>
      <c r="DL190" s="71"/>
      <c r="DM190" s="71"/>
      <c r="DN190" s="71"/>
      <c r="DO190" s="71"/>
      <c r="DP190" s="72"/>
    </row>
    <row r="191" spans="1:120" ht="12.6" customHeight="1">
      <c r="A191" s="54"/>
      <c r="B191" s="55"/>
      <c r="C191" s="55"/>
      <c r="D191" s="55"/>
      <c r="E191" s="55"/>
      <c r="F191" s="55"/>
      <c r="G191" s="55"/>
      <c r="H191" s="55"/>
      <c r="I191" s="55"/>
      <c r="J191" s="55"/>
      <c r="K191" s="55"/>
      <c r="L191" s="55"/>
      <c r="M191" s="55"/>
      <c r="N191" s="55"/>
      <c r="O191" s="55"/>
      <c r="P191" s="55"/>
      <c r="Q191" s="76"/>
      <c r="R191" s="76"/>
      <c r="S191" s="55"/>
      <c r="T191" s="55"/>
      <c r="U191" s="55"/>
      <c r="V191" s="55"/>
      <c r="W191" s="55"/>
      <c r="X191" s="55"/>
      <c r="Y191" s="77"/>
      <c r="Z191" s="77"/>
      <c r="AA191" s="77"/>
      <c r="AB191" s="77"/>
      <c r="AC191" s="77"/>
      <c r="AD191" s="77"/>
      <c r="AE191" s="77"/>
      <c r="AF191" s="77"/>
      <c r="AG191" s="78"/>
      <c r="AH191" s="78"/>
      <c r="AI191" s="55"/>
      <c r="AJ191" s="55"/>
      <c r="AK191" s="55"/>
      <c r="AL191" s="55"/>
      <c r="AM191" s="55"/>
      <c r="AN191" s="56"/>
      <c r="AO191" s="492"/>
      <c r="AP191" s="71"/>
      <c r="AQ191" s="71"/>
      <c r="AR191" s="71"/>
      <c r="AS191" s="71"/>
      <c r="AT191" s="71"/>
      <c r="AU191" s="71"/>
      <c r="AV191" s="71"/>
      <c r="AW191" s="71"/>
      <c r="AX191" s="71"/>
      <c r="AY191" s="71"/>
      <c r="AZ191" s="71"/>
      <c r="BA191" s="71"/>
      <c r="BB191" s="71"/>
      <c r="BC191" s="71"/>
      <c r="BD191" s="71"/>
      <c r="BE191" s="495"/>
      <c r="BF191" s="495"/>
      <c r="BG191" s="71"/>
      <c r="BH191" s="71"/>
      <c r="BI191" s="71"/>
      <c r="BJ191" s="71"/>
      <c r="BK191" s="71"/>
      <c r="BL191" s="71"/>
      <c r="BM191" s="496"/>
      <c r="BN191" s="496"/>
      <c r="BO191" s="496"/>
      <c r="BP191" s="496"/>
      <c r="BQ191" s="496"/>
      <c r="BR191" s="496"/>
      <c r="BS191" s="496"/>
      <c r="BT191" s="496"/>
      <c r="BU191" s="497"/>
      <c r="BV191" s="497"/>
      <c r="BW191" s="71"/>
      <c r="BX191" s="71"/>
      <c r="BY191" s="71"/>
      <c r="BZ191" s="71"/>
      <c r="CA191" s="71"/>
      <c r="CB191" s="72"/>
      <c r="CC191" s="492"/>
      <c r="CD191" s="71"/>
      <c r="CE191" s="71"/>
      <c r="CF191" s="71"/>
      <c r="CG191" s="71"/>
      <c r="CH191" s="71"/>
      <c r="CI191" s="71"/>
      <c r="CJ191" s="71"/>
      <c r="CK191" s="71"/>
      <c r="CL191" s="71"/>
      <c r="CM191" s="71"/>
      <c r="CN191" s="71"/>
      <c r="CO191" s="71"/>
      <c r="CP191" s="71"/>
      <c r="CQ191" s="71"/>
      <c r="CR191" s="71"/>
      <c r="CS191" s="495"/>
      <c r="CT191" s="495"/>
      <c r="CU191" s="71"/>
      <c r="CV191" s="71"/>
      <c r="CW191" s="71"/>
      <c r="CX191" s="71"/>
      <c r="CY191" s="71"/>
      <c r="CZ191" s="71"/>
      <c r="DA191" s="496"/>
      <c r="DB191" s="496"/>
      <c r="DC191" s="496"/>
      <c r="DD191" s="496"/>
      <c r="DE191" s="496"/>
      <c r="DF191" s="496"/>
      <c r="DG191" s="496"/>
      <c r="DH191" s="496"/>
      <c r="DI191" s="497"/>
      <c r="DJ191" s="497"/>
      <c r="DK191" s="71"/>
      <c r="DL191" s="71"/>
      <c r="DM191" s="71"/>
      <c r="DN191" s="71"/>
      <c r="DO191" s="71"/>
      <c r="DP191" s="72"/>
    </row>
    <row r="192" spans="1:120" ht="12.6" customHeight="1">
      <c r="A192" s="54"/>
      <c r="B192" s="55"/>
      <c r="C192" s="55"/>
      <c r="D192" s="55"/>
      <c r="E192" s="55"/>
      <c r="F192" s="55"/>
      <c r="G192" s="55"/>
      <c r="H192" s="55"/>
      <c r="I192" s="55"/>
      <c r="J192" s="55"/>
      <c r="K192" s="55"/>
      <c r="L192" s="55"/>
      <c r="M192" s="55"/>
      <c r="N192" s="55"/>
      <c r="O192" s="55"/>
      <c r="P192" s="55"/>
      <c r="Q192" s="76"/>
      <c r="R192" s="76"/>
      <c r="S192" s="55"/>
      <c r="T192" s="55"/>
      <c r="U192" s="55"/>
      <c r="V192" s="55"/>
      <c r="W192" s="55"/>
      <c r="X192" s="55"/>
      <c r="Y192" s="77"/>
      <c r="Z192" s="77"/>
      <c r="AA192" s="77"/>
      <c r="AB192" s="77"/>
      <c r="AC192" s="77"/>
      <c r="AD192" s="77"/>
      <c r="AE192" s="77"/>
      <c r="AF192" s="77"/>
      <c r="AG192" s="78"/>
      <c r="AH192" s="78"/>
      <c r="AI192" s="55"/>
      <c r="AJ192" s="55"/>
      <c r="AK192" s="55"/>
      <c r="AL192" s="55"/>
      <c r="AM192" s="55"/>
      <c r="AN192" s="56"/>
      <c r="AO192" s="492"/>
      <c r="AP192" s="71"/>
      <c r="AQ192" s="71"/>
      <c r="AR192" s="71"/>
      <c r="AS192" s="71"/>
      <c r="AT192" s="71"/>
      <c r="AU192" s="71"/>
      <c r="AV192" s="71"/>
      <c r="AW192" s="71"/>
      <c r="AX192" s="71"/>
      <c r="AY192" s="71"/>
      <c r="AZ192" s="71"/>
      <c r="BA192" s="71"/>
      <c r="BB192" s="71"/>
      <c r="BC192" s="71"/>
      <c r="BD192" s="71"/>
      <c r="BE192" s="495"/>
      <c r="BF192" s="495"/>
      <c r="BG192" s="71"/>
      <c r="BH192" s="71"/>
      <c r="BI192" s="71"/>
      <c r="BJ192" s="71"/>
      <c r="BK192" s="71"/>
      <c r="BL192" s="71"/>
      <c r="BM192" s="496"/>
      <c r="BN192" s="496"/>
      <c r="BO192" s="496"/>
      <c r="BP192" s="496"/>
      <c r="BQ192" s="496"/>
      <c r="BR192" s="496"/>
      <c r="BS192" s="496"/>
      <c r="BT192" s="496"/>
      <c r="BU192" s="497"/>
      <c r="BV192" s="497"/>
      <c r="BW192" s="71"/>
      <c r="BX192" s="71"/>
      <c r="BY192" s="71"/>
      <c r="BZ192" s="71"/>
      <c r="CA192" s="71"/>
      <c r="CB192" s="72"/>
      <c r="CC192" s="492"/>
      <c r="CD192" s="71"/>
      <c r="CE192" s="71"/>
      <c r="CF192" s="71"/>
      <c r="CG192" s="71"/>
      <c r="CH192" s="71"/>
      <c r="CI192" s="71"/>
      <c r="CJ192" s="71"/>
      <c r="CK192" s="71"/>
      <c r="CL192" s="71"/>
      <c r="CM192" s="71"/>
      <c r="CN192" s="71"/>
      <c r="CO192" s="71"/>
      <c r="CP192" s="71"/>
      <c r="CQ192" s="71"/>
      <c r="CR192" s="71"/>
      <c r="CS192" s="495"/>
      <c r="CT192" s="495"/>
      <c r="CU192" s="71"/>
      <c r="CV192" s="71"/>
      <c r="CW192" s="71"/>
      <c r="CX192" s="71"/>
      <c r="CY192" s="71"/>
      <c r="CZ192" s="71"/>
      <c r="DA192" s="496"/>
      <c r="DB192" s="496"/>
      <c r="DC192" s="496"/>
      <c r="DD192" s="496"/>
      <c r="DE192" s="496"/>
      <c r="DF192" s="496"/>
      <c r="DG192" s="496"/>
      <c r="DH192" s="496"/>
      <c r="DI192" s="497"/>
      <c r="DJ192" s="497"/>
      <c r="DK192" s="71"/>
      <c r="DL192" s="71"/>
      <c r="DM192" s="71"/>
      <c r="DN192" s="71"/>
      <c r="DO192" s="71"/>
      <c r="DP192" s="72"/>
    </row>
    <row r="193" spans="1:120" ht="12.6" customHeight="1">
      <c r="A193" s="86"/>
      <c r="B193" s="62"/>
      <c r="C193" s="62"/>
      <c r="D193" s="62"/>
      <c r="E193" s="62"/>
      <c r="F193" s="62"/>
      <c r="G193" s="62"/>
      <c r="H193" s="62"/>
      <c r="I193" s="62"/>
      <c r="J193" s="62"/>
      <c r="K193" s="62"/>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124"/>
      <c r="AI193" s="124"/>
      <c r="AJ193" s="124"/>
      <c r="AK193" s="124"/>
      <c r="AL193" s="124"/>
      <c r="AM193" s="124"/>
      <c r="AN193" s="125"/>
      <c r="AO193" s="498"/>
      <c r="AP193" s="124"/>
      <c r="AQ193" s="124"/>
      <c r="AR193" s="124"/>
      <c r="AS193" s="124"/>
      <c r="AT193" s="124"/>
      <c r="AU193" s="124"/>
      <c r="AV193" s="124"/>
      <c r="AW193" s="124"/>
      <c r="AX193" s="124"/>
      <c r="AY193" s="124"/>
      <c r="AZ193" s="124"/>
      <c r="BA193" s="124"/>
      <c r="BB193" s="124"/>
      <c r="BC193" s="124"/>
      <c r="BD193" s="124"/>
      <c r="BE193" s="124"/>
      <c r="BF193" s="124"/>
      <c r="BG193" s="124"/>
      <c r="BH193" s="124"/>
      <c r="BI193" s="124"/>
      <c r="BJ193" s="124"/>
      <c r="BK193" s="124"/>
      <c r="BL193" s="124"/>
      <c r="BM193" s="124"/>
      <c r="BN193" s="124"/>
      <c r="BO193" s="124"/>
      <c r="BP193" s="124"/>
      <c r="BQ193" s="124"/>
      <c r="BR193" s="124"/>
      <c r="BS193" s="124"/>
      <c r="BT193" s="124"/>
      <c r="BU193" s="124"/>
      <c r="BV193" s="124"/>
      <c r="BW193" s="124"/>
      <c r="BX193" s="124"/>
      <c r="BY193" s="124"/>
      <c r="BZ193" s="124"/>
      <c r="CA193" s="124"/>
      <c r="CB193" s="125"/>
      <c r="CC193" s="498"/>
      <c r="CD193" s="124"/>
      <c r="CE193" s="124"/>
      <c r="CF193" s="124"/>
      <c r="CG193" s="124"/>
      <c r="CH193" s="124"/>
      <c r="CI193" s="124"/>
      <c r="CJ193" s="124"/>
      <c r="CK193" s="124"/>
      <c r="CL193" s="124"/>
      <c r="CM193" s="124"/>
      <c r="CN193" s="124"/>
      <c r="CO193" s="124"/>
      <c r="CP193" s="124"/>
      <c r="CQ193" s="124"/>
      <c r="CR193" s="124"/>
      <c r="CS193" s="124"/>
      <c r="CT193" s="124"/>
      <c r="CU193" s="124"/>
      <c r="CV193" s="124"/>
      <c r="CW193" s="124"/>
      <c r="CX193" s="124"/>
      <c r="CY193" s="124"/>
      <c r="CZ193" s="124"/>
      <c r="DA193" s="124"/>
      <c r="DB193" s="124"/>
      <c r="DC193" s="124"/>
      <c r="DD193" s="124"/>
      <c r="DE193" s="124"/>
      <c r="DF193" s="124"/>
      <c r="DG193" s="124"/>
      <c r="DH193" s="124"/>
      <c r="DI193" s="124"/>
      <c r="DJ193" s="124"/>
      <c r="DK193" s="124"/>
      <c r="DL193" s="124"/>
      <c r="DM193" s="124"/>
      <c r="DN193" s="124"/>
      <c r="DO193" s="124"/>
      <c r="DP193" s="125"/>
    </row>
    <row r="194" spans="1:120" ht="12.6" customHeight="1">
      <c r="A194" s="86"/>
      <c r="B194" s="62"/>
      <c r="C194" s="62"/>
      <c r="D194" s="62"/>
      <c r="E194" s="62"/>
      <c r="F194" s="62"/>
      <c r="G194" s="62"/>
      <c r="H194" s="62"/>
      <c r="I194" s="62"/>
      <c r="J194" s="62"/>
      <c r="K194" s="62"/>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124"/>
      <c r="AI194" s="124"/>
      <c r="AJ194" s="124"/>
      <c r="AK194" s="124"/>
      <c r="AL194" s="124"/>
      <c r="AM194" s="124"/>
      <c r="AN194" s="125"/>
      <c r="AO194" s="498"/>
      <c r="AP194" s="124"/>
      <c r="AQ194" s="124"/>
      <c r="AR194" s="124"/>
      <c r="AS194" s="124"/>
      <c r="AT194" s="124"/>
      <c r="AU194" s="124"/>
      <c r="AV194" s="124"/>
      <c r="AW194" s="124"/>
      <c r="AX194" s="124"/>
      <c r="AY194" s="124"/>
      <c r="AZ194" s="124"/>
      <c r="BA194" s="124"/>
      <c r="BB194" s="124"/>
      <c r="BC194" s="124"/>
      <c r="BD194" s="124"/>
      <c r="BE194" s="124"/>
      <c r="BF194" s="124"/>
      <c r="BG194" s="124"/>
      <c r="BH194" s="124"/>
      <c r="BI194" s="124"/>
      <c r="BJ194" s="124"/>
      <c r="BK194" s="124"/>
      <c r="BL194" s="124"/>
      <c r="BM194" s="124"/>
      <c r="BN194" s="124"/>
      <c r="BO194" s="124"/>
      <c r="BP194" s="124"/>
      <c r="BQ194" s="124"/>
      <c r="BR194" s="124"/>
      <c r="BS194" s="124"/>
      <c r="BT194" s="124"/>
      <c r="BU194" s="124"/>
      <c r="BV194" s="124"/>
      <c r="BW194" s="124"/>
      <c r="BX194" s="124"/>
      <c r="BY194" s="124"/>
      <c r="BZ194" s="124"/>
      <c r="CA194" s="124"/>
      <c r="CB194" s="125"/>
      <c r="CC194" s="498"/>
      <c r="CD194" s="124"/>
      <c r="CE194" s="124"/>
      <c r="CF194" s="124"/>
      <c r="CG194" s="124"/>
      <c r="CH194" s="124"/>
      <c r="CI194" s="124"/>
      <c r="CJ194" s="124"/>
      <c r="CK194" s="124"/>
      <c r="CL194" s="124"/>
      <c r="CM194" s="124"/>
      <c r="CN194" s="124"/>
      <c r="CO194" s="124"/>
      <c r="CP194" s="124"/>
      <c r="CQ194" s="124"/>
      <c r="CR194" s="124"/>
      <c r="CS194" s="124"/>
      <c r="CT194" s="124"/>
      <c r="CU194" s="124"/>
      <c r="CV194" s="124"/>
      <c r="CW194" s="124"/>
      <c r="CX194" s="124"/>
      <c r="CY194" s="124"/>
      <c r="CZ194" s="124"/>
      <c r="DA194" s="124"/>
      <c r="DB194" s="124"/>
      <c r="DC194" s="124"/>
      <c r="DD194" s="124"/>
      <c r="DE194" s="124"/>
      <c r="DF194" s="124"/>
      <c r="DG194" s="124"/>
      <c r="DH194" s="124"/>
      <c r="DI194" s="124"/>
      <c r="DJ194" s="124"/>
      <c r="DK194" s="124"/>
      <c r="DL194" s="124"/>
      <c r="DM194" s="124"/>
      <c r="DN194" s="124"/>
      <c r="DO194" s="124"/>
      <c r="DP194" s="125"/>
    </row>
    <row r="195" spans="1:120" ht="12.6" customHeight="1">
      <c r="A195" s="86"/>
      <c r="B195" s="62"/>
      <c r="C195" s="62"/>
      <c r="D195" s="62"/>
      <c r="E195" s="62"/>
      <c r="F195" s="62"/>
      <c r="G195" s="62"/>
      <c r="H195" s="62"/>
      <c r="I195" s="62"/>
      <c r="J195" s="62"/>
      <c r="K195" s="62"/>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124"/>
      <c r="AI195" s="124"/>
      <c r="AJ195" s="124"/>
      <c r="AK195" s="124"/>
      <c r="AL195" s="124"/>
      <c r="AM195" s="124"/>
      <c r="AN195" s="125"/>
      <c r="AO195" s="498"/>
      <c r="AP195" s="124"/>
      <c r="AQ195" s="124"/>
      <c r="AR195" s="124"/>
      <c r="AS195" s="124"/>
      <c r="AT195" s="124"/>
      <c r="AU195" s="124"/>
      <c r="AV195" s="124"/>
      <c r="AW195" s="124"/>
      <c r="AX195" s="124"/>
      <c r="AY195" s="124"/>
      <c r="AZ195" s="124"/>
      <c r="BA195" s="124"/>
      <c r="BB195" s="124"/>
      <c r="BC195" s="124"/>
      <c r="BD195" s="124"/>
      <c r="BE195" s="124"/>
      <c r="BF195" s="124"/>
      <c r="BG195" s="124"/>
      <c r="BH195" s="124"/>
      <c r="BI195" s="124"/>
      <c r="BJ195" s="124"/>
      <c r="BK195" s="124"/>
      <c r="BL195" s="124"/>
      <c r="BM195" s="124"/>
      <c r="BN195" s="124"/>
      <c r="BO195" s="124"/>
      <c r="BP195" s="124"/>
      <c r="BQ195" s="124"/>
      <c r="BR195" s="124"/>
      <c r="BS195" s="124"/>
      <c r="BT195" s="124"/>
      <c r="BU195" s="124"/>
      <c r="BV195" s="124"/>
      <c r="BW195" s="124"/>
      <c r="BX195" s="124"/>
      <c r="BY195" s="124"/>
      <c r="BZ195" s="124"/>
      <c r="CA195" s="124"/>
      <c r="CB195" s="125"/>
      <c r="CC195" s="498"/>
      <c r="CD195" s="124"/>
      <c r="CE195" s="124"/>
      <c r="CF195" s="124"/>
      <c r="CG195" s="124"/>
      <c r="CH195" s="124"/>
      <c r="CI195" s="124"/>
      <c r="CJ195" s="124"/>
      <c r="CK195" s="124"/>
      <c r="CL195" s="124"/>
      <c r="CM195" s="124"/>
      <c r="CN195" s="124"/>
      <c r="CO195" s="124"/>
      <c r="CP195" s="124"/>
      <c r="CQ195" s="124"/>
      <c r="CR195" s="124"/>
      <c r="CS195" s="124"/>
      <c r="CT195" s="124"/>
      <c r="CU195" s="124"/>
      <c r="CV195" s="124"/>
      <c r="CW195" s="124"/>
      <c r="CX195" s="124"/>
      <c r="CY195" s="124"/>
      <c r="CZ195" s="124"/>
      <c r="DA195" s="124"/>
      <c r="DB195" s="124"/>
      <c r="DC195" s="124"/>
      <c r="DD195" s="124"/>
      <c r="DE195" s="124"/>
      <c r="DF195" s="124"/>
      <c r="DG195" s="124"/>
      <c r="DH195" s="124"/>
      <c r="DI195" s="124"/>
      <c r="DJ195" s="124"/>
      <c r="DK195" s="124"/>
      <c r="DL195" s="124"/>
      <c r="DM195" s="124"/>
      <c r="DN195" s="124"/>
      <c r="DO195" s="124"/>
      <c r="DP195" s="125"/>
    </row>
    <row r="196" spans="1:120" ht="12.6" customHeight="1">
      <c r="A196" s="86"/>
      <c r="B196" s="62"/>
      <c r="C196" s="62"/>
      <c r="D196" s="62"/>
      <c r="E196" s="62"/>
      <c r="F196" s="62"/>
      <c r="G196" s="62"/>
      <c r="H196" s="62"/>
      <c r="I196" s="62"/>
      <c r="J196" s="62"/>
      <c r="K196" s="62"/>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124"/>
      <c r="AI196" s="124"/>
      <c r="AJ196" s="124"/>
      <c r="AK196" s="124"/>
      <c r="AL196" s="124"/>
      <c r="AM196" s="124"/>
      <c r="AN196" s="125"/>
      <c r="AO196" s="498"/>
      <c r="AP196" s="124"/>
      <c r="AQ196" s="124"/>
      <c r="AR196" s="124"/>
      <c r="AS196" s="124"/>
      <c r="AT196" s="124"/>
      <c r="AU196" s="124"/>
      <c r="AV196" s="124"/>
      <c r="AW196" s="124"/>
      <c r="AX196" s="124"/>
      <c r="AY196" s="124"/>
      <c r="AZ196" s="124"/>
      <c r="BA196" s="124"/>
      <c r="BB196" s="124"/>
      <c r="BC196" s="124"/>
      <c r="BD196" s="124"/>
      <c r="BE196" s="124"/>
      <c r="BF196" s="124"/>
      <c r="BG196" s="124"/>
      <c r="BH196" s="124"/>
      <c r="BI196" s="124"/>
      <c r="BJ196" s="124"/>
      <c r="BK196" s="124"/>
      <c r="BL196" s="124"/>
      <c r="BM196" s="124"/>
      <c r="BN196" s="124"/>
      <c r="BO196" s="124"/>
      <c r="BP196" s="124"/>
      <c r="BQ196" s="124"/>
      <c r="BR196" s="124"/>
      <c r="BS196" s="124"/>
      <c r="BT196" s="124"/>
      <c r="BU196" s="124"/>
      <c r="BV196" s="124"/>
      <c r="BW196" s="124"/>
      <c r="BX196" s="124"/>
      <c r="BY196" s="124"/>
      <c r="BZ196" s="124"/>
      <c r="CA196" s="124"/>
      <c r="CB196" s="125"/>
      <c r="CC196" s="498"/>
      <c r="CD196" s="124"/>
      <c r="CE196" s="124"/>
      <c r="CF196" s="124"/>
      <c r="CG196" s="124"/>
      <c r="CH196" s="124"/>
      <c r="CI196" s="124"/>
      <c r="CJ196" s="124"/>
      <c r="CK196" s="124"/>
      <c r="CL196" s="124"/>
      <c r="CM196" s="124"/>
      <c r="CN196" s="124"/>
      <c r="CO196" s="124"/>
      <c r="CP196" s="124"/>
      <c r="CQ196" s="124"/>
      <c r="CR196" s="124"/>
      <c r="CS196" s="124"/>
      <c r="CT196" s="124"/>
      <c r="CU196" s="124"/>
      <c r="CV196" s="124"/>
      <c r="CW196" s="124"/>
      <c r="CX196" s="124"/>
      <c r="CY196" s="124"/>
      <c r="CZ196" s="124"/>
      <c r="DA196" s="124"/>
      <c r="DB196" s="124"/>
      <c r="DC196" s="124"/>
      <c r="DD196" s="124"/>
      <c r="DE196" s="124"/>
      <c r="DF196" s="124"/>
      <c r="DG196" s="124"/>
      <c r="DH196" s="124"/>
      <c r="DI196" s="124"/>
      <c r="DJ196" s="124"/>
      <c r="DK196" s="124"/>
      <c r="DL196" s="124"/>
      <c r="DM196" s="124"/>
      <c r="DN196" s="124"/>
      <c r="DO196" s="124"/>
      <c r="DP196" s="125"/>
    </row>
    <row r="197" spans="1:120" ht="12.6" customHeight="1">
      <c r="A197" s="86"/>
      <c r="B197" s="62"/>
      <c r="C197" s="62"/>
      <c r="D197" s="62"/>
      <c r="E197" s="62"/>
      <c r="F197" s="62"/>
      <c r="G197" s="62"/>
      <c r="H197" s="62"/>
      <c r="I197" s="62"/>
      <c r="J197" s="62"/>
      <c r="K197" s="62"/>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124"/>
      <c r="AI197" s="124"/>
      <c r="AJ197" s="124"/>
      <c r="AK197" s="124"/>
      <c r="AL197" s="124"/>
      <c r="AM197" s="124"/>
      <c r="AN197" s="125"/>
      <c r="AO197" s="498"/>
      <c r="AP197" s="124"/>
      <c r="AQ197" s="124"/>
      <c r="AR197" s="124"/>
      <c r="AS197" s="124"/>
      <c r="AT197" s="124"/>
      <c r="AU197" s="124"/>
      <c r="AV197" s="124"/>
      <c r="AW197" s="124"/>
      <c r="AX197" s="124"/>
      <c r="AY197" s="124"/>
      <c r="AZ197" s="124"/>
      <c r="BA197" s="124"/>
      <c r="BB197" s="124"/>
      <c r="BC197" s="124"/>
      <c r="BD197" s="124"/>
      <c r="BE197" s="124"/>
      <c r="BF197" s="124"/>
      <c r="BG197" s="124"/>
      <c r="BH197" s="124"/>
      <c r="BI197" s="124"/>
      <c r="BJ197" s="124"/>
      <c r="BK197" s="124"/>
      <c r="BL197" s="124"/>
      <c r="BM197" s="124"/>
      <c r="BN197" s="124"/>
      <c r="BO197" s="124"/>
      <c r="BP197" s="124"/>
      <c r="BQ197" s="124"/>
      <c r="BR197" s="124"/>
      <c r="BS197" s="124"/>
      <c r="BT197" s="124"/>
      <c r="BU197" s="124"/>
      <c r="BV197" s="124"/>
      <c r="BW197" s="124"/>
      <c r="BX197" s="124"/>
      <c r="BY197" s="124"/>
      <c r="BZ197" s="124"/>
      <c r="CA197" s="124"/>
      <c r="CB197" s="125"/>
      <c r="CC197" s="498"/>
      <c r="CD197" s="124"/>
      <c r="CE197" s="124"/>
      <c r="CF197" s="124"/>
      <c r="CG197" s="124"/>
      <c r="CH197" s="124"/>
      <c r="CI197" s="124"/>
      <c r="CJ197" s="124"/>
      <c r="CK197" s="124"/>
      <c r="CL197" s="124"/>
      <c r="CM197" s="124"/>
      <c r="CN197" s="124"/>
      <c r="CO197" s="124"/>
      <c r="CP197" s="124"/>
      <c r="CQ197" s="124"/>
      <c r="CR197" s="124"/>
      <c r="CS197" s="124"/>
      <c r="CT197" s="124"/>
      <c r="CU197" s="124"/>
      <c r="CV197" s="124"/>
      <c r="CW197" s="124"/>
      <c r="CX197" s="124"/>
      <c r="CY197" s="124"/>
      <c r="CZ197" s="124"/>
      <c r="DA197" s="124"/>
      <c r="DB197" s="124"/>
      <c r="DC197" s="124"/>
      <c r="DD197" s="124"/>
      <c r="DE197" s="124"/>
      <c r="DF197" s="124"/>
      <c r="DG197" s="124"/>
      <c r="DH197" s="124"/>
      <c r="DI197" s="124"/>
      <c r="DJ197" s="124"/>
      <c r="DK197" s="124"/>
      <c r="DL197" s="124"/>
      <c r="DM197" s="124"/>
      <c r="DN197" s="124"/>
      <c r="DO197" s="124"/>
      <c r="DP197" s="125"/>
    </row>
    <row r="198" spans="1:120" ht="12.6" customHeight="1">
      <c r="A198" s="86"/>
      <c r="B198" s="62"/>
      <c r="C198" s="62"/>
      <c r="D198" s="62"/>
      <c r="E198" s="62"/>
      <c r="F198" s="62"/>
      <c r="G198" s="62"/>
      <c r="H198" s="62"/>
      <c r="I198" s="62"/>
      <c r="J198" s="62"/>
      <c r="K198" s="62"/>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124"/>
      <c r="AI198" s="124"/>
      <c r="AJ198" s="124"/>
      <c r="AK198" s="55"/>
      <c r="AL198" s="55"/>
      <c r="AM198" s="55"/>
      <c r="AN198" s="56"/>
      <c r="AO198" s="498"/>
      <c r="AP198" s="124"/>
      <c r="AQ198" s="124"/>
      <c r="AR198" s="124"/>
      <c r="AS198" s="124"/>
      <c r="AT198" s="124"/>
      <c r="AU198" s="124"/>
      <c r="AV198" s="124"/>
      <c r="AW198" s="124"/>
      <c r="AX198" s="124"/>
      <c r="AY198" s="124"/>
      <c r="AZ198" s="124"/>
      <c r="BA198" s="124"/>
      <c r="BB198" s="124"/>
      <c r="BC198" s="124"/>
      <c r="BD198" s="124"/>
      <c r="BE198" s="124"/>
      <c r="BF198" s="124"/>
      <c r="BG198" s="124"/>
      <c r="BH198" s="124"/>
      <c r="BI198" s="124"/>
      <c r="BJ198" s="124"/>
      <c r="BK198" s="124"/>
      <c r="BL198" s="124"/>
      <c r="BM198" s="124"/>
      <c r="BN198" s="124"/>
      <c r="BO198" s="124"/>
      <c r="BP198" s="124"/>
      <c r="BQ198" s="124"/>
      <c r="BR198" s="124"/>
      <c r="BS198" s="124"/>
      <c r="BT198" s="124"/>
      <c r="BU198" s="124"/>
      <c r="BV198" s="124"/>
      <c r="BW198" s="124"/>
      <c r="BX198" s="124"/>
      <c r="BY198" s="71"/>
      <c r="BZ198" s="71"/>
      <c r="CA198" s="71"/>
      <c r="CB198" s="72"/>
      <c r="CC198" s="498"/>
      <c r="CD198" s="124"/>
      <c r="CE198" s="124"/>
      <c r="CF198" s="124"/>
      <c r="CG198" s="124"/>
      <c r="CH198" s="124"/>
      <c r="CI198" s="124"/>
      <c r="CJ198" s="124"/>
      <c r="CK198" s="124"/>
      <c r="CL198" s="124"/>
      <c r="CM198" s="124"/>
      <c r="CN198" s="124"/>
      <c r="CO198" s="124"/>
      <c r="CP198" s="124"/>
      <c r="CQ198" s="124"/>
      <c r="CR198" s="124"/>
      <c r="CS198" s="124"/>
      <c r="CT198" s="124"/>
      <c r="CU198" s="124"/>
      <c r="CV198" s="124"/>
      <c r="CW198" s="124"/>
      <c r="CX198" s="124"/>
      <c r="CY198" s="124"/>
      <c r="CZ198" s="124"/>
      <c r="DA198" s="124"/>
      <c r="DB198" s="124"/>
      <c r="DC198" s="124"/>
      <c r="DD198" s="124"/>
      <c r="DE198" s="124"/>
      <c r="DF198" s="124"/>
      <c r="DG198" s="124"/>
      <c r="DH198" s="124"/>
      <c r="DI198" s="124"/>
      <c r="DJ198" s="124"/>
      <c r="DK198" s="124"/>
      <c r="DL198" s="124"/>
      <c r="DM198" s="71"/>
      <c r="DN198" s="71"/>
      <c r="DO198" s="71"/>
      <c r="DP198" s="72"/>
    </row>
    <row r="199" spans="1:120" ht="12.6" customHeight="1">
      <c r="A199" s="88"/>
      <c r="B199" s="434"/>
      <c r="C199" s="434"/>
      <c r="D199" s="430"/>
      <c r="E199" s="62"/>
      <c r="F199" s="62"/>
      <c r="G199" s="62"/>
      <c r="H199" s="62"/>
      <c r="I199" s="62"/>
      <c r="J199" s="62"/>
      <c r="K199" s="62"/>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124"/>
      <c r="AI199" s="124"/>
      <c r="AJ199" s="124"/>
      <c r="AK199" s="55"/>
      <c r="AL199" s="55"/>
      <c r="AM199" s="55"/>
      <c r="AN199" s="56"/>
      <c r="AO199" s="499"/>
      <c r="AP199" s="438"/>
      <c r="AQ199" s="438"/>
      <c r="AR199" s="428"/>
      <c r="AS199" s="124"/>
      <c r="AT199" s="124"/>
      <c r="AU199" s="124"/>
      <c r="AV199" s="124"/>
      <c r="AW199" s="124"/>
      <c r="AX199" s="124"/>
      <c r="AY199" s="124"/>
      <c r="AZ199" s="124"/>
      <c r="BA199" s="124"/>
      <c r="BB199" s="124"/>
      <c r="BC199" s="124"/>
      <c r="BD199" s="124"/>
      <c r="BE199" s="124"/>
      <c r="BF199" s="124"/>
      <c r="BG199" s="124"/>
      <c r="BH199" s="124"/>
      <c r="BI199" s="124"/>
      <c r="BJ199" s="124"/>
      <c r="BK199" s="124"/>
      <c r="BL199" s="124"/>
      <c r="BM199" s="124"/>
      <c r="BN199" s="124"/>
      <c r="BO199" s="124"/>
      <c r="BP199" s="124"/>
      <c r="BQ199" s="124"/>
      <c r="BR199" s="124"/>
      <c r="BS199" s="124"/>
      <c r="BT199" s="124"/>
      <c r="BU199" s="124"/>
      <c r="BV199" s="124"/>
      <c r="BW199" s="124"/>
      <c r="BX199" s="124"/>
      <c r="BY199" s="71"/>
      <c r="BZ199" s="71"/>
      <c r="CA199" s="71"/>
      <c r="CB199" s="72"/>
      <c r="CC199" s="499"/>
      <c r="CD199" s="438"/>
      <c r="CE199" s="438"/>
      <c r="CF199" s="428"/>
      <c r="CG199" s="124"/>
      <c r="CH199" s="124"/>
      <c r="CI199" s="124"/>
      <c r="CJ199" s="124"/>
      <c r="CK199" s="124"/>
      <c r="CL199" s="124"/>
      <c r="CM199" s="124"/>
      <c r="CN199" s="124"/>
      <c r="CO199" s="124"/>
      <c r="CP199" s="124"/>
      <c r="CQ199" s="124"/>
      <c r="CR199" s="124"/>
      <c r="CS199" s="124"/>
      <c r="CT199" s="124"/>
      <c r="CU199" s="124"/>
      <c r="CV199" s="124"/>
      <c r="CW199" s="124"/>
      <c r="CX199" s="124"/>
      <c r="CY199" s="124"/>
      <c r="CZ199" s="124"/>
      <c r="DA199" s="124"/>
      <c r="DB199" s="124"/>
      <c r="DC199" s="124"/>
      <c r="DD199" s="124"/>
      <c r="DE199" s="124"/>
      <c r="DF199" s="124"/>
      <c r="DG199" s="124"/>
      <c r="DH199" s="124"/>
      <c r="DI199" s="124"/>
      <c r="DJ199" s="124"/>
      <c r="DK199" s="124"/>
      <c r="DL199" s="124"/>
      <c r="DM199" s="71"/>
      <c r="DN199" s="71"/>
      <c r="DO199" s="71"/>
      <c r="DP199" s="72"/>
    </row>
    <row r="200" spans="1:120" ht="12.6" customHeight="1">
      <c r="A200" s="88"/>
      <c r="B200" s="434"/>
      <c r="C200" s="434"/>
      <c r="D200" s="430"/>
      <c r="E200" s="62"/>
      <c r="F200" s="62"/>
      <c r="G200" s="62"/>
      <c r="H200" s="62"/>
      <c r="I200" s="62"/>
      <c r="J200" s="62"/>
      <c r="K200" s="62"/>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124"/>
      <c r="AI200" s="124"/>
      <c r="AJ200" s="124"/>
      <c r="AK200" s="55"/>
      <c r="AL200" s="55"/>
      <c r="AM200" s="55"/>
      <c r="AN200" s="56"/>
      <c r="AO200" s="499"/>
      <c r="AP200" s="438"/>
      <c r="AQ200" s="419" t="s">
        <v>1663</v>
      </c>
      <c r="AR200" s="428"/>
      <c r="AS200" s="124"/>
      <c r="AT200" s="124"/>
      <c r="AU200" s="124"/>
      <c r="AV200" s="124"/>
      <c r="AW200" s="124"/>
      <c r="AX200" s="124"/>
      <c r="AY200" s="124"/>
      <c r="AZ200" s="124"/>
      <c r="BA200" s="124"/>
      <c r="BB200" s="124"/>
      <c r="BC200" s="124"/>
      <c r="BD200" s="124"/>
      <c r="BE200" s="124"/>
      <c r="BF200" s="124"/>
      <c r="BG200" s="124"/>
      <c r="BH200" s="124"/>
      <c r="BI200" s="124"/>
      <c r="BJ200" s="124"/>
      <c r="BK200" s="124"/>
      <c r="BL200" s="124"/>
      <c r="BM200" s="124"/>
      <c r="BN200" s="124"/>
      <c r="BO200" s="124"/>
      <c r="BP200" s="124"/>
      <c r="BQ200" s="124"/>
      <c r="BR200" s="124"/>
      <c r="BS200" s="124"/>
      <c r="BT200" s="124"/>
      <c r="BU200" s="124"/>
      <c r="BV200" s="124"/>
      <c r="BW200" s="124"/>
      <c r="BX200" s="124"/>
      <c r="BY200" s="71"/>
      <c r="BZ200" s="71"/>
      <c r="CA200" s="71"/>
      <c r="CB200" s="72"/>
      <c r="CC200" s="499"/>
      <c r="CD200" s="438"/>
      <c r="CE200" s="438"/>
      <c r="CF200" s="428"/>
      <c r="CG200" s="124"/>
      <c r="CH200" s="124"/>
      <c r="CI200" s="124"/>
      <c r="CJ200" s="124"/>
      <c r="CK200" s="124"/>
      <c r="CL200" s="124"/>
      <c r="CM200" s="124"/>
      <c r="CN200" s="124"/>
      <c r="CO200" s="124"/>
      <c r="CP200" s="124"/>
      <c r="CQ200" s="124"/>
      <c r="CR200" s="124"/>
      <c r="CS200" s="124"/>
      <c r="CT200" s="124"/>
      <c r="CU200" s="124"/>
      <c r="CV200" s="124"/>
      <c r="CW200" s="124"/>
      <c r="CX200" s="124"/>
      <c r="CY200" s="124"/>
      <c r="CZ200" s="124"/>
      <c r="DA200" s="124"/>
      <c r="DB200" s="124"/>
      <c r="DC200" s="124"/>
      <c r="DD200" s="124"/>
      <c r="DE200" s="124"/>
      <c r="DF200" s="124"/>
      <c r="DG200" s="124"/>
      <c r="DH200" s="124"/>
      <c r="DI200" s="124"/>
      <c r="DJ200" s="124"/>
      <c r="DK200" s="124"/>
      <c r="DL200" s="124"/>
      <c r="DM200" s="71"/>
      <c r="DN200" s="71"/>
      <c r="DO200" s="71"/>
      <c r="DP200" s="72"/>
    </row>
    <row r="201" spans="1:120" ht="12.6" customHeight="1">
      <c r="A201" s="64"/>
      <c r="B201" s="55"/>
      <c r="C201" s="55"/>
      <c r="D201" s="55"/>
      <c r="E201" s="55"/>
      <c r="F201" s="55"/>
      <c r="G201" s="55"/>
      <c r="H201" s="55"/>
      <c r="I201" s="55"/>
      <c r="J201" s="55"/>
      <c r="K201" s="55"/>
      <c r="L201" s="55"/>
      <c r="M201" s="55"/>
      <c r="N201" s="55"/>
      <c r="O201" s="55"/>
      <c r="P201" s="55"/>
      <c r="Q201" s="76"/>
      <c r="R201" s="76"/>
      <c r="S201" s="55"/>
      <c r="T201" s="55"/>
      <c r="U201" s="55"/>
      <c r="V201" s="55"/>
      <c r="W201" s="55"/>
      <c r="X201" s="55"/>
      <c r="Y201" s="77"/>
      <c r="Z201" s="77"/>
      <c r="AA201" s="77"/>
      <c r="AB201" s="77"/>
      <c r="AC201" s="77"/>
      <c r="AD201" s="77"/>
      <c r="AE201" s="77"/>
      <c r="AF201" s="77"/>
      <c r="AG201" s="78"/>
      <c r="AH201" s="78"/>
      <c r="AI201" s="55"/>
      <c r="AJ201" s="55"/>
      <c r="AK201" s="55"/>
      <c r="AL201" s="55"/>
      <c r="AM201" s="55"/>
      <c r="AN201" s="56"/>
      <c r="AO201" s="500"/>
      <c r="AP201" s="71"/>
      <c r="AQ201" s="71"/>
      <c r="AR201" s="71"/>
      <c r="AS201" s="71"/>
      <c r="AT201" s="71"/>
      <c r="AU201" s="71"/>
      <c r="AV201" s="71"/>
      <c r="AW201" s="71"/>
      <c r="AX201" s="71"/>
      <c r="AY201" s="71"/>
      <c r="AZ201" s="71"/>
      <c r="BA201" s="71"/>
      <c r="BB201" s="71"/>
      <c r="BC201" s="71"/>
      <c r="BD201" s="71"/>
      <c r="BE201" s="495"/>
      <c r="BF201" s="495"/>
      <c r="BG201" s="71"/>
      <c r="BH201" s="71"/>
      <c r="BI201" s="71"/>
      <c r="BJ201" s="71"/>
      <c r="BK201" s="71"/>
      <c r="BL201" s="71"/>
      <c r="BM201" s="496"/>
      <c r="BN201" s="496"/>
      <c r="BO201" s="496"/>
      <c r="BP201" s="496"/>
      <c r="BQ201" s="496"/>
      <c r="BR201" s="496"/>
      <c r="BS201" s="496"/>
      <c r="BT201" s="496"/>
      <c r="BU201" s="497"/>
      <c r="BV201" s="497"/>
      <c r="BW201" s="71"/>
      <c r="BX201" s="71"/>
      <c r="BY201" s="71"/>
      <c r="BZ201" s="71"/>
      <c r="CA201" s="71"/>
      <c r="CB201" s="72"/>
      <c r="CC201" s="500"/>
      <c r="CD201" s="71"/>
      <c r="CE201" s="71"/>
      <c r="CF201" s="71"/>
      <c r="CG201" s="71"/>
      <c r="CH201" s="71"/>
      <c r="CI201" s="71"/>
      <c r="CJ201" s="71"/>
      <c r="CK201" s="71"/>
      <c r="CL201" s="71"/>
      <c r="CM201" s="71"/>
      <c r="CN201" s="71"/>
      <c r="CO201" s="71"/>
      <c r="CP201" s="71"/>
      <c r="CQ201" s="71"/>
      <c r="CR201" s="71"/>
      <c r="CS201" s="495"/>
      <c r="CT201" s="495"/>
      <c r="CU201" s="71"/>
      <c r="CV201" s="71"/>
      <c r="CW201" s="71"/>
      <c r="CX201" s="71"/>
      <c r="CY201" s="71"/>
      <c r="CZ201" s="71"/>
      <c r="DA201" s="496"/>
      <c r="DB201" s="496"/>
      <c r="DC201" s="496"/>
      <c r="DD201" s="496"/>
      <c r="DE201" s="496"/>
      <c r="DF201" s="496"/>
      <c r="DG201" s="496"/>
      <c r="DH201" s="496"/>
      <c r="DI201" s="497"/>
      <c r="DJ201" s="497"/>
      <c r="DK201" s="71"/>
      <c r="DL201" s="71"/>
      <c r="DM201" s="71"/>
      <c r="DN201" s="71"/>
      <c r="DO201" s="71"/>
      <c r="DP201" s="72"/>
    </row>
    <row r="202" spans="1:120" ht="12.6" customHeight="1">
      <c r="A202" s="64"/>
      <c r="B202" s="434"/>
      <c r="C202" s="55"/>
      <c r="D202" s="434"/>
      <c r="E202" s="55"/>
      <c r="F202" s="55"/>
      <c r="G202" s="55"/>
      <c r="H202" s="55"/>
      <c r="I202" s="55"/>
      <c r="J202" s="55"/>
      <c r="K202" s="55"/>
      <c r="L202" s="55"/>
      <c r="M202" s="55"/>
      <c r="N202" s="55"/>
      <c r="O202" s="55"/>
      <c r="P202" s="55"/>
      <c r="Q202" s="76"/>
      <c r="R202" s="76"/>
      <c r="S202" s="55"/>
      <c r="T202" s="55"/>
      <c r="U202" s="55"/>
      <c r="V202" s="55"/>
      <c r="W202" s="55"/>
      <c r="X202" s="55"/>
      <c r="Y202" s="77"/>
      <c r="Z202" s="77"/>
      <c r="AA202" s="77"/>
      <c r="AB202" s="77"/>
      <c r="AC202" s="77"/>
      <c r="AD202" s="77"/>
      <c r="AE202" s="77"/>
      <c r="AF202" s="77"/>
      <c r="AG202" s="78"/>
      <c r="AH202" s="78"/>
      <c r="AI202" s="55"/>
      <c r="AJ202" s="55"/>
      <c r="AK202" s="55"/>
      <c r="AL202" s="55"/>
      <c r="AM202" s="55"/>
      <c r="AN202" s="56"/>
      <c r="AO202" s="500"/>
      <c r="AP202" s="438"/>
      <c r="AQ202" s="71"/>
      <c r="AR202" s="438"/>
      <c r="AS202" s="71"/>
      <c r="AT202" s="71"/>
      <c r="AU202" s="71"/>
      <c r="AV202" s="71"/>
      <c r="AW202" s="71"/>
      <c r="AX202" s="71"/>
      <c r="AY202" s="71"/>
      <c r="AZ202" s="71"/>
      <c r="BA202" s="71"/>
      <c r="BB202" s="71"/>
      <c r="BC202" s="71"/>
      <c r="BD202" s="71"/>
      <c r="BE202" s="495"/>
      <c r="BF202" s="495"/>
      <c r="BG202" s="71"/>
      <c r="BH202" s="71"/>
      <c r="BI202" s="71"/>
      <c r="BJ202" s="71"/>
      <c r="BK202" s="71"/>
      <c r="BL202" s="71"/>
      <c r="BM202" s="496"/>
      <c r="BN202" s="496"/>
      <c r="BO202" s="496"/>
      <c r="BP202" s="496"/>
      <c r="BQ202" s="496"/>
      <c r="BR202" s="496"/>
      <c r="BS202" s="496"/>
      <c r="BT202" s="496"/>
      <c r="BU202" s="497"/>
      <c r="BV202" s="497"/>
      <c r="BW202" s="71"/>
      <c r="BX202" s="71"/>
      <c r="BY202" s="71"/>
      <c r="BZ202" s="71"/>
      <c r="CA202" s="71"/>
      <c r="CB202" s="72"/>
      <c r="CC202" s="500"/>
      <c r="CD202" s="438"/>
      <c r="CE202" s="485" t="s">
        <v>1665</v>
      </c>
      <c r="CF202" s="438"/>
      <c r="CG202" s="71"/>
      <c r="CH202" s="71"/>
      <c r="CI202" s="71"/>
      <c r="CJ202" s="71"/>
      <c r="CK202" s="71"/>
      <c r="CL202" s="71"/>
      <c r="CM202" s="71"/>
      <c r="CN202" s="71"/>
      <c r="CO202" s="71"/>
      <c r="CP202" s="71"/>
      <c r="CQ202" s="71"/>
      <c r="CR202" s="71"/>
      <c r="CS202" s="495"/>
      <c r="CT202" s="495"/>
      <c r="CU202" s="71"/>
      <c r="CV202" s="71"/>
      <c r="CW202" s="71"/>
      <c r="CX202" s="71"/>
      <c r="CY202" s="71"/>
      <c r="CZ202" s="71"/>
      <c r="DA202" s="496"/>
      <c r="DB202" s="496"/>
      <c r="DC202" s="496"/>
      <c r="DD202" s="496"/>
      <c r="DE202" s="496"/>
      <c r="DF202" s="496"/>
      <c r="DG202" s="496"/>
      <c r="DH202" s="496"/>
      <c r="DI202" s="497"/>
      <c r="DJ202" s="497"/>
      <c r="DK202" s="71"/>
      <c r="DL202" s="71"/>
      <c r="DM202" s="71"/>
      <c r="DN202" s="71"/>
      <c r="DO202" s="71"/>
      <c r="DP202" s="72"/>
    </row>
    <row r="203" spans="1:120" ht="12.6" customHeight="1">
      <c r="A203" s="64"/>
      <c r="B203" s="55"/>
      <c r="C203" s="55"/>
      <c r="D203" s="55"/>
      <c r="E203" s="55"/>
      <c r="F203" s="55"/>
      <c r="G203" s="55"/>
      <c r="H203" s="55"/>
      <c r="I203" s="55"/>
      <c r="J203" s="55"/>
      <c r="K203" s="55"/>
      <c r="L203" s="55"/>
      <c r="M203" s="55"/>
      <c r="N203" s="55"/>
      <c r="O203" s="55"/>
      <c r="P203" s="55"/>
      <c r="Q203" s="76"/>
      <c r="R203" s="76"/>
      <c r="S203" s="55"/>
      <c r="T203" s="55"/>
      <c r="U203" s="55"/>
      <c r="V203" s="55"/>
      <c r="W203" s="55"/>
      <c r="X203" s="55"/>
      <c r="Y203" s="77"/>
      <c r="Z203" s="77"/>
      <c r="AA203" s="77"/>
      <c r="AB203" s="77"/>
      <c r="AC203" s="77"/>
      <c r="AD203" s="77"/>
      <c r="AE203" s="77"/>
      <c r="AF203" s="77"/>
      <c r="AG203" s="78"/>
      <c r="AH203" s="78"/>
      <c r="AI203" s="55"/>
      <c r="AJ203" s="55"/>
      <c r="AK203" s="55"/>
      <c r="AL203" s="55"/>
      <c r="AM203" s="55"/>
      <c r="AN203" s="56"/>
      <c r="AO203" s="500"/>
      <c r="AP203" s="71"/>
      <c r="AQ203" s="71"/>
      <c r="AR203" s="71"/>
      <c r="AS203" s="71"/>
      <c r="AT203" s="71"/>
      <c r="AU203" s="71"/>
      <c r="AV203" s="71"/>
      <c r="AW203" s="71"/>
      <c r="AX203" s="71"/>
      <c r="AY203" s="71"/>
      <c r="AZ203" s="71"/>
      <c r="BA203" s="71"/>
      <c r="BB203" s="71"/>
      <c r="BC203" s="71"/>
      <c r="BD203" s="71"/>
      <c r="BE203" s="495"/>
      <c r="BF203" s="495"/>
      <c r="BG203" s="71"/>
      <c r="BH203" s="71"/>
      <c r="BI203" s="71"/>
      <c r="BJ203" s="71"/>
      <c r="BK203" s="71"/>
      <c r="BL203" s="71"/>
      <c r="BM203" s="496"/>
      <c r="BN203" s="496"/>
      <c r="BO203" s="496"/>
      <c r="BP203" s="496"/>
      <c r="BQ203" s="496"/>
      <c r="BR203" s="496"/>
      <c r="BS203" s="496"/>
      <c r="BT203" s="496"/>
      <c r="BU203" s="497"/>
      <c r="BV203" s="497"/>
      <c r="BW203" s="71"/>
      <c r="BX203" s="71"/>
      <c r="BY203" s="71"/>
      <c r="BZ203" s="71"/>
      <c r="CA203" s="71"/>
      <c r="CB203" s="72"/>
      <c r="CC203" s="500"/>
      <c r="CD203" s="71"/>
      <c r="CE203" s="71"/>
      <c r="CF203" s="71"/>
      <c r="CG203" s="71"/>
      <c r="CH203" s="71"/>
      <c r="CI203" s="71"/>
      <c r="CJ203" s="71"/>
      <c r="CK203" s="71"/>
      <c r="CL203" s="71"/>
      <c r="CM203" s="71"/>
      <c r="CN203" s="71"/>
      <c r="CO203" s="71"/>
      <c r="CP203" s="71"/>
      <c r="CQ203" s="71"/>
      <c r="CR203" s="71"/>
      <c r="CS203" s="495"/>
      <c r="CT203" s="495"/>
      <c r="CU203" s="71"/>
      <c r="CV203" s="71"/>
      <c r="CW203" s="71"/>
      <c r="CX203" s="71"/>
      <c r="CY203" s="71"/>
      <c r="CZ203" s="71"/>
      <c r="DA203" s="496"/>
      <c r="DB203" s="496"/>
      <c r="DC203" s="496"/>
      <c r="DD203" s="496"/>
      <c r="DE203" s="496"/>
      <c r="DF203" s="496"/>
      <c r="DG203" s="496"/>
      <c r="DH203" s="496"/>
      <c r="DI203" s="497"/>
      <c r="DJ203" s="497"/>
      <c r="DK203" s="71"/>
      <c r="DL203" s="71"/>
      <c r="DM203" s="71"/>
      <c r="DN203" s="71"/>
      <c r="DO203" s="71"/>
      <c r="DP203" s="72"/>
    </row>
    <row r="204" spans="1:120" ht="12.6" customHeight="1">
      <c r="A204" s="57"/>
      <c r="B204" s="58"/>
      <c r="C204" s="58"/>
      <c r="D204" s="58"/>
      <c r="E204" s="58"/>
      <c r="F204" s="58"/>
      <c r="G204" s="58"/>
      <c r="H204" s="58"/>
      <c r="I204" s="58"/>
      <c r="J204" s="58"/>
      <c r="K204" s="58"/>
      <c r="L204" s="58"/>
      <c r="M204" s="58"/>
      <c r="N204" s="58"/>
      <c r="O204" s="58"/>
      <c r="P204" s="58"/>
      <c r="Q204" s="79"/>
      <c r="R204" s="79"/>
      <c r="S204" s="58"/>
      <c r="T204" s="58"/>
      <c r="U204" s="58"/>
      <c r="V204" s="58"/>
      <c r="W204" s="58"/>
      <c r="X204" s="58"/>
      <c r="Y204" s="80"/>
      <c r="Z204" s="80"/>
      <c r="AA204" s="80"/>
      <c r="AB204" s="80"/>
      <c r="AC204" s="80"/>
      <c r="AD204" s="80"/>
      <c r="AE204" s="80"/>
      <c r="AF204" s="80"/>
      <c r="AG204" s="81"/>
      <c r="AH204" s="81"/>
      <c r="AI204" s="58"/>
      <c r="AJ204" s="58"/>
      <c r="AK204" s="58"/>
      <c r="AL204" s="58"/>
      <c r="AM204" s="58"/>
      <c r="AN204" s="59"/>
      <c r="AO204" s="501"/>
      <c r="AP204" s="502"/>
      <c r="AQ204" s="502"/>
      <c r="AR204" s="502"/>
      <c r="AS204" s="502"/>
      <c r="AT204" s="502"/>
      <c r="AU204" s="502"/>
      <c r="AV204" s="502"/>
      <c r="AW204" s="502"/>
      <c r="AX204" s="502"/>
      <c r="AY204" s="502"/>
      <c r="AZ204" s="502"/>
      <c r="BA204" s="502"/>
      <c r="BB204" s="502"/>
      <c r="BC204" s="502"/>
      <c r="BD204" s="502"/>
      <c r="BE204" s="503"/>
      <c r="BF204" s="503"/>
      <c r="BG204" s="502"/>
      <c r="BH204" s="502"/>
      <c r="BI204" s="502"/>
      <c r="BJ204" s="502"/>
      <c r="BK204" s="502"/>
      <c r="BL204" s="502"/>
      <c r="BM204" s="504"/>
      <c r="BN204" s="504"/>
      <c r="BO204" s="504"/>
      <c r="BP204" s="504"/>
      <c r="BQ204" s="504"/>
      <c r="BR204" s="504"/>
      <c r="BS204" s="504"/>
      <c r="BT204" s="504"/>
      <c r="BU204" s="505"/>
      <c r="BV204" s="505"/>
      <c r="BW204" s="502"/>
      <c r="BX204" s="502"/>
      <c r="BY204" s="502"/>
      <c r="BZ204" s="502"/>
      <c r="CA204" s="502"/>
      <c r="CB204" s="506"/>
      <c r="CC204" s="501"/>
      <c r="CD204" s="502"/>
      <c r="CE204" s="502"/>
      <c r="CF204" s="502"/>
      <c r="CG204" s="502"/>
      <c r="CH204" s="502"/>
      <c r="CI204" s="502"/>
      <c r="CJ204" s="502"/>
      <c r="CK204" s="502"/>
      <c r="CL204" s="502"/>
      <c r="CM204" s="502"/>
      <c r="CN204" s="502"/>
      <c r="CO204" s="502"/>
      <c r="CP204" s="502"/>
      <c r="CQ204" s="502"/>
      <c r="CR204" s="502"/>
      <c r="CS204" s="503"/>
      <c r="CT204" s="503"/>
      <c r="CU204" s="502"/>
      <c r="CV204" s="502"/>
      <c r="CW204" s="502"/>
      <c r="CX204" s="502"/>
      <c r="CY204" s="502"/>
      <c r="CZ204" s="502"/>
      <c r="DA204" s="504"/>
      <c r="DB204" s="504"/>
      <c r="DC204" s="504"/>
      <c r="DD204" s="504"/>
      <c r="DE204" s="504"/>
      <c r="DF204" s="504"/>
      <c r="DG204" s="504"/>
      <c r="DH204" s="504"/>
      <c r="DI204" s="505"/>
      <c r="DJ204" s="505"/>
      <c r="DK204" s="502"/>
      <c r="DL204" s="502"/>
      <c r="DM204" s="502"/>
      <c r="DN204" s="502"/>
      <c r="DO204" s="502"/>
      <c r="DP204" s="506"/>
    </row>
  </sheetData>
  <mergeCells count="126">
    <mergeCell ref="CJ111:CK112"/>
    <mergeCell ref="CL111:CS112"/>
    <mergeCell ref="CJ116:CK117"/>
    <mergeCell ref="CL116:CS117"/>
    <mergeCell ref="CC93:CD94"/>
    <mergeCell ref="CE93:CI94"/>
    <mergeCell ref="CJ93:CK94"/>
    <mergeCell ref="CL93:CS94"/>
    <mergeCell ref="CJ95:CK96"/>
    <mergeCell ref="CL95:CS96"/>
    <mergeCell ref="CD149:CH150"/>
    <mergeCell ref="CJ149:DP151"/>
    <mergeCell ref="CD152:DO153"/>
    <mergeCell ref="CD154:DO159"/>
    <mergeCell ref="CD160:DO161"/>
    <mergeCell ref="CD142:CH143"/>
    <mergeCell ref="CJ142:DP143"/>
    <mergeCell ref="CD144:CH145"/>
    <mergeCell ref="CJ144:DP145"/>
    <mergeCell ref="CD146:CH147"/>
    <mergeCell ref="CJ146:DP148"/>
    <mergeCell ref="AO93:AP94"/>
    <mergeCell ref="AQ93:AU94"/>
    <mergeCell ref="AV93:AW94"/>
    <mergeCell ref="AX93:BE94"/>
    <mergeCell ref="AV95:AW96"/>
    <mergeCell ref="AX95:BE96"/>
    <mergeCell ref="AP149:AT150"/>
    <mergeCell ref="AV149:CB151"/>
    <mergeCell ref="AP152:CA153"/>
    <mergeCell ref="AP154:CA159"/>
    <mergeCell ref="AP160:CA161"/>
    <mergeCell ref="AP142:AT143"/>
    <mergeCell ref="AV142:CB143"/>
    <mergeCell ref="AP144:AT145"/>
    <mergeCell ref="AV144:CB145"/>
    <mergeCell ref="AP146:AT147"/>
    <mergeCell ref="AV146:CB148"/>
    <mergeCell ref="B160:AM161"/>
    <mergeCell ref="B152:AM153"/>
    <mergeCell ref="B154:AM159"/>
    <mergeCell ref="B149:F150"/>
    <mergeCell ref="H149:AN151"/>
    <mergeCell ref="B142:F143"/>
    <mergeCell ref="H142:AN143"/>
    <mergeCell ref="B144:F145"/>
    <mergeCell ref="H144:AN145"/>
    <mergeCell ref="H146:AN148"/>
    <mergeCell ref="B146:F147"/>
    <mergeCell ref="J81:Q82"/>
    <mergeCell ref="J95:Q96"/>
    <mergeCell ref="J111:Q112"/>
    <mergeCell ref="J116:Q117"/>
    <mergeCell ref="B74:F75"/>
    <mergeCell ref="H74:AN75"/>
    <mergeCell ref="B76:F77"/>
    <mergeCell ref="J76:O77"/>
    <mergeCell ref="S76:AM77"/>
    <mergeCell ref="H78:I79"/>
    <mergeCell ref="H81:I82"/>
    <mergeCell ref="H84:I85"/>
    <mergeCell ref="H87:I88"/>
    <mergeCell ref="A78:B79"/>
    <mergeCell ref="C78:G79"/>
    <mergeCell ref="H128:I129"/>
    <mergeCell ref="H130:I131"/>
    <mergeCell ref="R130:AN131"/>
    <mergeCell ref="H132:Q133"/>
    <mergeCell ref="J124:Q125"/>
    <mergeCell ref="J128:Q129"/>
    <mergeCell ref="J130:Q131"/>
    <mergeCell ref="A93:B94"/>
    <mergeCell ref="C93:G94"/>
    <mergeCell ref="C132:G133"/>
    <mergeCell ref="A132:B133"/>
    <mergeCell ref="H93:I94"/>
    <mergeCell ref="H95:I96"/>
    <mergeCell ref="H111:I112"/>
    <mergeCell ref="H116:I117"/>
    <mergeCell ref="H124:I125"/>
    <mergeCell ref="C68:AM68"/>
    <mergeCell ref="G58:H59"/>
    <mergeCell ref="I58:J59"/>
    <mergeCell ref="K58:L59"/>
    <mergeCell ref="M58:N59"/>
    <mergeCell ref="O58:P59"/>
    <mergeCell ref="Q58:R59"/>
    <mergeCell ref="J90:Q91"/>
    <mergeCell ref="J93:Q94"/>
    <mergeCell ref="S58:T59"/>
    <mergeCell ref="S60:T61"/>
    <mergeCell ref="U58:AK60"/>
    <mergeCell ref="AL58:AN60"/>
    <mergeCell ref="A63:AN66"/>
    <mergeCell ref="G60:H61"/>
    <mergeCell ref="I60:J61"/>
    <mergeCell ref="K60:L61"/>
    <mergeCell ref="M60:N61"/>
    <mergeCell ref="O60:P61"/>
    <mergeCell ref="Q60:R61"/>
    <mergeCell ref="H90:I91"/>
    <mergeCell ref="J84:Q85"/>
    <mergeCell ref="J87:Q88"/>
    <mergeCell ref="J78:Q79"/>
    <mergeCell ref="U12:W14"/>
    <mergeCell ref="AA12:AB14"/>
    <mergeCell ref="A23:D24"/>
    <mergeCell ref="E23:K24"/>
    <mergeCell ref="L23:AN24"/>
    <mergeCell ref="AC12:AE14"/>
    <mergeCell ref="AF12:AG14"/>
    <mergeCell ref="AH12:AJ14"/>
    <mergeCell ref="AK12:AL14"/>
    <mergeCell ref="X12:Z14"/>
    <mergeCell ref="A17:AN19"/>
    <mergeCell ref="E25:K27"/>
    <mergeCell ref="L25:AN27"/>
    <mergeCell ref="A44:AN45"/>
    <mergeCell ref="A41:AN42"/>
    <mergeCell ref="A37:AN39"/>
    <mergeCell ref="E28:K30"/>
    <mergeCell ref="L28:AN30"/>
    <mergeCell ref="A48:AN50"/>
    <mergeCell ref="A53:AN55"/>
    <mergeCell ref="E31:K33"/>
    <mergeCell ref="L31:AN33"/>
  </mergeCells>
  <phoneticPr fontId="14"/>
  <conditionalFormatting sqref="X12:Z14 AC12:AE14 AH12:AJ14">
    <cfRule type="containsBlanks" dxfId="4" priority="4">
      <formula>LEN(TRIM(X12))=0</formula>
    </cfRule>
  </conditionalFormatting>
  <conditionalFormatting sqref="H144:AN151 B154:AM159">
    <cfRule type="containsBlanks" dxfId="3" priority="3">
      <formula>LEN(TRIM(B144))=0</formula>
    </cfRule>
  </conditionalFormatting>
  <conditionalFormatting sqref="AV144:CB151 AP154:CA159">
    <cfRule type="containsBlanks" dxfId="2" priority="2">
      <formula>LEN(TRIM(AP144))=0</formula>
    </cfRule>
  </conditionalFormatting>
  <conditionalFormatting sqref="CJ144:DP151 CD154:DO159">
    <cfRule type="containsBlanks" dxfId="1" priority="1">
      <formula>LEN(TRIM(CD144))=0</formula>
    </cfRule>
  </conditionalFormatting>
  <dataValidations count="3">
    <dataValidation imeMode="halfAlpha" allowBlank="1" showInputMessage="1" showErrorMessage="1" sqref="Q40:R40 Q35:R36 A35:B36 Q62:R62 Y35:AF36 Q43:R43 Q67:R67 A43:A44 B43 Y43:AF43 B40 Y40:AF40 A40:A41 A56:A63 B46:B47 Q46:R47 Y46:AF47 A46:A48 Q51:R52 Y51:AF52 B51:B52 A51:A53 Q56:R57 Y56:AF57 Y62:AF62 B56:B62 Y67:AF67 C134 R135:R139 C136:C139 Q103:R104 A103:B104 A136:A139 Y103:AF104 AH12:AJ14 Y133:AF139 Q134:Q139 Y107:AF124 A107:B124 C201:C202 C204 A204 Q201:R204 Y201:AF204 A174:B192 Y174:AF192 Q174:R192 X12:Z14 AC12:AE14 C132 R107:R124 Q107:Q110 Q113:Q115 Q118:Q123 A165 AQ201:AQ202 AQ204 AO204 BE201:BF204 BM201:BT204 AO174:AP192 BM174:BT192 BE174:BF192 AO165 BE103:BF104 AO103:AP104 BM103:BT104 BM107:BT110 AO107:AP110 BE107:BF110 CE201:CE202 CE204 CC204 CS201:CT204 DA201:DH204 CC174:CD192 DA174:DH192 CS174:CT192 CC165 CS103:CT104 CC103:CD104 DA103:DH104 DA107:DH123 CC107:CD123 CT107:CT123 CS107:CS110 CS113:CS115 CS118:CS123"/>
    <dataValidation imeMode="hiragana" allowBlank="1" showInputMessage="1" showErrorMessage="1" sqref="C35:P36 S35:X36 AI35:AN36 AI46:AN47 Q58 C43:P43 AI43:AN43 C40:P40 S40:X40 AI40:AN40 S43:X43 S46:X47 C46:P47 AI51:AN52 S51:X52 C51:P52 H56:H57 G56:G58 I56:I58 K58 M58 J56:P57 O58 S67:X67 Q60 T56:T57 S56:S58 AI67:AN67 M60 G60 I60 K60 S60 O60 AI62:AN62 V56:X57 AI56:AN57 U56:U58 G62:P62 S62:X62 C56:F62 E67:P67 S103:X104 AI103:AN104 S133:X139 I103:P103 C103:G104 AI133:AN139 S107:X124 AI107:AN124 S201:X204 E201:P204 D201 AI201:AN204 C174:P192 S174:X192 AI174:AN192 I118:I123 C107:G124 E134:P139 I113:I115 I107:I110 J104:P104 H132 K118:P123 K107:P110 J107:J111 K113:P115 J113:J116 J118:J124 BG201:BL204 AS201:BD204 AR201 BW201:CB204 CL113:CL116 BG174:BL192 BW174:CB192 BG103:BL104 BW103:CB104 AW103:BD103 AQ103:AU104 BG107:BL110 BW107:CB110 AQ107:AU110 AX104:BD104 AW107:BD110 CU201:CZ204 CG201:CR204 CF201 DK201:DP204 CE174:CR192 CU174:CZ192 DK174:DP192 CU103:CZ104 DK103:DP104 CK103:CR103 CE103:CI104 CU107:CZ123 DK107:DP123 CE107:CI123 CK113:CK115 CK107:CK110 CL104:CR104 CK118:CR123 CM107:CR110 CL107:CL111 CM113:CR115 AR174:BD192 AQ174:AQ179 AQ181:AQ192"/>
    <dataValidation type="list" allowBlank="1" showInputMessage="1" showErrorMessage="1" sqref="A78:B79 H78:I79 H81:I82 H84:I85 H87:I88 H90:I91 H93:I96 A93:B94 H111:I112 H116:I117 H124:I125 H128:I131 A132:B133 AV93:AW96 AO93:AP94 CJ93:CK96 CC93:CD94 CJ111:CK112 CJ116:CK117">
      <formula1>$BG$72:$BG$73</formula1>
    </dataValidation>
  </dataValidations>
  <hyperlinks>
    <hyperlink ref="C68" r:id="rId1"/>
  </hyperlinks>
  <pageMargins left="0.78740157480314965" right="0.78740157480314965" top="0.39370078740157483" bottom="0.39370078740157483" header="0.39370078740157483" footer="0.39370078740157483"/>
  <pageSetup paperSize="9" scale="96" fitToHeight="3" orientation="portrait" horizontalDpi="300" verticalDpi="300" r:id="rId2"/>
  <rowBreaks count="2" manualBreakCount="2">
    <brk id="72" max="39" man="1"/>
    <brk id="140" max="39" man="1"/>
  </rowBreaks>
  <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CC184"/>
  <sheetViews>
    <sheetView workbookViewId="0">
      <selection activeCell="B21" sqref="B21:H26"/>
    </sheetView>
  </sheetViews>
  <sheetFormatPr defaultColWidth="2.125" defaultRowHeight="12.6" customHeight="1"/>
  <cols>
    <col min="1" max="1" width="3.5" style="215" customWidth="1"/>
    <col min="2" max="4" width="2.125" style="215" customWidth="1"/>
    <col min="5" max="80" width="2.125" style="215"/>
    <col min="81" max="81" width="2.125" style="412"/>
    <col min="82" max="16384" width="2.125" style="215"/>
  </cols>
  <sheetData>
    <row r="1" spans="1:64" ht="13.5">
      <c r="A1" s="784" t="s">
        <v>1270</v>
      </c>
      <c r="B1" s="784"/>
      <c r="C1" s="784"/>
      <c r="D1" s="784"/>
      <c r="E1" s="784"/>
      <c r="F1" s="784"/>
      <c r="G1" s="784"/>
      <c r="H1" s="784"/>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row>
    <row r="2" spans="1:64" ht="12.6" customHeight="1">
      <c r="B2" s="4971" t="s">
        <v>3402</v>
      </c>
      <c r="C2" s="4971"/>
      <c r="D2" s="4971"/>
      <c r="E2" s="4971"/>
      <c r="F2" s="4971"/>
      <c r="G2" s="4971"/>
      <c r="H2" s="4971"/>
      <c r="I2" s="4971"/>
      <c r="J2" s="4971"/>
      <c r="K2" s="4971"/>
      <c r="L2" s="4971"/>
      <c r="M2" s="4971"/>
      <c r="N2" s="4971"/>
      <c r="O2" s="4971"/>
      <c r="P2" s="4971"/>
      <c r="Q2" s="4971"/>
      <c r="R2" s="4971"/>
      <c r="S2" s="4971"/>
      <c r="T2" s="4971"/>
      <c r="U2" s="4971"/>
      <c r="V2" s="4971"/>
      <c r="W2" s="4971"/>
      <c r="X2" s="4971"/>
      <c r="Y2" s="4971"/>
      <c r="Z2" s="4971"/>
      <c r="AA2" s="4971"/>
      <c r="AB2" s="4971"/>
      <c r="AC2" s="4971"/>
      <c r="AD2" s="4971"/>
      <c r="AE2" s="2299"/>
      <c r="AF2" s="2299"/>
      <c r="AG2" s="2299"/>
      <c r="AH2" s="4970" t="s">
        <v>3401</v>
      </c>
      <c r="AI2" s="4970"/>
      <c r="AJ2" s="4970"/>
      <c r="AK2" s="4970"/>
      <c r="AL2" s="4970"/>
      <c r="AM2" s="4970"/>
      <c r="AN2" s="1883"/>
      <c r="AO2" s="416"/>
      <c r="AP2" s="412" t="s">
        <v>3403</v>
      </c>
      <c r="AQ2" s="416"/>
      <c r="AR2" s="416"/>
      <c r="AS2" s="416"/>
      <c r="AT2" s="416"/>
      <c r="AU2" s="416"/>
      <c r="AV2" s="416"/>
      <c r="AW2" s="416"/>
      <c r="AX2" s="416"/>
      <c r="AY2" s="416"/>
      <c r="AZ2" s="416"/>
      <c r="BA2" s="416"/>
      <c r="BB2" s="416"/>
      <c r="BC2" s="416"/>
      <c r="BD2" s="416"/>
      <c r="BE2" s="416"/>
      <c r="BF2" s="416"/>
      <c r="BG2" s="416"/>
      <c r="BH2" s="416"/>
      <c r="BI2" s="416"/>
      <c r="BJ2" s="416"/>
      <c r="BK2" s="416"/>
      <c r="BL2" s="416"/>
    </row>
    <row r="3" spans="1:64" ht="12.6" customHeight="1">
      <c r="A3" s="1883"/>
      <c r="B3" s="4971"/>
      <c r="C3" s="4971"/>
      <c r="D3" s="4971"/>
      <c r="E3" s="4971"/>
      <c r="F3" s="4971"/>
      <c r="G3" s="4971"/>
      <c r="H3" s="4971"/>
      <c r="I3" s="4971"/>
      <c r="J3" s="4971"/>
      <c r="K3" s="4971"/>
      <c r="L3" s="4971"/>
      <c r="M3" s="4971"/>
      <c r="N3" s="4971"/>
      <c r="O3" s="4971"/>
      <c r="P3" s="4971"/>
      <c r="Q3" s="4971"/>
      <c r="R3" s="4971"/>
      <c r="S3" s="4971"/>
      <c r="T3" s="4971"/>
      <c r="U3" s="4971"/>
      <c r="V3" s="4971"/>
      <c r="W3" s="4971"/>
      <c r="X3" s="4971"/>
      <c r="Y3" s="4971"/>
      <c r="Z3" s="4971"/>
      <c r="AA3" s="4971"/>
      <c r="AB3" s="4971"/>
      <c r="AC3" s="4971"/>
      <c r="AD3" s="4971"/>
      <c r="AE3" s="2299"/>
      <c r="AF3" s="2299"/>
      <c r="AG3" s="2299"/>
      <c r="AH3" s="4970"/>
      <c r="AI3" s="4970"/>
      <c r="AJ3" s="4970"/>
      <c r="AK3" s="4970"/>
      <c r="AL3" s="4970"/>
      <c r="AM3" s="4970"/>
      <c r="AN3" s="1883"/>
      <c r="AO3" s="416"/>
      <c r="AP3" s="416"/>
      <c r="AQ3" s="416"/>
      <c r="AR3" s="416"/>
      <c r="AS3" s="416"/>
      <c r="AT3" s="416"/>
      <c r="AU3" s="416"/>
      <c r="AV3" s="416"/>
      <c r="AW3" s="416"/>
      <c r="AX3" s="416"/>
      <c r="AY3" s="416"/>
      <c r="AZ3" s="416"/>
      <c r="BA3" s="416"/>
      <c r="BB3" s="416"/>
      <c r="BC3" s="416"/>
      <c r="BD3" s="416"/>
      <c r="BE3" s="416"/>
      <c r="BF3" s="416"/>
      <c r="BG3" s="416"/>
      <c r="BH3" s="416"/>
      <c r="BI3" s="416"/>
      <c r="BJ3" s="416"/>
      <c r="BK3" s="416"/>
      <c r="BL3" s="416"/>
    </row>
    <row r="4" spans="1:64" ht="12.6" customHeight="1" thickBot="1">
      <c r="A4" s="417"/>
      <c r="B4" s="418" t="s">
        <v>1226</v>
      </c>
      <c r="C4" s="418"/>
      <c r="D4" s="418"/>
      <c r="E4" s="418"/>
      <c r="F4" s="418"/>
      <c r="G4" s="418"/>
      <c r="H4" s="4957"/>
      <c r="I4" s="4957"/>
      <c r="J4" s="4957"/>
      <c r="K4" s="4957"/>
      <c r="L4" s="4957"/>
      <c r="M4" s="4957"/>
      <c r="N4" s="4957"/>
      <c r="O4" s="4957"/>
      <c r="P4" s="4957"/>
      <c r="Q4" s="4957"/>
      <c r="R4" s="4957"/>
      <c r="S4" s="417"/>
      <c r="T4" s="417"/>
      <c r="U4" s="417"/>
      <c r="V4" s="417"/>
      <c r="W4" s="417"/>
      <c r="X4" s="417"/>
      <c r="Y4" s="417"/>
      <c r="Z4" s="417"/>
      <c r="AA4" s="417" t="s">
        <v>1227</v>
      </c>
      <c r="AB4" s="417"/>
      <c r="AC4" s="417"/>
      <c r="AD4" s="417"/>
      <c r="AE4" s="417"/>
      <c r="AF4" s="417"/>
      <c r="AG4" s="417"/>
      <c r="AH4" s="417"/>
      <c r="AI4" s="417"/>
      <c r="AJ4" s="417"/>
      <c r="AK4" s="417"/>
      <c r="AL4" s="417"/>
      <c r="AM4" s="417"/>
      <c r="AN4" s="417"/>
      <c r="AP4" s="412" t="s">
        <v>1527</v>
      </c>
      <c r="AQ4" s="416"/>
      <c r="AR4" s="416"/>
      <c r="AS4" s="416"/>
      <c r="AT4" s="416"/>
      <c r="AU4" s="416"/>
      <c r="AV4" s="416"/>
      <c r="AW4" s="416"/>
      <c r="AX4" s="416"/>
      <c r="AY4" s="416"/>
      <c r="AZ4" s="416"/>
      <c r="BA4" s="416"/>
      <c r="BB4" s="416"/>
      <c r="BC4" s="416"/>
      <c r="BD4" s="416"/>
      <c r="BE4" s="416"/>
      <c r="BF4" s="416"/>
      <c r="BG4" s="416"/>
      <c r="BH4" s="416"/>
      <c r="BI4" s="416"/>
      <c r="BJ4" s="416"/>
      <c r="BK4" s="416"/>
      <c r="BL4" s="416"/>
    </row>
    <row r="5" spans="1:64" ht="12.6" customHeight="1">
      <c r="B5" s="4958" t="s">
        <v>1228</v>
      </c>
      <c r="C5" s="4959"/>
      <c r="D5" s="4959"/>
      <c r="E5" s="4959"/>
      <c r="F5" s="4959"/>
      <c r="G5" s="4959"/>
      <c r="H5" s="4959"/>
      <c r="I5" s="4959"/>
      <c r="J5" s="4960"/>
      <c r="K5" s="4961">
        <f>一括入力シート!B6</f>
        <v>0</v>
      </c>
      <c r="L5" s="4962"/>
      <c r="M5" s="4962"/>
      <c r="N5" s="4962"/>
      <c r="O5" s="4962"/>
      <c r="P5" s="4962"/>
      <c r="Q5" s="4962"/>
      <c r="R5" s="4962"/>
      <c r="S5" s="4962"/>
      <c r="T5" s="4962"/>
      <c r="U5" s="4962"/>
      <c r="V5" s="4962"/>
      <c r="W5" s="4962"/>
      <c r="X5" s="4962"/>
      <c r="Y5" s="4962"/>
      <c r="Z5" s="4962"/>
      <c r="AA5" s="4962"/>
      <c r="AB5" s="4962"/>
      <c r="AC5" s="4962"/>
      <c r="AD5" s="4962"/>
      <c r="AE5" s="4962"/>
      <c r="AF5" s="4962"/>
      <c r="AG5" s="4962"/>
      <c r="AH5" s="4962"/>
      <c r="AI5" s="4962"/>
      <c r="AJ5" s="4962"/>
      <c r="AK5" s="4962"/>
      <c r="AL5" s="4962"/>
      <c r="AM5" s="4963"/>
      <c r="AP5" s="416"/>
      <c r="AQ5" s="416"/>
      <c r="AR5" s="416"/>
      <c r="AS5" s="416"/>
      <c r="AT5" s="416"/>
      <c r="AU5" s="416"/>
      <c r="AV5" s="416"/>
      <c r="AW5" s="416"/>
      <c r="AX5" s="416"/>
      <c r="AY5" s="416"/>
      <c r="AZ5" s="416"/>
      <c r="BA5" s="416"/>
      <c r="BB5" s="416"/>
      <c r="BC5" s="416"/>
      <c r="BD5" s="416"/>
      <c r="BE5" s="416"/>
      <c r="BF5" s="416"/>
      <c r="BG5" s="416"/>
      <c r="BH5" s="416"/>
      <c r="BI5" s="416"/>
      <c r="BJ5" s="416"/>
      <c r="BK5" s="416"/>
      <c r="BL5" s="416"/>
    </row>
    <row r="6" spans="1:64" ht="12.6" customHeight="1">
      <c r="B6" s="4956"/>
      <c r="C6" s="4950"/>
      <c r="D6" s="4950"/>
      <c r="E6" s="4950"/>
      <c r="F6" s="4950"/>
      <c r="G6" s="4950"/>
      <c r="H6" s="4950"/>
      <c r="I6" s="4950"/>
      <c r="J6" s="4951"/>
      <c r="K6" s="4952"/>
      <c r="L6" s="4922"/>
      <c r="M6" s="4922"/>
      <c r="N6" s="4922"/>
      <c r="O6" s="4922"/>
      <c r="P6" s="4922"/>
      <c r="Q6" s="4922"/>
      <c r="R6" s="4922"/>
      <c r="S6" s="4922"/>
      <c r="T6" s="4922"/>
      <c r="U6" s="4922"/>
      <c r="V6" s="4922"/>
      <c r="W6" s="4922"/>
      <c r="X6" s="4922"/>
      <c r="Y6" s="4922"/>
      <c r="Z6" s="4922"/>
      <c r="AA6" s="4922"/>
      <c r="AB6" s="4922"/>
      <c r="AC6" s="4922"/>
      <c r="AD6" s="4922"/>
      <c r="AE6" s="4922"/>
      <c r="AF6" s="4922"/>
      <c r="AG6" s="4922"/>
      <c r="AH6" s="4922"/>
      <c r="AI6" s="4922"/>
      <c r="AJ6" s="4922"/>
      <c r="AK6" s="4922"/>
      <c r="AL6" s="4922"/>
      <c r="AM6" s="4923"/>
      <c r="AP6" s="416"/>
      <c r="AQ6" s="416"/>
      <c r="AR6" s="416"/>
      <c r="AS6" s="416"/>
      <c r="AT6" s="416"/>
      <c r="AU6" s="416"/>
      <c r="AV6" s="416"/>
      <c r="AW6" s="416"/>
      <c r="AX6" s="416"/>
      <c r="AY6" s="416"/>
      <c r="AZ6" s="416"/>
      <c r="BA6" s="416"/>
      <c r="BB6" s="416"/>
      <c r="BC6" s="416"/>
      <c r="BD6" s="416"/>
      <c r="BE6" s="416"/>
      <c r="BF6" s="416"/>
      <c r="BG6" s="416"/>
      <c r="BH6" s="416"/>
      <c r="BI6" s="416"/>
      <c r="BJ6" s="416"/>
      <c r="BK6" s="416"/>
      <c r="BL6" s="416"/>
    </row>
    <row r="7" spans="1:64" ht="12.6" customHeight="1">
      <c r="B7" s="4956" t="s">
        <v>1229</v>
      </c>
      <c r="C7" s="4950"/>
      <c r="D7" s="4950"/>
      <c r="E7" s="4950"/>
      <c r="F7" s="4950"/>
      <c r="G7" s="4950"/>
      <c r="H7" s="4950"/>
      <c r="I7" s="4950"/>
      <c r="J7" s="4951"/>
      <c r="K7" s="4964" t="str">
        <f>一括入力シート!B8&amp;IF(一括入力シート!B9="","",CHAR(10)&amp;一括入力シート!B9)</f>
        <v/>
      </c>
      <c r="L7" s="4965"/>
      <c r="M7" s="4965"/>
      <c r="N7" s="4965"/>
      <c r="O7" s="4965"/>
      <c r="P7" s="4965"/>
      <c r="Q7" s="4965"/>
      <c r="R7" s="4965"/>
      <c r="S7" s="4965"/>
      <c r="T7" s="4965"/>
      <c r="U7" s="4965"/>
      <c r="V7" s="4965"/>
      <c r="W7" s="4965"/>
      <c r="X7" s="4965"/>
      <c r="Y7" s="4965"/>
      <c r="Z7" s="4965"/>
      <c r="AA7" s="4965"/>
      <c r="AB7" s="4965"/>
      <c r="AC7" s="4965"/>
      <c r="AD7" s="4965"/>
      <c r="AE7" s="4965"/>
      <c r="AF7" s="4965"/>
      <c r="AG7" s="4965"/>
      <c r="AH7" s="4965"/>
      <c r="AI7" s="4965"/>
      <c r="AJ7" s="4965"/>
      <c r="AK7" s="4965"/>
      <c r="AL7" s="4965"/>
      <c r="AM7" s="4966"/>
      <c r="AP7" s="416"/>
      <c r="AQ7" s="416"/>
      <c r="AR7" s="416"/>
      <c r="AS7" s="416"/>
      <c r="AT7" s="416"/>
      <c r="AU7" s="416"/>
      <c r="AV7" s="416"/>
      <c r="AW7" s="416"/>
      <c r="AX7" s="416"/>
      <c r="AY7" s="416"/>
      <c r="AZ7" s="416"/>
      <c r="BA7" s="416"/>
      <c r="BB7" s="416"/>
      <c r="BC7" s="416"/>
      <c r="BD7" s="416"/>
      <c r="BE7" s="416"/>
      <c r="BF7" s="416"/>
      <c r="BG7" s="416"/>
      <c r="BH7" s="416"/>
      <c r="BI7" s="416"/>
      <c r="BJ7" s="416"/>
      <c r="BK7" s="416"/>
      <c r="BL7" s="416"/>
    </row>
    <row r="8" spans="1:64" ht="12.6" customHeight="1">
      <c r="B8" s="4956"/>
      <c r="C8" s="4950"/>
      <c r="D8" s="4950"/>
      <c r="E8" s="4950"/>
      <c r="F8" s="4950"/>
      <c r="G8" s="4950"/>
      <c r="H8" s="4950"/>
      <c r="I8" s="4950"/>
      <c r="J8" s="4951"/>
      <c r="K8" s="4967"/>
      <c r="L8" s="4968"/>
      <c r="M8" s="4968"/>
      <c r="N8" s="4968"/>
      <c r="O8" s="4968"/>
      <c r="P8" s="4968"/>
      <c r="Q8" s="4968"/>
      <c r="R8" s="4968"/>
      <c r="S8" s="4968"/>
      <c r="T8" s="4968"/>
      <c r="U8" s="4968"/>
      <c r="V8" s="4968"/>
      <c r="W8" s="4968"/>
      <c r="X8" s="4968"/>
      <c r="Y8" s="4968"/>
      <c r="Z8" s="4968"/>
      <c r="AA8" s="4968"/>
      <c r="AB8" s="4968"/>
      <c r="AC8" s="4968"/>
      <c r="AD8" s="4968"/>
      <c r="AE8" s="4968"/>
      <c r="AF8" s="4968"/>
      <c r="AG8" s="4968"/>
      <c r="AH8" s="4968"/>
      <c r="AI8" s="4968"/>
      <c r="AJ8" s="4968"/>
      <c r="AK8" s="4968"/>
      <c r="AL8" s="4968"/>
      <c r="AM8" s="4969"/>
      <c r="AP8" s="416"/>
      <c r="AQ8" s="416"/>
      <c r="AR8" s="416"/>
      <c r="AS8" s="416"/>
      <c r="AT8" s="416"/>
      <c r="AU8" s="416"/>
      <c r="AV8" s="416"/>
      <c r="AW8" s="416"/>
      <c r="AX8" s="416"/>
      <c r="AY8" s="416"/>
      <c r="AZ8" s="416"/>
      <c r="BA8" s="416"/>
      <c r="BB8" s="416"/>
      <c r="BC8" s="416"/>
      <c r="BD8" s="416"/>
      <c r="BE8" s="416"/>
      <c r="BF8" s="416"/>
      <c r="BG8" s="416"/>
      <c r="BH8" s="416"/>
      <c r="BI8" s="416"/>
      <c r="BJ8" s="416"/>
      <c r="BK8" s="416"/>
      <c r="BL8" s="416"/>
    </row>
    <row r="9" spans="1:64" ht="12.6" customHeight="1">
      <c r="B9" s="4956" t="s">
        <v>1230</v>
      </c>
      <c r="C9" s="4950"/>
      <c r="D9" s="4950"/>
      <c r="E9" s="4950"/>
      <c r="F9" s="4950"/>
      <c r="G9" s="4950"/>
      <c r="H9" s="4950"/>
      <c r="I9" s="4950"/>
      <c r="J9" s="4951"/>
      <c r="K9" s="2122" t="s">
        <v>2258</v>
      </c>
      <c r="L9" s="2122"/>
      <c r="M9" s="4954">
        <f>一括入力シート!B26</f>
        <v>0</v>
      </c>
      <c r="N9" s="4955"/>
      <c r="O9" s="2122" t="s">
        <v>258</v>
      </c>
      <c r="P9" s="2122"/>
      <c r="Q9" s="4954">
        <f>一括入力シート!C26</f>
        <v>0</v>
      </c>
      <c r="R9" s="4955"/>
      <c r="S9" s="2122" t="s">
        <v>2103</v>
      </c>
      <c r="T9" s="2122"/>
      <c r="U9" s="4954">
        <f>一括入力シート!D26</f>
        <v>0</v>
      </c>
      <c r="V9" s="4955"/>
      <c r="W9" s="2122" t="s">
        <v>260</v>
      </c>
      <c r="X9" s="2124"/>
      <c r="Y9" s="2122" t="s">
        <v>2258</v>
      </c>
      <c r="Z9" s="2122"/>
      <c r="AA9" s="2597">
        <f>一括入力シート!B34</f>
        <v>0</v>
      </c>
      <c r="AB9" s="2597"/>
      <c r="AC9" s="2122" t="s">
        <v>258</v>
      </c>
      <c r="AD9" s="2122"/>
      <c r="AE9" s="2597">
        <f>一括入力シート!C34</f>
        <v>0</v>
      </c>
      <c r="AF9" s="2597"/>
      <c r="AG9" s="2122" t="s">
        <v>2103</v>
      </c>
      <c r="AH9" s="2122"/>
      <c r="AI9" s="2597">
        <f>一括入力シート!D34</f>
        <v>0</v>
      </c>
      <c r="AJ9" s="2597"/>
      <c r="AK9" s="2122" t="s">
        <v>260</v>
      </c>
      <c r="AL9" s="2122"/>
      <c r="AM9" s="297"/>
      <c r="AP9" s="416"/>
      <c r="AQ9" s="416"/>
      <c r="AR9" s="416"/>
      <c r="AS9" s="416"/>
      <c r="AT9" s="416"/>
      <c r="AU9" s="416"/>
      <c r="AV9" s="416"/>
      <c r="AW9" s="416"/>
      <c r="AX9" s="416"/>
      <c r="AY9" s="416"/>
      <c r="AZ9" s="416"/>
      <c r="BA9" s="416"/>
      <c r="BB9" s="416"/>
      <c r="BC9" s="416"/>
      <c r="BD9" s="416"/>
      <c r="BE9" s="416"/>
      <c r="BF9" s="416"/>
      <c r="BG9" s="416"/>
      <c r="BH9" s="416"/>
      <c r="BI9" s="416"/>
      <c r="BJ9" s="1884"/>
      <c r="BK9" s="416"/>
      <c r="BL9" s="416"/>
    </row>
    <row r="10" spans="1:64" ht="12.6" customHeight="1">
      <c r="B10" s="4924"/>
      <c r="C10" s="4925"/>
      <c r="D10" s="4925"/>
      <c r="E10" s="4925"/>
      <c r="F10" s="4925"/>
      <c r="G10" s="4925"/>
      <c r="H10" s="4925"/>
      <c r="I10" s="4925"/>
      <c r="J10" s="4926"/>
      <c r="K10" s="2122"/>
      <c r="L10" s="2122"/>
      <c r="M10" s="4955"/>
      <c r="N10" s="4955"/>
      <c r="O10" s="2122"/>
      <c r="P10" s="2122"/>
      <c r="Q10" s="4955"/>
      <c r="R10" s="4955"/>
      <c r="S10" s="2122"/>
      <c r="T10" s="2122"/>
      <c r="U10" s="4955"/>
      <c r="V10" s="4955"/>
      <c r="W10" s="2122"/>
      <c r="X10" s="2124"/>
      <c r="Y10" s="2122"/>
      <c r="Z10" s="2122"/>
      <c r="AA10" s="2597"/>
      <c r="AB10" s="2597"/>
      <c r="AC10" s="2122"/>
      <c r="AD10" s="2122"/>
      <c r="AE10" s="2597"/>
      <c r="AF10" s="2597"/>
      <c r="AG10" s="2122"/>
      <c r="AH10" s="2122"/>
      <c r="AI10" s="2597"/>
      <c r="AJ10" s="2597"/>
      <c r="AK10" s="2122"/>
      <c r="AL10" s="2122"/>
      <c r="AM10" s="298"/>
      <c r="AP10" s="1884"/>
      <c r="AQ10" s="416"/>
      <c r="AR10" s="416"/>
      <c r="AS10" s="416"/>
      <c r="AT10" s="416"/>
      <c r="AU10" s="416"/>
      <c r="AV10" s="416"/>
      <c r="AW10" s="416"/>
      <c r="AX10" s="416"/>
      <c r="AY10" s="416"/>
      <c r="AZ10" s="416"/>
      <c r="BA10" s="416"/>
      <c r="BB10" s="416"/>
      <c r="BC10" s="416"/>
      <c r="BD10" s="416"/>
      <c r="BE10" s="416"/>
      <c r="BF10" s="416"/>
      <c r="BG10" s="416"/>
      <c r="BH10" s="416"/>
      <c r="BI10" s="416"/>
      <c r="BJ10" s="416"/>
      <c r="BK10" s="416"/>
      <c r="BL10" s="416"/>
    </row>
    <row r="11" spans="1:64" ht="12.6" customHeight="1">
      <c r="B11" s="4924" t="s">
        <v>1231</v>
      </c>
      <c r="C11" s="4925"/>
      <c r="D11" s="4925"/>
      <c r="E11" s="4926"/>
      <c r="F11" s="4930" t="s">
        <v>1232</v>
      </c>
      <c r="G11" s="4925"/>
      <c r="H11" s="4925"/>
      <c r="I11" s="4925"/>
      <c r="J11" s="4926"/>
      <c r="K11" s="4922" t="str">
        <f>CONCATENATE(一括入力シート!B13,一括入力シート!B15,一括入力シート!C15,一括入力シート!D15)</f>
        <v>神戸市</v>
      </c>
      <c r="L11" s="4922"/>
      <c r="M11" s="4922"/>
      <c r="N11" s="4922"/>
      <c r="O11" s="4922"/>
      <c r="P11" s="4922"/>
      <c r="Q11" s="4922"/>
      <c r="R11" s="4922"/>
      <c r="S11" s="4922"/>
      <c r="T11" s="4922"/>
      <c r="U11" s="4922"/>
      <c r="V11" s="4922"/>
      <c r="W11" s="4922"/>
      <c r="X11" s="4922"/>
      <c r="Y11" s="4922"/>
      <c r="Z11" s="4922"/>
      <c r="AA11" s="4922"/>
      <c r="AB11" s="4922"/>
      <c r="AC11" s="4922"/>
      <c r="AD11" s="4922"/>
      <c r="AE11" s="4922"/>
      <c r="AF11" s="4922"/>
      <c r="AG11" s="4922"/>
      <c r="AH11" s="4922"/>
      <c r="AI11" s="4922"/>
      <c r="AJ11" s="4922"/>
      <c r="AK11" s="4922"/>
      <c r="AL11" s="4922"/>
      <c r="AM11" s="4923"/>
      <c r="AP11" s="416"/>
      <c r="AQ11" s="416"/>
      <c r="AR11" s="416"/>
      <c r="AS11" s="416"/>
      <c r="AT11" s="416"/>
      <c r="AU11" s="416"/>
      <c r="AV11" s="416"/>
      <c r="AW11" s="416"/>
      <c r="AX11" s="416"/>
      <c r="AY11" s="416"/>
      <c r="AZ11" s="416"/>
      <c r="BA11" s="416"/>
      <c r="BB11" s="416"/>
      <c r="BC11" s="416"/>
      <c r="BD11" s="416"/>
      <c r="BE11" s="416"/>
      <c r="BF11" s="416"/>
      <c r="BG11" s="416"/>
      <c r="BH11" s="416"/>
      <c r="BI11" s="416"/>
      <c r="BJ11" s="416"/>
      <c r="BK11" s="416"/>
      <c r="BL11" s="416"/>
    </row>
    <row r="12" spans="1:64" ht="12.6" customHeight="1">
      <c r="B12" s="4927"/>
      <c r="C12" s="4928"/>
      <c r="D12" s="4928"/>
      <c r="E12" s="4929"/>
      <c r="F12" s="4931"/>
      <c r="G12" s="4932"/>
      <c r="H12" s="4932"/>
      <c r="I12" s="4932"/>
      <c r="J12" s="4933"/>
      <c r="K12" s="4922"/>
      <c r="L12" s="4922"/>
      <c r="M12" s="4922"/>
      <c r="N12" s="4922"/>
      <c r="O12" s="4922"/>
      <c r="P12" s="4922"/>
      <c r="Q12" s="4922"/>
      <c r="R12" s="4922"/>
      <c r="S12" s="4922"/>
      <c r="T12" s="4922"/>
      <c r="U12" s="4922"/>
      <c r="V12" s="4922"/>
      <c r="W12" s="4922"/>
      <c r="X12" s="4922"/>
      <c r="Y12" s="4922"/>
      <c r="Z12" s="4922"/>
      <c r="AA12" s="4922"/>
      <c r="AB12" s="4922"/>
      <c r="AC12" s="4922"/>
      <c r="AD12" s="4922"/>
      <c r="AE12" s="4922"/>
      <c r="AF12" s="4922"/>
      <c r="AG12" s="4922"/>
      <c r="AH12" s="4922"/>
      <c r="AI12" s="4922"/>
      <c r="AJ12" s="4922"/>
      <c r="AK12" s="4922"/>
      <c r="AL12" s="4922"/>
      <c r="AM12" s="4923"/>
      <c r="AP12" s="416"/>
      <c r="AQ12" s="416"/>
      <c r="AR12" s="416"/>
      <c r="AS12" s="416"/>
      <c r="AT12" s="416"/>
      <c r="AU12" s="416"/>
      <c r="AV12" s="416"/>
      <c r="AW12" s="416"/>
      <c r="AX12" s="416"/>
      <c r="AY12" s="416"/>
      <c r="AZ12" s="416"/>
      <c r="BA12" s="416"/>
      <c r="BB12" s="416"/>
      <c r="BC12" s="416"/>
      <c r="BD12" s="416"/>
      <c r="BE12" s="416"/>
      <c r="BF12" s="416"/>
      <c r="BG12" s="416"/>
      <c r="BH12" s="416"/>
      <c r="BI12" s="416"/>
      <c r="BJ12" s="416"/>
      <c r="BK12" s="416"/>
      <c r="BL12" s="416"/>
    </row>
    <row r="13" spans="1:64" ht="12.6" customHeight="1">
      <c r="B13" s="4946"/>
      <c r="C13" s="4947"/>
      <c r="D13" s="4947"/>
      <c r="E13" s="4948"/>
      <c r="F13" s="4949" t="s">
        <v>2104</v>
      </c>
      <c r="G13" s="4950"/>
      <c r="H13" s="4950"/>
      <c r="I13" s="4950"/>
      <c r="J13" s="4951"/>
      <c r="K13" s="4952">
        <f>一括入力シート!B16</f>
        <v>0</v>
      </c>
      <c r="L13" s="4922"/>
      <c r="M13" s="4922"/>
      <c r="N13" s="4922"/>
      <c r="O13" s="4922"/>
      <c r="P13" s="4922"/>
      <c r="Q13" s="4922"/>
      <c r="R13" s="2941" t="s">
        <v>1234</v>
      </c>
      <c r="S13" s="2941"/>
      <c r="T13" s="2941"/>
      <c r="U13" s="2941"/>
      <c r="V13" s="4921" t="s">
        <v>2105</v>
      </c>
      <c r="W13" s="4921"/>
      <c r="X13" s="4922" t="str">
        <f>CONCATENATE(一括入力シート!B20,"（",一括入力シート!C20,"）",一括入力シート!D20)</f>
        <v>（）</v>
      </c>
      <c r="Y13" s="4922"/>
      <c r="Z13" s="4922"/>
      <c r="AA13" s="4922"/>
      <c r="AB13" s="4922"/>
      <c r="AC13" s="4922"/>
      <c r="AD13" s="4922"/>
      <c r="AE13" s="4921" t="s">
        <v>2106</v>
      </c>
      <c r="AF13" s="4921"/>
      <c r="AG13" s="4922" t="str">
        <f>CONCATENATE(一括入力シート!B22,"（",一括入力シート!C22,"）",一括入力シート!D22)</f>
        <v>（）</v>
      </c>
      <c r="AH13" s="4922"/>
      <c r="AI13" s="4922"/>
      <c r="AJ13" s="4922"/>
      <c r="AK13" s="4922"/>
      <c r="AL13" s="4922"/>
      <c r="AM13" s="4923"/>
      <c r="AP13" s="416"/>
      <c r="AQ13" s="416"/>
      <c r="AR13" s="416"/>
      <c r="AS13" s="416"/>
      <c r="AT13" s="416"/>
      <c r="AU13" s="416"/>
      <c r="AV13" s="416"/>
      <c r="AW13" s="416"/>
      <c r="AX13" s="416"/>
      <c r="AY13" s="416"/>
      <c r="AZ13" s="416"/>
      <c r="BA13" s="416"/>
      <c r="BB13" s="416"/>
      <c r="BC13" s="416"/>
      <c r="BD13" s="416"/>
      <c r="BE13" s="416"/>
      <c r="BF13" s="416"/>
      <c r="BG13" s="416"/>
      <c r="BH13" s="416"/>
      <c r="BI13" s="416"/>
      <c r="BJ13" s="416"/>
      <c r="BK13" s="416"/>
      <c r="BL13" s="416"/>
    </row>
    <row r="14" spans="1:64" ht="12.6" customHeight="1">
      <c r="B14" s="4924" t="s">
        <v>1235</v>
      </c>
      <c r="C14" s="4925"/>
      <c r="D14" s="4925"/>
      <c r="E14" s="4926"/>
      <c r="F14" s="4930" t="s">
        <v>1236</v>
      </c>
      <c r="G14" s="4925"/>
      <c r="H14" s="4925"/>
      <c r="I14" s="4925"/>
      <c r="J14" s="4926"/>
      <c r="K14" s="4922">
        <f>一括入力シート!B45</f>
        <v>0</v>
      </c>
      <c r="L14" s="4922"/>
      <c r="M14" s="4922"/>
      <c r="N14" s="4922"/>
      <c r="O14" s="4922"/>
      <c r="P14" s="4922"/>
      <c r="Q14" s="4922"/>
      <c r="R14" s="4922"/>
      <c r="S14" s="4922"/>
      <c r="T14" s="4922"/>
      <c r="U14" s="4922"/>
      <c r="V14" s="4922"/>
      <c r="W14" s="4922"/>
      <c r="X14" s="4934"/>
      <c r="Y14" s="4934"/>
      <c r="Z14" s="4934"/>
      <c r="AA14" s="4934"/>
      <c r="AB14" s="4934"/>
      <c r="AC14" s="4934"/>
      <c r="AD14" s="4934"/>
      <c r="AE14" s="4934"/>
      <c r="AF14" s="4934"/>
      <c r="AG14" s="4934"/>
      <c r="AH14" s="4934"/>
      <c r="AI14" s="4934"/>
      <c r="AJ14" s="4934"/>
      <c r="AK14" s="4934"/>
      <c r="AL14" s="4934"/>
      <c r="AM14" s="4935"/>
      <c r="AP14" s="416"/>
      <c r="AQ14" s="416"/>
      <c r="AR14" s="416"/>
      <c r="AS14" s="416"/>
      <c r="AT14" s="416"/>
      <c r="AU14" s="416"/>
      <c r="AV14" s="416"/>
      <c r="AW14" s="416"/>
      <c r="AX14" s="416"/>
      <c r="AY14" s="416"/>
      <c r="AZ14" s="416"/>
      <c r="BA14" s="416"/>
      <c r="BB14" s="416"/>
      <c r="BC14" s="416"/>
      <c r="BD14" s="416"/>
      <c r="BE14" s="416"/>
      <c r="BF14" s="416"/>
      <c r="BG14" s="416"/>
      <c r="BH14" s="416"/>
      <c r="BI14" s="416"/>
      <c r="BJ14" s="416"/>
      <c r="BK14" s="416"/>
      <c r="BL14" s="416"/>
    </row>
    <row r="15" spans="1:64" ht="12.6" customHeight="1">
      <c r="B15" s="4927"/>
      <c r="C15" s="4928"/>
      <c r="D15" s="4928"/>
      <c r="E15" s="4929"/>
      <c r="F15" s="4931"/>
      <c r="G15" s="4932"/>
      <c r="H15" s="4932"/>
      <c r="I15" s="4932"/>
      <c r="J15" s="4933"/>
      <c r="K15" s="4922"/>
      <c r="L15" s="4922"/>
      <c r="M15" s="4922"/>
      <c r="N15" s="4922"/>
      <c r="O15" s="4922"/>
      <c r="P15" s="4922"/>
      <c r="Q15" s="4922"/>
      <c r="R15" s="4922"/>
      <c r="S15" s="4922"/>
      <c r="T15" s="4922"/>
      <c r="U15" s="4922"/>
      <c r="V15" s="4922"/>
      <c r="W15" s="4922"/>
      <c r="X15" s="4922"/>
      <c r="Y15" s="4922"/>
      <c r="Z15" s="4922"/>
      <c r="AA15" s="4922"/>
      <c r="AB15" s="4922"/>
      <c r="AC15" s="4922"/>
      <c r="AD15" s="4922"/>
      <c r="AE15" s="4922"/>
      <c r="AF15" s="4922"/>
      <c r="AG15" s="4922"/>
      <c r="AH15" s="4922"/>
      <c r="AI15" s="4922"/>
      <c r="AJ15" s="4922"/>
      <c r="AK15" s="4922"/>
      <c r="AL15" s="4922"/>
      <c r="AM15" s="4923"/>
      <c r="AP15" s="416"/>
      <c r="AQ15" s="416"/>
      <c r="AR15" s="416"/>
      <c r="AS15" s="416"/>
      <c r="AT15" s="416"/>
      <c r="AU15" s="416"/>
      <c r="AV15" s="416"/>
      <c r="AW15" s="416"/>
      <c r="AX15" s="416"/>
      <c r="AY15" s="416"/>
      <c r="AZ15" s="416"/>
      <c r="BA15" s="416"/>
      <c r="BB15" s="416"/>
      <c r="BC15" s="416"/>
      <c r="BD15" s="416"/>
      <c r="BE15" s="416"/>
      <c r="BF15" s="416"/>
      <c r="BG15" s="416"/>
      <c r="BH15" s="416"/>
      <c r="BI15" s="416"/>
      <c r="BJ15" s="416"/>
      <c r="BK15" s="416"/>
      <c r="BL15" s="416"/>
    </row>
    <row r="16" spans="1:64" ht="12.6" customHeight="1" thickBot="1">
      <c r="B16" s="4936"/>
      <c r="C16" s="4937"/>
      <c r="D16" s="4937"/>
      <c r="E16" s="4938"/>
      <c r="F16" s="4939" t="s">
        <v>1233</v>
      </c>
      <c r="G16" s="4940"/>
      <c r="H16" s="4940"/>
      <c r="I16" s="4940"/>
      <c r="J16" s="4941"/>
      <c r="K16" s="4942">
        <f>一括入力シート!B54</f>
        <v>0</v>
      </c>
      <c r="L16" s="4943"/>
      <c r="M16" s="4943"/>
      <c r="N16" s="4943"/>
      <c r="O16" s="4943"/>
      <c r="P16" s="4943"/>
      <c r="Q16" s="4943"/>
      <c r="R16" s="4944" t="s">
        <v>1234</v>
      </c>
      <c r="S16" s="4944"/>
      <c r="T16" s="4944"/>
      <c r="U16" s="4944"/>
      <c r="V16" s="4945" t="s">
        <v>2105</v>
      </c>
      <c r="W16" s="4945"/>
      <c r="X16" s="4943" t="str">
        <f>CONCATENATE(一括入力シート!B49,"（",一括入力シート!C49,"）",一括入力シート!D49)</f>
        <v>078（）</v>
      </c>
      <c r="Y16" s="4943"/>
      <c r="Z16" s="4943"/>
      <c r="AA16" s="4943"/>
      <c r="AB16" s="4943"/>
      <c r="AC16" s="4943"/>
      <c r="AD16" s="4943"/>
      <c r="AE16" s="4945" t="s">
        <v>2106</v>
      </c>
      <c r="AF16" s="4945"/>
      <c r="AG16" s="4943" t="str">
        <f>CONCATENATE(一括入力シート!B51,"（",一括入力シート!C51,"）",一括入力シート!D51)</f>
        <v>（）</v>
      </c>
      <c r="AH16" s="4943"/>
      <c r="AI16" s="4943"/>
      <c r="AJ16" s="4943"/>
      <c r="AK16" s="4943"/>
      <c r="AL16" s="4943"/>
      <c r="AM16" s="4953"/>
      <c r="AP16" s="412"/>
      <c r="AQ16" s="416"/>
      <c r="AR16" s="416"/>
      <c r="AS16" s="416"/>
      <c r="AT16" s="416"/>
      <c r="AU16" s="416"/>
      <c r="AV16" s="416"/>
      <c r="AW16" s="416"/>
      <c r="AX16" s="416"/>
      <c r="AY16" s="416"/>
      <c r="AZ16" s="416"/>
      <c r="BA16" s="416"/>
      <c r="BB16" s="416"/>
      <c r="BC16" s="416"/>
      <c r="BD16" s="416"/>
      <c r="BE16" s="416"/>
      <c r="BF16" s="416"/>
      <c r="BG16" s="416"/>
      <c r="BH16" s="416"/>
      <c r="BI16" s="416"/>
      <c r="BJ16" s="416"/>
      <c r="BK16" s="416"/>
      <c r="BL16" s="416"/>
    </row>
    <row r="17" spans="1:81" ht="13.5">
      <c r="B17" s="4912" t="s">
        <v>2107</v>
      </c>
      <c r="C17" s="4912"/>
      <c r="D17" s="4912"/>
      <c r="E17" s="4912"/>
      <c r="F17" s="4912"/>
      <c r="G17" s="4912"/>
      <c r="H17" s="4912"/>
      <c r="I17" s="4912"/>
      <c r="J17" s="4912"/>
      <c r="K17" s="4912"/>
      <c r="L17" s="4912"/>
      <c r="M17" s="4912"/>
      <c r="N17" s="4912"/>
      <c r="O17" s="4912"/>
      <c r="P17" s="4912"/>
      <c r="Q17" s="4912"/>
      <c r="R17" s="4912"/>
      <c r="S17" s="4912"/>
      <c r="T17" s="4912"/>
      <c r="U17" s="4912"/>
      <c r="V17" s="4912"/>
      <c r="W17" s="4912"/>
      <c r="X17" s="4912"/>
      <c r="Y17" s="4912"/>
      <c r="Z17" s="4912"/>
      <c r="AA17" s="4912"/>
      <c r="AB17" s="4912"/>
      <c r="AC17" s="4912"/>
      <c r="AD17" s="4912"/>
      <c r="AE17" s="4912"/>
      <c r="AF17" s="4912"/>
      <c r="AG17" s="4912"/>
      <c r="AH17" s="4912"/>
      <c r="AI17" s="4912"/>
      <c r="AJ17" s="4912"/>
      <c r="AK17" s="4912"/>
      <c r="AL17" s="4912"/>
      <c r="AM17" s="4912"/>
      <c r="AN17" s="4912"/>
      <c r="AP17" s="416"/>
      <c r="AQ17" s="416"/>
      <c r="AR17" s="416"/>
      <c r="AS17" s="416"/>
      <c r="AT17" s="416"/>
      <c r="AU17" s="416"/>
      <c r="AV17" s="416"/>
      <c r="AW17" s="416"/>
      <c r="AX17" s="416"/>
      <c r="AY17" s="416"/>
      <c r="AZ17" s="416"/>
      <c r="BA17" s="416"/>
      <c r="BB17" s="416"/>
      <c r="BC17" s="416"/>
      <c r="BD17" s="416"/>
      <c r="BE17" s="416"/>
      <c r="BF17" s="416"/>
      <c r="BG17" s="416"/>
      <c r="BH17" s="416"/>
      <c r="BI17" s="416"/>
      <c r="BJ17" s="416"/>
      <c r="BK17" s="416"/>
      <c r="BL17" s="416"/>
    </row>
    <row r="18" spans="1:81" ht="13.5">
      <c r="B18" s="4912"/>
      <c r="C18" s="4912"/>
      <c r="D18" s="4912"/>
      <c r="E18" s="4912"/>
      <c r="F18" s="4912"/>
      <c r="G18" s="4912"/>
      <c r="H18" s="4912"/>
      <c r="I18" s="4912"/>
      <c r="J18" s="4912"/>
      <c r="K18" s="4912"/>
      <c r="L18" s="4912"/>
      <c r="M18" s="4912"/>
      <c r="N18" s="4912"/>
      <c r="O18" s="4912"/>
      <c r="P18" s="4912"/>
      <c r="Q18" s="4912"/>
      <c r="R18" s="4912"/>
      <c r="S18" s="4912"/>
      <c r="T18" s="4912"/>
      <c r="U18" s="4912"/>
      <c r="V18" s="4912"/>
      <c r="W18" s="4912"/>
      <c r="X18" s="4912"/>
      <c r="Y18" s="4912"/>
      <c r="Z18" s="4912"/>
      <c r="AA18" s="4912"/>
      <c r="AB18" s="4912"/>
      <c r="AC18" s="4912"/>
      <c r="AD18" s="4912"/>
      <c r="AE18" s="4912"/>
      <c r="AF18" s="4912"/>
      <c r="AG18" s="4912"/>
      <c r="AH18" s="4912"/>
      <c r="AI18" s="4912"/>
      <c r="AJ18" s="4912"/>
      <c r="AK18" s="4912"/>
      <c r="AL18" s="4912"/>
      <c r="AM18" s="4912"/>
      <c r="AN18" s="4912"/>
      <c r="AP18" s="416"/>
      <c r="AQ18" s="416"/>
      <c r="AR18" s="416"/>
      <c r="AS18" s="416"/>
      <c r="AT18" s="416"/>
      <c r="AU18" s="416"/>
      <c r="AV18" s="416"/>
      <c r="AW18" s="416"/>
      <c r="AX18" s="416"/>
      <c r="AY18" s="416"/>
      <c r="AZ18" s="416"/>
      <c r="BA18" s="416"/>
      <c r="BB18" s="416"/>
      <c r="BC18" s="416"/>
      <c r="BD18" s="416"/>
      <c r="BE18" s="416"/>
      <c r="BF18" s="416"/>
      <c r="BG18" s="416"/>
      <c r="BH18" s="416"/>
      <c r="BI18" s="416"/>
      <c r="BJ18" s="416"/>
      <c r="BK18" s="416"/>
      <c r="BL18" s="416"/>
    </row>
    <row r="19" spans="1:81" s="785" customFormat="1" ht="12.6" customHeight="1">
      <c r="A19" s="4913" t="s">
        <v>2108</v>
      </c>
      <c r="B19" s="4914" t="s">
        <v>2109</v>
      </c>
      <c r="C19" s="4914"/>
      <c r="D19" s="4914"/>
      <c r="E19" s="4914"/>
      <c r="F19" s="4914"/>
      <c r="G19" s="4914"/>
      <c r="H19" s="4914"/>
      <c r="I19" s="4901" t="s">
        <v>1237</v>
      </c>
      <c r="J19" s="4901"/>
      <c r="K19" s="4901"/>
      <c r="L19" s="4901"/>
      <c r="M19" s="4901"/>
      <c r="N19" s="4901" t="s">
        <v>1238</v>
      </c>
      <c r="O19" s="4901"/>
      <c r="P19" s="4901" t="s">
        <v>1239</v>
      </c>
      <c r="Q19" s="4901"/>
      <c r="R19" s="4901"/>
      <c r="S19" s="4901"/>
      <c r="T19" s="4915" t="s">
        <v>2110</v>
      </c>
      <c r="U19" s="4916"/>
      <c r="V19" s="4916"/>
      <c r="W19" s="4916"/>
      <c r="X19" s="4916"/>
      <c r="Y19" s="4917"/>
      <c r="Z19" s="4901" t="s">
        <v>2111</v>
      </c>
      <c r="AA19" s="4901"/>
      <c r="AB19" s="4901"/>
      <c r="AC19" s="4901"/>
      <c r="AD19" s="4901"/>
      <c r="AE19" s="4901"/>
      <c r="AF19" s="4901"/>
      <c r="AG19" s="4901"/>
      <c r="AH19" s="4901"/>
      <c r="AI19" s="4901"/>
      <c r="AJ19" s="4901"/>
      <c r="AK19" s="4901"/>
      <c r="AL19" s="4901"/>
      <c r="AM19" s="4901"/>
      <c r="AN19" s="4901"/>
      <c r="AP19" s="412" t="s">
        <v>1523</v>
      </c>
      <c r="AQ19" s="215"/>
      <c r="AR19" s="215"/>
      <c r="AS19" s="215"/>
      <c r="AT19" s="215"/>
      <c r="AU19" s="215"/>
      <c r="AV19" s="215"/>
      <c r="AW19" s="215"/>
      <c r="AX19" s="215"/>
      <c r="AY19" s="215"/>
      <c r="AZ19" s="215"/>
      <c r="BA19" s="215"/>
      <c r="BB19" s="215"/>
      <c r="BC19" s="215"/>
      <c r="BD19" s="215"/>
      <c r="BE19" s="215"/>
      <c r="BF19" s="215"/>
      <c r="BG19" s="215"/>
      <c r="BH19" s="215"/>
      <c r="BI19" s="215"/>
      <c r="BJ19" s="215"/>
    </row>
    <row r="20" spans="1:81" s="785" customFormat="1" ht="12.6" customHeight="1">
      <c r="A20" s="4913"/>
      <c r="B20" s="4914"/>
      <c r="C20" s="4914"/>
      <c r="D20" s="4914"/>
      <c r="E20" s="4914"/>
      <c r="F20" s="4914"/>
      <c r="G20" s="4914"/>
      <c r="H20" s="4914"/>
      <c r="I20" s="4901"/>
      <c r="J20" s="4901"/>
      <c r="K20" s="4901"/>
      <c r="L20" s="4901"/>
      <c r="M20" s="4901"/>
      <c r="N20" s="4901"/>
      <c r="O20" s="4901"/>
      <c r="P20" s="4901"/>
      <c r="Q20" s="4901"/>
      <c r="R20" s="4901"/>
      <c r="S20" s="4901"/>
      <c r="T20" s="4918"/>
      <c r="U20" s="4919"/>
      <c r="V20" s="4919"/>
      <c r="W20" s="4919"/>
      <c r="X20" s="4919"/>
      <c r="Y20" s="4920"/>
      <c r="Z20" s="4901"/>
      <c r="AA20" s="4901"/>
      <c r="AB20" s="4901"/>
      <c r="AC20" s="4901"/>
      <c r="AD20" s="4901"/>
      <c r="AE20" s="4901"/>
      <c r="AF20" s="4901"/>
      <c r="AG20" s="4901"/>
      <c r="AH20" s="4901"/>
      <c r="AI20" s="4901"/>
      <c r="AJ20" s="4901"/>
      <c r="AK20" s="4901"/>
      <c r="AL20" s="4901"/>
      <c r="AM20" s="4901"/>
      <c r="AN20" s="4901"/>
      <c r="AP20" s="412" t="s">
        <v>1524</v>
      </c>
      <c r="AQ20" s="215"/>
      <c r="AR20" s="215"/>
      <c r="AS20" s="215"/>
      <c r="AT20" s="215"/>
      <c r="AU20" s="215"/>
      <c r="AV20" s="215"/>
      <c r="AW20" s="215"/>
      <c r="AX20" s="215"/>
      <c r="AY20" s="215"/>
      <c r="AZ20" s="215"/>
      <c r="BA20" s="215"/>
      <c r="BB20" s="215"/>
      <c r="BC20" s="215"/>
      <c r="BD20" s="215"/>
      <c r="BE20" s="215"/>
      <c r="BF20" s="215"/>
      <c r="BG20" s="215"/>
      <c r="BH20" s="215"/>
      <c r="BI20" s="215"/>
      <c r="BJ20" s="215"/>
    </row>
    <row r="21" spans="1:81" ht="12.6" customHeight="1">
      <c r="A21" s="4904" t="s">
        <v>72</v>
      </c>
      <c r="B21" s="4905" t="s">
        <v>2284</v>
      </c>
      <c r="C21" s="4905"/>
      <c r="D21" s="4905"/>
      <c r="E21" s="4905"/>
      <c r="F21" s="4905"/>
      <c r="G21" s="4905"/>
      <c r="H21" s="4905"/>
      <c r="I21" s="4900" t="s">
        <v>1240</v>
      </c>
      <c r="J21" s="4900"/>
      <c r="K21" s="4900"/>
      <c r="L21" s="4900"/>
      <c r="M21" s="4900"/>
      <c r="N21" s="4901" t="s">
        <v>1241</v>
      </c>
      <c r="O21" s="4901"/>
      <c r="P21" s="4909"/>
      <c r="Q21" s="4909"/>
      <c r="R21" s="4909"/>
      <c r="S21" s="4909"/>
      <c r="T21" s="4906"/>
      <c r="U21" s="4906"/>
      <c r="V21" s="4906"/>
      <c r="W21" s="4906"/>
      <c r="X21" s="4906"/>
      <c r="Y21" s="4906"/>
      <c r="Z21" s="4899" t="s">
        <v>2285</v>
      </c>
      <c r="AA21" s="4899"/>
      <c r="AB21" s="4899"/>
      <c r="AC21" s="4899"/>
      <c r="AD21" s="4899"/>
      <c r="AE21" s="4899"/>
      <c r="AF21" s="4899"/>
      <c r="AG21" s="4899"/>
      <c r="AH21" s="4899"/>
      <c r="AI21" s="4899"/>
      <c r="AJ21" s="4899"/>
      <c r="AK21" s="4899"/>
      <c r="AL21" s="4899"/>
      <c r="AM21" s="4899"/>
      <c r="AN21" s="4899"/>
      <c r="AP21" s="412" t="s">
        <v>1525</v>
      </c>
      <c r="CC21" s="215"/>
    </row>
    <row r="22" spans="1:81" ht="12.6" customHeight="1">
      <c r="A22" s="4904"/>
      <c r="B22" s="4905"/>
      <c r="C22" s="4905"/>
      <c r="D22" s="4905"/>
      <c r="E22" s="4905"/>
      <c r="F22" s="4905"/>
      <c r="G22" s="4905"/>
      <c r="H22" s="4905"/>
      <c r="I22" s="4900"/>
      <c r="J22" s="4900"/>
      <c r="K22" s="4900"/>
      <c r="L22" s="4900"/>
      <c r="M22" s="4900"/>
      <c r="N22" s="4901"/>
      <c r="O22" s="4901"/>
      <c r="P22" s="4909"/>
      <c r="Q22" s="4909"/>
      <c r="R22" s="4909"/>
      <c r="S22" s="4909"/>
      <c r="T22" s="4906"/>
      <c r="U22" s="4906"/>
      <c r="V22" s="4906"/>
      <c r="W22" s="4906"/>
      <c r="X22" s="4906"/>
      <c r="Y22" s="4906"/>
      <c r="Z22" s="4899"/>
      <c r="AA22" s="4899"/>
      <c r="AB22" s="4899"/>
      <c r="AC22" s="4899"/>
      <c r="AD22" s="4899"/>
      <c r="AE22" s="4899"/>
      <c r="AF22" s="4899"/>
      <c r="AG22" s="4899"/>
      <c r="AH22" s="4899"/>
      <c r="AI22" s="4899"/>
      <c r="AJ22" s="4899"/>
      <c r="AK22" s="4899"/>
      <c r="AL22" s="4899"/>
      <c r="AM22" s="4899"/>
      <c r="AN22" s="4899"/>
      <c r="AO22" s="412"/>
      <c r="CC22" s="215"/>
    </row>
    <row r="23" spans="1:81" ht="12.6" customHeight="1">
      <c r="A23" s="4904"/>
      <c r="B23" s="4905"/>
      <c r="C23" s="4905"/>
      <c r="D23" s="4905"/>
      <c r="E23" s="4905"/>
      <c r="F23" s="4905"/>
      <c r="G23" s="4905"/>
      <c r="H23" s="4905"/>
      <c r="I23" s="4900" t="s">
        <v>1242</v>
      </c>
      <c r="J23" s="4900"/>
      <c r="K23" s="4900"/>
      <c r="L23" s="4900"/>
      <c r="M23" s="4900"/>
      <c r="N23" s="4901" t="s">
        <v>1241</v>
      </c>
      <c r="O23" s="4901"/>
      <c r="P23" s="4909"/>
      <c r="Q23" s="4909"/>
      <c r="R23" s="4909"/>
      <c r="S23" s="4909"/>
      <c r="T23" s="4906"/>
      <c r="U23" s="4906"/>
      <c r="V23" s="4906"/>
      <c r="W23" s="4906"/>
      <c r="X23" s="4906"/>
      <c r="Y23" s="4906"/>
      <c r="Z23" s="4899"/>
      <c r="AA23" s="4899"/>
      <c r="AB23" s="4899"/>
      <c r="AC23" s="4899"/>
      <c r="AD23" s="4899"/>
      <c r="AE23" s="4899"/>
      <c r="AF23" s="4899"/>
      <c r="AG23" s="4899"/>
      <c r="AH23" s="4899"/>
      <c r="AI23" s="4899"/>
      <c r="AJ23" s="4899"/>
      <c r="AK23" s="4899"/>
      <c r="AL23" s="4899"/>
      <c r="AM23" s="4899"/>
      <c r="AN23" s="4899"/>
      <c r="AO23" s="412"/>
      <c r="CC23" s="215"/>
    </row>
    <row r="24" spans="1:81" ht="12.6" customHeight="1">
      <c r="A24" s="4904"/>
      <c r="B24" s="4905"/>
      <c r="C24" s="4905"/>
      <c r="D24" s="4905"/>
      <c r="E24" s="4905"/>
      <c r="F24" s="4905"/>
      <c r="G24" s="4905"/>
      <c r="H24" s="4905"/>
      <c r="I24" s="4900"/>
      <c r="J24" s="4900"/>
      <c r="K24" s="4900"/>
      <c r="L24" s="4900"/>
      <c r="M24" s="4900"/>
      <c r="N24" s="4901"/>
      <c r="O24" s="4901"/>
      <c r="P24" s="4909"/>
      <c r="Q24" s="4909"/>
      <c r="R24" s="4909"/>
      <c r="S24" s="4909"/>
      <c r="T24" s="4906"/>
      <c r="U24" s="4906"/>
      <c r="V24" s="4906"/>
      <c r="W24" s="4906"/>
      <c r="X24" s="4906"/>
      <c r="Y24" s="4906"/>
      <c r="Z24" s="4899"/>
      <c r="AA24" s="4899"/>
      <c r="AB24" s="4899"/>
      <c r="AC24" s="4899"/>
      <c r="AD24" s="4899"/>
      <c r="AE24" s="4899"/>
      <c r="AF24" s="4899"/>
      <c r="AG24" s="4899"/>
      <c r="AH24" s="4899"/>
      <c r="AI24" s="4899"/>
      <c r="AJ24" s="4899"/>
      <c r="AK24" s="4899"/>
      <c r="AL24" s="4899"/>
      <c r="AM24" s="4899"/>
      <c r="AN24" s="4899"/>
      <c r="AO24" s="412"/>
      <c r="CC24" s="215"/>
    </row>
    <row r="25" spans="1:81" ht="12.6" customHeight="1">
      <c r="A25" s="4904"/>
      <c r="B25" s="4905"/>
      <c r="C25" s="4905"/>
      <c r="D25" s="4905"/>
      <c r="E25" s="4905"/>
      <c r="F25" s="4905"/>
      <c r="G25" s="4905"/>
      <c r="H25" s="4905"/>
      <c r="I25" s="4900" t="s">
        <v>1168</v>
      </c>
      <c r="J25" s="4900"/>
      <c r="K25" s="4900"/>
      <c r="L25" s="4900"/>
      <c r="M25" s="4900"/>
      <c r="N25" s="4901" t="s">
        <v>1241</v>
      </c>
      <c r="O25" s="4901"/>
      <c r="P25" s="4910">
        <f>SUM(P21:S24)</f>
        <v>0</v>
      </c>
      <c r="Q25" s="4910"/>
      <c r="R25" s="4910"/>
      <c r="S25" s="4910"/>
      <c r="T25" s="4906"/>
      <c r="U25" s="4906"/>
      <c r="V25" s="4906"/>
      <c r="W25" s="4906"/>
      <c r="X25" s="4906"/>
      <c r="Y25" s="4906"/>
      <c r="Z25" s="4899"/>
      <c r="AA25" s="4899"/>
      <c r="AB25" s="4899"/>
      <c r="AC25" s="4899"/>
      <c r="AD25" s="4899"/>
      <c r="AE25" s="4899"/>
      <c r="AF25" s="4899"/>
      <c r="AG25" s="4899"/>
      <c r="AH25" s="4899"/>
      <c r="AI25" s="4899"/>
      <c r="AJ25" s="4899"/>
      <c r="AK25" s="4899"/>
      <c r="AL25" s="4899"/>
      <c r="AM25" s="4899"/>
      <c r="AN25" s="4899"/>
      <c r="AO25" s="412"/>
      <c r="CC25" s="215"/>
    </row>
    <row r="26" spans="1:81" ht="12.6" customHeight="1">
      <c r="A26" s="4904"/>
      <c r="B26" s="4905"/>
      <c r="C26" s="4905"/>
      <c r="D26" s="4905"/>
      <c r="E26" s="4905"/>
      <c r="F26" s="4905"/>
      <c r="G26" s="4905"/>
      <c r="H26" s="4905"/>
      <c r="I26" s="4900"/>
      <c r="J26" s="4900"/>
      <c r="K26" s="4900"/>
      <c r="L26" s="4900"/>
      <c r="M26" s="4900"/>
      <c r="N26" s="4901"/>
      <c r="O26" s="4901"/>
      <c r="P26" s="4910"/>
      <c r="Q26" s="4910"/>
      <c r="R26" s="4910"/>
      <c r="S26" s="4910"/>
      <c r="T26" s="4906"/>
      <c r="U26" s="4906"/>
      <c r="V26" s="4906"/>
      <c r="W26" s="4906"/>
      <c r="X26" s="4906"/>
      <c r="Y26" s="4906"/>
      <c r="Z26" s="4899"/>
      <c r="AA26" s="4899"/>
      <c r="AB26" s="4899"/>
      <c r="AC26" s="4899"/>
      <c r="AD26" s="4899"/>
      <c r="AE26" s="4899"/>
      <c r="AF26" s="4899"/>
      <c r="AG26" s="4899"/>
      <c r="AH26" s="4899"/>
      <c r="AI26" s="4899"/>
      <c r="AJ26" s="4899"/>
      <c r="AK26" s="4899"/>
      <c r="AL26" s="4899"/>
      <c r="AM26" s="4899"/>
      <c r="AN26" s="4899"/>
      <c r="AO26" s="412"/>
      <c r="CC26" s="215"/>
    </row>
    <row r="27" spans="1:81" ht="12.6" customHeight="1">
      <c r="A27" s="4904" t="s">
        <v>72</v>
      </c>
      <c r="B27" s="4905" t="s">
        <v>2112</v>
      </c>
      <c r="C27" s="4905"/>
      <c r="D27" s="4905"/>
      <c r="E27" s="4905"/>
      <c r="F27" s="4905"/>
      <c r="G27" s="4905"/>
      <c r="H27" s="4905"/>
      <c r="I27" s="4900" t="s">
        <v>1240</v>
      </c>
      <c r="J27" s="4900"/>
      <c r="K27" s="4900"/>
      <c r="L27" s="4900"/>
      <c r="M27" s="4900"/>
      <c r="N27" s="4911" t="s">
        <v>2113</v>
      </c>
      <c r="O27" s="4911"/>
      <c r="P27" s="4909"/>
      <c r="Q27" s="4909"/>
      <c r="R27" s="4909"/>
      <c r="S27" s="4909"/>
      <c r="T27" s="4906"/>
      <c r="U27" s="4906"/>
      <c r="V27" s="4906"/>
      <c r="W27" s="4906"/>
      <c r="X27" s="4906"/>
      <c r="Y27" s="4906"/>
      <c r="Z27" s="4899" t="s">
        <v>2114</v>
      </c>
      <c r="AA27" s="4899"/>
      <c r="AB27" s="4899"/>
      <c r="AC27" s="4899"/>
      <c r="AD27" s="4899"/>
      <c r="AE27" s="4899"/>
      <c r="AF27" s="4899"/>
      <c r="AG27" s="4899"/>
      <c r="AH27" s="4899"/>
      <c r="AI27" s="4899"/>
      <c r="AJ27" s="4899"/>
      <c r="AK27" s="4899"/>
      <c r="AL27" s="4899"/>
      <c r="AM27" s="4899"/>
      <c r="AN27" s="4899"/>
      <c r="AO27" s="412"/>
      <c r="CC27" s="215"/>
    </row>
    <row r="28" spans="1:81" ht="12.6" customHeight="1">
      <c r="A28" s="4904"/>
      <c r="B28" s="4905"/>
      <c r="C28" s="4905"/>
      <c r="D28" s="4905"/>
      <c r="E28" s="4905"/>
      <c r="F28" s="4905"/>
      <c r="G28" s="4905"/>
      <c r="H28" s="4905"/>
      <c r="I28" s="4900"/>
      <c r="J28" s="4900"/>
      <c r="K28" s="4900"/>
      <c r="L28" s="4900"/>
      <c r="M28" s="4900"/>
      <c r="N28" s="4911"/>
      <c r="O28" s="4911"/>
      <c r="P28" s="4909"/>
      <c r="Q28" s="4909"/>
      <c r="R28" s="4909"/>
      <c r="S28" s="4909"/>
      <c r="T28" s="4906"/>
      <c r="U28" s="4906"/>
      <c r="V28" s="4906"/>
      <c r="W28" s="4906"/>
      <c r="X28" s="4906"/>
      <c r="Y28" s="4906"/>
      <c r="Z28" s="4899"/>
      <c r="AA28" s="4899"/>
      <c r="AB28" s="4899"/>
      <c r="AC28" s="4899"/>
      <c r="AD28" s="4899"/>
      <c r="AE28" s="4899"/>
      <c r="AF28" s="4899"/>
      <c r="AG28" s="4899"/>
      <c r="AH28" s="4899"/>
      <c r="AI28" s="4899"/>
      <c r="AJ28" s="4899"/>
      <c r="AK28" s="4899"/>
      <c r="AL28" s="4899"/>
      <c r="AM28" s="4899"/>
      <c r="AN28" s="4899"/>
      <c r="AO28" s="412"/>
      <c r="CC28" s="215"/>
    </row>
    <row r="29" spans="1:81" ht="12.6" customHeight="1">
      <c r="A29" s="4904"/>
      <c r="B29" s="4905"/>
      <c r="C29" s="4905"/>
      <c r="D29" s="4905"/>
      <c r="E29" s="4905"/>
      <c r="F29" s="4905"/>
      <c r="G29" s="4905"/>
      <c r="H29" s="4905"/>
      <c r="I29" s="4900" t="s">
        <v>1242</v>
      </c>
      <c r="J29" s="4900"/>
      <c r="K29" s="4900"/>
      <c r="L29" s="4900"/>
      <c r="M29" s="4900"/>
      <c r="N29" s="4911" t="s">
        <v>2113</v>
      </c>
      <c r="O29" s="4911"/>
      <c r="P29" s="4909"/>
      <c r="Q29" s="4909"/>
      <c r="R29" s="4909"/>
      <c r="S29" s="4909"/>
      <c r="T29" s="4906"/>
      <c r="U29" s="4906"/>
      <c r="V29" s="4906"/>
      <c r="W29" s="4906"/>
      <c r="X29" s="4906"/>
      <c r="Y29" s="4906"/>
      <c r="Z29" s="4899"/>
      <c r="AA29" s="4899"/>
      <c r="AB29" s="4899"/>
      <c r="AC29" s="4899"/>
      <c r="AD29" s="4899"/>
      <c r="AE29" s="4899"/>
      <c r="AF29" s="4899"/>
      <c r="AG29" s="4899"/>
      <c r="AH29" s="4899"/>
      <c r="AI29" s="4899"/>
      <c r="AJ29" s="4899"/>
      <c r="AK29" s="4899"/>
      <c r="AL29" s="4899"/>
      <c r="AM29" s="4899"/>
      <c r="AN29" s="4899"/>
      <c r="AO29" s="412"/>
      <c r="CC29" s="215"/>
    </row>
    <row r="30" spans="1:81" ht="12.6" customHeight="1">
      <c r="A30" s="4904"/>
      <c r="B30" s="4905"/>
      <c r="C30" s="4905"/>
      <c r="D30" s="4905"/>
      <c r="E30" s="4905"/>
      <c r="F30" s="4905"/>
      <c r="G30" s="4905"/>
      <c r="H30" s="4905"/>
      <c r="I30" s="4900"/>
      <c r="J30" s="4900"/>
      <c r="K30" s="4900"/>
      <c r="L30" s="4900"/>
      <c r="M30" s="4900"/>
      <c r="N30" s="4911"/>
      <c r="O30" s="4911"/>
      <c r="P30" s="4909"/>
      <c r="Q30" s="4909"/>
      <c r="R30" s="4909"/>
      <c r="S30" s="4909"/>
      <c r="T30" s="4906"/>
      <c r="U30" s="4906"/>
      <c r="V30" s="4906"/>
      <c r="W30" s="4906"/>
      <c r="X30" s="4906"/>
      <c r="Y30" s="4906"/>
      <c r="Z30" s="4899"/>
      <c r="AA30" s="4899"/>
      <c r="AB30" s="4899"/>
      <c r="AC30" s="4899"/>
      <c r="AD30" s="4899"/>
      <c r="AE30" s="4899"/>
      <c r="AF30" s="4899"/>
      <c r="AG30" s="4899"/>
      <c r="AH30" s="4899"/>
      <c r="AI30" s="4899"/>
      <c r="AJ30" s="4899"/>
      <c r="AK30" s="4899"/>
      <c r="AL30" s="4899"/>
      <c r="AM30" s="4899"/>
      <c r="AN30" s="4899"/>
      <c r="AO30" s="412"/>
      <c r="CC30" s="215"/>
    </row>
    <row r="31" spans="1:81" ht="12.6" customHeight="1">
      <c r="A31" s="4904"/>
      <c r="B31" s="4905"/>
      <c r="C31" s="4905"/>
      <c r="D31" s="4905"/>
      <c r="E31" s="4905"/>
      <c r="F31" s="4905"/>
      <c r="G31" s="4905"/>
      <c r="H31" s="4905"/>
      <c r="I31" s="4900" t="s">
        <v>1168</v>
      </c>
      <c r="J31" s="4900"/>
      <c r="K31" s="4900"/>
      <c r="L31" s="4900"/>
      <c r="M31" s="4900"/>
      <c r="N31" s="4911" t="s">
        <v>2113</v>
      </c>
      <c r="O31" s="4911"/>
      <c r="P31" s="4910">
        <f>SUM(P27:S30)</f>
        <v>0</v>
      </c>
      <c r="Q31" s="4910"/>
      <c r="R31" s="4910"/>
      <c r="S31" s="4910"/>
      <c r="T31" s="4906"/>
      <c r="U31" s="4906"/>
      <c r="V31" s="4906"/>
      <c r="W31" s="4906"/>
      <c r="X31" s="4906"/>
      <c r="Y31" s="4906"/>
      <c r="Z31" s="4899"/>
      <c r="AA31" s="4899"/>
      <c r="AB31" s="4899"/>
      <c r="AC31" s="4899"/>
      <c r="AD31" s="4899"/>
      <c r="AE31" s="4899"/>
      <c r="AF31" s="4899"/>
      <c r="AG31" s="4899"/>
      <c r="AH31" s="4899"/>
      <c r="AI31" s="4899"/>
      <c r="AJ31" s="4899"/>
      <c r="AK31" s="4899"/>
      <c r="AL31" s="4899"/>
      <c r="AM31" s="4899"/>
      <c r="AN31" s="4899"/>
      <c r="AO31" s="412"/>
      <c r="CC31" s="215"/>
    </row>
    <row r="32" spans="1:81" ht="12.6" customHeight="1">
      <c r="A32" s="4904"/>
      <c r="B32" s="4905"/>
      <c r="C32" s="4905"/>
      <c r="D32" s="4905"/>
      <c r="E32" s="4905"/>
      <c r="F32" s="4905"/>
      <c r="G32" s="4905"/>
      <c r="H32" s="4905"/>
      <c r="I32" s="4900"/>
      <c r="J32" s="4900"/>
      <c r="K32" s="4900"/>
      <c r="L32" s="4900"/>
      <c r="M32" s="4900"/>
      <c r="N32" s="4911"/>
      <c r="O32" s="4911"/>
      <c r="P32" s="4910"/>
      <c r="Q32" s="4910"/>
      <c r="R32" s="4910"/>
      <c r="S32" s="4910"/>
      <c r="T32" s="4906"/>
      <c r="U32" s="4906"/>
      <c r="V32" s="4906"/>
      <c r="W32" s="4906"/>
      <c r="X32" s="4906"/>
      <c r="Y32" s="4906"/>
      <c r="Z32" s="4899"/>
      <c r="AA32" s="4899"/>
      <c r="AB32" s="4899"/>
      <c r="AC32" s="4899"/>
      <c r="AD32" s="4899"/>
      <c r="AE32" s="4899"/>
      <c r="AF32" s="4899"/>
      <c r="AG32" s="4899"/>
      <c r="AH32" s="4899"/>
      <c r="AI32" s="4899"/>
      <c r="AJ32" s="4899"/>
      <c r="AK32" s="4899"/>
      <c r="AL32" s="4899"/>
      <c r="AM32" s="4899"/>
      <c r="AN32" s="4899"/>
      <c r="AO32" s="412"/>
      <c r="CC32" s="215"/>
    </row>
    <row r="33" spans="1:81" ht="12.6" customHeight="1">
      <c r="A33" s="4904" t="s">
        <v>72</v>
      </c>
      <c r="B33" s="4905" t="s">
        <v>2115</v>
      </c>
      <c r="C33" s="4905"/>
      <c r="D33" s="4905"/>
      <c r="E33" s="4905"/>
      <c r="F33" s="4905"/>
      <c r="G33" s="4905"/>
      <c r="H33" s="4905"/>
      <c r="I33" s="4900" t="s">
        <v>1240</v>
      </c>
      <c r="J33" s="4900"/>
      <c r="K33" s="4900"/>
      <c r="L33" s="4900"/>
      <c r="M33" s="4900"/>
      <c r="N33" s="4901" t="s">
        <v>1241</v>
      </c>
      <c r="O33" s="4901"/>
      <c r="P33" s="4909"/>
      <c r="Q33" s="4909"/>
      <c r="R33" s="4909"/>
      <c r="S33" s="4909"/>
      <c r="T33" s="4906"/>
      <c r="U33" s="4906"/>
      <c r="V33" s="4906"/>
      <c r="W33" s="4906"/>
      <c r="X33" s="4906"/>
      <c r="Y33" s="4906"/>
      <c r="Z33" s="4899" t="s">
        <v>2286</v>
      </c>
      <c r="AA33" s="4899"/>
      <c r="AB33" s="4899"/>
      <c r="AC33" s="4899"/>
      <c r="AD33" s="4899"/>
      <c r="AE33" s="4899"/>
      <c r="AF33" s="4899"/>
      <c r="AG33" s="4899"/>
      <c r="AH33" s="4899"/>
      <c r="AI33" s="4899"/>
      <c r="AJ33" s="4899"/>
      <c r="AK33" s="4899"/>
      <c r="AL33" s="4899"/>
      <c r="AM33" s="4899"/>
      <c r="AN33" s="4899"/>
      <c r="AO33" s="412"/>
      <c r="CC33" s="215"/>
    </row>
    <row r="34" spans="1:81" ht="12.6" customHeight="1">
      <c r="A34" s="4904"/>
      <c r="B34" s="4905"/>
      <c r="C34" s="4905"/>
      <c r="D34" s="4905"/>
      <c r="E34" s="4905"/>
      <c r="F34" s="4905"/>
      <c r="G34" s="4905"/>
      <c r="H34" s="4905"/>
      <c r="I34" s="4900"/>
      <c r="J34" s="4900"/>
      <c r="K34" s="4900"/>
      <c r="L34" s="4900"/>
      <c r="M34" s="4900"/>
      <c r="N34" s="4901"/>
      <c r="O34" s="4901"/>
      <c r="P34" s="4909"/>
      <c r="Q34" s="4909"/>
      <c r="R34" s="4909"/>
      <c r="S34" s="4909"/>
      <c r="T34" s="4906"/>
      <c r="U34" s="4906"/>
      <c r="V34" s="4906"/>
      <c r="W34" s="4906"/>
      <c r="X34" s="4906"/>
      <c r="Y34" s="4906"/>
      <c r="Z34" s="4899"/>
      <c r="AA34" s="4899"/>
      <c r="AB34" s="4899"/>
      <c r="AC34" s="4899"/>
      <c r="AD34" s="4899"/>
      <c r="AE34" s="4899"/>
      <c r="AF34" s="4899"/>
      <c r="AG34" s="4899"/>
      <c r="AH34" s="4899"/>
      <c r="AI34" s="4899"/>
      <c r="AJ34" s="4899"/>
      <c r="AK34" s="4899"/>
      <c r="AL34" s="4899"/>
      <c r="AM34" s="4899"/>
      <c r="AN34" s="4899"/>
      <c r="AO34" s="412"/>
      <c r="CC34" s="215"/>
    </row>
    <row r="35" spans="1:81" ht="12.6" customHeight="1">
      <c r="A35" s="4904"/>
      <c r="B35" s="4905"/>
      <c r="C35" s="4905"/>
      <c r="D35" s="4905"/>
      <c r="E35" s="4905"/>
      <c r="F35" s="4905"/>
      <c r="G35" s="4905"/>
      <c r="H35" s="4905"/>
      <c r="I35" s="4900" t="s">
        <v>1242</v>
      </c>
      <c r="J35" s="4900"/>
      <c r="K35" s="4900"/>
      <c r="L35" s="4900"/>
      <c r="M35" s="4900"/>
      <c r="N35" s="4901" t="s">
        <v>1241</v>
      </c>
      <c r="O35" s="4901"/>
      <c r="P35" s="4909"/>
      <c r="Q35" s="4909"/>
      <c r="R35" s="4909"/>
      <c r="S35" s="4909"/>
      <c r="T35" s="4906"/>
      <c r="U35" s="4906"/>
      <c r="V35" s="4906"/>
      <c r="W35" s="4906"/>
      <c r="X35" s="4906"/>
      <c r="Y35" s="4906"/>
      <c r="Z35" s="4899"/>
      <c r="AA35" s="4899"/>
      <c r="AB35" s="4899"/>
      <c r="AC35" s="4899"/>
      <c r="AD35" s="4899"/>
      <c r="AE35" s="4899"/>
      <c r="AF35" s="4899"/>
      <c r="AG35" s="4899"/>
      <c r="AH35" s="4899"/>
      <c r="AI35" s="4899"/>
      <c r="AJ35" s="4899"/>
      <c r="AK35" s="4899"/>
      <c r="AL35" s="4899"/>
      <c r="AM35" s="4899"/>
      <c r="AN35" s="4899"/>
      <c r="AO35" s="412"/>
      <c r="CC35" s="215"/>
    </row>
    <row r="36" spans="1:81" ht="12.6" customHeight="1">
      <c r="A36" s="4904"/>
      <c r="B36" s="4905"/>
      <c r="C36" s="4905"/>
      <c r="D36" s="4905"/>
      <c r="E36" s="4905"/>
      <c r="F36" s="4905"/>
      <c r="G36" s="4905"/>
      <c r="H36" s="4905"/>
      <c r="I36" s="4900"/>
      <c r="J36" s="4900"/>
      <c r="K36" s="4900"/>
      <c r="L36" s="4900"/>
      <c r="M36" s="4900"/>
      <c r="N36" s="4901"/>
      <c r="O36" s="4901"/>
      <c r="P36" s="4909"/>
      <c r="Q36" s="4909"/>
      <c r="R36" s="4909"/>
      <c r="S36" s="4909"/>
      <c r="T36" s="4906"/>
      <c r="U36" s="4906"/>
      <c r="V36" s="4906"/>
      <c r="W36" s="4906"/>
      <c r="X36" s="4906"/>
      <c r="Y36" s="4906"/>
      <c r="Z36" s="4899"/>
      <c r="AA36" s="4899"/>
      <c r="AB36" s="4899"/>
      <c r="AC36" s="4899"/>
      <c r="AD36" s="4899"/>
      <c r="AE36" s="4899"/>
      <c r="AF36" s="4899"/>
      <c r="AG36" s="4899"/>
      <c r="AH36" s="4899"/>
      <c r="AI36" s="4899"/>
      <c r="AJ36" s="4899"/>
      <c r="AK36" s="4899"/>
      <c r="AL36" s="4899"/>
      <c r="AM36" s="4899"/>
      <c r="AN36" s="4899"/>
      <c r="AO36" s="412"/>
      <c r="CC36" s="215"/>
    </row>
    <row r="37" spans="1:81" ht="12.6" customHeight="1">
      <c r="A37" s="4904"/>
      <c r="B37" s="4905"/>
      <c r="C37" s="4905"/>
      <c r="D37" s="4905"/>
      <c r="E37" s="4905"/>
      <c r="F37" s="4905"/>
      <c r="G37" s="4905"/>
      <c r="H37" s="4905"/>
      <c r="I37" s="4900" t="s">
        <v>1168</v>
      </c>
      <c r="J37" s="4900"/>
      <c r="K37" s="4900"/>
      <c r="L37" s="4900"/>
      <c r="M37" s="4900"/>
      <c r="N37" s="4901" t="s">
        <v>1241</v>
      </c>
      <c r="O37" s="4901"/>
      <c r="P37" s="4910">
        <f>SUM(P33:S36)</f>
        <v>0</v>
      </c>
      <c r="Q37" s="4910"/>
      <c r="R37" s="4910"/>
      <c r="S37" s="4910"/>
      <c r="T37" s="4906"/>
      <c r="U37" s="4906"/>
      <c r="V37" s="4906"/>
      <c r="W37" s="4906"/>
      <c r="X37" s="4906"/>
      <c r="Y37" s="4906"/>
      <c r="Z37" s="4899"/>
      <c r="AA37" s="4899"/>
      <c r="AB37" s="4899"/>
      <c r="AC37" s="4899"/>
      <c r="AD37" s="4899"/>
      <c r="AE37" s="4899"/>
      <c r="AF37" s="4899"/>
      <c r="AG37" s="4899"/>
      <c r="AH37" s="4899"/>
      <c r="AI37" s="4899"/>
      <c r="AJ37" s="4899"/>
      <c r="AK37" s="4899"/>
      <c r="AL37" s="4899"/>
      <c r="AM37" s="4899"/>
      <c r="AN37" s="4899"/>
      <c r="AO37" s="412"/>
      <c r="CC37" s="215"/>
    </row>
    <row r="38" spans="1:81" ht="12.6" customHeight="1">
      <c r="A38" s="4904"/>
      <c r="B38" s="4905"/>
      <c r="C38" s="4905"/>
      <c r="D38" s="4905"/>
      <c r="E38" s="4905"/>
      <c r="F38" s="4905"/>
      <c r="G38" s="4905"/>
      <c r="H38" s="4905"/>
      <c r="I38" s="4900"/>
      <c r="J38" s="4900"/>
      <c r="K38" s="4900"/>
      <c r="L38" s="4900"/>
      <c r="M38" s="4900"/>
      <c r="N38" s="4901"/>
      <c r="O38" s="4901"/>
      <c r="P38" s="4910"/>
      <c r="Q38" s="4910"/>
      <c r="R38" s="4910"/>
      <c r="S38" s="4910"/>
      <c r="T38" s="4906"/>
      <c r="U38" s="4906"/>
      <c r="V38" s="4906"/>
      <c r="W38" s="4906"/>
      <c r="X38" s="4906"/>
      <c r="Y38" s="4906"/>
      <c r="Z38" s="4899"/>
      <c r="AA38" s="4899"/>
      <c r="AB38" s="4899"/>
      <c r="AC38" s="4899"/>
      <c r="AD38" s="4899"/>
      <c r="AE38" s="4899"/>
      <c r="AF38" s="4899"/>
      <c r="AG38" s="4899"/>
      <c r="AH38" s="4899"/>
      <c r="AI38" s="4899"/>
      <c r="AJ38" s="4899"/>
      <c r="AK38" s="4899"/>
      <c r="AL38" s="4899"/>
      <c r="AM38" s="4899"/>
      <c r="AN38" s="4899"/>
      <c r="AO38" s="412"/>
      <c r="CC38" s="215"/>
    </row>
    <row r="39" spans="1:81" ht="12.6" customHeight="1">
      <c r="A39" s="4904" t="s">
        <v>72</v>
      </c>
      <c r="B39" s="4905" t="s">
        <v>2116</v>
      </c>
      <c r="C39" s="4905"/>
      <c r="D39" s="4905"/>
      <c r="E39" s="4905"/>
      <c r="F39" s="4905"/>
      <c r="G39" s="4905"/>
      <c r="H39" s="4905"/>
      <c r="I39" s="4900" t="s">
        <v>1240</v>
      </c>
      <c r="J39" s="4900"/>
      <c r="K39" s="4900"/>
      <c r="L39" s="4900"/>
      <c r="M39" s="4900"/>
      <c r="N39" s="4911" t="s">
        <v>1241</v>
      </c>
      <c r="O39" s="4911"/>
      <c r="P39" s="4909"/>
      <c r="Q39" s="4909"/>
      <c r="R39" s="4909"/>
      <c r="S39" s="4909"/>
      <c r="T39" s="4906"/>
      <c r="U39" s="4906"/>
      <c r="V39" s="4906"/>
      <c r="W39" s="4906"/>
      <c r="X39" s="4906"/>
      <c r="Y39" s="4906"/>
      <c r="Z39" s="4899" t="s">
        <v>2287</v>
      </c>
      <c r="AA39" s="4899"/>
      <c r="AB39" s="4899"/>
      <c r="AC39" s="4899"/>
      <c r="AD39" s="4899"/>
      <c r="AE39" s="4899"/>
      <c r="AF39" s="4899"/>
      <c r="AG39" s="4899"/>
      <c r="AH39" s="4899"/>
      <c r="AI39" s="4899"/>
      <c r="AJ39" s="4899"/>
      <c r="AK39" s="4899"/>
      <c r="AL39" s="4899"/>
      <c r="AM39" s="4899"/>
      <c r="AN39" s="4899"/>
      <c r="AO39" s="412"/>
      <c r="CC39" s="215"/>
    </row>
    <row r="40" spans="1:81" ht="12.6" customHeight="1">
      <c r="A40" s="4904"/>
      <c r="B40" s="4905"/>
      <c r="C40" s="4905"/>
      <c r="D40" s="4905"/>
      <c r="E40" s="4905"/>
      <c r="F40" s="4905"/>
      <c r="G40" s="4905"/>
      <c r="H40" s="4905"/>
      <c r="I40" s="4900"/>
      <c r="J40" s="4900"/>
      <c r="K40" s="4900"/>
      <c r="L40" s="4900"/>
      <c r="M40" s="4900"/>
      <c r="N40" s="4911"/>
      <c r="O40" s="4911"/>
      <c r="P40" s="4909"/>
      <c r="Q40" s="4909"/>
      <c r="R40" s="4909"/>
      <c r="S40" s="4909"/>
      <c r="T40" s="4906"/>
      <c r="U40" s="4906"/>
      <c r="V40" s="4906"/>
      <c r="W40" s="4906"/>
      <c r="X40" s="4906"/>
      <c r="Y40" s="4906"/>
      <c r="Z40" s="4899"/>
      <c r="AA40" s="4899"/>
      <c r="AB40" s="4899"/>
      <c r="AC40" s="4899"/>
      <c r="AD40" s="4899"/>
      <c r="AE40" s="4899"/>
      <c r="AF40" s="4899"/>
      <c r="AG40" s="4899"/>
      <c r="AH40" s="4899"/>
      <c r="AI40" s="4899"/>
      <c r="AJ40" s="4899"/>
      <c r="AK40" s="4899"/>
      <c r="AL40" s="4899"/>
      <c r="AM40" s="4899"/>
      <c r="AN40" s="4899"/>
      <c r="AO40" s="412"/>
      <c r="CC40" s="215"/>
    </row>
    <row r="41" spans="1:81" ht="12.6" customHeight="1">
      <c r="A41" s="4904"/>
      <c r="B41" s="4905"/>
      <c r="C41" s="4905"/>
      <c r="D41" s="4905"/>
      <c r="E41" s="4905"/>
      <c r="F41" s="4905"/>
      <c r="G41" s="4905"/>
      <c r="H41" s="4905"/>
      <c r="I41" s="4900" t="s">
        <v>1242</v>
      </c>
      <c r="J41" s="4900"/>
      <c r="K41" s="4900"/>
      <c r="L41" s="4900"/>
      <c r="M41" s="4900"/>
      <c r="N41" s="4911" t="s">
        <v>1241</v>
      </c>
      <c r="O41" s="4911"/>
      <c r="P41" s="4909"/>
      <c r="Q41" s="4909"/>
      <c r="R41" s="4909"/>
      <c r="S41" s="4909"/>
      <c r="T41" s="4906"/>
      <c r="U41" s="4906"/>
      <c r="V41" s="4906"/>
      <c r="W41" s="4906"/>
      <c r="X41" s="4906"/>
      <c r="Y41" s="4906"/>
      <c r="Z41" s="4899"/>
      <c r="AA41" s="4899"/>
      <c r="AB41" s="4899"/>
      <c r="AC41" s="4899"/>
      <c r="AD41" s="4899"/>
      <c r="AE41" s="4899"/>
      <c r="AF41" s="4899"/>
      <c r="AG41" s="4899"/>
      <c r="AH41" s="4899"/>
      <c r="AI41" s="4899"/>
      <c r="AJ41" s="4899"/>
      <c r="AK41" s="4899"/>
      <c r="AL41" s="4899"/>
      <c r="AM41" s="4899"/>
      <c r="AN41" s="4899"/>
      <c r="AO41" s="412"/>
      <c r="CC41" s="215"/>
    </row>
    <row r="42" spans="1:81" ht="12.6" customHeight="1">
      <c r="A42" s="4904"/>
      <c r="B42" s="4905"/>
      <c r="C42" s="4905"/>
      <c r="D42" s="4905"/>
      <c r="E42" s="4905"/>
      <c r="F42" s="4905"/>
      <c r="G42" s="4905"/>
      <c r="H42" s="4905"/>
      <c r="I42" s="4900"/>
      <c r="J42" s="4900"/>
      <c r="K42" s="4900"/>
      <c r="L42" s="4900"/>
      <c r="M42" s="4900"/>
      <c r="N42" s="4911"/>
      <c r="O42" s="4911"/>
      <c r="P42" s="4909"/>
      <c r="Q42" s="4909"/>
      <c r="R42" s="4909"/>
      <c r="S42" s="4909"/>
      <c r="T42" s="4906"/>
      <c r="U42" s="4906"/>
      <c r="V42" s="4906"/>
      <c r="W42" s="4906"/>
      <c r="X42" s="4906"/>
      <c r="Y42" s="4906"/>
      <c r="Z42" s="4899"/>
      <c r="AA42" s="4899"/>
      <c r="AB42" s="4899"/>
      <c r="AC42" s="4899"/>
      <c r="AD42" s="4899"/>
      <c r="AE42" s="4899"/>
      <c r="AF42" s="4899"/>
      <c r="AG42" s="4899"/>
      <c r="AH42" s="4899"/>
      <c r="AI42" s="4899"/>
      <c r="AJ42" s="4899"/>
      <c r="AK42" s="4899"/>
      <c r="AL42" s="4899"/>
      <c r="AM42" s="4899"/>
      <c r="AN42" s="4899"/>
      <c r="AO42" s="412"/>
      <c r="CC42" s="215"/>
    </row>
    <row r="43" spans="1:81" ht="12.6" customHeight="1">
      <c r="A43" s="4904"/>
      <c r="B43" s="4905"/>
      <c r="C43" s="4905"/>
      <c r="D43" s="4905"/>
      <c r="E43" s="4905"/>
      <c r="F43" s="4905"/>
      <c r="G43" s="4905"/>
      <c r="H43" s="4905"/>
      <c r="I43" s="4900" t="s">
        <v>1168</v>
      </c>
      <c r="J43" s="4900"/>
      <c r="K43" s="4900"/>
      <c r="L43" s="4900"/>
      <c r="M43" s="4900"/>
      <c r="N43" s="4911" t="s">
        <v>1241</v>
      </c>
      <c r="O43" s="4911"/>
      <c r="P43" s="4910">
        <f>SUM(P39:S42)</f>
        <v>0</v>
      </c>
      <c r="Q43" s="4910"/>
      <c r="R43" s="4910"/>
      <c r="S43" s="4910"/>
      <c r="T43" s="4906"/>
      <c r="U43" s="4906"/>
      <c r="V43" s="4906"/>
      <c r="W43" s="4906"/>
      <c r="X43" s="4906"/>
      <c r="Y43" s="4906"/>
      <c r="Z43" s="4899"/>
      <c r="AA43" s="4899"/>
      <c r="AB43" s="4899"/>
      <c r="AC43" s="4899"/>
      <c r="AD43" s="4899"/>
      <c r="AE43" s="4899"/>
      <c r="AF43" s="4899"/>
      <c r="AG43" s="4899"/>
      <c r="AH43" s="4899"/>
      <c r="AI43" s="4899"/>
      <c r="AJ43" s="4899"/>
      <c r="AK43" s="4899"/>
      <c r="AL43" s="4899"/>
      <c r="AM43" s="4899"/>
      <c r="AN43" s="4899"/>
      <c r="AO43" s="412"/>
      <c r="CC43" s="215"/>
    </row>
    <row r="44" spans="1:81" ht="12.6" customHeight="1">
      <c r="A44" s="4904"/>
      <c r="B44" s="4905"/>
      <c r="C44" s="4905"/>
      <c r="D44" s="4905"/>
      <c r="E44" s="4905"/>
      <c r="F44" s="4905"/>
      <c r="G44" s="4905"/>
      <c r="H44" s="4905"/>
      <c r="I44" s="4900"/>
      <c r="J44" s="4900"/>
      <c r="K44" s="4900"/>
      <c r="L44" s="4900"/>
      <c r="M44" s="4900"/>
      <c r="N44" s="4911"/>
      <c r="O44" s="4911"/>
      <c r="P44" s="4910"/>
      <c r="Q44" s="4910"/>
      <c r="R44" s="4910"/>
      <c r="S44" s="4910"/>
      <c r="T44" s="4906"/>
      <c r="U44" s="4906"/>
      <c r="V44" s="4906"/>
      <c r="W44" s="4906"/>
      <c r="X44" s="4906"/>
      <c r="Y44" s="4906"/>
      <c r="Z44" s="4899"/>
      <c r="AA44" s="4899"/>
      <c r="AB44" s="4899"/>
      <c r="AC44" s="4899"/>
      <c r="AD44" s="4899"/>
      <c r="AE44" s="4899"/>
      <c r="AF44" s="4899"/>
      <c r="AG44" s="4899"/>
      <c r="AH44" s="4899"/>
      <c r="AI44" s="4899"/>
      <c r="AJ44" s="4899"/>
      <c r="AK44" s="4899"/>
      <c r="AL44" s="4899"/>
      <c r="AM44" s="4899"/>
      <c r="AN44" s="4899"/>
      <c r="AO44" s="412"/>
      <c r="CC44" s="215"/>
    </row>
    <row r="45" spans="1:81" ht="15" customHeight="1">
      <c r="A45" s="4904" t="s">
        <v>72</v>
      </c>
      <c r="B45" s="4905" t="s">
        <v>2117</v>
      </c>
      <c r="C45" s="4905"/>
      <c r="D45" s="4905"/>
      <c r="E45" s="4905"/>
      <c r="F45" s="4905"/>
      <c r="G45" s="4905"/>
      <c r="H45" s="4905"/>
      <c r="I45" s="4900" t="s">
        <v>1240</v>
      </c>
      <c r="J45" s="4900"/>
      <c r="K45" s="4900"/>
      <c r="L45" s="4900"/>
      <c r="M45" s="4900"/>
      <c r="N45" s="4911" t="s">
        <v>2118</v>
      </c>
      <c r="O45" s="4911"/>
      <c r="P45" s="4909"/>
      <c r="Q45" s="4909"/>
      <c r="R45" s="4909"/>
      <c r="S45" s="4909"/>
      <c r="T45" s="4906"/>
      <c r="U45" s="4906"/>
      <c r="V45" s="4906"/>
      <c r="W45" s="4906"/>
      <c r="X45" s="4906"/>
      <c r="Y45" s="4906"/>
      <c r="Z45" s="4899" t="s">
        <v>2288</v>
      </c>
      <c r="AA45" s="4899"/>
      <c r="AB45" s="4899"/>
      <c r="AC45" s="4899"/>
      <c r="AD45" s="4899"/>
      <c r="AE45" s="4899"/>
      <c r="AF45" s="4899"/>
      <c r="AG45" s="4899"/>
      <c r="AH45" s="4899"/>
      <c r="AI45" s="4899"/>
      <c r="AJ45" s="4899"/>
      <c r="AK45" s="4899"/>
      <c r="AL45" s="4899"/>
      <c r="AM45" s="4899"/>
      <c r="AN45" s="4899"/>
      <c r="AO45" s="412"/>
      <c r="CC45" s="215"/>
    </row>
    <row r="46" spans="1:81" ht="15" customHeight="1">
      <c r="A46" s="4904"/>
      <c r="B46" s="4905"/>
      <c r="C46" s="4905"/>
      <c r="D46" s="4905"/>
      <c r="E46" s="4905"/>
      <c r="F46" s="4905"/>
      <c r="G46" s="4905"/>
      <c r="H46" s="4905"/>
      <c r="I46" s="4900"/>
      <c r="J46" s="4900"/>
      <c r="K46" s="4900"/>
      <c r="L46" s="4900"/>
      <c r="M46" s="4900"/>
      <c r="N46" s="4911"/>
      <c r="O46" s="4911"/>
      <c r="P46" s="4909"/>
      <c r="Q46" s="4909"/>
      <c r="R46" s="4909"/>
      <c r="S46" s="4909"/>
      <c r="T46" s="4906"/>
      <c r="U46" s="4906"/>
      <c r="V46" s="4906"/>
      <c r="W46" s="4906"/>
      <c r="X46" s="4906"/>
      <c r="Y46" s="4906"/>
      <c r="Z46" s="4899"/>
      <c r="AA46" s="4899"/>
      <c r="AB46" s="4899"/>
      <c r="AC46" s="4899"/>
      <c r="AD46" s="4899"/>
      <c r="AE46" s="4899"/>
      <c r="AF46" s="4899"/>
      <c r="AG46" s="4899"/>
      <c r="AH46" s="4899"/>
      <c r="AI46" s="4899"/>
      <c r="AJ46" s="4899"/>
      <c r="AK46" s="4899"/>
      <c r="AL46" s="4899"/>
      <c r="AM46" s="4899"/>
      <c r="AN46" s="4899"/>
      <c r="AO46" s="412"/>
      <c r="CC46" s="215"/>
    </row>
    <row r="47" spans="1:81" ht="15" customHeight="1">
      <c r="A47" s="4904"/>
      <c r="B47" s="4905"/>
      <c r="C47" s="4905"/>
      <c r="D47" s="4905"/>
      <c r="E47" s="4905"/>
      <c r="F47" s="4905"/>
      <c r="G47" s="4905"/>
      <c r="H47" s="4905"/>
      <c r="I47" s="4900" t="s">
        <v>1242</v>
      </c>
      <c r="J47" s="4900"/>
      <c r="K47" s="4900"/>
      <c r="L47" s="4900"/>
      <c r="M47" s="4900"/>
      <c r="N47" s="4911" t="s">
        <v>2119</v>
      </c>
      <c r="O47" s="4911"/>
      <c r="P47" s="4909"/>
      <c r="Q47" s="4909"/>
      <c r="R47" s="4909"/>
      <c r="S47" s="4909"/>
      <c r="T47" s="4906"/>
      <c r="U47" s="4906"/>
      <c r="V47" s="4906"/>
      <c r="W47" s="4906"/>
      <c r="X47" s="4906"/>
      <c r="Y47" s="4906"/>
      <c r="Z47" s="4899"/>
      <c r="AA47" s="4899"/>
      <c r="AB47" s="4899"/>
      <c r="AC47" s="4899"/>
      <c r="AD47" s="4899"/>
      <c r="AE47" s="4899"/>
      <c r="AF47" s="4899"/>
      <c r="AG47" s="4899"/>
      <c r="AH47" s="4899"/>
      <c r="AI47" s="4899"/>
      <c r="AJ47" s="4899"/>
      <c r="AK47" s="4899"/>
      <c r="AL47" s="4899"/>
      <c r="AM47" s="4899"/>
      <c r="AN47" s="4899"/>
      <c r="AO47" s="412"/>
      <c r="CC47" s="215"/>
    </row>
    <row r="48" spans="1:81" ht="15" customHeight="1">
      <c r="A48" s="4904"/>
      <c r="B48" s="4905"/>
      <c r="C48" s="4905"/>
      <c r="D48" s="4905"/>
      <c r="E48" s="4905"/>
      <c r="F48" s="4905"/>
      <c r="G48" s="4905"/>
      <c r="H48" s="4905"/>
      <c r="I48" s="4900"/>
      <c r="J48" s="4900"/>
      <c r="K48" s="4900"/>
      <c r="L48" s="4900"/>
      <c r="M48" s="4900"/>
      <c r="N48" s="4911"/>
      <c r="O48" s="4911"/>
      <c r="P48" s="4909"/>
      <c r="Q48" s="4909"/>
      <c r="R48" s="4909"/>
      <c r="S48" s="4909"/>
      <c r="T48" s="4906"/>
      <c r="U48" s="4906"/>
      <c r="V48" s="4906"/>
      <c r="W48" s="4906"/>
      <c r="X48" s="4906"/>
      <c r="Y48" s="4906"/>
      <c r="Z48" s="4899"/>
      <c r="AA48" s="4899"/>
      <c r="AB48" s="4899"/>
      <c r="AC48" s="4899"/>
      <c r="AD48" s="4899"/>
      <c r="AE48" s="4899"/>
      <c r="AF48" s="4899"/>
      <c r="AG48" s="4899"/>
      <c r="AH48" s="4899"/>
      <c r="AI48" s="4899"/>
      <c r="AJ48" s="4899"/>
      <c r="AK48" s="4899"/>
      <c r="AL48" s="4899"/>
      <c r="AM48" s="4899"/>
      <c r="AN48" s="4899"/>
      <c r="AO48" s="412"/>
      <c r="CC48" s="215"/>
    </row>
    <row r="49" spans="1:81" ht="15" customHeight="1">
      <c r="A49" s="4904"/>
      <c r="B49" s="4905"/>
      <c r="C49" s="4905"/>
      <c r="D49" s="4905"/>
      <c r="E49" s="4905"/>
      <c r="F49" s="4905"/>
      <c r="G49" s="4905"/>
      <c r="H49" s="4905"/>
      <c r="I49" s="4900" t="s">
        <v>1168</v>
      </c>
      <c r="J49" s="4900"/>
      <c r="K49" s="4900"/>
      <c r="L49" s="4900"/>
      <c r="M49" s="4900"/>
      <c r="N49" s="4911" t="s">
        <v>2119</v>
      </c>
      <c r="O49" s="4911"/>
      <c r="P49" s="4910">
        <f>SUM(P45:S48)</f>
        <v>0</v>
      </c>
      <c r="Q49" s="4910"/>
      <c r="R49" s="4910"/>
      <c r="S49" s="4910"/>
      <c r="T49" s="4906"/>
      <c r="U49" s="4906"/>
      <c r="V49" s="4906"/>
      <c r="W49" s="4906"/>
      <c r="X49" s="4906"/>
      <c r="Y49" s="4906"/>
      <c r="Z49" s="4899"/>
      <c r="AA49" s="4899"/>
      <c r="AB49" s="4899"/>
      <c r="AC49" s="4899"/>
      <c r="AD49" s="4899"/>
      <c r="AE49" s="4899"/>
      <c r="AF49" s="4899"/>
      <c r="AG49" s="4899"/>
      <c r="AH49" s="4899"/>
      <c r="AI49" s="4899"/>
      <c r="AJ49" s="4899"/>
      <c r="AK49" s="4899"/>
      <c r="AL49" s="4899"/>
      <c r="AM49" s="4899"/>
      <c r="AN49" s="4899"/>
      <c r="AO49" s="412"/>
      <c r="CC49" s="215"/>
    </row>
    <row r="50" spans="1:81" ht="15" customHeight="1">
      <c r="A50" s="4904"/>
      <c r="B50" s="4905"/>
      <c r="C50" s="4905"/>
      <c r="D50" s="4905"/>
      <c r="E50" s="4905"/>
      <c r="F50" s="4905"/>
      <c r="G50" s="4905"/>
      <c r="H50" s="4905"/>
      <c r="I50" s="4900"/>
      <c r="J50" s="4900"/>
      <c r="K50" s="4900"/>
      <c r="L50" s="4900"/>
      <c r="M50" s="4900"/>
      <c r="N50" s="4911"/>
      <c r="O50" s="4911"/>
      <c r="P50" s="4910"/>
      <c r="Q50" s="4910"/>
      <c r="R50" s="4910"/>
      <c r="S50" s="4910"/>
      <c r="T50" s="4906"/>
      <c r="U50" s="4906"/>
      <c r="V50" s="4906"/>
      <c r="W50" s="4906"/>
      <c r="X50" s="4906"/>
      <c r="Y50" s="4906"/>
      <c r="Z50" s="4899"/>
      <c r="AA50" s="4899"/>
      <c r="AB50" s="4899"/>
      <c r="AC50" s="4899"/>
      <c r="AD50" s="4899"/>
      <c r="AE50" s="4899"/>
      <c r="AF50" s="4899"/>
      <c r="AG50" s="4899"/>
      <c r="AH50" s="4899"/>
      <c r="AI50" s="4899"/>
      <c r="AJ50" s="4899"/>
      <c r="AK50" s="4899"/>
      <c r="AL50" s="4899"/>
      <c r="AM50" s="4899"/>
      <c r="AN50" s="4899"/>
      <c r="AO50" s="412"/>
      <c r="CC50" s="215"/>
    </row>
    <row r="51" spans="1:81" ht="12.6" customHeight="1">
      <c r="A51" s="4904" t="s">
        <v>72</v>
      </c>
      <c r="B51" s="4905" t="s">
        <v>2120</v>
      </c>
      <c r="C51" s="4905"/>
      <c r="D51" s="4905"/>
      <c r="E51" s="4905"/>
      <c r="F51" s="4905"/>
      <c r="G51" s="4905"/>
      <c r="H51" s="4905"/>
      <c r="I51" s="4900" t="s">
        <v>1240</v>
      </c>
      <c r="J51" s="4900"/>
      <c r="K51" s="4900"/>
      <c r="L51" s="4900"/>
      <c r="M51" s="4900"/>
      <c r="N51" s="4911" t="s">
        <v>2121</v>
      </c>
      <c r="O51" s="4911"/>
      <c r="P51" s="4909"/>
      <c r="Q51" s="4909"/>
      <c r="R51" s="4909"/>
      <c r="S51" s="4909"/>
      <c r="T51" s="4906"/>
      <c r="U51" s="4906"/>
      <c r="V51" s="4906"/>
      <c r="W51" s="4906"/>
      <c r="X51" s="4906"/>
      <c r="Y51" s="4906"/>
      <c r="Z51" s="4899" t="s">
        <v>2289</v>
      </c>
      <c r="AA51" s="4899"/>
      <c r="AB51" s="4899"/>
      <c r="AC51" s="4899"/>
      <c r="AD51" s="4899"/>
      <c r="AE51" s="4899"/>
      <c r="AF51" s="4899"/>
      <c r="AG51" s="4899"/>
      <c r="AH51" s="4899"/>
      <c r="AI51" s="4899"/>
      <c r="AJ51" s="4899"/>
      <c r="AK51" s="4899"/>
      <c r="AL51" s="4899"/>
      <c r="AM51" s="4899"/>
      <c r="AN51" s="4899"/>
      <c r="CC51" s="215"/>
    </row>
    <row r="52" spans="1:81" ht="12.6" customHeight="1">
      <c r="A52" s="4904"/>
      <c r="B52" s="4905"/>
      <c r="C52" s="4905"/>
      <c r="D52" s="4905"/>
      <c r="E52" s="4905"/>
      <c r="F52" s="4905"/>
      <c r="G52" s="4905"/>
      <c r="H52" s="4905"/>
      <c r="I52" s="4900"/>
      <c r="J52" s="4900"/>
      <c r="K52" s="4900"/>
      <c r="L52" s="4900"/>
      <c r="M52" s="4900"/>
      <c r="N52" s="4911"/>
      <c r="O52" s="4911"/>
      <c r="P52" s="4909"/>
      <c r="Q52" s="4909"/>
      <c r="R52" s="4909"/>
      <c r="S52" s="4909"/>
      <c r="T52" s="4906"/>
      <c r="U52" s="4906"/>
      <c r="V52" s="4906"/>
      <c r="W52" s="4906"/>
      <c r="X52" s="4906"/>
      <c r="Y52" s="4906"/>
      <c r="Z52" s="4899"/>
      <c r="AA52" s="4899"/>
      <c r="AB52" s="4899"/>
      <c r="AC52" s="4899"/>
      <c r="AD52" s="4899"/>
      <c r="AE52" s="4899"/>
      <c r="AF52" s="4899"/>
      <c r="AG52" s="4899"/>
      <c r="AH52" s="4899"/>
      <c r="AI52" s="4899"/>
      <c r="AJ52" s="4899"/>
      <c r="AK52" s="4899"/>
      <c r="AL52" s="4899"/>
      <c r="AM52" s="4899"/>
      <c r="AN52" s="4899"/>
      <c r="CC52" s="215"/>
    </row>
    <row r="53" spans="1:81" ht="12.6" customHeight="1">
      <c r="A53" s="4904"/>
      <c r="B53" s="4905"/>
      <c r="C53" s="4905"/>
      <c r="D53" s="4905"/>
      <c r="E53" s="4905"/>
      <c r="F53" s="4905"/>
      <c r="G53" s="4905"/>
      <c r="H53" s="4905"/>
      <c r="I53" s="4900" t="s">
        <v>1242</v>
      </c>
      <c r="J53" s="4900"/>
      <c r="K53" s="4900"/>
      <c r="L53" s="4900"/>
      <c r="M53" s="4900"/>
      <c r="N53" s="4901" t="s">
        <v>2121</v>
      </c>
      <c r="O53" s="4901"/>
      <c r="P53" s="4909"/>
      <c r="Q53" s="4909"/>
      <c r="R53" s="4909"/>
      <c r="S53" s="4909"/>
      <c r="T53" s="4906"/>
      <c r="U53" s="4906"/>
      <c r="V53" s="4906"/>
      <c r="W53" s="4906"/>
      <c r="X53" s="4906"/>
      <c r="Y53" s="4906"/>
      <c r="Z53" s="4899"/>
      <c r="AA53" s="4899"/>
      <c r="AB53" s="4899"/>
      <c r="AC53" s="4899"/>
      <c r="AD53" s="4899"/>
      <c r="AE53" s="4899"/>
      <c r="AF53" s="4899"/>
      <c r="AG53" s="4899"/>
      <c r="AH53" s="4899"/>
      <c r="AI53" s="4899"/>
      <c r="AJ53" s="4899"/>
      <c r="AK53" s="4899"/>
      <c r="AL53" s="4899"/>
      <c r="AM53" s="4899"/>
      <c r="AN53" s="4899"/>
      <c r="CC53" s="215"/>
    </row>
    <row r="54" spans="1:81" ht="12.6" customHeight="1">
      <c r="A54" s="4904"/>
      <c r="B54" s="4905"/>
      <c r="C54" s="4905"/>
      <c r="D54" s="4905"/>
      <c r="E54" s="4905"/>
      <c r="F54" s="4905"/>
      <c r="G54" s="4905"/>
      <c r="H54" s="4905"/>
      <c r="I54" s="4900"/>
      <c r="J54" s="4900"/>
      <c r="K54" s="4900"/>
      <c r="L54" s="4900"/>
      <c r="M54" s="4900"/>
      <c r="N54" s="4901"/>
      <c r="O54" s="4901"/>
      <c r="P54" s="4909"/>
      <c r="Q54" s="4909"/>
      <c r="R54" s="4909"/>
      <c r="S54" s="4909"/>
      <c r="T54" s="4906"/>
      <c r="U54" s="4906"/>
      <c r="V54" s="4906"/>
      <c r="W54" s="4906"/>
      <c r="X54" s="4906"/>
      <c r="Y54" s="4906"/>
      <c r="Z54" s="4899"/>
      <c r="AA54" s="4899"/>
      <c r="AB54" s="4899"/>
      <c r="AC54" s="4899"/>
      <c r="AD54" s="4899"/>
      <c r="AE54" s="4899"/>
      <c r="AF54" s="4899"/>
      <c r="AG54" s="4899"/>
      <c r="AH54" s="4899"/>
      <c r="AI54" s="4899"/>
      <c r="AJ54" s="4899"/>
      <c r="AK54" s="4899"/>
      <c r="AL54" s="4899"/>
      <c r="AM54" s="4899"/>
      <c r="AN54" s="4899"/>
      <c r="AO54" s="412"/>
      <c r="CC54" s="215"/>
    </row>
    <row r="55" spans="1:81" ht="12.6" customHeight="1">
      <c r="A55" s="4904"/>
      <c r="B55" s="4905"/>
      <c r="C55" s="4905"/>
      <c r="D55" s="4905"/>
      <c r="E55" s="4905"/>
      <c r="F55" s="4905"/>
      <c r="G55" s="4905"/>
      <c r="H55" s="4905"/>
      <c r="I55" s="4900" t="s">
        <v>1168</v>
      </c>
      <c r="J55" s="4900"/>
      <c r="K55" s="4900"/>
      <c r="L55" s="4900"/>
      <c r="M55" s="4900"/>
      <c r="N55" s="4901" t="s">
        <v>2121</v>
      </c>
      <c r="O55" s="4901"/>
      <c r="P55" s="4910">
        <f>SUM(P51:S54)</f>
        <v>0</v>
      </c>
      <c r="Q55" s="4910"/>
      <c r="R55" s="4910"/>
      <c r="S55" s="4910"/>
      <c r="T55" s="4906"/>
      <c r="U55" s="4906"/>
      <c r="V55" s="4906"/>
      <c r="W55" s="4906"/>
      <c r="X55" s="4906"/>
      <c r="Y55" s="4906"/>
      <c r="Z55" s="4899"/>
      <c r="AA55" s="4899"/>
      <c r="AB55" s="4899"/>
      <c r="AC55" s="4899"/>
      <c r="AD55" s="4899"/>
      <c r="AE55" s="4899"/>
      <c r="AF55" s="4899"/>
      <c r="AG55" s="4899"/>
      <c r="AH55" s="4899"/>
      <c r="AI55" s="4899"/>
      <c r="AJ55" s="4899"/>
      <c r="AK55" s="4899"/>
      <c r="AL55" s="4899"/>
      <c r="AM55" s="4899"/>
      <c r="AN55" s="4899"/>
      <c r="AO55" s="412"/>
      <c r="CC55" s="215"/>
    </row>
    <row r="56" spans="1:81" ht="12.6" customHeight="1">
      <c r="A56" s="4904"/>
      <c r="B56" s="4905"/>
      <c r="C56" s="4905"/>
      <c r="D56" s="4905"/>
      <c r="E56" s="4905"/>
      <c r="F56" s="4905"/>
      <c r="G56" s="4905"/>
      <c r="H56" s="4905"/>
      <c r="I56" s="4900"/>
      <c r="J56" s="4900"/>
      <c r="K56" s="4900"/>
      <c r="L56" s="4900"/>
      <c r="M56" s="4900"/>
      <c r="N56" s="4901"/>
      <c r="O56" s="4901"/>
      <c r="P56" s="4910"/>
      <c r="Q56" s="4910"/>
      <c r="R56" s="4910"/>
      <c r="S56" s="4910"/>
      <c r="T56" s="4906"/>
      <c r="U56" s="4906"/>
      <c r="V56" s="4906"/>
      <c r="W56" s="4906"/>
      <c r="X56" s="4906"/>
      <c r="Y56" s="4906"/>
      <c r="Z56" s="4899"/>
      <c r="AA56" s="4899"/>
      <c r="AB56" s="4899"/>
      <c r="AC56" s="4899"/>
      <c r="AD56" s="4899"/>
      <c r="AE56" s="4899"/>
      <c r="AF56" s="4899"/>
      <c r="AG56" s="4899"/>
      <c r="AH56" s="4899"/>
      <c r="AI56" s="4899"/>
      <c r="AJ56" s="4899"/>
      <c r="AK56" s="4899"/>
      <c r="AL56" s="4899"/>
      <c r="AM56" s="4899"/>
      <c r="AN56" s="4899"/>
      <c r="AO56" s="412"/>
      <c r="CC56" s="215"/>
    </row>
    <row r="57" spans="1:81" ht="12.6" customHeight="1">
      <c r="A57" s="4904" t="s">
        <v>72</v>
      </c>
      <c r="B57" s="4905" t="s">
        <v>2290</v>
      </c>
      <c r="C57" s="4905"/>
      <c r="D57" s="4905"/>
      <c r="E57" s="4905"/>
      <c r="F57" s="4905"/>
      <c r="G57" s="4905"/>
      <c r="H57" s="4905"/>
      <c r="I57" s="4900" t="s">
        <v>1240</v>
      </c>
      <c r="J57" s="4900"/>
      <c r="K57" s="4900"/>
      <c r="L57" s="4900"/>
      <c r="M57" s="4900"/>
      <c r="N57" s="4901" t="s">
        <v>1241</v>
      </c>
      <c r="O57" s="4901"/>
      <c r="P57" s="4909"/>
      <c r="Q57" s="4909"/>
      <c r="R57" s="4909"/>
      <c r="S57" s="4909"/>
      <c r="T57" s="4906"/>
      <c r="U57" s="4906"/>
      <c r="V57" s="4906"/>
      <c r="W57" s="4906"/>
      <c r="X57" s="4906"/>
      <c r="Y57" s="4906"/>
      <c r="Z57" s="4899" t="s">
        <v>2291</v>
      </c>
      <c r="AA57" s="4899"/>
      <c r="AB57" s="4899"/>
      <c r="AC57" s="4899"/>
      <c r="AD57" s="4899"/>
      <c r="AE57" s="4899"/>
      <c r="AF57" s="4899"/>
      <c r="AG57" s="4899"/>
      <c r="AH57" s="4899"/>
      <c r="AI57" s="4899"/>
      <c r="AJ57" s="4899"/>
      <c r="AK57" s="4899"/>
      <c r="AL57" s="4899"/>
      <c r="AM57" s="4899"/>
      <c r="AN57" s="4899"/>
      <c r="AO57" s="412"/>
      <c r="CC57" s="215"/>
    </row>
    <row r="58" spans="1:81" ht="12.6" customHeight="1">
      <c r="A58" s="4904"/>
      <c r="B58" s="4905"/>
      <c r="C58" s="4905"/>
      <c r="D58" s="4905"/>
      <c r="E58" s="4905"/>
      <c r="F58" s="4905"/>
      <c r="G58" s="4905"/>
      <c r="H58" s="4905"/>
      <c r="I58" s="4900"/>
      <c r="J58" s="4900"/>
      <c r="K58" s="4900"/>
      <c r="L58" s="4900"/>
      <c r="M58" s="4900"/>
      <c r="N58" s="4901"/>
      <c r="O58" s="4901"/>
      <c r="P58" s="4909"/>
      <c r="Q58" s="4909"/>
      <c r="R58" s="4909"/>
      <c r="S58" s="4909"/>
      <c r="T58" s="4906"/>
      <c r="U58" s="4906"/>
      <c r="V58" s="4906"/>
      <c r="W58" s="4906"/>
      <c r="X58" s="4906"/>
      <c r="Y58" s="4906"/>
      <c r="Z58" s="4899"/>
      <c r="AA58" s="4899"/>
      <c r="AB58" s="4899"/>
      <c r="AC58" s="4899"/>
      <c r="AD58" s="4899"/>
      <c r="AE58" s="4899"/>
      <c r="AF58" s="4899"/>
      <c r="AG58" s="4899"/>
      <c r="AH58" s="4899"/>
      <c r="AI58" s="4899"/>
      <c r="AJ58" s="4899"/>
      <c r="AK58" s="4899"/>
      <c r="AL58" s="4899"/>
      <c r="AM58" s="4899"/>
      <c r="AN58" s="4899"/>
      <c r="AO58" s="412"/>
      <c r="CC58" s="215"/>
    </row>
    <row r="59" spans="1:81" ht="12.6" customHeight="1">
      <c r="A59" s="4904"/>
      <c r="B59" s="4905"/>
      <c r="C59" s="4905"/>
      <c r="D59" s="4905"/>
      <c r="E59" s="4905"/>
      <c r="F59" s="4905"/>
      <c r="G59" s="4905"/>
      <c r="H59" s="4905"/>
      <c r="I59" s="4900" t="s">
        <v>1242</v>
      </c>
      <c r="J59" s="4900"/>
      <c r="K59" s="4900"/>
      <c r="L59" s="4900"/>
      <c r="M59" s="4900"/>
      <c r="N59" s="4901" t="s">
        <v>1241</v>
      </c>
      <c r="O59" s="4901"/>
      <c r="P59" s="4909"/>
      <c r="Q59" s="4909"/>
      <c r="R59" s="4909"/>
      <c r="S59" s="4909"/>
      <c r="T59" s="4906"/>
      <c r="U59" s="4906"/>
      <c r="V59" s="4906"/>
      <c r="W59" s="4906"/>
      <c r="X59" s="4906"/>
      <c r="Y59" s="4906"/>
      <c r="Z59" s="4899"/>
      <c r="AA59" s="4899"/>
      <c r="AB59" s="4899"/>
      <c r="AC59" s="4899"/>
      <c r="AD59" s="4899"/>
      <c r="AE59" s="4899"/>
      <c r="AF59" s="4899"/>
      <c r="AG59" s="4899"/>
      <c r="AH59" s="4899"/>
      <c r="AI59" s="4899"/>
      <c r="AJ59" s="4899"/>
      <c r="AK59" s="4899"/>
      <c r="AL59" s="4899"/>
      <c r="AM59" s="4899"/>
      <c r="AN59" s="4899"/>
      <c r="AO59" s="412"/>
      <c r="CC59" s="215"/>
    </row>
    <row r="60" spans="1:81" ht="12.6" customHeight="1">
      <c r="A60" s="4904"/>
      <c r="B60" s="4905"/>
      <c r="C60" s="4905"/>
      <c r="D60" s="4905"/>
      <c r="E60" s="4905"/>
      <c r="F60" s="4905"/>
      <c r="G60" s="4905"/>
      <c r="H60" s="4905"/>
      <c r="I60" s="4900"/>
      <c r="J60" s="4900"/>
      <c r="K60" s="4900"/>
      <c r="L60" s="4900"/>
      <c r="M60" s="4900"/>
      <c r="N60" s="4901"/>
      <c r="O60" s="4901"/>
      <c r="P60" s="4909"/>
      <c r="Q60" s="4909"/>
      <c r="R60" s="4909"/>
      <c r="S60" s="4909"/>
      <c r="T60" s="4906"/>
      <c r="U60" s="4906"/>
      <c r="V60" s="4906"/>
      <c r="W60" s="4906"/>
      <c r="X60" s="4906"/>
      <c r="Y60" s="4906"/>
      <c r="Z60" s="4899"/>
      <c r="AA60" s="4899"/>
      <c r="AB60" s="4899"/>
      <c r="AC60" s="4899"/>
      <c r="AD60" s="4899"/>
      <c r="AE60" s="4899"/>
      <c r="AF60" s="4899"/>
      <c r="AG60" s="4899"/>
      <c r="AH60" s="4899"/>
      <c r="AI60" s="4899"/>
      <c r="AJ60" s="4899"/>
      <c r="AK60" s="4899"/>
      <c r="AL60" s="4899"/>
      <c r="AM60" s="4899"/>
      <c r="AN60" s="4899"/>
      <c r="AO60" s="414"/>
      <c r="CC60" s="215"/>
    </row>
    <row r="61" spans="1:81" ht="12.6" customHeight="1">
      <c r="A61" s="4904"/>
      <c r="B61" s="4905"/>
      <c r="C61" s="4905"/>
      <c r="D61" s="4905"/>
      <c r="E61" s="4905"/>
      <c r="F61" s="4905"/>
      <c r="G61" s="4905"/>
      <c r="H61" s="4905"/>
      <c r="I61" s="4900" t="s">
        <v>1168</v>
      </c>
      <c r="J61" s="4900"/>
      <c r="K61" s="4900"/>
      <c r="L61" s="4900"/>
      <c r="M61" s="4900"/>
      <c r="N61" s="4901" t="s">
        <v>1241</v>
      </c>
      <c r="O61" s="4901"/>
      <c r="P61" s="4910">
        <f>SUM(P57:S60)</f>
        <v>0</v>
      </c>
      <c r="Q61" s="4910"/>
      <c r="R61" s="4910"/>
      <c r="S61" s="4910"/>
      <c r="T61" s="4906"/>
      <c r="U61" s="4906"/>
      <c r="V61" s="4906"/>
      <c r="W61" s="4906"/>
      <c r="X61" s="4906"/>
      <c r="Y61" s="4906"/>
      <c r="Z61" s="4899"/>
      <c r="AA61" s="4899"/>
      <c r="AB61" s="4899"/>
      <c r="AC61" s="4899"/>
      <c r="AD61" s="4899"/>
      <c r="AE61" s="4899"/>
      <c r="AF61" s="4899"/>
      <c r="AG61" s="4899"/>
      <c r="AH61" s="4899"/>
      <c r="AI61" s="4899"/>
      <c r="AJ61" s="4899"/>
      <c r="AK61" s="4899"/>
      <c r="AL61" s="4899"/>
      <c r="AM61" s="4899"/>
      <c r="AN61" s="4899"/>
      <c r="AO61" s="412"/>
      <c r="CC61" s="215"/>
    </row>
    <row r="62" spans="1:81" ht="12.6" customHeight="1">
      <c r="A62" s="4904"/>
      <c r="B62" s="4905"/>
      <c r="C62" s="4905"/>
      <c r="D62" s="4905"/>
      <c r="E62" s="4905"/>
      <c r="F62" s="4905"/>
      <c r="G62" s="4905"/>
      <c r="H62" s="4905"/>
      <c r="I62" s="4900"/>
      <c r="J62" s="4900"/>
      <c r="K62" s="4900"/>
      <c r="L62" s="4900"/>
      <c r="M62" s="4900"/>
      <c r="N62" s="4901"/>
      <c r="O62" s="4901"/>
      <c r="P62" s="4910"/>
      <c r="Q62" s="4910"/>
      <c r="R62" s="4910"/>
      <c r="S62" s="4910"/>
      <c r="T62" s="4906"/>
      <c r="U62" s="4906"/>
      <c r="V62" s="4906"/>
      <c r="W62" s="4906"/>
      <c r="X62" s="4906"/>
      <c r="Y62" s="4906"/>
      <c r="Z62" s="4899"/>
      <c r="AA62" s="4899"/>
      <c r="AB62" s="4899"/>
      <c r="AC62" s="4899"/>
      <c r="AD62" s="4899"/>
      <c r="AE62" s="4899"/>
      <c r="AF62" s="4899"/>
      <c r="AG62" s="4899"/>
      <c r="AH62" s="4899"/>
      <c r="AI62" s="4899"/>
      <c r="AJ62" s="4899"/>
      <c r="AK62" s="4899"/>
      <c r="AL62" s="4899"/>
      <c r="AM62" s="4899"/>
      <c r="AN62" s="4899"/>
      <c r="AO62" s="412"/>
      <c r="CC62" s="215"/>
    </row>
    <row r="63" spans="1:81" ht="12.6" customHeight="1">
      <c r="A63" s="4904" t="s">
        <v>72</v>
      </c>
      <c r="B63" s="4905" t="s">
        <v>1243</v>
      </c>
      <c r="C63" s="4905"/>
      <c r="D63" s="4905"/>
      <c r="E63" s="4905"/>
      <c r="F63" s="4905"/>
      <c r="G63" s="4905"/>
      <c r="H63" s="4905"/>
      <c r="I63" s="4900" t="s">
        <v>1240</v>
      </c>
      <c r="J63" s="4900"/>
      <c r="K63" s="4900"/>
      <c r="L63" s="4900"/>
      <c r="M63" s="4900"/>
      <c r="N63" s="4901" t="s">
        <v>2122</v>
      </c>
      <c r="O63" s="4901"/>
      <c r="P63" s="4909"/>
      <c r="Q63" s="4909"/>
      <c r="R63" s="4909"/>
      <c r="S63" s="4909"/>
      <c r="T63" s="4906"/>
      <c r="U63" s="4906"/>
      <c r="V63" s="4906"/>
      <c r="W63" s="4906"/>
      <c r="X63" s="4906"/>
      <c r="Y63" s="4906"/>
      <c r="Z63" s="4899" t="s">
        <v>2292</v>
      </c>
      <c r="AA63" s="4899"/>
      <c r="AB63" s="4899"/>
      <c r="AC63" s="4899"/>
      <c r="AD63" s="4899"/>
      <c r="AE63" s="4899"/>
      <c r="AF63" s="4899"/>
      <c r="AG63" s="4899"/>
      <c r="AH63" s="4899"/>
      <c r="AI63" s="4899"/>
      <c r="AJ63" s="4899"/>
      <c r="AK63" s="4899"/>
      <c r="AL63" s="4899"/>
      <c r="AM63" s="4899"/>
      <c r="AN63" s="4899"/>
      <c r="AO63" s="412"/>
      <c r="CC63" s="215"/>
    </row>
    <row r="64" spans="1:81" ht="12.6" customHeight="1">
      <c r="A64" s="4904"/>
      <c r="B64" s="4905"/>
      <c r="C64" s="4905"/>
      <c r="D64" s="4905"/>
      <c r="E64" s="4905"/>
      <c r="F64" s="4905"/>
      <c r="G64" s="4905"/>
      <c r="H64" s="4905"/>
      <c r="I64" s="4900"/>
      <c r="J64" s="4900"/>
      <c r="K64" s="4900"/>
      <c r="L64" s="4900"/>
      <c r="M64" s="4900"/>
      <c r="N64" s="4901"/>
      <c r="O64" s="4901"/>
      <c r="P64" s="4909"/>
      <c r="Q64" s="4909"/>
      <c r="R64" s="4909"/>
      <c r="S64" s="4909"/>
      <c r="T64" s="4906"/>
      <c r="U64" s="4906"/>
      <c r="V64" s="4906"/>
      <c r="W64" s="4906"/>
      <c r="X64" s="4906"/>
      <c r="Y64" s="4906"/>
      <c r="Z64" s="4899"/>
      <c r="AA64" s="4899"/>
      <c r="AB64" s="4899"/>
      <c r="AC64" s="4899"/>
      <c r="AD64" s="4899"/>
      <c r="AE64" s="4899"/>
      <c r="AF64" s="4899"/>
      <c r="AG64" s="4899"/>
      <c r="AH64" s="4899"/>
      <c r="AI64" s="4899"/>
      <c r="AJ64" s="4899"/>
      <c r="AK64" s="4899"/>
      <c r="AL64" s="4899"/>
      <c r="AM64" s="4899"/>
      <c r="AN64" s="4899"/>
      <c r="AO64" s="412"/>
      <c r="CC64" s="215"/>
    </row>
    <row r="65" spans="1:81" ht="12.6" customHeight="1">
      <c r="A65" s="4904"/>
      <c r="B65" s="4905"/>
      <c r="C65" s="4905"/>
      <c r="D65" s="4905"/>
      <c r="E65" s="4905"/>
      <c r="F65" s="4905"/>
      <c r="G65" s="4905"/>
      <c r="H65" s="4905"/>
      <c r="I65" s="4900" t="s">
        <v>1242</v>
      </c>
      <c r="J65" s="4900"/>
      <c r="K65" s="4900"/>
      <c r="L65" s="4900"/>
      <c r="M65" s="4900"/>
      <c r="N65" s="4901" t="s">
        <v>2122</v>
      </c>
      <c r="O65" s="4901"/>
      <c r="P65" s="4909"/>
      <c r="Q65" s="4909"/>
      <c r="R65" s="4909"/>
      <c r="S65" s="4909"/>
      <c r="T65" s="4906"/>
      <c r="U65" s="4906"/>
      <c r="V65" s="4906"/>
      <c r="W65" s="4906"/>
      <c r="X65" s="4906"/>
      <c r="Y65" s="4906"/>
      <c r="Z65" s="4899"/>
      <c r="AA65" s="4899"/>
      <c r="AB65" s="4899"/>
      <c r="AC65" s="4899"/>
      <c r="AD65" s="4899"/>
      <c r="AE65" s="4899"/>
      <c r="AF65" s="4899"/>
      <c r="AG65" s="4899"/>
      <c r="AH65" s="4899"/>
      <c r="AI65" s="4899"/>
      <c r="AJ65" s="4899"/>
      <c r="AK65" s="4899"/>
      <c r="AL65" s="4899"/>
      <c r="AM65" s="4899"/>
      <c r="AN65" s="4899"/>
      <c r="AO65" s="412"/>
      <c r="CC65" s="215"/>
    </row>
    <row r="66" spans="1:81" ht="12.6" customHeight="1">
      <c r="A66" s="4904"/>
      <c r="B66" s="4905"/>
      <c r="C66" s="4905"/>
      <c r="D66" s="4905"/>
      <c r="E66" s="4905"/>
      <c r="F66" s="4905"/>
      <c r="G66" s="4905"/>
      <c r="H66" s="4905"/>
      <c r="I66" s="4900"/>
      <c r="J66" s="4900"/>
      <c r="K66" s="4900"/>
      <c r="L66" s="4900"/>
      <c r="M66" s="4900"/>
      <c r="N66" s="4901"/>
      <c r="O66" s="4901"/>
      <c r="P66" s="4909"/>
      <c r="Q66" s="4909"/>
      <c r="R66" s="4909"/>
      <c r="S66" s="4909"/>
      <c r="T66" s="4906"/>
      <c r="U66" s="4906"/>
      <c r="V66" s="4906"/>
      <c r="W66" s="4906"/>
      <c r="X66" s="4906"/>
      <c r="Y66" s="4906"/>
      <c r="Z66" s="4899"/>
      <c r="AA66" s="4899"/>
      <c r="AB66" s="4899"/>
      <c r="AC66" s="4899"/>
      <c r="AD66" s="4899"/>
      <c r="AE66" s="4899"/>
      <c r="AF66" s="4899"/>
      <c r="AG66" s="4899"/>
      <c r="AH66" s="4899"/>
      <c r="AI66" s="4899"/>
      <c r="AJ66" s="4899"/>
      <c r="AK66" s="4899"/>
      <c r="AL66" s="4899"/>
      <c r="AM66" s="4899"/>
      <c r="AN66" s="4899"/>
      <c r="AO66" s="412"/>
      <c r="CC66" s="215"/>
    </row>
    <row r="67" spans="1:81" ht="12.6" customHeight="1">
      <c r="A67" s="4904"/>
      <c r="B67" s="4905"/>
      <c r="C67" s="4905"/>
      <c r="D67" s="4905"/>
      <c r="E67" s="4905"/>
      <c r="F67" s="4905"/>
      <c r="G67" s="4905"/>
      <c r="H67" s="4905"/>
      <c r="I67" s="4900" t="s">
        <v>1168</v>
      </c>
      <c r="J67" s="4900"/>
      <c r="K67" s="4900"/>
      <c r="L67" s="4900"/>
      <c r="M67" s="4900"/>
      <c r="N67" s="4901" t="s">
        <v>2122</v>
      </c>
      <c r="O67" s="4901"/>
      <c r="P67" s="4910">
        <f>SUM(P63:S66)</f>
        <v>0</v>
      </c>
      <c r="Q67" s="4910"/>
      <c r="R67" s="4910"/>
      <c r="S67" s="4910"/>
      <c r="T67" s="4906"/>
      <c r="U67" s="4906"/>
      <c r="V67" s="4906"/>
      <c r="W67" s="4906"/>
      <c r="X67" s="4906"/>
      <c r="Y67" s="4906"/>
      <c r="Z67" s="4899"/>
      <c r="AA67" s="4899"/>
      <c r="AB67" s="4899"/>
      <c r="AC67" s="4899"/>
      <c r="AD67" s="4899"/>
      <c r="AE67" s="4899"/>
      <c r="AF67" s="4899"/>
      <c r="AG67" s="4899"/>
      <c r="AH67" s="4899"/>
      <c r="AI67" s="4899"/>
      <c r="AJ67" s="4899"/>
      <c r="AK67" s="4899"/>
      <c r="AL67" s="4899"/>
      <c r="AM67" s="4899"/>
      <c r="AN67" s="4899"/>
      <c r="AO67" s="412"/>
      <c r="CC67" s="215"/>
    </row>
    <row r="68" spans="1:81" ht="12.6" customHeight="1">
      <c r="A68" s="4904"/>
      <c r="B68" s="4905"/>
      <c r="C68" s="4905"/>
      <c r="D68" s="4905"/>
      <c r="E68" s="4905"/>
      <c r="F68" s="4905"/>
      <c r="G68" s="4905"/>
      <c r="H68" s="4905"/>
      <c r="I68" s="4900"/>
      <c r="J68" s="4900"/>
      <c r="K68" s="4900"/>
      <c r="L68" s="4900"/>
      <c r="M68" s="4900"/>
      <c r="N68" s="4901"/>
      <c r="O68" s="4901"/>
      <c r="P68" s="4910"/>
      <c r="Q68" s="4910"/>
      <c r="R68" s="4910"/>
      <c r="S68" s="4910"/>
      <c r="T68" s="4906"/>
      <c r="U68" s="4906"/>
      <c r="V68" s="4906"/>
      <c r="W68" s="4906"/>
      <c r="X68" s="4906"/>
      <c r="Y68" s="4906"/>
      <c r="Z68" s="4899"/>
      <c r="AA68" s="4899"/>
      <c r="AB68" s="4899"/>
      <c r="AC68" s="4899"/>
      <c r="AD68" s="4899"/>
      <c r="AE68" s="4899"/>
      <c r="AF68" s="4899"/>
      <c r="AG68" s="4899"/>
      <c r="AH68" s="4899"/>
      <c r="AI68" s="4899"/>
      <c r="AJ68" s="4899"/>
      <c r="AK68" s="4899"/>
      <c r="AL68" s="4899"/>
      <c r="AM68" s="4899"/>
      <c r="AN68" s="4899"/>
      <c r="AO68" s="412"/>
      <c r="CC68" s="215"/>
    </row>
    <row r="69" spans="1:81" ht="12.6" customHeight="1">
      <c r="A69" s="4904" t="s">
        <v>72</v>
      </c>
      <c r="B69" s="4905" t="s">
        <v>1244</v>
      </c>
      <c r="C69" s="4905"/>
      <c r="D69" s="4905"/>
      <c r="E69" s="4905"/>
      <c r="F69" s="4905"/>
      <c r="G69" s="4905"/>
      <c r="H69" s="4905"/>
      <c r="I69" s="4900" t="s">
        <v>1240</v>
      </c>
      <c r="J69" s="4900"/>
      <c r="K69" s="4900"/>
      <c r="L69" s="4900"/>
      <c r="M69" s="4900"/>
      <c r="N69" s="4901" t="s">
        <v>1245</v>
      </c>
      <c r="O69" s="4901"/>
      <c r="P69" s="4902"/>
      <c r="Q69" s="4902"/>
      <c r="R69" s="4902"/>
      <c r="S69" s="4902"/>
      <c r="T69" s="4906"/>
      <c r="U69" s="4906"/>
      <c r="V69" s="4906"/>
      <c r="W69" s="4906"/>
      <c r="X69" s="4906"/>
      <c r="Y69" s="4906"/>
      <c r="Z69" s="4899" t="s">
        <v>2293</v>
      </c>
      <c r="AA69" s="4899"/>
      <c r="AB69" s="4899"/>
      <c r="AC69" s="4899"/>
      <c r="AD69" s="4899"/>
      <c r="AE69" s="4899"/>
      <c r="AF69" s="4899"/>
      <c r="AG69" s="4899"/>
      <c r="AH69" s="4899"/>
      <c r="AI69" s="4899"/>
      <c r="AJ69" s="4899"/>
      <c r="AK69" s="4899"/>
      <c r="AL69" s="4899"/>
      <c r="AM69" s="4899"/>
      <c r="AN69" s="4899"/>
      <c r="AO69" s="412"/>
      <c r="AP69" s="412" t="s">
        <v>1526</v>
      </c>
      <c r="CC69" s="215"/>
    </row>
    <row r="70" spans="1:81" ht="12.6" customHeight="1">
      <c r="A70" s="4904"/>
      <c r="B70" s="4905"/>
      <c r="C70" s="4905"/>
      <c r="D70" s="4905"/>
      <c r="E70" s="4905"/>
      <c r="F70" s="4905"/>
      <c r="G70" s="4905"/>
      <c r="H70" s="4905"/>
      <c r="I70" s="4900"/>
      <c r="J70" s="4900"/>
      <c r="K70" s="4900"/>
      <c r="L70" s="4900"/>
      <c r="M70" s="4900"/>
      <c r="N70" s="4901"/>
      <c r="O70" s="4901"/>
      <c r="P70" s="4902"/>
      <c r="Q70" s="4902"/>
      <c r="R70" s="4902"/>
      <c r="S70" s="4902"/>
      <c r="T70" s="4906"/>
      <c r="U70" s="4906"/>
      <c r="V70" s="4906"/>
      <c r="W70" s="4906"/>
      <c r="X70" s="4906"/>
      <c r="Y70" s="4906"/>
      <c r="Z70" s="4899"/>
      <c r="AA70" s="4899"/>
      <c r="AB70" s="4899"/>
      <c r="AC70" s="4899"/>
      <c r="AD70" s="4899"/>
      <c r="AE70" s="4899"/>
      <c r="AF70" s="4899"/>
      <c r="AG70" s="4899"/>
      <c r="AH70" s="4899"/>
      <c r="AI70" s="4899"/>
      <c r="AJ70" s="4899"/>
      <c r="AK70" s="4899"/>
      <c r="AL70" s="4899"/>
      <c r="AM70" s="4899"/>
      <c r="AN70" s="4899"/>
      <c r="AO70" s="412"/>
      <c r="CC70" s="215"/>
    </row>
    <row r="71" spans="1:81" ht="12.6" customHeight="1">
      <c r="A71" s="4904"/>
      <c r="B71" s="4905"/>
      <c r="C71" s="4905"/>
      <c r="D71" s="4905"/>
      <c r="E71" s="4905"/>
      <c r="F71" s="4905"/>
      <c r="G71" s="4905"/>
      <c r="H71" s="4905"/>
      <c r="I71" s="4900" t="s">
        <v>1242</v>
      </c>
      <c r="J71" s="4900"/>
      <c r="K71" s="4900"/>
      <c r="L71" s="4900"/>
      <c r="M71" s="4900"/>
      <c r="N71" s="4901" t="s">
        <v>1245</v>
      </c>
      <c r="O71" s="4901"/>
      <c r="P71" s="4902"/>
      <c r="Q71" s="4902"/>
      <c r="R71" s="4902"/>
      <c r="S71" s="4902"/>
      <c r="T71" s="4906"/>
      <c r="U71" s="4906"/>
      <c r="V71" s="4906"/>
      <c r="W71" s="4906"/>
      <c r="X71" s="4906"/>
      <c r="Y71" s="4906"/>
      <c r="Z71" s="4899"/>
      <c r="AA71" s="4899"/>
      <c r="AB71" s="4899"/>
      <c r="AC71" s="4899"/>
      <c r="AD71" s="4899"/>
      <c r="AE71" s="4899"/>
      <c r="AF71" s="4899"/>
      <c r="AG71" s="4899"/>
      <c r="AH71" s="4899"/>
      <c r="AI71" s="4899"/>
      <c r="AJ71" s="4899"/>
      <c r="AK71" s="4899"/>
      <c r="AL71" s="4899"/>
      <c r="AM71" s="4899"/>
      <c r="AN71" s="4899"/>
      <c r="AO71" s="412"/>
      <c r="CC71" s="215"/>
    </row>
    <row r="72" spans="1:81" ht="12.6" customHeight="1">
      <c r="A72" s="4904"/>
      <c r="B72" s="4905"/>
      <c r="C72" s="4905"/>
      <c r="D72" s="4905"/>
      <c r="E72" s="4905"/>
      <c r="F72" s="4905"/>
      <c r="G72" s="4905"/>
      <c r="H72" s="4905"/>
      <c r="I72" s="4900"/>
      <c r="J72" s="4900"/>
      <c r="K72" s="4900"/>
      <c r="L72" s="4900"/>
      <c r="M72" s="4900"/>
      <c r="N72" s="4901"/>
      <c r="O72" s="4901"/>
      <c r="P72" s="4902"/>
      <c r="Q72" s="4902"/>
      <c r="R72" s="4902"/>
      <c r="S72" s="4902"/>
      <c r="T72" s="4906"/>
      <c r="U72" s="4906"/>
      <c r="V72" s="4906"/>
      <c r="W72" s="4906"/>
      <c r="X72" s="4906"/>
      <c r="Y72" s="4906"/>
      <c r="Z72" s="4899"/>
      <c r="AA72" s="4899"/>
      <c r="AB72" s="4899"/>
      <c r="AC72" s="4899"/>
      <c r="AD72" s="4899"/>
      <c r="AE72" s="4899"/>
      <c r="AF72" s="4899"/>
      <c r="AG72" s="4899"/>
      <c r="AH72" s="4899"/>
      <c r="AI72" s="4899"/>
      <c r="AJ72" s="4899"/>
      <c r="AK72" s="4899"/>
      <c r="AL72" s="4899"/>
      <c r="AM72" s="4899"/>
      <c r="AN72" s="4899"/>
      <c r="AO72" s="412"/>
      <c r="CC72" s="215"/>
    </row>
    <row r="73" spans="1:81" ht="12.6" customHeight="1">
      <c r="A73" s="4904"/>
      <c r="B73" s="4905"/>
      <c r="C73" s="4905"/>
      <c r="D73" s="4905"/>
      <c r="E73" s="4905"/>
      <c r="F73" s="4905"/>
      <c r="G73" s="4905"/>
      <c r="H73" s="4905"/>
      <c r="I73" s="4900" t="s">
        <v>1168</v>
      </c>
      <c r="J73" s="4900"/>
      <c r="K73" s="4900"/>
      <c r="L73" s="4900"/>
      <c r="M73" s="4900"/>
      <c r="N73" s="4901" t="s">
        <v>1245</v>
      </c>
      <c r="O73" s="4901"/>
      <c r="P73" s="4903">
        <f>SUM(P69:S72)</f>
        <v>0</v>
      </c>
      <c r="Q73" s="4903"/>
      <c r="R73" s="4903"/>
      <c r="S73" s="4903"/>
      <c r="T73" s="4906"/>
      <c r="U73" s="4906"/>
      <c r="V73" s="4906"/>
      <c r="W73" s="4906"/>
      <c r="X73" s="4906"/>
      <c r="Y73" s="4906"/>
      <c r="Z73" s="4899"/>
      <c r="AA73" s="4899"/>
      <c r="AB73" s="4899"/>
      <c r="AC73" s="4899"/>
      <c r="AD73" s="4899"/>
      <c r="AE73" s="4899"/>
      <c r="AF73" s="4899"/>
      <c r="AG73" s="4899"/>
      <c r="AH73" s="4899"/>
      <c r="AI73" s="4899"/>
      <c r="AJ73" s="4899"/>
      <c r="AK73" s="4899"/>
      <c r="AL73" s="4899"/>
      <c r="AM73" s="4899"/>
      <c r="AN73" s="4899"/>
      <c r="AO73" s="412"/>
      <c r="CC73" s="215"/>
    </row>
    <row r="74" spans="1:81" ht="12.6" customHeight="1">
      <c r="A74" s="4904"/>
      <c r="B74" s="4905"/>
      <c r="C74" s="4905"/>
      <c r="D74" s="4905"/>
      <c r="E74" s="4905"/>
      <c r="F74" s="4905"/>
      <c r="G74" s="4905"/>
      <c r="H74" s="4905"/>
      <c r="I74" s="4900"/>
      <c r="J74" s="4900"/>
      <c r="K74" s="4900"/>
      <c r="L74" s="4900"/>
      <c r="M74" s="4900"/>
      <c r="N74" s="4901"/>
      <c r="O74" s="4901"/>
      <c r="P74" s="4903"/>
      <c r="Q74" s="4903"/>
      <c r="R74" s="4903"/>
      <c r="S74" s="4903"/>
      <c r="T74" s="4906"/>
      <c r="U74" s="4906"/>
      <c r="V74" s="4906"/>
      <c r="W74" s="4906"/>
      <c r="X74" s="4906"/>
      <c r="Y74" s="4906"/>
      <c r="Z74" s="4899"/>
      <c r="AA74" s="4899"/>
      <c r="AB74" s="4899"/>
      <c r="AC74" s="4899"/>
      <c r="AD74" s="4899"/>
      <c r="AE74" s="4899"/>
      <c r="AF74" s="4899"/>
      <c r="AG74" s="4899"/>
      <c r="AH74" s="4899"/>
      <c r="AI74" s="4899"/>
      <c r="AJ74" s="4899"/>
      <c r="AK74" s="4899"/>
      <c r="AL74" s="4899"/>
      <c r="AM74" s="4899"/>
      <c r="AN74" s="4899"/>
      <c r="AO74" s="412"/>
      <c r="CC74" s="215"/>
    </row>
    <row r="75" spans="1:81" ht="12.6" customHeight="1">
      <c r="A75" s="4904" t="s">
        <v>72</v>
      </c>
      <c r="B75" s="4905" t="s">
        <v>1246</v>
      </c>
      <c r="C75" s="4905"/>
      <c r="D75" s="4905"/>
      <c r="E75" s="4905"/>
      <c r="F75" s="4905"/>
      <c r="G75" s="4905"/>
      <c r="H75" s="4905"/>
      <c r="I75" s="4900" t="s">
        <v>1240</v>
      </c>
      <c r="J75" s="4900"/>
      <c r="K75" s="4900"/>
      <c r="L75" s="4900"/>
      <c r="M75" s="4900"/>
      <c r="N75" s="4901" t="s">
        <v>1245</v>
      </c>
      <c r="O75" s="4901"/>
      <c r="P75" s="4902"/>
      <c r="Q75" s="4902"/>
      <c r="R75" s="4902"/>
      <c r="S75" s="4902"/>
      <c r="T75" s="4906"/>
      <c r="U75" s="4906"/>
      <c r="V75" s="4906"/>
      <c r="W75" s="4906"/>
      <c r="X75" s="4906"/>
      <c r="Y75" s="4906"/>
      <c r="Z75" s="4899" t="s">
        <v>2294</v>
      </c>
      <c r="AA75" s="4899"/>
      <c r="AB75" s="4899"/>
      <c r="AC75" s="4899"/>
      <c r="AD75" s="4899"/>
      <c r="AE75" s="4899"/>
      <c r="AF75" s="4899"/>
      <c r="AG75" s="4899"/>
      <c r="AH75" s="4899"/>
      <c r="AI75" s="4899"/>
      <c r="AJ75" s="4899"/>
      <c r="AK75" s="4899"/>
      <c r="AL75" s="4899"/>
      <c r="AM75" s="4899"/>
      <c r="AN75" s="4899"/>
      <c r="AO75" s="412"/>
      <c r="CC75" s="215"/>
    </row>
    <row r="76" spans="1:81" ht="12.6" customHeight="1">
      <c r="A76" s="4904"/>
      <c r="B76" s="4905"/>
      <c r="C76" s="4905"/>
      <c r="D76" s="4905"/>
      <c r="E76" s="4905"/>
      <c r="F76" s="4905"/>
      <c r="G76" s="4905"/>
      <c r="H76" s="4905"/>
      <c r="I76" s="4900"/>
      <c r="J76" s="4900"/>
      <c r="K76" s="4900"/>
      <c r="L76" s="4900"/>
      <c r="M76" s="4900"/>
      <c r="N76" s="4901"/>
      <c r="O76" s="4901"/>
      <c r="P76" s="4902"/>
      <c r="Q76" s="4902"/>
      <c r="R76" s="4902"/>
      <c r="S76" s="4902"/>
      <c r="T76" s="4906"/>
      <c r="U76" s="4906"/>
      <c r="V76" s="4906"/>
      <c r="W76" s="4906"/>
      <c r="X76" s="4906"/>
      <c r="Y76" s="4906"/>
      <c r="Z76" s="4899"/>
      <c r="AA76" s="4899"/>
      <c r="AB76" s="4899"/>
      <c r="AC76" s="4899"/>
      <c r="AD76" s="4899"/>
      <c r="AE76" s="4899"/>
      <c r="AF76" s="4899"/>
      <c r="AG76" s="4899"/>
      <c r="AH76" s="4899"/>
      <c r="AI76" s="4899"/>
      <c r="AJ76" s="4899"/>
      <c r="AK76" s="4899"/>
      <c r="AL76" s="4899"/>
      <c r="AM76" s="4899"/>
      <c r="AN76" s="4899"/>
      <c r="AO76" s="412"/>
      <c r="CC76" s="215"/>
    </row>
    <row r="77" spans="1:81" ht="12.6" customHeight="1">
      <c r="A77" s="4904"/>
      <c r="B77" s="4905"/>
      <c r="C77" s="4905"/>
      <c r="D77" s="4905"/>
      <c r="E77" s="4905"/>
      <c r="F77" s="4905"/>
      <c r="G77" s="4905"/>
      <c r="H77" s="4905"/>
      <c r="I77" s="4900" t="s">
        <v>1242</v>
      </c>
      <c r="J77" s="4900"/>
      <c r="K77" s="4900"/>
      <c r="L77" s="4900"/>
      <c r="M77" s="4900"/>
      <c r="N77" s="4901" t="s">
        <v>1245</v>
      </c>
      <c r="O77" s="4901"/>
      <c r="P77" s="4902"/>
      <c r="Q77" s="4902"/>
      <c r="R77" s="4902"/>
      <c r="S77" s="4902"/>
      <c r="T77" s="4906"/>
      <c r="U77" s="4906"/>
      <c r="V77" s="4906"/>
      <c r="W77" s="4906"/>
      <c r="X77" s="4906"/>
      <c r="Y77" s="4906"/>
      <c r="Z77" s="4899"/>
      <c r="AA77" s="4899"/>
      <c r="AB77" s="4899"/>
      <c r="AC77" s="4899"/>
      <c r="AD77" s="4899"/>
      <c r="AE77" s="4899"/>
      <c r="AF77" s="4899"/>
      <c r="AG77" s="4899"/>
      <c r="AH77" s="4899"/>
      <c r="AI77" s="4899"/>
      <c r="AJ77" s="4899"/>
      <c r="AK77" s="4899"/>
      <c r="AL77" s="4899"/>
      <c r="AM77" s="4899"/>
      <c r="AN77" s="4899"/>
      <c r="AO77" s="412"/>
      <c r="CC77" s="215"/>
    </row>
    <row r="78" spans="1:81" ht="12.6" customHeight="1">
      <c r="A78" s="4904"/>
      <c r="B78" s="4905"/>
      <c r="C78" s="4905"/>
      <c r="D78" s="4905"/>
      <c r="E78" s="4905"/>
      <c r="F78" s="4905"/>
      <c r="G78" s="4905"/>
      <c r="H78" s="4905"/>
      <c r="I78" s="4900"/>
      <c r="J78" s="4900"/>
      <c r="K78" s="4900"/>
      <c r="L78" s="4900"/>
      <c r="M78" s="4900"/>
      <c r="N78" s="4901"/>
      <c r="O78" s="4901"/>
      <c r="P78" s="4902"/>
      <c r="Q78" s="4902"/>
      <c r="R78" s="4902"/>
      <c r="S78" s="4902"/>
      <c r="T78" s="4906"/>
      <c r="U78" s="4906"/>
      <c r="V78" s="4906"/>
      <c r="W78" s="4906"/>
      <c r="X78" s="4906"/>
      <c r="Y78" s="4906"/>
      <c r="Z78" s="4899"/>
      <c r="AA78" s="4899"/>
      <c r="AB78" s="4899"/>
      <c r="AC78" s="4899"/>
      <c r="AD78" s="4899"/>
      <c r="AE78" s="4899"/>
      <c r="AF78" s="4899"/>
      <c r="AG78" s="4899"/>
      <c r="AH78" s="4899"/>
      <c r="AI78" s="4899"/>
      <c r="AJ78" s="4899"/>
      <c r="AK78" s="4899"/>
      <c r="AL78" s="4899"/>
      <c r="AM78" s="4899"/>
      <c r="AN78" s="4899"/>
      <c r="AO78" s="412"/>
      <c r="CC78" s="215"/>
    </row>
    <row r="79" spans="1:81" ht="12.6" customHeight="1">
      <c r="A79" s="4904"/>
      <c r="B79" s="4905"/>
      <c r="C79" s="4905"/>
      <c r="D79" s="4905"/>
      <c r="E79" s="4905"/>
      <c r="F79" s="4905"/>
      <c r="G79" s="4905"/>
      <c r="H79" s="4905"/>
      <c r="I79" s="4900" t="s">
        <v>1168</v>
      </c>
      <c r="J79" s="4900"/>
      <c r="K79" s="4900"/>
      <c r="L79" s="4900"/>
      <c r="M79" s="4900"/>
      <c r="N79" s="4901" t="s">
        <v>1245</v>
      </c>
      <c r="O79" s="4901"/>
      <c r="P79" s="4903">
        <f>SUM(P75:S78)</f>
        <v>0</v>
      </c>
      <c r="Q79" s="4903"/>
      <c r="R79" s="4903"/>
      <c r="S79" s="4903"/>
      <c r="T79" s="4906"/>
      <c r="U79" s="4906"/>
      <c r="V79" s="4906"/>
      <c r="W79" s="4906"/>
      <c r="X79" s="4906"/>
      <c r="Y79" s="4906"/>
      <c r="Z79" s="4899"/>
      <c r="AA79" s="4899"/>
      <c r="AB79" s="4899"/>
      <c r="AC79" s="4899"/>
      <c r="AD79" s="4899"/>
      <c r="AE79" s="4899"/>
      <c r="AF79" s="4899"/>
      <c r="AG79" s="4899"/>
      <c r="AH79" s="4899"/>
      <c r="AI79" s="4899"/>
      <c r="AJ79" s="4899"/>
      <c r="AK79" s="4899"/>
      <c r="AL79" s="4899"/>
      <c r="AM79" s="4899"/>
      <c r="AN79" s="4899"/>
      <c r="AO79" s="412"/>
      <c r="CC79" s="215"/>
    </row>
    <row r="80" spans="1:81" ht="12.6" customHeight="1">
      <c r="A80" s="4904"/>
      <c r="B80" s="4905"/>
      <c r="C80" s="4905"/>
      <c r="D80" s="4905"/>
      <c r="E80" s="4905"/>
      <c r="F80" s="4905"/>
      <c r="G80" s="4905"/>
      <c r="H80" s="4905"/>
      <c r="I80" s="4900"/>
      <c r="J80" s="4900"/>
      <c r="K80" s="4900"/>
      <c r="L80" s="4900"/>
      <c r="M80" s="4900"/>
      <c r="N80" s="4901"/>
      <c r="O80" s="4901"/>
      <c r="P80" s="4903"/>
      <c r="Q80" s="4903"/>
      <c r="R80" s="4903"/>
      <c r="S80" s="4903"/>
      <c r="T80" s="4906"/>
      <c r="U80" s="4906"/>
      <c r="V80" s="4906"/>
      <c r="W80" s="4906"/>
      <c r="X80" s="4906"/>
      <c r="Y80" s="4906"/>
      <c r="Z80" s="4899"/>
      <c r="AA80" s="4899"/>
      <c r="AB80" s="4899"/>
      <c r="AC80" s="4899"/>
      <c r="AD80" s="4899"/>
      <c r="AE80" s="4899"/>
      <c r="AF80" s="4899"/>
      <c r="AG80" s="4899"/>
      <c r="AH80" s="4899"/>
      <c r="AI80" s="4899"/>
      <c r="AJ80" s="4899"/>
      <c r="AK80" s="4899"/>
      <c r="AL80" s="4899"/>
      <c r="AM80" s="4899"/>
      <c r="AN80" s="4899"/>
      <c r="AO80" s="412"/>
      <c r="CC80" s="215"/>
    </row>
    <row r="81" spans="1:81" ht="12.6" customHeight="1">
      <c r="A81" s="797"/>
      <c r="B81" s="863"/>
      <c r="C81" s="863"/>
      <c r="D81" s="863"/>
      <c r="E81" s="863"/>
      <c r="F81" s="863"/>
      <c r="G81" s="863"/>
      <c r="H81" s="863"/>
      <c r="I81" s="796"/>
      <c r="J81" s="796"/>
      <c r="K81" s="796"/>
      <c r="L81" s="796"/>
      <c r="M81" s="796"/>
      <c r="N81" s="797"/>
      <c r="O81" s="797"/>
      <c r="P81" s="798"/>
      <c r="Q81" s="798"/>
      <c r="R81" s="798"/>
      <c r="S81" s="798"/>
      <c r="T81" s="799"/>
      <c r="U81" s="799"/>
      <c r="V81" s="799"/>
      <c r="W81" s="799"/>
      <c r="X81" s="799"/>
      <c r="Y81" s="799"/>
      <c r="Z81" s="800"/>
      <c r="AA81" s="800"/>
      <c r="AB81" s="800"/>
      <c r="AC81" s="800"/>
      <c r="AD81" s="800"/>
      <c r="AE81" s="800"/>
      <c r="AF81" s="800"/>
      <c r="AG81" s="800"/>
      <c r="AH81" s="800"/>
      <c r="AI81" s="800"/>
      <c r="AJ81" s="800"/>
      <c r="AK81" s="800"/>
      <c r="AL81" s="800"/>
      <c r="AM81" s="800"/>
      <c r="AN81" s="800"/>
      <c r="AO81" s="412"/>
      <c r="CC81" s="215"/>
    </row>
    <row r="82" spans="1:81" ht="12.6" customHeight="1">
      <c r="A82" s="864" t="s">
        <v>2317</v>
      </c>
      <c r="C82" s="864"/>
      <c r="D82" s="864"/>
      <c r="E82" s="864"/>
      <c r="F82" s="864"/>
      <c r="G82" s="864"/>
      <c r="H82" s="864"/>
      <c r="I82" s="864"/>
      <c r="J82" s="864"/>
      <c r="K82" s="864"/>
      <c r="L82" s="864"/>
      <c r="M82" s="864"/>
      <c r="N82" s="864"/>
      <c r="O82" s="864"/>
      <c r="P82" s="864"/>
      <c r="Q82" s="864"/>
      <c r="R82" s="864"/>
      <c r="S82" s="864"/>
      <c r="T82" s="864"/>
      <c r="U82" s="864"/>
      <c r="V82" s="864"/>
      <c r="W82" s="864"/>
      <c r="X82" s="864"/>
      <c r="Y82" s="864"/>
      <c r="Z82" s="864"/>
      <c r="AA82" s="864"/>
      <c r="AB82" s="864"/>
      <c r="AC82" s="864"/>
      <c r="AD82" s="864"/>
      <c r="AE82" s="864"/>
      <c r="AF82" s="864"/>
      <c r="AG82" s="864"/>
      <c r="AH82" s="864"/>
      <c r="AI82" s="864"/>
      <c r="AJ82" s="864"/>
      <c r="AK82" s="864"/>
      <c r="AL82" s="864"/>
      <c r="AM82" s="864"/>
      <c r="AN82" s="864"/>
    </row>
    <row r="83" spans="1:81" ht="15.75" customHeight="1">
      <c r="A83" s="865" t="s">
        <v>2307</v>
      </c>
      <c r="B83" s="4864" t="s">
        <v>2295</v>
      </c>
      <c r="C83" s="4864"/>
      <c r="D83" s="4864"/>
      <c r="E83" s="4864"/>
      <c r="F83" s="4864"/>
      <c r="G83" s="4864"/>
      <c r="H83" s="4864"/>
      <c r="I83" s="4864"/>
      <c r="J83" s="4864"/>
      <c r="K83" s="4864"/>
      <c r="L83" s="4864"/>
      <c r="M83" s="4864"/>
      <c r="N83" s="4864"/>
      <c r="O83" s="4864"/>
      <c r="P83" s="4864"/>
      <c r="Q83" s="4864"/>
      <c r="R83" s="4864"/>
      <c r="S83" s="4864"/>
      <c r="T83" s="4864"/>
      <c r="U83" s="4864"/>
      <c r="V83" s="4864"/>
      <c r="W83" s="4864"/>
      <c r="X83" s="4864"/>
      <c r="Y83" s="4864"/>
      <c r="Z83" s="4864"/>
      <c r="AA83" s="4864"/>
      <c r="AB83" s="4864"/>
      <c r="AC83" s="4864"/>
      <c r="AD83" s="4864"/>
      <c r="AE83" s="4864"/>
      <c r="AF83" s="4864"/>
      <c r="AG83" s="4864"/>
      <c r="AH83" s="4864"/>
      <c r="AI83" s="4864"/>
      <c r="AJ83" s="4864"/>
      <c r="AK83" s="4864"/>
      <c r="AL83" s="4864"/>
      <c r="AM83" s="4864"/>
      <c r="AN83" s="4864"/>
    </row>
    <row r="84" spans="1:81" ht="15.75" customHeight="1">
      <c r="A84" s="865" t="s">
        <v>2308</v>
      </c>
      <c r="B84" s="4864" t="s">
        <v>2296</v>
      </c>
      <c r="C84" s="4864"/>
      <c r="D84" s="4864"/>
      <c r="E84" s="4864"/>
      <c r="F84" s="4864"/>
      <c r="G84" s="4864"/>
      <c r="H84" s="4864"/>
      <c r="I84" s="4864"/>
      <c r="J84" s="4864"/>
      <c r="K84" s="4864"/>
      <c r="L84" s="4864"/>
      <c r="M84" s="4864"/>
      <c r="N84" s="4864"/>
      <c r="O84" s="4864"/>
      <c r="P84" s="4864"/>
      <c r="Q84" s="4864"/>
      <c r="R84" s="4864"/>
      <c r="S84" s="4864"/>
      <c r="T84" s="4864"/>
      <c r="U84" s="4864"/>
      <c r="V84" s="4864"/>
      <c r="W84" s="4864"/>
      <c r="X84" s="4864"/>
      <c r="Y84" s="4864"/>
      <c r="Z84" s="4864"/>
      <c r="AA84" s="4864"/>
      <c r="AB84" s="4864"/>
      <c r="AC84" s="4864"/>
      <c r="AD84" s="4864"/>
      <c r="AE84" s="4864"/>
      <c r="AF84" s="4864"/>
      <c r="AG84" s="4864"/>
      <c r="AH84" s="4864"/>
      <c r="AI84" s="4864"/>
      <c r="AJ84" s="4864"/>
      <c r="AK84" s="4864"/>
      <c r="AL84" s="4864"/>
      <c r="AM84" s="4864"/>
      <c r="AN84" s="4864"/>
    </row>
    <row r="85" spans="1:81" ht="13.5">
      <c r="A85" s="865" t="s">
        <v>2309</v>
      </c>
      <c r="B85" s="4864" t="s">
        <v>2297</v>
      </c>
      <c r="C85" s="4864"/>
      <c r="D85" s="4864"/>
      <c r="E85" s="4864"/>
      <c r="F85" s="4864"/>
      <c r="G85" s="4864"/>
      <c r="H85" s="4864"/>
      <c r="I85" s="4864"/>
      <c r="J85" s="4864"/>
      <c r="K85" s="4864"/>
      <c r="L85" s="4864"/>
      <c r="M85" s="4864"/>
      <c r="N85" s="4864"/>
      <c r="O85" s="4864"/>
      <c r="P85" s="4864"/>
      <c r="Q85" s="4864"/>
      <c r="R85" s="4864"/>
      <c r="S85" s="4864"/>
      <c r="T85" s="4864"/>
      <c r="U85" s="4864"/>
      <c r="V85" s="4864"/>
      <c r="W85" s="4864"/>
      <c r="X85" s="4864"/>
      <c r="Y85" s="4864"/>
      <c r="Z85" s="4864"/>
      <c r="AA85" s="4864"/>
      <c r="AB85" s="4864"/>
      <c r="AC85" s="4864"/>
      <c r="AD85" s="4864"/>
      <c r="AE85" s="4864"/>
      <c r="AF85" s="4864"/>
      <c r="AG85" s="4864"/>
      <c r="AH85" s="4864"/>
      <c r="AI85" s="4864"/>
      <c r="AJ85" s="4864"/>
      <c r="AK85" s="4864"/>
      <c r="AL85" s="4864"/>
      <c r="AM85" s="4864"/>
      <c r="AN85" s="4864"/>
    </row>
    <row r="86" spans="1:81" ht="15.75" customHeight="1">
      <c r="A86" s="865" t="s">
        <v>2310</v>
      </c>
      <c r="B86" s="4907" t="s">
        <v>2318</v>
      </c>
      <c r="C86" s="4907"/>
      <c r="D86" s="4907"/>
      <c r="E86" s="4907"/>
      <c r="F86" s="4907"/>
      <c r="G86" s="4907"/>
      <c r="H86" s="4907"/>
      <c r="I86" s="4907"/>
      <c r="J86" s="4907"/>
      <c r="K86" s="4907"/>
      <c r="L86" s="4907"/>
      <c r="M86" s="4907"/>
      <c r="N86" s="4907"/>
      <c r="O86" s="4907"/>
      <c r="P86" s="4907"/>
      <c r="Q86" s="4907"/>
      <c r="R86" s="4907"/>
      <c r="S86" s="4907"/>
      <c r="T86" s="4907"/>
      <c r="U86" s="4907"/>
      <c r="V86" s="4907"/>
      <c r="W86" s="4907"/>
      <c r="X86" s="4907"/>
      <c r="Y86" s="4907"/>
      <c r="Z86" s="4907"/>
      <c r="AA86" s="4907"/>
      <c r="AB86" s="4907"/>
      <c r="AC86" s="4907"/>
      <c r="AD86" s="4907"/>
      <c r="AE86" s="4907"/>
      <c r="AF86" s="4907"/>
      <c r="AG86" s="4907"/>
      <c r="AH86" s="4907"/>
      <c r="AI86" s="4907"/>
      <c r="AJ86" s="4907"/>
      <c r="AK86" s="4907"/>
      <c r="AL86" s="4907"/>
      <c r="AM86" s="4907"/>
      <c r="AN86" s="4907"/>
    </row>
    <row r="87" spans="1:81" ht="13.5">
      <c r="A87" s="866"/>
      <c r="B87" s="4907"/>
      <c r="C87" s="4907"/>
      <c r="D87" s="4907"/>
      <c r="E87" s="4907"/>
      <c r="F87" s="4907"/>
      <c r="G87" s="4907"/>
      <c r="H87" s="4907"/>
      <c r="I87" s="4907"/>
      <c r="J87" s="4907"/>
      <c r="K87" s="4907"/>
      <c r="L87" s="4907"/>
      <c r="M87" s="4907"/>
      <c r="N87" s="4907"/>
      <c r="O87" s="4907"/>
      <c r="P87" s="4907"/>
      <c r="Q87" s="4907"/>
      <c r="R87" s="4907"/>
      <c r="S87" s="4907"/>
      <c r="T87" s="4907"/>
      <c r="U87" s="4907"/>
      <c r="V87" s="4907"/>
      <c r="W87" s="4907"/>
      <c r="X87" s="4907"/>
      <c r="Y87" s="4907"/>
      <c r="Z87" s="4907"/>
      <c r="AA87" s="4907"/>
      <c r="AB87" s="4907"/>
      <c r="AC87" s="4907"/>
      <c r="AD87" s="4907"/>
      <c r="AE87" s="4907"/>
      <c r="AF87" s="4907"/>
      <c r="AG87" s="4907"/>
      <c r="AH87" s="4907"/>
      <c r="AI87" s="4907"/>
      <c r="AJ87" s="4907"/>
      <c r="AK87" s="4907"/>
      <c r="AL87" s="4907"/>
      <c r="AM87" s="4907"/>
      <c r="AN87" s="4907"/>
    </row>
    <row r="88" spans="1:81" s="296" customFormat="1" ht="15.75" customHeight="1">
      <c r="A88" s="865" t="s">
        <v>2311</v>
      </c>
      <c r="B88" s="4907" t="s">
        <v>2319</v>
      </c>
      <c r="C88" s="4907"/>
      <c r="D88" s="4907"/>
      <c r="E88" s="4907"/>
      <c r="F88" s="4907"/>
      <c r="G88" s="4907"/>
      <c r="H88" s="4907"/>
      <c r="I88" s="4907"/>
      <c r="J88" s="4907"/>
      <c r="K88" s="4907"/>
      <c r="L88" s="4907"/>
      <c r="M88" s="4907"/>
      <c r="N88" s="4907"/>
      <c r="O88" s="4907"/>
      <c r="P88" s="4907"/>
      <c r="Q88" s="4907"/>
      <c r="R88" s="4907"/>
      <c r="S88" s="4907"/>
      <c r="T88" s="4907"/>
      <c r="U88" s="4907"/>
      <c r="V88" s="4907"/>
      <c r="W88" s="4907"/>
      <c r="X88" s="4907"/>
      <c r="Y88" s="4907"/>
      <c r="Z88" s="4907"/>
      <c r="AA88" s="4907"/>
      <c r="AB88" s="4907"/>
      <c r="AC88" s="4907"/>
      <c r="AD88" s="4907"/>
      <c r="AE88" s="4907"/>
      <c r="AF88" s="4907"/>
      <c r="AG88" s="4907"/>
      <c r="AH88" s="4907"/>
      <c r="AI88" s="4907"/>
      <c r="AJ88" s="4907"/>
      <c r="AK88" s="4907"/>
      <c r="AL88" s="4907"/>
      <c r="AM88" s="4907"/>
      <c r="AN88" s="4907"/>
      <c r="CC88" s="415"/>
    </row>
    <row r="89" spans="1:81" s="296" customFormat="1" ht="15.75" customHeight="1">
      <c r="A89" s="866"/>
      <c r="B89" s="4907"/>
      <c r="C89" s="4907"/>
      <c r="D89" s="4907"/>
      <c r="E89" s="4907"/>
      <c r="F89" s="4907"/>
      <c r="G89" s="4907"/>
      <c r="H89" s="4907"/>
      <c r="I89" s="4907"/>
      <c r="J89" s="4907"/>
      <c r="K89" s="4907"/>
      <c r="L89" s="4907"/>
      <c r="M89" s="4907"/>
      <c r="N89" s="4907"/>
      <c r="O89" s="4907"/>
      <c r="P89" s="4907"/>
      <c r="Q89" s="4907"/>
      <c r="R89" s="4907"/>
      <c r="S89" s="4907"/>
      <c r="T89" s="4907"/>
      <c r="U89" s="4907"/>
      <c r="V89" s="4907"/>
      <c r="W89" s="4907"/>
      <c r="X89" s="4907"/>
      <c r="Y89" s="4907"/>
      <c r="Z89" s="4907"/>
      <c r="AA89" s="4907"/>
      <c r="AB89" s="4907"/>
      <c r="AC89" s="4907"/>
      <c r="AD89" s="4907"/>
      <c r="AE89" s="4907"/>
      <c r="AF89" s="4907"/>
      <c r="AG89" s="4907"/>
      <c r="AH89" s="4907"/>
      <c r="AI89" s="4907"/>
      <c r="AJ89" s="4907"/>
      <c r="AK89" s="4907"/>
      <c r="AL89" s="4907"/>
      <c r="AM89" s="4907"/>
      <c r="AN89" s="4907"/>
      <c r="CC89" s="415"/>
    </row>
    <row r="90" spans="1:81" s="296" customFormat="1" ht="15.75" customHeight="1">
      <c r="A90" s="866"/>
      <c r="B90" s="4908" t="s">
        <v>2320</v>
      </c>
      <c r="C90" s="4908"/>
      <c r="D90" s="4908"/>
      <c r="E90" s="4908"/>
      <c r="F90" s="4908"/>
      <c r="G90" s="4908"/>
      <c r="H90" s="4908"/>
      <c r="I90" s="4908"/>
      <c r="J90" s="4908"/>
      <c r="K90" s="4908"/>
      <c r="L90" s="4908"/>
      <c r="M90" s="4908"/>
      <c r="N90" s="4908"/>
      <c r="O90" s="4908"/>
      <c r="P90" s="4908"/>
      <c r="Q90" s="4908"/>
      <c r="R90" s="4908"/>
      <c r="S90" s="4908"/>
      <c r="T90" s="4908"/>
      <c r="U90" s="4908"/>
      <c r="V90" s="4908"/>
      <c r="W90" s="4908"/>
      <c r="X90" s="4908"/>
      <c r="Y90" s="4908"/>
      <c r="Z90" s="4908"/>
      <c r="AA90" s="4908"/>
      <c r="AB90" s="4908"/>
      <c r="AC90" s="4908"/>
      <c r="AD90" s="4908"/>
      <c r="AE90" s="4908"/>
      <c r="AF90" s="4908"/>
      <c r="AG90" s="4908"/>
      <c r="AH90" s="4908"/>
      <c r="AI90" s="4908"/>
      <c r="AJ90" s="4908"/>
      <c r="AK90" s="4908"/>
      <c r="AL90" s="4908"/>
      <c r="AM90" s="4908"/>
      <c r="AN90" s="4908"/>
      <c r="CC90" s="415"/>
    </row>
    <row r="91" spans="1:81" s="296" customFormat="1" ht="15.75" customHeight="1">
      <c r="A91" s="868"/>
      <c r="B91" s="4908" t="s">
        <v>2322</v>
      </c>
      <c r="C91" s="4908"/>
      <c r="D91" s="4908"/>
      <c r="E91" s="4908"/>
      <c r="F91" s="4908"/>
      <c r="G91" s="4908"/>
      <c r="H91" s="4908"/>
      <c r="I91" s="4908"/>
      <c r="J91" s="4908"/>
      <c r="K91" s="4908"/>
      <c r="L91" s="4908"/>
      <c r="M91" s="4908"/>
      <c r="N91" s="4908"/>
      <c r="O91" s="4908"/>
      <c r="P91" s="4908"/>
      <c r="Q91" s="4908"/>
      <c r="R91" s="4908"/>
      <c r="S91" s="4908"/>
      <c r="T91" s="4908"/>
      <c r="U91" s="4908"/>
      <c r="V91" s="4908"/>
      <c r="W91" s="4908"/>
      <c r="X91" s="4908"/>
      <c r="Y91" s="4908"/>
      <c r="Z91" s="4908"/>
      <c r="AA91" s="4908"/>
      <c r="AB91" s="4908"/>
      <c r="AC91" s="4908"/>
      <c r="AD91" s="4908"/>
      <c r="AE91" s="4908"/>
      <c r="AF91" s="4908"/>
      <c r="AG91" s="4908"/>
      <c r="AH91" s="4908"/>
      <c r="AI91" s="4908"/>
      <c r="AJ91" s="4908"/>
      <c r="AK91" s="4908"/>
      <c r="AL91" s="4908"/>
      <c r="AM91" s="4908"/>
      <c r="AN91" s="4908"/>
      <c r="CC91" s="415"/>
    </row>
    <row r="92" spans="1:81" ht="15.75" customHeight="1">
      <c r="A92" s="868"/>
      <c r="B92" s="4908" t="s">
        <v>2323</v>
      </c>
      <c r="C92" s="4908"/>
      <c r="D92" s="4908"/>
      <c r="E92" s="4908"/>
      <c r="F92" s="4908"/>
      <c r="G92" s="4908"/>
      <c r="H92" s="4908"/>
      <c r="I92" s="4908"/>
      <c r="J92" s="4908"/>
      <c r="K92" s="4908"/>
      <c r="L92" s="4908"/>
      <c r="M92" s="4908"/>
      <c r="N92" s="4908"/>
      <c r="O92" s="4908"/>
      <c r="P92" s="4908"/>
      <c r="Q92" s="4908"/>
      <c r="R92" s="4908"/>
      <c r="S92" s="4908"/>
      <c r="T92" s="4908"/>
      <c r="U92" s="4908"/>
      <c r="V92" s="4908"/>
      <c r="W92" s="4908"/>
      <c r="X92" s="4908"/>
      <c r="Y92" s="4908"/>
      <c r="Z92" s="4908"/>
      <c r="AA92" s="4908"/>
      <c r="AB92" s="4908"/>
      <c r="AC92" s="4908"/>
      <c r="AD92" s="4908"/>
      <c r="AE92" s="4908"/>
      <c r="AF92" s="4908"/>
      <c r="AG92" s="4908"/>
      <c r="AH92" s="4908"/>
      <c r="AI92" s="4908"/>
      <c r="AJ92" s="4908"/>
      <c r="AK92" s="4908"/>
      <c r="AL92" s="4908"/>
      <c r="AM92" s="4908"/>
      <c r="AN92" s="4908"/>
    </row>
    <row r="93" spans="1:81" ht="15.75" customHeight="1">
      <c r="A93" s="868"/>
      <c r="B93" s="4908" t="s">
        <v>2324</v>
      </c>
      <c r="C93" s="4908"/>
      <c r="D93" s="4908"/>
      <c r="E93" s="4908"/>
      <c r="F93" s="4908"/>
      <c r="G93" s="4908"/>
      <c r="H93" s="4908"/>
      <c r="I93" s="4908"/>
      <c r="J93" s="4908"/>
      <c r="K93" s="4908"/>
      <c r="L93" s="4908"/>
      <c r="M93" s="4908"/>
      <c r="N93" s="4908"/>
      <c r="O93" s="4908"/>
      <c r="P93" s="4908"/>
      <c r="Q93" s="4908"/>
      <c r="R93" s="4908"/>
      <c r="S93" s="4908"/>
      <c r="T93" s="4908"/>
      <c r="U93" s="4908"/>
      <c r="V93" s="4908"/>
      <c r="W93" s="4908"/>
      <c r="X93" s="4908"/>
      <c r="Y93" s="4908"/>
      <c r="Z93" s="4908"/>
      <c r="AA93" s="4908"/>
      <c r="AB93" s="4908"/>
      <c r="AC93" s="4908"/>
      <c r="AD93" s="4908"/>
      <c r="AE93" s="4908"/>
      <c r="AF93" s="4908"/>
      <c r="AG93" s="4908"/>
      <c r="AH93" s="4908"/>
      <c r="AI93" s="4908"/>
      <c r="AJ93" s="4908"/>
      <c r="AK93" s="4908"/>
      <c r="AL93" s="4908"/>
      <c r="AM93" s="4908"/>
      <c r="AN93" s="4908"/>
    </row>
    <row r="94" spans="1:81" ht="15.75" customHeight="1">
      <c r="A94" s="868"/>
      <c r="B94" s="4865" t="s">
        <v>2321</v>
      </c>
      <c r="C94" s="4865"/>
      <c r="D94" s="4865"/>
      <c r="E94" s="4865"/>
      <c r="F94" s="4865"/>
      <c r="G94" s="4865"/>
      <c r="H94" s="4865"/>
      <c r="I94" s="4865"/>
      <c r="J94" s="4865"/>
      <c r="K94" s="4865"/>
      <c r="L94" s="4865"/>
      <c r="M94" s="4865"/>
      <c r="N94" s="4865"/>
      <c r="O94" s="4865"/>
      <c r="P94" s="4865"/>
      <c r="Q94" s="4865"/>
      <c r="R94" s="4865"/>
      <c r="S94" s="4865"/>
      <c r="T94" s="4865"/>
      <c r="U94" s="4865"/>
      <c r="V94" s="4865"/>
      <c r="W94" s="4865"/>
      <c r="X94" s="4865"/>
      <c r="Y94" s="4865"/>
      <c r="Z94" s="4865"/>
      <c r="AA94" s="4865"/>
      <c r="AB94" s="4865"/>
      <c r="AC94" s="4865"/>
      <c r="AD94" s="4865"/>
      <c r="AE94" s="4865"/>
      <c r="AF94" s="4865"/>
      <c r="AG94" s="4865"/>
      <c r="AH94" s="4865"/>
      <c r="AI94" s="4865"/>
      <c r="AJ94" s="4865"/>
      <c r="AK94" s="4865"/>
      <c r="AL94" s="4865"/>
      <c r="AM94" s="4865"/>
      <c r="AN94" s="4865"/>
    </row>
    <row r="95" spans="1:81" ht="15.75" customHeight="1">
      <c r="A95" s="868"/>
      <c r="B95" s="4865"/>
      <c r="C95" s="4865"/>
      <c r="D95" s="4865"/>
      <c r="E95" s="4865"/>
      <c r="F95" s="4865"/>
      <c r="G95" s="4865"/>
      <c r="H95" s="4865"/>
      <c r="I95" s="4865"/>
      <c r="J95" s="4865"/>
      <c r="K95" s="4865"/>
      <c r="L95" s="4865"/>
      <c r="M95" s="4865"/>
      <c r="N95" s="4865"/>
      <c r="O95" s="4865"/>
      <c r="P95" s="4865"/>
      <c r="Q95" s="4865"/>
      <c r="R95" s="4865"/>
      <c r="S95" s="4865"/>
      <c r="T95" s="4865"/>
      <c r="U95" s="4865"/>
      <c r="V95" s="4865"/>
      <c r="W95" s="4865"/>
      <c r="X95" s="4865"/>
      <c r="Y95" s="4865"/>
      <c r="Z95" s="4865"/>
      <c r="AA95" s="4865"/>
      <c r="AB95" s="4865"/>
      <c r="AC95" s="4865"/>
      <c r="AD95" s="4865"/>
      <c r="AE95" s="4865"/>
      <c r="AF95" s="4865"/>
      <c r="AG95" s="4865"/>
      <c r="AH95" s="4865"/>
      <c r="AI95" s="4865"/>
      <c r="AJ95" s="4865"/>
      <c r="AK95" s="4865"/>
      <c r="AL95" s="4865"/>
      <c r="AM95" s="4865"/>
      <c r="AN95" s="4865"/>
    </row>
    <row r="96" spans="1:81" ht="15.75" customHeight="1">
      <c r="A96" s="868" t="s">
        <v>2312</v>
      </c>
      <c r="B96" s="4864" t="s">
        <v>2298</v>
      </c>
      <c r="C96" s="4864"/>
      <c r="D96" s="4864"/>
      <c r="E96" s="4864"/>
      <c r="F96" s="4864"/>
      <c r="G96" s="4864"/>
      <c r="H96" s="4864"/>
      <c r="I96" s="4864"/>
      <c r="J96" s="4864"/>
      <c r="K96" s="4864"/>
      <c r="L96" s="4864"/>
      <c r="M96" s="4864"/>
      <c r="N96" s="4864"/>
      <c r="O96" s="4864"/>
      <c r="P96" s="4864"/>
      <c r="Q96" s="4864"/>
      <c r="R96" s="4864"/>
      <c r="S96" s="4864"/>
      <c r="T96" s="4864"/>
      <c r="U96" s="4864"/>
      <c r="V96" s="4864"/>
      <c r="W96" s="4864"/>
      <c r="X96" s="4864"/>
      <c r="Y96" s="4864"/>
      <c r="Z96" s="4864"/>
      <c r="AA96" s="4864"/>
      <c r="AB96" s="4864"/>
      <c r="AC96" s="4864"/>
      <c r="AD96" s="4864"/>
      <c r="AE96" s="4864"/>
      <c r="AF96" s="4864"/>
      <c r="AG96" s="4864"/>
      <c r="AH96" s="4864"/>
      <c r="AI96" s="4864"/>
      <c r="AJ96" s="4864"/>
      <c r="AK96" s="4864"/>
      <c r="AL96" s="4864"/>
      <c r="AM96" s="4864"/>
      <c r="AN96" s="4864"/>
    </row>
    <row r="97" spans="1:40" ht="15.75" customHeight="1">
      <c r="A97" s="868" t="s">
        <v>2313</v>
      </c>
      <c r="B97" s="4865" t="s">
        <v>2325</v>
      </c>
      <c r="C97" s="4865"/>
      <c r="D97" s="4865"/>
      <c r="E97" s="4865"/>
      <c r="F97" s="4865"/>
      <c r="G97" s="4865"/>
      <c r="H97" s="4865"/>
      <c r="I97" s="4865"/>
      <c r="J97" s="4865"/>
      <c r="K97" s="4865"/>
      <c r="L97" s="4865"/>
      <c r="M97" s="4865"/>
      <c r="N97" s="4865"/>
      <c r="O97" s="4865"/>
      <c r="P97" s="4865"/>
      <c r="Q97" s="4865"/>
      <c r="R97" s="4865"/>
      <c r="S97" s="4865"/>
      <c r="T97" s="4865"/>
      <c r="U97" s="4865"/>
      <c r="V97" s="4865"/>
      <c r="W97" s="4865"/>
      <c r="X97" s="4865"/>
      <c r="Y97" s="4865"/>
      <c r="Z97" s="4865"/>
      <c r="AA97" s="4865"/>
      <c r="AB97" s="4865"/>
      <c r="AC97" s="4865"/>
      <c r="AD97" s="4865"/>
      <c r="AE97" s="4865"/>
      <c r="AF97" s="4865"/>
      <c r="AG97" s="4865"/>
      <c r="AH97" s="4865"/>
      <c r="AI97" s="4865"/>
      <c r="AJ97" s="4865"/>
      <c r="AK97" s="4865"/>
      <c r="AL97" s="4865"/>
      <c r="AM97" s="4865"/>
      <c r="AN97" s="4865"/>
    </row>
    <row r="98" spans="1:40" ht="13.5">
      <c r="A98" s="868"/>
      <c r="B98" s="4865"/>
      <c r="C98" s="4865"/>
      <c r="D98" s="4865"/>
      <c r="E98" s="4865"/>
      <c r="F98" s="4865"/>
      <c r="G98" s="4865"/>
      <c r="H98" s="4865"/>
      <c r="I98" s="4865"/>
      <c r="J98" s="4865"/>
      <c r="K98" s="4865"/>
      <c r="L98" s="4865"/>
      <c r="M98" s="4865"/>
      <c r="N98" s="4865"/>
      <c r="O98" s="4865"/>
      <c r="P98" s="4865"/>
      <c r="Q98" s="4865"/>
      <c r="R98" s="4865"/>
      <c r="S98" s="4865"/>
      <c r="T98" s="4865"/>
      <c r="U98" s="4865"/>
      <c r="V98" s="4865"/>
      <c r="W98" s="4865"/>
      <c r="X98" s="4865"/>
      <c r="Y98" s="4865"/>
      <c r="Z98" s="4865"/>
      <c r="AA98" s="4865"/>
      <c r="AB98" s="4865"/>
      <c r="AC98" s="4865"/>
      <c r="AD98" s="4865"/>
      <c r="AE98" s="4865"/>
      <c r="AF98" s="4865"/>
      <c r="AG98" s="4865"/>
      <c r="AH98" s="4865"/>
      <c r="AI98" s="4865"/>
      <c r="AJ98" s="4865"/>
      <c r="AK98" s="4865"/>
      <c r="AL98" s="4865"/>
      <c r="AM98" s="4865"/>
      <c r="AN98" s="4865"/>
    </row>
    <row r="99" spans="1:40" ht="13.5">
      <c r="A99" s="868"/>
      <c r="B99" s="4864" t="s">
        <v>2326</v>
      </c>
      <c r="C99" s="4864"/>
      <c r="D99" s="4864"/>
      <c r="E99" s="4864"/>
      <c r="F99" s="4864"/>
      <c r="G99" s="4864"/>
      <c r="H99" s="4864"/>
      <c r="I99" s="4864"/>
      <c r="J99" s="4864"/>
      <c r="K99" s="4864"/>
      <c r="L99" s="4864"/>
      <c r="M99" s="4864"/>
      <c r="N99" s="4864"/>
      <c r="O99" s="4864"/>
      <c r="P99" s="4864"/>
      <c r="Q99" s="4864"/>
      <c r="R99" s="4864"/>
      <c r="S99" s="4864"/>
      <c r="T99" s="4864"/>
      <c r="U99" s="4864"/>
      <c r="V99" s="4864"/>
      <c r="W99" s="4864"/>
      <c r="X99" s="4864"/>
      <c r="Y99" s="4864"/>
      <c r="Z99" s="4864"/>
      <c r="AA99" s="4864"/>
      <c r="AB99" s="4864"/>
      <c r="AC99" s="4864"/>
      <c r="AD99" s="4864"/>
      <c r="AE99" s="4864"/>
      <c r="AF99" s="4864"/>
      <c r="AG99" s="4864"/>
      <c r="AH99" s="4864"/>
      <c r="AI99" s="4864"/>
      <c r="AJ99" s="4864"/>
      <c r="AK99" s="4864"/>
      <c r="AL99" s="4864"/>
      <c r="AM99" s="4864"/>
      <c r="AN99" s="4864"/>
    </row>
    <row r="100" spans="1:40" ht="13.5">
      <c r="A100" s="868"/>
      <c r="B100" s="4864" t="s">
        <v>2327</v>
      </c>
      <c r="C100" s="4864"/>
      <c r="D100" s="4864"/>
      <c r="E100" s="4864"/>
      <c r="F100" s="4864"/>
      <c r="G100" s="4864"/>
      <c r="H100" s="4864"/>
      <c r="I100" s="4864"/>
      <c r="J100" s="4864"/>
      <c r="K100" s="4864"/>
      <c r="L100" s="4864"/>
      <c r="M100" s="4864"/>
      <c r="N100" s="4864"/>
      <c r="O100" s="4864"/>
      <c r="P100" s="4864"/>
      <c r="Q100" s="4864"/>
      <c r="R100" s="4864"/>
      <c r="S100" s="4864"/>
      <c r="T100" s="4864"/>
      <c r="U100" s="4864"/>
      <c r="V100" s="4864"/>
      <c r="W100" s="4864"/>
      <c r="X100" s="4864"/>
      <c r="Y100" s="4864"/>
      <c r="Z100" s="4864"/>
      <c r="AA100" s="4864"/>
      <c r="AB100" s="4864"/>
      <c r="AC100" s="4864"/>
      <c r="AD100" s="4864"/>
      <c r="AE100" s="4864"/>
      <c r="AF100" s="4864"/>
      <c r="AG100" s="4864"/>
      <c r="AH100" s="4864"/>
      <c r="AI100" s="4864"/>
      <c r="AJ100" s="4864"/>
      <c r="AK100" s="4864"/>
      <c r="AL100" s="4864"/>
      <c r="AM100" s="4864"/>
      <c r="AN100" s="4864"/>
    </row>
    <row r="101" spans="1:40" ht="15.75" customHeight="1">
      <c r="A101" s="868" t="s">
        <v>2314</v>
      </c>
      <c r="B101" s="4864" t="s">
        <v>2299</v>
      </c>
      <c r="C101" s="4864"/>
      <c r="D101" s="4864"/>
      <c r="E101" s="4864"/>
      <c r="F101" s="4864"/>
      <c r="G101" s="4864"/>
      <c r="H101" s="4864"/>
      <c r="I101" s="4864"/>
      <c r="J101" s="4864"/>
      <c r="K101" s="4864"/>
      <c r="L101" s="4864"/>
      <c r="M101" s="4864"/>
      <c r="N101" s="4864"/>
      <c r="O101" s="4864"/>
      <c r="P101" s="4864"/>
      <c r="Q101" s="4864"/>
      <c r="R101" s="4864"/>
      <c r="S101" s="4864"/>
      <c r="T101" s="4864"/>
      <c r="U101" s="4864"/>
      <c r="V101" s="4864"/>
      <c r="W101" s="4864"/>
      <c r="X101" s="4864"/>
      <c r="Y101" s="4864"/>
      <c r="Z101" s="4864"/>
      <c r="AA101" s="4864"/>
      <c r="AB101" s="4864"/>
      <c r="AC101" s="4864"/>
      <c r="AD101" s="4864"/>
      <c r="AE101" s="4864"/>
      <c r="AF101" s="4864"/>
      <c r="AG101" s="4864"/>
      <c r="AH101" s="4864"/>
      <c r="AI101" s="4864"/>
      <c r="AJ101" s="4864"/>
      <c r="AK101" s="4864"/>
      <c r="AL101" s="4864"/>
      <c r="AM101" s="4864"/>
      <c r="AN101" s="4864"/>
    </row>
    <row r="102" spans="1:40" ht="13.5">
      <c r="A102" s="868" t="s">
        <v>2315</v>
      </c>
      <c r="B102" s="4864" t="s">
        <v>2300</v>
      </c>
      <c r="C102" s="4864"/>
      <c r="D102" s="4864"/>
      <c r="E102" s="4864"/>
      <c r="F102" s="4864"/>
      <c r="G102" s="4864"/>
      <c r="H102" s="4864"/>
      <c r="I102" s="4864"/>
      <c r="J102" s="4864"/>
      <c r="K102" s="4864"/>
      <c r="L102" s="4864"/>
      <c r="M102" s="4864"/>
      <c r="N102" s="4864"/>
      <c r="O102" s="4864"/>
      <c r="P102" s="4864"/>
      <c r="Q102" s="4864"/>
      <c r="R102" s="4864"/>
      <c r="S102" s="4864"/>
      <c r="T102" s="4864"/>
      <c r="U102" s="4864"/>
      <c r="V102" s="4864"/>
      <c r="W102" s="4864"/>
      <c r="X102" s="4864"/>
      <c r="Y102" s="4864"/>
      <c r="Z102" s="4864"/>
      <c r="AA102" s="4864"/>
      <c r="AB102" s="4864"/>
      <c r="AC102" s="4864"/>
      <c r="AD102" s="4864"/>
      <c r="AE102" s="4864"/>
      <c r="AF102" s="4864"/>
      <c r="AG102" s="4864"/>
      <c r="AH102" s="4864"/>
      <c r="AI102" s="4864"/>
      <c r="AJ102" s="4864"/>
      <c r="AK102" s="4864"/>
      <c r="AL102" s="4864"/>
      <c r="AM102" s="4864"/>
      <c r="AN102" s="4864"/>
    </row>
    <row r="103" spans="1:40" ht="13.5">
      <c r="A103" s="868"/>
      <c r="B103" s="4864" t="s">
        <v>2301</v>
      </c>
      <c r="C103" s="4864"/>
      <c r="D103" s="4864"/>
      <c r="E103" s="4864"/>
      <c r="F103" s="4864"/>
      <c r="G103" s="4864"/>
      <c r="H103" s="4864"/>
      <c r="I103" s="4864"/>
      <c r="J103" s="4864"/>
      <c r="K103" s="4864"/>
      <c r="L103" s="4864"/>
      <c r="M103" s="4864"/>
      <c r="N103" s="4864"/>
      <c r="O103" s="4864"/>
      <c r="P103" s="4864"/>
      <c r="Q103" s="4864"/>
      <c r="R103" s="4864"/>
      <c r="S103" s="4864"/>
      <c r="T103" s="4864"/>
      <c r="U103" s="4864"/>
      <c r="V103" s="4864"/>
      <c r="W103" s="4864"/>
      <c r="X103" s="4864"/>
      <c r="Y103" s="4864"/>
      <c r="Z103" s="4864"/>
      <c r="AA103" s="4864"/>
      <c r="AB103" s="4864"/>
      <c r="AC103" s="4864"/>
      <c r="AD103" s="4864"/>
      <c r="AE103" s="4864"/>
      <c r="AF103" s="4864"/>
      <c r="AG103" s="4864"/>
      <c r="AH103" s="4864"/>
      <c r="AI103" s="4864"/>
      <c r="AJ103" s="4864"/>
      <c r="AK103" s="4864"/>
      <c r="AL103" s="4864"/>
      <c r="AM103" s="4864"/>
      <c r="AN103" s="4864"/>
    </row>
    <row r="104" spans="1:40" ht="13.5">
      <c r="A104" s="868"/>
      <c r="B104" s="4864" t="s">
        <v>2302</v>
      </c>
      <c r="C104" s="4864"/>
      <c r="D104" s="4864"/>
      <c r="E104" s="4864"/>
      <c r="F104" s="4864"/>
      <c r="G104" s="4864"/>
      <c r="H104" s="4864"/>
      <c r="I104" s="4864"/>
      <c r="J104" s="4864"/>
      <c r="K104" s="4864"/>
      <c r="L104" s="4864"/>
      <c r="M104" s="4864"/>
      <c r="N104" s="4864"/>
      <c r="O104" s="4864"/>
      <c r="P104" s="4864"/>
      <c r="Q104" s="4864"/>
      <c r="R104" s="4864"/>
      <c r="S104" s="4864"/>
      <c r="T104" s="4864"/>
      <c r="U104" s="4864"/>
      <c r="V104" s="4864"/>
      <c r="W104" s="4864"/>
      <c r="X104" s="4864"/>
      <c r="Y104" s="4864"/>
      <c r="Z104" s="4864"/>
      <c r="AA104" s="4864"/>
      <c r="AB104" s="4864"/>
      <c r="AC104" s="4864"/>
      <c r="AD104" s="4864"/>
      <c r="AE104" s="4864"/>
      <c r="AF104" s="4864"/>
      <c r="AG104" s="4864"/>
      <c r="AH104" s="4864"/>
      <c r="AI104" s="4864"/>
      <c r="AJ104" s="4864"/>
      <c r="AK104" s="4864"/>
      <c r="AL104" s="4864"/>
      <c r="AM104" s="4864"/>
      <c r="AN104" s="4864"/>
    </row>
    <row r="105" spans="1:40" ht="13.5">
      <c r="A105" s="868"/>
      <c r="B105" s="4864" t="s">
        <v>2303</v>
      </c>
      <c r="C105" s="4864"/>
      <c r="D105" s="4864"/>
      <c r="E105" s="4864"/>
      <c r="F105" s="4864"/>
      <c r="G105" s="4864"/>
      <c r="H105" s="4864"/>
      <c r="I105" s="4864"/>
      <c r="J105" s="4864"/>
      <c r="K105" s="4864"/>
      <c r="L105" s="4864"/>
      <c r="M105" s="4864"/>
      <c r="N105" s="4864"/>
      <c r="O105" s="4864"/>
      <c r="P105" s="4864"/>
      <c r="Q105" s="4864"/>
      <c r="R105" s="4864"/>
      <c r="S105" s="4864"/>
      <c r="T105" s="4864"/>
      <c r="U105" s="4864"/>
      <c r="V105" s="4864"/>
      <c r="W105" s="4864"/>
      <c r="X105" s="4864"/>
      <c r="Y105" s="4864"/>
      <c r="Z105" s="4864"/>
      <c r="AA105" s="4864"/>
      <c r="AB105" s="4864"/>
      <c r="AC105" s="4864"/>
      <c r="AD105" s="4864"/>
      <c r="AE105" s="4864"/>
      <c r="AF105" s="4864"/>
      <c r="AG105" s="4864"/>
      <c r="AH105" s="4864"/>
      <c r="AI105" s="4864"/>
      <c r="AJ105" s="4864"/>
      <c r="AK105" s="4864"/>
      <c r="AL105" s="4864"/>
      <c r="AM105" s="4864"/>
      <c r="AN105" s="4864"/>
    </row>
    <row r="106" spans="1:40" ht="13.5">
      <c r="A106" s="868"/>
      <c r="B106" s="4864" t="s">
        <v>2304</v>
      </c>
      <c r="C106" s="4864"/>
      <c r="D106" s="4864"/>
      <c r="E106" s="4864"/>
      <c r="F106" s="4864"/>
      <c r="G106" s="4864"/>
      <c r="H106" s="4864"/>
      <c r="I106" s="4864"/>
      <c r="J106" s="4864"/>
      <c r="K106" s="4864"/>
      <c r="L106" s="4864"/>
      <c r="M106" s="4864"/>
      <c r="N106" s="4864"/>
      <c r="O106" s="4864"/>
      <c r="P106" s="4864"/>
      <c r="Q106" s="4864"/>
      <c r="R106" s="4864"/>
      <c r="S106" s="4864"/>
      <c r="T106" s="4864"/>
      <c r="U106" s="4864"/>
      <c r="V106" s="4864"/>
      <c r="W106" s="4864"/>
      <c r="X106" s="4864"/>
      <c r="Y106" s="4864"/>
      <c r="Z106" s="4864"/>
      <c r="AA106" s="4864"/>
      <c r="AB106" s="4864"/>
      <c r="AC106" s="4864"/>
      <c r="AD106" s="4864"/>
      <c r="AE106" s="4864"/>
      <c r="AF106" s="4864"/>
      <c r="AG106" s="4864"/>
      <c r="AH106" s="4864"/>
      <c r="AI106" s="4864"/>
      <c r="AJ106" s="4864"/>
      <c r="AK106" s="4864"/>
      <c r="AL106" s="4864"/>
      <c r="AM106" s="4864"/>
      <c r="AN106" s="4864"/>
    </row>
    <row r="107" spans="1:40" ht="13.5">
      <c r="A107" s="868"/>
      <c r="B107" s="4864" t="s">
        <v>2328</v>
      </c>
      <c r="C107" s="4864"/>
      <c r="D107" s="4864"/>
      <c r="E107" s="4864"/>
      <c r="F107" s="4864"/>
      <c r="G107" s="4864"/>
      <c r="H107" s="4864"/>
      <c r="I107" s="4864"/>
      <c r="J107" s="4864"/>
      <c r="K107" s="4864"/>
      <c r="L107" s="4864"/>
      <c r="M107" s="4864"/>
      <c r="N107" s="4864"/>
      <c r="O107" s="4864"/>
      <c r="P107" s="4864"/>
      <c r="Q107" s="4864"/>
      <c r="R107" s="4864"/>
      <c r="S107" s="4864"/>
      <c r="T107" s="4864"/>
      <c r="U107" s="4864"/>
      <c r="V107" s="4864"/>
      <c r="W107" s="4864"/>
      <c r="X107" s="4864"/>
      <c r="Y107" s="4864"/>
      <c r="Z107" s="4864"/>
      <c r="AA107" s="4864"/>
      <c r="AB107" s="4864"/>
      <c r="AC107" s="4864"/>
      <c r="AD107" s="4864"/>
      <c r="AE107" s="4864"/>
      <c r="AF107" s="4864"/>
      <c r="AG107" s="4864"/>
      <c r="AH107" s="4864"/>
      <c r="AI107" s="4864"/>
      <c r="AJ107" s="4864"/>
      <c r="AK107" s="4864"/>
      <c r="AL107" s="4864"/>
      <c r="AM107" s="4864"/>
      <c r="AN107" s="4864"/>
    </row>
    <row r="108" spans="1:40" ht="13.5">
      <c r="A108" s="868"/>
      <c r="B108" s="4864" t="s">
        <v>2329</v>
      </c>
      <c r="C108" s="4864"/>
      <c r="D108" s="4864"/>
      <c r="E108" s="4864"/>
      <c r="F108" s="4864"/>
      <c r="G108" s="4864"/>
      <c r="H108" s="4864"/>
      <c r="I108" s="4864"/>
      <c r="J108" s="4864"/>
      <c r="K108" s="4864"/>
      <c r="L108" s="4864"/>
      <c r="M108" s="4864"/>
      <c r="N108" s="4864"/>
      <c r="O108" s="4864"/>
      <c r="P108" s="4864"/>
      <c r="Q108" s="4864"/>
      <c r="R108" s="4864"/>
      <c r="S108" s="4864"/>
      <c r="T108" s="4864"/>
      <c r="U108" s="4864"/>
      <c r="V108" s="4864"/>
      <c r="W108" s="4864"/>
      <c r="X108" s="4864"/>
      <c r="Y108" s="4864"/>
      <c r="Z108" s="4864"/>
      <c r="AA108" s="4864"/>
      <c r="AB108" s="4864"/>
      <c r="AC108" s="4864"/>
      <c r="AD108" s="4864"/>
      <c r="AE108" s="4864"/>
      <c r="AF108" s="4864"/>
      <c r="AG108" s="4864"/>
      <c r="AH108" s="4864"/>
      <c r="AI108" s="4864"/>
      <c r="AJ108" s="4864"/>
      <c r="AK108" s="4864"/>
      <c r="AL108" s="4864"/>
      <c r="AM108" s="4864"/>
      <c r="AN108" s="4864"/>
    </row>
    <row r="109" spans="1:40" ht="15.75" customHeight="1">
      <c r="A109" s="868" t="s">
        <v>2316</v>
      </c>
      <c r="B109" s="4865" t="s">
        <v>2330</v>
      </c>
      <c r="C109" s="4865"/>
      <c r="D109" s="4865"/>
      <c r="E109" s="4865"/>
      <c r="F109" s="4865"/>
      <c r="G109" s="4865"/>
      <c r="H109" s="4865"/>
      <c r="I109" s="4865"/>
      <c r="J109" s="4865"/>
      <c r="K109" s="4865"/>
      <c r="L109" s="4865"/>
      <c r="M109" s="4865"/>
      <c r="N109" s="4865"/>
      <c r="O109" s="4865"/>
      <c r="P109" s="4865"/>
      <c r="Q109" s="4865"/>
      <c r="R109" s="4865"/>
      <c r="S109" s="4865"/>
      <c r="T109" s="4865"/>
      <c r="U109" s="4865"/>
      <c r="V109" s="4865"/>
      <c r="W109" s="4865"/>
      <c r="X109" s="4865"/>
      <c r="Y109" s="4865"/>
      <c r="Z109" s="4865"/>
      <c r="AA109" s="4865"/>
      <c r="AB109" s="4865"/>
      <c r="AC109" s="4865"/>
      <c r="AD109" s="4865"/>
      <c r="AE109" s="4865"/>
      <c r="AF109" s="4865"/>
      <c r="AG109" s="4865"/>
      <c r="AH109" s="4865"/>
      <c r="AI109" s="4865"/>
      <c r="AJ109" s="4865"/>
      <c r="AK109" s="4865"/>
      <c r="AL109" s="4865"/>
      <c r="AM109" s="4865"/>
      <c r="AN109" s="4865"/>
    </row>
    <row r="110" spans="1:40" ht="12.6" customHeight="1">
      <c r="A110" s="868"/>
      <c r="B110" s="4865"/>
      <c r="C110" s="4865"/>
      <c r="D110" s="4865"/>
      <c r="E110" s="4865"/>
      <c r="F110" s="4865"/>
      <c r="G110" s="4865"/>
      <c r="H110" s="4865"/>
      <c r="I110" s="4865"/>
      <c r="J110" s="4865"/>
      <c r="K110" s="4865"/>
      <c r="L110" s="4865"/>
      <c r="M110" s="4865"/>
      <c r="N110" s="4865"/>
      <c r="O110" s="4865"/>
      <c r="P110" s="4865"/>
      <c r="Q110" s="4865"/>
      <c r="R110" s="4865"/>
      <c r="S110" s="4865"/>
      <c r="T110" s="4865"/>
      <c r="U110" s="4865"/>
      <c r="V110" s="4865"/>
      <c r="W110" s="4865"/>
      <c r="X110" s="4865"/>
      <c r="Y110" s="4865"/>
      <c r="Z110" s="4865"/>
      <c r="AA110" s="4865"/>
      <c r="AB110" s="4865"/>
      <c r="AC110" s="4865"/>
      <c r="AD110" s="4865"/>
      <c r="AE110" s="4865"/>
      <c r="AF110" s="4865"/>
      <c r="AG110" s="4865"/>
      <c r="AH110" s="4865"/>
      <c r="AI110" s="4865"/>
      <c r="AJ110" s="4865"/>
      <c r="AK110" s="4865"/>
      <c r="AL110" s="4865"/>
      <c r="AM110" s="4865"/>
      <c r="AN110" s="4865"/>
    </row>
    <row r="111" spans="1:40" ht="12.6" customHeight="1">
      <c r="A111" s="868"/>
      <c r="B111" s="4865"/>
      <c r="C111" s="4865"/>
      <c r="D111" s="4865"/>
      <c r="E111" s="4865"/>
      <c r="F111" s="4865"/>
      <c r="G111" s="4865"/>
      <c r="H111" s="4865"/>
      <c r="I111" s="4865"/>
      <c r="J111" s="4865"/>
      <c r="K111" s="4865"/>
      <c r="L111" s="4865"/>
      <c r="M111" s="4865"/>
      <c r="N111" s="4865"/>
      <c r="O111" s="4865"/>
      <c r="P111" s="4865"/>
      <c r="Q111" s="4865"/>
      <c r="R111" s="4865"/>
      <c r="S111" s="4865"/>
      <c r="T111" s="4865"/>
      <c r="U111" s="4865"/>
      <c r="V111" s="4865"/>
      <c r="W111" s="4865"/>
      <c r="X111" s="4865"/>
      <c r="Y111" s="4865"/>
      <c r="Z111" s="4865"/>
      <c r="AA111" s="4865"/>
      <c r="AB111" s="4865"/>
      <c r="AC111" s="4865"/>
      <c r="AD111" s="4865"/>
      <c r="AE111" s="4865"/>
      <c r="AF111" s="4865"/>
      <c r="AG111" s="4865"/>
      <c r="AH111" s="4865"/>
      <c r="AI111" s="4865"/>
      <c r="AJ111" s="4865"/>
      <c r="AK111" s="4865"/>
      <c r="AL111" s="4865"/>
      <c r="AM111" s="4865"/>
      <c r="AN111" s="4865"/>
    </row>
    <row r="112" spans="1:40" ht="12.6" customHeight="1">
      <c r="A112" s="868"/>
      <c r="B112" s="868" t="s">
        <v>2305</v>
      </c>
      <c r="C112" s="868"/>
      <c r="D112" s="868"/>
      <c r="E112" s="866"/>
      <c r="F112" s="866"/>
      <c r="G112" s="866"/>
      <c r="H112" s="866"/>
      <c r="I112" s="866"/>
      <c r="J112" s="867"/>
      <c r="K112" s="867"/>
      <c r="L112" s="867"/>
      <c r="M112" s="867"/>
      <c r="N112" s="867"/>
      <c r="O112" s="867"/>
      <c r="P112" s="867"/>
      <c r="Q112" s="867"/>
      <c r="R112" s="867"/>
      <c r="S112" s="867"/>
      <c r="T112" s="867"/>
      <c r="U112" s="867"/>
      <c r="V112" s="867"/>
      <c r="W112" s="867"/>
      <c r="X112" s="867"/>
      <c r="Y112" s="867"/>
      <c r="Z112" s="867"/>
      <c r="AA112" s="867"/>
      <c r="AB112" s="867"/>
      <c r="AC112" s="867"/>
      <c r="AD112" s="867"/>
      <c r="AE112" s="867"/>
      <c r="AF112" s="867"/>
      <c r="AG112" s="867"/>
      <c r="AH112" s="867"/>
      <c r="AI112" s="867"/>
      <c r="AJ112" s="867"/>
      <c r="AK112" s="867"/>
      <c r="AL112" s="867"/>
      <c r="AM112" s="867"/>
      <c r="AN112" s="867"/>
    </row>
    <row r="113" spans="1:41" ht="12.6" customHeight="1">
      <c r="A113" s="868"/>
      <c r="B113" s="4864" t="s">
        <v>2331</v>
      </c>
      <c r="C113" s="4864"/>
      <c r="D113" s="4864"/>
      <c r="E113" s="4864"/>
      <c r="F113" s="4864"/>
      <c r="G113" s="4864"/>
      <c r="H113" s="4864"/>
      <c r="I113" s="4864"/>
      <c r="J113" s="4864"/>
      <c r="K113" s="4864"/>
      <c r="L113" s="4864"/>
      <c r="M113" s="4864"/>
      <c r="N113" s="4864"/>
      <c r="O113" s="4864"/>
      <c r="P113" s="4864"/>
      <c r="Q113" s="4864"/>
      <c r="R113" s="4864"/>
      <c r="S113" s="4864"/>
      <c r="T113" s="4864"/>
      <c r="U113" s="4864"/>
      <c r="V113" s="4864"/>
      <c r="W113" s="4864"/>
      <c r="X113" s="4864"/>
      <c r="Y113" s="4864"/>
      <c r="Z113" s="4864"/>
      <c r="AA113" s="4864"/>
      <c r="AB113" s="4864"/>
      <c r="AC113" s="4864"/>
      <c r="AD113" s="4864"/>
      <c r="AE113" s="4864"/>
      <c r="AF113" s="4864"/>
      <c r="AG113" s="4864"/>
      <c r="AH113" s="4864"/>
      <c r="AI113" s="4864"/>
      <c r="AJ113" s="4864"/>
      <c r="AK113" s="4864"/>
      <c r="AL113" s="4864"/>
      <c r="AM113" s="4864"/>
      <c r="AN113" s="4864"/>
    </row>
    <row r="114" spans="1:41" ht="12.6" customHeight="1">
      <c r="A114" s="868"/>
      <c r="B114" s="4864" t="s">
        <v>2332</v>
      </c>
      <c r="C114" s="4864"/>
      <c r="D114" s="4864"/>
      <c r="E114" s="4864"/>
      <c r="F114" s="4864"/>
      <c r="G114" s="4864"/>
      <c r="H114" s="4864"/>
      <c r="I114" s="4864"/>
      <c r="J114" s="4864"/>
      <c r="K114" s="4864"/>
      <c r="L114" s="4864"/>
      <c r="M114" s="4864"/>
      <c r="N114" s="4864"/>
      <c r="O114" s="4864"/>
      <c r="P114" s="4864"/>
      <c r="Q114" s="4864"/>
      <c r="R114" s="4864"/>
      <c r="S114" s="4864"/>
      <c r="T114" s="4864"/>
      <c r="U114" s="4864"/>
      <c r="V114" s="4864"/>
      <c r="W114" s="4864"/>
      <c r="X114" s="4864"/>
      <c r="Y114" s="4864"/>
      <c r="Z114" s="4864"/>
      <c r="AA114" s="4864"/>
      <c r="AB114" s="4864"/>
      <c r="AC114" s="4864"/>
      <c r="AD114" s="4864"/>
      <c r="AE114" s="4864"/>
      <c r="AF114" s="4864"/>
      <c r="AG114" s="4864"/>
      <c r="AH114" s="4864"/>
      <c r="AI114" s="4864"/>
      <c r="AJ114" s="4864"/>
      <c r="AK114" s="4864"/>
      <c r="AL114" s="4864"/>
      <c r="AM114" s="4864"/>
      <c r="AN114" s="4864"/>
    </row>
    <row r="115" spans="1:41" ht="12.6" customHeight="1">
      <c r="A115" s="868"/>
      <c r="B115" s="4864" t="s">
        <v>2333</v>
      </c>
      <c r="C115" s="4864"/>
      <c r="D115" s="4864"/>
      <c r="E115" s="4864"/>
      <c r="F115" s="4864"/>
      <c r="G115" s="4864"/>
      <c r="H115" s="4864"/>
      <c r="I115" s="4864"/>
      <c r="J115" s="4864"/>
      <c r="K115" s="4864"/>
      <c r="L115" s="4864"/>
      <c r="M115" s="4864"/>
      <c r="N115" s="4864"/>
      <c r="O115" s="4864"/>
      <c r="P115" s="4864"/>
      <c r="Q115" s="4864"/>
      <c r="R115" s="4864"/>
      <c r="S115" s="4864"/>
      <c r="T115" s="4864"/>
      <c r="U115" s="4864"/>
      <c r="V115" s="4864"/>
      <c r="W115" s="4864"/>
      <c r="X115" s="4864"/>
      <c r="Y115" s="4864"/>
      <c r="Z115" s="4864"/>
      <c r="AA115" s="4864"/>
      <c r="AB115" s="4864"/>
      <c r="AC115" s="4864"/>
      <c r="AD115" s="4864"/>
      <c r="AE115" s="4864"/>
      <c r="AF115" s="4864"/>
      <c r="AG115" s="4864"/>
      <c r="AH115" s="4864"/>
      <c r="AI115" s="4864"/>
      <c r="AJ115" s="4864"/>
      <c r="AK115" s="4864"/>
      <c r="AL115" s="4864"/>
      <c r="AM115" s="4864"/>
      <c r="AN115" s="4864"/>
    </row>
    <row r="116" spans="1:41" ht="12.6" customHeight="1">
      <c r="A116" s="868"/>
      <c r="B116" s="868" t="s">
        <v>2306</v>
      </c>
      <c r="C116" s="868"/>
      <c r="D116" s="868"/>
      <c r="E116" s="866"/>
      <c r="F116" s="866"/>
      <c r="G116" s="866"/>
      <c r="H116" s="866"/>
      <c r="I116" s="866"/>
      <c r="J116" s="866"/>
      <c r="K116" s="866"/>
      <c r="L116" s="866"/>
      <c r="M116" s="866"/>
      <c r="N116" s="866"/>
      <c r="O116" s="866"/>
      <c r="P116" s="866"/>
      <c r="Q116" s="866"/>
      <c r="R116" s="866"/>
      <c r="S116" s="866"/>
      <c r="T116" s="866"/>
      <c r="U116" s="866"/>
      <c r="V116" s="866"/>
      <c r="W116" s="866"/>
      <c r="X116" s="866"/>
      <c r="Y116" s="866"/>
      <c r="Z116" s="866"/>
      <c r="AA116" s="866"/>
      <c r="AB116" s="866"/>
      <c r="AC116" s="866"/>
      <c r="AD116" s="866"/>
      <c r="AE116" s="866"/>
      <c r="AF116" s="866"/>
      <c r="AG116" s="866"/>
      <c r="AH116" s="866"/>
      <c r="AI116" s="866"/>
      <c r="AJ116" s="866"/>
      <c r="AK116" s="866"/>
      <c r="AL116" s="866"/>
      <c r="AM116" s="866"/>
      <c r="AN116" s="866"/>
    </row>
    <row r="117" spans="1:41" ht="15.75" customHeight="1">
      <c r="A117" s="868"/>
      <c r="B117" s="4864" t="s">
        <v>2334</v>
      </c>
      <c r="C117" s="4864"/>
      <c r="D117" s="4864"/>
      <c r="E117" s="4864"/>
      <c r="F117" s="4864"/>
      <c r="G117" s="4864"/>
      <c r="H117" s="4864"/>
      <c r="I117" s="4864"/>
      <c r="J117" s="4864"/>
      <c r="K117" s="4864"/>
      <c r="L117" s="4864"/>
      <c r="M117" s="4864"/>
      <c r="N117" s="4864"/>
      <c r="O117" s="4864"/>
      <c r="P117" s="4864"/>
      <c r="Q117" s="4864"/>
      <c r="R117" s="4864"/>
      <c r="S117" s="4864"/>
      <c r="T117" s="4864"/>
      <c r="U117" s="4864"/>
      <c r="V117" s="4864"/>
      <c r="W117" s="4864"/>
      <c r="X117" s="4864"/>
      <c r="Y117" s="4864"/>
      <c r="Z117" s="4864"/>
      <c r="AA117" s="4864"/>
      <c r="AB117" s="4864"/>
      <c r="AC117" s="4864"/>
      <c r="AD117" s="4864"/>
      <c r="AE117" s="4864"/>
      <c r="AF117" s="4864"/>
      <c r="AG117" s="4864"/>
      <c r="AH117" s="4864"/>
      <c r="AI117" s="4864"/>
      <c r="AJ117" s="4864"/>
      <c r="AK117" s="4864"/>
      <c r="AL117" s="4864"/>
      <c r="AM117" s="4864"/>
      <c r="AN117" s="4864"/>
    </row>
    <row r="118" spans="1:41" ht="12.6" customHeight="1">
      <c r="A118" s="868"/>
      <c r="B118" s="4864" t="s">
        <v>2337</v>
      </c>
      <c r="C118" s="4864"/>
      <c r="D118" s="4864"/>
      <c r="E118" s="4864"/>
      <c r="F118" s="4864"/>
      <c r="G118" s="4864"/>
      <c r="H118" s="4864"/>
      <c r="I118" s="4864"/>
      <c r="J118" s="4864"/>
      <c r="K118" s="4864"/>
      <c r="L118" s="4864"/>
      <c r="M118" s="4864"/>
      <c r="N118" s="4864"/>
      <c r="O118" s="4864"/>
      <c r="P118" s="4864"/>
      <c r="Q118" s="4864"/>
      <c r="R118" s="4864"/>
      <c r="S118" s="4864"/>
      <c r="T118" s="4864"/>
      <c r="U118" s="4864"/>
      <c r="V118" s="4864"/>
      <c r="W118" s="4864"/>
      <c r="X118" s="4864"/>
      <c r="Y118" s="4864"/>
      <c r="Z118" s="4864"/>
      <c r="AA118" s="4864"/>
      <c r="AB118" s="4864"/>
      <c r="AC118" s="4864"/>
      <c r="AD118" s="4864"/>
      <c r="AE118" s="4864"/>
      <c r="AF118" s="4864"/>
      <c r="AG118" s="4864"/>
      <c r="AH118" s="4864"/>
      <c r="AI118" s="4864"/>
      <c r="AJ118" s="4864"/>
      <c r="AK118" s="4864"/>
      <c r="AL118" s="4864"/>
      <c r="AM118" s="4864"/>
      <c r="AN118" s="4864"/>
    </row>
    <row r="119" spans="1:41" ht="12.6" customHeight="1">
      <c r="A119" s="865"/>
      <c r="B119" s="4864" t="s">
        <v>2338</v>
      </c>
      <c r="C119" s="4864"/>
      <c r="D119" s="4864"/>
      <c r="E119" s="4864"/>
      <c r="F119" s="4864"/>
      <c r="G119" s="4864"/>
      <c r="H119" s="4864"/>
      <c r="I119" s="4864"/>
      <c r="J119" s="4864"/>
      <c r="K119" s="4864"/>
      <c r="L119" s="4864"/>
      <c r="M119" s="4864"/>
      <c r="N119" s="4864"/>
      <c r="O119" s="4864"/>
      <c r="P119" s="4864"/>
      <c r="Q119" s="4864"/>
      <c r="R119" s="4864"/>
      <c r="S119" s="4864"/>
      <c r="T119" s="4864"/>
      <c r="U119" s="4864"/>
      <c r="V119" s="4864"/>
      <c r="W119" s="4864"/>
      <c r="X119" s="4864"/>
      <c r="Y119" s="4864"/>
      <c r="Z119" s="4864"/>
      <c r="AA119" s="4864"/>
      <c r="AB119" s="4864"/>
      <c r="AC119" s="4864"/>
      <c r="AD119" s="4864"/>
      <c r="AE119" s="4864"/>
      <c r="AF119" s="4864"/>
      <c r="AG119" s="4864"/>
      <c r="AH119" s="4864"/>
      <c r="AI119" s="4864"/>
      <c r="AJ119" s="4864"/>
      <c r="AK119" s="4864"/>
      <c r="AL119" s="4864"/>
      <c r="AM119" s="4864"/>
      <c r="AN119" s="4864"/>
    </row>
    <row r="120" spans="1:41" ht="12.6" customHeight="1">
      <c r="A120" s="865"/>
      <c r="B120" s="4864" t="s">
        <v>2339</v>
      </c>
      <c r="C120" s="4864"/>
      <c r="D120" s="4864"/>
      <c r="E120" s="4864"/>
      <c r="F120" s="4864"/>
      <c r="G120" s="4864"/>
      <c r="H120" s="4864"/>
      <c r="I120" s="4864"/>
      <c r="J120" s="4864"/>
      <c r="K120" s="4864"/>
      <c r="L120" s="4864"/>
      <c r="M120" s="4864"/>
      <c r="N120" s="4864"/>
      <c r="O120" s="4864"/>
      <c r="P120" s="4864"/>
      <c r="Q120" s="4864"/>
      <c r="R120" s="4864"/>
      <c r="S120" s="4864"/>
      <c r="T120" s="4864"/>
      <c r="U120" s="4864"/>
      <c r="V120" s="4864"/>
      <c r="W120" s="4864"/>
      <c r="X120" s="4864"/>
      <c r="Y120" s="4864"/>
      <c r="Z120" s="4864"/>
      <c r="AA120" s="4864"/>
      <c r="AB120" s="4864"/>
      <c r="AC120" s="4864"/>
      <c r="AD120" s="4864"/>
      <c r="AE120" s="4864"/>
      <c r="AF120" s="4864"/>
      <c r="AG120" s="4864"/>
      <c r="AH120" s="4864"/>
      <c r="AI120" s="4864"/>
      <c r="AJ120" s="4864"/>
      <c r="AK120" s="4864"/>
      <c r="AL120" s="4864"/>
      <c r="AM120" s="4864"/>
      <c r="AN120" s="4864"/>
    </row>
    <row r="121" spans="1:41" ht="12.6" customHeight="1">
      <c r="A121" s="865"/>
      <c r="B121" s="4864" t="s">
        <v>2335</v>
      </c>
      <c r="C121" s="4864"/>
      <c r="D121" s="4864"/>
      <c r="E121" s="4864"/>
      <c r="F121" s="4864"/>
      <c r="G121" s="4864"/>
      <c r="H121" s="4864"/>
      <c r="I121" s="4864"/>
      <c r="J121" s="4864"/>
      <c r="K121" s="4864"/>
      <c r="L121" s="4864"/>
      <c r="M121" s="4864"/>
      <c r="N121" s="4864"/>
      <c r="O121" s="4864"/>
      <c r="P121" s="4864"/>
      <c r="Q121" s="4864"/>
      <c r="R121" s="4864"/>
      <c r="S121" s="4864"/>
      <c r="T121" s="4864"/>
      <c r="U121" s="4864"/>
      <c r="V121" s="4864"/>
      <c r="W121" s="4864"/>
      <c r="X121" s="4864"/>
      <c r="Y121" s="4864"/>
      <c r="Z121" s="4864"/>
      <c r="AA121" s="4864"/>
      <c r="AB121" s="4864"/>
      <c r="AC121" s="4864"/>
      <c r="AD121" s="4864"/>
      <c r="AE121" s="4864"/>
      <c r="AF121" s="4864"/>
      <c r="AG121" s="4864"/>
      <c r="AH121" s="4864"/>
      <c r="AI121" s="4864"/>
      <c r="AJ121" s="4864"/>
      <c r="AK121" s="4864"/>
      <c r="AL121" s="4864"/>
      <c r="AM121" s="4864"/>
      <c r="AN121" s="4864"/>
    </row>
    <row r="122" spans="1:41" ht="12.6" customHeight="1">
      <c r="A122" s="865"/>
      <c r="B122" s="4864" t="s">
        <v>2336</v>
      </c>
      <c r="C122" s="4864"/>
      <c r="D122" s="4864"/>
      <c r="E122" s="4864"/>
      <c r="F122" s="4864"/>
      <c r="G122" s="4864"/>
      <c r="H122" s="4864"/>
      <c r="I122" s="4864"/>
      <c r="J122" s="4864"/>
      <c r="K122" s="4864"/>
      <c r="L122" s="4864"/>
      <c r="M122" s="4864"/>
      <c r="N122" s="4864"/>
      <c r="O122" s="4864"/>
      <c r="P122" s="4864"/>
      <c r="Q122" s="4864"/>
      <c r="R122" s="4864"/>
      <c r="S122" s="4864"/>
      <c r="T122" s="4864"/>
      <c r="U122" s="4864"/>
      <c r="V122" s="4864"/>
      <c r="W122" s="4864"/>
      <c r="X122" s="4864"/>
      <c r="Y122" s="4864"/>
      <c r="Z122" s="4864"/>
      <c r="AA122" s="4864"/>
      <c r="AB122" s="4864"/>
      <c r="AC122" s="4864"/>
      <c r="AD122" s="4864"/>
      <c r="AE122" s="4864"/>
      <c r="AF122" s="4864"/>
      <c r="AG122" s="4864"/>
      <c r="AH122" s="4864"/>
      <c r="AI122" s="4864"/>
      <c r="AJ122" s="4864"/>
      <c r="AK122" s="4864"/>
      <c r="AL122" s="4864"/>
      <c r="AM122" s="4864"/>
      <c r="AN122" s="4864"/>
    </row>
    <row r="123" spans="1:41" ht="12.6" customHeight="1">
      <c r="A123" s="4846" t="s">
        <v>1271</v>
      </c>
      <c r="B123" s="4846"/>
      <c r="C123" s="4846"/>
      <c r="D123" s="4846"/>
      <c r="E123" s="4846"/>
      <c r="F123" s="4846"/>
      <c r="G123" s="4846"/>
      <c r="H123" s="4848"/>
      <c r="I123" s="4848"/>
      <c r="J123" s="4848"/>
      <c r="K123" s="4848"/>
      <c r="L123" s="4848"/>
      <c r="M123" s="4848"/>
      <c r="N123" s="4848"/>
      <c r="O123" s="4848"/>
      <c r="P123" s="4848"/>
      <c r="Q123" s="4848"/>
      <c r="R123" s="4848"/>
      <c r="S123" s="4848"/>
      <c r="T123" s="4848"/>
      <c r="U123" s="4848"/>
      <c r="V123" s="870"/>
      <c r="W123" s="870"/>
      <c r="X123" s="870"/>
      <c r="Y123" s="870"/>
      <c r="Z123" s="870"/>
      <c r="AA123" s="871"/>
      <c r="AB123" s="871"/>
      <c r="AC123" s="871"/>
      <c r="AD123" s="871"/>
      <c r="AE123" s="871"/>
      <c r="AF123" s="870"/>
      <c r="AG123" s="870"/>
      <c r="AH123" s="870"/>
      <c r="AI123" s="870"/>
      <c r="AJ123" s="870"/>
      <c r="AK123" s="870"/>
      <c r="AL123" s="869"/>
      <c r="AM123" s="869"/>
      <c r="AN123" s="869"/>
      <c r="AO123" s="869"/>
    </row>
    <row r="124" spans="1:41" ht="12.6" customHeight="1">
      <c r="A124" s="4847"/>
      <c r="B124" s="4847"/>
      <c r="C124" s="4847"/>
      <c r="D124" s="4847"/>
      <c r="E124" s="4847"/>
      <c r="F124" s="4847"/>
      <c r="G124" s="4847"/>
      <c r="H124" s="4849"/>
      <c r="I124" s="4849"/>
      <c r="J124" s="4849"/>
      <c r="K124" s="4849"/>
      <c r="L124" s="4849"/>
      <c r="M124" s="4849"/>
      <c r="N124" s="4849"/>
      <c r="O124" s="4849"/>
      <c r="P124" s="4849"/>
      <c r="Q124" s="4849"/>
      <c r="R124" s="4849"/>
      <c r="S124" s="4849"/>
      <c r="T124" s="4849"/>
      <c r="U124" s="4849"/>
      <c r="V124" s="870"/>
      <c r="W124" s="870"/>
      <c r="X124" s="870"/>
      <c r="Y124" s="870"/>
      <c r="Z124" s="870"/>
      <c r="AA124" s="871"/>
      <c r="AB124" s="871"/>
      <c r="AC124" s="871"/>
      <c r="AD124" s="871"/>
      <c r="AE124" s="871"/>
      <c r="AF124" s="870"/>
      <c r="AG124" s="870"/>
      <c r="AH124" s="870"/>
      <c r="AI124" s="870"/>
      <c r="AJ124" s="870"/>
      <c r="AK124" s="870"/>
      <c r="AL124" s="869"/>
      <c r="AM124" s="869"/>
      <c r="AN124" s="869"/>
      <c r="AO124" s="869"/>
    </row>
    <row r="125" spans="1:41" ht="12.6" customHeight="1">
      <c r="A125" s="4852" t="s">
        <v>1272</v>
      </c>
      <c r="B125" s="4852"/>
      <c r="C125" s="4852"/>
      <c r="D125" s="4852"/>
      <c r="E125" s="4852"/>
      <c r="F125" s="4852"/>
      <c r="G125" s="4852"/>
      <c r="H125" s="4850"/>
      <c r="I125" s="4850"/>
      <c r="J125" s="4850"/>
      <c r="K125" s="4850"/>
      <c r="L125" s="4850"/>
      <c r="M125" s="4850"/>
      <c r="N125" s="4850"/>
      <c r="O125" s="4850"/>
      <c r="P125" s="4850"/>
      <c r="Q125" s="4850"/>
      <c r="R125" s="4850"/>
      <c r="S125" s="4850"/>
      <c r="T125" s="4850"/>
      <c r="U125" s="4850"/>
      <c r="V125" s="4852" t="s">
        <v>1273</v>
      </c>
      <c r="W125" s="4852"/>
      <c r="X125" s="4852"/>
      <c r="Y125" s="4852"/>
      <c r="Z125" s="4298" t="s">
        <v>1238</v>
      </c>
      <c r="AA125" s="4298"/>
      <c r="AB125" s="4298"/>
      <c r="AC125" s="4298"/>
      <c r="AD125" s="872"/>
      <c r="AE125" s="872"/>
      <c r="AF125" s="870"/>
      <c r="AG125" s="870"/>
      <c r="AH125" s="870"/>
      <c r="AI125" s="870"/>
      <c r="AJ125" s="870"/>
      <c r="AK125" s="870"/>
      <c r="AL125" s="869"/>
      <c r="AM125" s="869"/>
      <c r="AN125" s="869"/>
      <c r="AO125" s="869"/>
    </row>
    <row r="126" spans="1:41" ht="12.6" customHeight="1">
      <c r="A126" s="4298"/>
      <c r="B126" s="4298"/>
      <c r="C126" s="4298"/>
      <c r="D126" s="4298"/>
      <c r="E126" s="4298"/>
      <c r="F126" s="4298"/>
      <c r="G126" s="4298"/>
      <c r="H126" s="4851"/>
      <c r="I126" s="4851"/>
      <c r="J126" s="4851"/>
      <c r="K126" s="4851"/>
      <c r="L126" s="4851"/>
      <c r="M126" s="4851"/>
      <c r="N126" s="4851"/>
      <c r="O126" s="4851"/>
      <c r="P126" s="4851"/>
      <c r="Q126" s="4851"/>
      <c r="R126" s="4851"/>
      <c r="S126" s="4851"/>
      <c r="T126" s="4851"/>
      <c r="U126" s="4851"/>
      <c r="V126" s="4298"/>
      <c r="W126" s="4298"/>
      <c r="X126" s="4298"/>
      <c r="Y126" s="4298"/>
      <c r="Z126" s="4298"/>
      <c r="AA126" s="4298"/>
      <c r="AB126" s="4298"/>
      <c r="AC126" s="4298"/>
      <c r="AD126" s="873"/>
      <c r="AE126" s="873"/>
      <c r="AF126" s="870"/>
      <c r="AG126" s="870"/>
      <c r="AH126" s="870"/>
      <c r="AI126" s="870"/>
      <c r="AJ126" s="870"/>
      <c r="AK126" s="870"/>
      <c r="AL126" s="869"/>
      <c r="AM126" s="869"/>
      <c r="AN126" s="869"/>
      <c r="AO126" s="869"/>
    </row>
    <row r="127" spans="1:41" ht="12.6" customHeight="1">
      <c r="A127" s="874" t="s">
        <v>1274</v>
      </c>
      <c r="B127" s="875"/>
      <c r="C127" s="875"/>
      <c r="D127" s="875"/>
      <c r="E127" s="875"/>
      <c r="F127" s="875"/>
      <c r="G127" s="875"/>
      <c r="H127" s="873"/>
      <c r="I127" s="873"/>
      <c r="J127" s="873"/>
      <c r="K127" s="873"/>
      <c r="L127" s="873"/>
      <c r="M127" s="873"/>
      <c r="N127" s="873"/>
      <c r="O127" s="873"/>
      <c r="P127" s="873"/>
      <c r="Q127" s="873"/>
      <c r="R127" s="873"/>
      <c r="S127" s="873"/>
      <c r="T127" s="873"/>
      <c r="U127" s="873"/>
      <c r="V127" s="873"/>
      <c r="W127" s="873"/>
      <c r="X127" s="873"/>
      <c r="Y127" s="873"/>
      <c r="Z127" s="873"/>
      <c r="AA127" s="873"/>
      <c r="AB127" s="873"/>
      <c r="AC127" s="873"/>
      <c r="AD127" s="873"/>
      <c r="AE127" s="873"/>
      <c r="AF127" s="870"/>
      <c r="AG127" s="876"/>
      <c r="AH127" s="876"/>
      <c r="AI127" s="876"/>
      <c r="AJ127" s="876"/>
      <c r="AK127" s="876"/>
      <c r="AL127" s="869"/>
      <c r="AM127" s="869"/>
      <c r="AN127" s="869"/>
      <c r="AO127" s="869"/>
    </row>
    <row r="128" spans="1:41" ht="12.6" customHeight="1">
      <c r="A128" s="4853" t="s">
        <v>1275</v>
      </c>
      <c r="B128" s="4854"/>
      <c r="C128" s="4854"/>
      <c r="D128" s="4854"/>
      <c r="E128" s="4854"/>
      <c r="F128" s="4854"/>
      <c r="G128" s="4855"/>
      <c r="H128" s="4854"/>
      <c r="I128" s="4854"/>
      <c r="J128" s="4854"/>
      <c r="K128" s="4854"/>
      <c r="L128" s="4854"/>
      <c r="M128" s="4854"/>
      <c r="N128" s="4854"/>
      <c r="O128" s="4854"/>
      <c r="P128" s="4854"/>
      <c r="Q128" s="4854"/>
      <c r="R128" s="4854"/>
      <c r="S128" s="4854"/>
      <c r="T128" s="4854"/>
      <c r="U128" s="4855"/>
      <c r="V128" s="4897"/>
      <c r="W128" s="4880"/>
      <c r="X128" s="4880"/>
      <c r="Y128" s="4898"/>
      <c r="Z128" s="4862"/>
      <c r="AA128" s="4862"/>
      <c r="AB128" s="4862"/>
      <c r="AC128" s="4862"/>
      <c r="AD128" s="873"/>
      <c r="AE128" s="3437" t="s">
        <v>1276</v>
      </c>
      <c r="AF128" s="3437"/>
      <c r="AG128" s="3437"/>
      <c r="AH128" s="3437"/>
      <c r="AI128" s="3437"/>
      <c r="AJ128" s="3437"/>
      <c r="AK128" s="3437" t="s">
        <v>2340</v>
      </c>
      <c r="AL128" s="3437"/>
      <c r="AM128" s="3437"/>
      <c r="AN128" s="3437"/>
      <c r="AO128" s="869"/>
    </row>
    <row r="129" spans="1:41" ht="12.6" customHeight="1">
      <c r="A129" s="4856" t="s">
        <v>1277</v>
      </c>
      <c r="B129" s="4857"/>
      <c r="C129" s="4857"/>
      <c r="D129" s="4857"/>
      <c r="E129" s="4857"/>
      <c r="F129" s="4857"/>
      <c r="G129" s="4858"/>
      <c r="H129" s="4888" t="s">
        <v>1278</v>
      </c>
      <c r="I129" s="4889"/>
      <c r="J129" s="4889"/>
      <c r="K129" s="4889"/>
      <c r="L129" s="4889"/>
      <c r="M129" s="4889"/>
      <c r="N129" s="4889"/>
      <c r="O129" s="4889"/>
      <c r="P129" s="4889"/>
      <c r="Q129" s="4889"/>
      <c r="R129" s="4889"/>
      <c r="S129" s="4889"/>
      <c r="T129" s="4889"/>
      <c r="U129" s="4890"/>
      <c r="V129" s="4894">
        <f>0.035*0.035*3.14*1.8</f>
        <v>6.9237000000000014E-3</v>
      </c>
      <c r="W129" s="4895"/>
      <c r="X129" s="4895"/>
      <c r="Y129" s="4896"/>
      <c r="Z129" s="4862" t="s">
        <v>1247</v>
      </c>
      <c r="AA129" s="4862"/>
      <c r="AB129" s="4862"/>
      <c r="AC129" s="4862"/>
      <c r="AD129" s="873"/>
      <c r="AE129" s="4869"/>
      <c r="AF129" s="4869"/>
      <c r="AG129" s="4869"/>
      <c r="AH129" s="4869"/>
      <c r="AI129" s="4869"/>
      <c r="AJ129" s="4869"/>
      <c r="AK129" s="4879" t="str">
        <f t="shared" ref="AK129:AK134" si="0">IF(AE129="","",AE129*V129)</f>
        <v/>
      </c>
      <c r="AL129" s="4879"/>
      <c r="AM129" s="4879"/>
      <c r="AN129" s="4879"/>
      <c r="AO129" s="869"/>
    </row>
    <row r="130" spans="1:41" ht="12.6" customHeight="1">
      <c r="A130" s="4856" t="s">
        <v>1279</v>
      </c>
      <c r="B130" s="4857"/>
      <c r="C130" s="4857"/>
      <c r="D130" s="4857"/>
      <c r="E130" s="4857"/>
      <c r="F130" s="4857"/>
      <c r="G130" s="4858"/>
      <c r="H130" s="4888" t="s">
        <v>1280</v>
      </c>
      <c r="I130" s="4889"/>
      <c r="J130" s="4889"/>
      <c r="K130" s="4889"/>
      <c r="L130" s="4889"/>
      <c r="M130" s="4889"/>
      <c r="N130" s="4889"/>
      <c r="O130" s="4889"/>
      <c r="P130" s="4889"/>
      <c r="Q130" s="4889"/>
      <c r="R130" s="4889"/>
      <c r="S130" s="4889"/>
      <c r="T130" s="4889"/>
      <c r="U130" s="4890"/>
      <c r="V130" s="4894">
        <f>0.035*0.035*3.14*1.8*2+0.025*0.025*3.14*3*0.2</f>
        <v>1.5024900000000002E-2</v>
      </c>
      <c r="W130" s="4895"/>
      <c r="X130" s="4895"/>
      <c r="Y130" s="4896"/>
      <c r="Z130" s="4862" t="s">
        <v>1247</v>
      </c>
      <c r="AA130" s="4862"/>
      <c r="AB130" s="4862"/>
      <c r="AC130" s="4862"/>
      <c r="AD130" s="873"/>
      <c r="AE130" s="4869"/>
      <c r="AF130" s="4869"/>
      <c r="AG130" s="4869"/>
      <c r="AH130" s="4869"/>
      <c r="AI130" s="4869"/>
      <c r="AJ130" s="4869"/>
      <c r="AK130" s="4879" t="str">
        <f t="shared" si="0"/>
        <v/>
      </c>
      <c r="AL130" s="4879"/>
      <c r="AM130" s="4879"/>
      <c r="AN130" s="4879"/>
      <c r="AO130" s="869"/>
    </row>
    <row r="131" spans="1:41" ht="12.6" customHeight="1">
      <c r="A131" s="4856" t="s">
        <v>1281</v>
      </c>
      <c r="B131" s="4857"/>
      <c r="C131" s="4857"/>
      <c r="D131" s="4857"/>
      <c r="E131" s="4857"/>
      <c r="F131" s="4857"/>
      <c r="G131" s="4858"/>
      <c r="H131" s="4891" t="s">
        <v>1282</v>
      </c>
      <c r="I131" s="4892"/>
      <c r="J131" s="4892"/>
      <c r="K131" s="4892"/>
      <c r="L131" s="4892"/>
      <c r="M131" s="4892"/>
      <c r="N131" s="4892"/>
      <c r="O131" s="4892"/>
      <c r="P131" s="4892"/>
      <c r="Q131" s="4892"/>
      <c r="R131" s="4892"/>
      <c r="S131" s="4892"/>
      <c r="T131" s="4892"/>
      <c r="U131" s="4893"/>
      <c r="V131" s="4894">
        <f>0.035*0.035*3.14*1.8*3+0.025*0.025*3.14*3*0.2</f>
        <v>2.1948600000000006E-2</v>
      </c>
      <c r="W131" s="4895"/>
      <c r="X131" s="4895"/>
      <c r="Y131" s="4896"/>
      <c r="Z131" s="4862" t="s">
        <v>1247</v>
      </c>
      <c r="AA131" s="4862"/>
      <c r="AB131" s="4862"/>
      <c r="AC131" s="4862"/>
      <c r="AD131" s="873"/>
      <c r="AE131" s="4869"/>
      <c r="AF131" s="4869"/>
      <c r="AG131" s="4869"/>
      <c r="AH131" s="4869"/>
      <c r="AI131" s="4869"/>
      <c r="AJ131" s="4869"/>
      <c r="AK131" s="4879" t="str">
        <f t="shared" si="0"/>
        <v/>
      </c>
      <c r="AL131" s="4879"/>
      <c r="AM131" s="4879"/>
      <c r="AN131" s="4879"/>
      <c r="AO131" s="869"/>
    </row>
    <row r="132" spans="1:41" ht="12.6" customHeight="1">
      <c r="A132" s="4856" t="s">
        <v>1283</v>
      </c>
      <c r="B132" s="4857"/>
      <c r="C132" s="4857"/>
      <c r="D132" s="4857"/>
      <c r="E132" s="4857"/>
      <c r="F132" s="4857"/>
      <c r="G132" s="4858"/>
      <c r="H132" s="4891" t="s">
        <v>2341</v>
      </c>
      <c r="I132" s="4892"/>
      <c r="J132" s="4892"/>
      <c r="K132" s="4892"/>
      <c r="L132" s="4892"/>
      <c r="M132" s="4892"/>
      <c r="N132" s="4892"/>
      <c r="O132" s="4892"/>
      <c r="P132" s="4892"/>
      <c r="Q132" s="4892"/>
      <c r="R132" s="4892"/>
      <c r="S132" s="4892"/>
      <c r="T132" s="4892"/>
      <c r="U132" s="4893"/>
      <c r="V132" s="4894">
        <f>0.035*0.035*3.14*1.8*4+0.025*0.025*3.14*3*0.8</f>
        <v>3.2404800000000004E-2</v>
      </c>
      <c r="W132" s="4895"/>
      <c r="X132" s="4895"/>
      <c r="Y132" s="4896"/>
      <c r="Z132" s="4862" t="s">
        <v>1247</v>
      </c>
      <c r="AA132" s="4862"/>
      <c r="AB132" s="4862"/>
      <c r="AC132" s="4862"/>
      <c r="AD132" s="873"/>
      <c r="AE132" s="4869"/>
      <c r="AF132" s="4869"/>
      <c r="AG132" s="4869"/>
      <c r="AH132" s="4869"/>
      <c r="AI132" s="4869"/>
      <c r="AJ132" s="4869"/>
      <c r="AK132" s="4879" t="str">
        <f t="shared" si="0"/>
        <v/>
      </c>
      <c r="AL132" s="4879"/>
      <c r="AM132" s="4879"/>
      <c r="AN132" s="4879"/>
      <c r="AO132" s="869"/>
    </row>
    <row r="133" spans="1:41" ht="12.6" customHeight="1">
      <c r="A133" s="4856" t="s">
        <v>1284</v>
      </c>
      <c r="B133" s="4857"/>
      <c r="C133" s="4857"/>
      <c r="D133" s="4857"/>
      <c r="E133" s="4857"/>
      <c r="F133" s="4857"/>
      <c r="G133" s="4858"/>
      <c r="H133" s="4891" t="s">
        <v>1285</v>
      </c>
      <c r="I133" s="4892"/>
      <c r="J133" s="4892"/>
      <c r="K133" s="4892"/>
      <c r="L133" s="4892"/>
      <c r="M133" s="4892"/>
      <c r="N133" s="4892"/>
      <c r="O133" s="4892"/>
      <c r="P133" s="4892"/>
      <c r="Q133" s="4892"/>
      <c r="R133" s="4892"/>
      <c r="S133" s="4892"/>
      <c r="T133" s="4892"/>
      <c r="U133" s="4893"/>
      <c r="V133" s="4894">
        <f>0.035*0.035*3.14*1.8*4+0.025*0.025*3.14*3*0.2</f>
        <v>2.8872300000000007E-2</v>
      </c>
      <c r="W133" s="4895"/>
      <c r="X133" s="4895"/>
      <c r="Y133" s="4896"/>
      <c r="Z133" s="4862" t="s">
        <v>1247</v>
      </c>
      <c r="AA133" s="4862"/>
      <c r="AB133" s="4862"/>
      <c r="AC133" s="4862"/>
      <c r="AD133" s="873"/>
      <c r="AE133" s="4869"/>
      <c r="AF133" s="4869"/>
      <c r="AG133" s="4869"/>
      <c r="AH133" s="4869"/>
      <c r="AI133" s="4869"/>
      <c r="AJ133" s="4869"/>
      <c r="AK133" s="4879" t="str">
        <f t="shared" si="0"/>
        <v/>
      </c>
      <c r="AL133" s="4879"/>
      <c r="AM133" s="4879"/>
      <c r="AN133" s="4879"/>
      <c r="AO133" s="869"/>
    </row>
    <row r="134" spans="1:41" ht="12.6" customHeight="1">
      <c r="A134" s="4888" t="s">
        <v>1286</v>
      </c>
      <c r="B134" s="4889"/>
      <c r="C134" s="4889"/>
      <c r="D134" s="4889"/>
      <c r="E134" s="4889"/>
      <c r="F134" s="4889"/>
      <c r="G134" s="4890"/>
      <c r="H134" s="4882" t="s">
        <v>1287</v>
      </c>
      <c r="I134" s="4883"/>
      <c r="J134" s="4883"/>
      <c r="K134" s="4883"/>
      <c r="L134" s="4883"/>
      <c r="M134" s="4883"/>
      <c r="N134" s="4883"/>
      <c r="O134" s="4883"/>
      <c r="P134" s="4883"/>
      <c r="Q134" s="4883"/>
      <c r="R134" s="4883"/>
      <c r="S134" s="4883"/>
      <c r="T134" s="4883"/>
      <c r="U134" s="4884"/>
      <c r="V134" s="4885">
        <f>0.045*0.045*3.14*6*3+0.25*0.25*3.14*3*0.3</f>
        <v>0.291078</v>
      </c>
      <c r="W134" s="4886"/>
      <c r="X134" s="4886"/>
      <c r="Y134" s="4887"/>
      <c r="Z134" s="4862" t="s">
        <v>1247</v>
      </c>
      <c r="AA134" s="4862"/>
      <c r="AB134" s="4862"/>
      <c r="AC134" s="4862"/>
      <c r="AD134" s="872"/>
      <c r="AE134" s="4869"/>
      <c r="AF134" s="4869"/>
      <c r="AG134" s="4869"/>
      <c r="AH134" s="4869"/>
      <c r="AI134" s="4869"/>
      <c r="AJ134" s="4869"/>
      <c r="AK134" s="4879" t="str">
        <f t="shared" si="0"/>
        <v/>
      </c>
      <c r="AL134" s="4879"/>
      <c r="AM134" s="4879"/>
      <c r="AN134" s="4879"/>
      <c r="AO134" s="869"/>
    </row>
    <row r="135" spans="1:41" ht="12.6" customHeight="1">
      <c r="A135" s="870"/>
      <c r="B135" s="870"/>
      <c r="C135" s="870"/>
      <c r="D135" s="870"/>
      <c r="E135" s="870"/>
      <c r="F135" s="870"/>
      <c r="G135" s="870"/>
      <c r="H135" s="870"/>
      <c r="I135" s="870"/>
      <c r="J135" s="870"/>
      <c r="K135" s="870"/>
      <c r="L135" s="870"/>
      <c r="M135" s="870"/>
      <c r="N135" s="870"/>
      <c r="O135" s="870"/>
      <c r="P135" s="870"/>
      <c r="Q135" s="870"/>
      <c r="R135" s="870"/>
      <c r="S135" s="870"/>
      <c r="T135" s="870"/>
      <c r="U135" s="870"/>
      <c r="V135" s="870"/>
      <c r="W135" s="870"/>
      <c r="X135" s="870"/>
      <c r="Y135" s="870"/>
      <c r="Z135" s="870"/>
      <c r="AA135" s="871"/>
      <c r="AB135" s="871"/>
      <c r="AC135" s="871"/>
      <c r="AD135" s="871"/>
      <c r="AE135" s="4867" t="s">
        <v>1288</v>
      </c>
      <c r="AF135" s="4867"/>
      <c r="AG135" s="4867"/>
      <c r="AH135" s="4867"/>
      <c r="AI135" s="4867"/>
      <c r="AJ135" s="4867"/>
      <c r="AK135" s="4868" t="str">
        <f>IF(SUM(AK129:AN134)=0,"",SUM(AK129:AN134))</f>
        <v/>
      </c>
      <c r="AL135" s="4868"/>
      <c r="AM135" s="4868"/>
      <c r="AN135" s="4868"/>
      <c r="AO135" s="869"/>
    </row>
    <row r="136" spans="1:41" ht="12.6" customHeight="1">
      <c r="A136" s="4859" t="s">
        <v>1289</v>
      </c>
      <c r="B136" s="4859"/>
      <c r="C136" s="4859"/>
      <c r="D136" s="4859"/>
      <c r="E136" s="4859"/>
      <c r="F136" s="4859"/>
      <c r="G136" s="4859"/>
      <c r="H136" s="4862"/>
      <c r="I136" s="4862"/>
      <c r="J136" s="4862"/>
      <c r="K136" s="4862"/>
      <c r="L136" s="4862"/>
      <c r="M136" s="4862"/>
      <c r="N136" s="4862"/>
      <c r="O136" s="4862"/>
      <c r="P136" s="4862"/>
      <c r="Q136" s="4862"/>
      <c r="R136" s="4862"/>
      <c r="S136" s="4862"/>
      <c r="T136" s="4862"/>
      <c r="U136" s="4862"/>
      <c r="V136" s="4862"/>
      <c r="W136" s="4862"/>
      <c r="X136" s="4862"/>
      <c r="Y136" s="4862"/>
      <c r="Z136" s="4862"/>
      <c r="AA136" s="4862"/>
      <c r="AB136" s="4862"/>
      <c r="AC136" s="4862"/>
      <c r="AD136" s="873"/>
      <c r="AE136" s="4880" t="s">
        <v>2342</v>
      </c>
      <c r="AF136" s="4880"/>
      <c r="AG136" s="4880"/>
      <c r="AH136" s="4880"/>
      <c r="AI136" s="4880"/>
      <c r="AJ136" s="4880"/>
      <c r="AK136" s="4881" t="s">
        <v>2123</v>
      </c>
      <c r="AL136" s="4881"/>
      <c r="AM136" s="4881"/>
      <c r="AN136" s="4881"/>
      <c r="AO136" s="869"/>
    </row>
    <row r="137" spans="1:41" ht="12.6" customHeight="1">
      <c r="A137" s="4860" t="s">
        <v>1290</v>
      </c>
      <c r="B137" s="4860"/>
      <c r="C137" s="4860"/>
      <c r="D137" s="4860"/>
      <c r="E137" s="4860"/>
      <c r="F137" s="4860"/>
      <c r="G137" s="4860"/>
      <c r="H137" s="4878" t="s">
        <v>1291</v>
      </c>
      <c r="I137" s="4878"/>
      <c r="J137" s="4878"/>
      <c r="K137" s="4878"/>
      <c r="L137" s="4878"/>
      <c r="M137" s="4878"/>
      <c r="N137" s="4878"/>
      <c r="O137" s="4878"/>
      <c r="P137" s="4878"/>
      <c r="Q137" s="4878"/>
      <c r="R137" s="4878"/>
      <c r="S137" s="4878"/>
      <c r="T137" s="4878"/>
      <c r="U137" s="4878"/>
      <c r="V137" s="4861">
        <f>0.03*0.03*3.14*1.8*0.56</f>
        <v>2.8486080000000003E-3</v>
      </c>
      <c r="W137" s="4861"/>
      <c r="X137" s="4861"/>
      <c r="Y137" s="4861"/>
      <c r="Z137" s="4863" t="s">
        <v>2343</v>
      </c>
      <c r="AA137" s="4863"/>
      <c r="AB137" s="4863"/>
      <c r="AC137" s="4863"/>
      <c r="AD137" s="872"/>
      <c r="AE137" s="4869"/>
      <c r="AF137" s="4869"/>
      <c r="AG137" s="4869"/>
      <c r="AH137" s="4869"/>
      <c r="AI137" s="4869"/>
      <c r="AJ137" s="4869"/>
      <c r="AK137" s="4879" t="str">
        <f>IF(AE137="","",AE137*V137)</f>
        <v/>
      </c>
      <c r="AL137" s="4879"/>
      <c r="AM137" s="4879"/>
      <c r="AN137" s="4879"/>
      <c r="AO137" s="869"/>
    </row>
    <row r="138" spans="1:41" ht="12.6" customHeight="1">
      <c r="A138" s="4860" t="s">
        <v>1290</v>
      </c>
      <c r="B138" s="4860"/>
      <c r="C138" s="4860"/>
      <c r="D138" s="4860"/>
      <c r="E138" s="4860"/>
      <c r="F138" s="4860"/>
      <c r="G138" s="4860"/>
      <c r="H138" s="4878" t="s">
        <v>1292</v>
      </c>
      <c r="I138" s="4878"/>
      <c r="J138" s="4878"/>
      <c r="K138" s="4878"/>
      <c r="L138" s="4878"/>
      <c r="M138" s="4878"/>
      <c r="N138" s="4878"/>
      <c r="O138" s="4878"/>
      <c r="P138" s="4878"/>
      <c r="Q138" s="4878"/>
      <c r="R138" s="4878"/>
      <c r="S138" s="4878"/>
      <c r="T138" s="4878"/>
      <c r="U138" s="4878"/>
      <c r="V138" s="4861">
        <f>0.03*0.03*3.14*1.8*0.67</f>
        <v>3.4081560000000003E-3</v>
      </c>
      <c r="W138" s="4861"/>
      <c r="X138" s="4861"/>
      <c r="Y138" s="4861"/>
      <c r="Z138" s="4863" t="s">
        <v>2344</v>
      </c>
      <c r="AA138" s="4863"/>
      <c r="AB138" s="4863"/>
      <c r="AC138" s="4863"/>
      <c r="AD138" s="872"/>
      <c r="AE138" s="4869"/>
      <c r="AF138" s="4869"/>
      <c r="AG138" s="4869"/>
      <c r="AH138" s="4869"/>
      <c r="AI138" s="4869"/>
      <c r="AJ138" s="4869"/>
      <c r="AK138" s="4879" t="str">
        <f t="shared" ref="AK138:AK150" si="1">IF(AE138="","",AE138*V138)</f>
        <v/>
      </c>
      <c r="AL138" s="4879"/>
      <c r="AM138" s="4879"/>
      <c r="AN138" s="4879"/>
      <c r="AO138" s="869"/>
    </row>
    <row r="139" spans="1:41" ht="12.6" customHeight="1">
      <c r="A139" s="4860" t="s">
        <v>1290</v>
      </c>
      <c r="B139" s="4860"/>
      <c r="C139" s="4860"/>
      <c r="D139" s="4860"/>
      <c r="E139" s="4860"/>
      <c r="F139" s="4860"/>
      <c r="G139" s="4860"/>
      <c r="H139" s="4878" t="s">
        <v>1293</v>
      </c>
      <c r="I139" s="4878"/>
      <c r="J139" s="4878"/>
      <c r="K139" s="4878"/>
      <c r="L139" s="4878"/>
      <c r="M139" s="4878"/>
      <c r="N139" s="4878"/>
      <c r="O139" s="4878"/>
      <c r="P139" s="4878"/>
      <c r="Q139" s="4878"/>
      <c r="R139" s="4878"/>
      <c r="S139" s="4878"/>
      <c r="T139" s="4878"/>
      <c r="U139" s="4878"/>
      <c r="V139" s="4861">
        <f>0.03*0.03*3.14*1.5*0.56</f>
        <v>2.3738399999999999E-3</v>
      </c>
      <c r="W139" s="4861"/>
      <c r="X139" s="4861"/>
      <c r="Y139" s="4861"/>
      <c r="Z139" s="4863" t="s">
        <v>2343</v>
      </c>
      <c r="AA139" s="4863"/>
      <c r="AB139" s="4863"/>
      <c r="AC139" s="4863"/>
      <c r="AD139" s="872"/>
      <c r="AE139" s="4869"/>
      <c r="AF139" s="4869"/>
      <c r="AG139" s="4869"/>
      <c r="AH139" s="4869"/>
      <c r="AI139" s="4869"/>
      <c r="AJ139" s="4869"/>
      <c r="AK139" s="4879" t="str">
        <f t="shared" si="1"/>
        <v/>
      </c>
      <c r="AL139" s="4879"/>
      <c r="AM139" s="4879"/>
      <c r="AN139" s="4879"/>
      <c r="AO139" s="869"/>
    </row>
    <row r="140" spans="1:41" ht="12.6" customHeight="1">
      <c r="A140" s="4860" t="s">
        <v>1290</v>
      </c>
      <c r="B140" s="4860"/>
      <c r="C140" s="4860"/>
      <c r="D140" s="4860"/>
      <c r="E140" s="4860"/>
      <c r="F140" s="4860"/>
      <c r="G140" s="4860"/>
      <c r="H140" s="4878" t="s">
        <v>1294</v>
      </c>
      <c r="I140" s="4878"/>
      <c r="J140" s="4878"/>
      <c r="K140" s="4878"/>
      <c r="L140" s="4878"/>
      <c r="M140" s="4878"/>
      <c r="N140" s="4878"/>
      <c r="O140" s="4878"/>
      <c r="P140" s="4878"/>
      <c r="Q140" s="4878"/>
      <c r="R140" s="4878"/>
      <c r="S140" s="4878"/>
      <c r="T140" s="4878"/>
      <c r="U140" s="4878"/>
      <c r="V140" s="4861">
        <f>0.03*0.03*3.14*1.5*0.67</f>
        <v>2.8401300000000002E-3</v>
      </c>
      <c r="W140" s="4861"/>
      <c r="X140" s="4861"/>
      <c r="Y140" s="4861"/>
      <c r="Z140" s="4863" t="s">
        <v>2345</v>
      </c>
      <c r="AA140" s="4863"/>
      <c r="AB140" s="4863"/>
      <c r="AC140" s="4863"/>
      <c r="AD140" s="872"/>
      <c r="AE140" s="4869"/>
      <c r="AF140" s="4869"/>
      <c r="AG140" s="4869"/>
      <c r="AH140" s="4869"/>
      <c r="AI140" s="4869"/>
      <c r="AJ140" s="4869"/>
      <c r="AK140" s="4879" t="str">
        <f t="shared" si="1"/>
        <v/>
      </c>
      <c r="AL140" s="4879"/>
      <c r="AM140" s="4879"/>
      <c r="AN140" s="4879"/>
      <c r="AO140" s="869"/>
    </row>
    <row r="141" spans="1:41" ht="12.6" customHeight="1">
      <c r="A141" s="4860" t="s">
        <v>1295</v>
      </c>
      <c r="B141" s="4860"/>
      <c r="C141" s="4860"/>
      <c r="D141" s="4860"/>
      <c r="E141" s="4860"/>
      <c r="F141" s="4860"/>
      <c r="G141" s="4860"/>
      <c r="H141" s="4878" t="s">
        <v>1291</v>
      </c>
      <c r="I141" s="4878"/>
      <c r="J141" s="4878"/>
      <c r="K141" s="4878"/>
      <c r="L141" s="4878"/>
      <c r="M141" s="4878"/>
      <c r="N141" s="4878"/>
      <c r="O141" s="4878"/>
      <c r="P141" s="4878"/>
      <c r="Q141" s="4878"/>
      <c r="R141" s="4878"/>
      <c r="S141" s="4878"/>
      <c r="T141" s="4878"/>
      <c r="U141" s="4878"/>
      <c r="V141" s="4861">
        <f>0.03*0.03*3.14*1.8*0.56</f>
        <v>2.8486080000000003E-3</v>
      </c>
      <c r="W141" s="4861"/>
      <c r="X141" s="4861"/>
      <c r="Y141" s="4861"/>
      <c r="Z141" s="4863" t="s">
        <v>2124</v>
      </c>
      <c r="AA141" s="4863"/>
      <c r="AB141" s="4863"/>
      <c r="AC141" s="4863"/>
      <c r="AD141" s="872"/>
      <c r="AE141" s="4869"/>
      <c r="AF141" s="4869"/>
      <c r="AG141" s="4869"/>
      <c r="AH141" s="4869"/>
      <c r="AI141" s="4869"/>
      <c r="AJ141" s="4869"/>
      <c r="AK141" s="4879" t="str">
        <f t="shared" si="1"/>
        <v/>
      </c>
      <c r="AL141" s="4879"/>
      <c r="AM141" s="4879"/>
      <c r="AN141" s="4879"/>
      <c r="AO141" s="869"/>
    </row>
    <row r="142" spans="1:41" ht="12.6" customHeight="1">
      <c r="A142" s="4860" t="s">
        <v>1295</v>
      </c>
      <c r="B142" s="4860"/>
      <c r="C142" s="4860"/>
      <c r="D142" s="4860"/>
      <c r="E142" s="4860"/>
      <c r="F142" s="4860"/>
      <c r="G142" s="4860"/>
      <c r="H142" s="4878" t="s">
        <v>1292</v>
      </c>
      <c r="I142" s="4878"/>
      <c r="J142" s="4878"/>
      <c r="K142" s="4878"/>
      <c r="L142" s="4878"/>
      <c r="M142" s="4878"/>
      <c r="N142" s="4878"/>
      <c r="O142" s="4878"/>
      <c r="P142" s="4878"/>
      <c r="Q142" s="4878"/>
      <c r="R142" s="4878"/>
      <c r="S142" s="4878"/>
      <c r="T142" s="4878"/>
      <c r="U142" s="4878"/>
      <c r="V142" s="4861">
        <f>0.03*0.03*3.14*1.8*0.67</f>
        <v>3.4081560000000003E-3</v>
      </c>
      <c r="W142" s="4861"/>
      <c r="X142" s="4861"/>
      <c r="Y142" s="4861"/>
      <c r="Z142" s="4863" t="s">
        <v>2345</v>
      </c>
      <c r="AA142" s="4863"/>
      <c r="AB142" s="4863"/>
      <c r="AC142" s="4863"/>
      <c r="AD142" s="872"/>
      <c r="AE142" s="4869"/>
      <c r="AF142" s="4869"/>
      <c r="AG142" s="4869"/>
      <c r="AH142" s="4869"/>
      <c r="AI142" s="4869"/>
      <c r="AJ142" s="4869"/>
      <c r="AK142" s="4879" t="str">
        <f t="shared" si="1"/>
        <v/>
      </c>
      <c r="AL142" s="4879"/>
      <c r="AM142" s="4879"/>
      <c r="AN142" s="4879"/>
      <c r="AO142" s="869"/>
    </row>
    <row r="143" spans="1:41" ht="12.6" customHeight="1">
      <c r="A143" s="4860" t="s">
        <v>1295</v>
      </c>
      <c r="B143" s="4860"/>
      <c r="C143" s="4860"/>
      <c r="D143" s="4860"/>
      <c r="E143" s="4860"/>
      <c r="F143" s="4860"/>
      <c r="G143" s="4860"/>
      <c r="H143" s="4878" t="s">
        <v>1293</v>
      </c>
      <c r="I143" s="4878"/>
      <c r="J143" s="4878"/>
      <c r="K143" s="4878"/>
      <c r="L143" s="4878"/>
      <c r="M143" s="4878"/>
      <c r="N143" s="4878"/>
      <c r="O143" s="4878"/>
      <c r="P143" s="4878"/>
      <c r="Q143" s="4878"/>
      <c r="R143" s="4878"/>
      <c r="S143" s="4878"/>
      <c r="T143" s="4878"/>
      <c r="U143" s="4878"/>
      <c r="V143" s="4861">
        <f>0.03*0.03*3.14*1.5*0.56</f>
        <v>2.3738399999999999E-3</v>
      </c>
      <c r="W143" s="4861"/>
      <c r="X143" s="4861"/>
      <c r="Y143" s="4861"/>
      <c r="Z143" s="4863" t="s">
        <v>2124</v>
      </c>
      <c r="AA143" s="4863"/>
      <c r="AB143" s="4863"/>
      <c r="AC143" s="4863"/>
      <c r="AD143" s="872"/>
      <c r="AE143" s="4869"/>
      <c r="AF143" s="4869"/>
      <c r="AG143" s="4869"/>
      <c r="AH143" s="4869"/>
      <c r="AI143" s="4869"/>
      <c r="AJ143" s="4869"/>
      <c r="AK143" s="4879" t="str">
        <f t="shared" si="1"/>
        <v/>
      </c>
      <c r="AL143" s="4879"/>
      <c r="AM143" s="4879"/>
      <c r="AN143" s="4879"/>
      <c r="AO143" s="869"/>
    </row>
    <row r="144" spans="1:41" ht="12.6" customHeight="1">
      <c r="A144" s="4860" t="s">
        <v>1295</v>
      </c>
      <c r="B144" s="4860"/>
      <c r="C144" s="4860"/>
      <c r="D144" s="4860"/>
      <c r="E144" s="4860"/>
      <c r="F144" s="4860"/>
      <c r="G144" s="4860"/>
      <c r="H144" s="4878" t="s">
        <v>1294</v>
      </c>
      <c r="I144" s="4878"/>
      <c r="J144" s="4878"/>
      <c r="K144" s="4878"/>
      <c r="L144" s="4878"/>
      <c r="M144" s="4878"/>
      <c r="N144" s="4878"/>
      <c r="O144" s="4878"/>
      <c r="P144" s="4878"/>
      <c r="Q144" s="4878"/>
      <c r="R144" s="4878"/>
      <c r="S144" s="4878"/>
      <c r="T144" s="4878"/>
      <c r="U144" s="4878"/>
      <c r="V144" s="4861">
        <f>0.03*0.03*3.14*1.5*0.67</f>
        <v>2.8401300000000002E-3</v>
      </c>
      <c r="W144" s="4861"/>
      <c r="X144" s="4861"/>
      <c r="Y144" s="4861"/>
      <c r="Z144" s="4863" t="s">
        <v>2345</v>
      </c>
      <c r="AA144" s="4863"/>
      <c r="AB144" s="4863"/>
      <c r="AC144" s="4863"/>
      <c r="AD144" s="872"/>
      <c r="AE144" s="4869"/>
      <c r="AF144" s="4869"/>
      <c r="AG144" s="4869"/>
      <c r="AH144" s="4869"/>
      <c r="AI144" s="4869"/>
      <c r="AJ144" s="4869"/>
      <c r="AK144" s="4879" t="str">
        <f t="shared" si="1"/>
        <v/>
      </c>
      <c r="AL144" s="4879"/>
      <c r="AM144" s="4879"/>
      <c r="AN144" s="4879"/>
      <c r="AO144" s="869"/>
    </row>
    <row r="145" spans="1:41" ht="12.6" customHeight="1">
      <c r="A145" s="4860" t="s">
        <v>1296</v>
      </c>
      <c r="B145" s="4860"/>
      <c r="C145" s="4860"/>
      <c r="D145" s="4860"/>
      <c r="E145" s="4860"/>
      <c r="F145" s="4860"/>
      <c r="G145" s="4860"/>
      <c r="H145" s="4878" t="s">
        <v>1291</v>
      </c>
      <c r="I145" s="4878"/>
      <c r="J145" s="4878"/>
      <c r="K145" s="4878"/>
      <c r="L145" s="4878"/>
      <c r="M145" s="4878"/>
      <c r="N145" s="4878"/>
      <c r="O145" s="4878"/>
      <c r="P145" s="4878"/>
      <c r="Q145" s="4878"/>
      <c r="R145" s="4878"/>
      <c r="S145" s="4878"/>
      <c r="T145" s="4878"/>
      <c r="U145" s="4878"/>
      <c r="V145" s="4861">
        <f>0.03*0.03*3.14*1.8*0.56</f>
        <v>2.8486080000000003E-3</v>
      </c>
      <c r="W145" s="4861"/>
      <c r="X145" s="4861"/>
      <c r="Y145" s="4861"/>
      <c r="Z145" s="4863" t="s">
        <v>2345</v>
      </c>
      <c r="AA145" s="4863"/>
      <c r="AB145" s="4863"/>
      <c r="AC145" s="4863"/>
      <c r="AD145" s="872"/>
      <c r="AE145" s="4869"/>
      <c r="AF145" s="4869"/>
      <c r="AG145" s="4869"/>
      <c r="AH145" s="4869"/>
      <c r="AI145" s="4869"/>
      <c r="AJ145" s="4869"/>
      <c r="AK145" s="4879" t="str">
        <f t="shared" si="1"/>
        <v/>
      </c>
      <c r="AL145" s="4879"/>
      <c r="AM145" s="4879"/>
      <c r="AN145" s="4879"/>
      <c r="AO145" s="869"/>
    </row>
    <row r="146" spans="1:41" ht="12.6" customHeight="1">
      <c r="A146" s="4860" t="s">
        <v>1296</v>
      </c>
      <c r="B146" s="4860"/>
      <c r="C146" s="4860"/>
      <c r="D146" s="4860"/>
      <c r="E146" s="4860"/>
      <c r="F146" s="4860"/>
      <c r="G146" s="4860"/>
      <c r="H146" s="4878" t="s">
        <v>1292</v>
      </c>
      <c r="I146" s="4878"/>
      <c r="J146" s="4878"/>
      <c r="K146" s="4878"/>
      <c r="L146" s="4878"/>
      <c r="M146" s="4878"/>
      <c r="N146" s="4878"/>
      <c r="O146" s="4878"/>
      <c r="P146" s="4878"/>
      <c r="Q146" s="4878"/>
      <c r="R146" s="4878"/>
      <c r="S146" s="4878"/>
      <c r="T146" s="4878"/>
      <c r="U146" s="4878"/>
      <c r="V146" s="4861">
        <f>0.03*0.03*3.14*1.8*0.67</f>
        <v>3.4081560000000003E-3</v>
      </c>
      <c r="W146" s="4861"/>
      <c r="X146" s="4861"/>
      <c r="Y146" s="4861"/>
      <c r="Z146" s="4863" t="s">
        <v>2345</v>
      </c>
      <c r="AA146" s="4863"/>
      <c r="AB146" s="4863"/>
      <c r="AC146" s="4863"/>
      <c r="AD146" s="872"/>
      <c r="AE146" s="4869"/>
      <c r="AF146" s="4869"/>
      <c r="AG146" s="4869"/>
      <c r="AH146" s="4869"/>
      <c r="AI146" s="4869"/>
      <c r="AJ146" s="4869"/>
      <c r="AK146" s="4879" t="str">
        <f t="shared" si="1"/>
        <v/>
      </c>
      <c r="AL146" s="4879"/>
      <c r="AM146" s="4879"/>
      <c r="AN146" s="4879"/>
      <c r="AO146" s="869"/>
    </row>
    <row r="147" spans="1:41" ht="12.6" customHeight="1">
      <c r="A147" s="4860" t="s">
        <v>1296</v>
      </c>
      <c r="B147" s="4860"/>
      <c r="C147" s="4860"/>
      <c r="D147" s="4860"/>
      <c r="E147" s="4860"/>
      <c r="F147" s="4860"/>
      <c r="G147" s="4860"/>
      <c r="H147" s="4878" t="s">
        <v>1293</v>
      </c>
      <c r="I147" s="4878"/>
      <c r="J147" s="4878"/>
      <c r="K147" s="4878"/>
      <c r="L147" s="4878"/>
      <c r="M147" s="4878"/>
      <c r="N147" s="4878"/>
      <c r="O147" s="4878"/>
      <c r="P147" s="4878"/>
      <c r="Q147" s="4878"/>
      <c r="R147" s="4878"/>
      <c r="S147" s="4878"/>
      <c r="T147" s="4878"/>
      <c r="U147" s="4878"/>
      <c r="V147" s="4861">
        <f>0.03*0.03*3.14*1.5*0.56</f>
        <v>2.3738399999999999E-3</v>
      </c>
      <c r="W147" s="4861"/>
      <c r="X147" s="4861"/>
      <c r="Y147" s="4861"/>
      <c r="Z147" s="4863" t="s">
        <v>2344</v>
      </c>
      <c r="AA147" s="4863"/>
      <c r="AB147" s="4863"/>
      <c r="AC147" s="4863"/>
      <c r="AD147" s="872"/>
      <c r="AE147" s="4869"/>
      <c r="AF147" s="4869"/>
      <c r="AG147" s="4869"/>
      <c r="AH147" s="4869"/>
      <c r="AI147" s="4869"/>
      <c r="AJ147" s="4869"/>
      <c r="AK147" s="4879" t="str">
        <f t="shared" si="1"/>
        <v/>
      </c>
      <c r="AL147" s="4879"/>
      <c r="AM147" s="4879"/>
      <c r="AN147" s="4879"/>
      <c r="AO147" s="869"/>
    </row>
    <row r="148" spans="1:41" ht="12.6" customHeight="1">
      <c r="A148" s="4860" t="s">
        <v>1296</v>
      </c>
      <c r="B148" s="4860"/>
      <c r="C148" s="4860"/>
      <c r="D148" s="4860"/>
      <c r="E148" s="4860"/>
      <c r="F148" s="4860"/>
      <c r="G148" s="4860"/>
      <c r="H148" s="4878" t="s">
        <v>1294</v>
      </c>
      <c r="I148" s="4878"/>
      <c r="J148" s="4878"/>
      <c r="K148" s="4878"/>
      <c r="L148" s="4878"/>
      <c r="M148" s="4878"/>
      <c r="N148" s="4878"/>
      <c r="O148" s="4878"/>
      <c r="P148" s="4878"/>
      <c r="Q148" s="4878"/>
      <c r="R148" s="4878"/>
      <c r="S148" s="4878"/>
      <c r="T148" s="4878"/>
      <c r="U148" s="4878"/>
      <c r="V148" s="4861">
        <f>0.03*0.03*3.14*1.5*0.67</f>
        <v>2.8401300000000002E-3</v>
      </c>
      <c r="W148" s="4861"/>
      <c r="X148" s="4861"/>
      <c r="Y148" s="4861"/>
      <c r="Z148" s="4863" t="s">
        <v>2345</v>
      </c>
      <c r="AA148" s="4863"/>
      <c r="AB148" s="4863"/>
      <c r="AC148" s="4863"/>
      <c r="AD148" s="872"/>
      <c r="AE148" s="4869"/>
      <c r="AF148" s="4869"/>
      <c r="AG148" s="4869"/>
      <c r="AH148" s="4869"/>
      <c r="AI148" s="4869"/>
      <c r="AJ148" s="4869"/>
      <c r="AK148" s="4879" t="str">
        <f t="shared" si="1"/>
        <v/>
      </c>
      <c r="AL148" s="4879"/>
      <c r="AM148" s="4879"/>
      <c r="AN148" s="4879"/>
      <c r="AO148" s="869"/>
    </row>
    <row r="149" spans="1:41" ht="12.6" customHeight="1">
      <c r="A149" s="4860" t="s">
        <v>1297</v>
      </c>
      <c r="B149" s="4860"/>
      <c r="C149" s="4860"/>
      <c r="D149" s="4860"/>
      <c r="E149" s="4860"/>
      <c r="F149" s="4860"/>
      <c r="G149" s="4860"/>
      <c r="H149" s="4878" t="s">
        <v>1293</v>
      </c>
      <c r="I149" s="4878"/>
      <c r="J149" s="4878"/>
      <c r="K149" s="4878"/>
      <c r="L149" s="4878"/>
      <c r="M149" s="4878"/>
      <c r="N149" s="4878"/>
      <c r="O149" s="4878"/>
      <c r="P149" s="4878"/>
      <c r="Q149" s="4878"/>
      <c r="R149" s="4878"/>
      <c r="S149" s="4878"/>
      <c r="T149" s="4878"/>
      <c r="U149" s="4878"/>
      <c r="V149" s="4861">
        <f>0.03*0.03*3.14*1.5*0.56</f>
        <v>2.3738399999999999E-3</v>
      </c>
      <c r="W149" s="4861"/>
      <c r="X149" s="4861"/>
      <c r="Y149" s="4861"/>
      <c r="Z149" s="4863" t="s">
        <v>2343</v>
      </c>
      <c r="AA149" s="4863"/>
      <c r="AB149" s="4863"/>
      <c r="AC149" s="4863"/>
      <c r="AD149" s="872"/>
      <c r="AE149" s="4869"/>
      <c r="AF149" s="4869"/>
      <c r="AG149" s="4869"/>
      <c r="AH149" s="4869"/>
      <c r="AI149" s="4869"/>
      <c r="AJ149" s="4869"/>
      <c r="AK149" s="4879" t="str">
        <f t="shared" si="1"/>
        <v/>
      </c>
      <c r="AL149" s="4879"/>
      <c r="AM149" s="4879"/>
      <c r="AN149" s="4879"/>
      <c r="AO149" s="869"/>
    </row>
    <row r="150" spans="1:41" ht="12.6" customHeight="1">
      <c r="A150" s="4860" t="s">
        <v>1297</v>
      </c>
      <c r="B150" s="4860"/>
      <c r="C150" s="4860"/>
      <c r="D150" s="4860"/>
      <c r="E150" s="4860"/>
      <c r="F150" s="4860"/>
      <c r="G150" s="4860"/>
      <c r="H150" s="4878" t="s">
        <v>1291</v>
      </c>
      <c r="I150" s="4878"/>
      <c r="J150" s="4878"/>
      <c r="K150" s="4878"/>
      <c r="L150" s="4878"/>
      <c r="M150" s="4878"/>
      <c r="N150" s="4878"/>
      <c r="O150" s="4878"/>
      <c r="P150" s="4878"/>
      <c r="Q150" s="4878"/>
      <c r="R150" s="4878"/>
      <c r="S150" s="4878"/>
      <c r="T150" s="4878"/>
      <c r="U150" s="4878"/>
      <c r="V150" s="4861">
        <f>0.03*0.03*3.14*1.8*0.56</f>
        <v>2.8486080000000003E-3</v>
      </c>
      <c r="W150" s="4861"/>
      <c r="X150" s="4861"/>
      <c r="Y150" s="4861"/>
      <c r="Z150" s="4863" t="s">
        <v>2344</v>
      </c>
      <c r="AA150" s="4863"/>
      <c r="AB150" s="4863"/>
      <c r="AC150" s="4863"/>
      <c r="AD150" s="872"/>
      <c r="AE150" s="4869"/>
      <c r="AF150" s="4869"/>
      <c r="AG150" s="4869"/>
      <c r="AH150" s="4869"/>
      <c r="AI150" s="4869"/>
      <c r="AJ150" s="4869"/>
      <c r="AK150" s="4879" t="str">
        <f t="shared" si="1"/>
        <v/>
      </c>
      <c r="AL150" s="4879"/>
      <c r="AM150" s="4879"/>
      <c r="AN150" s="4879"/>
      <c r="AO150" s="869"/>
    </row>
    <row r="151" spans="1:41" ht="12.6" customHeight="1">
      <c r="A151" s="877"/>
      <c r="B151" s="877"/>
      <c r="C151" s="877"/>
      <c r="D151" s="877"/>
      <c r="E151" s="877"/>
      <c r="F151" s="877"/>
      <c r="G151" s="877"/>
      <c r="H151" s="870"/>
      <c r="I151" s="870"/>
      <c r="J151" s="870"/>
      <c r="K151" s="870"/>
      <c r="L151" s="870"/>
      <c r="M151" s="870"/>
      <c r="N151" s="870"/>
      <c r="O151" s="870"/>
      <c r="P151" s="870"/>
      <c r="Q151" s="870"/>
      <c r="R151" s="870"/>
      <c r="S151" s="870"/>
      <c r="T151" s="870"/>
      <c r="U151" s="870"/>
      <c r="V151" s="878" t="s">
        <v>1298</v>
      </c>
      <c r="W151" s="878"/>
      <c r="X151" s="878"/>
      <c r="Y151" s="878"/>
      <c r="Z151" s="878"/>
      <c r="AA151" s="871"/>
      <c r="AB151" s="871"/>
      <c r="AC151" s="871"/>
      <c r="AD151" s="871"/>
      <c r="AE151" s="4867" t="s">
        <v>1288</v>
      </c>
      <c r="AF151" s="4867"/>
      <c r="AG151" s="4867"/>
      <c r="AH151" s="4867"/>
      <c r="AI151" s="4867"/>
      <c r="AJ151" s="4867"/>
      <c r="AK151" s="4868" t="str">
        <f>IF(SUM(AK137:AN150)=0,"",SUM(AK137:AN150))</f>
        <v/>
      </c>
      <c r="AL151" s="4868"/>
      <c r="AM151" s="4868"/>
      <c r="AN151" s="4868"/>
      <c r="AO151" s="869"/>
    </row>
    <row r="152" spans="1:41" ht="12.6" customHeight="1">
      <c r="A152" s="877"/>
      <c r="B152" s="877"/>
      <c r="C152" s="877"/>
      <c r="D152" s="877"/>
      <c r="E152" s="877"/>
      <c r="F152" s="877"/>
      <c r="G152" s="877"/>
      <c r="H152" s="870"/>
      <c r="I152" s="870"/>
      <c r="J152" s="870"/>
      <c r="K152" s="870"/>
      <c r="L152" s="870"/>
      <c r="M152" s="870"/>
      <c r="N152" s="870"/>
      <c r="O152" s="870"/>
      <c r="P152" s="870"/>
      <c r="Q152" s="870"/>
      <c r="R152" s="870"/>
      <c r="S152" s="870"/>
      <c r="T152" s="870"/>
      <c r="U152" s="870"/>
      <c r="V152" s="870"/>
      <c r="W152" s="870"/>
      <c r="X152" s="870"/>
      <c r="Y152" s="870"/>
      <c r="Z152" s="870"/>
      <c r="AA152" s="871"/>
      <c r="AB152" s="871"/>
      <c r="AC152" s="871"/>
      <c r="AD152" s="871"/>
      <c r="AE152" s="4867" t="s">
        <v>1299</v>
      </c>
      <c r="AF152" s="4867"/>
      <c r="AG152" s="4867"/>
      <c r="AH152" s="4867"/>
      <c r="AI152" s="4867"/>
      <c r="AJ152" s="4867"/>
      <c r="AK152" s="4874" t="str">
        <f>IF((AK135="")*AND(AK151=""),"",SUM(AK135,AK151))</f>
        <v/>
      </c>
      <c r="AL152" s="4874"/>
      <c r="AM152" s="4874"/>
      <c r="AN152" s="4874"/>
      <c r="AO152" s="869"/>
    </row>
    <row r="153" spans="1:41" ht="12.6" customHeight="1">
      <c r="A153" s="879" t="s">
        <v>1300</v>
      </c>
      <c r="B153" s="880"/>
      <c r="C153" s="880"/>
      <c r="D153" s="880"/>
      <c r="E153" s="880"/>
      <c r="F153" s="880"/>
      <c r="G153" s="880"/>
      <c r="H153" s="870"/>
      <c r="I153" s="870"/>
      <c r="J153" s="870"/>
      <c r="K153" s="870"/>
      <c r="L153" s="870"/>
      <c r="M153" s="870"/>
      <c r="N153" s="870"/>
      <c r="O153" s="870"/>
      <c r="P153" s="870"/>
      <c r="Q153" s="870"/>
      <c r="R153" s="870"/>
      <c r="S153" s="870"/>
      <c r="T153" s="870"/>
      <c r="U153" s="870"/>
      <c r="V153" s="870"/>
      <c r="W153" s="870"/>
      <c r="X153" s="870"/>
      <c r="Y153" s="870"/>
      <c r="Z153" s="870"/>
      <c r="AA153" s="871"/>
      <c r="AB153" s="871"/>
      <c r="AC153" s="871"/>
      <c r="AD153" s="871"/>
      <c r="AE153" s="871"/>
      <c r="AF153" s="870"/>
      <c r="AG153" s="870"/>
      <c r="AH153" s="870"/>
      <c r="AI153" s="870"/>
      <c r="AJ153" s="870"/>
      <c r="AK153" s="881"/>
      <c r="AL153" s="869"/>
      <c r="AM153" s="869"/>
      <c r="AN153" s="869"/>
      <c r="AO153" s="869"/>
    </row>
    <row r="154" spans="1:41" ht="12.6" customHeight="1">
      <c r="A154" s="4877" t="s">
        <v>1301</v>
      </c>
      <c r="B154" s="4877"/>
      <c r="C154" s="4877"/>
      <c r="D154" s="4877"/>
      <c r="E154" s="4877"/>
      <c r="F154" s="4877"/>
      <c r="G154" s="4877"/>
      <c r="H154" s="4877"/>
      <c r="I154" s="4877"/>
      <c r="J154" s="4877"/>
      <c r="K154" s="4877"/>
      <c r="L154" s="4877"/>
      <c r="M154" s="4877"/>
      <c r="N154" s="4877"/>
      <c r="O154" s="4877"/>
      <c r="P154" s="4877"/>
      <c r="Q154" s="4877"/>
      <c r="R154" s="4877"/>
      <c r="S154" s="4877"/>
      <c r="T154" s="4877"/>
      <c r="U154" s="4877"/>
      <c r="V154" s="4862"/>
      <c r="W154" s="4862"/>
      <c r="X154" s="4862"/>
      <c r="Y154" s="4862"/>
      <c r="Z154" s="4862"/>
      <c r="AA154" s="4862"/>
      <c r="AB154" s="4862"/>
      <c r="AC154" s="4862"/>
      <c r="AD154" s="873"/>
      <c r="AE154" s="4875" t="s">
        <v>1302</v>
      </c>
      <c r="AF154" s="4875"/>
      <c r="AG154" s="4875"/>
      <c r="AH154" s="4875"/>
      <c r="AI154" s="4875"/>
      <c r="AJ154" s="4875"/>
      <c r="AK154" s="4876" t="s">
        <v>2346</v>
      </c>
      <c r="AL154" s="4876"/>
      <c r="AM154" s="4876"/>
      <c r="AN154" s="4876"/>
      <c r="AO154" s="869"/>
    </row>
    <row r="155" spans="1:41" ht="12.6" customHeight="1">
      <c r="A155" s="4872" t="s">
        <v>1303</v>
      </c>
      <c r="B155" s="4872"/>
      <c r="C155" s="4872"/>
      <c r="D155" s="4872"/>
      <c r="E155" s="4872"/>
      <c r="F155" s="4872"/>
      <c r="G155" s="4872"/>
      <c r="H155" s="4860" t="s">
        <v>1304</v>
      </c>
      <c r="I155" s="4860"/>
      <c r="J155" s="4860"/>
      <c r="K155" s="4860"/>
      <c r="L155" s="4860"/>
      <c r="M155" s="4860"/>
      <c r="N155" s="4860"/>
      <c r="O155" s="4860"/>
      <c r="P155" s="4860"/>
      <c r="Q155" s="4860"/>
      <c r="R155" s="4860"/>
      <c r="S155" s="4860"/>
      <c r="T155" s="4860"/>
      <c r="U155" s="4860"/>
      <c r="V155" s="4861">
        <f>0.21*0.1</f>
        <v>2.1000000000000001E-2</v>
      </c>
      <c r="W155" s="4861"/>
      <c r="X155" s="4861"/>
      <c r="Y155" s="4861"/>
      <c r="Z155" s="4863" t="s">
        <v>2124</v>
      </c>
      <c r="AA155" s="4863"/>
      <c r="AB155" s="4863"/>
      <c r="AC155" s="4863"/>
      <c r="AD155" s="872"/>
      <c r="AE155" s="4873"/>
      <c r="AF155" s="4873"/>
      <c r="AG155" s="4873"/>
      <c r="AH155" s="4873"/>
      <c r="AI155" s="4873"/>
      <c r="AJ155" s="4873"/>
      <c r="AK155" s="4870" t="str">
        <f t="shared" ref="AK155:AK172" si="2">IF(AE155="","",AE155*V155)</f>
        <v/>
      </c>
      <c r="AL155" s="4870"/>
      <c r="AM155" s="4870"/>
      <c r="AN155" s="4870"/>
      <c r="AO155" s="869"/>
    </row>
    <row r="156" spans="1:41" ht="12.6" customHeight="1">
      <c r="A156" s="4872" t="s">
        <v>1303</v>
      </c>
      <c r="B156" s="4872"/>
      <c r="C156" s="4872"/>
      <c r="D156" s="4872"/>
      <c r="E156" s="4872"/>
      <c r="F156" s="4872"/>
      <c r="G156" s="4872"/>
      <c r="H156" s="4860" t="s">
        <v>1305</v>
      </c>
      <c r="I156" s="4860"/>
      <c r="J156" s="4860"/>
      <c r="K156" s="4860"/>
      <c r="L156" s="4860"/>
      <c r="M156" s="4860"/>
      <c r="N156" s="4860"/>
      <c r="O156" s="4860"/>
      <c r="P156" s="4860"/>
      <c r="Q156" s="4860"/>
      <c r="R156" s="4860"/>
      <c r="S156" s="4860"/>
      <c r="T156" s="4860"/>
      <c r="U156" s="4860"/>
      <c r="V156" s="4861">
        <f>0.27*0.1</f>
        <v>2.7000000000000003E-2</v>
      </c>
      <c r="W156" s="4861"/>
      <c r="X156" s="4861"/>
      <c r="Y156" s="4861"/>
      <c r="Z156" s="4863" t="s">
        <v>2345</v>
      </c>
      <c r="AA156" s="4863"/>
      <c r="AB156" s="4863"/>
      <c r="AC156" s="4863"/>
      <c r="AD156" s="872"/>
      <c r="AE156" s="4869"/>
      <c r="AF156" s="4869"/>
      <c r="AG156" s="4869"/>
      <c r="AH156" s="4869"/>
      <c r="AI156" s="4869"/>
      <c r="AJ156" s="4869"/>
      <c r="AK156" s="4870" t="str">
        <f t="shared" si="2"/>
        <v/>
      </c>
      <c r="AL156" s="4870"/>
      <c r="AM156" s="4870"/>
      <c r="AN156" s="4870"/>
      <c r="AO156" s="869"/>
    </row>
    <row r="157" spans="1:41" ht="12.6" customHeight="1">
      <c r="A157" s="4872" t="s">
        <v>1303</v>
      </c>
      <c r="B157" s="4872"/>
      <c r="C157" s="4872"/>
      <c r="D157" s="4872"/>
      <c r="E157" s="4872"/>
      <c r="F157" s="4872"/>
      <c r="G157" s="4872"/>
      <c r="H157" s="4860" t="s">
        <v>1306</v>
      </c>
      <c r="I157" s="4860"/>
      <c r="J157" s="4860"/>
      <c r="K157" s="4860"/>
      <c r="L157" s="4860"/>
      <c r="M157" s="4860"/>
      <c r="N157" s="4860"/>
      <c r="O157" s="4860"/>
      <c r="P157" s="4860"/>
      <c r="Q157" s="4860"/>
      <c r="R157" s="4860"/>
      <c r="S157" s="4860"/>
      <c r="T157" s="4860"/>
      <c r="U157" s="4860"/>
      <c r="V157" s="4861">
        <f>0.22*0.1</f>
        <v>2.2000000000000002E-2</v>
      </c>
      <c r="W157" s="4861"/>
      <c r="X157" s="4861"/>
      <c r="Y157" s="4861"/>
      <c r="Z157" s="4863" t="s">
        <v>2345</v>
      </c>
      <c r="AA157" s="4863"/>
      <c r="AB157" s="4863"/>
      <c r="AC157" s="4863"/>
      <c r="AD157" s="872"/>
      <c r="AE157" s="4869"/>
      <c r="AF157" s="4869"/>
      <c r="AG157" s="4869"/>
      <c r="AH157" s="4869"/>
      <c r="AI157" s="4869"/>
      <c r="AJ157" s="4869"/>
      <c r="AK157" s="4870" t="str">
        <f t="shared" si="2"/>
        <v/>
      </c>
      <c r="AL157" s="4870"/>
      <c r="AM157" s="4870"/>
      <c r="AN157" s="4870"/>
      <c r="AO157" s="869"/>
    </row>
    <row r="158" spans="1:41" ht="12.6" customHeight="1">
      <c r="A158" s="4872" t="s">
        <v>1303</v>
      </c>
      <c r="B158" s="4872"/>
      <c r="C158" s="4872"/>
      <c r="D158" s="4872"/>
      <c r="E158" s="4872"/>
      <c r="F158" s="4872"/>
      <c r="G158" s="4872"/>
      <c r="H158" s="4860" t="s">
        <v>1307</v>
      </c>
      <c r="I158" s="4860"/>
      <c r="J158" s="4860"/>
      <c r="K158" s="4860"/>
      <c r="L158" s="4860"/>
      <c r="M158" s="4860"/>
      <c r="N158" s="4860"/>
      <c r="O158" s="4860"/>
      <c r="P158" s="4860"/>
      <c r="Q158" s="4860"/>
      <c r="R158" s="4860"/>
      <c r="S158" s="4860"/>
      <c r="T158" s="4860"/>
      <c r="U158" s="4860"/>
      <c r="V158" s="4861">
        <f>0.25*0.1</f>
        <v>2.5000000000000001E-2</v>
      </c>
      <c r="W158" s="4861"/>
      <c r="X158" s="4861"/>
      <c r="Y158" s="4861"/>
      <c r="Z158" s="4863" t="s">
        <v>2124</v>
      </c>
      <c r="AA158" s="4863"/>
      <c r="AB158" s="4863"/>
      <c r="AC158" s="4863"/>
      <c r="AD158" s="872"/>
      <c r="AE158" s="4869"/>
      <c r="AF158" s="4869"/>
      <c r="AG158" s="4869"/>
      <c r="AH158" s="4869"/>
      <c r="AI158" s="4869"/>
      <c r="AJ158" s="4869"/>
      <c r="AK158" s="4870" t="str">
        <f t="shared" si="2"/>
        <v/>
      </c>
      <c r="AL158" s="4870"/>
      <c r="AM158" s="4870"/>
      <c r="AN158" s="4870"/>
      <c r="AO158" s="869"/>
    </row>
    <row r="159" spans="1:41" ht="12.6" customHeight="1">
      <c r="A159" s="4872" t="s">
        <v>1248</v>
      </c>
      <c r="B159" s="4872"/>
      <c r="C159" s="4872"/>
      <c r="D159" s="4872"/>
      <c r="E159" s="4872"/>
      <c r="F159" s="4872"/>
      <c r="G159" s="4872"/>
      <c r="H159" s="4860">
        <v>180</v>
      </c>
      <c r="I159" s="4860"/>
      <c r="J159" s="4860"/>
      <c r="K159" s="4860"/>
      <c r="L159" s="4860"/>
      <c r="M159" s="4860"/>
      <c r="N159" s="4860"/>
      <c r="O159" s="4860"/>
      <c r="P159" s="4860"/>
      <c r="Q159" s="4860"/>
      <c r="R159" s="4860"/>
      <c r="S159" s="4860"/>
      <c r="T159" s="4860"/>
      <c r="U159" s="4860"/>
      <c r="V159" s="4861">
        <f>0.28*0.1</f>
        <v>2.8000000000000004E-2</v>
      </c>
      <c r="W159" s="4861"/>
      <c r="X159" s="4861"/>
      <c r="Y159" s="4861"/>
      <c r="Z159" s="4863" t="s">
        <v>2344</v>
      </c>
      <c r="AA159" s="4863"/>
      <c r="AB159" s="4863"/>
      <c r="AC159" s="4863"/>
      <c r="AD159" s="872"/>
      <c r="AE159" s="4869"/>
      <c r="AF159" s="4869"/>
      <c r="AG159" s="4869"/>
      <c r="AH159" s="4869"/>
      <c r="AI159" s="4869"/>
      <c r="AJ159" s="4869"/>
      <c r="AK159" s="4870" t="str">
        <f t="shared" si="2"/>
        <v/>
      </c>
      <c r="AL159" s="4870"/>
      <c r="AM159" s="4870"/>
      <c r="AN159" s="4870"/>
      <c r="AO159" s="869"/>
    </row>
    <row r="160" spans="1:41" ht="12.6" customHeight="1">
      <c r="A160" s="4872" t="s">
        <v>1248</v>
      </c>
      <c r="B160" s="4872"/>
      <c r="C160" s="4872"/>
      <c r="D160" s="4872"/>
      <c r="E160" s="4872"/>
      <c r="F160" s="4872"/>
      <c r="G160" s="4872"/>
      <c r="H160" s="4860">
        <v>240</v>
      </c>
      <c r="I160" s="4860"/>
      <c r="J160" s="4860"/>
      <c r="K160" s="4860"/>
      <c r="L160" s="4860"/>
      <c r="M160" s="4860"/>
      <c r="N160" s="4860"/>
      <c r="O160" s="4860"/>
      <c r="P160" s="4860"/>
      <c r="Q160" s="4860"/>
      <c r="R160" s="4860"/>
      <c r="S160" s="4860"/>
      <c r="T160" s="4860"/>
      <c r="U160" s="4860"/>
      <c r="V160" s="4861">
        <f>0.34*0.1</f>
        <v>3.4000000000000002E-2</v>
      </c>
      <c r="W160" s="4861"/>
      <c r="X160" s="4861"/>
      <c r="Y160" s="4861"/>
      <c r="Z160" s="4863" t="s">
        <v>2345</v>
      </c>
      <c r="AA160" s="4863"/>
      <c r="AB160" s="4863"/>
      <c r="AC160" s="4863"/>
      <c r="AD160" s="872"/>
      <c r="AE160" s="4869"/>
      <c r="AF160" s="4869"/>
      <c r="AG160" s="4869"/>
      <c r="AH160" s="4869"/>
      <c r="AI160" s="4869"/>
      <c r="AJ160" s="4869"/>
      <c r="AK160" s="4870" t="str">
        <f t="shared" si="2"/>
        <v/>
      </c>
      <c r="AL160" s="4870"/>
      <c r="AM160" s="4870"/>
      <c r="AN160" s="4870"/>
      <c r="AO160" s="869"/>
    </row>
    <row r="161" spans="1:41" ht="12.6" customHeight="1">
      <c r="A161" s="4872" t="s">
        <v>1248</v>
      </c>
      <c r="B161" s="4872"/>
      <c r="C161" s="4872"/>
      <c r="D161" s="4872"/>
      <c r="E161" s="4872"/>
      <c r="F161" s="4872"/>
      <c r="G161" s="4872"/>
      <c r="H161" s="4860" t="s">
        <v>2347</v>
      </c>
      <c r="I161" s="4860"/>
      <c r="J161" s="4860"/>
      <c r="K161" s="4860"/>
      <c r="L161" s="4860"/>
      <c r="M161" s="4860"/>
      <c r="N161" s="4860"/>
      <c r="O161" s="4860"/>
      <c r="P161" s="4860"/>
      <c r="Q161" s="4860"/>
      <c r="R161" s="4860"/>
      <c r="S161" s="4860"/>
      <c r="T161" s="4860"/>
      <c r="U161" s="4860"/>
      <c r="V161" s="4861">
        <f>0.4*0.1</f>
        <v>4.0000000000000008E-2</v>
      </c>
      <c r="W161" s="4861"/>
      <c r="X161" s="4861"/>
      <c r="Y161" s="4861"/>
      <c r="Z161" s="4863" t="s">
        <v>2344</v>
      </c>
      <c r="AA161" s="4863"/>
      <c r="AB161" s="4863"/>
      <c r="AC161" s="4863"/>
      <c r="AD161" s="872"/>
      <c r="AE161" s="4869"/>
      <c r="AF161" s="4869"/>
      <c r="AG161" s="4869"/>
      <c r="AH161" s="4869"/>
      <c r="AI161" s="4869"/>
      <c r="AJ161" s="4869"/>
      <c r="AK161" s="4870" t="str">
        <f t="shared" si="2"/>
        <v/>
      </c>
      <c r="AL161" s="4870"/>
      <c r="AM161" s="4870"/>
      <c r="AN161" s="4870"/>
      <c r="AO161" s="869"/>
    </row>
    <row r="162" spans="1:41" ht="12.6" customHeight="1">
      <c r="A162" s="4872" t="s">
        <v>1249</v>
      </c>
      <c r="B162" s="4872"/>
      <c r="C162" s="4872"/>
      <c r="D162" s="4872"/>
      <c r="E162" s="4872"/>
      <c r="F162" s="4872"/>
      <c r="G162" s="4872"/>
      <c r="H162" s="4860" t="s">
        <v>2348</v>
      </c>
      <c r="I162" s="4860"/>
      <c r="J162" s="4860"/>
      <c r="K162" s="4860"/>
      <c r="L162" s="4860"/>
      <c r="M162" s="4860"/>
      <c r="N162" s="4860"/>
      <c r="O162" s="4860"/>
      <c r="P162" s="4860"/>
      <c r="Q162" s="4860"/>
      <c r="R162" s="4860"/>
      <c r="S162" s="4860"/>
      <c r="T162" s="4860"/>
      <c r="U162" s="4860"/>
      <c r="V162" s="4861">
        <f>0.4*0.1</f>
        <v>4.0000000000000008E-2</v>
      </c>
      <c r="W162" s="4861"/>
      <c r="X162" s="4861"/>
      <c r="Y162" s="4861"/>
      <c r="Z162" s="4863" t="s">
        <v>2345</v>
      </c>
      <c r="AA162" s="4863"/>
      <c r="AB162" s="4863"/>
      <c r="AC162" s="4863"/>
      <c r="AD162" s="872"/>
      <c r="AE162" s="4869"/>
      <c r="AF162" s="4869"/>
      <c r="AG162" s="4869"/>
      <c r="AH162" s="4869"/>
      <c r="AI162" s="4869"/>
      <c r="AJ162" s="4869"/>
      <c r="AK162" s="4870" t="str">
        <f t="shared" si="2"/>
        <v/>
      </c>
      <c r="AL162" s="4870"/>
      <c r="AM162" s="4870"/>
      <c r="AN162" s="4870"/>
      <c r="AO162" s="869"/>
    </row>
    <row r="163" spans="1:41" ht="12.6" customHeight="1">
      <c r="A163" s="4872" t="s">
        <v>1249</v>
      </c>
      <c r="B163" s="4872"/>
      <c r="C163" s="4872"/>
      <c r="D163" s="4872"/>
      <c r="E163" s="4872"/>
      <c r="F163" s="4872"/>
      <c r="G163" s="4872"/>
      <c r="H163" s="4860" t="s">
        <v>2349</v>
      </c>
      <c r="I163" s="4860"/>
      <c r="J163" s="4860"/>
      <c r="K163" s="4860"/>
      <c r="L163" s="4860"/>
      <c r="M163" s="4860"/>
      <c r="N163" s="4860"/>
      <c r="O163" s="4860"/>
      <c r="P163" s="4860"/>
      <c r="Q163" s="4860"/>
      <c r="R163" s="4860"/>
      <c r="S163" s="4860"/>
      <c r="T163" s="4860"/>
      <c r="U163" s="4860"/>
      <c r="V163" s="4861">
        <f>0.5*0.1</f>
        <v>0.05</v>
      </c>
      <c r="W163" s="4861"/>
      <c r="X163" s="4861"/>
      <c r="Y163" s="4861"/>
      <c r="Z163" s="4863" t="s">
        <v>2345</v>
      </c>
      <c r="AA163" s="4863"/>
      <c r="AB163" s="4863"/>
      <c r="AC163" s="4863"/>
      <c r="AD163" s="872"/>
      <c r="AE163" s="4869"/>
      <c r="AF163" s="4869"/>
      <c r="AG163" s="4869"/>
      <c r="AH163" s="4869"/>
      <c r="AI163" s="4869"/>
      <c r="AJ163" s="4869"/>
      <c r="AK163" s="4870" t="str">
        <f t="shared" si="2"/>
        <v/>
      </c>
      <c r="AL163" s="4870"/>
      <c r="AM163" s="4870"/>
      <c r="AN163" s="4870"/>
      <c r="AO163" s="869"/>
    </row>
    <row r="164" spans="1:41" ht="12.6" customHeight="1">
      <c r="A164" s="4872" t="s">
        <v>1249</v>
      </c>
      <c r="B164" s="4872"/>
      <c r="C164" s="4872"/>
      <c r="D164" s="4872"/>
      <c r="E164" s="4872"/>
      <c r="F164" s="4872"/>
      <c r="G164" s="4872"/>
      <c r="H164" s="4860" t="s">
        <v>2350</v>
      </c>
      <c r="I164" s="4860"/>
      <c r="J164" s="4860"/>
      <c r="K164" s="4860"/>
      <c r="L164" s="4860"/>
      <c r="M164" s="4860"/>
      <c r="N164" s="4860"/>
      <c r="O164" s="4860"/>
      <c r="P164" s="4860"/>
      <c r="Q164" s="4860"/>
      <c r="R164" s="4860"/>
      <c r="S164" s="4860"/>
      <c r="T164" s="4860"/>
      <c r="U164" s="4860"/>
      <c r="V164" s="4861">
        <f>0.55*0.1</f>
        <v>5.5000000000000007E-2</v>
      </c>
      <c r="W164" s="4861"/>
      <c r="X164" s="4861"/>
      <c r="Y164" s="4861"/>
      <c r="Z164" s="4863" t="s">
        <v>2344</v>
      </c>
      <c r="AA164" s="4863"/>
      <c r="AB164" s="4863"/>
      <c r="AC164" s="4863"/>
      <c r="AD164" s="872"/>
      <c r="AE164" s="4869"/>
      <c r="AF164" s="4869"/>
      <c r="AG164" s="4869"/>
      <c r="AH164" s="4869"/>
      <c r="AI164" s="4869"/>
      <c r="AJ164" s="4869"/>
      <c r="AK164" s="4870" t="str">
        <f t="shared" si="2"/>
        <v/>
      </c>
      <c r="AL164" s="4870"/>
      <c r="AM164" s="4870"/>
      <c r="AN164" s="4870"/>
      <c r="AO164" s="869"/>
    </row>
    <row r="165" spans="1:41" ht="12.6" customHeight="1">
      <c r="A165" s="4872" t="s">
        <v>1250</v>
      </c>
      <c r="B165" s="4872"/>
      <c r="C165" s="4872"/>
      <c r="D165" s="4872"/>
      <c r="E165" s="4872"/>
      <c r="F165" s="4872"/>
      <c r="G165" s="4872"/>
      <c r="H165" s="4860" t="s">
        <v>2351</v>
      </c>
      <c r="I165" s="4860"/>
      <c r="J165" s="4860"/>
      <c r="K165" s="4860"/>
      <c r="L165" s="4860"/>
      <c r="M165" s="4860"/>
      <c r="N165" s="4860"/>
      <c r="O165" s="4860"/>
      <c r="P165" s="4860"/>
      <c r="Q165" s="4860"/>
      <c r="R165" s="4860"/>
      <c r="S165" s="4860"/>
      <c r="T165" s="4860"/>
      <c r="U165" s="4860"/>
      <c r="V165" s="4861">
        <f>0.2*0.15</f>
        <v>0.03</v>
      </c>
      <c r="W165" s="4861"/>
      <c r="X165" s="4861"/>
      <c r="Y165" s="4861"/>
      <c r="Z165" s="4863" t="s">
        <v>2345</v>
      </c>
      <c r="AA165" s="4863"/>
      <c r="AB165" s="4863"/>
      <c r="AC165" s="4863"/>
      <c r="AD165" s="872"/>
      <c r="AE165" s="4869"/>
      <c r="AF165" s="4869"/>
      <c r="AG165" s="4869"/>
      <c r="AH165" s="4869"/>
      <c r="AI165" s="4869"/>
      <c r="AJ165" s="4869"/>
      <c r="AK165" s="4870" t="str">
        <f t="shared" si="2"/>
        <v/>
      </c>
      <c r="AL165" s="4870"/>
      <c r="AM165" s="4870"/>
      <c r="AN165" s="4870"/>
      <c r="AO165" s="869"/>
    </row>
    <row r="166" spans="1:41" ht="12.6" customHeight="1">
      <c r="A166" s="4872" t="s">
        <v>1250</v>
      </c>
      <c r="B166" s="4872"/>
      <c r="C166" s="4872"/>
      <c r="D166" s="4872"/>
      <c r="E166" s="4872"/>
      <c r="F166" s="4872"/>
      <c r="G166" s="4872"/>
      <c r="H166" s="4860" t="s">
        <v>2352</v>
      </c>
      <c r="I166" s="4860"/>
      <c r="J166" s="4860"/>
      <c r="K166" s="4860"/>
      <c r="L166" s="4860"/>
      <c r="M166" s="4860"/>
      <c r="N166" s="4860"/>
      <c r="O166" s="4860"/>
      <c r="P166" s="4860"/>
      <c r="Q166" s="4860"/>
      <c r="R166" s="4860"/>
      <c r="S166" s="4860"/>
      <c r="T166" s="4860"/>
      <c r="U166" s="4860"/>
      <c r="V166" s="4861">
        <f>0.2*0.15</f>
        <v>0.03</v>
      </c>
      <c r="W166" s="4861"/>
      <c r="X166" s="4861"/>
      <c r="Y166" s="4861"/>
      <c r="Z166" s="4863" t="s">
        <v>2344</v>
      </c>
      <c r="AA166" s="4863"/>
      <c r="AB166" s="4863"/>
      <c r="AC166" s="4863"/>
      <c r="AD166" s="872"/>
      <c r="AE166" s="4869"/>
      <c r="AF166" s="4869"/>
      <c r="AG166" s="4869"/>
      <c r="AH166" s="4869"/>
      <c r="AI166" s="4869"/>
      <c r="AJ166" s="4869"/>
      <c r="AK166" s="4870" t="str">
        <f t="shared" si="2"/>
        <v/>
      </c>
      <c r="AL166" s="4870"/>
      <c r="AM166" s="4870"/>
      <c r="AN166" s="4870"/>
      <c r="AO166" s="869"/>
    </row>
    <row r="167" spans="1:41" ht="12.6" customHeight="1">
      <c r="A167" s="4872" t="s">
        <v>1251</v>
      </c>
      <c r="B167" s="4872"/>
      <c r="C167" s="4872"/>
      <c r="D167" s="4872"/>
      <c r="E167" s="4872"/>
      <c r="F167" s="4872"/>
      <c r="G167" s="4872"/>
      <c r="H167" s="4860" t="s">
        <v>1252</v>
      </c>
      <c r="I167" s="4860"/>
      <c r="J167" s="4860"/>
      <c r="K167" s="4860"/>
      <c r="L167" s="4860"/>
      <c r="M167" s="4860"/>
      <c r="N167" s="4860"/>
      <c r="O167" s="4860"/>
      <c r="P167" s="4860"/>
      <c r="Q167" s="4860"/>
      <c r="R167" s="4860"/>
      <c r="S167" s="4860"/>
      <c r="T167" s="4860"/>
      <c r="U167" s="4860"/>
      <c r="V167" s="4861">
        <f>0.65*0.65*0.1</f>
        <v>4.225000000000001E-2</v>
      </c>
      <c r="W167" s="4861"/>
      <c r="X167" s="4861"/>
      <c r="Y167" s="4861"/>
      <c r="Z167" s="4862" t="s">
        <v>1247</v>
      </c>
      <c r="AA167" s="4862"/>
      <c r="AB167" s="4862"/>
      <c r="AC167" s="4862"/>
      <c r="AD167" s="873"/>
      <c r="AE167" s="4871"/>
      <c r="AF167" s="4871"/>
      <c r="AG167" s="4871"/>
      <c r="AH167" s="4871"/>
      <c r="AI167" s="4871"/>
      <c r="AJ167" s="4871"/>
      <c r="AK167" s="4870" t="str">
        <f t="shared" si="2"/>
        <v/>
      </c>
      <c r="AL167" s="4870"/>
      <c r="AM167" s="4870"/>
      <c r="AN167" s="4870"/>
      <c r="AO167" s="869"/>
    </row>
    <row r="168" spans="1:41" ht="12.6" customHeight="1">
      <c r="A168" s="4872" t="s">
        <v>1251</v>
      </c>
      <c r="B168" s="4872"/>
      <c r="C168" s="4872"/>
      <c r="D168" s="4872"/>
      <c r="E168" s="4872"/>
      <c r="F168" s="4872"/>
      <c r="G168" s="4872"/>
      <c r="H168" s="4860" t="s">
        <v>1253</v>
      </c>
      <c r="I168" s="4860"/>
      <c r="J168" s="4860"/>
      <c r="K168" s="4860"/>
      <c r="L168" s="4860"/>
      <c r="M168" s="4860"/>
      <c r="N168" s="4860"/>
      <c r="O168" s="4860"/>
      <c r="P168" s="4860"/>
      <c r="Q168" s="4860"/>
      <c r="R168" s="4860"/>
      <c r="S168" s="4860"/>
      <c r="T168" s="4860"/>
      <c r="U168" s="4860"/>
      <c r="V168" s="4861">
        <f>0.85*0.85*0.1</f>
        <v>7.2249999999999995E-2</v>
      </c>
      <c r="W168" s="4861"/>
      <c r="X168" s="4861"/>
      <c r="Y168" s="4861"/>
      <c r="Z168" s="4862" t="s">
        <v>1247</v>
      </c>
      <c r="AA168" s="4862"/>
      <c r="AB168" s="4862"/>
      <c r="AC168" s="4862"/>
      <c r="AD168" s="873"/>
      <c r="AE168" s="4871"/>
      <c r="AF168" s="4871"/>
      <c r="AG168" s="4871"/>
      <c r="AH168" s="4871"/>
      <c r="AI168" s="4871"/>
      <c r="AJ168" s="4871"/>
      <c r="AK168" s="4870" t="str">
        <f t="shared" si="2"/>
        <v/>
      </c>
      <c r="AL168" s="4870"/>
      <c r="AM168" s="4870"/>
      <c r="AN168" s="4870"/>
      <c r="AO168" s="869"/>
    </row>
    <row r="169" spans="1:41" ht="12.6" customHeight="1">
      <c r="A169" s="4872" t="s">
        <v>1251</v>
      </c>
      <c r="B169" s="4872"/>
      <c r="C169" s="4872"/>
      <c r="D169" s="4872"/>
      <c r="E169" s="4872"/>
      <c r="F169" s="4872"/>
      <c r="G169" s="4872"/>
      <c r="H169" s="4860" t="s">
        <v>1254</v>
      </c>
      <c r="I169" s="4860"/>
      <c r="J169" s="4860"/>
      <c r="K169" s="4860"/>
      <c r="L169" s="4860"/>
      <c r="M169" s="4860"/>
      <c r="N169" s="4860"/>
      <c r="O169" s="4860"/>
      <c r="P169" s="4860"/>
      <c r="Q169" s="4860"/>
      <c r="R169" s="4860"/>
      <c r="S169" s="4860"/>
      <c r="T169" s="4860"/>
      <c r="U169" s="4860"/>
      <c r="V169" s="4861">
        <f>1.04*1.04*0.1</f>
        <v>0.10816000000000002</v>
      </c>
      <c r="W169" s="4861"/>
      <c r="X169" s="4861"/>
      <c r="Y169" s="4861"/>
      <c r="Z169" s="4862" t="s">
        <v>1247</v>
      </c>
      <c r="AA169" s="4862"/>
      <c r="AB169" s="4862"/>
      <c r="AC169" s="4862"/>
      <c r="AD169" s="873"/>
      <c r="AE169" s="4871"/>
      <c r="AF169" s="4871"/>
      <c r="AG169" s="4871"/>
      <c r="AH169" s="4871"/>
      <c r="AI169" s="4871"/>
      <c r="AJ169" s="4871"/>
      <c r="AK169" s="4870" t="str">
        <f t="shared" si="2"/>
        <v/>
      </c>
      <c r="AL169" s="4870"/>
      <c r="AM169" s="4870"/>
      <c r="AN169" s="4870"/>
      <c r="AO169" s="869"/>
    </row>
    <row r="170" spans="1:41" ht="12.6" customHeight="1">
      <c r="A170" s="4872" t="s">
        <v>1251</v>
      </c>
      <c r="B170" s="4872"/>
      <c r="C170" s="4872"/>
      <c r="D170" s="4872"/>
      <c r="E170" s="4872"/>
      <c r="F170" s="4872"/>
      <c r="G170" s="4872"/>
      <c r="H170" s="4860" t="s">
        <v>1255</v>
      </c>
      <c r="I170" s="4860"/>
      <c r="J170" s="4860"/>
      <c r="K170" s="4860"/>
      <c r="L170" s="4860"/>
      <c r="M170" s="4860"/>
      <c r="N170" s="4860"/>
      <c r="O170" s="4860"/>
      <c r="P170" s="4860"/>
      <c r="Q170" s="4860"/>
      <c r="R170" s="4860"/>
      <c r="S170" s="4860"/>
      <c r="T170" s="4860"/>
      <c r="U170" s="4860"/>
      <c r="V170" s="4861">
        <f>0.46*0.46*0.1</f>
        <v>2.1160000000000002E-2</v>
      </c>
      <c r="W170" s="4861"/>
      <c r="X170" s="4861"/>
      <c r="Y170" s="4861"/>
      <c r="Z170" s="4862" t="s">
        <v>1247</v>
      </c>
      <c r="AA170" s="4862"/>
      <c r="AB170" s="4862"/>
      <c r="AC170" s="4862"/>
      <c r="AD170" s="873"/>
      <c r="AE170" s="4871"/>
      <c r="AF170" s="4871"/>
      <c r="AG170" s="4871"/>
      <c r="AH170" s="4871"/>
      <c r="AI170" s="4871"/>
      <c r="AJ170" s="4871"/>
      <c r="AK170" s="4870" t="str">
        <f t="shared" si="2"/>
        <v/>
      </c>
      <c r="AL170" s="4870"/>
      <c r="AM170" s="4870"/>
      <c r="AN170" s="4870"/>
      <c r="AO170" s="869"/>
    </row>
    <row r="171" spans="1:41" ht="12.6" customHeight="1">
      <c r="A171" s="4872" t="s">
        <v>1251</v>
      </c>
      <c r="B171" s="4872"/>
      <c r="C171" s="4872"/>
      <c r="D171" s="4872"/>
      <c r="E171" s="4872"/>
      <c r="F171" s="4872"/>
      <c r="G171" s="4872"/>
      <c r="H171" s="4860" t="s">
        <v>1256</v>
      </c>
      <c r="I171" s="4860"/>
      <c r="J171" s="4860"/>
      <c r="K171" s="4860"/>
      <c r="L171" s="4860"/>
      <c r="M171" s="4860"/>
      <c r="N171" s="4860"/>
      <c r="O171" s="4860"/>
      <c r="P171" s="4860"/>
      <c r="Q171" s="4860"/>
      <c r="R171" s="4860"/>
      <c r="S171" s="4860"/>
      <c r="T171" s="4860"/>
      <c r="U171" s="4860"/>
      <c r="V171" s="4861">
        <f>0.52*0.52*0.1</f>
        <v>2.7040000000000005E-2</v>
      </c>
      <c r="W171" s="4861"/>
      <c r="X171" s="4861"/>
      <c r="Y171" s="4861"/>
      <c r="Z171" s="4862" t="s">
        <v>1247</v>
      </c>
      <c r="AA171" s="4862"/>
      <c r="AB171" s="4862"/>
      <c r="AC171" s="4862"/>
      <c r="AD171" s="873"/>
      <c r="AE171" s="4871"/>
      <c r="AF171" s="4871"/>
      <c r="AG171" s="4871"/>
      <c r="AH171" s="4871"/>
      <c r="AI171" s="4871"/>
      <c r="AJ171" s="4871"/>
      <c r="AK171" s="4870" t="str">
        <f t="shared" si="2"/>
        <v/>
      </c>
      <c r="AL171" s="4870"/>
      <c r="AM171" s="4870"/>
      <c r="AN171" s="4870"/>
      <c r="AO171" s="869"/>
    </row>
    <row r="172" spans="1:41" ht="12.6" customHeight="1">
      <c r="A172" s="4872" t="s">
        <v>1251</v>
      </c>
      <c r="B172" s="4872"/>
      <c r="C172" s="4872"/>
      <c r="D172" s="4872"/>
      <c r="E172" s="4872"/>
      <c r="F172" s="4872"/>
      <c r="G172" s="4872"/>
      <c r="H172" s="4860" t="s">
        <v>1257</v>
      </c>
      <c r="I172" s="4860"/>
      <c r="J172" s="4860"/>
      <c r="K172" s="4860"/>
      <c r="L172" s="4860"/>
      <c r="M172" s="4860"/>
      <c r="N172" s="4860"/>
      <c r="O172" s="4860"/>
      <c r="P172" s="4860"/>
      <c r="Q172" s="4860"/>
      <c r="R172" s="4860"/>
      <c r="S172" s="4860"/>
      <c r="T172" s="4860"/>
      <c r="U172" s="4860"/>
      <c r="V172" s="4861">
        <f>0.58*0.58*0.1</f>
        <v>3.3639999999999996E-2</v>
      </c>
      <c r="W172" s="4861"/>
      <c r="X172" s="4861"/>
      <c r="Y172" s="4861"/>
      <c r="Z172" s="4862" t="s">
        <v>1247</v>
      </c>
      <c r="AA172" s="4862"/>
      <c r="AB172" s="4862"/>
      <c r="AC172" s="4862"/>
      <c r="AD172" s="872"/>
      <c r="AE172" s="4869"/>
      <c r="AF172" s="4869"/>
      <c r="AG172" s="4869"/>
      <c r="AH172" s="4869"/>
      <c r="AI172" s="4869"/>
      <c r="AJ172" s="4869"/>
      <c r="AK172" s="4870" t="str">
        <f t="shared" si="2"/>
        <v/>
      </c>
      <c r="AL172" s="4870"/>
      <c r="AM172" s="4870"/>
      <c r="AN172" s="4870"/>
      <c r="AO172" s="869"/>
    </row>
    <row r="173" spans="1:41" ht="12.6" customHeight="1">
      <c r="A173" s="870"/>
      <c r="B173" s="870"/>
      <c r="C173" s="870"/>
      <c r="D173" s="870"/>
      <c r="E173" s="870"/>
      <c r="F173" s="870"/>
      <c r="G173" s="870"/>
      <c r="H173" s="870"/>
      <c r="I173" s="870"/>
      <c r="J173" s="870"/>
      <c r="K173" s="870"/>
      <c r="L173" s="870"/>
      <c r="M173" s="870"/>
      <c r="N173" s="870"/>
      <c r="O173" s="870"/>
      <c r="P173" s="870"/>
      <c r="Q173" s="870"/>
      <c r="R173" s="870"/>
      <c r="S173" s="870"/>
      <c r="T173" s="870"/>
      <c r="U173" s="870"/>
      <c r="V173" s="870"/>
      <c r="W173" s="870"/>
      <c r="X173" s="870"/>
      <c r="Y173" s="870"/>
      <c r="Z173" s="870"/>
      <c r="AA173" s="871"/>
      <c r="AB173" s="871"/>
      <c r="AC173" s="871"/>
      <c r="AD173" s="871"/>
      <c r="AE173" s="4867" t="s">
        <v>1258</v>
      </c>
      <c r="AF173" s="4867"/>
      <c r="AG173" s="4867"/>
      <c r="AH173" s="4867"/>
      <c r="AI173" s="4867"/>
      <c r="AJ173" s="4867"/>
      <c r="AK173" s="4868" t="str">
        <f>IF(SUM(AK155:AN172)=0,"",SUM(AK155:AN172))</f>
        <v/>
      </c>
      <c r="AL173" s="4868"/>
      <c r="AM173" s="4868"/>
      <c r="AN173" s="4868"/>
      <c r="AO173" s="869"/>
    </row>
    <row r="174" spans="1:41" ht="12.6" customHeight="1">
      <c r="A174" s="874" t="s">
        <v>1243</v>
      </c>
      <c r="B174" s="875"/>
      <c r="C174" s="875"/>
      <c r="D174" s="875"/>
      <c r="E174" s="875"/>
      <c r="F174" s="875"/>
      <c r="G174" s="875"/>
      <c r="H174" s="870"/>
      <c r="I174" s="870"/>
      <c r="J174" s="870"/>
      <c r="K174" s="870"/>
      <c r="L174" s="870"/>
      <c r="M174" s="870"/>
      <c r="N174" s="870"/>
      <c r="O174" s="870"/>
      <c r="P174" s="870"/>
      <c r="Q174" s="870"/>
      <c r="R174" s="870"/>
      <c r="S174" s="870"/>
      <c r="T174" s="870"/>
      <c r="U174" s="870"/>
      <c r="V174" s="870"/>
      <c r="W174" s="870"/>
      <c r="X174" s="870"/>
      <c r="Y174" s="870"/>
      <c r="Z174" s="870"/>
      <c r="AA174" s="871"/>
      <c r="AB174" s="871"/>
      <c r="AC174" s="871"/>
      <c r="AD174" s="871"/>
      <c r="AE174" s="871"/>
      <c r="AF174" s="870"/>
      <c r="AG174" s="870"/>
      <c r="AH174" s="870"/>
      <c r="AI174" s="870"/>
      <c r="AJ174" s="870"/>
      <c r="AK174" s="870"/>
      <c r="AL174" s="869"/>
      <c r="AM174" s="869"/>
      <c r="AN174" s="869"/>
      <c r="AO174" s="869"/>
    </row>
    <row r="175" spans="1:41" ht="12.6" customHeight="1">
      <c r="A175" s="882" t="s">
        <v>1259</v>
      </c>
      <c r="B175" s="882"/>
      <c r="C175" s="882"/>
      <c r="D175" s="882"/>
      <c r="E175" s="882"/>
      <c r="F175" s="882"/>
      <c r="G175" s="882"/>
      <c r="H175" s="870"/>
      <c r="I175" s="870"/>
      <c r="J175" s="870"/>
      <c r="K175" s="870"/>
      <c r="L175" s="870"/>
      <c r="M175" s="870"/>
      <c r="N175" s="870"/>
      <c r="O175" s="870"/>
      <c r="P175" s="870"/>
      <c r="Q175" s="870"/>
      <c r="R175" s="870"/>
      <c r="S175" s="870"/>
      <c r="T175" s="870"/>
      <c r="U175" s="870"/>
      <c r="V175" s="870"/>
      <c r="W175" s="870"/>
      <c r="X175" s="870"/>
      <c r="Y175" s="870"/>
      <c r="Z175" s="870"/>
      <c r="AA175" s="871"/>
      <c r="AB175" s="871"/>
      <c r="AC175" s="871"/>
      <c r="AD175" s="871"/>
      <c r="AE175" s="871"/>
      <c r="AF175" s="870"/>
      <c r="AG175" s="870"/>
      <c r="AH175" s="870"/>
      <c r="AI175" s="870"/>
      <c r="AJ175" s="870"/>
      <c r="AK175" s="870"/>
      <c r="AL175" s="869"/>
      <c r="AM175" s="869"/>
      <c r="AN175" s="869"/>
      <c r="AO175" s="869"/>
    </row>
    <row r="176" spans="1:41" ht="12.6" customHeight="1">
      <c r="A176" s="882"/>
      <c r="B176" s="882"/>
      <c r="C176" s="882"/>
      <c r="D176" s="882"/>
      <c r="E176" s="882"/>
      <c r="F176" s="882"/>
      <c r="G176" s="882"/>
      <c r="H176" s="870"/>
      <c r="I176" s="870"/>
      <c r="J176" s="870"/>
      <c r="K176" s="870"/>
      <c r="L176" s="870"/>
      <c r="M176" s="870"/>
      <c r="N176" s="870"/>
      <c r="O176" s="870"/>
      <c r="P176" s="870"/>
      <c r="Q176" s="870"/>
      <c r="R176" s="870"/>
      <c r="S176" s="870"/>
      <c r="T176" s="870"/>
      <c r="U176" s="870"/>
      <c r="V176" s="870"/>
      <c r="W176" s="870"/>
      <c r="X176" s="870"/>
      <c r="Y176" s="870"/>
      <c r="Z176" s="870"/>
      <c r="AA176" s="871"/>
      <c r="AB176" s="871"/>
      <c r="AC176" s="871"/>
      <c r="AD176" s="871"/>
      <c r="AE176" s="871"/>
      <c r="AF176" s="870"/>
      <c r="AG176" s="870"/>
      <c r="AH176" s="870"/>
      <c r="AI176" s="870"/>
      <c r="AJ176" s="870"/>
      <c r="AK176" s="870"/>
      <c r="AL176" s="869"/>
      <c r="AM176" s="869"/>
      <c r="AN176" s="869"/>
      <c r="AO176" s="869"/>
    </row>
    <row r="177" spans="1:41" ht="12.6" customHeight="1">
      <c r="A177" s="883" t="s">
        <v>1260</v>
      </c>
      <c r="B177" s="884"/>
      <c r="C177" s="884"/>
      <c r="D177" s="884"/>
      <c r="E177" s="884"/>
      <c r="F177" s="884"/>
      <c r="G177" s="884"/>
      <c r="H177" s="870"/>
      <c r="I177" s="870"/>
      <c r="J177" s="870"/>
      <c r="K177" s="870"/>
      <c r="L177" s="870"/>
      <c r="M177" s="870"/>
      <c r="N177" s="870"/>
      <c r="O177" s="870"/>
      <c r="P177" s="870"/>
      <c r="Q177" s="870"/>
      <c r="R177" s="870"/>
      <c r="S177" s="870"/>
      <c r="T177" s="870"/>
      <c r="U177" s="870"/>
      <c r="V177" s="870"/>
      <c r="W177" s="870"/>
      <c r="X177" s="870"/>
      <c r="Y177" s="870"/>
      <c r="Z177" s="870"/>
      <c r="AA177" s="871"/>
      <c r="AB177" s="871"/>
      <c r="AC177" s="871"/>
      <c r="AD177" s="871"/>
      <c r="AE177" s="871"/>
      <c r="AF177" s="870"/>
      <c r="AG177" s="870"/>
      <c r="AH177" s="870"/>
      <c r="AI177" s="870"/>
      <c r="AJ177" s="870"/>
      <c r="AK177" s="870"/>
      <c r="AL177" s="869"/>
      <c r="AM177" s="869"/>
      <c r="AN177" s="869"/>
      <c r="AO177" s="869"/>
    </row>
    <row r="178" spans="1:41" ht="12.6" customHeight="1">
      <c r="A178" s="4845" t="s">
        <v>1261</v>
      </c>
      <c r="B178" s="4845"/>
      <c r="C178" s="4845"/>
      <c r="D178" s="4845"/>
      <c r="E178" s="4845"/>
      <c r="F178" s="4845"/>
      <c r="G178" s="4845"/>
      <c r="H178" s="4863" t="s">
        <v>1262</v>
      </c>
      <c r="I178" s="4863"/>
      <c r="J178" s="4863"/>
      <c r="K178" s="4863"/>
      <c r="L178" s="4863"/>
      <c r="M178" s="4863"/>
      <c r="N178" s="4863"/>
      <c r="O178" s="4863"/>
      <c r="P178" s="4863"/>
      <c r="Q178" s="4863"/>
      <c r="R178" s="4863"/>
      <c r="S178" s="4863"/>
      <c r="T178" s="4863"/>
      <c r="U178" s="4863"/>
      <c r="V178" s="4863" t="s">
        <v>1238</v>
      </c>
      <c r="W178" s="4863"/>
      <c r="X178" s="4863"/>
      <c r="Y178" s="4863"/>
      <c r="Z178" s="4862" t="s">
        <v>1263</v>
      </c>
      <c r="AA178" s="4862"/>
      <c r="AB178" s="4862"/>
      <c r="AC178" s="4862"/>
      <c r="AD178" s="873"/>
      <c r="AE178" s="873"/>
      <c r="AF178" s="870"/>
      <c r="AG178" s="870"/>
      <c r="AH178" s="870"/>
      <c r="AI178" s="870"/>
      <c r="AJ178" s="870"/>
      <c r="AK178" s="870"/>
      <c r="AL178" s="869"/>
      <c r="AM178" s="869"/>
      <c r="AN178" s="869"/>
      <c r="AO178" s="869"/>
    </row>
    <row r="179" spans="1:41" ht="12.6" customHeight="1">
      <c r="A179" s="4845" t="s">
        <v>1264</v>
      </c>
      <c r="B179" s="4845"/>
      <c r="C179" s="4845"/>
      <c r="D179" s="4845"/>
      <c r="E179" s="4845"/>
      <c r="F179" s="4845"/>
      <c r="G179" s="4845"/>
      <c r="H179" s="4863" t="s">
        <v>1265</v>
      </c>
      <c r="I179" s="4863"/>
      <c r="J179" s="4863"/>
      <c r="K179" s="4863"/>
      <c r="L179" s="4863"/>
      <c r="M179" s="4863"/>
      <c r="N179" s="4863"/>
      <c r="O179" s="4863"/>
      <c r="P179" s="4863"/>
      <c r="Q179" s="4863"/>
      <c r="R179" s="4863"/>
      <c r="S179" s="4863"/>
      <c r="T179" s="4863"/>
      <c r="U179" s="4863"/>
      <c r="V179" s="4863" t="s">
        <v>2353</v>
      </c>
      <c r="W179" s="4863"/>
      <c r="X179" s="4863"/>
      <c r="Y179" s="4863"/>
      <c r="Z179" s="4866">
        <v>2350</v>
      </c>
      <c r="AA179" s="4866"/>
      <c r="AB179" s="4866"/>
      <c r="AC179" s="4866"/>
      <c r="AD179" s="885"/>
      <c r="AE179" s="885"/>
      <c r="AF179" s="870"/>
      <c r="AG179" s="870"/>
      <c r="AH179" s="870"/>
      <c r="AI179" s="870"/>
      <c r="AJ179" s="870"/>
      <c r="AK179" s="870"/>
      <c r="AL179" s="869"/>
      <c r="AM179" s="869"/>
      <c r="AN179" s="869"/>
      <c r="AO179" s="869"/>
    </row>
    <row r="180" spans="1:41" ht="12.6" customHeight="1">
      <c r="A180" s="4845"/>
      <c r="B180" s="4845"/>
      <c r="C180" s="4845"/>
      <c r="D180" s="4845"/>
      <c r="E180" s="4845"/>
      <c r="F180" s="4845"/>
      <c r="G180" s="4845"/>
      <c r="H180" s="4863" t="s">
        <v>1266</v>
      </c>
      <c r="I180" s="4863"/>
      <c r="J180" s="4863"/>
      <c r="K180" s="4863"/>
      <c r="L180" s="4863"/>
      <c r="M180" s="4863"/>
      <c r="N180" s="4863"/>
      <c r="O180" s="4863"/>
      <c r="P180" s="4863"/>
      <c r="Q180" s="4863"/>
      <c r="R180" s="4863"/>
      <c r="S180" s="4863"/>
      <c r="T180" s="4863"/>
      <c r="U180" s="4863"/>
      <c r="V180" s="4863" t="s">
        <v>2354</v>
      </c>
      <c r="W180" s="4863"/>
      <c r="X180" s="4863"/>
      <c r="Y180" s="4863"/>
      <c r="Z180" s="4866">
        <v>2350</v>
      </c>
      <c r="AA180" s="4866"/>
      <c r="AB180" s="4866"/>
      <c r="AC180" s="4866"/>
      <c r="AD180" s="885"/>
      <c r="AE180" s="885"/>
      <c r="AF180" s="870"/>
      <c r="AG180" s="870"/>
      <c r="AH180" s="870"/>
      <c r="AI180" s="870"/>
      <c r="AJ180" s="870"/>
      <c r="AK180" s="870"/>
      <c r="AL180" s="869"/>
      <c r="AM180" s="869"/>
      <c r="AN180" s="869"/>
      <c r="AO180" s="869"/>
    </row>
    <row r="181" spans="1:41" ht="12.6" customHeight="1">
      <c r="A181" s="4845"/>
      <c r="B181" s="4845"/>
      <c r="C181" s="4845"/>
      <c r="D181" s="4845"/>
      <c r="E181" s="4845"/>
      <c r="F181" s="4845"/>
      <c r="G181" s="4845"/>
      <c r="H181" s="4863" t="s">
        <v>1267</v>
      </c>
      <c r="I181" s="4863"/>
      <c r="J181" s="4863"/>
      <c r="K181" s="4863"/>
      <c r="L181" s="4863"/>
      <c r="M181" s="4863"/>
      <c r="N181" s="4863"/>
      <c r="O181" s="4863"/>
      <c r="P181" s="4863"/>
      <c r="Q181" s="4863"/>
      <c r="R181" s="4863"/>
      <c r="S181" s="4863"/>
      <c r="T181" s="4863"/>
      <c r="U181" s="4863"/>
      <c r="V181" s="4863" t="s">
        <v>2354</v>
      </c>
      <c r="W181" s="4863"/>
      <c r="X181" s="4863"/>
      <c r="Y181" s="4863"/>
      <c r="Z181" s="4866">
        <v>2300</v>
      </c>
      <c r="AA181" s="4866"/>
      <c r="AB181" s="4866"/>
      <c r="AC181" s="4866"/>
      <c r="AD181" s="885"/>
      <c r="AE181" s="885"/>
      <c r="AF181" s="870"/>
      <c r="AG181" s="870"/>
      <c r="AH181" s="870"/>
      <c r="AI181" s="870"/>
      <c r="AJ181" s="870"/>
      <c r="AK181" s="870"/>
      <c r="AL181" s="869"/>
      <c r="AM181" s="869"/>
      <c r="AN181" s="869"/>
      <c r="AO181" s="869"/>
    </row>
    <row r="182" spans="1:41" ht="12.6" customHeight="1">
      <c r="A182" s="4845" t="s">
        <v>1268</v>
      </c>
      <c r="B182" s="4845"/>
      <c r="C182" s="4845"/>
      <c r="D182" s="4845"/>
      <c r="E182" s="4845"/>
      <c r="F182" s="4845"/>
      <c r="G182" s="4845"/>
      <c r="H182" s="4863" t="s">
        <v>1265</v>
      </c>
      <c r="I182" s="4863"/>
      <c r="J182" s="4863"/>
      <c r="K182" s="4863"/>
      <c r="L182" s="4863"/>
      <c r="M182" s="4863"/>
      <c r="N182" s="4863"/>
      <c r="O182" s="4863"/>
      <c r="P182" s="4863"/>
      <c r="Q182" s="4863"/>
      <c r="R182" s="4863"/>
      <c r="S182" s="4863"/>
      <c r="T182" s="4863"/>
      <c r="U182" s="4863"/>
      <c r="V182" s="4863" t="s">
        <v>2353</v>
      </c>
      <c r="W182" s="4863"/>
      <c r="X182" s="4863"/>
      <c r="Y182" s="4863"/>
      <c r="Z182" s="4866">
        <v>2200</v>
      </c>
      <c r="AA182" s="4866"/>
      <c r="AB182" s="4866"/>
      <c r="AC182" s="4866"/>
      <c r="AD182" s="885"/>
      <c r="AE182" s="885"/>
      <c r="AF182" s="870"/>
      <c r="AG182" s="870"/>
      <c r="AH182" s="870"/>
      <c r="AI182" s="870"/>
      <c r="AJ182" s="870"/>
      <c r="AK182" s="870"/>
      <c r="AL182" s="869"/>
      <c r="AM182" s="869"/>
      <c r="AN182" s="869"/>
      <c r="AO182" s="869"/>
    </row>
    <row r="183" spans="1:41" ht="12.6" customHeight="1">
      <c r="A183" s="4845"/>
      <c r="B183" s="4845"/>
      <c r="C183" s="4845"/>
      <c r="D183" s="4845"/>
      <c r="E183" s="4845"/>
      <c r="F183" s="4845"/>
      <c r="G183" s="4845"/>
      <c r="H183" s="4863" t="s">
        <v>1266</v>
      </c>
      <c r="I183" s="4863"/>
      <c r="J183" s="4863"/>
      <c r="K183" s="4863"/>
      <c r="L183" s="4863"/>
      <c r="M183" s="4863"/>
      <c r="N183" s="4863"/>
      <c r="O183" s="4863"/>
      <c r="P183" s="4863"/>
      <c r="Q183" s="4863"/>
      <c r="R183" s="4863"/>
      <c r="S183" s="4863"/>
      <c r="T183" s="4863"/>
      <c r="U183" s="4863"/>
      <c r="V183" s="4863" t="s">
        <v>2354</v>
      </c>
      <c r="W183" s="4863"/>
      <c r="X183" s="4863"/>
      <c r="Y183" s="4863"/>
      <c r="Z183" s="4866">
        <v>2200</v>
      </c>
      <c r="AA183" s="4866"/>
      <c r="AB183" s="4866"/>
      <c r="AC183" s="4866"/>
      <c r="AD183" s="885"/>
      <c r="AE183" s="885"/>
      <c r="AF183" s="870"/>
      <c r="AG183" s="870"/>
      <c r="AH183" s="870"/>
      <c r="AI183" s="870"/>
      <c r="AJ183" s="870"/>
      <c r="AK183" s="870"/>
      <c r="AL183" s="869"/>
      <c r="AM183" s="869"/>
      <c r="AN183" s="869"/>
      <c r="AO183" s="869"/>
    </row>
    <row r="184" spans="1:41" ht="12.6" customHeight="1">
      <c r="A184" s="4845"/>
      <c r="B184" s="4845"/>
      <c r="C184" s="4845"/>
      <c r="D184" s="4845"/>
      <c r="E184" s="4845"/>
      <c r="F184" s="4845"/>
      <c r="G184" s="4845"/>
      <c r="H184" s="4863" t="s">
        <v>1267</v>
      </c>
      <c r="I184" s="4863"/>
      <c r="J184" s="4863"/>
      <c r="K184" s="4863"/>
      <c r="L184" s="4863"/>
      <c r="M184" s="4863"/>
      <c r="N184" s="4863"/>
      <c r="O184" s="4863"/>
      <c r="P184" s="4863"/>
      <c r="Q184" s="4863"/>
      <c r="R184" s="4863"/>
      <c r="S184" s="4863"/>
      <c r="T184" s="4863"/>
      <c r="U184" s="4863"/>
      <c r="V184" s="4863" t="s">
        <v>2353</v>
      </c>
      <c r="W184" s="4863"/>
      <c r="X184" s="4863"/>
      <c r="Y184" s="4863"/>
      <c r="Z184" s="4866">
        <v>2150</v>
      </c>
      <c r="AA184" s="4866"/>
      <c r="AB184" s="4866"/>
      <c r="AC184" s="4866"/>
      <c r="AD184" s="885"/>
      <c r="AE184" s="870" t="s">
        <v>1269</v>
      </c>
      <c r="AF184" s="870"/>
      <c r="AG184" s="869"/>
      <c r="AH184" s="870"/>
      <c r="AI184" s="870"/>
      <c r="AJ184" s="870"/>
      <c r="AK184" s="870"/>
      <c r="AL184" s="869"/>
      <c r="AM184" s="869"/>
      <c r="AN184" s="869"/>
      <c r="AO184" s="869"/>
    </row>
  </sheetData>
  <mergeCells count="498">
    <mergeCell ref="H4:R4"/>
    <mergeCell ref="B5:J6"/>
    <mergeCell ref="K5:AM6"/>
    <mergeCell ref="B7:J8"/>
    <mergeCell ref="K7:AM8"/>
    <mergeCell ref="AG9:AH10"/>
    <mergeCell ref="AI9:AJ10"/>
    <mergeCell ref="AK9:AL10"/>
    <mergeCell ref="AE2:AG3"/>
    <mergeCell ref="AH2:AM3"/>
    <mergeCell ref="B2:AD3"/>
    <mergeCell ref="B11:E12"/>
    <mergeCell ref="F11:J12"/>
    <mergeCell ref="K11:AM12"/>
    <mergeCell ref="U9:V10"/>
    <mergeCell ref="W9:X10"/>
    <mergeCell ref="Y9:Z10"/>
    <mergeCell ref="AA9:AB10"/>
    <mergeCell ref="AC9:AD10"/>
    <mergeCell ref="AE9:AF10"/>
    <mergeCell ref="B9:J10"/>
    <mergeCell ref="K9:L10"/>
    <mergeCell ref="M9:N10"/>
    <mergeCell ref="O9:P10"/>
    <mergeCell ref="Q9:R10"/>
    <mergeCell ref="S9:T10"/>
    <mergeCell ref="AE13:AF13"/>
    <mergeCell ref="AG13:AM13"/>
    <mergeCell ref="B14:E15"/>
    <mergeCell ref="F14:J15"/>
    <mergeCell ref="K14:AM15"/>
    <mergeCell ref="B16:E16"/>
    <mergeCell ref="F16:J16"/>
    <mergeCell ref="K16:Q16"/>
    <mergeCell ref="R16:U16"/>
    <mergeCell ref="V16:W16"/>
    <mergeCell ref="B13:E13"/>
    <mergeCell ref="F13:J13"/>
    <mergeCell ref="K13:Q13"/>
    <mergeCell ref="R13:U13"/>
    <mergeCell ref="V13:W13"/>
    <mergeCell ref="X13:AD13"/>
    <mergeCell ref="X16:AD16"/>
    <mergeCell ref="AE16:AF16"/>
    <mergeCell ref="AG16:AM16"/>
    <mergeCell ref="B17:AN18"/>
    <mergeCell ref="A19:A20"/>
    <mergeCell ref="B19:H20"/>
    <mergeCell ref="I19:M20"/>
    <mergeCell ref="N19:O20"/>
    <mergeCell ref="P19:S20"/>
    <mergeCell ref="T19:Y20"/>
    <mergeCell ref="A27:A32"/>
    <mergeCell ref="B27:H32"/>
    <mergeCell ref="I27:M28"/>
    <mergeCell ref="N27:O28"/>
    <mergeCell ref="P27:S28"/>
    <mergeCell ref="Z19:AN20"/>
    <mergeCell ref="A21:A26"/>
    <mergeCell ref="B21:H26"/>
    <mergeCell ref="I21:M22"/>
    <mergeCell ref="N21:O22"/>
    <mergeCell ref="P21:S22"/>
    <mergeCell ref="T21:Y26"/>
    <mergeCell ref="Z21:AN26"/>
    <mergeCell ref="I23:M24"/>
    <mergeCell ref="N23:O24"/>
    <mergeCell ref="T27:Y32"/>
    <mergeCell ref="Z27:AN32"/>
    <mergeCell ref="I29:M30"/>
    <mergeCell ref="N29:O30"/>
    <mergeCell ref="P29:S30"/>
    <mergeCell ref="I31:M32"/>
    <mergeCell ref="N31:O32"/>
    <mergeCell ref="P31:S32"/>
    <mergeCell ref="P23:S24"/>
    <mergeCell ref="I25:M26"/>
    <mergeCell ref="N25:O26"/>
    <mergeCell ref="P25:S26"/>
    <mergeCell ref="Z33:AN38"/>
    <mergeCell ref="I35:M36"/>
    <mergeCell ref="N35:O36"/>
    <mergeCell ref="P35:S36"/>
    <mergeCell ref="I37:M38"/>
    <mergeCell ref="N37:O38"/>
    <mergeCell ref="P37:S38"/>
    <mergeCell ref="A33:A38"/>
    <mergeCell ref="B33:H38"/>
    <mergeCell ref="I33:M34"/>
    <mergeCell ref="N33:O34"/>
    <mergeCell ref="P33:S34"/>
    <mergeCell ref="T33:Y38"/>
    <mergeCell ref="Z39:AN44"/>
    <mergeCell ref="I41:M42"/>
    <mergeCell ref="N41:O42"/>
    <mergeCell ref="P41:S42"/>
    <mergeCell ref="I43:M44"/>
    <mergeCell ref="N43:O44"/>
    <mergeCell ref="P43:S44"/>
    <mergeCell ref="A39:A44"/>
    <mergeCell ref="B39:H44"/>
    <mergeCell ref="I39:M40"/>
    <mergeCell ref="N39:O40"/>
    <mergeCell ref="P39:S40"/>
    <mergeCell ref="T39:Y44"/>
    <mergeCell ref="Z45:AN50"/>
    <mergeCell ref="I47:M48"/>
    <mergeCell ref="N47:O48"/>
    <mergeCell ref="P47:S48"/>
    <mergeCell ref="I49:M50"/>
    <mergeCell ref="N49:O50"/>
    <mergeCell ref="P49:S50"/>
    <mergeCell ref="A45:A50"/>
    <mergeCell ref="B45:H50"/>
    <mergeCell ref="I45:M46"/>
    <mergeCell ref="N45:O46"/>
    <mergeCell ref="P45:S46"/>
    <mergeCell ref="T45:Y50"/>
    <mergeCell ref="Z51:AN56"/>
    <mergeCell ref="I53:M54"/>
    <mergeCell ref="N53:O54"/>
    <mergeCell ref="P53:S54"/>
    <mergeCell ref="I55:M56"/>
    <mergeCell ref="N55:O56"/>
    <mergeCell ref="P55:S56"/>
    <mergeCell ref="A51:A56"/>
    <mergeCell ref="B51:H56"/>
    <mergeCell ref="I51:M52"/>
    <mergeCell ref="N51:O52"/>
    <mergeCell ref="P51:S52"/>
    <mergeCell ref="T51:Y56"/>
    <mergeCell ref="Z57:AN62"/>
    <mergeCell ref="I59:M60"/>
    <mergeCell ref="N59:O60"/>
    <mergeCell ref="P59:S60"/>
    <mergeCell ref="I61:M62"/>
    <mergeCell ref="N61:O62"/>
    <mergeCell ref="P61:S62"/>
    <mergeCell ref="A57:A62"/>
    <mergeCell ref="B57:H62"/>
    <mergeCell ref="I57:M58"/>
    <mergeCell ref="N57:O58"/>
    <mergeCell ref="P57:S58"/>
    <mergeCell ref="T57:Y62"/>
    <mergeCell ref="Z63:AN68"/>
    <mergeCell ref="I65:M66"/>
    <mergeCell ref="N65:O66"/>
    <mergeCell ref="P65:S66"/>
    <mergeCell ref="I67:M68"/>
    <mergeCell ref="N67:O68"/>
    <mergeCell ref="P67:S68"/>
    <mergeCell ref="A63:A68"/>
    <mergeCell ref="B63:H68"/>
    <mergeCell ref="I63:M64"/>
    <mergeCell ref="N63:O64"/>
    <mergeCell ref="P63:S64"/>
    <mergeCell ref="T63:Y68"/>
    <mergeCell ref="Z69:AN74"/>
    <mergeCell ref="I71:M72"/>
    <mergeCell ref="N71:O72"/>
    <mergeCell ref="P71:S72"/>
    <mergeCell ref="I73:M74"/>
    <mergeCell ref="N73:O74"/>
    <mergeCell ref="P73:S74"/>
    <mergeCell ref="A69:A74"/>
    <mergeCell ref="B69:H74"/>
    <mergeCell ref="I69:M70"/>
    <mergeCell ref="N69:O70"/>
    <mergeCell ref="P69:S70"/>
    <mergeCell ref="T69:Y74"/>
    <mergeCell ref="A125:G126"/>
    <mergeCell ref="B96:AN96"/>
    <mergeCell ref="Z75:AN80"/>
    <mergeCell ref="I77:M78"/>
    <mergeCell ref="N77:O78"/>
    <mergeCell ref="P77:S78"/>
    <mergeCell ref="I79:M80"/>
    <mergeCell ref="N79:O80"/>
    <mergeCell ref="P79:S80"/>
    <mergeCell ref="A75:A80"/>
    <mergeCell ref="B75:H80"/>
    <mergeCell ref="I75:M76"/>
    <mergeCell ref="N75:O76"/>
    <mergeCell ref="P75:S76"/>
    <mergeCell ref="T75:Y80"/>
    <mergeCell ref="B83:AN83"/>
    <mergeCell ref="B84:AN84"/>
    <mergeCell ref="B85:AN85"/>
    <mergeCell ref="B86:AN87"/>
    <mergeCell ref="B88:AN89"/>
    <mergeCell ref="B90:AN90"/>
    <mergeCell ref="B91:AN91"/>
    <mergeCell ref="B92:AN92"/>
    <mergeCell ref="B93:AN93"/>
    <mergeCell ref="AE128:AJ128"/>
    <mergeCell ref="AK128:AN128"/>
    <mergeCell ref="H129:U129"/>
    <mergeCell ref="V129:Y129"/>
    <mergeCell ref="Z129:AC129"/>
    <mergeCell ref="AE129:AJ129"/>
    <mergeCell ref="AK129:AN129"/>
    <mergeCell ref="H128:U128"/>
    <mergeCell ref="V128:Y128"/>
    <mergeCell ref="Z128:AC128"/>
    <mergeCell ref="H131:U131"/>
    <mergeCell ref="V131:Y131"/>
    <mergeCell ref="Z131:AC131"/>
    <mergeCell ref="AE131:AJ131"/>
    <mergeCell ref="AK131:AN131"/>
    <mergeCell ref="A131:G131"/>
    <mergeCell ref="H130:U130"/>
    <mergeCell ref="V130:Y130"/>
    <mergeCell ref="Z130:AC130"/>
    <mergeCell ref="AE130:AJ130"/>
    <mergeCell ref="AK130:AN130"/>
    <mergeCell ref="A134:G134"/>
    <mergeCell ref="H133:U133"/>
    <mergeCell ref="V133:Y133"/>
    <mergeCell ref="Z133:AC133"/>
    <mergeCell ref="AE133:AJ133"/>
    <mergeCell ref="AK133:AN133"/>
    <mergeCell ref="A133:G133"/>
    <mergeCell ref="H132:U132"/>
    <mergeCell ref="V132:Y132"/>
    <mergeCell ref="Z132:AC132"/>
    <mergeCell ref="AE132:AJ132"/>
    <mergeCell ref="AK132:AN132"/>
    <mergeCell ref="A132:G132"/>
    <mergeCell ref="AE135:AJ135"/>
    <mergeCell ref="AK135:AN135"/>
    <mergeCell ref="H136:U136"/>
    <mergeCell ref="V136:Y136"/>
    <mergeCell ref="Z136:AC136"/>
    <mergeCell ref="AE136:AJ136"/>
    <mergeCell ref="AK136:AN136"/>
    <mergeCell ref="H134:U134"/>
    <mergeCell ref="V134:Y134"/>
    <mergeCell ref="Z134:AC134"/>
    <mergeCell ref="AE134:AJ134"/>
    <mergeCell ref="AK134:AN134"/>
    <mergeCell ref="H138:U138"/>
    <mergeCell ref="V138:Y138"/>
    <mergeCell ref="Z138:AC138"/>
    <mergeCell ref="AE138:AJ138"/>
    <mergeCell ref="AK138:AN138"/>
    <mergeCell ref="A138:G138"/>
    <mergeCell ref="H137:U137"/>
    <mergeCell ref="V137:Y137"/>
    <mergeCell ref="Z137:AC137"/>
    <mergeCell ref="AE137:AJ137"/>
    <mergeCell ref="AK137:AN137"/>
    <mergeCell ref="A137:G137"/>
    <mergeCell ref="H140:U140"/>
    <mergeCell ref="V140:Y140"/>
    <mergeCell ref="Z140:AC140"/>
    <mergeCell ref="AE140:AJ140"/>
    <mergeCell ref="AK140:AN140"/>
    <mergeCell ref="A140:G140"/>
    <mergeCell ref="H139:U139"/>
    <mergeCell ref="V139:Y139"/>
    <mergeCell ref="Z139:AC139"/>
    <mergeCell ref="AE139:AJ139"/>
    <mergeCell ref="AK139:AN139"/>
    <mergeCell ref="A139:G139"/>
    <mergeCell ref="H142:U142"/>
    <mergeCell ref="V142:Y142"/>
    <mergeCell ref="Z142:AC142"/>
    <mergeCell ref="AE142:AJ142"/>
    <mergeCell ref="AK142:AN142"/>
    <mergeCell ref="A142:G142"/>
    <mergeCell ref="H141:U141"/>
    <mergeCell ref="V141:Y141"/>
    <mergeCell ref="Z141:AC141"/>
    <mergeCell ref="AE141:AJ141"/>
    <mergeCell ref="AK141:AN141"/>
    <mergeCell ref="A141:G141"/>
    <mergeCell ref="H144:U144"/>
    <mergeCell ref="V144:Y144"/>
    <mergeCell ref="Z144:AC144"/>
    <mergeCell ref="AE144:AJ144"/>
    <mergeCell ref="AK144:AN144"/>
    <mergeCell ref="A144:G144"/>
    <mergeCell ref="H143:U143"/>
    <mergeCell ref="V143:Y143"/>
    <mergeCell ref="Z143:AC143"/>
    <mergeCell ref="AE143:AJ143"/>
    <mergeCell ref="AK143:AN143"/>
    <mergeCell ref="A143:G143"/>
    <mergeCell ref="H146:U146"/>
    <mergeCell ref="V146:Y146"/>
    <mergeCell ref="Z146:AC146"/>
    <mergeCell ref="AE146:AJ146"/>
    <mergeCell ref="AK146:AN146"/>
    <mergeCell ref="A146:G146"/>
    <mergeCell ref="H145:U145"/>
    <mergeCell ref="V145:Y145"/>
    <mergeCell ref="Z145:AC145"/>
    <mergeCell ref="AE145:AJ145"/>
    <mergeCell ref="AK145:AN145"/>
    <mergeCell ref="A145:G145"/>
    <mergeCell ref="H148:U148"/>
    <mergeCell ref="V148:Y148"/>
    <mergeCell ref="Z148:AC148"/>
    <mergeCell ref="AE148:AJ148"/>
    <mergeCell ref="AK148:AN148"/>
    <mergeCell ref="A148:G148"/>
    <mergeCell ref="H147:U147"/>
    <mergeCell ref="V147:Y147"/>
    <mergeCell ref="Z147:AC147"/>
    <mergeCell ref="AE147:AJ147"/>
    <mergeCell ref="AK147:AN147"/>
    <mergeCell ref="A147:G147"/>
    <mergeCell ref="H150:U150"/>
    <mergeCell ref="V150:Y150"/>
    <mergeCell ref="Z150:AC150"/>
    <mergeCell ref="AE150:AJ150"/>
    <mergeCell ref="AK150:AN150"/>
    <mergeCell ref="A150:G150"/>
    <mergeCell ref="H149:U149"/>
    <mergeCell ref="V149:Y149"/>
    <mergeCell ref="Z149:AC149"/>
    <mergeCell ref="AE149:AJ149"/>
    <mergeCell ref="AK149:AN149"/>
    <mergeCell ref="A149:G149"/>
    <mergeCell ref="H155:U155"/>
    <mergeCell ref="V155:Y155"/>
    <mergeCell ref="Z155:AC155"/>
    <mergeCell ref="AE155:AJ155"/>
    <mergeCell ref="AK155:AN155"/>
    <mergeCell ref="AE151:AJ151"/>
    <mergeCell ref="AK151:AN151"/>
    <mergeCell ref="AE152:AJ152"/>
    <mergeCell ref="AK152:AN152"/>
    <mergeCell ref="V154:Y154"/>
    <mergeCell ref="Z154:AC154"/>
    <mergeCell ref="AE154:AJ154"/>
    <mergeCell ref="AK154:AN154"/>
    <mergeCell ref="A154:U154"/>
    <mergeCell ref="A155:G155"/>
    <mergeCell ref="H157:U157"/>
    <mergeCell ref="V157:Y157"/>
    <mergeCell ref="Z157:AC157"/>
    <mergeCell ref="AE157:AJ157"/>
    <mergeCell ref="AK157:AN157"/>
    <mergeCell ref="A158:G158"/>
    <mergeCell ref="H156:U156"/>
    <mergeCell ref="V156:Y156"/>
    <mergeCell ref="Z156:AC156"/>
    <mergeCell ref="AE156:AJ156"/>
    <mergeCell ref="AK156:AN156"/>
    <mergeCell ref="A156:G156"/>
    <mergeCell ref="A157:G157"/>
    <mergeCell ref="H159:U159"/>
    <mergeCell ref="V159:Y159"/>
    <mergeCell ref="Z159:AC159"/>
    <mergeCell ref="AE159:AJ159"/>
    <mergeCell ref="AK159:AN159"/>
    <mergeCell ref="A160:G160"/>
    <mergeCell ref="H158:U158"/>
    <mergeCell ref="V158:Y158"/>
    <mergeCell ref="Z158:AC158"/>
    <mergeCell ref="AE158:AJ158"/>
    <mergeCell ref="AK158:AN158"/>
    <mergeCell ref="A159:G159"/>
    <mergeCell ref="Z161:AC161"/>
    <mergeCell ref="AE161:AJ161"/>
    <mergeCell ref="AK161:AN161"/>
    <mergeCell ref="A162:G162"/>
    <mergeCell ref="H160:U160"/>
    <mergeCell ref="V160:Y160"/>
    <mergeCell ref="Z160:AC160"/>
    <mergeCell ref="AE160:AJ160"/>
    <mergeCell ref="AK160:AN160"/>
    <mergeCell ref="A161:G161"/>
    <mergeCell ref="AE163:AJ163"/>
    <mergeCell ref="AK163:AN163"/>
    <mergeCell ref="A164:G164"/>
    <mergeCell ref="H162:U162"/>
    <mergeCell ref="V162:Y162"/>
    <mergeCell ref="Z162:AC162"/>
    <mergeCell ref="AE162:AJ162"/>
    <mergeCell ref="AK162:AN162"/>
    <mergeCell ref="A163:G163"/>
    <mergeCell ref="AE165:AJ165"/>
    <mergeCell ref="AK165:AN165"/>
    <mergeCell ref="A166:G166"/>
    <mergeCell ref="H164:U164"/>
    <mergeCell ref="V164:Y164"/>
    <mergeCell ref="Z164:AC164"/>
    <mergeCell ref="AE164:AJ164"/>
    <mergeCell ref="AK164:AN164"/>
    <mergeCell ref="A165:G165"/>
    <mergeCell ref="AE167:AJ167"/>
    <mergeCell ref="AK167:AN167"/>
    <mergeCell ref="A168:G168"/>
    <mergeCell ref="H166:U166"/>
    <mergeCell ref="V166:Y166"/>
    <mergeCell ref="Z166:AC166"/>
    <mergeCell ref="AE166:AJ166"/>
    <mergeCell ref="AK166:AN166"/>
    <mergeCell ref="A167:G167"/>
    <mergeCell ref="AE169:AJ169"/>
    <mergeCell ref="AK169:AN169"/>
    <mergeCell ref="A170:G170"/>
    <mergeCell ref="H168:U168"/>
    <mergeCell ref="V168:Y168"/>
    <mergeCell ref="Z168:AC168"/>
    <mergeCell ref="AE168:AJ168"/>
    <mergeCell ref="AK168:AN168"/>
    <mergeCell ref="A169:G169"/>
    <mergeCell ref="AE171:AJ171"/>
    <mergeCell ref="AK171:AN171"/>
    <mergeCell ref="A172:G172"/>
    <mergeCell ref="H170:U170"/>
    <mergeCell ref="V170:Y170"/>
    <mergeCell ref="Z170:AC170"/>
    <mergeCell ref="AE170:AJ170"/>
    <mergeCell ref="AK170:AN170"/>
    <mergeCell ref="A171:G171"/>
    <mergeCell ref="H183:U183"/>
    <mergeCell ref="V183:Y183"/>
    <mergeCell ref="Z183:AC183"/>
    <mergeCell ref="H184:U184"/>
    <mergeCell ref="V184:Y184"/>
    <mergeCell ref="Z184:AC184"/>
    <mergeCell ref="A182:G184"/>
    <mergeCell ref="H179:U179"/>
    <mergeCell ref="V179:Y179"/>
    <mergeCell ref="Z179:AC179"/>
    <mergeCell ref="H180:U180"/>
    <mergeCell ref="V180:Y180"/>
    <mergeCell ref="Z180:AC180"/>
    <mergeCell ref="H181:U181"/>
    <mergeCell ref="V181:Y181"/>
    <mergeCell ref="Z181:AC181"/>
    <mergeCell ref="A179:G181"/>
    <mergeCell ref="B94:AN95"/>
    <mergeCell ref="H182:U182"/>
    <mergeCell ref="V182:Y182"/>
    <mergeCell ref="Z182:AC182"/>
    <mergeCell ref="AE173:AJ173"/>
    <mergeCell ref="AK173:AN173"/>
    <mergeCell ref="H178:U178"/>
    <mergeCell ref="V178:Y178"/>
    <mergeCell ref="Z178:AC178"/>
    <mergeCell ref="H172:U172"/>
    <mergeCell ref="V172:Y172"/>
    <mergeCell ref="Z172:AC172"/>
    <mergeCell ref="AE172:AJ172"/>
    <mergeCell ref="AK172:AN172"/>
    <mergeCell ref="H171:U171"/>
    <mergeCell ref="V171:Y171"/>
    <mergeCell ref="Z171:AC171"/>
    <mergeCell ref="B97:AN98"/>
    <mergeCell ref="B99:AN99"/>
    <mergeCell ref="B100:AN100"/>
    <mergeCell ref="B101:AN101"/>
    <mergeCell ref="B102:AN102"/>
    <mergeCell ref="B103:AN103"/>
    <mergeCell ref="B104:AN104"/>
    <mergeCell ref="B105:AN105"/>
    <mergeCell ref="B106:AN106"/>
    <mergeCell ref="B120:AN120"/>
    <mergeCell ref="B121:AN121"/>
    <mergeCell ref="B122:AN122"/>
    <mergeCell ref="B107:AN107"/>
    <mergeCell ref="B108:AN108"/>
    <mergeCell ref="B109:AN111"/>
    <mergeCell ref="B113:AN113"/>
    <mergeCell ref="B114:AN114"/>
    <mergeCell ref="B115:AN115"/>
    <mergeCell ref="B117:AN117"/>
    <mergeCell ref="B118:AN118"/>
    <mergeCell ref="B119:AN119"/>
    <mergeCell ref="A178:G178"/>
    <mergeCell ref="A123:G124"/>
    <mergeCell ref="H123:U124"/>
    <mergeCell ref="H125:U126"/>
    <mergeCell ref="V125:Y126"/>
    <mergeCell ref="Z125:AC126"/>
    <mergeCell ref="A128:G128"/>
    <mergeCell ref="A129:G129"/>
    <mergeCell ref="A130:G130"/>
    <mergeCell ref="A136:G136"/>
    <mergeCell ref="H169:U169"/>
    <mergeCell ref="V169:Y169"/>
    <mergeCell ref="Z169:AC169"/>
    <mergeCell ref="H167:U167"/>
    <mergeCell ref="V167:Y167"/>
    <mergeCell ref="Z167:AC167"/>
    <mergeCell ref="H165:U165"/>
    <mergeCell ref="V165:Y165"/>
    <mergeCell ref="Z165:AC165"/>
    <mergeCell ref="H163:U163"/>
    <mergeCell ref="V163:Y163"/>
    <mergeCell ref="Z163:AC163"/>
    <mergeCell ref="H161:U161"/>
    <mergeCell ref="V161:Y161"/>
  </mergeCells>
  <phoneticPr fontId="71"/>
  <conditionalFormatting sqref="AE2:AG3">
    <cfRule type="containsBlanks" dxfId="0" priority="1">
      <formula>LEN(TRIM(AE2))=0</formula>
    </cfRule>
  </conditionalFormatting>
  <dataValidations count="3">
    <dataValidation imeMode="hiragana" allowBlank="1" showInputMessage="1" showErrorMessage="1" sqref="U9 K9 M9 O9 Q9 S9 AI9 W9 AE9 Y9 AA9 AC9 AK9 AG9"/>
    <dataValidation type="list" allowBlank="1" showInputMessage="1" showErrorMessage="1" sqref="A21:A81">
      <formula1>"□,■"</formula1>
    </dataValidation>
    <dataValidation imeMode="halfAlpha" allowBlank="1" showInputMessage="1" showErrorMessage="1" sqref="P21:S81"/>
  </dataValidations>
  <pageMargins left="0.70866141732283472" right="0.70866141732283472" top="0.74803149606299213" bottom="0.74803149606299213" header="0.31496062992125984" footer="0.31496062992125984"/>
  <pageSetup paperSize="9" fitToHeight="0" orientation="portrait" horizontalDpi="300" verticalDpi="300" r:id="rId1"/>
  <rowBreaks count="1" manualBreakCount="1">
    <brk id="62" max="39"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BD78"/>
  <sheetViews>
    <sheetView workbookViewId="0"/>
  </sheetViews>
  <sheetFormatPr defaultColWidth="2.125" defaultRowHeight="12.6" customHeight="1"/>
  <cols>
    <col min="1" max="1" width="2.125" style="174"/>
    <col min="2" max="3" width="2.125" style="174" customWidth="1"/>
    <col min="4" max="40" width="2.125" style="174"/>
    <col min="41" max="41" width="2.125" style="412"/>
    <col min="42" max="56" width="2.125" style="540"/>
    <col min="57" max="16384" width="2.125" style="174"/>
  </cols>
  <sheetData>
    <row r="1" spans="1:41" ht="12.6" customHeight="1">
      <c r="A1" s="282" t="s">
        <v>1737</v>
      </c>
      <c r="B1" s="282"/>
      <c r="C1" s="282"/>
      <c r="D1" s="282"/>
      <c r="E1" s="282"/>
      <c r="AO1" s="1032" t="s">
        <v>1733</v>
      </c>
    </row>
    <row r="2" spans="1:41" ht="12.6" customHeight="1">
      <c r="A2" s="5016" t="s">
        <v>1165</v>
      </c>
      <c r="B2" s="5016"/>
      <c r="C2" s="5016"/>
      <c r="D2" s="5016"/>
      <c r="E2" s="5016"/>
      <c r="F2" s="5016"/>
      <c r="G2" s="5016"/>
      <c r="H2" s="5016"/>
      <c r="I2" s="5016"/>
      <c r="J2" s="5016"/>
      <c r="K2" s="5016"/>
      <c r="L2" s="5016"/>
      <c r="M2" s="5016"/>
      <c r="N2" s="5016"/>
      <c r="O2" s="5016"/>
      <c r="P2" s="5016"/>
      <c r="Q2" s="5016"/>
      <c r="R2" s="5016"/>
      <c r="S2" s="5016"/>
      <c r="T2" s="5016"/>
      <c r="U2" s="5016"/>
      <c r="V2" s="5016"/>
      <c r="W2" s="5016"/>
      <c r="X2" s="5016"/>
      <c r="Y2" s="5016"/>
      <c r="Z2" s="5016"/>
      <c r="AA2" s="5016"/>
      <c r="AB2" s="5016"/>
      <c r="AC2" s="5016"/>
      <c r="AD2" s="5016"/>
      <c r="AE2" s="5016"/>
      <c r="AF2" s="5016"/>
      <c r="AG2" s="5016"/>
      <c r="AH2" s="5016"/>
      <c r="AI2" s="5016"/>
      <c r="AJ2" s="5016"/>
      <c r="AK2" s="5016"/>
      <c r="AL2" s="5016"/>
      <c r="AM2" s="5016"/>
      <c r="AN2" s="5016"/>
    </row>
    <row r="3" spans="1:41" ht="12.6" customHeight="1">
      <c r="A3" s="5016"/>
      <c r="B3" s="5016"/>
      <c r="C3" s="5016"/>
      <c r="D3" s="5016"/>
      <c r="E3" s="5016"/>
      <c r="F3" s="5016"/>
      <c r="G3" s="5016"/>
      <c r="H3" s="5016"/>
      <c r="I3" s="5016"/>
      <c r="J3" s="5016"/>
      <c r="K3" s="5016"/>
      <c r="L3" s="5016"/>
      <c r="M3" s="5016"/>
      <c r="N3" s="5016"/>
      <c r="O3" s="5016"/>
      <c r="P3" s="5016"/>
      <c r="Q3" s="5016"/>
      <c r="R3" s="5016"/>
      <c r="S3" s="5016"/>
      <c r="T3" s="5016"/>
      <c r="U3" s="5016"/>
      <c r="V3" s="5016"/>
      <c r="W3" s="5016"/>
      <c r="X3" s="5016"/>
      <c r="Y3" s="5016"/>
      <c r="Z3" s="5016"/>
      <c r="AA3" s="5016"/>
      <c r="AB3" s="5016"/>
      <c r="AC3" s="5016"/>
      <c r="AD3" s="5016"/>
      <c r="AE3" s="5016"/>
      <c r="AF3" s="5016"/>
      <c r="AG3" s="5016"/>
      <c r="AH3" s="5016"/>
      <c r="AI3" s="5016"/>
      <c r="AJ3" s="5016"/>
      <c r="AK3" s="5016"/>
      <c r="AL3" s="5016"/>
      <c r="AM3" s="5016"/>
      <c r="AN3" s="5016"/>
      <c r="AO3" s="412" t="s">
        <v>1736</v>
      </c>
    </row>
    <row r="4" spans="1:41" ht="12.6" customHeight="1">
      <c r="A4" s="543"/>
      <c r="B4" s="543"/>
      <c r="C4" s="543"/>
      <c r="D4" s="543"/>
      <c r="E4" s="543"/>
      <c r="F4" s="543"/>
      <c r="G4" s="543"/>
      <c r="H4" s="543"/>
      <c r="I4" s="543"/>
      <c r="J4" s="543"/>
      <c r="K4" s="543"/>
      <c r="L4" s="543"/>
      <c r="M4" s="543"/>
      <c r="N4" s="543"/>
      <c r="O4" s="543"/>
      <c r="P4" s="543"/>
      <c r="Q4" s="543"/>
      <c r="R4" s="543"/>
      <c r="S4" s="543"/>
      <c r="T4" s="543"/>
      <c r="U4" s="543"/>
      <c r="V4" s="543"/>
      <c r="W4" s="55"/>
      <c r="X4" s="55"/>
      <c r="Y4" s="55"/>
      <c r="Z4" s="55"/>
      <c r="AA4" s="55"/>
      <c r="AB4" s="55"/>
      <c r="AC4" s="5023" t="s">
        <v>2261</v>
      </c>
      <c r="AD4" s="5023"/>
      <c r="AE4" s="5023"/>
      <c r="AF4" s="5021"/>
      <c r="AG4" s="5021"/>
      <c r="AH4" s="5022" t="s">
        <v>1739</v>
      </c>
      <c r="AI4" s="2301"/>
      <c r="AJ4" s="2301"/>
      <c r="AK4" s="5022" t="s">
        <v>1748</v>
      </c>
      <c r="AL4" s="5021"/>
      <c r="AM4" s="5021"/>
      <c r="AN4" s="2122" t="s">
        <v>1747</v>
      </c>
      <c r="AO4" s="412" t="s">
        <v>1734</v>
      </c>
    </row>
    <row r="5" spans="1:41" ht="12.6" customHeight="1">
      <c r="A5" s="287"/>
      <c r="B5" s="282"/>
      <c r="C5" s="282"/>
      <c r="D5" s="282"/>
      <c r="E5" s="282"/>
      <c r="W5" s="55"/>
      <c r="X5" s="55"/>
      <c r="Y5" s="55"/>
      <c r="Z5" s="55"/>
      <c r="AA5" s="55"/>
      <c r="AB5" s="55"/>
      <c r="AC5" s="5023"/>
      <c r="AD5" s="5023"/>
      <c r="AE5" s="5023"/>
      <c r="AF5" s="5021"/>
      <c r="AG5" s="5021"/>
      <c r="AH5" s="5022"/>
      <c r="AI5" s="2301"/>
      <c r="AJ5" s="2301"/>
      <c r="AK5" s="5022"/>
      <c r="AL5" s="5021"/>
      <c r="AM5" s="5021"/>
      <c r="AN5" s="2122"/>
      <c r="AO5" s="412" t="s">
        <v>1735</v>
      </c>
    </row>
    <row r="6" spans="1:41" ht="12.6" customHeight="1">
      <c r="A6" s="5017" t="s">
        <v>1765</v>
      </c>
      <c r="B6" s="5017"/>
      <c r="C6" s="5017"/>
      <c r="D6" s="5017"/>
      <c r="E6" s="5017"/>
      <c r="F6" s="5017"/>
      <c r="G6" s="5017"/>
      <c r="H6" s="5017"/>
      <c r="I6" s="5017"/>
      <c r="J6" s="5017"/>
      <c r="K6" s="5017"/>
      <c r="L6" s="5017"/>
      <c r="M6" s="5017"/>
      <c r="N6" s="5017"/>
      <c r="W6" s="55"/>
      <c r="X6" s="55"/>
      <c r="Y6" s="55"/>
      <c r="Z6" s="55"/>
      <c r="AA6" s="55"/>
      <c r="AB6" s="55"/>
      <c r="AC6" s="55"/>
      <c r="AD6" s="55"/>
      <c r="AE6" s="55"/>
      <c r="AF6" s="55"/>
      <c r="AG6" s="55"/>
      <c r="AH6" s="55"/>
      <c r="AI6" s="55"/>
      <c r="AJ6" s="55"/>
      <c r="AK6" s="55"/>
      <c r="AL6" s="55"/>
      <c r="AM6" s="55"/>
      <c r="AN6" s="55"/>
    </row>
    <row r="7" spans="1:41" ht="12.6" customHeight="1">
      <c r="A7" s="5017"/>
      <c r="B7" s="5017"/>
      <c r="C7" s="5017"/>
      <c r="D7" s="5017"/>
      <c r="E7" s="5017"/>
      <c r="F7" s="5017"/>
      <c r="G7" s="5017"/>
      <c r="H7" s="5017"/>
      <c r="I7" s="5017"/>
      <c r="J7" s="5017"/>
      <c r="K7" s="5017"/>
      <c r="L7" s="5017"/>
      <c r="M7" s="5017"/>
      <c r="N7" s="5017"/>
      <c r="W7" s="55"/>
      <c r="X7" s="55"/>
      <c r="Y7" s="55"/>
      <c r="Z7" s="55"/>
      <c r="AA7" s="55"/>
      <c r="AB7" s="55"/>
      <c r="AC7" s="55"/>
      <c r="AD7" s="55"/>
      <c r="AE7" s="55"/>
      <c r="AF7" s="55"/>
      <c r="AG7" s="55"/>
      <c r="AH7" s="55"/>
      <c r="AI7" s="55"/>
      <c r="AJ7" s="55"/>
      <c r="AK7" s="55"/>
      <c r="AL7" s="55"/>
      <c r="AM7" s="55"/>
      <c r="AN7" s="55"/>
      <c r="AO7" s="412" t="s">
        <v>1766</v>
      </c>
    </row>
    <row r="8" spans="1:41" ht="12.6" customHeight="1">
      <c r="A8" s="5017" t="s">
        <v>1740</v>
      </c>
      <c r="B8" s="5017"/>
      <c r="C8" s="5017"/>
      <c r="D8" s="5017"/>
      <c r="E8" s="5018" t="str">
        <f>CONCATENATE(一括入力シート!B15,一括入力シート!C15,一括入力シート!D15)</f>
        <v/>
      </c>
      <c r="F8" s="5018"/>
      <c r="G8" s="5018"/>
      <c r="H8" s="5018"/>
      <c r="I8" s="5018"/>
      <c r="J8" s="5018"/>
      <c r="K8" s="5018"/>
      <c r="L8" s="5018"/>
      <c r="M8" s="5018"/>
      <c r="N8" s="5018"/>
      <c r="O8" s="2899" t="s">
        <v>1741</v>
      </c>
      <c r="P8" s="2899"/>
    </row>
    <row r="9" spans="1:41" ht="12.6" customHeight="1">
      <c r="A9" s="5017"/>
      <c r="B9" s="5017"/>
      <c r="C9" s="5017"/>
      <c r="D9" s="5017"/>
      <c r="E9" s="5018"/>
      <c r="F9" s="5018"/>
      <c r="G9" s="5018"/>
      <c r="H9" s="5018"/>
      <c r="I9" s="5018"/>
      <c r="J9" s="5018"/>
      <c r="K9" s="5018"/>
      <c r="L9" s="5018"/>
      <c r="M9" s="5018"/>
      <c r="N9" s="5018"/>
      <c r="O9" s="2899"/>
      <c r="P9" s="2899"/>
      <c r="S9" s="518" t="s">
        <v>1742</v>
      </c>
    </row>
    <row r="10" spans="1:41" ht="12.6" customHeight="1">
      <c r="A10" s="544"/>
      <c r="B10" s="544"/>
      <c r="C10" s="544"/>
      <c r="D10" s="544"/>
      <c r="E10" s="544"/>
      <c r="F10" s="545"/>
      <c r="G10" s="545"/>
      <c r="H10" s="545"/>
      <c r="I10" s="545"/>
      <c r="J10" s="545"/>
      <c r="K10" s="545"/>
      <c r="L10" s="545"/>
      <c r="M10" s="545"/>
      <c r="N10" s="284"/>
      <c r="O10" s="284"/>
      <c r="Q10" s="518"/>
      <c r="R10" s="518"/>
      <c r="S10" s="518" t="s">
        <v>1743</v>
      </c>
      <c r="T10" s="518"/>
    </row>
    <row r="11" spans="1:41" ht="12.6" customHeight="1">
      <c r="A11" s="544"/>
      <c r="B11" s="544"/>
      <c r="C11" s="544"/>
      <c r="D11" s="544"/>
      <c r="E11" s="544"/>
      <c r="F11" s="545"/>
      <c r="G11" s="545"/>
      <c r="H11" s="545"/>
      <c r="I11" s="545"/>
      <c r="J11" s="545"/>
      <c r="K11" s="545"/>
      <c r="L11" s="545"/>
      <c r="M11" s="545"/>
      <c r="N11" s="284"/>
      <c r="O11" s="284"/>
      <c r="Q11" s="518"/>
      <c r="R11" s="518"/>
      <c r="S11" s="2033">
        <f>一括入力シート!B44</f>
        <v>0</v>
      </c>
      <c r="T11" s="2033"/>
      <c r="U11" s="2033"/>
      <c r="V11" s="2033"/>
      <c r="W11" s="2033"/>
      <c r="X11" s="2033"/>
      <c r="Y11" s="2033"/>
      <c r="Z11" s="2033"/>
      <c r="AA11" s="2033"/>
      <c r="AB11" s="2033"/>
      <c r="AC11" s="2033"/>
      <c r="AD11" s="2033"/>
      <c r="AE11" s="2033"/>
      <c r="AF11" s="2033"/>
      <c r="AG11" s="2033"/>
      <c r="AH11" s="2033"/>
      <c r="AI11" s="2033"/>
      <c r="AJ11" s="2033"/>
      <c r="AK11" s="2033"/>
      <c r="AL11" s="2033"/>
      <c r="AM11" s="2033"/>
      <c r="AN11" s="2033"/>
    </row>
    <row r="12" spans="1:41" ht="12.6" customHeight="1">
      <c r="K12" s="282"/>
      <c r="L12" s="282"/>
      <c r="M12" s="282"/>
      <c r="N12" s="282"/>
      <c r="O12" s="282"/>
      <c r="Q12" s="282"/>
      <c r="R12" s="288"/>
      <c r="S12" s="5019"/>
      <c r="T12" s="5019"/>
      <c r="U12" s="5019"/>
      <c r="V12" s="5019"/>
      <c r="W12" s="5019"/>
      <c r="X12" s="5019"/>
      <c r="Y12" s="5019"/>
      <c r="Z12" s="5019"/>
      <c r="AA12" s="5019"/>
      <c r="AB12" s="5019"/>
      <c r="AC12" s="5019"/>
      <c r="AD12" s="5019"/>
      <c r="AE12" s="5019"/>
      <c r="AF12" s="5019"/>
      <c r="AG12" s="5019"/>
      <c r="AH12" s="5019"/>
      <c r="AI12" s="5019"/>
      <c r="AJ12" s="5019"/>
      <c r="AK12" s="5019"/>
      <c r="AL12" s="5019"/>
      <c r="AM12" s="5019"/>
      <c r="AN12" s="5019"/>
    </row>
    <row r="13" spans="1:41" ht="12.6" customHeight="1">
      <c r="K13" s="282"/>
      <c r="L13" s="282"/>
      <c r="M13" s="282"/>
      <c r="N13" s="282"/>
      <c r="O13" s="282"/>
      <c r="Q13" s="282"/>
      <c r="R13" s="288"/>
      <c r="S13" s="511" t="s">
        <v>1744</v>
      </c>
      <c r="T13" s="288"/>
      <c r="U13" s="288"/>
      <c r="V13" s="375"/>
      <c r="W13" s="375"/>
      <c r="X13" s="375"/>
      <c r="Y13" s="375"/>
      <c r="Z13" s="375"/>
      <c r="AA13" s="375"/>
      <c r="AB13" s="375"/>
      <c r="AC13" s="375"/>
      <c r="AD13" s="375"/>
      <c r="AE13" s="375"/>
      <c r="AF13" s="375"/>
      <c r="AG13" s="375"/>
      <c r="AH13" s="375"/>
      <c r="AI13" s="375"/>
      <c r="AJ13" s="375"/>
      <c r="AK13" s="375"/>
      <c r="AL13" s="375"/>
      <c r="AM13" s="375"/>
      <c r="AN13" s="375"/>
    </row>
    <row r="14" spans="1:41" ht="12.6" customHeight="1">
      <c r="A14" s="177"/>
      <c r="J14" s="282"/>
      <c r="K14" s="282"/>
      <c r="L14" s="282"/>
      <c r="M14" s="282"/>
      <c r="N14" s="282"/>
      <c r="O14" s="282"/>
      <c r="P14" s="282"/>
      <c r="S14" s="3601">
        <f>一括入力シート!B45</f>
        <v>0</v>
      </c>
      <c r="T14" s="3601"/>
      <c r="U14" s="3601"/>
      <c r="V14" s="3601"/>
      <c r="W14" s="3601"/>
      <c r="X14" s="3601"/>
      <c r="Y14" s="3601"/>
      <c r="Z14" s="3601"/>
      <c r="AA14" s="3601"/>
      <c r="AB14" s="3601"/>
      <c r="AC14" s="3601"/>
      <c r="AD14" s="3601"/>
      <c r="AE14" s="3601"/>
      <c r="AF14" s="3601"/>
      <c r="AG14" s="3601"/>
      <c r="AH14" s="3601"/>
      <c r="AI14" s="3601"/>
      <c r="AJ14" s="3601"/>
      <c r="AK14" s="3601"/>
      <c r="AL14" s="3601"/>
      <c r="AM14" s="3601"/>
      <c r="AN14" s="3601"/>
    </row>
    <row r="15" spans="1:41" ht="12.6" customHeight="1">
      <c r="A15" s="544" t="s">
        <v>1155</v>
      </c>
      <c r="B15" s="544"/>
      <c r="C15" s="544"/>
      <c r="D15" s="544"/>
      <c r="E15" s="544"/>
      <c r="J15" s="282"/>
      <c r="K15" s="282"/>
      <c r="L15" s="282"/>
      <c r="M15" s="282"/>
      <c r="N15" s="282"/>
      <c r="O15" s="282"/>
      <c r="P15" s="282"/>
      <c r="Q15" s="17"/>
      <c r="R15" s="17"/>
      <c r="S15" s="3601"/>
      <c r="T15" s="3601"/>
      <c r="U15" s="3601"/>
      <c r="V15" s="3601"/>
      <c r="W15" s="3601"/>
      <c r="X15" s="3601"/>
      <c r="Y15" s="3601"/>
      <c r="Z15" s="3601"/>
      <c r="AA15" s="3601"/>
      <c r="AB15" s="3601"/>
      <c r="AC15" s="3601"/>
      <c r="AD15" s="3601"/>
      <c r="AE15" s="3601"/>
      <c r="AF15" s="3601"/>
      <c r="AG15" s="3601"/>
      <c r="AH15" s="3601"/>
      <c r="AI15" s="3601"/>
      <c r="AJ15" s="3601"/>
      <c r="AK15" s="3601"/>
      <c r="AL15" s="3601"/>
      <c r="AM15" s="3601"/>
      <c r="AN15" s="3601"/>
    </row>
    <row r="16" spans="1:41" ht="12.6" customHeight="1">
      <c r="A16" s="523"/>
      <c r="B16" s="523"/>
      <c r="C16" s="523"/>
      <c r="D16" s="523"/>
      <c r="E16" s="523"/>
      <c r="J16" s="282"/>
      <c r="K16" s="282"/>
      <c r="L16" s="282"/>
      <c r="M16" s="282"/>
      <c r="N16" s="282"/>
      <c r="O16" s="282"/>
      <c r="P16" s="282"/>
      <c r="Q16" s="17"/>
      <c r="R16" s="17"/>
      <c r="S16" s="2504">
        <f>一括入力シート!B46</f>
        <v>0</v>
      </c>
      <c r="T16" s="2504"/>
      <c r="U16" s="2504"/>
      <c r="V16" s="2504"/>
      <c r="W16" s="2504"/>
      <c r="X16" s="2504"/>
      <c r="Y16" s="2504"/>
      <c r="Z16" s="2504"/>
      <c r="AA16" s="2504"/>
      <c r="AB16" s="2504"/>
      <c r="AC16" s="2504"/>
      <c r="AD16" s="2504"/>
      <c r="AE16" s="2504"/>
      <c r="AF16" s="2504"/>
      <c r="AG16" s="2504"/>
      <c r="AH16" s="2504"/>
      <c r="AI16" s="2504"/>
      <c r="AJ16" s="2504"/>
      <c r="AK16" s="2504"/>
      <c r="AL16" s="2504"/>
      <c r="AM16" s="2504"/>
      <c r="AN16" s="2504"/>
    </row>
    <row r="17" spans="1:40" ht="12.6" customHeight="1">
      <c r="A17" s="544" t="s">
        <v>1164</v>
      </c>
      <c r="B17" s="544"/>
      <c r="C17" s="544"/>
      <c r="D17" s="544"/>
      <c r="E17" s="544"/>
      <c r="K17" s="282"/>
      <c r="L17" s="282"/>
      <c r="M17" s="282"/>
      <c r="N17" s="282"/>
      <c r="O17" s="282"/>
      <c r="P17" s="282"/>
      <c r="Q17" s="173"/>
      <c r="R17" s="173"/>
      <c r="S17" s="5020"/>
      <c r="T17" s="5020"/>
      <c r="U17" s="5020"/>
      <c r="V17" s="5020"/>
      <c r="W17" s="5020"/>
      <c r="X17" s="5020"/>
      <c r="Y17" s="5020"/>
      <c r="Z17" s="5020"/>
      <c r="AA17" s="5020"/>
      <c r="AB17" s="5020"/>
      <c r="AC17" s="5020"/>
      <c r="AD17" s="5020"/>
      <c r="AE17" s="5020"/>
      <c r="AF17" s="5020"/>
      <c r="AG17" s="5020"/>
      <c r="AH17" s="5020"/>
      <c r="AI17" s="5020"/>
      <c r="AJ17" s="5020"/>
      <c r="AK17" s="5020"/>
      <c r="AL17" s="5020"/>
      <c r="AM17" s="5020"/>
      <c r="AN17" s="5020"/>
    </row>
    <row r="18" spans="1:40" ht="12.6" customHeight="1">
      <c r="A18" s="544" t="s">
        <v>1164</v>
      </c>
      <c r="B18" s="544"/>
      <c r="C18" s="544"/>
      <c r="D18" s="544"/>
      <c r="E18" s="544"/>
      <c r="J18" s="282"/>
      <c r="K18" s="282"/>
      <c r="L18" s="282"/>
      <c r="M18" s="282"/>
      <c r="N18" s="282"/>
      <c r="O18" s="282"/>
      <c r="P18" s="282"/>
      <c r="Q18" s="173"/>
      <c r="R18" s="173"/>
      <c r="S18" s="5035" t="s">
        <v>1745</v>
      </c>
      <c r="T18" s="5035"/>
      <c r="U18" s="565" t="s">
        <v>1750</v>
      </c>
      <c r="V18" s="5033" t="str">
        <f>一括入力シート!B49</f>
        <v>078</v>
      </c>
      <c r="W18" s="5034"/>
      <c r="X18" s="5034"/>
      <c r="Y18" s="554" t="s">
        <v>1751</v>
      </c>
      <c r="Z18" s="5033">
        <f>一括入力シート!C49</f>
        <v>0</v>
      </c>
      <c r="AA18" s="5034"/>
      <c r="AB18" s="5034"/>
      <c r="AC18" s="554" t="s">
        <v>1752</v>
      </c>
      <c r="AD18" s="5033">
        <f>一括入力シート!D49</f>
        <v>0</v>
      </c>
      <c r="AE18" s="5034"/>
      <c r="AF18" s="5034"/>
      <c r="AG18" s="5034"/>
      <c r="AH18" s="548"/>
      <c r="AI18" s="549"/>
      <c r="AJ18" s="549"/>
      <c r="AK18" s="549"/>
      <c r="AL18" s="549"/>
      <c r="AM18" s="547"/>
      <c r="AN18" s="547"/>
    </row>
    <row r="19" spans="1:40" ht="12.6" customHeight="1">
      <c r="A19" s="544"/>
      <c r="B19" s="544"/>
      <c r="C19" s="544"/>
      <c r="D19" s="544"/>
      <c r="E19" s="544"/>
      <c r="J19" s="518"/>
      <c r="K19" s="518"/>
      <c r="L19" s="518"/>
      <c r="M19" s="518"/>
      <c r="N19" s="518"/>
      <c r="O19" s="518"/>
      <c r="P19" s="518"/>
      <c r="Q19" s="173"/>
      <c r="R19" s="173"/>
      <c r="S19" s="516"/>
      <c r="T19" s="516"/>
      <c r="U19" s="516"/>
      <c r="V19" s="555"/>
      <c r="W19" s="555"/>
      <c r="X19" s="555"/>
      <c r="Y19" s="517"/>
      <c r="Z19" s="556"/>
      <c r="AA19" s="556"/>
      <c r="AB19" s="556"/>
      <c r="AC19" s="517"/>
      <c r="AD19" s="556"/>
      <c r="AE19" s="556"/>
      <c r="AF19" s="556"/>
      <c r="AG19" s="556"/>
      <c r="AH19" s="546"/>
      <c r="AI19" s="375"/>
      <c r="AJ19" s="375"/>
      <c r="AK19" s="375"/>
      <c r="AL19" s="375"/>
      <c r="AM19" s="173"/>
      <c r="AN19" s="173"/>
    </row>
    <row r="20" spans="1:40" ht="9.9499999999999993" customHeight="1">
      <c r="A20" s="4972" t="s">
        <v>1158</v>
      </c>
      <c r="B20" s="4972"/>
      <c r="C20" s="4972"/>
      <c r="D20" s="4972"/>
      <c r="E20" s="4972"/>
      <c r="F20" s="4972"/>
      <c r="G20" s="4972"/>
      <c r="H20" s="4972"/>
      <c r="I20" s="4972"/>
      <c r="J20" s="4972"/>
      <c r="K20" s="4972"/>
      <c r="L20" s="4972"/>
      <c r="M20" s="4972"/>
      <c r="N20" s="5008"/>
      <c r="O20" s="5009"/>
      <c r="P20" s="5009"/>
      <c r="Q20" s="5009"/>
      <c r="R20" s="5009"/>
      <c r="S20" s="5009"/>
      <c r="T20" s="5009"/>
      <c r="U20" s="5009"/>
      <c r="V20" s="5009"/>
      <c r="W20" s="5009"/>
      <c r="X20" s="5009"/>
      <c r="Y20" s="5009"/>
      <c r="Z20" s="5009"/>
      <c r="AA20" s="5009"/>
      <c r="AB20" s="5009"/>
      <c r="AC20" s="5009"/>
      <c r="AD20" s="5009"/>
      <c r="AE20" s="5009"/>
      <c r="AF20" s="5009"/>
      <c r="AG20" s="5009"/>
      <c r="AH20" s="5009"/>
      <c r="AI20" s="5009"/>
      <c r="AJ20" s="5009"/>
      <c r="AK20" s="5009"/>
      <c r="AL20" s="5009"/>
      <c r="AM20" s="5009"/>
      <c r="AN20" s="5010"/>
    </row>
    <row r="21" spans="1:40" ht="9.9499999999999993" customHeight="1">
      <c r="A21" s="4972"/>
      <c r="B21" s="4972"/>
      <c r="C21" s="4972"/>
      <c r="D21" s="4972"/>
      <c r="E21" s="4972"/>
      <c r="F21" s="4972"/>
      <c r="G21" s="4972"/>
      <c r="H21" s="4972"/>
      <c r="I21" s="4972"/>
      <c r="J21" s="4972"/>
      <c r="K21" s="4972"/>
      <c r="L21" s="4972"/>
      <c r="M21" s="4972"/>
      <c r="N21" s="5008"/>
      <c r="O21" s="5009"/>
      <c r="P21" s="5009"/>
      <c r="Q21" s="5009"/>
      <c r="R21" s="5009"/>
      <c r="S21" s="5009"/>
      <c r="T21" s="5009"/>
      <c r="U21" s="5009"/>
      <c r="V21" s="5009"/>
      <c r="W21" s="5009"/>
      <c r="X21" s="5009"/>
      <c r="Y21" s="5009"/>
      <c r="Z21" s="5009"/>
      <c r="AA21" s="5009"/>
      <c r="AB21" s="5009"/>
      <c r="AC21" s="5009"/>
      <c r="AD21" s="5009"/>
      <c r="AE21" s="5009"/>
      <c r="AF21" s="5009"/>
      <c r="AG21" s="5009"/>
      <c r="AH21" s="5009"/>
      <c r="AI21" s="5009"/>
      <c r="AJ21" s="5009"/>
      <c r="AK21" s="5009"/>
      <c r="AL21" s="5009"/>
      <c r="AM21" s="5009"/>
      <c r="AN21" s="5010"/>
    </row>
    <row r="22" spans="1:40" ht="9.9499999999999993" customHeight="1">
      <c r="A22" s="4972" t="s">
        <v>1159</v>
      </c>
      <c r="B22" s="4972"/>
      <c r="C22" s="4972"/>
      <c r="D22" s="4972"/>
      <c r="E22" s="4972"/>
      <c r="F22" s="4972"/>
      <c r="G22" s="4972"/>
      <c r="H22" s="4972"/>
      <c r="I22" s="4972"/>
      <c r="J22" s="4972"/>
      <c r="K22" s="4972"/>
      <c r="L22" s="4972"/>
      <c r="M22" s="4972"/>
      <c r="N22" s="5008"/>
      <c r="O22" s="5009"/>
      <c r="P22" s="5009"/>
      <c r="Q22" s="5009"/>
      <c r="R22" s="5009"/>
      <c r="S22" s="5009"/>
      <c r="T22" s="5009"/>
      <c r="U22" s="5009"/>
      <c r="V22" s="5009"/>
      <c r="W22" s="5009"/>
      <c r="X22" s="5009"/>
      <c r="Y22" s="5009"/>
      <c r="Z22" s="5009"/>
      <c r="AA22" s="5009"/>
      <c r="AB22" s="5009"/>
      <c r="AC22" s="5009"/>
      <c r="AD22" s="5009"/>
      <c r="AE22" s="5009"/>
      <c r="AF22" s="5009"/>
      <c r="AG22" s="5009"/>
      <c r="AH22" s="5009"/>
      <c r="AI22" s="5009"/>
      <c r="AJ22" s="5009"/>
      <c r="AK22" s="5009"/>
      <c r="AL22" s="5009"/>
      <c r="AM22" s="5009"/>
      <c r="AN22" s="5010"/>
    </row>
    <row r="23" spans="1:40" ht="9.9499999999999993" customHeight="1">
      <c r="A23" s="4972"/>
      <c r="B23" s="4972"/>
      <c r="C23" s="4972"/>
      <c r="D23" s="4972"/>
      <c r="E23" s="4972"/>
      <c r="F23" s="4972"/>
      <c r="G23" s="4972"/>
      <c r="H23" s="4972"/>
      <c r="I23" s="4972"/>
      <c r="J23" s="4972"/>
      <c r="K23" s="4972"/>
      <c r="L23" s="4972"/>
      <c r="M23" s="4972"/>
      <c r="N23" s="5008"/>
      <c r="O23" s="5009"/>
      <c r="P23" s="5009"/>
      <c r="Q23" s="5009"/>
      <c r="R23" s="5009"/>
      <c r="S23" s="5009"/>
      <c r="T23" s="5009"/>
      <c r="U23" s="5009"/>
      <c r="V23" s="5009"/>
      <c r="W23" s="5009"/>
      <c r="X23" s="5009"/>
      <c r="Y23" s="5009"/>
      <c r="Z23" s="5009"/>
      <c r="AA23" s="5009"/>
      <c r="AB23" s="5009"/>
      <c r="AC23" s="5009"/>
      <c r="AD23" s="5009"/>
      <c r="AE23" s="5009"/>
      <c r="AF23" s="5009"/>
      <c r="AG23" s="5009"/>
      <c r="AH23" s="5009"/>
      <c r="AI23" s="5009"/>
      <c r="AJ23" s="5009"/>
      <c r="AK23" s="5009"/>
      <c r="AL23" s="5009"/>
      <c r="AM23" s="5009"/>
      <c r="AN23" s="5010"/>
    </row>
    <row r="24" spans="1:40" ht="9.9499999999999993" customHeight="1">
      <c r="A24" s="4972" t="s">
        <v>1160</v>
      </c>
      <c r="B24" s="4972"/>
      <c r="C24" s="4972"/>
      <c r="D24" s="4972"/>
      <c r="E24" s="4972"/>
      <c r="F24" s="4972"/>
      <c r="G24" s="4972"/>
      <c r="H24" s="4972"/>
      <c r="I24" s="4972"/>
      <c r="J24" s="4972"/>
      <c r="K24" s="4972"/>
      <c r="L24" s="4972"/>
      <c r="M24" s="4972"/>
      <c r="N24" s="5008"/>
      <c r="O24" s="5009"/>
      <c r="P24" s="5009"/>
      <c r="Q24" s="5009"/>
      <c r="R24" s="5009"/>
      <c r="S24" s="5009"/>
      <c r="T24" s="5009"/>
      <c r="U24" s="5009"/>
      <c r="V24" s="5009"/>
      <c r="W24" s="5009"/>
      <c r="X24" s="5009"/>
      <c r="Y24" s="5009"/>
      <c r="Z24" s="5009"/>
      <c r="AA24" s="5009"/>
      <c r="AB24" s="5009"/>
      <c r="AC24" s="5009"/>
      <c r="AD24" s="5009"/>
      <c r="AE24" s="5009"/>
      <c r="AF24" s="5009"/>
      <c r="AG24" s="5009"/>
      <c r="AH24" s="5009"/>
      <c r="AI24" s="5009"/>
      <c r="AJ24" s="5009"/>
      <c r="AK24" s="5009"/>
      <c r="AL24" s="5009"/>
      <c r="AM24" s="5009"/>
      <c r="AN24" s="5010"/>
    </row>
    <row r="25" spans="1:40" ht="9.9499999999999993" customHeight="1">
      <c r="A25" s="4972"/>
      <c r="B25" s="4972"/>
      <c r="C25" s="4972"/>
      <c r="D25" s="4972"/>
      <c r="E25" s="4972"/>
      <c r="F25" s="4972"/>
      <c r="G25" s="4972"/>
      <c r="H25" s="4972"/>
      <c r="I25" s="4972"/>
      <c r="J25" s="4972"/>
      <c r="K25" s="4972"/>
      <c r="L25" s="4972"/>
      <c r="M25" s="4972"/>
      <c r="N25" s="5008"/>
      <c r="O25" s="5009"/>
      <c r="P25" s="5009"/>
      <c r="Q25" s="5009"/>
      <c r="R25" s="5009"/>
      <c r="S25" s="5009"/>
      <c r="T25" s="5009"/>
      <c r="U25" s="5009"/>
      <c r="V25" s="5009"/>
      <c r="W25" s="5009"/>
      <c r="X25" s="5009"/>
      <c r="Y25" s="5009"/>
      <c r="Z25" s="5009"/>
      <c r="AA25" s="5009"/>
      <c r="AB25" s="5009"/>
      <c r="AC25" s="5009"/>
      <c r="AD25" s="5009"/>
      <c r="AE25" s="5009"/>
      <c r="AF25" s="5009"/>
      <c r="AG25" s="5009"/>
      <c r="AH25" s="5009"/>
      <c r="AI25" s="5009"/>
      <c r="AJ25" s="5009"/>
      <c r="AK25" s="5009"/>
      <c r="AL25" s="5009"/>
      <c r="AM25" s="5009"/>
      <c r="AN25" s="5010"/>
    </row>
    <row r="26" spans="1:40" ht="9.9499999999999993" customHeight="1">
      <c r="A26" s="4972" t="s">
        <v>1161</v>
      </c>
      <c r="B26" s="4972"/>
      <c r="C26" s="4972"/>
      <c r="D26" s="4972"/>
      <c r="E26" s="4972"/>
      <c r="F26" s="4972"/>
      <c r="G26" s="4972"/>
      <c r="H26" s="4972"/>
      <c r="I26" s="4972"/>
      <c r="J26" s="4972"/>
      <c r="K26" s="4972"/>
      <c r="L26" s="4972"/>
      <c r="M26" s="4972"/>
      <c r="N26" s="5029"/>
      <c r="O26" s="5030"/>
      <c r="P26" s="5030"/>
      <c r="Q26" s="5030"/>
      <c r="R26" s="5030"/>
      <c r="S26" s="5030"/>
      <c r="T26" s="5030"/>
      <c r="U26" s="5030"/>
      <c r="V26" s="5030"/>
      <c r="W26" s="5030"/>
      <c r="X26" s="5030"/>
      <c r="Y26" s="4973" t="s">
        <v>1749</v>
      </c>
      <c r="Z26" s="4973"/>
      <c r="AA26" s="552"/>
      <c r="AB26" s="552"/>
      <c r="AC26" s="552"/>
      <c r="AD26" s="552"/>
      <c r="AE26" s="552"/>
      <c r="AF26" s="552"/>
      <c r="AG26" s="552"/>
      <c r="AH26" s="552"/>
      <c r="AI26" s="552"/>
      <c r="AJ26" s="552"/>
      <c r="AK26" s="552"/>
      <c r="AL26" s="552"/>
      <c r="AM26" s="5011"/>
      <c r="AN26" s="5012"/>
    </row>
    <row r="27" spans="1:40" ht="9.9499999999999993" customHeight="1">
      <c r="A27" s="4972"/>
      <c r="B27" s="4972"/>
      <c r="C27" s="4972"/>
      <c r="D27" s="4972"/>
      <c r="E27" s="4972"/>
      <c r="F27" s="4972"/>
      <c r="G27" s="4972"/>
      <c r="H27" s="4972"/>
      <c r="I27" s="4972"/>
      <c r="J27" s="4972"/>
      <c r="K27" s="4972"/>
      <c r="L27" s="4972"/>
      <c r="M27" s="4972"/>
      <c r="N27" s="5031"/>
      <c r="O27" s="5032"/>
      <c r="P27" s="5032"/>
      <c r="Q27" s="5032"/>
      <c r="R27" s="5032"/>
      <c r="S27" s="5032"/>
      <c r="T27" s="5032"/>
      <c r="U27" s="5032"/>
      <c r="V27" s="5032"/>
      <c r="W27" s="5032"/>
      <c r="X27" s="5032"/>
      <c r="Y27" s="4975"/>
      <c r="Z27" s="4975"/>
      <c r="AA27" s="553"/>
      <c r="AB27" s="553"/>
      <c r="AC27" s="553"/>
      <c r="AD27" s="553"/>
      <c r="AE27" s="553"/>
      <c r="AF27" s="553"/>
      <c r="AG27" s="553"/>
      <c r="AH27" s="553"/>
      <c r="AI27" s="553"/>
      <c r="AJ27" s="553"/>
      <c r="AK27" s="553"/>
      <c r="AL27" s="553"/>
      <c r="AM27" s="5011"/>
      <c r="AN27" s="5012"/>
    </row>
    <row r="28" spans="1:40" ht="9.9499999999999993" customHeight="1">
      <c r="A28" s="5007" t="s">
        <v>1156</v>
      </c>
      <c r="B28" s="5007"/>
      <c r="C28" s="5007"/>
      <c r="D28" s="5007"/>
      <c r="E28" s="5007"/>
      <c r="F28" s="5007"/>
      <c r="G28" s="5007"/>
      <c r="H28" s="5007"/>
      <c r="I28" s="5007"/>
      <c r="J28" s="5007"/>
      <c r="K28" s="5007"/>
      <c r="L28" s="5007"/>
      <c r="M28" s="5007"/>
      <c r="N28" s="5025"/>
      <c r="O28" s="5026"/>
      <c r="P28" s="5026"/>
      <c r="Q28" s="5026"/>
      <c r="R28" s="5026"/>
      <c r="S28" s="5026"/>
      <c r="T28" s="5026"/>
      <c r="U28" s="5026"/>
      <c r="V28" s="5026"/>
      <c r="W28" s="5026"/>
      <c r="X28" s="5026"/>
      <c r="Y28" s="4989" t="s">
        <v>1746</v>
      </c>
      <c r="Z28" s="4989"/>
      <c r="AA28" s="550"/>
      <c r="AB28" s="550"/>
      <c r="AC28" s="550"/>
      <c r="AD28" s="550"/>
      <c r="AE28" s="550"/>
      <c r="AF28" s="550"/>
      <c r="AG28" s="550"/>
      <c r="AH28" s="550"/>
      <c r="AI28" s="550"/>
      <c r="AJ28" s="550"/>
      <c r="AK28" s="550"/>
      <c r="AL28" s="550"/>
      <c r="AM28" s="5013"/>
      <c r="AN28" s="5014"/>
    </row>
    <row r="29" spans="1:40" ht="9.9499999999999993" customHeight="1">
      <c r="A29" s="5007"/>
      <c r="B29" s="5007"/>
      <c r="C29" s="5007"/>
      <c r="D29" s="5007"/>
      <c r="E29" s="5007"/>
      <c r="F29" s="5007"/>
      <c r="G29" s="5007"/>
      <c r="H29" s="5007"/>
      <c r="I29" s="5007"/>
      <c r="J29" s="5007"/>
      <c r="K29" s="5007"/>
      <c r="L29" s="5007"/>
      <c r="M29" s="5007"/>
      <c r="N29" s="5027"/>
      <c r="O29" s="5028"/>
      <c r="P29" s="5028"/>
      <c r="Q29" s="5028"/>
      <c r="R29" s="5028"/>
      <c r="S29" s="5028"/>
      <c r="T29" s="5028"/>
      <c r="U29" s="5028"/>
      <c r="V29" s="5028"/>
      <c r="W29" s="5028"/>
      <c r="X29" s="5028"/>
      <c r="Y29" s="5024"/>
      <c r="Z29" s="5024"/>
      <c r="AA29" s="551"/>
      <c r="AB29" s="551"/>
      <c r="AC29" s="551"/>
      <c r="AD29" s="551"/>
      <c r="AE29" s="551"/>
      <c r="AF29" s="551"/>
      <c r="AG29" s="551"/>
      <c r="AH29" s="551"/>
      <c r="AI29" s="551"/>
      <c r="AJ29" s="551"/>
      <c r="AK29" s="551"/>
      <c r="AL29" s="551"/>
      <c r="AM29" s="5013"/>
      <c r="AN29" s="5014"/>
    </row>
    <row r="30" spans="1:40" ht="9.9499999999999993" customHeight="1">
      <c r="A30" s="4972" t="s">
        <v>1162</v>
      </c>
      <c r="B30" s="4972"/>
      <c r="C30" s="4972"/>
      <c r="D30" s="4972"/>
      <c r="E30" s="4972"/>
      <c r="F30" s="4972"/>
      <c r="G30" s="4972"/>
      <c r="H30" s="4972"/>
      <c r="I30" s="4972"/>
      <c r="J30" s="4972"/>
      <c r="K30" s="4972"/>
      <c r="L30" s="4972"/>
      <c r="M30" s="4972"/>
      <c r="N30" s="4988" t="s">
        <v>2261</v>
      </c>
      <c r="O30" s="4983"/>
      <c r="P30" s="4983"/>
      <c r="Q30" s="4983"/>
      <c r="R30" s="4983"/>
      <c r="S30" s="4983"/>
      <c r="T30" s="4983" t="s">
        <v>85</v>
      </c>
      <c r="U30" s="4983"/>
      <c r="V30" s="4983"/>
      <c r="W30" s="4983"/>
      <c r="X30" s="4983"/>
      <c r="Y30" s="4983" t="s">
        <v>84</v>
      </c>
      <c r="Z30" s="4983"/>
      <c r="AA30" s="4983"/>
      <c r="AB30" s="4983"/>
      <c r="AC30" s="4983"/>
      <c r="AD30" s="4983" t="s">
        <v>83</v>
      </c>
      <c r="AE30" s="4983"/>
      <c r="AF30" s="4973"/>
      <c r="AG30" s="4973"/>
      <c r="AH30" s="4973"/>
      <c r="AI30" s="4973"/>
      <c r="AJ30" s="4973"/>
      <c r="AK30" s="4973"/>
      <c r="AL30" s="4973"/>
      <c r="AM30" s="4973"/>
      <c r="AN30" s="4974"/>
    </row>
    <row r="31" spans="1:40" ht="9.9499999999999993" customHeight="1">
      <c r="A31" s="5000"/>
      <c r="B31" s="5000"/>
      <c r="C31" s="5000"/>
      <c r="D31" s="5000"/>
      <c r="E31" s="5000"/>
      <c r="F31" s="5000"/>
      <c r="G31" s="5000"/>
      <c r="H31" s="5000"/>
      <c r="I31" s="5000"/>
      <c r="J31" s="5000"/>
      <c r="K31" s="5000"/>
      <c r="L31" s="5000"/>
      <c r="M31" s="5000"/>
      <c r="N31" s="4988"/>
      <c r="O31" s="4983"/>
      <c r="P31" s="4983"/>
      <c r="Q31" s="4983"/>
      <c r="R31" s="4983"/>
      <c r="S31" s="4983"/>
      <c r="T31" s="4983"/>
      <c r="U31" s="4983"/>
      <c r="V31" s="4983"/>
      <c r="W31" s="4983"/>
      <c r="X31" s="4983"/>
      <c r="Y31" s="4983"/>
      <c r="Z31" s="4983"/>
      <c r="AA31" s="4983"/>
      <c r="AB31" s="4983"/>
      <c r="AC31" s="4983"/>
      <c r="AD31" s="4983"/>
      <c r="AE31" s="4983"/>
      <c r="AF31" s="4975"/>
      <c r="AG31" s="4975"/>
      <c r="AH31" s="4975"/>
      <c r="AI31" s="4975"/>
      <c r="AJ31" s="4975"/>
      <c r="AK31" s="4975"/>
      <c r="AL31" s="4975"/>
      <c r="AM31" s="4975"/>
      <c r="AN31" s="4976"/>
    </row>
    <row r="32" spans="1:40" ht="9.9499999999999993" customHeight="1">
      <c r="A32" s="4993" t="s">
        <v>1163</v>
      </c>
      <c r="B32" s="4994"/>
      <c r="C32" s="4994"/>
      <c r="D32" s="4994"/>
      <c r="E32" s="4994"/>
      <c r="F32" s="4994"/>
      <c r="G32" s="4994"/>
      <c r="H32" s="4994"/>
      <c r="I32" s="4994"/>
      <c r="J32" s="4994"/>
      <c r="K32" s="4994"/>
      <c r="L32" s="4994"/>
      <c r="M32" s="4995"/>
      <c r="N32" s="4984" t="s">
        <v>1170</v>
      </c>
      <c r="O32" s="4985"/>
      <c r="P32" s="4985"/>
      <c r="Q32" s="4989"/>
      <c r="R32" s="4989"/>
      <c r="S32" s="4989"/>
      <c r="T32" s="4989"/>
      <c r="U32" s="4989"/>
      <c r="V32" s="4991" t="s">
        <v>1114</v>
      </c>
      <c r="W32" s="1983" t="s">
        <v>1167</v>
      </c>
      <c r="X32" s="1983"/>
      <c r="Y32" s="1983"/>
      <c r="Z32" s="4989"/>
      <c r="AA32" s="4989"/>
      <c r="AB32" s="4989"/>
      <c r="AC32" s="4989"/>
      <c r="AD32" s="4989"/>
      <c r="AE32" s="4991" t="s">
        <v>1114</v>
      </c>
      <c r="AF32" s="1983" t="s">
        <v>1169</v>
      </c>
      <c r="AG32" s="1983"/>
      <c r="AH32" s="1983"/>
      <c r="AI32" s="4989"/>
      <c r="AJ32" s="4989"/>
      <c r="AK32" s="4989"/>
      <c r="AL32" s="4989"/>
      <c r="AM32" s="4989"/>
      <c r="AN32" s="5005" t="s">
        <v>1746</v>
      </c>
    </row>
    <row r="33" spans="1:40" ht="9.9499999999999993" customHeight="1">
      <c r="A33" s="4996"/>
      <c r="B33" s="4997"/>
      <c r="C33" s="4998"/>
      <c r="D33" s="4998"/>
      <c r="E33" s="4998"/>
      <c r="F33" s="4998"/>
      <c r="G33" s="4998"/>
      <c r="H33" s="4998"/>
      <c r="I33" s="4998"/>
      <c r="J33" s="4998"/>
      <c r="K33" s="4997"/>
      <c r="L33" s="4997"/>
      <c r="M33" s="4999"/>
      <c r="N33" s="4986"/>
      <c r="O33" s="4987"/>
      <c r="P33" s="4987"/>
      <c r="Q33" s="4990"/>
      <c r="R33" s="4990"/>
      <c r="S33" s="4990"/>
      <c r="T33" s="4990"/>
      <c r="U33" s="4990"/>
      <c r="V33" s="4992"/>
      <c r="W33" s="1983"/>
      <c r="X33" s="1983"/>
      <c r="Y33" s="1983"/>
      <c r="Z33" s="4990"/>
      <c r="AA33" s="4990"/>
      <c r="AB33" s="4990"/>
      <c r="AC33" s="4990"/>
      <c r="AD33" s="4990"/>
      <c r="AE33" s="4992"/>
      <c r="AF33" s="1983"/>
      <c r="AG33" s="1983"/>
      <c r="AH33" s="1983"/>
      <c r="AI33" s="4990"/>
      <c r="AJ33" s="4990"/>
      <c r="AK33" s="4990"/>
      <c r="AL33" s="4990"/>
      <c r="AM33" s="4990"/>
      <c r="AN33" s="5006"/>
    </row>
    <row r="34" spans="1:40" ht="9.9499999999999993" customHeight="1">
      <c r="A34" s="5041" t="s">
        <v>1157</v>
      </c>
      <c r="B34" s="5042"/>
      <c r="C34" s="5047" t="s">
        <v>1753</v>
      </c>
      <c r="D34" s="557"/>
      <c r="E34" s="557"/>
      <c r="F34" s="557"/>
      <c r="G34" s="557"/>
      <c r="H34" s="557"/>
      <c r="I34" s="557"/>
      <c r="J34" s="558"/>
      <c r="K34" s="4977" t="s">
        <v>1171</v>
      </c>
      <c r="L34" s="4978"/>
      <c r="M34" s="4978"/>
      <c r="N34" s="4978"/>
      <c r="O34" s="4978"/>
      <c r="P34" s="4978"/>
      <c r="Q34" s="4978"/>
      <c r="R34" s="4978"/>
      <c r="S34" s="4978"/>
      <c r="T34" s="4979"/>
      <c r="U34" s="4020"/>
      <c r="V34" s="4020"/>
      <c r="W34" s="4020"/>
      <c r="X34" s="4020"/>
      <c r="Y34" s="4020"/>
      <c r="Z34" s="4020"/>
      <c r="AA34" s="4020"/>
      <c r="AB34" s="4020"/>
      <c r="AC34" s="4020"/>
      <c r="AD34" s="4020"/>
      <c r="AE34" s="4020"/>
      <c r="AF34" s="4020"/>
      <c r="AG34" s="4020"/>
      <c r="AH34" s="4020"/>
      <c r="AI34" s="4020"/>
      <c r="AJ34" s="4020"/>
      <c r="AK34" s="4020"/>
      <c r="AL34" s="4020"/>
      <c r="AM34" s="4020"/>
      <c r="AN34" s="4021"/>
    </row>
    <row r="35" spans="1:40" ht="9.9499999999999993" customHeight="1">
      <c r="A35" s="5043"/>
      <c r="B35" s="5044"/>
      <c r="C35" s="5001"/>
      <c r="D35" s="559"/>
      <c r="E35" s="559"/>
      <c r="F35" s="559"/>
      <c r="G35" s="559"/>
      <c r="H35" s="559"/>
      <c r="I35" s="559"/>
      <c r="J35" s="560"/>
      <c r="K35" s="4980"/>
      <c r="L35" s="4981"/>
      <c r="M35" s="4981"/>
      <c r="N35" s="4981"/>
      <c r="O35" s="4981"/>
      <c r="P35" s="4981"/>
      <c r="Q35" s="4981"/>
      <c r="R35" s="4981"/>
      <c r="S35" s="4981"/>
      <c r="T35" s="4982"/>
      <c r="U35" s="4024"/>
      <c r="V35" s="4024"/>
      <c r="W35" s="4024"/>
      <c r="X35" s="4024"/>
      <c r="Y35" s="4024"/>
      <c r="Z35" s="4024"/>
      <c r="AA35" s="4024"/>
      <c r="AB35" s="4024"/>
      <c r="AC35" s="4024"/>
      <c r="AD35" s="4024"/>
      <c r="AE35" s="4024"/>
      <c r="AF35" s="4024"/>
      <c r="AG35" s="4024"/>
      <c r="AH35" s="4024"/>
      <c r="AI35" s="4024"/>
      <c r="AJ35" s="4024"/>
      <c r="AK35" s="4024"/>
      <c r="AL35" s="4024"/>
      <c r="AM35" s="4024"/>
      <c r="AN35" s="4025"/>
    </row>
    <row r="36" spans="1:40" ht="9.9499999999999993" customHeight="1">
      <c r="A36" s="5043"/>
      <c r="B36" s="5044"/>
      <c r="C36" s="5001"/>
      <c r="D36" s="4997" t="s">
        <v>1758</v>
      </c>
      <c r="E36" s="4997"/>
      <c r="F36" s="4997"/>
      <c r="G36" s="4997"/>
      <c r="H36" s="4997"/>
      <c r="I36" s="4997"/>
      <c r="J36" s="4999"/>
      <c r="K36" s="4977" t="s">
        <v>1172</v>
      </c>
      <c r="L36" s="4978"/>
      <c r="M36" s="4978"/>
      <c r="N36" s="4978"/>
      <c r="O36" s="4978"/>
      <c r="P36" s="4978"/>
      <c r="Q36" s="4978"/>
      <c r="R36" s="4978"/>
      <c r="S36" s="4978"/>
      <c r="T36" s="4979"/>
      <c r="U36" s="2160"/>
      <c r="V36" s="2160"/>
      <c r="W36" s="2160"/>
      <c r="X36" s="2160"/>
      <c r="Y36" s="2160"/>
      <c r="Z36" s="2160"/>
      <c r="AA36" s="2160"/>
      <c r="AB36" s="2160"/>
      <c r="AC36" s="2160"/>
      <c r="AD36" s="2160"/>
      <c r="AE36" s="2160"/>
      <c r="AF36" s="2160"/>
      <c r="AG36" s="2160"/>
      <c r="AH36" s="2160"/>
      <c r="AI36" s="2160"/>
      <c r="AJ36" s="2160"/>
      <c r="AK36" s="2160"/>
      <c r="AL36" s="2160"/>
      <c r="AM36" s="2160"/>
      <c r="AN36" s="2161"/>
    </row>
    <row r="37" spans="1:40" ht="9.9499999999999993" customHeight="1">
      <c r="A37" s="5043"/>
      <c r="B37" s="5044"/>
      <c r="C37" s="5001"/>
      <c r="D37" s="4997"/>
      <c r="E37" s="4997"/>
      <c r="F37" s="4997"/>
      <c r="G37" s="4997"/>
      <c r="H37" s="4997"/>
      <c r="I37" s="4997"/>
      <c r="J37" s="4999"/>
      <c r="K37" s="4980"/>
      <c r="L37" s="4981"/>
      <c r="M37" s="4981"/>
      <c r="N37" s="4981"/>
      <c r="O37" s="4981"/>
      <c r="P37" s="4981"/>
      <c r="Q37" s="4981"/>
      <c r="R37" s="4981"/>
      <c r="S37" s="4981"/>
      <c r="T37" s="4982"/>
      <c r="U37" s="2507"/>
      <c r="V37" s="2507"/>
      <c r="W37" s="2507"/>
      <c r="X37" s="2507"/>
      <c r="Y37" s="2507"/>
      <c r="Z37" s="2507"/>
      <c r="AA37" s="2507"/>
      <c r="AB37" s="2507"/>
      <c r="AC37" s="2507"/>
      <c r="AD37" s="2507"/>
      <c r="AE37" s="2507"/>
      <c r="AF37" s="2507"/>
      <c r="AG37" s="2507"/>
      <c r="AH37" s="2507"/>
      <c r="AI37" s="2507"/>
      <c r="AJ37" s="2507"/>
      <c r="AK37" s="2507"/>
      <c r="AL37" s="2507"/>
      <c r="AM37" s="2507"/>
      <c r="AN37" s="2508"/>
    </row>
    <row r="38" spans="1:40" ht="9.9499999999999993" customHeight="1">
      <c r="A38" s="5043"/>
      <c r="B38" s="5044"/>
      <c r="C38" s="5001"/>
      <c r="D38" s="559"/>
      <c r="E38" s="559"/>
      <c r="F38" s="559"/>
      <c r="G38" s="559"/>
      <c r="H38" s="559"/>
      <c r="I38" s="559"/>
      <c r="J38" s="560"/>
      <c r="K38" s="4977" t="s">
        <v>1173</v>
      </c>
      <c r="L38" s="4978"/>
      <c r="M38" s="4978"/>
      <c r="N38" s="4978"/>
      <c r="O38" s="4978"/>
      <c r="P38" s="4978"/>
      <c r="Q38" s="4978"/>
      <c r="R38" s="4978"/>
      <c r="S38" s="4978"/>
      <c r="T38" s="4979"/>
      <c r="U38" s="2160"/>
      <c r="V38" s="2160"/>
      <c r="W38" s="2160"/>
      <c r="X38" s="2160"/>
      <c r="Y38" s="2160"/>
      <c r="Z38" s="2160"/>
      <c r="AA38" s="2160"/>
      <c r="AB38" s="2160"/>
      <c r="AC38" s="2160"/>
      <c r="AD38" s="2160"/>
      <c r="AE38" s="2160"/>
      <c r="AF38" s="2160"/>
      <c r="AG38" s="2160"/>
      <c r="AH38" s="2160"/>
      <c r="AI38" s="2160"/>
      <c r="AJ38" s="2160"/>
      <c r="AK38" s="2160"/>
      <c r="AL38" s="2160"/>
      <c r="AM38" s="2160"/>
      <c r="AN38" s="2161"/>
    </row>
    <row r="39" spans="1:40" ht="9.9499999999999993" customHeight="1">
      <c r="A39" s="5043"/>
      <c r="B39" s="5044"/>
      <c r="C39" s="5048"/>
      <c r="D39" s="561"/>
      <c r="E39" s="561"/>
      <c r="F39" s="561"/>
      <c r="G39" s="561"/>
      <c r="H39" s="561"/>
      <c r="I39" s="561"/>
      <c r="J39" s="562"/>
      <c r="K39" s="4980"/>
      <c r="L39" s="4981"/>
      <c r="M39" s="4981"/>
      <c r="N39" s="4981"/>
      <c r="O39" s="4981"/>
      <c r="P39" s="4981"/>
      <c r="Q39" s="4981"/>
      <c r="R39" s="4981"/>
      <c r="S39" s="4981"/>
      <c r="T39" s="4982"/>
      <c r="U39" s="2507"/>
      <c r="V39" s="2507"/>
      <c r="W39" s="2507"/>
      <c r="X39" s="2507"/>
      <c r="Y39" s="2507"/>
      <c r="Z39" s="2507"/>
      <c r="AA39" s="2507"/>
      <c r="AB39" s="2507"/>
      <c r="AC39" s="2507"/>
      <c r="AD39" s="2507"/>
      <c r="AE39" s="2507"/>
      <c r="AF39" s="2507"/>
      <c r="AG39" s="2507"/>
      <c r="AH39" s="2507"/>
      <c r="AI39" s="2507"/>
      <c r="AJ39" s="2507"/>
      <c r="AK39" s="2507"/>
      <c r="AL39" s="2507"/>
      <c r="AM39" s="2507"/>
      <c r="AN39" s="2508"/>
    </row>
    <row r="40" spans="1:40" ht="9.9499999999999993" customHeight="1">
      <c r="A40" s="5043"/>
      <c r="B40" s="5044"/>
      <c r="C40" s="563"/>
      <c r="D40" s="557"/>
      <c r="E40" s="557"/>
      <c r="F40" s="557"/>
      <c r="G40" s="557"/>
      <c r="H40" s="557"/>
      <c r="I40" s="557"/>
      <c r="J40" s="558"/>
      <c r="K40" s="4977" t="s">
        <v>1171</v>
      </c>
      <c r="L40" s="4978"/>
      <c r="M40" s="4978"/>
      <c r="N40" s="4978"/>
      <c r="O40" s="4978"/>
      <c r="P40" s="4978"/>
      <c r="Q40" s="4978"/>
      <c r="R40" s="4978"/>
      <c r="S40" s="4978"/>
      <c r="T40" s="4979"/>
      <c r="U40" s="4020"/>
      <c r="V40" s="4020"/>
      <c r="W40" s="4020"/>
      <c r="X40" s="4020"/>
      <c r="Y40" s="4020"/>
      <c r="Z40" s="4020"/>
      <c r="AA40" s="4020"/>
      <c r="AB40" s="4020"/>
      <c r="AC40" s="4020"/>
      <c r="AD40" s="4020"/>
      <c r="AE40" s="4020"/>
      <c r="AF40" s="4020"/>
      <c r="AG40" s="4020"/>
      <c r="AH40" s="4020"/>
      <c r="AI40" s="4020"/>
      <c r="AJ40" s="4020"/>
      <c r="AK40" s="4020"/>
      <c r="AL40" s="4020"/>
      <c r="AM40" s="4020"/>
      <c r="AN40" s="4021"/>
    </row>
    <row r="41" spans="1:40" ht="9.9499999999999993" customHeight="1">
      <c r="A41" s="5043"/>
      <c r="B41" s="5044"/>
      <c r="C41" s="5001" t="s">
        <v>1754</v>
      </c>
      <c r="D41" s="4997" t="s">
        <v>1759</v>
      </c>
      <c r="E41" s="4997"/>
      <c r="F41" s="4997"/>
      <c r="G41" s="4997"/>
      <c r="H41" s="4997"/>
      <c r="I41" s="4997"/>
      <c r="J41" s="4999"/>
      <c r="K41" s="4980"/>
      <c r="L41" s="4981"/>
      <c r="M41" s="4981"/>
      <c r="N41" s="4981"/>
      <c r="O41" s="4981"/>
      <c r="P41" s="4981"/>
      <c r="Q41" s="4981"/>
      <c r="R41" s="4981"/>
      <c r="S41" s="4981"/>
      <c r="T41" s="4982"/>
      <c r="U41" s="4024"/>
      <c r="V41" s="4024"/>
      <c r="W41" s="4024"/>
      <c r="X41" s="4024"/>
      <c r="Y41" s="4024"/>
      <c r="Z41" s="4024"/>
      <c r="AA41" s="4024"/>
      <c r="AB41" s="4024"/>
      <c r="AC41" s="4024"/>
      <c r="AD41" s="4024"/>
      <c r="AE41" s="4024"/>
      <c r="AF41" s="4024"/>
      <c r="AG41" s="4024"/>
      <c r="AH41" s="4024"/>
      <c r="AI41" s="4024"/>
      <c r="AJ41" s="4024"/>
      <c r="AK41" s="4024"/>
      <c r="AL41" s="4024"/>
      <c r="AM41" s="4024"/>
      <c r="AN41" s="4025"/>
    </row>
    <row r="42" spans="1:40" ht="9.9499999999999993" customHeight="1">
      <c r="A42" s="5043"/>
      <c r="B42" s="5044"/>
      <c r="C42" s="5001"/>
      <c r="D42" s="4997"/>
      <c r="E42" s="4997"/>
      <c r="F42" s="4997"/>
      <c r="G42" s="4997"/>
      <c r="H42" s="4997"/>
      <c r="I42" s="4997"/>
      <c r="J42" s="4999"/>
      <c r="K42" s="4977" t="s">
        <v>1172</v>
      </c>
      <c r="L42" s="4978"/>
      <c r="M42" s="4978"/>
      <c r="N42" s="4978"/>
      <c r="O42" s="4978"/>
      <c r="P42" s="4978"/>
      <c r="Q42" s="4978"/>
      <c r="R42" s="4978"/>
      <c r="S42" s="4978"/>
      <c r="T42" s="4979"/>
      <c r="U42" s="2160"/>
      <c r="V42" s="2160"/>
      <c r="W42" s="2160"/>
      <c r="X42" s="2160"/>
      <c r="Y42" s="2160"/>
      <c r="Z42" s="2160"/>
      <c r="AA42" s="2160"/>
      <c r="AB42" s="2160"/>
      <c r="AC42" s="2160"/>
      <c r="AD42" s="2160"/>
      <c r="AE42" s="2160"/>
      <c r="AF42" s="2160"/>
      <c r="AG42" s="2160"/>
      <c r="AH42" s="2160"/>
      <c r="AI42" s="2160"/>
      <c r="AJ42" s="2160"/>
      <c r="AK42" s="2160"/>
      <c r="AL42" s="2160"/>
      <c r="AM42" s="2160"/>
      <c r="AN42" s="2161"/>
    </row>
    <row r="43" spans="1:40" ht="9.9499999999999993" customHeight="1">
      <c r="A43" s="5043"/>
      <c r="B43" s="5044"/>
      <c r="C43" s="5002" t="s">
        <v>1760</v>
      </c>
      <c r="D43" s="5003"/>
      <c r="E43" s="5003"/>
      <c r="F43" s="5003"/>
      <c r="G43" s="5003"/>
      <c r="H43" s="5003"/>
      <c r="I43" s="5003"/>
      <c r="J43" s="5004"/>
      <c r="K43" s="4980"/>
      <c r="L43" s="4981"/>
      <c r="M43" s="4981"/>
      <c r="N43" s="4981"/>
      <c r="O43" s="4981"/>
      <c r="P43" s="4981"/>
      <c r="Q43" s="4981"/>
      <c r="R43" s="4981"/>
      <c r="S43" s="4981"/>
      <c r="T43" s="4982"/>
      <c r="U43" s="2507"/>
      <c r="V43" s="2507"/>
      <c r="W43" s="2507"/>
      <c r="X43" s="2507"/>
      <c r="Y43" s="2507"/>
      <c r="Z43" s="2507"/>
      <c r="AA43" s="2507"/>
      <c r="AB43" s="2507"/>
      <c r="AC43" s="2507"/>
      <c r="AD43" s="2507"/>
      <c r="AE43" s="2507"/>
      <c r="AF43" s="2507"/>
      <c r="AG43" s="2507"/>
      <c r="AH43" s="2507"/>
      <c r="AI43" s="2507"/>
      <c r="AJ43" s="2507"/>
      <c r="AK43" s="2507"/>
      <c r="AL43" s="2507"/>
      <c r="AM43" s="2507"/>
      <c r="AN43" s="2508"/>
    </row>
    <row r="44" spans="1:40" ht="9.9499999999999993" customHeight="1">
      <c r="A44" s="5043"/>
      <c r="B44" s="5044"/>
      <c r="C44" s="5002"/>
      <c r="D44" s="5003"/>
      <c r="E44" s="5003"/>
      <c r="F44" s="5003"/>
      <c r="G44" s="5003"/>
      <c r="H44" s="5003"/>
      <c r="I44" s="5003"/>
      <c r="J44" s="5004"/>
      <c r="K44" s="4977" t="s">
        <v>1173</v>
      </c>
      <c r="L44" s="4978"/>
      <c r="M44" s="4978"/>
      <c r="N44" s="4978"/>
      <c r="O44" s="4978"/>
      <c r="P44" s="4978"/>
      <c r="Q44" s="4978"/>
      <c r="R44" s="4978"/>
      <c r="S44" s="4978"/>
      <c r="T44" s="4979"/>
      <c r="U44" s="2160"/>
      <c r="V44" s="2160"/>
      <c r="W44" s="2160"/>
      <c r="X44" s="2160"/>
      <c r="Y44" s="2160"/>
      <c r="Z44" s="2160"/>
      <c r="AA44" s="2160"/>
      <c r="AB44" s="2160"/>
      <c r="AC44" s="2160"/>
      <c r="AD44" s="2160"/>
      <c r="AE44" s="2160"/>
      <c r="AF44" s="2160"/>
      <c r="AG44" s="2160"/>
      <c r="AH44" s="2160"/>
      <c r="AI44" s="2160"/>
      <c r="AJ44" s="2160"/>
      <c r="AK44" s="2160"/>
      <c r="AL44" s="2160"/>
      <c r="AM44" s="2160"/>
      <c r="AN44" s="2161"/>
    </row>
    <row r="45" spans="1:40" ht="9.9499999999999993" customHeight="1">
      <c r="A45" s="5043"/>
      <c r="B45" s="5044"/>
      <c r="C45" s="564"/>
      <c r="D45" s="561"/>
      <c r="E45" s="561"/>
      <c r="F45" s="561"/>
      <c r="G45" s="561"/>
      <c r="H45" s="561"/>
      <c r="I45" s="561"/>
      <c r="J45" s="562"/>
      <c r="K45" s="4980"/>
      <c r="L45" s="4981"/>
      <c r="M45" s="4981"/>
      <c r="N45" s="4981"/>
      <c r="O45" s="4981"/>
      <c r="P45" s="4981"/>
      <c r="Q45" s="4981"/>
      <c r="R45" s="4981"/>
      <c r="S45" s="4981"/>
      <c r="T45" s="4982"/>
      <c r="U45" s="2507"/>
      <c r="V45" s="2507"/>
      <c r="W45" s="2507"/>
      <c r="X45" s="2507"/>
      <c r="Y45" s="2507"/>
      <c r="Z45" s="2507"/>
      <c r="AA45" s="2507"/>
      <c r="AB45" s="2507"/>
      <c r="AC45" s="2507"/>
      <c r="AD45" s="2507"/>
      <c r="AE45" s="2507"/>
      <c r="AF45" s="2507"/>
      <c r="AG45" s="2507"/>
      <c r="AH45" s="2507"/>
      <c r="AI45" s="2507"/>
      <c r="AJ45" s="2507"/>
      <c r="AK45" s="2507"/>
      <c r="AL45" s="2507"/>
      <c r="AM45" s="2507"/>
      <c r="AN45" s="2508"/>
    </row>
    <row r="46" spans="1:40" ht="9.9499999999999993" customHeight="1">
      <c r="A46" s="5043"/>
      <c r="B46" s="5044"/>
      <c r="C46" s="563"/>
      <c r="D46" s="557"/>
      <c r="E46" s="557"/>
      <c r="F46" s="557"/>
      <c r="G46" s="557"/>
      <c r="H46" s="557"/>
      <c r="I46" s="557"/>
      <c r="J46" s="558"/>
      <c r="K46" s="4977" t="s">
        <v>1171</v>
      </c>
      <c r="L46" s="4978"/>
      <c r="M46" s="4978"/>
      <c r="N46" s="4978"/>
      <c r="O46" s="4978"/>
      <c r="P46" s="4978"/>
      <c r="Q46" s="4978"/>
      <c r="R46" s="4978"/>
      <c r="S46" s="4978"/>
      <c r="T46" s="4979"/>
      <c r="U46" s="4020"/>
      <c r="V46" s="4020"/>
      <c r="W46" s="4020"/>
      <c r="X46" s="4020"/>
      <c r="Y46" s="4020"/>
      <c r="Z46" s="4020"/>
      <c r="AA46" s="4020"/>
      <c r="AB46" s="4020"/>
      <c r="AC46" s="4020"/>
      <c r="AD46" s="4020"/>
      <c r="AE46" s="4020"/>
      <c r="AF46" s="4020"/>
      <c r="AG46" s="4020"/>
      <c r="AH46" s="4020"/>
      <c r="AI46" s="4020"/>
      <c r="AJ46" s="4020"/>
      <c r="AK46" s="4020"/>
      <c r="AL46" s="4020"/>
      <c r="AM46" s="4020"/>
      <c r="AN46" s="4021"/>
    </row>
    <row r="47" spans="1:40" ht="9.9499999999999993" customHeight="1">
      <c r="A47" s="5043"/>
      <c r="B47" s="5044"/>
      <c r="C47" s="5001" t="s">
        <v>1763</v>
      </c>
      <c r="D47" s="4997" t="s">
        <v>1759</v>
      </c>
      <c r="E47" s="4997"/>
      <c r="F47" s="4997"/>
      <c r="G47" s="4997"/>
      <c r="H47" s="4997"/>
      <c r="I47" s="4997"/>
      <c r="J47" s="4999"/>
      <c r="K47" s="4980"/>
      <c r="L47" s="4981"/>
      <c r="M47" s="4981"/>
      <c r="N47" s="4981"/>
      <c r="O47" s="4981"/>
      <c r="P47" s="4981"/>
      <c r="Q47" s="4981"/>
      <c r="R47" s="4981"/>
      <c r="S47" s="4981"/>
      <c r="T47" s="4982"/>
      <c r="U47" s="4024"/>
      <c r="V47" s="4024"/>
      <c r="W47" s="4024"/>
      <c r="X47" s="4024"/>
      <c r="Y47" s="4024"/>
      <c r="Z47" s="4024"/>
      <c r="AA47" s="4024"/>
      <c r="AB47" s="4024"/>
      <c r="AC47" s="4024"/>
      <c r="AD47" s="4024"/>
      <c r="AE47" s="4024"/>
      <c r="AF47" s="4024"/>
      <c r="AG47" s="4024"/>
      <c r="AH47" s="4024"/>
      <c r="AI47" s="4024"/>
      <c r="AJ47" s="4024"/>
      <c r="AK47" s="4024"/>
      <c r="AL47" s="4024"/>
      <c r="AM47" s="4024"/>
      <c r="AN47" s="4025"/>
    </row>
    <row r="48" spans="1:40" ht="9.9499999999999993" customHeight="1">
      <c r="A48" s="5043"/>
      <c r="B48" s="5044"/>
      <c r="C48" s="5001"/>
      <c r="D48" s="4997"/>
      <c r="E48" s="4997"/>
      <c r="F48" s="4997"/>
      <c r="G48" s="4997"/>
      <c r="H48" s="4997"/>
      <c r="I48" s="4997"/>
      <c r="J48" s="4999"/>
      <c r="K48" s="4977" t="s">
        <v>1172</v>
      </c>
      <c r="L48" s="4978"/>
      <c r="M48" s="4978"/>
      <c r="N48" s="4978"/>
      <c r="O48" s="4978"/>
      <c r="P48" s="4978"/>
      <c r="Q48" s="4978"/>
      <c r="R48" s="4978"/>
      <c r="S48" s="4978"/>
      <c r="T48" s="4979"/>
      <c r="U48" s="2160"/>
      <c r="V48" s="2160"/>
      <c r="W48" s="2160"/>
      <c r="X48" s="2160"/>
      <c r="Y48" s="2160"/>
      <c r="Z48" s="2160"/>
      <c r="AA48" s="2160"/>
      <c r="AB48" s="2160"/>
      <c r="AC48" s="2160"/>
      <c r="AD48" s="2160"/>
      <c r="AE48" s="2160"/>
      <c r="AF48" s="2160"/>
      <c r="AG48" s="2160"/>
      <c r="AH48" s="2160"/>
      <c r="AI48" s="2160"/>
      <c r="AJ48" s="2160"/>
      <c r="AK48" s="2160"/>
      <c r="AL48" s="2160"/>
      <c r="AM48" s="2160"/>
      <c r="AN48" s="2161"/>
    </row>
    <row r="49" spans="1:40" ht="9.9499999999999993" customHeight="1">
      <c r="A49" s="5043"/>
      <c r="B49" s="5044"/>
      <c r="C49" s="5002" t="s">
        <v>1761</v>
      </c>
      <c r="D49" s="5003"/>
      <c r="E49" s="5003"/>
      <c r="F49" s="5003"/>
      <c r="G49" s="5003"/>
      <c r="H49" s="5003"/>
      <c r="I49" s="5003"/>
      <c r="J49" s="5004"/>
      <c r="K49" s="4980"/>
      <c r="L49" s="4981"/>
      <c r="M49" s="4981"/>
      <c r="N49" s="4981"/>
      <c r="O49" s="4981"/>
      <c r="P49" s="4981"/>
      <c r="Q49" s="4981"/>
      <c r="R49" s="4981"/>
      <c r="S49" s="4981"/>
      <c r="T49" s="4982"/>
      <c r="U49" s="2507"/>
      <c r="V49" s="2507"/>
      <c r="W49" s="2507"/>
      <c r="X49" s="2507"/>
      <c r="Y49" s="2507"/>
      <c r="Z49" s="2507"/>
      <c r="AA49" s="2507"/>
      <c r="AB49" s="2507"/>
      <c r="AC49" s="2507"/>
      <c r="AD49" s="2507"/>
      <c r="AE49" s="2507"/>
      <c r="AF49" s="2507"/>
      <c r="AG49" s="2507"/>
      <c r="AH49" s="2507"/>
      <c r="AI49" s="2507"/>
      <c r="AJ49" s="2507"/>
      <c r="AK49" s="2507"/>
      <c r="AL49" s="2507"/>
      <c r="AM49" s="2507"/>
      <c r="AN49" s="2508"/>
    </row>
    <row r="50" spans="1:40" ht="9.9499999999999993" customHeight="1">
      <c r="A50" s="5043"/>
      <c r="B50" s="5044"/>
      <c r="C50" s="5002"/>
      <c r="D50" s="5003"/>
      <c r="E50" s="5003"/>
      <c r="F50" s="5003"/>
      <c r="G50" s="5003"/>
      <c r="H50" s="5003"/>
      <c r="I50" s="5003"/>
      <c r="J50" s="5004"/>
      <c r="K50" s="4977" t="s">
        <v>1173</v>
      </c>
      <c r="L50" s="4978"/>
      <c r="M50" s="4978"/>
      <c r="N50" s="4978"/>
      <c r="O50" s="4978"/>
      <c r="P50" s="4978"/>
      <c r="Q50" s="4978"/>
      <c r="R50" s="4978"/>
      <c r="S50" s="4978"/>
      <c r="T50" s="4979"/>
      <c r="U50" s="2160"/>
      <c r="V50" s="2160"/>
      <c r="W50" s="2160"/>
      <c r="X50" s="2160"/>
      <c r="Y50" s="2160"/>
      <c r="Z50" s="2160"/>
      <c r="AA50" s="2160"/>
      <c r="AB50" s="2160"/>
      <c r="AC50" s="2160"/>
      <c r="AD50" s="2160"/>
      <c r="AE50" s="2160"/>
      <c r="AF50" s="2160"/>
      <c r="AG50" s="2160"/>
      <c r="AH50" s="2160"/>
      <c r="AI50" s="2160"/>
      <c r="AJ50" s="2160"/>
      <c r="AK50" s="2160"/>
      <c r="AL50" s="2160"/>
      <c r="AM50" s="2160"/>
      <c r="AN50" s="2161"/>
    </row>
    <row r="51" spans="1:40" ht="9.9499999999999993" customHeight="1">
      <c r="A51" s="5043"/>
      <c r="B51" s="5044"/>
      <c r="C51" s="564"/>
      <c r="D51" s="561"/>
      <c r="E51" s="561"/>
      <c r="F51" s="561"/>
      <c r="G51" s="561"/>
      <c r="H51" s="561"/>
      <c r="I51" s="561"/>
      <c r="J51" s="562"/>
      <c r="K51" s="4980"/>
      <c r="L51" s="4981"/>
      <c r="M51" s="4981"/>
      <c r="N51" s="4981"/>
      <c r="O51" s="4981"/>
      <c r="P51" s="4981"/>
      <c r="Q51" s="4981"/>
      <c r="R51" s="4981"/>
      <c r="S51" s="4981"/>
      <c r="T51" s="4982"/>
      <c r="U51" s="2507"/>
      <c r="V51" s="2507"/>
      <c r="W51" s="2507"/>
      <c r="X51" s="2507"/>
      <c r="Y51" s="2507"/>
      <c r="Z51" s="2507"/>
      <c r="AA51" s="2507"/>
      <c r="AB51" s="2507"/>
      <c r="AC51" s="2507"/>
      <c r="AD51" s="2507"/>
      <c r="AE51" s="2507"/>
      <c r="AF51" s="2507"/>
      <c r="AG51" s="2507"/>
      <c r="AH51" s="2507"/>
      <c r="AI51" s="2507"/>
      <c r="AJ51" s="2507"/>
      <c r="AK51" s="2507"/>
      <c r="AL51" s="2507"/>
      <c r="AM51" s="2507"/>
      <c r="AN51" s="2508"/>
    </row>
    <row r="52" spans="1:40" ht="9.9499999999999993" customHeight="1">
      <c r="A52" s="5043"/>
      <c r="B52" s="5044"/>
      <c r="C52" s="5047" t="s">
        <v>1755</v>
      </c>
      <c r="D52" s="557"/>
      <c r="E52" s="557"/>
      <c r="F52" s="557"/>
      <c r="G52" s="557"/>
      <c r="H52" s="557"/>
      <c r="I52" s="557"/>
      <c r="J52" s="558"/>
      <c r="K52" s="4977" t="s">
        <v>1171</v>
      </c>
      <c r="L52" s="4978"/>
      <c r="M52" s="4978"/>
      <c r="N52" s="4978"/>
      <c r="O52" s="4978"/>
      <c r="P52" s="4978"/>
      <c r="Q52" s="4978"/>
      <c r="R52" s="4978"/>
      <c r="S52" s="4978"/>
      <c r="T52" s="4979"/>
      <c r="U52" s="4020"/>
      <c r="V52" s="4020"/>
      <c r="W52" s="4020"/>
      <c r="X52" s="4020"/>
      <c r="Y52" s="4020"/>
      <c r="Z52" s="4020"/>
      <c r="AA52" s="4020"/>
      <c r="AB52" s="4020"/>
      <c r="AC52" s="4020"/>
      <c r="AD52" s="4020"/>
      <c r="AE52" s="4020"/>
      <c r="AF52" s="4020"/>
      <c r="AG52" s="4020"/>
      <c r="AH52" s="4020"/>
      <c r="AI52" s="4020"/>
      <c r="AJ52" s="4020"/>
      <c r="AK52" s="4020"/>
      <c r="AL52" s="4020"/>
      <c r="AM52" s="4020"/>
      <c r="AN52" s="4021"/>
    </row>
    <row r="53" spans="1:40" ht="9.9499999999999993" customHeight="1">
      <c r="A53" s="5043"/>
      <c r="B53" s="5044"/>
      <c r="C53" s="5001"/>
      <c r="D53" s="559"/>
      <c r="E53" s="559"/>
      <c r="F53" s="559"/>
      <c r="G53" s="559"/>
      <c r="H53" s="559"/>
      <c r="I53" s="559"/>
      <c r="J53" s="560"/>
      <c r="K53" s="4980"/>
      <c r="L53" s="4981"/>
      <c r="M53" s="4981"/>
      <c r="N53" s="4981"/>
      <c r="O53" s="4981"/>
      <c r="P53" s="4981"/>
      <c r="Q53" s="4981"/>
      <c r="R53" s="4981"/>
      <c r="S53" s="4981"/>
      <c r="T53" s="4982"/>
      <c r="U53" s="4024"/>
      <c r="V53" s="4024"/>
      <c r="W53" s="4024"/>
      <c r="X53" s="4024"/>
      <c r="Y53" s="4024"/>
      <c r="Z53" s="4024"/>
      <c r="AA53" s="4024"/>
      <c r="AB53" s="4024"/>
      <c r="AC53" s="4024"/>
      <c r="AD53" s="4024"/>
      <c r="AE53" s="4024"/>
      <c r="AF53" s="4024"/>
      <c r="AG53" s="4024"/>
      <c r="AH53" s="4024"/>
      <c r="AI53" s="4024"/>
      <c r="AJ53" s="4024"/>
      <c r="AK53" s="4024"/>
      <c r="AL53" s="4024"/>
      <c r="AM53" s="4024"/>
      <c r="AN53" s="4025"/>
    </row>
    <row r="54" spans="1:40" ht="9.9499999999999993" customHeight="1">
      <c r="A54" s="5043"/>
      <c r="B54" s="5044"/>
      <c r="C54" s="5001"/>
      <c r="D54" s="4997" t="s">
        <v>1762</v>
      </c>
      <c r="E54" s="4997"/>
      <c r="F54" s="4997"/>
      <c r="G54" s="4997"/>
      <c r="H54" s="4997"/>
      <c r="I54" s="4997"/>
      <c r="J54" s="4999"/>
      <c r="K54" s="4977" t="s">
        <v>1172</v>
      </c>
      <c r="L54" s="4978"/>
      <c r="M54" s="4978"/>
      <c r="N54" s="4978"/>
      <c r="O54" s="4978"/>
      <c r="P54" s="4978"/>
      <c r="Q54" s="4978"/>
      <c r="R54" s="4978"/>
      <c r="S54" s="4978"/>
      <c r="T54" s="4979"/>
      <c r="U54" s="2160"/>
      <c r="V54" s="2160"/>
      <c r="W54" s="2160"/>
      <c r="X54" s="2160"/>
      <c r="Y54" s="2160"/>
      <c r="Z54" s="2160"/>
      <c r="AA54" s="2160"/>
      <c r="AB54" s="2160"/>
      <c r="AC54" s="2160"/>
      <c r="AD54" s="2160"/>
      <c r="AE54" s="2160"/>
      <c r="AF54" s="2160"/>
      <c r="AG54" s="2160"/>
      <c r="AH54" s="2160"/>
      <c r="AI54" s="2160"/>
      <c r="AJ54" s="2160"/>
      <c r="AK54" s="2160"/>
      <c r="AL54" s="2160"/>
      <c r="AM54" s="2160"/>
      <c r="AN54" s="2161"/>
    </row>
    <row r="55" spans="1:40" ht="9.9499999999999993" customHeight="1">
      <c r="A55" s="5043"/>
      <c r="B55" s="5044"/>
      <c r="C55" s="5001"/>
      <c r="D55" s="4997"/>
      <c r="E55" s="4997"/>
      <c r="F55" s="4997"/>
      <c r="G55" s="4997"/>
      <c r="H55" s="4997"/>
      <c r="I55" s="4997"/>
      <c r="J55" s="4999"/>
      <c r="K55" s="4980"/>
      <c r="L55" s="4981"/>
      <c r="M55" s="4981"/>
      <c r="N55" s="4981"/>
      <c r="O55" s="4981"/>
      <c r="P55" s="4981"/>
      <c r="Q55" s="4981"/>
      <c r="R55" s="4981"/>
      <c r="S55" s="4981"/>
      <c r="T55" s="4982"/>
      <c r="U55" s="2507"/>
      <c r="V55" s="2507"/>
      <c r="W55" s="2507"/>
      <c r="X55" s="2507"/>
      <c r="Y55" s="2507"/>
      <c r="Z55" s="2507"/>
      <c r="AA55" s="2507"/>
      <c r="AB55" s="2507"/>
      <c r="AC55" s="2507"/>
      <c r="AD55" s="2507"/>
      <c r="AE55" s="2507"/>
      <c r="AF55" s="2507"/>
      <c r="AG55" s="2507"/>
      <c r="AH55" s="2507"/>
      <c r="AI55" s="2507"/>
      <c r="AJ55" s="2507"/>
      <c r="AK55" s="2507"/>
      <c r="AL55" s="2507"/>
      <c r="AM55" s="2507"/>
      <c r="AN55" s="2508"/>
    </row>
    <row r="56" spans="1:40" ht="9.9499999999999993" customHeight="1">
      <c r="A56" s="5043"/>
      <c r="B56" s="5044"/>
      <c r="C56" s="5001"/>
      <c r="D56" s="559"/>
      <c r="E56" s="559"/>
      <c r="F56" s="559"/>
      <c r="G56" s="559"/>
      <c r="H56" s="559"/>
      <c r="I56" s="559"/>
      <c r="J56" s="560"/>
      <c r="K56" s="4977" t="s">
        <v>1173</v>
      </c>
      <c r="L56" s="4978"/>
      <c r="M56" s="4978"/>
      <c r="N56" s="4978"/>
      <c r="O56" s="4978"/>
      <c r="P56" s="4978"/>
      <c r="Q56" s="4978"/>
      <c r="R56" s="4978"/>
      <c r="S56" s="4978"/>
      <c r="T56" s="4979"/>
      <c r="U56" s="2160"/>
      <c r="V56" s="2160"/>
      <c r="W56" s="2160"/>
      <c r="X56" s="2160"/>
      <c r="Y56" s="2160"/>
      <c r="Z56" s="2160"/>
      <c r="AA56" s="2160"/>
      <c r="AB56" s="2160"/>
      <c r="AC56" s="2160"/>
      <c r="AD56" s="2160"/>
      <c r="AE56" s="2160"/>
      <c r="AF56" s="2160"/>
      <c r="AG56" s="2160"/>
      <c r="AH56" s="2160"/>
      <c r="AI56" s="2160"/>
      <c r="AJ56" s="2160"/>
      <c r="AK56" s="2160"/>
      <c r="AL56" s="2160"/>
      <c r="AM56" s="2160"/>
      <c r="AN56" s="2161"/>
    </row>
    <row r="57" spans="1:40" ht="9.9499999999999993" customHeight="1">
      <c r="A57" s="5043"/>
      <c r="B57" s="5044"/>
      <c r="C57" s="5048"/>
      <c r="D57" s="561"/>
      <c r="E57" s="561"/>
      <c r="F57" s="561"/>
      <c r="G57" s="561"/>
      <c r="H57" s="561"/>
      <c r="I57" s="561"/>
      <c r="J57" s="562"/>
      <c r="K57" s="4980"/>
      <c r="L57" s="4981"/>
      <c r="M57" s="4981"/>
      <c r="N57" s="4981"/>
      <c r="O57" s="4981"/>
      <c r="P57" s="4981"/>
      <c r="Q57" s="4981"/>
      <c r="R57" s="4981"/>
      <c r="S57" s="4981"/>
      <c r="T57" s="4982"/>
      <c r="U57" s="2507"/>
      <c r="V57" s="2507"/>
      <c r="W57" s="2507"/>
      <c r="X57" s="2507"/>
      <c r="Y57" s="2507"/>
      <c r="Z57" s="2507"/>
      <c r="AA57" s="2507"/>
      <c r="AB57" s="2507"/>
      <c r="AC57" s="2507"/>
      <c r="AD57" s="2507"/>
      <c r="AE57" s="2507"/>
      <c r="AF57" s="2507"/>
      <c r="AG57" s="2507"/>
      <c r="AH57" s="2507"/>
      <c r="AI57" s="2507"/>
      <c r="AJ57" s="2507"/>
      <c r="AK57" s="2507"/>
      <c r="AL57" s="2507"/>
      <c r="AM57" s="2507"/>
      <c r="AN57" s="2508"/>
    </row>
    <row r="58" spans="1:40" ht="9.9499999999999993" customHeight="1">
      <c r="A58" s="5043"/>
      <c r="B58" s="5044"/>
      <c r="C58" s="5047" t="s">
        <v>1756</v>
      </c>
      <c r="D58" s="5049"/>
      <c r="E58" s="5049"/>
      <c r="F58" s="5049"/>
      <c r="G58" s="5049"/>
      <c r="H58" s="5049"/>
      <c r="I58" s="5049"/>
      <c r="J58" s="5050"/>
      <c r="K58" s="4977" t="s">
        <v>1171</v>
      </c>
      <c r="L58" s="4978"/>
      <c r="M58" s="4978"/>
      <c r="N58" s="4978"/>
      <c r="O58" s="4978"/>
      <c r="P58" s="4978"/>
      <c r="Q58" s="4978"/>
      <c r="R58" s="4978"/>
      <c r="S58" s="4978"/>
      <c r="T58" s="4979"/>
      <c r="U58" s="4020"/>
      <c r="V58" s="4020"/>
      <c r="W58" s="4020"/>
      <c r="X58" s="4020"/>
      <c r="Y58" s="4020"/>
      <c r="Z58" s="4020"/>
      <c r="AA58" s="4020"/>
      <c r="AB58" s="4020"/>
      <c r="AC58" s="4020"/>
      <c r="AD58" s="4020"/>
      <c r="AE58" s="4020"/>
      <c r="AF58" s="4020"/>
      <c r="AG58" s="4020"/>
      <c r="AH58" s="4020"/>
      <c r="AI58" s="4020"/>
      <c r="AJ58" s="4020"/>
      <c r="AK58" s="4020"/>
      <c r="AL58" s="4020"/>
      <c r="AM58" s="4020"/>
      <c r="AN58" s="4021"/>
    </row>
    <row r="59" spans="1:40" ht="9.9499999999999993" customHeight="1">
      <c r="A59" s="5043"/>
      <c r="B59" s="5044"/>
      <c r="C59" s="5001"/>
      <c r="D59" s="1994"/>
      <c r="E59" s="1994"/>
      <c r="F59" s="1994"/>
      <c r="G59" s="1994"/>
      <c r="H59" s="1994"/>
      <c r="I59" s="1994"/>
      <c r="J59" s="5051"/>
      <c r="K59" s="4980"/>
      <c r="L59" s="4981"/>
      <c r="M59" s="4981"/>
      <c r="N59" s="4981"/>
      <c r="O59" s="4981"/>
      <c r="P59" s="4981"/>
      <c r="Q59" s="4981"/>
      <c r="R59" s="4981"/>
      <c r="S59" s="4981"/>
      <c r="T59" s="4982"/>
      <c r="U59" s="4024"/>
      <c r="V59" s="4024"/>
      <c r="W59" s="4024"/>
      <c r="X59" s="4024"/>
      <c r="Y59" s="4024"/>
      <c r="Z59" s="4024"/>
      <c r="AA59" s="4024"/>
      <c r="AB59" s="4024"/>
      <c r="AC59" s="4024"/>
      <c r="AD59" s="4024"/>
      <c r="AE59" s="4024"/>
      <c r="AF59" s="4024"/>
      <c r="AG59" s="4024"/>
      <c r="AH59" s="4024"/>
      <c r="AI59" s="4024"/>
      <c r="AJ59" s="4024"/>
      <c r="AK59" s="4024"/>
      <c r="AL59" s="4024"/>
      <c r="AM59" s="4024"/>
      <c r="AN59" s="4025"/>
    </row>
    <row r="60" spans="1:40" ht="9.9499999999999993" customHeight="1">
      <c r="A60" s="5043"/>
      <c r="B60" s="5044"/>
      <c r="C60" s="5001"/>
      <c r="D60" s="1994"/>
      <c r="E60" s="1994"/>
      <c r="F60" s="1994"/>
      <c r="G60" s="1994"/>
      <c r="H60" s="1994"/>
      <c r="I60" s="1994"/>
      <c r="J60" s="5051"/>
      <c r="K60" s="4977" t="s">
        <v>1172</v>
      </c>
      <c r="L60" s="4978"/>
      <c r="M60" s="4978"/>
      <c r="N60" s="4978"/>
      <c r="O60" s="4978"/>
      <c r="P60" s="4978"/>
      <c r="Q60" s="4978"/>
      <c r="R60" s="4978"/>
      <c r="S60" s="4978"/>
      <c r="T60" s="4979"/>
      <c r="U60" s="2160"/>
      <c r="V60" s="2160"/>
      <c r="W60" s="2160"/>
      <c r="X60" s="2160"/>
      <c r="Y60" s="2160"/>
      <c r="Z60" s="2160"/>
      <c r="AA60" s="2160"/>
      <c r="AB60" s="2160"/>
      <c r="AC60" s="2160"/>
      <c r="AD60" s="2160"/>
      <c r="AE60" s="2160"/>
      <c r="AF60" s="2160"/>
      <c r="AG60" s="2160"/>
      <c r="AH60" s="2160"/>
      <c r="AI60" s="2160"/>
      <c r="AJ60" s="2160"/>
      <c r="AK60" s="2160"/>
      <c r="AL60" s="2160"/>
      <c r="AM60" s="2160"/>
      <c r="AN60" s="2161"/>
    </row>
    <row r="61" spans="1:40" ht="9.9499999999999993" customHeight="1">
      <c r="A61" s="5043"/>
      <c r="B61" s="5044"/>
      <c r="C61" s="5001"/>
      <c r="D61" s="1994"/>
      <c r="E61" s="1994"/>
      <c r="F61" s="1994"/>
      <c r="G61" s="1994"/>
      <c r="H61" s="1994"/>
      <c r="I61" s="1994"/>
      <c r="J61" s="5051"/>
      <c r="K61" s="4980"/>
      <c r="L61" s="4981"/>
      <c r="M61" s="4981"/>
      <c r="N61" s="4981"/>
      <c r="O61" s="4981"/>
      <c r="P61" s="4981"/>
      <c r="Q61" s="4981"/>
      <c r="R61" s="4981"/>
      <c r="S61" s="4981"/>
      <c r="T61" s="4982"/>
      <c r="U61" s="2507"/>
      <c r="V61" s="2507"/>
      <c r="W61" s="2507"/>
      <c r="X61" s="2507"/>
      <c r="Y61" s="2507"/>
      <c r="Z61" s="2507"/>
      <c r="AA61" s="2507"/>
      <c r="AB61" s="2507"/>
      <c r="AC61" s="2507"/>
      <c r="AD61" s="2507"/>
      <c r="AE61" s="2507"/>
      <c r="AF61" s="2507"/>
      <c r="AG61" s="2507"/>
      <c r="AH61" s="2507"/>
      <c r="AI61" s="2507"/>
      <c r="AJ61" s="2507"/>
      <c r="AK61" s="2507"/>
      <c r="AL61" s="2507"/>
      <c r="AM61" s="2507"/>
      <c r="AN61" s="2508"/>
    </row>
    <row r="62" spans="1:40" ht="9.9499999999999993" customHeight="1">
      <c r="A62" s="5043"/>
      <c r="B62" s="5044"/>
      <c r="C62" s="5001"/>
      <c r="D62" s="1994"/>
      <c r="E62" s="1994"/>
      <c r="F62" s="1994"/>
      <c r="G62" s="1994"/>
      <c r="H62" s="1994"/>
      <c r="I62" s="1994"/>
      <c r="J62" s="5051"/>
      <c r="K62" s="4977" t="s">
        <v>1173</v>
      </c>
      <c r="L62" s="4978"/>
      <c r="M62" s="4978"/>
      <c r="N62" s="4978"/>
      <c r="O62" s="4978"/>
      <c r="P62" s="4978"/>
      <c r="Q62" s="4978"/>
      <c r="R62" s="4978"/>
      <c r="S62" s="4978"/>
      <c r="T62" s="4979"/>
      <c r="U62" s="2160"/>
      <c r="V62" s="2160"/>
      <c r="W62" s="2160"/>
      <c r="X62" s="2160"/>
      <c r="Y62" s="2160"/>
      <c r="Z62" s="2160"/>
      <c r="AA62" s="2160"/>
      <c r="AB62" s="2160"/>
      <c r="AC62" s="2160"/>
      <c r="AD62" s="2160"/>
      <c r="AE62" s="2160"/>
      <c r="AF62" s="2160"/>
      <c r="AG62" s="2160"/>
      <c r="AH62" s="2160"/>
      <c r="AI62" s="2160"/>
      <c r="AJ62" s="2160"/>
      <c r="AK62" s="2160"/>
      <c r="AL62" s="2160"/>
      <c r="AM62" s="2160"/>
      <c r="AN62" s="2161"/>
    </row>
    <row r="63" spans="1:40" ht="9.9499999999999993" customHeight="1">
      <c r="A63" s="5043"/>
      <c r="B63" s="5044"/>
      <c r="C63" s="5048"/>
      <c r="D63" s="5052"/>
      <c r="E63" s="5052"/>
      <c r="F63" s="5052"/>
      <c r="G63" s="5052"/>
      <c r="H63" s="5052"/>
      <c r="I63" s="5052"/>
      <c r="J63" s="5053"/>
      <c r="K63" s="4980"/>
      <c r="L63" s="4981"/>
      <c r="M63" s="4981"/>
      <c r="N63" s="4981"/>
      <c r="O63" s="4981"/>
      <c r="P63" s="4981"/>
      <c r="Q63" s="4981"/>
      <c r="R63" s="4981"/>
      <c r="S63" s="4981"/>
      <c r="T63" s="4982"/>
      <c r="U63" s="2507"/>
      <c r="V63" s="2507"/>
      <c r="W63" s="2507"/>
      <c r="X63" s="2507"/>
      <c r="Y63" s="2507"/>
      <c r="Z63" s="2507"/>
      <c r="AA63" s="2507"/>
      <c r="AB63" s="2507"/>
      <c r="AC63" s="2507"/>
      <c r="AD63" s="2507"/>
      <c r="AE63" s="2507"/>
      <c r="AF63" s="2507"/>
      <c r="AG63" s="2507"/>
      <c r="AH63" s="2507"/>
      <c r="AI63" s="2507"/>
      <c r="AJ63" s="2507"/>
      <c r="AK63" s="2507"/>
      <c r="AL63" s="2507"/>
      <c r="AM63" s="2507"/>
      <c r="AN63" s="2508"/>
    </row>
    <row r="64" spans="1:40" ht="9.9499999999999993" customHeight="1">
      <c r="A64" s="5043"/>
      <c r="B64" s="5044"/>
      <c r="C64" s="5047" t="s">
        <v>1757</v>
      </c>
      <c r="D64" s="5049"/>
      <c r="E64" s="5049"/>
      <c r="F64" s="5049"/>
      <c r="G64" s="5049"/>
      <c r="H64" s="5049"/>
      <c r="I64" s="5049"/>
      <c r="J64" s="5050"/>
      <c r="K64" s="4977" t="s">
        <v>1171</v>
      </c>
      <c r="L64" s="4978"/>
      <c r="M64" s="4978"/>
      <c r="N64" s="4978"/>
      <c r="O64" s="4978"/>
      <c r="P64" s="4978"/>
      <c r="Q64" s="4978"/>
      <c r="R64" s="4978"/>
      <c r="S64" s="4978"/>
      <c r="T64" s="4979"/>
      <c r="U64" s="4020"/>
      <c r="V64" s="4020"/>
      <c r="W64" s="4020"/>
      <c r="X64" s="4020"/>
      <c r="Y64" s="4020"/>
      <c r="Z64" s="4020"/>
      <c r="AA64" s="4020"/>
      <c r="AB64" s="4020"/>
      <c r="AC64" s="4020"/>
      <c r="AD64" s="4020"/>
      <c r="AE64" s="4020"/>
      <c r="AF64" s="4020"/>
      <c r="AG64" s="4020"/>
      <c r="AH64" s="4020"/>
      <c r="AI64" s="4020"/>
      <c r="AJ64" s="4020"/>
      <c r="AK64" s="4020"/>
      <c r="AL64" s="4020"/>
      <c r="AM64" s="4020"/>
      <c r="AN64" s="4021"/>
    </row>
    <row r="65" spans="1:56" ht="9.9499999999999993" customHeight="1">
      <c r="A65" s="5043"/>
      <c r="B65" s="5044"/>
      <c r="C65" s="5001"/>
      <c r="D65" s="1994"/>
      <c r="E65" s="1994"/>
      <c r="F65" s="1994"/>
      <c r="G65" s="1994"/>
      <c r="H65" s="1994"/>
      <c r="I65" s="1994"/>
      <c r="J65" s="5051"/>
      <c r="K65" s="4980"/>
      <c r="L65" s="4981"/>
      <c r="M65" s="4981"/>
      <c r="N65" s="4981"/>
      <c r="O65" s="4981"/>
      <c r="P65" s="4981"/>
      <c r="Q65" s="4981"/>
      <c r="R65" s="4981"/>
      <c r="S65" s="4981"/>
      <c r="T65" s="4982"/>
      <c r="U65" s="4024"/>
      <c r="V65" s="4024"/>
      <c r="W65" s="4024"/>
      <c r="X65" s="4024"/>
      <c r="Y65" s="4024"/>
      <c r="Z65" s="4024"/>
      <c r="AA65" s="4024"/>
      <c r="AB65" s="4024"/>
      <c r="AC65" s="4024"/>
      <c r="AD65" s="4024"/>
      <c r="AE65" s="4024"/>
      <c r="AF65" s="4024"/>
      <c r="AG65" s="4024"/>
      <c r="AH65" s="4024"/>
      <c r="AI65" s="4024"/>
      <c r="AJ65" s="4024"/>
      <c r="AK65" s="4024"/>
      <c r="AL65" s="4024"/>
      <c r="AM65" s="4024"/>
      <c r="AN65" s="4025"/>
    </row>
    <row r="66" spans="1:56" ht="9.9499999999999993" customHeight="1">
      <c r="A66" s="5043"/>
      <c r="B66" s="5044"/>
      <c r="C66" s="5001"/>
      <c r="D66" s="1994"/>
      <c r="E66" s="1994"/>
      <c r="F66" s="1994"/>
      <c r="G66" s="1994"/>
      <c r="H66" s="1994"/>
      <c r="I66" s="1994"/>
      <c r="J66" s="5051"/>
      <c r="K66" s="4977" t="s">
        <v>1172</v>
      </c>
      <c r="L66" s="4978"/>
      <c r="M66" s="4978"/>
      <c r="N66" s="4978"/>
      <c r="O66" s="4978"/>
      <c r="P66" s="4978"/>
      <c r="Q66" s="4978"/>
      <c r="R66" s="4978"/>
      <c r="S66" s="4978"/>
      <c r="T66" s="4979"/>
      <c r="U66" s="2160"/>
      <c r="V66" s="2160"/>
      <c r="W66" s="2160"/>
      <c r="X66" s="2160"/>
      <c r="Y66" s="2160"/>
      <c r="Z66" s="2160"/>
      <c r="AA66" s="2160"/>
      <c r="AB66" s="2160"/>
      <c r="AC66" s="2160"/>
      <c r="AD66" s="2160"/>
      <c r="AE66" s="2160"/>
      <c r="AF66" s="2160"/>
      <c r="AG66" s="2160"/>
      <c r="AH66" s="2160"/>
      <c r="AI66" s="2160"/>
      <c r="AJ66" s="2160"/>
      <c r="AK66" s="2160"/>
      <c r="AL66" s="2160"/>
      <c r="AM66" s="2160"/>
      <c r="AN66" s="2161"/>
    </row>
    <row r="67" spans="1:56" ht="9.9499999999999993" customHeight="1">
      <c r="A67" s="5043"/>
      <c r="B67" s="5044"/>
      <c r="C67" s="5001"/>
      <c r="D67" s="1994"/>
      <c r="E67" s="1994"/>
      <c r="F67" s="1994"/>
      <c r="G67" s="1994"/>
      <c r="H67" s="1994"/>
      <c r="I67" s="1994"/>
      <c r="J67" s="5051"/>
      <c r="K67" s="4980"/>
      <c r="L67" s="4981"/>
      <c r="M67" s="4981"/>
      <c r="N67" s="4981"/>
      <c r="O67" s="4981"/>
      <c r="P67" s="4981"/>
      <c r="Q67" s="4981"/>
      <c r="R67" s="4981"/>
      <c r="S67" s="4981"/>
      <c r="T67" s="4982"/>
      <c r="U67" s="2507"/>
      <c r="V67" s="2507"/>
      <c r="W67" s="2507"/>
      <c r="X67" s="2507"/>
      <c r="Y67" s="2507"/>
      <c r="Z67" s="2507"/>
      <c r="AA67" s="2507"/>
      <c r="AB67" s="2507"/>
      <c r="AC67" s="2507"/>
      <c r="AD67" s="2507"/>
      <c r="AE67" s="2507"/>
      <c r="AF67" s="2507"/>
      <c r="AG67" s="2507"/>
      <c r="AH67" s="2507"/>
      <c r="AI67" s="2507"/>
      <c r="AJ67" s="2507"/>
      <c r="AK67" s="2507"/>
      <c r="AL67" s="2507"/>
      <c r="AM67" s="2507"/>
      <c r="AN67" s="2508"/>
    </row>
    <row r="68" spans="1:56" ht="9.9499999999999993" customHeight="1">
      <c r="A68" s="5043"/>
      <c r="B68" s="5044"/>
      <c r="C68" s="5001"/>
      <c r="D68" s="1994"/>
      <c r="E68" s="1994"/>
      <c r="F68" s="1994"/>
      <c r="G68" s="1994"/>
      <c r="H68" s="1994"/>
      <c r="I68" s="1994"/>
      <c r="J68" s="5051"/>
      <c r="K68" s="4977" t="s">
        <v>1173</v>
      </c>
      <c r="L68" s="4978"/>
      <c r="M68" s="4978"/>
      <c r="N68" s="4978"/>
      <c r="O68" s="4978"/>
      <c r="P68" s="4978"/>
      <c r="Q68" s="4978"/>
      <c r="R68" s="4978"/>
      <c r="S68" s="4978"/>
      <c r="T68" s="4979"/>
      <c r="U68" s="2160"/>
      <c r="V68" s="2160"/>
      <c r="W68" s="2160"/>
      <c r="X68" s="2160"/>
      <c r="Y68" s="2160"/>
      <c r="Z68" s="2160"/>
      <c r="AA68" s="2160"/>
      <c r="AB68" s="2160"/>
      <c r="AC68" s="2160"/>
      <c r="AD68" s="2160"/>
      <c r="AE68" s="2160"/>
      <c r="AF68" s="2160"/>
      <c r="AG68" s="2160"/>
      <c r="AH68" s="2160"/>
      <c r="AI68" s="2160"/>
      <c r="AJ68" s="2160"/>
      <c r="AK68" s="2160"/>
      <c r="AL68" s="2160"/>
      <c r="AM68" s="2160"/>
      <c r="AN68" s="2161"/>
    </row>
    <row r="69" spans="1:56" ht="9.9499999999999993" customHeight="1">
      <c r="A69" s="5045"/>
      <c r="B69" s="5046"/>
      <c r="C69" s="5048"/>
      <c r="D69" s="5052"/>
      <c r="E69" s="5052"/>
      <c r="F69" s="5052"/>
      <c r="G69" s="5052"/>
      <c r="H69" s="5052"/>
      <c r="I69" s="5052"/>
      <c r="J69" s="5053"/>
      <c r="K69" s="4980"/>
      <c r="L69" s="4981"/>
      <c r="M69" s="4981"/>
      <c r="N69" s="4981"/>
      <c r="O69" s="4981"/>
      <c r="P69" s="4981"/>
      <c r="Q69" s="4981"/>
      <c r="R69" s="4981"/>
      <c r="S69" s="4981"/>
      <c r="T69" s="4982"/>
      <c r="U69" s="2507"/>
      <c r="V69" s="2507"/>
      <c r="W69" s="2507"/>
      <c r="X69" s="2507"/>
      <c r="Y69" s="2507"/>
      <c r="Z69" s="2507"/>
      <c r="AA69" s="2507"/>
      <c r="AB69" s="2507"/>
      <c r="AC69" s="2507"/>
      <c r="AD69" s="2507"/>
      <c r="AE69" s="2507"/>
      <c r="AF69" s="2507"/>
      <c r="AG69" s="2507"/>
      <c r="AH69" s="2507"/>
      <c r="AI69" s="2507"/>
      <c r="AJ69" s="2507"/>
      <c r="AK69" s="2507"/>
      <c r="AL69" s="2507"/>
      <c r="AM69" s="2507"/>
      <c r="AN69" s="2508"/>
    </row>
    <row r="70" spans="1:56" s="518" customFormat="1" ht="12.6" customHeight="1">
      <c r="A70" s="41" t="s">
        <v>1738</v>
      </c>
      <c r="B70" s="41" t="s">
        <v>2958</v>
      </c>
      <c r="C70" s="5054" t="s">
        <v>1764</v>
      </c>
      <c r="D70" s="5054"/>
      <c r="E70" s="5054"/>
      <c r="F70" s="5054"/>
      <c r="G70" s="5054"/>
      <c r="H70" s="5054"/>
      <c r="I70" s="5054"/>
      <c r="J70" s="5054"/>
      <c r="K70" s="5054"/>
      <c r="L70" s="5054"/>
      <c r="M70" s="5054"/>
      <c r="N70" s="5054"/>
      <c r="O70" s="5054"/>
      <c r="P70" s="5054"/>
      <c r="Q70" s="5054"/>
      <c r="R70" s="5054"/>
      <c r="S70" s="5054"/>
      <c r="T70" s="5054"/>
      <c r="U70" s="5054"/>
      <c r="V70" s="5054"/>
      <c r="W70" s="5054"/>
      <c r="X70" s="5054"/>
      <c r="Y70" s="5054"/>
      <c r="Z70" s="5054"/>
      <c r="AA70" s="5054"/>
      <c r="AB70" s="5054"/>
      <c r="AC70" s="5054"/>
      <c r="AD70" s="5054"/>
      <c r="AE70" s="5054"/>
      <c r="AF70" s="5054"/>
      <c r="AG70" s="5054"/>
      <c r="AH70" s="5054"/>
      <c r="AI70" s="5054"/>
      <c r="AJ70" s="5054"/>
      <c r="AK70" s="5054"/>
      <c r="AL70" s="5054"/>
      <c r="AM70" s="5054"/>
      <c r="AN70" s="5054"/>
      <c r="AO70" s="412"/>
      <c r="AP70" s="540"/>
      <c r="AQ70" s="540"/>
      <c r="AR70" s="540"/>
      <c r="AS70" s="540"/>
      <c r="AT70" s="540"/>
      <c r="AU70" s="540"/>
      <c r="AV70" s="540"/>
      <c r="AW70" s="540"/>
      <c r="AX70" s="540"/>
      <c r="AY70" s="540"/>
      <c r="AZ70" s="540"/>
      <c r="BA70" s="540"/>
      <c r="BB70" s="540"/>
      <c r="BC70" s="540"/>
      <c r="BD70" s="540"/>
    </row>
    <row r="71" spans="1:56" s="518" customFormat="1" ht="12.6" customHeight="1">
      <c r="A71" s="541"/>
      <c r="B71" s="542"/>
      <c r="C71" s="5015"/>
      <c r="D71" s="5015"/>
      <c r="E71" s="5015"/>
      <c r="F71" s="5015"/>
      <c r="G71" s="5015"/>
      <c r="H71" s="5015"/>
      <c r="I71" s="5015"/>
      <c r="J71" s="5015"/>
      <c r="K71" s="5015"/>
      <c r="L71" s="5015"/>
      <c r="M71" s="5015"/>
      <c r="N71" s="5015"/>
      <c r="O71" s="5015"/>
      <c r="P71" s="5015"/>
      <c r="Q71" s="5015"/>
      <c r="R71" s="5015"/>
      <c r="S71" s="5015"/>
      <c r="T71" s="5015"/>
      <c r="U71" s="5015"/>
      <c r="V71" s="5015"/>
      <c r="W71" s="5015"/>
      <c r="X71" s="5015"/>
      <c r="Y71" s="5015"/>
      <c r="Z71" s="5015"/>
      <c r="AA71" s="5015"/>
      <c r="AB71" s="5015"/>
      <c r="AC71" s="5015"/>
      <c r="AD71" s="5015"/>
      <c r="AE71" s="5015"/>
      <c r="AF71" s="5015"/>
      <c r="AG71" s="5015"/>
      <c r="AH71" s="5015"/>
      <c r="AI71" s="5015"/>
      <c r="AJ71" s="5015"/>
      <c r="AK71" s="5015"/>
      <c r="AL71" s="5015"/>
      <c r="AM71" s="5015"/>
      <c r="AN71" s="5015"/>
      <c r="AO71" s="412"/>
      <c r="AP71" s="540"/>
      <c r="AQ71" s="540"/>
      <c r="AR71" s="540"/>
      <c r="AS71" s="540"/>
      <c r="AT71" s="540"/>
      <c r="AU71" s="540"/>
      <c r="AV71" s="540"/>
      <c r="AW71" s="540"/>
      <c r="AX71" s="540"/>
      <c r="AY71" s="540"/>
      <c r="AZ71" s="540"/>
      <c r="BA71" s="540"/>
      <c r="BB71" s="540"/>
      <c r="BC71" s="540"/>
      <c r="BD71" s="540"/>
    </row>
    <row r="72" spans="1:56" s="518" customFormat="1" ht="12.6" customHeight="1">
      <c r="A72" s="542"/>
      <c r="B72" s="542"/>
      <c r="C72" s="5015"/>
      <c r="D72" s="5015"/>
      <c r="E72" s="5015"/>
      <c r="F72" s="5015"/>
      <c r="G72" s="5015"/>
      <c r="H72" s="5015"/>
      <c r="I72" s="5015"/>
      <c r="J72" s="5015"/>
      <c r="K72" s="5015"/>
      <c r="L72" s="5015"/>
      <c r="M72" s="5015"/>
      <c r="N72" s="5015"/>
      <c r="O72" s="5015"/>
      <c r="P72" s="5015"/>
      <c r="Q72" s="5015"/>
      <c r="R72" s="5015"/>
      <c r="S72" s="5015"/>
      <c r="T72" s="5015"/>
      <c r="U72" s="5015"/>
      <c r="V72" s="5015"/>
      <c r="W72" s="5015"/>
      <c r="X72" s="5015"/>
      <c r="Y72" s="5015"/>
      <c r="Z72" s="5015"/>
      <c r="AA72" s="5015"/>
      <c r="AB72" s="5015"/>
      <c r="AC72" s="5015"/>
      <c r="AD72" s="5015"/>
      <c r="AE72" s="5015"/>
      <c r="AF72" s="5015"/>
      <c r="AG72" s="5015"/>
      <c r="AH72" s="5015"/>
      <c r="AI72" s="5015"/>
      <c r="AJ72" s="5015"/>
      <c r="AK72" s="5015"/>
      <c r="AL72" s="5015"/>
      <c r="AM72" s="5015"/>
      <c r="AN72" s="5015"/>
      <c r="AO72" s="412"/>
      <c r="AP72" s="540"/>
      <c r="AQ72" s="540"/>
      <c r="AR72" s="540"/>
      <c r="AS72" s="540"/>
      <c r="AT72" s="540"/>
      <c r="AU72" s="540"/>
      <c r="AV72" s="540"/>
      <c r="AW72" s="540"/>
      <c r="AX72" s="540"/>
      <c r="AY72" s="540"/>
      <c r="AZ72" s="540"/>
      <c r="BA72" s="540"/>
      <c r="BB72" s="540"/>
      <c r="BC72" s="540"/>
      <c r="BD72" s="540"/>
    </row>
    <row r="73" spans="1:56" s="518" customFormat="1" ht="12.6" customHeight="1">
      <c r="A73" s="542"/>
      <c r="B73" s="542"/>
      <c r="C73" s="5015"/>
      <c r="D73" s="5015"/>
      <c r="E73" s="5015"/>
      <c r="F73" s="5015"/>
      <c r="G73" s="5015"/>
      <c r="H73" s="5015"/>
      <c r="I73" s="5015"/>
      <c r="J73" s="5015"/>
      <c r="K73" s="5015"/>
      <c r="L73" s="5015"/>
      <c r="M73" s="5015"/>
      <c r="N73" s="5015"/>
      <c r="O73" s="5015"/>
      <c r="P73" s="5015"/>
      <c r="Q73" s="5015"/>
      <c r="R73" s="5015"/>
      <c r="S73" s="5015"/>
      <c r="T73" s="5015"/>
      <c r="U73" s="5015"/>
      <c r="V73" s="5015"/>
      <c r="W73" s="5015"/>
      <c r="X73" s="5015"/>
      <c r="Y73" s="5015"/>
      <c r="Z73" s="5015"/>
      <c r="AA73" s="5015"/>
      <c r="AB73" s="5015"/>
      <c r="AC73" s="5015"/>
      <c r="AD73" s="5015"/>
      <c r="AE73" s="5015"/>
      <c r="AF73" s="5015"/>
      <c r="AG73" s="5015"/>
      <c r="AH73" s="5015"/>
      <c r="AI73" s="5015"/>
      <c r="AJ73" s="5015"/>
      <c r="AK73" s="5015"/>
      <c r="AL73" s="5015"/>
      <c r="AM73" s="5015"/>
      <c r="AN73" s="5015"/>
      <c r="AO73" s="412"/>
      <c r="AP73" s="540"/>
      <c r="AQ73" s="540"/>
      <c r="AR73" s="540"/>
      <c r="AS73" s="540"/>
      <c r="AT73" s="540"/>
      <c r="AU73" s="540"/>
      <c r="AV73" s="540"/>
      <c r="AW73" s="540"/>
      <c r="AX73" s="540"/>
      <c r="AY73" s="540"/>
      <c r="AZ73" s="540"/>
      <c r="BA73" s="540"/>
      <c r="BB73" s="540"/>
      <c r="BC73" s="540"/>
      <c r="BD73" s="540"/>
    </row>
    <row r="74" spans="1:56" s="518" customFormat="1" ht="12.6" customHeight="1">
      <c r="A74" s="542"/>
      <c r="B74" s="542"/>
      <c r="C74" s="5015"/>
      <c r="D74" s="5015"/>
      <c r="E74" s="5015"/>
      <c r="F74" s="5015"/>
      <c r="G74" s="5015"/>
      <c r="H74" s="5015"/>
      <c r="I74" s="5015"/>
      <c r="J74" s="5015"/>
      <c r="K74" s="5015"/>
      <c r="L74" s="5015"/>
      <c r="M74" s="5015"/>
      <c r="N74" s="5015"/>
      <c r="O74" s="5015"/>
      <c r="P74" s="5015"/>
      <c r="Q74" s="5015"/>
      <c r="R74" s="5015"/>
      <c r="S74" s="5015"/>
      <c r="T74" s="5015"/>
      <c r="U74" s="5015"/>
      <c r="V74" s="5015"/>
      <c r="W74" s="5015"/>
      <c r="X74" s="5015"/>
      <c r="Y74" s="5015"/>
      <c r="Z74" s="5015"/>
      <c r="AA74" s="5015"/>
      <c r="AB74" s="5015"/>
      <c r="AC74" s="5015"/>
      <c r="AD74" s="5015"/>
      <c r="AE74" s="5015"/>
      <c r="AF74" s="5015"/>
      <c r="AG74" s="5015"/>
      <c r="AH74" s="5015"/>
      <c r="AI74" s="5015"/>
      <c r="AJ74" s="5015"/>
      <c r="AK74" s="5015"/>
      <c r="AL74" s="5015"/>
      <c r="AM74" s="5015"/>
      <c r="AN74" s="5015"/>
      <c r="AO74" s="412"/>
      <c r="AP74" s="540"/>
      <c r="AQ74" s="540"/>
      <c r="AR74" s="540"/>
      <c r="AS74" s="540"/>
      <c r="AT74" s="540"/>
      <c r="AU74" s="540"/>
      <c r="AV74" s="540"/>
      <c r="AW74" s="540"/>
      <c r="AX74" s="540"/>
      <c r="AY74" s="540"/>
      <c r="AZ74" s="540"/>
      <c r="BA74" s="540"/>
      <c r="BB74" s="540"/>
      <c r="BC74" s="540"/>
      <c r="BD74" s="540"/>
    </row>
    <row r="75" spans="1:56" s="518" customFormat="1" ht="12.6" customHeight="1">
      <c r="A75" s="542"/>
      <c r="B75" s="542"/>
      <c r="C75" s="5015"/>
      <c r="D75" s="5015"/>
      <c r="E75" s="5015"/>
      <c r="F75" s="5015"/>
      <c r="G75" s="5015"/>
      <c r="H75" s="5015"/>
      <c r="I75" s="5015"/>
      <c r="J75" s="5015"/>
      <c r="K75" s="5015"/>
      <c r="L75" s="5015"/>
      <c r="M75" s="5015"/>
      <c r="N75" s="5015"/>
      <c r="O75" s="5015"/>
      <c r="P75" s="5015"/>
      <c r="Q75" s="5015"/>
      <c r="R75" s="5015"/>
      <c r="S75" s="5015"/>
      <c r="T75" s="5015"/>
      <c r="U75" s="5015"/>
      <c r="V75" s="5015"/>
      <c r="W75" s="5015"/>
      <c r="X75" s="5015"/>
      <c r="Y75" s="5015"/>
      <c r="Z75" s="5015"/>
      <c r="AA75" s="5015"/>
      <c r="AB75" s="5015"/>
      <c r="AC75" s="5015"/>
      <c r="AD75" s="5015"/>
      <c r="AE75" s="5015"/>
      <c r="AF75" s="5015"/>
      <c r="AG75" s="5015"/>
      <c r="AH75" s="5015"/>
      <c r="AI75" s="5015"/>
      <c r="AJ75" s="5015"/>
      <c r="AK75" s="5015"/>
      <c r="AL75" s="5015"/>
      <c r="AM75" s="5015"/>
      <c r="AN75" s="5015"/>
      <c r="AO75" s="412"/>
      <c r="AP75" s="540"/>
      <c r="AQ75" s="540"/>
      <c r="AR75" s="540"/>
      <c r="AS75" s="540"/>
      <c r="AT75" s="540"/>
      <c r="AU75" s="540"/>
      <c r="AV75" s="540"/>
      <c r="AW75" s="540"/>
      <c r="AX75" s="540"/>
      <c r="AY75" s="540"/>
      <c r="AZ75" s="540"/>
      <c r="BA75" s="540"/>
      <c r="BB75" s="540"/>
      <c r="BC75" s="540"/>
      <c r="BD75" s="540"/>
    </row>
    <row r="76" spans="1:56" s="518" customFormat="1" ht="12.6" customHeight="1" thickBot="1">
      <c r="A76" s="542"/>
      <c r="B76" s="542"/>
      <c r="C76" s="5015"/>
      <c r="D76" s="5015"/>
      <c r="E76" s="5015"/>
      <c r="F76" s="5015"/>
      <c r="G76" s="5015"/>
      <c r="H76" s="5015"/>
      <c r="I76" s="5015"/>
      <c r="J76" s="5015"/>
      <c r="K76" s="5015"/>
      <c r="L76" s="5015"/>
      <c r="M76" s="5015"/>
      <c r="N76" s="5015"/>
      <c r="O76" s="5015"/>
      <c r="P76" s="5015"/>
      <c r="Q76" s="5015"/>
      <c r="R76" s="5015"/>
      <c r="S76" s="5015"/>
      <c r="T76" s="5015"/>
      <c r="U76" s="5015"/>
      <c r="V76" s="5015"/>
      <c r="W76" s="5015"/>
      <c r="X76" s="5015"/>
      <c r="Y76" s="5015"/>
      <c r="Z76" s="5015"/>
      <c r="AA76" s="5015"/>
      <c r="AB76" s="5015"/>
      <c r="AC76" s="5015"/>
      <c r="AD76" s="5015"/>
      <c r="AE76" s="5015"/>
      <c r="AF76" s="5015"/>
      <c r="AG76" s="5015"/>
      <c r="AH76" s="5015"/>
      <c r="AI76" s="5015"/>
      <c r="AJ76" s="5015"/>
      <c r="AK76" s="5015"/>
      <c r="AL76" s="5015"/>
      <c r="AM76" s="5015"/>
      <c r="AN76" s="5015"/>
      <c r="AO76" s="412"/>
      <c r="AP76" s="540"/>
      <c r="AQ76" s="540"/>
      <c r="AR76" s="540"/>
      <c r="AS76" s="540"/>
      <c r="AT76" s="540"/>
      <c r="AU76" s="540"/>
      <c r="AV76" s="540"/>
      <c r="AW76" s="540"/>
      <c r="AX76" s="540"/>
      <c r="AY76" s="540"/>
      <c r="AZ76" s="540"/>
      <c r="BA76" s="540"/>
      <c r="BB76" s="540"/>
      <c r="BC76" s="540"/>
      <c r="BD76" s="540"/>
    </row>
    <row r="77" spans="1:56" s="518" customFormat="1" ht="12.6" customHeight="1">
      <c r="A77" s="5036" t="s">
        <v>2959</v>
      </c>
      <c r="B77" s="5037"/>
      <c r="C77" s="5037"/>
      <c r="D77" s="5037"/>
      <c r="E77" s="5037"/>
      <c r="F77" s="5037"/>
      <c r="G77" s="5037"/>
      <c r="H77" s="5037"/>
      <c r="I77" s="5037"/>
      <c r="J77" s="5037"/>
      <c r="K77" s="5037"/>
      <c r="L77" s="5037"/>
      <c r="M77" s="5037"/>
      <c r="N77" s="5037"/>
      <c r="O77" s="5037"/>
      <c r="P77" s="5037"/>
      <c r="Q77" s="5037"/>
      <c r="R77" s="5037"/>
      <c r="S77" s="5037"/>
      <c r="T77" s="5037"/>
      <c r="U77" s="5037"/>
      <c r="V77" s="5037"/>
      <c r="W77" s="5037"/>
      <c r="X77" s="5037"/>
      <c r="Y77" s="5037"/>
      <c r="Z77" s="5037"/>
      <c r="AA77" s="5037"/>
      <c r="AB77" s="5037"/>
      <c r="AC77" s="5037"/>
      <c r="AD77" s="5037"/>
      <c r="AE77" s="5037"/>
      <c r="AF77" s="5037"/>
      <c r="AG77" s="5037"/>
      <c r="AH77" s="5037"/>
      <c r="AI77" s="5037"/>
      <c r="AJ77" s="5037"/>
      <c r="AK77" s="5037"/>
      <c r="AL77" s="5037"/>
      <c r="AM77" s="5037"/>
      <c r="AN77" s="5038"/>
      <c r="AO77" s="412"/>
      <c r="AP77" s="540"/>
      <c r="AQ77" s="540"/>
      <c r="AR77" s="540"/>
      <c r="AS77" s="540"/>
      <c r="AT77" s="540"/>
      <c r="AU77" s="540"/>
      <c r="AV77" s="540"/>
      <c r="AW77" s="540"/>
      <c r="AX77" s="540"/>
      <c r="AY77" s="540"/>
      <c r="AZ77" s="540"/>
      <c r="BA77" s="540"/>
      <c r="BB77" s="540"/>
      <c r="BC77" s="540"/>
      <c r="BD77" s="540"/>
    </row>
    <row r="78" spans="1:56" s="518" customFormat="1" ht="12.6" customHeight="1" thickBot="1">
      <c r="A78" s="5039"/>
      <c r="B78" s="2354"/>
      <c r="C78" s="2354"/>
      <c r="D78" s="2354"/>
      <c r="E78" s="2354"/>
      <c r="F78" s="2354"/>
      <c r="G78" s="2354"/>
      <c r="H78" s="2354"/>
      <c r="I78" s="2354"/>
      <c r="J78" s="2354"/>
      <c r="K78" s="2354"/>
      <c r="L78" s="2354"/>
      <c r="M78" s="2354"/>
      <c r="N78" s="2354"/>
      <c r="O78" s="2354"/>
      <c r="P78" s="2354"/>
      <c r="Q78" s="2354"/>
      <c r="R78" s="2354"/>
      <c r="S78" s="2354"/>
      <c r="T78" s="2354"/>
      <c r="U78" s="2354"/>
      <c r="V78" s="2354"/>
      <c r="W78" s="2354"/>
      <c r="X78" s="2354"/>
      <c r="Y78" s="2354"/>
      <c r="Z78" s="2354"/>
      <c r="AA78" s="2354"/>
      <c r="AB78" s="2354"/>
      <c r="AC78" s="2354"/>
      <c r="AD78" s="2354"/>
      <c r="AE78" s="2354"/>
      <c r="AF78" s="2354"/>
      <c r="AG78" s="2354"/>
      <c r="AH78" s="2354"/>
      <c r="AI78" s="2354"/>
      <c r="AJ78" s="2354"/>
      <c r="AK78" s="2354"/>
      <c r="AL78" s="2354"/>
      <c r="AM78" s="2354"/>
      <c r="AN78" s="5040"/>
      <c r="AO78" s="412"/>
      <c r="AP78" s="540"/>
      <c r="AQ78" s="540"/>
      <c r="AR78" s="540"/>
      <c r="AS78" s="540"/>
      <c r="AT78" s="540"/>
      <c r="AU78" s="540"/>
      <c r="AV78" s="540"/>
      <c r="AW78" s="540"/>
      <c r="AX78" s="540"/>
      <c r="AY78" s="540"/>
      <c r="AZ78" s="540"/>
      <c r="BA78" s="540"/>
      <c r="BB78" s="540"/>
      <c r="BC78" s="540"/>
      <c r="BD78" s="540"/>
    </row>
  </sheetData>
  <mergeCells count="107">
    <mergeCell ref="A77:AN78"/>
    <mergeCell ref="K62:T63"/>
    <mergeCell ref="U62:AN63"/>
    <mergeCell ref="K64:T65"/>
    <mergeCell ref="U64:AN65"/>
    <mergeCell ref="K68:T69"/>
    <mergeCell ref="U68:AN69"/>
    <mergeCell ref="A34:B69"/>
    <mergeCell ref="C64:C69"/>
    <mergeCell ref="C58:C63"/>
    <mergeCell ref="C52:C57"/>
    <mergeCell ref="C34:C39"/>
    <mergeCell ref="D36:J37"/>
    <mergeCell ref="D41:J42"/>
    <mergeCell ref="D47:J48"/>
    <mergeCell ref="D54:J55"/>
    <mergeCell ref="D64:J69"/>
    <mergeCell ref="D58:J63"/>
    <mergeCell ref="C41:C42"/>
    <mergeCell ref="C43:J44"/>
    <mergeCell ref="K46:T47"/>
    <mergeCell ref="U46:AN47"/>
    <mergeCell ref="C70:AN71"/>
    <mergeCell ref="C72:AN74"/>
    <mergeCell ref="AN4:AN5"/>
    <mergeCell ref="AL4:AM5"/>
    <mergeCell ref="AK4:AK5"/>
    <mergeCell ref="AH4:AH5"/>
    <mergeCell ref="AF4:AG5"/>
    <mergeCell ref="AC4:AE5"/>
    <mergeCell ref="Y26:Z27"/>
    <mergeCell ref="Y28:Z29"/>
    <mergeCell ref="N28:X29"/>
    <mergeCell ref="N26:X27"/>
    <mergeCell ref="V18:X18"/>
    <mergeCell ref="Z18:AB18"/>
    <mergeCell ref="AD18:AG18"/>
    <mergeCell ref="N20:AN21"/>
    <mergeCell ref="S18:T18"/>
    <mergeCell ref="C75:AN76"/>
    <mergeCell ref="A2:AN3"/>
    <mergeCell ref="AI4:AJ5"/>
    <mergeCell ref="A6:N7"/>
    <mergeCell ref="A8:D9"/>
    <mergeCell ref="E8:N9"/>
    <mergeCell ref="O8:P9"/>
    <mergeCell ref="S11:AN12"/>
    <mergeCell ref="S14:AN15"/>
    <mergeCell ref="S16:AN17"/>
    <mergeCell ref="U48:AN49"/>
    <mergeCell ref="U66:AN67"/>
    <mergeCell ref="AF32:AH33"/>
    <mergeCell ref="U54:AN55"/>
    <mergeCell ref="U60:AN61"/>
    <mergeCell ref="K66:T67"/>
    <mergeCell ref="U36:AN37"/>
    <mergeCell ref="Q30:S31"/>
    <mergeCell ref="T30:U31"/>
    <mergeCell ref="V30:X31"/>
    <mergeCell ref="Y30:Z31"/>
    <mergeCell ref="AA30:AC31"/>
    <mergeCell ref="K60:T61"/>
    <mergeCell ref="K54:T55"/>
    <mergeCell ref="A28:M29"/>
    <mergeCell ref="A24:M25"/>
    <mergeCell ref="A22:M23"/>
    <mergeCell ref="A26:M27"/>
    <mergeCell ref="K42:T43"/>
    <mergeCell ref="N22:AN23"/>
    <mergeCell ref="N24:AN25"/>
    <mergeCell ref="AM26:AN27"/>
    <mergeCell ref="AM28:AN29"/>
    <mergeCell ref="K52:T53"/>
    <mergeCell ref="U52:AN53"/>
    <mergeCell ref="K56:T57"/>
    <mergeCell ref="U56:AN57"/>
    <mergeCell ref="K58:T59"/>
    <mergeCell ref="U58:AN59"/>
    <mergeCell ref="AN32:AN33"/>
    <mergeCell ref="AI32:AM33"/>
    <mergeCell ref="Z32:AD33"/>
    <mergeCell ref="AE32:AE33"/>
    <mergeCell ref="K36:T37"/>
    <mergeCell ref="A20:M21"/>
    <mergeCell ref="AF30:AN31"/>
    <mergeCell ref="U42:AN43"/>
    <mergeCell ref="K48:T49"/>
    <mergeCell ref="AD30:AE31"/>
    <mergeCell ref="N32:P33"/>
    <mergeCell ref="W32:Y33"/>
    <mergeCell ref="N30:P31"/>
    <mergeCell ref="U44:AN45"/>
    <mergeCell ref="Q32:U33"/>
    <mergeCell ref="V32:V33"/>
    <mergeCell ref="A32:M33"/>
    <mergeCell ref="A30:M31"/>
    <mergeCell ref="K34:T35"/>
    <mergeCell ref="K38:T39"/>
    <mergeCell ref="U38:AN39"/>
    <mergeCell ref="U34:AN35"/>
    <mergeCell ref="K40:T41"/>
    <mergeCell ref="U40:AN41"/>
    <mergeCell ref="K44:T45"/>
    <mergeCell ref="C47:C48"/>
    <mergeCell ref="C49:J50"/>
    <mergeCell ref="K50:T51"/>
    <mergeCell ref="U50:AN51"/>
  </mergeCells>
  <phoneticPr fontId="71"/>
  <dataValidations count="2">
    <dataValidation imeMode="hiragana" allowBlank="1" showInputMessage="1" showErrorMessage="1" sqref="D58:J69"/>
    <dataValidation imeMode="halfAlpha" allowBlank="1" showInputMessage="1" showErrorMessage="1" sqref="AF4:AG5 AI4:AJ5 AL4:AM5"/>
  </dataValidations>
  <pageMargins left="0.78740157480314965" right="0.78740157480314965" top="0.39370078740157483" bottom="0.39370078740157483" header="0.39370078740157483" footer="0.3937007874015748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P45"/>
  <sheetViews>
    <sheetView workbookViewId="0"/>
  </sheetViews>
  <sheetFormatPr defaultColWidth="8.75" defaultRowHeight="13.5"/>
  <cols>
    <col min="1" max="41" width="2.125" style="1548" customWidth="1"/>
    <col min="42" max="16384" width="8.75" style="1548"/>
  </cols>
  <sheetData>
    <row r="1" spans="1:42" s="1545" customFormat="1" ht="15" customHeight="1">
      <c r="AE1" s="1546"/>
      <c r="AI1" s="1545" t="s">
        <v>258</v>
      </c>
      <c r="AL1" s="1545" t="s">
        <v>3015</v>
      </c>
      <c r="AO1" s="1545" t="s">
        <v>260</v>
      </c>
    </row>
    <row r="2" spans="1:42" s="1545" customFormat="1" ht="15" customHeight="1">
      <c r="AE2" s="1546"/>
    </row>
    <row r="3" spans="1:42" ht="18" customHeight="1">
      <c r="A3" s="2240" t="s">
        <v>3016</v>
      </c>
      <c r="B3" s="2240"/>
      <c r="C3" s="2240"/>
      <c r="D3" s="2240"/>
      <c r="E3" s="2240"/>
      <c r="F3" s="2240"/>
      <c r="G3" s="2240"/>
      <c r="H3" s="2240"/>
      <c r="I3" s="2240"/>
      <c r="J3" s="2240"/>
      <c r="K3" s="2240"/>
      <c r="L3" s="2240"/>
      <c r="M3" s="2240"/>
      <c r="N3" s="2240"/>
      <c r="O3" s="2240"/>
      <c r="P3" s="2240"/>
      <c r="Q3" s="2240"/>
      <c r="R3" s="2240"/>
      <c r="S3" s="2240"/>
      <c r="T3" s="2240"/>
      <c r="U3" s="2240"/>
      <c r="V3" s="2240"/>
      <c r="W3" s="2240"/>
      <c r="X3" s="2240"/>
      <c r="Y3" s="2240"/>
      <c r="Z3" s="2240"/>
      <c r="AA3" s="2240"/>
      <c r="AB3" s="2240"/>
      <c r="AC3" s="2240"/>
      <c r="AD3" s="2240"/>
      <c r="AE3" s="2240"/>
      <c r="AF3" s="2240"/>
      <c r="AG3" s="2240"/>
      <c r="AH3" s="2240"/>
      <c r="AI3" s="2240"/>
      <c r="AJ3" s="2240"/>
      <c r="AK3" s="2240"/>
      <c r="AL3" s="2240"/>
      <c r="AM3" s="2240"/>
      <c r="AN3" s="2240"/>
      <c r="AO3" s="2240"/>
      <c r="AP3" s="1547"/>
    </row>
    <row r="4" spans="1:42" ht="4.5" customHeight="1">
      <c r="A4" s="1549"/>
      <c r="B4" s="1549"/>
      <c r="C4" s="1549"/>
      <c r="D4" s="1549"/>
      <c r="E4" s="1549"/>
      <c r="F4" s="1549"/>
      <c r="G4" s="1549"/>
      <c r="H4" s="1549"/>
      <c r="I4" s="1549"/>
      <c r="J4" s="1549"/>
      <c r="K4" s="1549"/>
      <c r="L4" s="1549"/>
      <c r="M4" s="1549"/>
      <c r="N4" s="1549"/>
      <c r="O4" s="1549"/>
      <c r="P4" s="1549"/>
      <c r="Q4" s="1549"/>
      <c r="R4" s="1549"/>
      <c r="S4" s="1549"/>
      <c r="T4" s="1549"/>
      <c r="U4" s="1549"/>
      <c r="V4" s="1549"/>
      <c r="W4" s="1549"/>
      <c r="X4" s="1549"/>
      <c r="Y4" s="1549"/>
      <c r="Z4" s="1549"/>
      <c r="AA4" s="1549"/>
      <c r="AB4" s="1549"/>
      <c r="AC4" s="1549"/>
      <c r="AD4" s="1549"/>
      <c r="AE4" s="1549"/>
      <c r="AF4" s="1549"/>
      <c r="AG4" s="1549"/>
      <c r="AH4" s="1549"/>
      <c r="AI4" s="1549"/>
      <c r="AJ4" s="1549"/>
      <c r="AK4" s="1549"/>
      <c r="AL4" s="1549"/>
      <c r="AM4" s="1549"/>
      <c r="AN4" s="1549"/>
      <c r="AO4" s="1549"/>
    </row>
    <row r="5" spans="1:42" ht="18" customHeight="1">
      <c r="A5" s="2232" t="s">
        <v>3017</v>
      </c>
      <c r="B5" s="2233"/>
      <c r="C5" s="2233"/>
      <c r="D5" s="2233"/>
      <c r="E5" s="2234"/>
      <c r="F5" s="2224" t="s">
        <v>2258</v>
      </c>
      <c r="G5" s="2223"/>
      <c r="H5" s="2223"/>
      <c r="I5" s="2223"/>
      <c r="J5" s="2223"/>
      <c r="K5" s="1550" t="s">
        <v>258</v>
      </c>
      <c r="L5" s="2223"/>
      <c r="M5" s="2223"/>
      <c r="N5" s="1550" t="s">
        <v>2103</v>
      </c>
      <c r="O5" s="2223"/>
      <c r="P5" s="2223"/>
      <c r="Q5" s="1550" t="s">
        <v>260</v>
      </c>
      <c r="R5" s="2223" t="s">
        <v>3018</v>
      </c>
      <c r="S5" s="2223"/>
      <c r="T5" s="2223"/>
      <c r="U5" s="2223" t="s">
        <v>2258</v>
      </c>
      <c r="V5" s="2223"/>
      <c r="W5" s="2223"/>
      <c r="X5" s="2223"/>
      <c r="Y5" s="1550" t="s">
        <v>258</v>
      </c>
      <c r="Z5" s="2223"/>
      <c r="AA5" s="2223"/>
      <c r="AB5" s="1550" t="s">
        <v>2103</v>
      </c>
      <c r="AC5" s="2223"/>
      <c r="AD5" s="2223"/>
      <c r="AE5" s="1550" t="s">
        <v>260</v>
      </c>
      <c r="AF5" s="1551"/>
      <c r="AG5" s="2224"/>
      <c r="AH5" s="2223"/>
      <c r="AI5" s="2223"/>
      <c r="AJ5" s="2223"/>
      <c r="AK5" s="2223"/>
      <c r="AL5" s="2223"/>
      <c r="AM5" s="2223"/>
      <c r="AN5" s="2223"/>
      <c r="AO5" s="2225"/>
    </row>
    <row r="6" spans="1:42" ht="11.1" customHeight="1">
      <c r="A6" s="1471"/>
      <c r="B6" s="1471"/>
      <c r="C6" s="1471"/>
      <c r="D6" s="1471"/>
      <c r="E6" s="1471"/>
      <c r="F6" s="1471"/>
      <c r="G6" s="1471"/>
      <c r="H6" s="1471"/>
      <c r="I6" s="1471"/>
      <c r="J6" s="1471"/>
      <c r="K6" s="1471"/>
      <c r="L6" s="1471"/>
      <c r="M6" s="1471"/>
      <c r="N6" s="1471"/>
      <c r="O6" s="1471"/>
      <c r="P6" s="1471"/>
      <c r="Q6" s="1471"/>
      <c r="R6" s="1471"/>
      <c r="S6" s="1471"/>
      <c r="T6" s="1471"/>
      <c r="U6" s="1471"/>
      <c r="V6" s="1471"/>
      <c r="W6" s="1471"/>
      <c r="X6" s="1471"/>
      <c r="Y6" s="1471"/>
      <c r="Z6" s="1471"/>
      <c r="AA6" s="1471"/>
      <c r="AB6" s="1471"/>
      <c r="AC6" s="1471"/>
      <c r="AD6" s="1471"/>
      <c r="AE6" s="1471"/>
      <c r="AF6" s="1471"/>
      <c r="AG6" s="1471"/>
      <c r="AH6" s="1471"/>
      <c r="AI6" s="1471"/>
      <c r="AJ6" s="1471"/>
      <c r="AK6" s="1471"/>
      <c r="AL6" s="1471"/>
      <c r="AM6" s="1471"/>
      <c r="AN6" s="1471"/>
      <c r="AO6" s="1471"/>
    </row>
    <row r="7" spans="1:42" s="1471" customFormat="1" ht="15" customHeight="1">
      <c r="A7" s="2226" t="s">
        <v>3019</v>
      </c>
      <c r="B7" s="2227"/>
      <c r="C7" s="2227"/>
      <c r="D7" s="2227"/>
      <c r="E7" s="2228"/>
      <c r="F7" s="2232" t="s">
        <v>3020</v>
      </c>
      <c r="G7" s="2233"/>
      <c r="H7" s="2233"/>
      <c r="I7" s="2233"/>
      <c r="J7" s="2233"/>
      <c r="K7" s="2233"/>
      <c r="L7" s="2233"/>
      <c r="M7" s="2233"/>
      <c r="N7" s="2234"/>
      <c r="O7" s="2235"/>
      <c r="P7" s="2235"/>
      <c r="Q7" s="2235"/>
      <c r="R7" s="2235"/>
      <c r="S7" s="2235"/>
      <c r="T7" s="2235"/>
      <c r="U7" s="2235"/>
      <c r="V7" s="2235"/>
      <c r="W7" s="2235"/>
      <c r="X7" s="2235"/>
      <c r="Y7" s="2235"/>
      <c r="Z7" s="2235"/>
      <c r="AA7" s="2235"/>
      <c r="AB7" s="2235"/>
      <c r="AC7" s="2235"/>
      <c r="AD7" s="2235"/>
      <c r="AE7" s="2235"/>
      <c r="AF7" s="2235"/>
      <c r="AG7" s="2235"/>
      <c r="AH7" s="2235"/>
      <c r="AI7" s="2235"/>
      <c r="AJ7" s="2235"/>
      <c r="AK7" s="2235"/>
      <c r="AL7" s="2235"/>
      <c r="AM7" s="2235"/>
      <c r="AN7" s="2235"/>
      <c r="AO7" s="2236"/>
    </row>
    <row r="8" spans="1:42" s="1471" customFormat="1" ht="15" customHeight="1">
      <c r="A8" s="2229"/>
      <c r="B8" s="2230"/>
      <c r="C8" s="2230"/>
      <c r="D8" s="2230"/>
      <c r="E8" s="2231"/>
      <c r="F8" s="2232" t="s">
        <v>3021</v>
      </c>
      <c r="G8" s="2233"/>
      <c r="H8" s="2233"/>
      <c r="I8" s="2233"/>
      <c r="J8" s="2233"/>
      <c r="K8" s="2233"/>
      <c r="L8" s="2233"/>
      <c r="M8" s="2233"/>
      <c r="N8" s="2234"/>
      <c r="O8" s="2237"/>
      <c r="P8" s="2238"/>
      <c r="Q8" s="2238"/>
      <c r="R8" s="2238"/>
      <c r="S8" s="2238"/>
      <c r="T8" s="2238"/>
      <c r="U8" s="2238"/>
      <c r="V8" s="2238"/>
      <c r="W8" s="2238"/>
      <c r="X8" s="2238"/>
      <c r="Y8" s="2238"/>
      <c r="Z8" s="2238"/>
      <c r="AA8" s="2238"/>
      <c r="AB8" s="2238"/>
      <c r="AC8" s="2238"/>
      <c r="AD8" s="2238"/>
      <c r="AE8" s="2238"/>
      <c r="AF8" s="2238"/>
      <c r="AG8" s="2238"/>
      <c r="AH8" s="2238"/>
      <c r="AI8" s="2238"/>
      <c r="AJ8" s="2238"/>
      <c r="AK8" s="2238"/>
      <c r="AL8" s="2238"/>
      <c r="AM8" s="2238"/>
      <c r="AN8" s="2238"/>
      <c r="AO8" s="2239"/>
    </row>
    <row r="9" spans="1:42" s="1471" customFormat="1" ht="15" customHeight="1">
      <c r="A9" s="2256" t="s">
        <v>3022</v>
      </c>
      <c r="B9" s="2256"/>
      <c r="C9" s="2256"/>
      <c r="D9" s="2256"/>
      <c r="E9" s="2256"/>
      <c r="F9" s="2257" t="s">
        <v>3023</v>
      </c>
      <c r="G9" s="2257"/>
      <c r="H9" s="2257"/>
      <c r="I9" s="2257"/>
      <c r="J9" s="2257"/>
      <c r="K9" s="2257"/>
      <c r="L9" s="2257"/>
      <c r="M9" s="2257"/>
      <c r="N9" s="2257"/>
      <c r="O9" s="2258"/>
      <c r="P9" s="2258"/>
      <c r="Q9" s="2258"/>
      <c r="R9" s="2258"/>
      <c r="S9" s="2258"/>
      <c r="T9" s="2258"/>
      <c r="U9" s="2258"/>
      <c r="V9" s="2258"/>
      <c r="W9" s="2258"/>
      <c r="X9" s="2258"/>
      <c r="Y9" s="2258"/>
      <c r="Z9" s="2258"/>
      <c r="AA9" s="2258"/>
      <c r="AB9" s="2258"/>
      <c r="AC9" s="2258"/>
      <c r="AD9" s="2258"/>
      <c r="AE9" s="2258"/>
      <c r="AF9" s="2258"/>
      <c r="AG9" s="2258"/>
      <c r="AH9" s="2258"/>
      <c r="AI9" s="2258"/>
      <c r="AJ9" s="2258"/>
      <c r="AK9" s="2258"/>
      <c r="AL9" s="2258"/>
      <c r="AM9" s="2258"/>
      <c r="AN9" s="2258"/>
      <c r="AO9" s="2258"/>
    </row>
    <row r="10" spans="1:42" s="1471" customFormat="1" ht="15" customHeight="1">
      <c r="A10" s="2256"/>
      <c r="B10" s="2256"/>
      <c r="C10" s="2256"/>
      <c r="D10" s="2256"/>
      <c r="E10" s="2256"/>
      <c r="F10" s="2257" t="s">
        <v>3024</v>
      </c>
      <c r="G10" s="2257"/>
      <c r="H10" s="2257"/>
      <c r="I10" s="2257"/>
      <c r="J10" s="2257"/>
      <c r="K10" s="2257"/>
      <c r="L10" s="2257"/>
      <c r="M10" s="2257"/>
      <c r="N10" s="2257"/>
      <c r="O10" s="2237"/>
      <c r="P10" s="2238"/>
      <c r="Q10" s="2238"/>
      <c r="R10" s="2238"/>
      <c r="S10" s="2238"/>
      <c r="T10" s="2238"/>
      <c r="U10" s="2238"/>
      <c r="V10" s="2238"/>
      <c r="W10" s="2238"/>
      <c r="X10" s="2238"/>
      <c r="Y10" s="2238"/>
      <c r="Z10" s="2238"/>
      <c r="AA10" s="2238"/>
      <c r="AB10" s="2238"/>
      <c r="AC10" s="2238"/>
      <c r="AD10" s="2238"/>
      <c r="AE10" s="2238"/>
      <c r="AF10" s="2239"/>
      <c r="AG10" s="2259" t="s">
        <v>3025</v>
      </c>
      <c r="AH10" s="2260"/>
      <c r="AI10" s="2260"/>
      <c r="AJ10" s="2260"/>
      <c r="AK10" s="2260"/>
      <c r="AL10" s="2260"/>
      <c r="AM10" s="2260"/>
      <c r="AN10" s="2260"/>
      <c r="AO10" s="2261"/>
    </row>
    <row r="11" spans="1:42" s="1471" customFormat="1" ht="30.95" customHeight="1">
      <c r="A11" s="2256"/>
      <c r="B11" s="2256"/>
      <c r="C11" s="2256"/>
      <c r="D11" s="2256"/>
      <c r="E11" s="2256"/>
      <c r="F11" s="2257" t="s">
        <v>3026</v>
      </c>
      <c r="G11" s="2257"/>
      <c r="H11" s="2257"/>
      <c r="I11" s="2257"/>
      <c r="J11" s="2257"/>
      <c r="K11" s="2257"/>
      <c r="L11" s="2257"/>
      <c r="M11" s="2257"/>
      <c r="N11" s="2257"/>
      <c r="O11" s="2262" t="s">
        <v>3027</v>
      </c>
      <c r="P11" s="2262"/>
      <c r="Q11" s="2262"/>
      <c r="R11" s="2262"/>
      <c r="S11" s="2262"/>
      <c r="T11" s="2262"/>
      <c r="U11" s="2262"/>
      <c r="V11" s="2262"/>
      <c r="W11" s="2262"/>
      <c r="X11" s="2262"/>
      <c r="Y11" s="2262"/>
      <c r="Z11" s="2262"/>
      <c r="AA11" s="2262"/>
      <c r="AB11" s="2262" t="s">
        <v>3028</v>
      </c>
      <c r="AC11" s="2262"/>
      <c r="AD11" s="2262"/>
      <c r="AE11" s="2262"/>
      <c r="AF11" s="2262"/>
      <c r="AG11" s="2241"/>
      <c r="AH11" s="2241"/>
      <c r="AI11" s="2241"/>
      <c r="AJ11" s="2241"/>
      <c r="AK11" s="2241"/>
      <c r="AL11" s="2241"/>
      <c r="AM11" s="2241"/>
      <c r="AN11" s="2241"/>
      <c r="AO11" s="2241"/>
    </row>
    <row r="12" spans="1:42" s="1471" customFormat="1" ht="15" customHeight="1"/>
    <row r="13" spans="1:42" s="1471" customFormat="1" ht="15" customHeight="1">
      <c r="A13" s="2242" t="s">
        <v>3029</v>
      </c>
      <c r="B13" s="2242"/>
      <c r="C13" s="2242"/>
      <c r="D13" s="2242"/>
      <c r="E13" s="2242"/>
      <c r="F13" s="2243" t="s">
        <v>3030</v>
      </c>
      <c r="G13" s="2243"/>
      <c r="H13" s="2243"/>
      <c r="I13" s="2243"/>
      <c r="J13" s="2243"/>
      <c r="K13" s="2243"/>
      <c r="L13" s="2243"/>
      <c r="M13" s="2243"/>
      <c r="N13" s="2243"/>
      <c r="O13" s="2243"/>
      <c r="P13" s="2243"/>
      <c r="Q13" s="2243"/>
      <c r="R13" s="2243"/>
      <c r="S13" s="2243"/>
      <c r="T13" s="2243"/>
      <c r="U13" s="2243"/>
      <c r="V13" s="2243"/>
      <c r="W13" s="2243"/>
      <c r="X13" s="2243"/>
      <c r="Y13" s="2243"/>
      <c r="Z13" s="2243"/>
      <c r="AA13" s="2243"/>
      <c r="AB13" s="2243"/>
      <c r="AC13" s="2243"/>
      <c r="AD13" s="2243"/>
      <c r="AE13" s="2243"/>
      <c r="AF13" s="2243"/>
      <c r="AG13" s="2243"/>
      <c r="AH13" s="2243"/>
      <c r="AI13" s="2243"/>
      <c r="AJ13" s="2243"/>
      <c r="AK13" s="2243"/>
      <c r="AL13" s="2243"/>
      <c r="AM13" s="2243"/>
      <c r="AN13" s="2243"/>
      <c r="AO13" s="2243"/>
    </row>
    <row r="14" spans="1:42" s="1471" customFormat="1" ht="15" customHeight="1">
      <c r="A14" s="2242"/>
      <c r="B14" s="2242"/>
      <c r="C14" s="2242"/>
      <c r="D14" s="2242"/>
      <c r="E14" s="2242"/>
      <c r="F14" s="2243" t="s">
        <v>3031</v>
      </c>
      <c r="G14" s="2243"/>
      <c r="H14" s="2243"/>
      <c r="I14" s="2243"/>
      <c r="J14" s="2243"/>
      <c r="K14" s="2243"/>
      <c r="L14" s="2243"/>
      <c r="M14" s="2243"/>
      <c r="N14" s="2243"/>
      <c r="O14" s="2243"/>
      <c r="P14" s="2243"/>
      <c r="Q14" s="2243"/>
      <c r="R14" s="2243"/>
      <c r="S14" s="2243"/>
      <c r="T14" s="2243"/>
      <c r="U14" s="2243"/>
      <c r="V14" s="2243"/>
      <c r="W14" s="2243"/>
      <c r="X14" s="2243"/>
      <c r="Y14" s="2243"/>
      <c r="Z14" s="2243"/>
      <c r="AA14" s="2243"/>
      <c r="AB14" s="2243"/>
      <c r="AC14" s="2243"/>
      <c r="AD14" s="2243"/>
      <c r="AE14" s="2243"/>
      <c r="AF14" s="2243"/>
      <c r="AG14" s="2243"/>
      <c r="AH14" s="2243"/>
      <c r="AI14" s="2243"/>
      <c r="AJ14" s="2243"/>
      <c r="AK14" s="2243"/>
      <c r="AL14" s="2243"/>
      <c r="AM14" s="2243"/>
      <c r="AN14" s="2243"/>
      <c r="AO14" s="2243"/>
    </row>
    <row r="15" spans="1:42" s="1471" customFormat="1" ht="15" customHeight="1">
      <c r="A15" s="2242"/>
      <c r="B15" s="2242"/>
      <c r="C15" s="2242"/>
      <c r="D15" s="2242"/>
      <c r="E15" s="2242"/>
      <c r="F15" s="2244" t="s">
        <v>3032</v>
      </c>
      <c r="G15" s="2245"/>
      <c r="H15" s="2245"/>
      <c r="I15" s="2245"/>
      <c r="J15" s="2245"/>
      <c r="K15" s="2245"/>
      <c r="L15" s="2245"/>
      <c r="M15" s="2245"/>
      <c r="N15" s="2246"/>
      <c r="O15" s="2232" t="s">
        <v>15</v>
      </c>
      <c r="P15" s="2233"/>
      <c r="Q15" s="2233"/>
      <c r="R15" s="2234"/>
      <c r="S15" s="2232"/>
      <c r="T15" s="2233"/>
      <c r="U15" s="2233"/>
      <c r="V15" s="2233"/>
      <c r="W15" s="2233"/>
      <c r="X15" s="2233"/>
      <c r="Y15" s="2233"/>
      <c r="Z15" s="2233"/>
      <c r="AA15" s="2233"/>
      <c r="AB15" s="2233"/>
      <c r="AC15" s="2233"/>
      <c r="AD15" s="2233"/>
      <c r="AE15" s="2233"/>
      <c r="AF15" s="2234"/>
      <c r="AG15" s="2250" t="s">
        <v>3033</v>
      </c>
      <c r="AH15" s="2251"/>
      <c r="AI15" s="2251"/>
      <c r="AJ15" s="2251"/>
      <c r="AK15" s="2251"/>
      <c r="AL15" s="2251"/>
      <c r="AM15" s="2251"/>
      <c r="AN15" s="2251"/>
      <c r="AO15" s="2252"/>
    </row>
    <row r="16" spans="1:42" s="1471" customFormat="1" ht="15" customHeight="1">
      <c r="A16" s="2242"/>
      <c r="B16" s="2242"/>
      <c r="C16" s="2242"/>
      <c r="D16" s="2242"/>
      <c r="E16" s="2242"/>
      <c r="F16" s="2247"/>
      <c r="G16" s="2248"/>
      <c r="H16" s="2248"/>
      <c r="I16" s="2248"/>
      <c r="J16" s="2248"/>
      <c r="K16" s="2248"/>
      <c r="L16" s="2248"/>
      <c r="M16" s="2248"/>
      <c r="N16" s="2249"/>
      <c r="O16" s="2247" t="s">
        <v>3034</v>
      </c>
      <c r="P16" s="2248"/>
      <c r="Q16" s="2248"/>
      <c r="R16" s="2249"/>
      <c r="S16" s="2224"/>
      <c r="T16" s="2223"/>
      <c r="U16" s="2223"/>
      <c r="V16" s="2223"/>
      <c r="W16" s="2223"/>
      <c r="X16" s="2223"/>
      <c r="Y16" s="2223"/>
      <c r="Z16" s="2223"/>
      <c r="AA16" s="2223"/>
      <c r="AB16" s="2223"/>
      <c r="AC16" s="2223"/>
      <c r="AD16" s="2223"/>
      <c r="AE16" s="2223"/>
      <c r="AF16" s="2225"/>
      <c r="AG16" s="2253"/>
      <c r="AH16" s="2254"/>
      <c r="AI16" s="2254"/>
      <c r="AJ16" s="2254"/>
      <c r="AK16" s="2254"/>
      <c r="AL16" s="2254"/>
      <c r="AM16" s="2254"/>
      <c r="AN16" s="2254"/>
      <c r="AO16" s="2255"/>
    </row>
    <row r="17" spans="1:41" s="1471" customFormat="1" ht="15" customHeight="1">
      <c r="A17" s="2242"/>
      <c r="B17" s="2242"/>
      <c r="C17" s="2242"/>
      <c r="D17" s="2242"/>
      <c r="E17" s="2242"/>
      <c r="F17" s="2243" t="s">
        <v>3035</v>
      </c>
      <c r="G17" s="2243"/>
      <c r="H17" s="2243"/>
      <c r="I17" s="2243"/>
      <c r="J17" s="2243"/>
      <c r="K17" s="2243"/>
      <c r="L17" s="2243"/>
      <c r="M17" s="2243"/>
      <c r="N17" s="2243"/>
      <c r="O17" s="2232"/>
      <c r="P17" s="2233"/>
      <c r="Q17" s="2233"/>
      <c r="R17" s="2233"/>
      <c r="S17" s="2233"/>
      <c r="T17" s="2233"/>
      <c r="U17" s="2233"/>
      <c r="V17" s="2233"/>
      <c r="W17" s="2233"/>
      <c r="X17" s="2233"/>
      <c r="Y17" s="2233"/>
      <c r="Z17" s="2233"/>
      <c r="AA17" s="2233"/>
      <c r="AB17" s="2233"/>
      <c r="AC17" s="2233"/>
      <c r="AD17" s="2233"/>
      <c r="AE17" s="2233"/>
      <c r="AF17" s="2234"/>
      <c r="AG17" s="2259" t="s">
        <v>3036</v>
      </c>
      <c r="AH17" s="2260"/>
      <c r="AI17" s="2260"/>
      <c r="AJ17" s="2260"/>
      <c r="AK17" s="2260"/>
      <c r="AL17" s="2260"/>
      <c r="AM17" s="2260"/>
      <c r="AN17" s="2260"/>
      <c r="AO17" s="2261"/>
    </row>
    <row r="18" spans="1:41" s="1471" customFormat="1" ht="15" customHeight="1">
      <c r="A18" s="2242"/>
      <c r="B18" s="2242"/>
      <c r="C18" s="2242"/>
      <c r="D18" s="2242"/>
      <c r="E18" s="2242"/>
      <c r="F18" s="2243" t="s">
        <v>3037</v>
      </c>
      <c r="G18" s="2243"/>
      <c r="H18" s="2243"/>
      <c r="I18" s="2243"/>
      <c r="J18" s="2243"/>
      <c r="K18" s="2243"/>
      <c r="L18" s="2243"/>
      <c r="M18" s="2243"/>
      <c r="N18" s="2243"/>
      <c r="O18" s="2232"/>
      <c r="P18" s="2233"/>
      <c r="Q18" s="2233"/>
      <c r="R18" s="2233"/>
      <c r="S18" s="2233"/>
      <c r="T18" s="2233"/>
      <c r="U18" s="2233"/>
      <c r="V18" s="2233"/>
      <c r="W18" s="2233"/>
      <c r="X18" s="2233"/>
      <c r="Y18" s="2233"/>
      <c r="Z18" s="2233"/>
      <c r="AA18" s="2233"/>
      <c r="AB18" s="2233"/>
      <c r="AC18" s="2233"/>
      <c r="AD18" s="2233"/>
      <c r="AE18" s="2233"/>
      <c r="AF18" s="2234"/>
      <c r="AG18" s="2263" t="s">
        <v>3038</v>
      </c>
      <c r="AH18" s="2264"/>
      <c r="AI18" s="2264"/>
      <c r="AJ18" s="2264"/>
      <c r="AK18" s="2264"/>
      <c r="AL18" s="2264"/>
      <c r="AM18" s="2264"/>
      <c r="AN18" s="2264"/>
      <c r="AO18" s="2265"/>
    </row>
    <row r="19" spans="1:41" s="1471" customFormat="1" ht="15" customHeight="1">
      <c r="A19" s="2242"/>
      <c r="B19" s="2242"/>
      <c r="C19" s="2242"/>
      <c r="D19" s="2242"/>
      <c r="E19" s="2242"/>
      <c r="F19" s="2243" t="s">
        <v>3039</v>
      </c>
      <c r="G19" s="2243"/>
      <c r="H19" s="2243"/>
      <c r="I19" s="2243"/>
      <c r="J19" s="2243"/>
      <c r="K19" s="2243"/>
      <c r="L19" s="2243"/>
      <c r="M19" s="2243"/>
      <c r="N19" s="2243"/>
      <c r="O19" s="2232"/>
      <c r="P19" s="2233"/>
      <c r="Q19" s="2233"/>
      <c r="R19" s="2233"/>
      <c r="S19" s="2233"/>
      <c r="T19" s="2233"/>
      <c r="U19" s="2233"/>
      <c r="V19" s="2233"/>
      <c r="W19" s="2233"/>
      <c r="X19" s="2233"/>
      <c r="Y19" s="2233"/>
      <c r="Z19" s="2233"/>
      <c r="AA19" s="2233"/>
      <c r="AB19" s="2233"/>
      <c r="AC19" s="2233"/>
      <c r="AD19" s="2233"/>
      <c r="AE19" s="2233"/>
      <c r="AF19" s="2234"/>
      <c r="AG19" s="2263" t="s">
        <v>3040</v>
      </c>
      <c r="AH19" s="2264"/>
      <c r="AI19" s="2264"/>
      <c r="AJ19" s="2264"/>
      <c r="AK19" s="2264"/>
      <c r="AL19" s="2264"/>
      <c r="AM19" s="2264"/>
      <c r="AN19" s="2264"/>
      <c r="AO19" s="2265"/>
    </row>
    <row r="20" spans="1:41" s="1471" customFormat="1" ht="15" customHeight="1">
      <c r="A20" s="2242"/>
      <c r="B20" s="2242"/>
      <c r="C20" s="2242"/>
      <c r="D20" s="2242"/>
      <c r="E20" s="2242"/>
      <c r="F20" s="2243" t="s">
        <v>3041</v>
      </c>
      <c r="G20" s="2243"/>
      <c r="H20" s="2243"/>
      <c r="I20" s="2243"/>
      <c r="J20" s="2243"/>
      <c r="K20" s="2243"/>
      <c r="L20" s="2243"/>
      <c r="M20" s="2243"/>
      <c r="N20" s="2243"/>
      <c r="O20" s="2232"/>
      <c r="P20" s="2233"/>
      <c r="Q20" s="2233"/>
      <c r="R20" s="2233"/>
      <c r="S20" s="2233"/>
      <c r="T20" s="2233"/>
      <c r="U20" s="2233"/>
      <c r="V20" s="2233"/>
      <c r="W20" s="2233"/>
      <c r="X20" s="2233"/>
      <c r="Y20" s="2233"/>
      <c r="Z20" s="2233"/>
      <c r="AA20" s="2233"/>
      <c r="AB20" s="2233"/>
      <c r="AC20" s="2233"/>
      <c r="AD20" s="2233"/>
      <c r="AE20" s="2233"/>
      <c r="AF20" s="2234"/>
      <c r="AG20" s="2259" t="s">
        <v>3042</v>
      </c>
      <c r="AH20" s="2260"/>
      <c r="AI20" s="2260"/>
      <c r="AJ20" s="2260"/>
      <c r="AK20" s="2260"/>
      <c r="AL20" s="2260"/>
      <c r="AM20" s="2260"/>
      <c r="AN20" s="2260"/>
      <c r="AO20" s="2261"/>
    </row>
    <row r="21" spans="1:41" s="1471" customFormat="1" ht="24.95" customHeight="1">
      <c r="A21" s="2242"/>
      <c r="B21" s="2242"/>
      <c r="C21" s="2242"/>
      <c r="D21" s="2242"/>
      <c r="E21" s="2242"/>
      <c r="F21" s="2257" t="s">
        <v>3043</v>
      </c>
      <c r="G21" s="2257"/>
      <c r="H21" s="2257"/>
      <c r="I21" s="2257"/>
      <c r="J21" s="2257"/>
      <c r="K21" s="2257"/>
      <c r="L21" s="2257"/>
      <c r="M21" s="2257"/>
      <c r="N21" s="2257"/>
      <c r="O21" s="2243"/>
      <c r="P21" s="2243"/>
      <c r="Q21" s="2243"/>
      <c r="R21" s="2243"/>
      <c r="S21" s="2243"/>
      <c r="T21" s="2243"/>
      <c r="U21" s="2243"/>
      <c r="V21" s="2243"/>
      <c r="W21" s="2243"/>
      <c r="X21" s="2243"/>
      <c r="Y21" s="2243"/>
      <c r="Z21" s="2243"/>
      <c r="AA21" s="2243"/>
      <c r="AB21" s="2243"/>
      <c r="AC21" s="2243"/>
      <c r="AD21" s="2243"/>
      <c r="AE21" s="2243"/>
      <c r="AF21" s="2243"/>
      <c r="AG21" s="2243"/>
      <c r="AH21" s="2243"/>
      <c r="AI21" s="2243"/>
      <c r="AJ21" s="2243"/>
      <c r="AK21" s="2243"/>
      <c r="AL21" s="2243"/>
      <c r="AM21" s="2243"/>
      <c r="AN21" s="2243"/>
      <c r="AO21" s="2243"/>
    </row>
    <row r="22" spans="1:41" s="1471" customFormat="1" ht="20.100000000000001" customHeight="1">
      <c r="A22" s="2242"/>
      <c r="B22" s="2242"/>
      <c r="C22" s="2242"/>
      <c r="D22" s="2242"/>
      <c r="E22" s="2242"/>
      <c r="F22" s="2243" t="s">
        <v>3044</v>
      </c>
      <c r="G22" s="2243"/>
      <c r="H22" s="2243"/>
      <c r="I22" s="2243"/>
      <c r="J22" s="2243"/>
      <c r="K22" s="2243"/>
      <c r="L22" s="2243"/>
      <c r="M22" s="2243"/>
      <c r="N22" s="2243"/>
      <c r="O22" s="2243"/>
      <c r="P22" s="2243"/>
      <c r="Q22" s="2243"/>
      <c r="R22" s="2243"/>
      <c r="S22" s="2243"/>
      <c r="T22" s="2243"/>
      <c r="U22" s="2243"/>
      <c r="V22" s="2243"/>
      <c r="W22" s="2243"/>
      <c r="X22" s="2243"/>
      <c r="Y22" s="2243"/>
      <c r="Z22" s="2243"/>
      <c r="AA22" s="2243"/>
      <c r="AB22" s="2243"/>
      <c r="AC22" s="2243"/>
      <c r="AD22" s="2243"/>
      <c r="AE22" s="2243"/>
      <c r="AF22" s="2243"/>
      <c r="AG22" s="2243"/>
      <c r="AH22" s="2243"/>
      <c r="AI22" s="2243"/>
      <c r="AJ22" s="2243"/>
      <c r="AK22" s="2243"/>
      <c r="AL22" s="2243"/>
      <c r="AM22" s="2243"/>
      <c r="AN22" s="2243"/>
      <c r="AO22" s="2243"/>
    </row>
    <row r="23" spans="1:41" s="1471" customFormat="1" ht="15" customHeight="1">
      <c r="A23" s="2242"/>
      <c r="B23" s="2242"/>
      <c r="C23" s="2242"/>
      <c r="D23" s="2242"/>
      <c r="E23" s="2242"/>
      <c r="F23" s="2243" t="s">
        <v>3045</v>
      </c>
      <c r="G23" s="2243"/>
      <c r="H23" s="2243"/>
      <c r="I23" s="2243"/>
      <c r="J23" s="2243"/>
      <c r="K23" s="2243"/>
      <c r="L23" s="2243"/>
      <c r="M23" s="2243"/>
      <c r="N23" s="2243"/>
      <c r="O23" s="2243" t="s">
        <v>1837</v>
      </c>
      <c r="P23" s="2243"/>
      <c r="Q23" s="2243"/>
      <c r="R23" s="2243"/>
      <c r="S23" s="2243"/>
      <c r="T23" s="2241"/>
      <c r="U23" s="2241"/>
      <c r="V23" s="2241"/>
      <c r="W23" s="2241"/>
      <c r="X23" s="2241"/>
      <c r="Y23" s="2241"/>
      <c r="Z23" s="2241"/>
      <c r="AA23" s="2241"/>
      <c r="AB23" s="2241"/>
      <c r="AC23" s="2241"/>
      <c r="AD23" s="2241"/>
      <c r="AE23" s="2241"/>
      <c r="AF23" s="2241"/>
      <c r="AG23" s="2241"/>
      <c r="AH23" s="2241"/>
      <c r="AI23" s="2241"/>
      <c r="AJ23" s="2241"/>
      <c r="AK23" s="2241"/>
      <c r="AL23" s="2241"/>
      <c r="AM23" s="2241"/>
      <c r="AN23" s="2241"/>
      <c r="AO23" s="2241"/>
    </row>
    <row r="24" spans="1:41" s="1471" customFormat="1" ht="15" customHeight="1">
      <c r="A24" s="2242"/>
      <c r="B24" s="2242"/>
      <c r="C24" s="2242"/>
      <c r="D24" s="2242"/>
      <c r="E24" s="2242"/>
      <c r="F24" s="2243"/>
      <c r="G24" s="2243"/>
      <c r="H24" s="2243"/>
      <c r="I24" s="2243"/>
      <c r="J24" s="2243"/>
      <c r="K24" s="2243"/>
      <c r="L24" s="2243"/>
      <c r="M24" s="2243"/>
      <c r="N24" s="2243"/>
      <c r="O24" s="2243" t="s">
        <v>3046</v>
      </c>
      <c r="P24" s="2243"/>
      <c r="Q24" s="2243"/>
      <c r="R24" s="2243"/>
      <c r="S24" s="2243"/>
      <c r="T24" s="2241"/>
      <c r="U24" s="2241"/>
      <c r="V24" s="2241"/>
      <c r="W24" s="2241"/>
      <c r="X24" s="2241"/>
      <c r="Y24" s="2241"/>
      <c r="Z24" s="2241"/>
      <c r="AA24" s="2241"/>
      <c r="AB24" s="2241"/>
      <c r="AC24" s="2241"/>
      <c r="AD24" s="2241"/>
      <c r="AE24" s="2241"/>
      <c r="AF24" s="2241"/>
      <c r="AG24" s="2241"/>
      <c r="AH24" s="2241"/>
      <c r="AI24" s="2241"/>
      <c r="AJ24" s="2241"/>
      <c r="AK24" s="2241"/>
      <c r="AL24" s="2241"/>
      <c r="AM24" s="2241"/>
      <c r="AN24" s="2241"/>
      <c r="AO24" s="2241"/>
    </row>
    <row r="25" spans="1:41" s="1471" customFormat="1" ht="15" customHeight="1">
      <c r="A25" s="2242"/>
      <c r="B25" s="2242"/>
      <c r="C25" s="2242"/>
      <c r="D25" s="2242"/>
      <c r="E25" s="2242"/>
      <c r="F25" s="2243"/>
      <c r="G25" s="2243"/>
      <c r="H25" s="2243"/>
      <c r="I25" s="2243"/>
      <c r="J25" s="2243"/>
      <c r="K25" s="2243"/>
      <c r="L25" s="2243"/>
      <c r="M25" s="2243"/>
      <c r="N25" s="2243"/>
      <c r="O25" s="2267" t="s">
        <v>3047</v>
      </c>
      <c r="P25" s="2268"/>
      <c r="Q25" s="2268"/>
      <c r="R25" s="2268"/>
      <c r="S25" s="2268"/>
      <c r="T25" s="2224" t="s">
        <v>265</v>
      </c>
      <c r="U25" s="2223"/>
      <c r="V25" s="2223"/>
      <c r="W25" s="2223"/>
      <c r="X25" s="2223"/>
      <c r="Y25" s="2223"/>
      <c r="Z25" s="2223"/>
      <c r="AA25" s="2223"/>
      <c r="AB25" s="2223"/>
      <c r="AC25" s="2223"/>
      <c r="AD25" s="2225"/>
      <c r="AE25" s="2224" t="s">
        <v>3048</v>
      </c>
      <c r="AF25" s="2223"/>
      <c r="AG25" s="2223"/>
      <c r="AH25" s="2223"/>
      <c r="AI25" s="2223"/>
      <c r="AJ25" s="2223"/>
      <c r="AK25" s="2223"/>
      <c r="AL25" s="2223"/>
      <c r="AM25" s="2223"/>
      <c r="AN25" s="2223"/>
      <c r="AO25" s="2225"/>
    </row>
    <row r="26" spans="1:41" s="1471" customFormat="1" ht="15" customHeight="1">
      <c r="A26" s="2242"/>
      <c r="B26" s="2242"/>
      <c r="C26" s="2242"/>
      <c r="D26" s="2242"/>
      <c r="E26" s="2242"/>
      <c r="F26" s="2243"/>
      <c r="G26" s="2243"/>
      <c r="H26" s="2243"/>
      <c r="I26" s="2243"/>
      <c r="J26" s="2243"/>
      <c r="K26" s="2243"/>
      <c r="L26" s="2243"/>
      <c r="M26" s="2243"/>
      <c r="N26" s="2243"/>
      <c r="O26" s="2268"/>
      <c r="P26" s="2268"/>
      <c r="Q26" s="2268"/>
      <c r="R26" s="2268"/>
      <c r="S26" s="2268"/>
      <c r="T26" s="2266"/>
      <c r="U26" s="2235"/>
      <c r="V26" s="2235"/>
      <c r="W26" s="2235"/>
      <c r="X26" s="2235"/>
      <c r="Y26" s="2235"/>
      <c r="Z26" s="2235"/>
      <c r="AA26" s="2235"/>
      <c r="AB26" s="2235"/>
      <c r="AC26" s="2235"/>
      <c r="AD26" s="2236"/>
      <c r="AE26" s="2266"/>
      <c r="AF26" s="2236"/>
      <c r="AG26" s="1552" t="s">
        <v>258</v>
      </c>
      <c r="AH26" s="1552"/>
      <c r="AI26" s="1552" t="s">
        <v>3015</v>
      </c>
      <c r="AJ26" s="1552" t="s">
        <v>3018</v>
      </c>
      <c r="AK26" s="2266"/>
      <c r="AL26" s="2236"/>
      <c r="AM26" s="1552" t="s">
        <v>258</v>
      </c>
      <c r="AN26" s="1552"/>
      <c r="AO26" s="1553" t="s">
        <v>2103</v>
      </c>
    </row>
    <row r="27" spans="1:41" s="1471" customFormat="1" ht="15" customHeight="1">
      <c r="A27" s="2242"/>
      <c r="B27" s="2242"/>
      <c r="C27" s="2242"/>
      <c r="D27" s="2242"/>
      <c r="E27" s="2242"/>
      <c r="F27" s="2243"/>
      <c r="G27" s="2243"/>
      <c r="H27" s="2243"/>
      <c r="I27" s="2243"/>
      <c r="J27" s="2243"/>
      <c r="K27" s="2243"/>
      <c r="L27" s="2243"/>
      <c r="M27" s="2243"/>
      <c r="N27" s="2243"/>
      <c r="O27" s="2268"/>
      <c r="P27" s="2268"/>
      <c r="Q27" s="2268"/>
      <c r="R27" s="2268"/>
      <c r="S27" s="2268"/>
      <c r="T27" s="2266"/>
      <c r="U27" s="2235"/>
      <c r="V27" s="2235"/>
      <c r="W27" s="2235"/>
      <c r="X27" s="2235"/>
      <c r="Y27" s="2235"/>
      <c r="Z27" s="2235"/>
      <c r="AA27" s="2235"/>
      <c r="AB27" s="2235"/>
      <c r="AC27" s="2235"/>
      <c r="AD27" s="2236"/>
      <c r="AE27" s="2266"/>
      <c r="AF27" s="2236"/>
      <c r="AG27" s="1552" t="s">
        <v>258</v>
      </c>
      <c r="AH27" s="1552"/>
      <c r="AI27" s="1552" t="s">
        <v>3015</v>
      </c>
      <c r="AJ27" s="1552" t="s">
        <v>3018</v>
      </c>
      <c r="AK27" s="2266"/>
      <c r="AL27" s="2236"/>
      <c r="AM27" s="1552" t="s">
        <v>258</v>
      </c>
      <c r="AN27" s="1552"/>
      <c r="AO27" s="1553" t="s">
        <v>2103</v>
      </c>
    </row>
    <row r="28" spans="1:41" s="1471" customFormat="1" ht="15" customHeight="1">
      <c r="A28" s="2242"/>
      <c r="B28" s="2242"/>
      <c r="C28" s="2242"/>
      <c r="D28" s="2242"/>
      <c r="E28" s="2242"/>
      <c r="F28" s="2243"/>
      <c r="G28" s="2243"/>
      <c r="H28" s="2243"/>
      <c r="I28" s="2243"/>
      <c r="J28" s="2243"/>
      <c r="K28" s="2243"/>
      <c r="L28" s="2243"/>
      <c r="M28" s="2243"/>
      <c r="N28" s="2243"/>
      <c r="O28" s="2268"/>
      <c r="P28" s="2268"/>
      <c r="Q28" s="2268"/>
      <c r="R28" s="2268"/>
      <c r="S28" s="2268"/>
      <c r="T28" s="2269" t="s">
        <v>3049</v>
      </c>
      <c r="U28" s="2270"/>
      <c r="V28" s="2270"/>
      <c r="W28" s="2270"/>
      <c r="X28" s="2270"/>
      <c r="Y28" s="2270"/>
      <c r="Z28" s="2270"/>
      <c r="AA28" s="2270"/>
      <c r="AB28" s="2270"/>
      <c r="AC28" s="2270"/>
      <c r="AD28" s="2270"/>
      <c r="AE28" s="2270"/>
      <c r="AF28" s="2270"/>
      <c r="AG28" s="2270"/>
      <c r="AH28" s="2270"/>
      <c r="AI28" s="2271"/>
      <c r="AJ28" s="2266"/>
      <c r="AK28" s="2236"/>
      <c r="AL28" s="1553" t="s">
        <v>258</v>
      </c>
      <c r="AM28" s="2266"/>
      <c r="AN28" s="2236"/>
      <c r="AO28" s="1553" t="s">
        <v>2103</v>
      </c>
    </row>
    <row r="29" spans="1:41" s="1471" customFormat="1" ht="15" customHeight="1">
      <c r="O29" s="1560"/>
      <c r="P29" s="1560"/>
      <c r="Q29" s="1560"/>
      <c r="R29" s="1560"/>
      <c r="S29" s="1560"/>
      <c r="T29" s="1560"/>
      <c r="U29" s="1560"/>
      <c r="V29" s="1560"/>
      <c r="W29" s="1560"/>
      <c r="X29" s="1560"/>
      <c r="Y29" s="1560"/>
      <c r="Z29" s="1560"/>
      <c r="AA29" s="1560"/>
      <c r="AB29" s="1560"/>
      <c r="AC29" s="1560"/>
      <c r="AD29" s="1560"/>
      <c r="AE29" s="1560"/>
      <c r="AF29" s="1560"/>
      <c r="AG29" s="1560"/>
      <c r="AH29" s="1560"/>
      <c r="AI29" s="1560"/>
      <c r="AJ29" s="1560"/>
      <c r="AK29" s="1560"/>
      <c r="AL29" s="1560"/>
      <c r="AM29" s="1560"/>
      <c r="AN29" s="1560"/>
      <c r="AO29" s="1561"/>
    </row>
    <row r="30" spans="1:41" ht="15" customHeight="1">
      <c r="A30" s="2242" t="s">
        <v>3050</v>
      </c>
      <c r="B30" s="2242"/>
      <c r="C30" s="2242"/>
      <c r="D30" s="2242"/>
      <c r="E30" s="2242"/>
      <c r="F30" s="2243" t="s">
        <v>3030</v>
      </c>
      <c r="G30" s="2243"/>
      <c r="H30" s="2243"/>
      <c r="I30" s="2243"/>
      <c r="J30" s="2243"/>
      <c r="K30" s="2243"/>
      <c r="L30" s="2243"/>
      <c r="M30" s="2243"/>
      <c r="N30" s="2243"/>
      <c r="O30" s="2243"/>
      <c r="P30" s="2243"/>
      <c r="Q30" s="2243"/>
      <c r="R30" s="2243"/>
      <c r="S30" s="2243"/>
      <c r="T30" s="2243"/>
      <c r="U30" s="2243"/>
      <c r="V30" s="2243"/>
      <c r="W30" s="2243"/>
      <c r="X30" s="2243"/>
      <c r="Y30" s="2243"/>
      <c r="Z30" s="2243"/>
      <c r="AA30" s="2243"/>
      <c r="AB30" s="2243"/>
      <c r="AC30" s="2243"/>
      <c r="AD30" s="2243"/>
      <c r="AE30" s="2243"/>
      <c r="AF30" s="2243"/>
      <c r="AG30" s="2243"/>
      <c r="AH30" s="2243"/>
      <c r="AI30" s="2243"/>
      <c r="AJ30" s="2243"/>
      <c r="AK30" s="2243"/>
      <c r="AL30" s="2243"/>
      <c r="AM30" s="2243"/>
      <c r="AN30" s="2243"/>
      <c r="AO30" s="2243"/>
    </row>
    <row r="31" spans="1:41" ht="15" customHeight="1">
      <c r="A31" s="2242"/>
      <c r="B31" s="2242"/>
      <c r="C31" s="2242"/>
      <c r="D31" s="2242"/>
      <c r="E31" s="2242"/>
      <c r="F31" s="2243" t="s">
        <v>3051</v>
      </c>
      <c r="G31" s="2243"/>
      <c r="H31" s="2243"/>
      <c r="I31" s="2243"/>
      <c r="J31" s="2243"/>
      <c r="K31" s="2243"/>
      <c r="L31" s="2243"/>
      <c r="M31" s="2243"/>
      <c r="N31" s="2243"/>
      <c r="O31" s="2243"/>
      <c r="P31" s="2243"/>
      <c r="Q31" s="2243"/>
      <c r="R31" s="2243"/>
      <c r="S31" s="2243"/>
      <c r="T31" s="2243"/>
      <c r="U31" s="2243"/>
      <c r="V31" s="2243"/>
      <c r="W31" s="2243"/>
      <c r="X31" s="2243"/>
      <c r="Y31" s="2243"/>
      <c r="Z31" s="2243"/>
      <c r="AA31" s="2243"/>
      <c r="AB31" s="2243"/>
      <c r="AC31" s="2243"/>
      <c r="AD31" s="2243"/>
      <c r="AE31" s="2243"/>
      <c r="AF31" s="2243"/>
      <c r="AG31" s="2243"/>
      <c r="AH31" s="2243"/>
      <c r="AI31" s="2243"/>
      <c r="AJ31" s="2243"/>
      <c r="AK31" s="2243"/>
      <c r="AL31" s="2243"/>
      <c r="AM31" s="2243"/>
      <c r="AN31" s="2243"/>
      <c r="AO31" s="2243"/>
    </row>
    <row r="32" spans="1:41" ht="15" customHeight="1">
      <c r="A32" s="2242"/>
      <c r="B32" s="2242"/>
      <c r="C32" s="2242"/>
      <c r="D32" s="2242"/>
      <c r="E32" s="2242"/>
      <c r="F32" s="2243" t="s">
        <v>3035</v>
      </c>
      <c r="G32" s="2243"/>
      <c r="H32" s="2243"/>
      <c r="I32" s="2243"/>
      <c r="J32" s="2243"/>
      <c r="K32" s="2243"/>
      <c r="L32" s="2243"/>
      <c r="M32" s="2243"/>
      <c r="N32" s="2243"/>
      <c r="O32" s="2232"/>
      <c r="P32" s="2233"/>
      <c r="Q32" s="2233"/>
      <c r="R32" s="2233"/>
      <c r="S32" s="2233"/>
      <c r="T32" s="2233"/>
      <c r="U32" s="2233"/>
      <c r="V32" s="2233"/>
      <c r="W32" s="2233"/>
      <c r="X32" s="2233"/>
      <c r="Y32" s="2233"/>
      <c r="Z32" s="2233"/>
      <c r="AA32" s="2233"/>
      <c r="AB32" s="2233"/>
      <c r="AC32" s="2233"/>
      <c r="AD32" s="2233"/>
      <c r="AE32" s="2233"/>
      <c r="AF32" s="2234"/>
      <c r="AG32" s="2259" t="s">
        <v>3036</v>
      </c>
      <c r="AH32" s="2260"/>
      <c r="AI32" s="2260"/>
      <c r="AJ32" s="2260"/>
      <c r="AK32" s="2260"/>
      <c r="AL32" s="2260"/>
      <c r="AM32" s="2260"/>
      <c r="AN32" s="2260"/>
      <c r="AO32" s="2261"/>
    </row>
    <row r="33" spans="1:41" ht="15" customHeight="1">
      <c r="A33" s="2242"/>
      <c r="B33" s="2242"/>
      <c r="C33" s="2242"/>
      <c r="D33" s="2242"/>
      <c r="E33" s="2242"/>
      <c r="F33" s="2243" t="s">
        <v>3037</v>
      </c>
      <c r="G33" s="2243"/>
      <c r="H33" s="2243"/>
      <c r="I33" s="2243"/>
      <c r="J33" s="2243"/>
      <c r="K33" s="2243"/>
      <c r="L33" s="2243"/>
      <c r="M33" s="2243"/>
      <c r="N33" s="2243"/>
      <c r="O33" s="2232"/>
      <c r="P33" s="2233"/>
      <c r="Q33" s="2233"/>
      <c r="R33" s="2233"/>
      <c r="S33" s="2233"/>
      <c r="T33" s="2233"/>
      <c r="U33" s="2233"/>
      <c r="V33" s="2233"/>
      <c r="W33" s="2233"/>
      <c r="X33" s="2233"/>
      <c r="Y33" s="2233"/>
      <c r="Z33" s="2233"/>
      <c r="AA33" s="2233"/>
      <c r="AB33" s="2233"/>
      <c r="AC33" s="2233"/>
      <c r="AD33" s="2233"/>
      <c r="AE33" s="2233"/>
      <c r="AF33" s="2234"/>
      <c r="AG33" s="2263" t="s">
        <v>3038</v>
      </c>
      <c r="AH33" s="2264"/>
      <c r="AI33" s="2264"/>
      <c r="AJ33" s="2264"/>
      <c r="AK33" s="2264"/>
      <c r="AL33" s="2264"/>
      <c r="AM33" s="2264"/>
      <c r="AN33" s="2264"/>
      <c r="AO33" s="2265"/>
    </row>
    <row r="34" spans="1:41" ht="15" customHeight="1">
      <c r="A34" s="2242"/>
      <c r="B34" s="2242"/>
      <c r="C34" s="2242"/>
      <c r="D34" s="2242"/>
      <c r="E34" s="2242"/>
      <c r="F34" s="2243" t="s">
        <v>3039</v>
      </c>
      <c r="G34" s="2243"/>
      <c r="H34" s="2243"/>
      <c r="I34" s="2243"/>
      <c r="J34" s="2243"/>
      <c r="K34" s="2243"/>
      <c r="L34" s="2243"/>
      <c r="M34" s="2243"/>
      <c r="N34" s="2243"/>
      <c r="O34" s="2232"/>
      <c r="P34" s="2233"/>
      <c r="Q34" s="2233"/>
      <c r="R34" s="2233"/>
      <c r="S34" s="2233"/>
      <c r="T34" s="2233"/>
      <c r="U34" s="2233"/>
      <c r="V34" s="2233"/>
      <c r="W34" s="2233"/>
      <c r="X34" s="2233"/>
      <c r="Y34" s="2233"/>
      <c r="Z34" s="2233"/>
      <c r="AA34" s="2233"/>
      <c r="AB34" s="2233"/>
      <c r="AC34" s="2233"/>
      <c r="AD34" s="2233"/>
      <c r="AE34" s="2233"/>
      <c r="AF34" s="2234"/>
      <c r="AG34" s="2263" t="s">
        <v>3040</v>
      </c>
      <c r="AH34" s="2264"/>
      <c r="AI34" s="2264"/>
      <c r="AJ34" s="2264"/>
      <c r="AK34" s="2264"/>
      <c r="AL34" s="2264"/>
      <c r="AM34" s="2264"/>
      <c r="AN34" s="2264"/>
      <c r="AO34" s="2265"/>
    </row>
    <row r="35" spans="1:41" ht="15" customHeight="1">
      <c r="A35" s="2242"/>
      <c r="B35" s="2242"/>
      <c r="C35" s="2242"/>
      <c r="D35" s="2242"/>
      <c r="E35" s="2242"/>
      <c r="F35" s="2243" t="s">
        <v>3041</v>
      </c>
      <c r="G35" s="2243"/>
      <c r="H35" s="2243"/>
      <c r="I35" s="2243"/>
      <c r="J35" s="2243"/>
      <c r="K35" s="2243"/>
      <c r="L35" s="2243"/>
      <c r="M35" s="2243"/>
      <c r="N35" s="2243"/>
      <c r="O35" s="2232"/>
      <c r="P35" s="2233"/>
      <c r="Q35" s="2233"/>
      <c r="R35" s="2233"/>
      <c r="S35" s="2233"/>
      <c r="T35" s="2233"/>
      <c r="U35" s="2233"/>
      <c r="V35" s="2233"/>
      <c r="W35" s="2233"/>
      <c r="X35" s="2233"/>
      <c r="Y35" s="2233"/>
      <c r="Z35" s="2233"/>
      <c r="AA35" s="2233"/>
      <c r="AB35" s="2233"/>
      <c r="AC35" s="2233"/>
      <c r="AD35" s="2233"/>
      <c r="AE35" s="2233"/>
      <c r="AF35" s="2234"/>
      <c r="AG35" s="2259" t="s">
        <v>3042</v>
      </c>
      <c r="AH35" s="2260"/>
      <c r="AI35" s="2260"/>
      <c r="AJ35" s="2260"/>
      <c r="AK35" s="2260"/>
      <c r="AL35" s="2260"/>
      <c r="AM35" s="2260"/>
      <c r="AN35" s="2260"/>
      <c r="AO35" s="2261"/>
    </row>
    <row r="36" spans="1:41" ht="24.95" customHeight="1">
      <c r="A36" s="2242"/>
      <c r="B36" s="2242"/>
      <c r="C36" s="2242"/>
      <c r="D36" s="2242"/>
      <c r="E36" s="2242"/>
      <c r="F36" s="2257" t="s">
        <v>3043</v>
      </c>
      <c r="G36" s="2257"/>
      <c r="H36" s="2257"/>
      <c r="I36" s="2257"/>
      <c r="J36" s="2257"/>
      <c r="K36" s="2257"/>
      <c r="L36" s="2257"/>
      <c r="M36" s="2257"/>
      <c r="N36" s="2257"/>
      <c r="O36" s="2243"/>
      <c r="P36" s="2243"/>
      <c r="Q36" s="2243"/>
      <c r="R36" s="2243"/>
      <c r="S36" s="2243"/>
      <c r="T36" s="2243"/>
      <c r="U36" s="2243"/>
      <c r="V36" s="2243"/>
      <c r="W36" s="2243"/>
      <c r="X36" s="2243"/>
      <c r="Y36" s="2243"/>
      <c r="Z36" s="2243"/>
      <c r="AA36" s="2243"/>
      <c r="AB36" s="2243"/>
      <c r="AC36" s="2243"/>
      <c r="AD36" s="2243"/>
      <c r="AE36" s="2243"/>
      <c r="AF36" s="2243"/>
      <c r="AG36" s="2243"/>
      <c r="AH36" s="2243"/>
      <c r="AI36" s="2243"/>
      <c r="AJ36" s="2243"/>
      <c r="AK36" s="2243"/>
      <c r="AL36" s="2243"/>
      <c r="AM36" s="2243"/>
      <c r="AN36" s="2243"/>
      <c r="AO36" s="2243"/>
    </row>
    <row r="37" spans="1:41" ht="15" customHeight="1">
      <c r="A37" s="2242"/>
      <c r="B37" s="2242"/>
      <c r="C37" s="2242"/>
      <c r="D37" s="2242"/>
      <c r="E37" s="2242"/>
      <c r="F37" s="2243" t="s">
        <v>3044</v>
      </c>
      <c r="G37" s="2243"/>
      <c r="H37" s="2243"/>
      <c r="I37" s="2243"/>
      <c r="J37" s="2243"/>
      <c r="K37" s="2243"/>
      <c r="L37" s="2243"/>
      <c r="M37" s="2243"/>
      <c r="N37" s="2243"/>
      <c r="O37" s="2243"/>
      <c r="P37" s="2243"/>
      <c r="Q37" s="2243"/>
      <c r="R37" s="2243"/>
      <c r="S37" s="2243"/>
      <c r="T37" s="2243"/>
      <c r="U37" s="2243"/>
      <c r="V37" s="2243"/>
      <c r="W37" s="2243"/>
      <c r="X37" s="2243"/>
      <c r="Y37" s="2243"/>
      <c r="Z37" s="2243"/>
      <c r="AA37" s="2243"/>
      <c r="AB37" s="2243"/>
      <c r="AC37" s="2243"/>
      <c r="AD37" s="2243"/>
      <c r="AE37" s="2243"/>
      <c r="AF37" s="2243"/>
      <c r="AG37" s="2243"/>
      <c r="AH37" s="2243"/>
      <c r="AI37" s="2243"/>
      <c r="AJ37" s="2243"/>
      <c r="AK37" s="2243"/>
      <c r="AL37" s="2243"/>
      <c r="AM37" s="2243"/>
      <c r="AN37" s="2243"/>
      <c r="AO37" s="2243"/>
    </row>
    <row r="38" spans="1:41" ht="15" customHeight="1">
      <c r="A38" s="2242"/>
      <c r="B38" s="2242"/>
      <c r="C38" s="2242"/>
      <c r="D38" s="2242"/>
      <c r="E38" s="2242"/>
      <c r="F38" s="2243" t="s">
        <v>3045</v>
      </c>
      <c r="G38" s="2243"/>
      <c r="H38" s="2243"/>
      <c r="I38" s="2243"/>
      <c r="J38" s="2243"/>
      <c r="K38" s="2243"/>
      <c r="L38" s="2243"/>
      <c r="M38" s="2243"/>
      <c r="N38" s="2243"/>
      <c r="O38" s="2243" t="s">
        <v>1837</v>
      </c>
      <c r="P38" s="2243"/>
      <c r="Q38" s="2243"/>
      <c r="R38" s="2243"/>
      <c r="S38" s="2243"/>
      <c r="T38" s="2241"/>
      <c r="U38" s="2241"/>
      <c r="V38" s="2241"/>
      <c r="W38" s="2241"/>
      <c r="X38" s="2241"/>
      <c r="Y38" s="2241"/>
      <c r="Z38" s="2241"/>
      <c r="AA38" s="2241"/>
      <c r="AB38" s="2241"/>
      <c r="AC38" s="2241"/>
      <c r="AD38" s="2241"/>
      <c r="AE38" s="2241"/>
      <c r="AF38" s="2241"/>
      <c r="AG38" s="2241"/>
      <c r="AH38" s="2241"/>
      <c r="AI38" s="2241"/>
      <c r="AJ38" s="2241"/>
      <c r="AK38" s="2241"/>
      <c r="AL38" s="2241"/>
      <c r="AM38" s="2241"/>
      <c r="AN38" s="2241"/>
      <c r="AO38" s="2241"/>
    </row>
    <row r="39" spans="1:41" ht="15" customHeight="1">
      <c r="A39" s="2242"/>
      <c r="B39" s="2242"/>
      <c r="C39" s="2242"/>
      <c r="D39" s="2242"/>
      <c r="E39" s="2242"/>
      <c r="F39" s="2243"/>
      <c r="G39" s="2243"/>
      <c r="H39" s="2243"/>
      <c r="I39" s="2243"/>
      <c r="J39" s="2243"/>
      <c r="K39" s="2243"/>
      <c r="L39" s="2243"/>
      <c r="M39" s="2243"/>
      <c r="N39" s="2243"/>
      <c r="O39" s="2243" t="s">
        <v>3046</v>
      </c>
      <c r="P39" s="2243"/>
      <c r="Q39" s="2243"/>
      <c r="R39" s="2243"/>
      <c r="S39" s="2243"/>
      <c r="T39" s="2241"/>
      <c r="U39" s="2241"/>
      <c r="V39" s="2241"/>
      <c r="W39" s="2241"/>
      <c r="X39" s="2241"/>
      <c r="Y39" s="2241"/>
      <c r="Z39" s="2241"/>
      <c r="AA39" s="2241"/>
      <c r="AB39" s="2241"/>
      <c r="AC39" s="2241"/>
      <c r="AD39" s="2241"/>
      <c r="AE39" s="2241"/>
      <c r="AF39" s="2241"/>
      <c r="AG39" s="2241"/>
      <c r="AH39" s="2241"/>
      <c r="AI39" s="2241"/>
      <c r="AJ39" s="2241"/>
      <c r="AK39" s="2241"/>
      <c r="AL39" s="2241"/>
      <c r="AM39" s="2241"/>
      <c r="AN39" s="2241"/>
      <c r="AO39" s="2241"/>
    </row>
    <row r="40" spans="1:41" ht="15" customHeight="1">
      <c r="A40" s="2242"/>
      <c r="B40" s="2242"/>
      <c r="C40" s="2242"/>
      <c r="D40" s="2242"/>
      <c r="E40" s="2242"/>
      <c r="F40" s="2243"/>
      <c r="G40" s="2243"/>
      <c r="H40" s="2243"/>
      <c r="I40" s="2243"/>
      <c r="J40" s="2243"/>
      <c r="K40" s="2243"/>
      <c r="L40" s="2243"/>
      <c r="M40" s="2243"/>
      <c r="N40" s="2243"/>
      <c r="O40" s="2267" t="s">
        <v>3047</v>
      </c>
      <c r="P40" s="2268"/>
      <c r="Q40" s="2268"/>
      <c r="R40" s="2268"/>
      <c r="S40" s="2268"/>
      <c r="T40" s="2224" t="s">
        <v>265</v>
      </c>
      <c r="U40" s="2223"/>
      <c r="V40" s="2223"/>
      <c r="W40" s="2223"/>
      <c r="X40" s="2223"/>
      <c r="Y40" s="2223"/>
      <c r="Z40" s="2223"/>
      <c r="AA40" s="2223"/>
      <c r="AB40" s="2223"/>
      <c r="AC40" s="2223"/>
      <c r="AD40" s="2225"/>
      <c r="AE40" s="2224" t="s">
        <v>3048</v>
      </c>
      <c r="AF40" s="2223"/>
      <c r="AG40" s="2223"/>
      <c r="AH40" s="2223"/>
      <c r="AI40" s="2223"/>
      <c r="AJ40" s="2223"/>
      <c r="AK40" s="2223"/>
      <c r="AL40" s="2223"/>
      <c r="AM40" s="2223"/>
      <c r="AN40" s="2223"/>
      <c r="AO40" s="2225"/>
    </row>
    <row r="41" spans="1:41" ht="15" customHeight="1">
      <c r="A41" s="2242"/>
      <c r="B41" s="2242"/>
      <c r="C41" s="2242"/>
      <c r="D41" s="2242"/>
      <c r="E41" s="2242"/>
      <c r="F41" s="2243"/>
      <c r="G41" s="2243"/>
      <c r="H41" s="2243"/>
      <c r="I41" s="2243"/>
      <c r="J41" s="2243"/>
      <c r="K41" s="2243"/>
      <c r="L41" s="2243"/>
      <c r="M41" s="2243"/>
      <c r="N41" s="2243"/>
      <c r="O41" s="2268"/>
      <c r="P41" s="2268"/>
      <c r="Q41" s="2268"/>
      <c r="R41" s="2268"/>
      <c r="S41" s="2268"/>
      <c r="T41" s="2266"/>
      <c r="U41" s="2235"/>
      <c r="V41" s="2235"/>
      <c r="W41" s="2235"/>
      <c r="X41" s="2235"/>
      <c r="Y41" s="2235"/>
      <c r="Z41" s="2235"/>
      <c r="AA41" s="2235"/>
      <c r="AB41" s="2235"/>
      <c r="AC41" s="2235"/>
      <c r="AD41" s="2236"/>
      <c r="AE41" s="2266"/>
      <c r="AF41" s="2236"/>
      <c r="AG41" s="1552" t="s">
        <v>258</v>
      </c>
      <c r="AH41" s="1552"/>
      <c r="AI41" s="1552" t="s">
        <v>3015</v>
      </c>
      <c r="AJ41" s="1552" t="s">
        <v>3018</v>
      </c>
      <c r="AK41" s="2266"/>
      <c r="AL41" s="2236"/>
      <c r="AM41" s="1552" t="s">
        <v>258</v>
      </c>
      <c r="AN41" s="1552"/>
      <c r="AO41" s="1553" t="s">
        <v>2103</v>
      </c>
    </row>
    <row r="42" spans="1:41" ht="15" customHeight="1">
      <c r="A42" s="2242"/>
      <c r="B42" s="2242"/>
      <c r="C42" s="2242"/>
      <c r="D42" s="2242"/>
      <c r="E42" s="2242"/>
      <c r="F42" s="2243"/>
      <c r="G42" s="2243"/>
      <c r="H42" s="2243"/>
      <c r="I42" s="2243"/>
      <c r="J42" s="2243"/>
      <c r="K42" s="2243"/>
      <c r="L42" s="2243"/>
      <c r="M42" s="2243"/>
      <c r="N42" s="2243"/>
      <c r="O42" s="2268"/>
      <c r="P42" s="2268"/>
      <c r="Q42" s="2268"/>
      <c r="R42" s="2268"/>
      <c r="S42" s="2268"/>
      <c r="T42" s="2266"/>
      <c r="U42" s="2235"/>
      <c r="V42" s="2235"/>
      <c r="W42" s="2235"/>
      <c r="X42" s="2235"/>
      <c r="Y42" s="2235"/>
      <c r="Z42" s="2235"/>
      <c r="AA42" s="2235"/>
      <c r="AB42" s="2235"/>
      <c r="AC42" s="2235"/>
      <c r="AD42" s="2236"/>
      <c r="AE42" s="2266"/>
      <c r="AF42" s="2236"/>
      <c r="AG42" s="1552" t="s">
        <v>258</v>
      </c>
      <c r="AH42" s="1552"/>
      <c r="AI42" s="1552" t="s">
        <v>3015</v>
      </c>
      <c r="AJ42" s="1552" t="s">
        <v>3018</v>
      </c>
      <c r="AK42" s="2266"/>
      <c r="AL42" s="2236"/>
      <c r="AM42" s="1552" t="s">
        <v>258</v>
      </c>
      <c r="AN42" s="1552"/>
      <c r="AO42" s="1553" t="s">
        <v>2103</v>
      </c>
    </row>
    <row r="43" spans="1:41" ht="15" customHeight="1">
      <c r="A43" s="2242"/>
      <c r="B43" s="2242"/>
      <c r="C43" s="2242"/>
      <c r="D43" s="2242"/>
      <c r="E43" s="2242"/>
      <c r="F43" s="2243"/>
      <c r="G43" s="2243"/>
      <c r="H43" s="2243"/>
      <c r="I43" s="2243"/>
      <c r="J43" s="2243"/>
      <c r="K43" s="2243"/>
      <c r="L43" s="2243"/>
      <c r="M43" s="2243"/>
      <c r="N43" s="2243"/>
      <c r="O43" s="2268"/>
      <c r="P43" s="2268"/>
      <c r="Q43" s="2268"/>
      <c r="R43" s="2268"/>
      <c r="S43" s="2268"/>
      <c r="T43" s="2269" t="s">
        <v>3049</v>
      </c>
      <c r="U43" s="2270"/>
      <c r="V43" s="2270"/>
      <c r="W43" s="2270"/>
      <c r="X43" s="2270"/>
      <c r="Y43" s="2270"/>
      <c r="Z43" s="2270"/>
      <c r="AA43" s="2270"/>
      <c r="AB43" s="2270"/>
      <c r="AC43" s="2270"/>
      <c r="AD43" s="2270"/>
      <c r="AE43" s="2270"/>
      <c r="AF43" s="2270"/>
      <c r="AG43" s="2270"/>
      <c r="AH43" s="2270"/>
      <c r="AI43" s="2271"/>
      <c r="AJ43" s="2266"/>
      <c r="AK43" s="2236"/>
      <c r="AL43" s="1553" t="s">
        <v>258</v>
      </c>
      <c r="AM43" s="2266"/>
      <c r="AN43" s="2236"/>
      <c r="AO43" s="1553" t="s">
        <v>2103</v>
      </c>
    </row>
    <row r="44" spans="1:41">
      <c r="A44" s="1554" t="s">
        <v>3052</v>
      </c>
      <c r="B44" s="1555"/>
      <c r="C44" s="1555"/>
      <c r="D44" s="1555"/>
      <c r="E44" s="1555"/>
      <c r="F44" s="1556"/>
      <c r="G44" s="1556"/>
      <c r="H44" s="1556"/>
      <c r="I44" s="1556"/>
      <c r="J44" s="1556"/>
      <c r="K44" s="1556"/>
      <c r="L44" s="1556"/>
      <c r="M44" s="1556"/>
      <c r="N44" s="1556"/>
      <c r="O44" s="1555"/>
      <c r="P44" s="1555"/>
      <c r="Q44" s="1555"/>
      <c r="R44" s="1555"/>
      <c r="S44" s="1555"/>
      <c r="T44" s="1557"/>
      <c r="U44" s="1557"/>
      <c r="V44" s="1557"/>
      <c r="W44" s="1557"/>
      <c r="X44" s="1557"/>
      <c r="Y44" s="1557"/>
      <c r="Z44" s="1557"/>
      <c r="AA44" s="1557"/>
      <c r="AB44" s="1557"/>
      <c r="AC44" s="1557"/>
      <c r="AD44" s="1557"/>
      <c r="AE44" s="1557"/>
      <c r="AF44" s="1557"/>
      <c r="AG44" s="1557"/>
      <c r="AH44" s="1557"/>
      <c r="AI44" s="1557"/>
      <c r="AJ44" s="1558"/>
      <c r="AK44" s="1558"/>
      <c r="AL44" s="1558"/>
      <c r="AM44" s="1559"/>
      <c r="AN44" s="1559"/>
      <c r="AO44" s="1559"/>
    </row>
    <row r="45" spans="1:41">
      <c r="A45" s="1554" t="s">
        <v>3053</v>
      </c>
      <c r="AM45" s="2272" t="s">
        <v>3054</v>
      </c>
      <c r="AN45" s="2272"/>
      <c r="AO45" s="2272"/>
    </row>
  </sheetData>
  <mergeCells count="111">
    <mergeCell ref="AM45:AO45"/>
    <mergeCell ref="AK41:AL41"/>
    <mergeCell ref="T42:AD42"/>
    <mergeCell ref="AE42:AF42"/>
    <mergeCell ref="AK42:AL42"/>
    <mergeCell ref="T43:AI43"/>
    <mergeCell ref="AJ43:AK43"/>
    <mergeCell ref="F38:N43"/>
    <mergeCell ref="O38:S38"/>
    <mergeCell ref="T38:AO38"/>
    <mergeCell ref="O39:S39"/>
    <mergeCell ref="T39:AO39"/>
    <mergeCell ref="O40:S43"/>
    <mergeCell ref="T40:AD40"/>
    <mergeCell ref="AE40:AO40"/>
    <mergeCell ref="T41:AD41"/>
    <mergeCell ref="AE41:AF41"/>
    <mergeCell ref="A30:E43"/>
    <mergeCell ref="F30:N30"/>
    <mergeCell ref="O30:AO30"/>
    <mergeCell ref="F31:N31"/>
    <mergeCell ref="O31:AO31"/>
    <mergeCell ref="F32:N32"/>
    <mergeCell ref="O32:AF32"/>
    <mergeCell ref="F35:N35"/>
    <mergeCell ref="O35:AF35"/>
    <mergeCell ref="AG35:AO35"/>
    <mergeCell ref="F36:N36"/>
    <mergeCell ref="O36:AO36"/>
    <mergeCell ref="F37:N37"/>
    <mergeCell ref="O37:AO37"/>
    <mergeCell ref="AG32:AO32"/>
    <mergeCell ref="F33:N33"/>
    <mergeCell ref="O33:AF33"/>
    <mergeCell ref="AG33:AO33"/>
    <mergeCell ref="F34:N34"/>
    <mergeCell ref="O34:AF34"/>
    <mergeCell ref="AG34:AO34"/>
    <mergeCell ref="AM43:AN43"/>
    <mergeCell ref="T25:AD25"/>
    <mergeCell ref="AE25:AO25"/>
    <mergeCell ref="T26:AD26"/>
    <mergeCell ref="AE26:AF26"/>
    <mergeCell ref="AK26:AL26"/>
    <mergeCell ref="T27:AD27"/>
    <mergeCell ref="AE27:AF27"/>
    <mergeCell ref="AK27:AL27"/>
    <mergeCell ref="F21:N21"/>
    <mergeCell ref="O21:AO21"/>
    <mergeCell ref="F22:N22"/>
    <mergeCell ref="O22:AO22"/>
    <mergeCell ref="F23:N28"/>
    <mergeCell ref="O23:S23"/>
    <mergeCell ref="T23:AO23"/>
    <mergeCell ref="O24:S24"/>
    <mergeCell ref="T24:AO24"/>
    <mergeCell ref="O25:S28"/>
    <mergeCell ref="T28:AI28"/>
    <mergeCell ref="AJ28:AK28"/>
    <mergeCell ref="AM28:AN28"/>
    <mergeCell ref="O20:AF20"/>
    <mergeCell ref="AG20:AO20"/>
    <mergeCell ref="O16:R16"/>
    <mergeCell ref="S16:AF16"/>
    <mergeCell ref="F17:N17"/>
    <mergeCell ref="O17:AF17"/>
    <mergeCell ref="AG17:AO17"/>
    <mergeCell ref="F18:N18"/>
    <mergeCell ref="O18:AF18"/>
    <mergeCell ref="AG18:AO18"/>
    <mergeCell ref="AG11:AO11"/>
    <mergeCell ref="A13:E28"/>
    <mergeCell ref="F13:N13"/>
    <mergeCell ref="O13:AO13"/>
    <mergeCell ref="F14:N14"/>
    <mergeCell ref="O14:AO14"/>
    <mergeCell ref="F15:N16"/>
    <mergeCell ref="O15:R15"/>
    <mergeCell ref="S15:AF15"/>
    <mergeCell ref="AG15:AO16"/>
    <mergeCell ref="A9:E11"/>
    <mergeCell ref="F9:N9"/>
    <mergeCell ref="O9:AO9"/>
    <mergeCell ref="F10:N10"/>
    <mergeCell ref="O10:AF10"/>
    <mergeCell ref="AG10:AO10"/>
    <mergeCell ref="F11:N11"/>
    <mergeCell ref="O11:S11"/>
    <mergeCell ref="T11:AA11"/>
    <mergeCell ref="AB11:AF11"/>
    <mergeCell ref="F19:N19"/>
    <mergeCell ref="O19:AF19"/>
    <mergeCell ref="AG19:AO19"/>
    <mergeCell ref="F20:N20"/>
    <mergeCell ref="AC5:AD5"/>
    <mergeCell ref="AG5:AO5"/>
    <mergeCell ref="A7:E8"/>
    <mergeCell ref="F7:N7"/>
    <mergeCell ref="O7:AO7"/>
    <mergeCell ref="F8:N8"/>
    <mergeCell ref="O8:AO8"/>
    <mergeCell ref="A3:AO3"/>
    <mergeCell ref="A5:E5"/>
    <mergeCell ref="F5:H5"/>
    <mergeCell ref="I5:J5"/>
    <mergeCell ref="L5:M5"/>
    <mergeCell ref="O5:P5"/>
    <mergeCell ref="R5:T5"/>
    <mergeCell ref="U5:V5"/>
    <mergeCell ref="W5:X5"/>
    <mergeCell ref="Z5:AA5"/>
  </mergeCells>
  <phoneticPr fontId="71"/>
  <pageMargins left="0.59055118110236227" right="0.59055118110236227" top="0.98425196850393704" bottom="0.98425196850393704" header="0.51181102362204722" footer="0.51181102362204722"/>
  <pageSetup paperSize="9" orientation="portrait" r:id="rId1"/>
  <headerFooter alignWithMargins="0">
    <oddHeader xml:space="preserve">&amp;R&amp;14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B73"/>
  <sheetViews>
    <sheetView workbookViewId="0"/>
  </sheetViews>
  <sheetFormatPr defaultColWidth="2.125" defaultRowHeight="12.6" customHeight="1"/>
  <cols>
    <col min="1" max="80" width="2.125" style="85" customWidth="1"/>
    <col min="81" max="16384" width="2.125" style="85"/>
  </cols>
  <sheetData>
    <row r="1" spans="1:80" ht="12.6" customHeight="1">
      <c r="A1" s="85" t="s">
        <v>154</v>
      </c>
      <c r="AO1" s="440" t="s">
        <v>1725</v>
      </c>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row>
    <row r="2" spans="1:80" ht="12.6" customHeight="1">
      <c r="AO2" s="440" t="s">
        <v>1726</v>
      </c>
      <c r="AP2" s="440"/>
      <c r="AQ2" s="440"/>
      <c r="AR2" s="440"/>
      <c r="AS2" s="440"/>
      <c r="AT2" s="440"/>
      <c r="AU2" s="440"/>
      <c r="AV2" s="440"/>
      <c r="AW2" s="440"/>
      <c r="AX2" s="440"/>
      <c r="AY2" s="440"/>
      <c r="AZ2" s="440"/>
      <c r="BA2" s="440"/>
      <c r="BB2" s="440"/>
      <c r="BC2" s="440"/>
      <c r="BD2" s="440"/>
      <c r="BE2" s="440"/>
      <c r="BF2" s="440"/>
      <c r="BG2" s="440"/>
      <c r="BH2" s="440"/>
      <c r="BI2" s="440"/>
      <c r="BJ2" s="440"/>
      <c r="BK2" s="440"/>
      <c r="BL2" s="440"/>
      <c r="BM2" s="440"/>
      <c r="BN2" s="440"/>
      <c r="BO2" s="440"/>
      <c r="BP2" s="440"/>
      <c r="BQ2" s="440"/>
      <c r="BR2" s="440"/>
      <c r="BS2" s="440"/>
      <c r="BT2" s="440"/>
      <c r="BU2" s="440"/>
      <c r="BV2" s="440"/>
      <c r="BW2" s="440"/>
      <c r="BX2" s="440"/>
      <c r="BY2" s="440"/>
      <c r="BZ2" s="440"/>
      <c r="CA2" s="440"/>
      <c r="CB2" s="440"/>
    </row>
    <row r="3" spans="1:80" s="49" customFormat="1" ht="12.6" customHeight="1">
      <c r="A3" s="2273" t="s">
        <v>2056</v>
      </c>
      <c r="B3" s="2273"/>
      <c r="C3" s="2273"/>
      <c r="D3" s="2273"/>
      <c r="E3" s="2273"/>
      <c r="F3" s="2273"/>
      <c r="G3" s="2273"/>
      <c r="H3" s="2273"/>
      <c r="I3" s="2273"/>
      <c r="J3" s="2273"/>
      <c r="K3" s="2273"/>
      <c r="L3" s="2273"/>
      <c r="M3" s="2273"/>
      <c r="N3" s="2273"/>
      <c r="O3" s="2273"/>
      <c r="P3" s="2273"/>
      <c r="Q3" s="2273"/>
      <c r="R3" s="2273"/>
      <c r="S3" s="2273"/>
      <c r="T3" s="2273"/>
      <c r="U3" s="2273"/>
      <c r="V3" s="2273"/>
      <c r="W3" s="2273"/>
      <c r="X3" s="2273"/>
      <c r="Y3" s="2273"/>
      <c r="Z3" s="2273"/>
      <c r="AA3" s="2273"/>
      <c r="AB3" s="2273"/>
      <c r="AC3" s="2273"/>
      <c r="AD3" s="2273"/>
      <c r="AE3" s="2273"/>
      <c r="AF3" s="2273"/>
      <c r="AG3" s="2273"/>
      <c r="AH3" s="2273"/>
      <c r="AI3" s="2273"/>
      <c r="AJ3" s="2273"/>
      <c r="AK3" s="2273"/>
      <c r="AL3" s="2273"/>
      <c r="AM3" s="2273"/>
      <c r="AN3" s="2273"/>
      <c r="AO3" s="485" t="s">
        <v>1727</v>
      </c>
      <c r="AP3" s="485"/>
      <c r="AQ3" s="538"/>
      <c r="AR3" s="538"/>
      <c r="AS3" s="538"/>
      <c r="AT3" s="538"/>
      <c r="AU3" s="538"/>
      <c r="AV3" s="538"/>
      <c r="AW3" s="538"/>
      <c r="AX3" s="538"/>
      <c r="AY3" s="538"/>
      <c r="AZ3" s="538"/>
      <c r="BA3" s="538"/>
      <c r="BB3" s="538"/>
      <c r="BC3" s="538"/>
      <c r="BD3" s="538"/>
      <c r="BE3" s="538"/>
      <c r="BF3" s="538"/>
      <c r="BG3" s="538"/>
      <c r="BH3" s="538"/>
      <c r="BI3" s="538"/>
      <c r="BJ3" s="538"/>
      <c r="BK3" s="538"/>
      <c r="BL3" s="538"/>
      <c r="BM3" s="538"/>
      <c r="BN3" s="538"/>
      <c r="BO3" s="538"/>
      <c r="BP3" s="538"/>
      <c r="BQ3" s="538"/>
      <c r="BR3" s="538"/>
      <c r="BS3" s="538"/>
      <c r="BT3" s="538"/>
      <c r="BU3" s="538"/>
      <c r="BV3" s="538"/>
      <c r="BW3" s="538"/>
      <c r="BX3" s="538"/>
      <c r="BY3" s="538"/>
      <c r="BZ3" s="538"/>
      <c r="CA3" s="538"/>
      <c r="CB3" s="538"/>
    </row>
    <row r="4" spans="1:80" s="49" customFormat="1" ht="12.6" customHeight="1">
      <c r="A4" s="2273"/>
      <c r="B4" s="2273"/>
      <c r="C4" s="2273"/>
      <c r="D4" s="2273"/>
      <c r="E4" s="2273"/>
      <c r="F4" s="2273"/>
      <c r="G4" s="2273"/>
      <c r="H4" s="2273"/>
      <c r="I4" s="2273"/>
      <c r="J4" s="2273"/>
      <c r="K4" s="2273"/>
      <c r="L4" s="2273"/>
      <c r="M4" s="2273"/>
      <c r="N4" s="2273"/>
      <c r="O4" s="2273"/>
      <c r="P4" s="2273"/>
      <c r="Q4" s="2273"/>
      <c r="R4" s="2273"/>
      <c r="S4" s="2273"/>
      <c r="T4" s="2273"/>
      <c r="U4" s="2273"/>
      <c r="V4" s="2273"/>
      <c r="W4" s="2273"/>
      <c r="X4" s="2273"/>
      <c r="Y4" s="2273"/>
      <c r="Z4" s="2273"/>
      <c r="AA4" s="2273"/>
      <c r="AB4" s="2273"/>
      <c r="AC4" s="2273"/>
      <c r="AD4" s="2273"/>
      <c r="AE4" s="2273"/>
      <c r="AF4" s="2273"/>
      <c r="AG4" s="2273"/>
      <c r="AH4" s="2273"/>
      <c r="AI4" s="2273"/>
      <c r="AJ4" s="2273"/>
      <c r="AK4" s="2273"/>
      <c r="AL4" s="2273"/>
      <c r="AM4" s="2273"/>
      <c r="AN4" s="2273"/>
      <c r="AO4" s="485" t="s">
        <v>1728</v>
      </c>
      <c r="AP4" s="538"/>
      <c r="AQ4" s="538"/>
      <c r="AR4" s="538"/>
      <c r="AS4" s="538"/>
      <c r="AT4" s="538"/>
      <c r="AU4" s="538"/>
      <c r="AV4" s="538"/>
      <c r="AW4" s="538"/>
      <c r="AX4" s="538"/>
      <c r="AY4" s="538"/>
      <c r="AZ4" s="538"/>
      <c r="BA4" s="538"/>
      <c r="BB4" s="538"/>
      <c r="BC4" s="538"/>
      <c r="BD4" s="538"/>
      <c r="BE4" s="538"/>
      <c r="BF4" s="538"/>
      <c r="BG4" s="538"/>
      <c r="BH4" s="538"/>
      <c r="BI4" s="538"/>
      <c r="BJ4" s="538"/>
      <c r="BK4" s="538"/>
      <c r="BL4" s="538"/>
      <c r="BM4" s="538"/>
      <c r="BN4" s="538"/>
      <c r="BO4" s="538"/>
      <c r="BP4" s="538"/>
      <c r="BQ4" s="538"/>
      <c r="BR4" s="538"/>
      <c r="BS4" s="538"/>
      <c r="BT4" s="538"/>
      <c r="BU4" s="538"/>
      <c r="BV4" s="538"/>
      <c r="BW4" s="538"/>
      <c r="BX4" s="538"/>
      <c r="BY4" s="538"/>
      <c r="BZ4" s="538"/>
      <c r="CA4" s="538"/>
      <c r="CB4" s="538"/>
    </row>
    <row r="5" spans="1:80" s="49" customFormat="1" ht="12.6" customHeight="1">
      <c r="A5" s="2273"/>
      <c r="B5" s="2273"/>
      <c r="C5" s="2273"/>
      <c r="D5" s="2273"/>
      <c r="E5" s="2273"/>
      <c r="F5" s="2273"/>
      <c r="G5" s="2273"/>
      <c r="H5" s="2273"/>
      <c r="I5" s="2273"/>
      <c r="J5" s="2273"/>
      <c r="K5" s="2273"/>
      <c r="L5" s="2273"/>
      <c r="M5" s="2273"/>
      <c r="N5" s="2273"/>
      <c r="O5" s="2273"/>
      <c r="P5" s="2273"/>
      <c r="Q5" s="2273"/>
      <c r="R5" s="2273"/>
      <c r="S5" s="2273"/>
      <c r="T5" s="2273"/>
      <c r="U5" s="2273"/>
      <c r="V5" s="2273"/>
      <c r="W5" s="2273"/>
      <c r="X5" s="2273"/>
      <c r="Y5" s="2273"/>
      <c r="Z5" s="2273"/>
      <c r="AA5" s="2273"/>
      <c r="AB5" s="2273"/>
      <c r="AC5" s="2273"/>
      <c r="AD5" s="2273"/>
      <c r="AE5" s="2273"/>
      <c r="AF5" s="2273"/>
      <c r="AG5" s="2273"/>
      <c r="AH5" s="2273"/>
      <c r="AI5" s="2273"/>
      <c r="AJ5" s="2273"/>
      <c r="AK5" s="2273"/>
      <c r="AL5" s="2273"/>
      <c r="AM5" s="2273"/>
      <c r="AN5" s="2273"/>
      <c r="AO5" s="538"/>
      <c r="AP5" s="538"/>
      <c r="AQ5" s="538"/>
      <c r="AR5" s="538"/>
      <c r="AS5" s="538"/>
      <c r="AT5" s="538"/>
      <c r="AU5" s="538"/>
      <c r="AV5" s="538"/>
      <c r="AW5" s="538"/>
      <c r="AX5" s="538"/>
      <c r="AY5" s="538"/>
      <c r="AZ5" s="538"/>
      <c r="BA5" s="538"/>
      <c r="BB5" s="538"/>
      <c r="BC5" s="538"/>
      <c r="BD5" s="538"/>
      <c r="BE5" s="538"/>
      <c r="BF5" s="538"/>
      <c r="BG5" s="538"/>
      <c r="BH5" s="538"/>
      <c r="BI5" s="538"/>
      <c r="BJ5" s="538"/>
      <c r="BK5" s="538"/>
      <c r="BL5" s="538"/>
      <c r="BM5" s="538"/>
      <c r="BN5" s="538"/>
      <c r="BO5" s="538"/>
      <c r="BP5" s="538"/>
      <c r="BQ5" s="538"/>
      <c r="BR5" s="538"/>
      <c r="BS5" s="538"/>
      <c r="BT5" s="538"/>
      <c r="BU5" s="538"/>
      <c r="BV5" s="538"/>
      <c r="BW5" s="538"/>
      <c r="BX5" s="538"/>
      <c r="BY5" s="538"/>
      <c r="BZ5" s="538"/>
      <c r="CA5" s="538"/>
      <c r="CB5" s="538"/>
    </row>
    <row r="6" spans="1:80" s="49" customFormat="1" ht="12.6" customHeight="1">
      <c r="A6" s="50"/>
      <c r="B6" s="51"/>
      <c r="C6" s="51"/>
      <c r="D6" s="51"/>
      <c r="E6" s="51"/>
      <c r="F6" s="51"/>
      <c r="G6" s="51"/>
      <c r="H6" s="51"/>
      <c r="I6" s="51"/>
      <c r="J6" s="52"/>
      <c r="K6" s="53"/>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2"/>
      <c r="AO6" s="535"/>
      <c r="AP6" s="485"/>
      <c r="AQ6" s="485"/>
      <c r="AR6" s="485"/>
      <c r="AS6" s="485"/>
      <c r="AT6" s="485"/>
      <c r="AU6" s="485"/>
      <c r="AV6" s="485"/>
      <c r="AW6" s="485"/>
      <c r="AX6" s="485"/>
      <c r="AY6" s="485"/>
      <c r="AZ6" s="485"/>
      <c r="BA6" s="485"/>
      <c r="BB6" s="485"/>
      <c r="BC6" s="485"/>
      <c r="BD6" s="485"/>
      <c r="BE6" s="485"/>
      <c r="BF6" s="485"/>
      <c r="BG6" s="485"/>
      <c r="BH6" s="485"/>
      <c r="BI6" s="485"/>
      <c r="BJ6" s="485"/>
      <c r="BK6" s="485"/>
      <c r="BL6" s="485"/>
      <c r="BM6" s="485"/>
      <c r="BN6" s="485"/>
      <c r="BO6" s="485"/>
      <c r="BP6" s="485"/>
      <c r="BQ6" s="485"/>
      <c r="BR6" s="485"/>
      <c r="BS6" s="485"/>
      <c r="BT6" s="485"/>
      <c r="BU6" s="485"/>
      <c r="BV6" s="485"/>
      <c r="BW6" s="485"/>
      <c r="BX6" s="485"/>
      <c r="BY6" s="485"/>
      <c r="BZ6" s="485"/>
      <c r="CA6" s="485"/>
      <c r="CB6" s="485"/>
    </row>
    <row r="7" spans="1:80" s="49" customFormat="1" ht="12.6" customHeight="1">
      <c r="A7" s="2274" t="s">
        <v>73</v>
      </c>
      <c r="B7" s="2122"/>
      <c r="C7" s="2122"/>
      <c r="D7" s="2122"/>
      <c r="E7" s="2122"/>
      <c r="F7" s="2122"/>
      <c r="G7" s="2122"/>
      <c r="H7" s="2122"/>
      <c r="I7" s="2122"/>
      <c r="J7" s="2124"/>
      <c r="K7" s="54"/>
      <c r="L7" s="55"/>
      <c r="M7" s="55"/>
      <c r="N7" s="55"/>
      <c r="T7" s="2282" t="str">
        <f>CONCATENATE(一括入力シート!B11,一括入力シート!C11," - ",一括入力シート!D11)</f>
        <v xml:space="preserve"> - </v>
      </c>
      <c r="U7" s="2282"/>
      <c r="V7" s="2282"/>
      <c r="W7" s="2282"/>
      <c r="X7" s="2282"/>
      <c r="Y7" s="2282"/>
      <c r="Z7" s="2282"/>
      <c r="AA7" s="2282"/>
      <c r="AB7" s="2282"/>
      <c r="AC7" s="55"/>
      <c r="AD7" s="55"/>
      <c r="AN7" s="56"/>
      <c r="AO7" s="2293"/>
      <c r="AP7" s="2294"/>
      <c r="AQ7" s="2294"/>
      <c r="AR7" s="2294"/>
      <c r="AS7" s="2294"/>
      <c r="AT7" s="2294"/>
      <c r="AU7" s="2294"/>
      <c r="AV7" s="2294"/>
      <c r="AW7" s="2294"/>
      <c r="AX7" s="2294"/>
      <c r="AY7" s="485"/>
      <c r="AZ7" s="485"/>
      <c r="BA7" s="485"/>
      <c r="BB7" s="485"/>
      <c r="BC7" s="419"/>
      <c r="BD7" s="419"/>
      <c r="BE7" s="419"/>
      <c r="BF7" s="419"/>
      <c r="BG7" s="419"/>
      <c r="BH7" s="2295"/>
      <c r="BI7" s="2295"/>
      <c r="BJ7" s="2295"/>
      <c r="BK7" s="2295"/>
      <c r="BL7" s="2295"/>
      <c r="BM7" s="2295"/>
      <c r="BN7" s="2295"/>
      <c r="BO7" s="2295"/>
      <c r="BP7" s="2295"/>
      <c r="BQ7" s="485"/>
      <c r="BR7" s="485"/>
      <c r="BS7" s="419"/>
      <c r="BT7" s="419"/>
      <c r="BU7" s="419"/>
      <c r="BV7" s="419"/>
      <c r="BW7" s="419"/>
      <c r="BX7" s="419"/>
      <c r="BY7" s="419"/>
      <c r="BZ7" s="419"/>
      <c r="CA7" s="419"/>
      <c r="CB7" s="485"/>
    </row>
    <row r="8" spans="1:80" s="49" customFormat="1" ht="12.6" customHeight="1">
      <c r="A8" s="2274"/>
      <c r="B8" s="2122"/>
      <c r="C8" s="2122"/>
      <c r="D8" s="2122"/>
      <c r="E8" s="2122"/>
      <c r="F8" s="2122"/>
      <c r="G8" s="2122"/>
      <c r="H8" s="2122"/>
      <c r="I8" s="2122"/>
      <c r="J8" s="2124"/>
      <c r="K8" s="54"/>
      <c r="L8" s="55"/>
      <c r="M8" s="55"/>
      <c r="N8" s="55"/>
      <c r="T8" s="2282"/>
      <c r="U8" s="2282"/>
      <c r="V8" s="2282"/>
      <c r="W8" s="2282"/>
      <c r="X8" s="2282"/>
      <c r="Y8" s="2282"/>
      <c r="Z8" s="2282"/>
      <c r="AA8" s="2282"/>
      <c r="AB8" s="2282"/>
      <c r="AC8" s="55"/>
      <c r="AD8" s="55"/>
      <c r="AN8" s="56"/>
      <c r="AO8" s="2293"/>
      <c r="AP8" s="2294"/>
      <c r="AQ8" s="2294"/>
      <c r="AR8" s="2294"/>
      <c r="AS8" s="2294"/>
      <c r="AT8" s="2294"/>
      <c r="AU8" s="2294"/>
      <c r="AV8" s="2294"/>
      <c r="AW8" s="2294"/>
      <c r="AX8" s="2294"/>
      <c r="AY8" s="485"/>
      <c r="AZ8" s="485"/>
      <c r="BA8" s="485"/>
      <c r="BB8" s="485"/>
      <c r="BC8" s="419"/>
      <c r="BD8" s="419"/>
      <c r="BE8" s="419"/>
      <c r="BF8" s="419"/>
      <c r="BG8" s="419"/>
      <c r="BH8" s="2295"/>
      <c r="BI8" s="2295"/>
      <c r="BJ8" s="2295"/>
      <c r="BK8" s="2295"/>
      <c r="BL8" s="2295"/>
      <c r="BM8" s="2295"/>
      <c r="BN8" s="2295"/>
      <c r="BO8" s="2295"/>
      <c r="BP8" s="2295"/>
      <c r="BQ8" s="485"/>
      <c r="BR8" s="485"/>
      <c r="BS8" s="419"/>
      <c r="BT8" s="419"/>
      <c r="BU8" s="419"/>
      <c r="BV8" s="419"/>
      <c r="BW8" s="419"/>
      <c r="BX8" s="419"/>
      <c r="BY8" s="419"/>
      <c r="BZ8" s="419"/>
      <c r="CA8" s="419"/>
      <c r="CB8" s="485"/>
    </row>
    <row r="9" spans="1:80" s="49" customFormat="1" ht="12.6" customHeight="1">
      <c r="A9" s="57"/>
      <c r="B9" s="58"/>
      <c r="C9" s="58"/>
      <c r="D9" s="58"/>
      <c r="E9" s="58"/>
      <c r="F9" s="58"/>
      <c r="G9" s="58"/>
      <c r="H9" s="58"/>
      <c r="I9" s="58"/>
      <c r="J9" s="59"/>
      <c r="K9" s="57"/>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9"/>
      <c r="AO9" s="535"/>
      <c r="AP9" s="485"/>
      <c r="AQ9" s="485"/>
      <c r="AR9" s="485"/>
      <c r="AS9" s="485"/>
      <c r="AT9" s="485"/>
      <c r="AU9" s="485"/>
      <c r="AV9" s="485"/>
      <c r="AW9" s="485"/>
      <c r="AX9" s="485"/>
      <c r="AY9" s="485"/>
      <c r="AZ9" s="485"/>
      <c r="BA9" s="485"/>
      <c r="BB9" s="485"/>
      <c r="BC9" s="485"/>
      <c r="BD9" s="485"/>
      <c r="BE9" s="485"/>
      <c r="BF9" s="485"/>
      <c r="BG9" s="485"/>
      <c r="BH9" s="485"/>
      <c r="BI9" s="485"/>
      <c r="BJ9" s="485"/>
      <c r="BK9" s="485"/>
      <c r="BL9" s="485"/>
      <c r="BM9" s="485"/>
      <c r="BN9" s="485"/>
      <c r="BO9" s="485"/>
      <c r="BP9" s="485"/>
      <c r="BQ9" s="485"/>
      <c r="BR9" s="485"/>
      <c r="BS9" s="485"/>
      <c r="BT9" s="485"/>
      <c r="BU9" s="485"/>
      <c r="BV9" s="485"/>
      <c r="BW9" s="485"/>
      <c r="BX9" s="485"/>
      <c r="BY9" s="485"/>
      <c r="BZ9" s="485"/>
      <c r="CA9" s="485"/>
      <c r="CB9" s="485"/>
    </row>
    <row r="10" spans="1:80" s="49" customFormat="1" ht="12.6" customHeight="1">
      <c r="A10" s="53"/>
      <c r="B10" s="51"/>
      <c r="C10" s="51"/>
      <c r="D10" s="51"/>
      <c r="E10" s="51"/>
      <c r="F10" s="51"/>
      <c r="G10" s="51"/>
      <c r="H10" s="51"/>
      <c r="I10" s="51"/>
      <c r="J10" s="52"/>
      <c r="K10" s="53"/>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2"/>
      <c r="AO10" s="535"/>
      <c r="AP10" s="485"/>
      <c r="AQ10" s="485"/>
      <c r="AR10" s="485"/>
      <c r="AS10" s="485"/>
      <c r="AT10" s="485"/>
      <c r="AU10" s="485"/>
      <c r="AV10" s="485"/>
      <c r="AW10" s="485"/>
      <c r="AX10" s="485"/>
      <c r="AY10" s="485"/>
      <c r="AZ10" s="485"/>
      <c r="BA10" s="485"/>
      <c r="BB10" s="485"/>
      <c r="BC10" s="485"/>
      <c r="BD10" s="485"/>
      <c r="BE10" s="485"/>
      <c r="BF10" s="485"/>
      <c r="BG10" s="485"/>
      <c r="BH10" s="485"/>
      <c r="BI10" s="485"/>
      <c r="BJ10" s="485"/>
      <c r="BK10" s="485"/>
      <c r="BL10" s="485"/>
      <c r="BM10" s="485"/>
      <c r="BN10" s="485"/>
      <c r="BO10" s="485"/>
      <c r="BP10" s="485"/>
      <c r="BQ10" s="485"/>
      <c r="BR10" s="485"/>
      <c r="BS10" s="485"/>
      <c r="BT10" s="485"/>
      <c r="BU10" s="485"/>
      <c r="BV10" s="485"/>
      <c r="BW10" s="485"/>
      <c r="BX10" s="485"/>
      <c r="BY10" s="485"/>
      <c r="BZ10" s="485"/>
      <c r="CA10" s="485"/>
      <c r="CB10" s="485"/>
    </row>
    <row r="11" spans="1:80" s="49" customFormat="1" ht="12.6" customHeight="1">
      <c r="A11" s="2274" t="s">
        <v>74</v>
      </c>
      <c r="B11" s="2122"/>
      <c r="C11" s="2122"/>
      <c r="D11" s="2122"/>
      <c r="E11" s="2122"/>
      <c r="F11" s="2122"/>
      <c r="G11" s="2122"/>
      <c r="H11" s="2122"/>
      <c r="I11" s="2122"/>
      <c r="J11" s="2124"/>
      <c r="K11" s="54"/>
      <c r="L11" s="55"/>
      <c r="M11" s="55"/>
      <c r="N11" s="55"/>
      <c r="O11" s="2283" t="s">
        <v>155</v>
      </c>
      <c r="P11" s="2283"/>
      <c r="Q11" s="2278">
        <f>一括入力シート!B69</f>
        <v>0</v>
      </c>
      <c r="R11" s="2278"/>
      <c r="S11" s="2278"/>
      <c r="T11" s="2278"/>
      <c r="U11" s="2278"/>
      <c r="V11" s="2278"/>
      <c r="W11" s="2278"/>
      <c r="X11" s="2278"/>
      <c r="Y11" s="2278"/>
      <c r="Z11" s="2278"/>
      <c r="AA11" s="2278"/>
      <c r="AB11" s="2278"/>
      <c r="AC11" s="2278"/>
      <c r="AD11" s="2278"/>
      <c r="AE11" s="2278"/>
      <c r="AF11" s="2278"/>
      <c r="AG11" s="2278"/>
      <c r="AH11" s="2278"/>
      <c r="AI11" s="55"/>
      <c r="AJ11" s="55"/>
      <c r="AK11" s="55"/>
      <c r="AL11" s="55"/>
      <c r="AM11" s="55"/>
      <c r="AN11" s="56"/>
      <c r="AO11" s="2293"/>
      <c r="AP11" s="2294"/>
      <c r="AQ11" s="2294"/>
      <c r="AR11" s="2294"/>
      <c r="AS11" s="2294"/>
      <c r="AT11" s="2294"/>
      <c r="AU11" s="2294"/>
      <c r="AV11" s="2294"/>
      <c r="AW11" s="2294"/>
      <c r="AX11" s="2294"/>
      <c r="AY11" s="485"/>
      <c r="AZ11" s="485"/>
      <c r="BA11" s="485"/>
      <c r="BB11" s="485"/>
      <c r="BC11" s="2296"/>
      <c r="BD11" s="2296"/>
      <c r="BE11" s="2297"/>
      <c r="BF11" s="2297"/>
      <c r="BG11" s="2297"/>
      <c r="BH11" s="2297"/>
      <c r="BI11" s="2297"/>
      <c r="BJ11" s="2297"/>
      <c r="BK11" s="2297"/>
      <c r="BL11" s="2297"/>
      <c r="BM11" s="2297"/>
      <c r="BN11" s="2297"/>
      <c r="BO11" s="2297"/>
      <c r="BP11" s="2297"/>
      <c r="BQ11" s="2297"/>
      <c r="BR11" s="2297"/>
      <c r="BS11" s="2297"/>
      <c r="BT11" s="2297"/>
      <c r="BU11" s="2297"/>
      <c r="BV11" s="2297"/>
      <c r="BW11" s="485"/>
      <c r="BX11" s="485"/>
      <c r="BY11" s="485"/>
      <c r="BZ11" s="485"/>
      <c r="CA11" s="485"/>
      <c r="CB11" s="485"/>
    </row>
    <row r="12" spans="1:80" s="49" customFormat="1" ht="12.6" customHeight="1">
      <c r="A12" s="2274"/>
      <c r="B12" s="2122"/>
      <c r="C12" s="2122"/>
      <c r="D12" s="2122"/>
      <c r="E12" s="2122"/>
      <c r="F12" s="2122"/>
      <c r="G12" s="2122"/>
      <c r="H12" s="2122"/>
      <c r="I12" s="2122"/>
      <c r="J12" s="2124"/>
      <c r="K12" s="54"/>
      <c r="L12" s="55"/>
      <c r="M12" s="55"/>
      <c r="N12" s="55"/>
      <c r="O12" s="2284"/>
      <c r="P12" s="2284"/>
      <c r="Q12" s="2279"/>
      <c r="R12" s="2279"/>
      <c r="S12" s="2279"/>
      <c r="T12" s="2279"/>
      <c r="U12" s="2279"/>
      <c r="V12" s="2279"/>
      <c r="W12" s="2279"/>
      <c r="X12" s="2279"/>
      <c r="Y12" s="2279"/>
      <c r="Z12" s="2279"/>
      <c r="AA12" s="2279"/>
      <c r="AB12" s="2279"/>
      <c r="AC12" s="2279"/>
      <c r="AD12" s="2279"/>
      <c r="AE12" s="2279"/>
      <c r="AF12" s="2279"/>
      <c r="AG12" s="2279"/>
      <c r="AH12" s="2279"/>
      <c r="AI12" s="58"/>
      <c r="AJ12" s="58"/>
      <c r="AK12" s="55"/>
      <c r="AL12" s="55"/>
      <c r="AM12" s="55"/>
      <c r="AN12" s="56"/>
      <c r="AO12" s="2293"/>
      <c r="AP12" s="2294"/>
      <c r="AQ12" s="2294"/>
      <c r="AR12" s="2294"/>
      <c r="AS12" s="2294"/>
      <c r="AT12" s="2294"/>
      <c r="AU12" s="2294"/>
      <c r="AV12" s="2294"/>
      <c r="AW12" s="2294"/>
      <c r="AX12" s="2294"/>
      <c r="AY12" s="485"/>
      <c r="AZ12" s="485"/>
      <c r="BA12" s="485"/>
      <c r="BB12" s="485"/>
      <c r="BC12" s="2296"/>
      <c r="BD12" s="2296"/>
      <c r="BE12" s="2297"/>
      <c r="BF12" s="2297"/>
      <c r="BG12" s="2297"/>
      <c r="BH12" s="2297"/>
      <c r="BI12" s="2297"/>
      <c r="BJ12" s="2297"/>
      <c r="BK12" s="2297"/>
      <c r="BL12" s="2297"/>
      <c r="BM12" s="2297"/>
      <c r="BN12" s="2297"/>
      <c r="BO12" s="2297"/>
      <c r="BP12" s="2297"/>
      <c r="BQ12" s="2297"/>
      <c r="BR12" s="2297"/>
      <c r="BS12" s="2297"/>
      <c r="BT12" s="2297"/>
      <c r="BU12" s="2297"/>
      <c r="BV12" s="2297"/>
      <c r="BW12" s="485"/>
      <c r="BX12" s="485"/>
      <c r="BY12" s="485"/>
      <c r="BZ12" s="485"/>
      <c r="CA12" s="485"/>
      <c r="CB12" s="485"/>
    </row>
    <row r="13" spans="1:80" s="49" customFormat="1" ht="12.6" customHeight="1">
      <c r="A13" s="57"/>
      <c r="B13" s="58"/>
      <c r="C13" s="58"/>
      <c r="D13" s="58"/>
      <c r="E13" s="58"/>
      <c r="F13" s="58"/>
      <c r="G13" s="58"/>
      <c r="H13" s="58"/>
      <c r="I13" s="58"/>
      <c r="J13" s="59"/>
      <c r="K13" s="57"/>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9"/>
      <c r="AO13" s="536" t="s">
        <v>1729</v>
      </c>
      <c r="AP13" s="537"/>
      <c r="AQ13" s="537"/>
      <c r="AR13" s="537"/>
      <c r="AS13" s="537"/>
      <c r="AT13" s="537"/>
      <c r="AU13" s="537"/>
      <c r="AV13" s="537"/>
      <c r="AW13" s="537"/>
      <c r="AX13" s="537"/>
      <c r="AY13" s="537"/>
      <c r="AZ13" s="537"/>
      <c r="BA13" s="537"/>
      <c r="BB13" s="537"/>
      <c r="BC13" s="537"/>
      <c r="BD13" s="537"/>
      <c r="BE13" s="537"/>
      <c r="BF13" s="537"/>
      <c r="BG13" s="537"/>
      <c r="BH13" s="537"/>
      <c r="BI13" s="537"/>
      <c r="BJ13" s="537"/>
      <c r="BK13" s="537"/>
      <c r="BL13" s="537"/>
      <c r="BM13" s="537"/>
      <c r="BN13" s="537"/>
      <c r="BO13" s="537"/>
      <c r="BP13" s="537"/>
      <c r="BQ13" s="537"/>
      <c r="BR13" s="537"/>
      <c r="BS13" s="537"/>
      <c r="BT13" s="537"/>
      <c r="BU13" s="537"/>
      <c r="BV13" s="537"/>
      <c r="BW13" s="537"/>
      <c r="BX13" s="537"/>
      <c r="BY13" s="537"/>
      <c r="BZ13" s="537"/>
      <c r="CA13" s="537"/>
      <c r="CB13" s="537"/>
    </row>
    <row r="14" spans="1:80" s="49" customFormat="1" ht="12.6" customHeight="1">
      <c r="A14" s="53"/>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60"/>
      <c r="AD14" s="60"/>
      <c r="AE14" s="60"/>
      <c r="AF14" s="60"/>
      <c r="AG14" s="60"/>
      <c r="AH14" s="60"/>
      <c r="AI14" s="60"/>
      <c r="AJ14" s="60"/>
      <c r="AK14" s="60"/>
      <c r="AL14" s="60"/>
      <c r="AM14" s="60"/>
      <c r="AN14" s="61"/>
      <c r="AO14" s="53"/>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60"/>
      <c r="BR14" s="60"/>
      <c r="BS14" s="60"/>
      <c r="BT14" s="60"/>
      <c r="BU14" s="60"/>
      <c r="BV14" s="60"/>
      <c r="BW14" s="60"/>
      <c r="BX14" s="60"/>
      <c r="BY14" s="60"/>
      <c r="BZ14" s="60"/>
      <c r="CA14" s="60"/>
      <c r="CB14" s="61"/>
    </row>
    <row r="15" spans="1:80" s="49" customFormat="1" ht="12.6" customHeight="1">
      <c r="A15" s="54"/>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62"/>
      <c r="AD15" s="62"/>
      <c r="AE15" s="62"/>
      <c r="AF15" s="62"/>
      <c r="AG15" s="62"/>
      <c r="AH15" s="62"/>
      <c r="AI15" s="62"/>
      <c r="AJ15" s="62"/>
      <c r="AK15" s="62"/>
      <c r="AL15" s="62"/>
      <c r="AM15" s="62"/>
      <c r="AN15" s="63"/>
      <c r="AO15" s="54"/>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62"/>
      <c r="BR15" s="62"/>
      <c r="BS15" s="62"/>
      <c r="BT15" s="62"/>
      <c r="BU15" s="62"/>
      <c r="BV15" s="62"/>
      <c r="BW15" s="62"/>
      <c r="BX15" s="62"/>
      <c r="BY15" s="62"/>
      <c r="BZ15" s="62"/>
      <c r="CA15" s="62"/>
      <c r="CB15" s="63"/>
    </row>
    <row r="16" spans="1:80" s="49" customFormat="1" ht="12.6" customHeight="1">
      <c r="A16" s="64"/>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6"/>
      <c r="AO16" s="64"/>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6"/>
    </row>
    <row r="17" spans="1:80" s="49" customFormat="1" ht="12.6" customHeight="1">
      <c r="A17" s="67"/>
      <c r="B17" s="65"/>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6"/>
      <c r="AO17" s="67"/>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6"/>
    </row>
    <row r="18" spans="1:80" s="49" customFormat="1" ht="12.6" customHeight="1">
      <c r="A18" s="68"/>
      <c r="B18" s="69"/>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70"/>
      <c r="AO18" s="68"/>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70"/>
    </row>
    <row r="19" spans="1:80" s="49" customFormat="1" ht="12.6" customHeight="1">
      <c r="A19" s="68"/>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70"/>
      <c r="AO19" s="68"/>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70"/>
    </row>
    <row r="20" spans="1:80" s="49" customFormat="1" ht="12.6" customHeight="1">
      <c r="A20" s="54"/>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6"/>
      <c r="AO20" s="54"/>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6"/>
    </row>
    <row r="21" spans="1:80" s="49" customFormat="1" ht="12.6" customHeight="1">
      <c r="A21" s="54"/>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6"/>
      <c r="AO21" s="54"/>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6"/>
    </row>
    <row r="22" spans="1:80" s="49" customFormat="1" ht="12.6" customHeight="1">
      <c r="A22" s="54"/>
      <c r="B22" s="55"/>
      <c r="C22" s="55"/>
      <c r="D22" s="55"/>
      <c r="E22" s="55"/>
      <c r="F22" s="55"/>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2"/>
      <c r="AO22" s="54"/>
      <c r="AP22" s="55"/>
      <c r="AQ22" s="55"/>
      <c r="AR22" s="55"/>
      <c r="AS22" s="55"/>
      <c r="AT22" s="55"/>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2"/>
    </row>
    <row r="23" spans="1:80" s="49" customFormat="1" ht="12.6" customHeight="1">
      <c r="A23" s="54"/>
      <c r="B23" s="55"/>
      <c r="C23" s="55"/>
      <c r="D23" s="55"/>
      <c r="E23" s="55"/>
      <c r="F23" s="55"/>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2"/>
      <c r="AO23" s="54"/>
      <c r="AP23" s="55"/>
      <c r="AQ23" s="55"/>
      <c r="AR23" s="55"/>
      <c r="AS23" s="55"/>
      <c r="AT23" s="55"/>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2"/>
    </row>
    <row r="24" spans="1:80" s="49" customFormat="1" ht="12.6" customHeight="1">
      <c r="A24" s="54"/>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6"/>
      <c r="AO24" s="54"/>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6"/>
    </row>
    <row r="25" spans="1:80" s="49" customFormat="1" ht="12.6" customHeight="1">
      <c r="A25" s="73"/>
      <c r="B25" s="55"/>
      <c r="C25" s="55"/>
      <c r="D25" s="55"/>
      <c r="E25" s="55"/>
      <c r="F25" s="55"/>
      <c r="G25" s="55"/>
      <c r="H25" s="55"/>
      <c r="I25" s="55"/>
      <c r="J25" s="55"/>
      <c r="K25" s="55"/>
      <c r="N25" s="55"/>
      <c r="O25" s="55"/>
      <c r="P25" s="55"/>
      <c r="Q25" s="55"/>
      <c r="R25" s="55"/>
      <c r="S25" s="55"/>
      <c r="T25" s="55"/>
      <c r="U25" s="55"/>
      <c r="V25" s="55"/>
      <c r="W25" s="55"/>
      <c r="X25" s="55"/>
      <c r="Y25" s="55"/>
      <c r="Z25" s="55"/>
      <c r="AA25" s="55"/>
      <c r="AB25" s="55"/>
      <c r="AC25" s="55"/>
      <c r="AD25" s="55"/>
      <c r="AE25" s="55"/>
      <c r="AG25" s="55"/>
      <c r="AH25" s="55"/>
      <c r="AI25" s="55"/>
      <c r="AJ25" s="55"/>
      <c r="AK25" s="55"/>
      <c r="AL25" s="55"/>
      <c r="AM25" s="55"/>
      <c r="AN25" s="56"/>
      <c r="AO25" s="73"/>
      <c r="AP25" s="55"/>
      <c r="AQ25" s="55"/>
      <c r="AR25" s="55"/>
      <c r="AS25" s="55"/>
      <c r="AT25" s="55"/>
      <c r="AU25" s="55"/>
      <c r="AV25" s="55"/>
      <c r="AW25" s="55"/>
      <c r="AX25" s="55"/>
      <c r="AY25" s="55"/>
      <c r="AZ25" s="522"/>
      <c r="BA25" s="522"/>
      <c r="BB25" s="55"/>
      <c r="BC25" s="55"/>
      <c r="BD25" s="55"/>
      <c r="BE25" s="55"/>
      <c r="BF25" s="55"/>
      <c r="BG25" s="55"/>
      <c r="BH25" s="55"/>
      <c r="BI25" s="55"/>
      <c r="BJ25" s="55"/>
      <c r="BK25" s="55"/>
      <c r="BL25" s="55"/>
      <c r="BM25" s="55"/>
      <c r="BN25" s="55"/>
      <c r="BO25" s="55"/>
      <c r="BP25" s="55"/>
      <c r="BQ25" s="55"/>
      <c r="BR25" s="55"/>
      <c r="BS25" s="55"/>
      <c r="BT25" s="522"/>
      <c r="BU25" s="55"/>
      <c r="BV25" s="55"/>
      <c r="BW25" s="55"/>
      <c r="BX25" s="55"/>
      <c r="BY25" s="55"/>
      <c r="BZ25" s="55"/>
      <c r="CA25" s="55"/>
      <c r="CB25" s="56"/>
    </row>
    <row r="26" spans="1:80" s="49" customFormat="1" ht="12.6" customHeight="1">
      <c r="A26" s="73"/>
      <c r="B26" s="55"/>
      <c r="C26" s="55"/>
      <c r="D26" s="55"/>
      <c r="E26" s="55"/>
      <c r="F26" s="55"/>
      <c r="G26" s="55"/>
      <c r="H26" s="55"/>
      <c r="I26" s="2285" t="s">
        <v>79</v>
      </c>
      <c r="J26" s="2286"/>
      <c r="K26" s="2286"/>
      <c r="L26" s="2286"/>
      <c r="M26" s="2286"/>
      <c r="N26" s="2286"/>
      <c r="O26" s="2286"/>
      <c r="P26" s="2286"/>
      <c r="Q26" s="2286"/>
      <c r="R26" s="2286"/>
      <c r="S26" s="2286"/>
      <c r="T26" s="2286"/>
      <c r="U26" s="2286"/>
      <c r="V26" s="2286"/>
      <c r="W26" s="2286"/>
      <c r="X26" s="2286"/>
      <c r="Y26" s="2286"/>
      <c r="Z26" s="2286"/>
      <c r="AA26" s="2286"/>
      <c r="AB26" s="2286"/>
      <c r="AC26" s="2286"/>
      <c r="AD26" s="2286"/>
      <c r="AE26" s="2286"/>
      <c r="AF26" s="2287"/>
      <c r="AJ26" s="55"/>
      <c r="AK26" s="55"/>
      <c r="AL26" s="55"/>
      <c r="AM26" s="55"/>
      <c r="AN26" s="56"/>
      <c r="AO26" s="73"/>
      <c r="AP26" s="55"/>
      <c r="AQ26" s="55"/>
      <c r="AR26" s="55"/>
      <c r="AS26" s="55"/>
      <c r="AT26" s="55"/>
      <c r="AU26" s="55"/>
      <c r="AV26" s="55"/>
      <c r="AW26" s="2285" t="s">
        <v>79</v>
      </c>
      <c r="AX26" s="2286"/>
      <c r="AY26" s="2286"/>
      <c r="AZ26" s="2286"/>
      <c r="BA26" s="2286"/>
      <c r="BB26" s="2286"/>
      <c r="BC26" s="2286"/>
      <c r="BD26" s="2286"/>
      <c r="BE26" s="2286"/>
      <c r="BF26" s="2286"/>
      <c r="BG26" s="2286"/>
      <c r="BH26" s="2286"/>
      <c r="BI26" s="2286"/>
      <c r="BJ26" s="2286"/>
      <c r="BK26" s="2286"/>
      <c r="BL26" s="2286"/>
      <c r="BM26" s="2286"/>
      <c r="BN26" s="2286"/>
      <c r="BO26" s="2286"/>
      <c r="BP26" s="2286"/>
      <c r="BQ26" s="2286"/>
      <c r="BR26" s="2286"/>
      <c r="BS26" s="2286"/>
      <c r="BT26" s="2287"/>
      <c r="BU26" s="522"/>
      <c r="BV26" s="522"/>
      <c r="BW26" s="522"/>
      <c r="BX26" s="55"/>
      <c r="BY26" s="55"/>
      <c r="BZ26" s="55"/>
      <c r="CA26" s="55"/>
      <c r="CB26" s="56"/>
    </row>
    <row r="27" spans="1:80" s="49" customFormat="1" ht="12.6" customHeight="1">
      <c r="A27" s="73"/>
      <c r="B27" s="74"/>
      <c r="C27" s="74"/>
      <c r="D27" s="74"/>
      <c r="E27" s="74"/>
      <c r="F27" s="74"/>
      <c r="G27" s="74"/>
      <c r="H27" s="74"/>
      <c r="I27" s="2288"/>
      <c r="J27" s="2283"/>
      <c r="K27" s="2283"/>
      <c r="L27" s="2283"/>
      <c r="M27" s="2283"/>
      <c r="N27" s="2283"/>
      <c r="O27" s="2283"/>
      <c r="P27" s="2283"/>
      <c r="Q27" s="2283"/>
      <c r="R27" s="2283"/>
      <c r="S27" s="2283"/>
      <c r="T27" s="2283"/>
      <c r="U27" s="2283"/>
      <c r="V27" s="2283"/>
      <c r="W27" s="2283"/>
      <c r="X27" s="2283"/>
      <c r="Y27" s="2283"/>
      <c r="Z27" s="2283"/>
      <c r="AA27" s="2283"/>
      <c r="AB27" s="2283"/>
      <c r="AC27" s="2283"/>
      <c r="AD27" s="2283"/>
      <c r="AE27" s="2283"/>
      <c r="AF27" s="2289"/>
      <c r="AG27" s="74"/>
      <c r="AH27" s="74"/>
      <c r="AI27" s="74"/>
      <c r="AJ27" s="74"/>
      <c r="AK27" s="74"/>
      <c r="AL27" s="74"/>
      <c r="AM27" s="74"/>
      <c r="AN27" s="75"/>
      <c r="AO27" s="73"/>
      <c r="AP27" s="509"/>
      <c r="AQ27" s="509"/>
      <c r="AR27" s="509"/>
      <c r="AS27" s="509"/>
      <c r="AT27" s="509"/>
      <c r="AU27" s="509"/>
      <c r="AV27" s="509"/>
      <c r="AW27" s="2288"/>
      <c r="AX27" s="2283"/>
      <c r="AY27" s="2283"/>
      <c r="AZ27" s="2283"/>
      <c r="BA27" s="2283"/>
      <c r="BB27" s="2283"/>
      <c r="BC27" s="2283"/>
      <c r="BD27" s="2283"/>
      <c r="BE27" s="2283"/>
      <c r="BF27" s="2283"/>
      <c r="BG27" s="2283"/>
      <c r="BH27" s="2283"/>
      <c r="BI27" s="2283"/>
      <c r="BJ27" s="2283"/>
      <c r="BK27" s="2283"/>
      <c r="BL27" s="2283"/>
      <c r="BM27" s="2283"/>
      <c r="BN27" s="2283"/>
      <c r="BO27" s="2283"/>
      <c r="BP27" s="2283"/>
      <c r="BQ27" s="2283"/>
      <c r="BR27" s="2283"/>
      <c r="BS27" s="2283"/>
      <c r="BT27" s="2289"/>
      <c r="BU27" s="509"/>
      <c r="BV27" s="509"/>
      <c r="BW27" s="509"/>
      <c r="BX27" s="509"/>
      <c r="BY27" s="509"/>
      <c r="BZ27" s="509"/>
      <c r="CA27" s="509"/>
      <c r="CB27" s="510"/>
    </row>
    <row r="28" spans="1:80" s="49" customFormat="1" ht="12.6" customHeight="1">
      <c r="A28" s="73"/>
      <c r="B28" s="74"/>
      <c r="C28" s="74"/>
      <c r="D28" s="74"/>
      <c r="E28" s="74"/>
      <c r="F28" s="74"/>
      <c r="G28" s="74"/>
      <c r="H28" s="74"/>
      <c r="I28" s="2288"/>
      <c r="J28" s="2283"/>
      <c r="K28" s="2283"/>
      <c r="L28" s="2283"/>
      <c r="M28" s="2283"/>
      <c r="N28" s="2283"/>
      <c r="O28" s="2283"/>
      <c r="P28" s="2283"/>
      <c r="Q28" s="2283"/>
      <c r="R28" s="2283"/>
      <c r="S28" s="2283"/>
      <c r="T28" s="2283"/>
      <c r="U28" s="2283"/>
      <c r="V28" s="2283"/>
      <c r="W28" s="2283"/>
      <c r="X28" s="2283"/>
      <c r="Y28" s="2283"/>
      <c r="Z28" s="2283"/>
      <c r="AA28" s="2283"/>
      <c r="AB28" s="2283"/>
      <c r="AC28" s="2283"/>
      <c r="AD28" s="2283"/>
      <c r="AE28" s="2283"/>
      <c r="AF28" s="2289"/>
      <c r="AG28" s="74"/>
      <c r="AH28" s="74"/>
      <c r="AI28" s="74"/>
      <c r="AJ28" s="74"/>
      <c r="AK28" s="74"/>
      <c r="AL28" s="74"/>
      <c r="AM28" s="74"/>
      <c r="AN28" s="75"/>
      <c r="AO28" s="73"/>
      <c r="AP28" s="509"/>
      <c r="AQ28" s="509"/>
      <c r="AR28" s="509"/>
      <c r="AS28" s="509"/>
      <c r="AT28" s="509"/>
      <c r="AU28" s="509"/>
      <c r="AV28" s="509"/>
      <c r="AW28" s="2288"/>
      <c r="AX28" s="2283"/>
      <c r="AY28" s="2283"/>
      <c r="AZ28" s="2283"/>
      <c r="BA28" s="2283"/>
      <c r="BB28" s="2283"/>
      <c r="BC28" s="2283"/>
      <c r="BD28" s="2283"/>
      <c r="BE28" s="2283"/>
      <c r="BF28" s="2283"/>
      <c r="BG28" s="2283"/>
      <c r="BH28" s="2283"/>
      <c r="BI28" s="2283"/>
      <c r="BJ28" s="2283"/>
      <c r="BK28" s="2283"/>
      <c r="BL28" s="2283"/>
      <c r="BM28" s="2283"/>
      <c r="BN28" s="2283"/>
      <c r="BO28" s="2283"/>
      <c r="BP28" s="2283"/>
      <c r="BQ28" s="2283"/>
      <c r="BR28" s="2283"/>
      <c r="BS28" s="2283"/>
      <c r="BT28" s="2289"/>
      <c r="BU28" s="509"/>
      <c r="BV28" s="509"/>
      <c r="BW28" s="509"/>
      <c r="BX28" s="509"/>
      <c r="BY28" s="509"/>
      <c r="BZ28" s="509"/>
      <c r="CA28" s="509"/>
      <c r="CB28" s="510"/>
    </row>
    <row r="29" spans="1:80" s="49" customFormat="1" ht="12.6" customHeight="1">
      <c r="A29" s="73"/>
      <c r="B29" s="74"/>
      <c r="C29" s="74"/>
      <c r="D29" s="74"/>
      <c r="E29" s="74"/>
      <c r="F29" s="74"/>
      <c r="G29" s="74"/>
      <c r="H29" s="74"/>
      <c r="I29" s="2290"/>
      <c r="J29" s="2291"/>
      <c r="K29" s="2291"/>
      <c r="L29" s="2291"/>
      <c r="M29" s="2291"/>
      <c r="N29" s="2291"/>
      <c r="O29" s="2291"/>
      <c r="P29" s="2291"/>
      <c r="Q29" s="2291"/>
      <c r="R29" s="2291"/>
      <c r="S29" s="2291"/>
      <c r="T29" s="2291"/>
      <c r="U29" s="2291"/>
      <c r="V29" s="2291"/>
      <c r="W29" s="2291"/>
      <c r="X29" s="2291"/>
      <c r="Y29" s="2291"/>
      <c r="Z29" s="2291"/>
      <c r="AA29" s="2291"/>
      <c r="AB29" s="2291"/>
      <c r="AC29" s="2291"/>
      <c r="AD29" s="2291"/>
      <c r="AE29" s="2291"/>
      <c r="AF29" s="2292"/>
      <c r="AG29" s="74"/>
      <c r="AH29" s="74"/>
      <c r="AI29" s="74"/>
      <c r="AJ29" s="74"/>
      <c r="AK29" s="74"/>
      <c r="AL29" s="74"/>
      <c r="AM29" s="74"/>
      <c r="AN29" s="75"/>
      <c r="AO29" s="73"/>
      <c r="AP29" s="509"/>
      <c r="AQ29" s="509"/>
      <c r="AR29" s="509"/>
      <c r="AS29" s="509"/>
      <c r="AT29" s="509"/>
      <c r="AU29" s="509"/>
      <c r="AV29" s="509"/>
      <c r="AW29" s="2290"/>
      <c r="AX29" s="2291"/>
      <c r="AY29" s="2291"/>
      <c r="AZ29" s="2291"/>
      <c r="BA29" s="2291"/>
      <c r="BB29" s="2291"/>
      <c r="BC29" s="2291"/>
      <c r="BD29" s="2291"/>
      <c r="BE29" s="2291"/>
      <c r="BF29" s="2291"/>
      <c r="BG29" s="2291"/>
      <c r="BH29" s="2291"/>
      <c r="BI29" s="2291"/>
      <c r="BJ29" s="2291"/>
      <c r="BK29" s="2291"/>
      <c r="BL29" s="2291"/>
      <c r="BM29" s="2291"/>
      <c r="BN29" s="2291"/>
      <c r="BO29" s="2291"/>
      <c r="BP29" s="2291"/>
      <c r="BQ29" s="2291"/>
      <c r="BR29" s="2291"/>
      <c r="BS29" s="2291"/>
      <c r="BT29" s="2292"/>
      <c r="BU29" s="509"/>
      <c r="BV29" s="509"/>
      <c r="BW29" s="509"/>
      <c r="BX29" s="509"/>
      <c r="BY29" s="509"/>
      <c r="BZ29" s="509"/>
      <c r="CA29" s="509"/>
      <c r="CB29" s="510"/>
    </row>
    <row r="30" spans="1:80" s="49" customFormat="1" ht="12.6" customHeight="1">
      <c r="A30" s="73"/>
      <c r="B30" s="74"/>
      <c r="C30" s="74"/>
      <c r="D30" s="74"/>
      <c r="E30" s="74"/>
      <c r="F30" s="74"/>
      <c r="G30" s="74"/>
      <c r="H30" s="74"/>
      <c r="I30" s="74"/>
      <c r="J30" s="74"/>
      <c r="K30" s="74"/>
      <c r="N30" s="74"/>
      <c r="O30" s="74"/>
      <c r="P30" s="74"/>
      <c r="Q30" s="74"/>
      <c r="R30" s="74"/>
      <c r="S30" s="74"/>
      <c r="T30" s="74"/>
      <c r="U30" s="74"/>
      <c r="V30" s="55"/>
      <c r="W30" s="55"/>
      <c r="X30" s="55"/>
      <c r="Y30" s="55"/>
      <c r="Z30" s="74"/>
      <c r="AA30" s="74"/>
      <c r="AB30" s="74"/>
      <c r="AC30" s="74"/>
      <c r="AG30" s="74"/>
      <c r="AH30" s="74"/>
      <c r="AI30" s="74"/>
      <c r="AJ30" s="74"/>
      <c r="AK30" s="74"/>
      <c r="AL30" s="74"/>
      <c r="AM30" s="74"/>
      <c r="AN30" s="75"/>
      <c r="AO30" s="73"/>
      <c r="AP30" s="509"/>
      <c r="AQ30" s="509"/>
      <c r="AR30" s="509"/>
      <c r="AS30" s="509"/>
      <c r="AT30" s="509"/>
      <c r="AU30" s="509"/>
      <c r="AV30" s="509"/>
      <c r="AW30" s="509"/>
      <c r="AX30" s="509"/>
      <c r="AY30" s="509"/>
      <c r="AZ30" s="522"/>
      <c r="BA30" s="522"/>
      <c r="BB30" s="509"/>
      <c r="BC30" s="509"/>
      <c r="BD30" s="509"/>
      <c r="BE30" s="509"/>
      <c r="BF30" s="509"/>
      <c r="BG30" s="509"/>
      <c r="BH30" s="509"/>
      <c r="BI30" s="509"/>
      <c r="BJ30" s="55"/>
      <c r="BK30" s="55"/>
      <c r="BL30" s="55"/>
      <c r="BM30" s="55"/>
      <c r="BN30" s="509"/>
      <c r="BO30" s="509"/>
      <c r="BP30" s="509"/>
      <c r="BQ30" s="509"/>
      <c r="BR30" s="522"/>
      <c r="BS30" s="522"/>
      <c r="BT30" s="522"/>
      <c r="BU30" s="509"/>
      <c r="BV30" s="509"/>
      <c r="BW30" s="509"/>
      <c r="BX30" s="509"/>
      <c r="BY30" s="509"/>
      <c r="BZ30" s="509"/>
      <c r="CA30" s="509"/>
      <c r="CB30" s="510"/>
    </row>
    <row r="31" spans="1:80" s="49" customFormat="1" ht="12.6" customHeight="1">
      <c r="A31" s="73"/>
      <c r="B31" s="55"/>
      <c r="C31" s="55"/>
      <c r="D31" s="55"/>
      <c r="E31" s="55"/>
      <c r="F31" s="55"/>
      <c r="G31" s="55"/>
      <c r="H31" s="55"/>
      <c r="I31" s="55"/>
      <c r="J31" s="55"/>
      <c r="K31" s="55"/>
      <c r="L31" s="55"/>
      <c r="M31" s="55"/>
      <c r="N31" s="55"/>
      <c r="O31" s="55"/>
      <c r="P31" s="55"/>
      <c r="Q31" s="55"/>
      <c r="R31" s="55"/>
      <c r="S31" s="55"/>
      <c r="T31" s="55"/>
      <c r="U31" s="55"/>
      <c r="V31" s="55"/>
      <c r="W31" s="55"/>
      <c r="X31" s="55"/>
      <c r="Y31" s="55"/>
      <c r="Z31" s="74"/>
      <c r="AA31" s="74"/>
      <c r="AB31" s="74"/>
      <c r="AC31" s="74"/>
      <c r="AG31" s="74"/>
      <c r="AH31" s="74"/>
      <c r="AI31" s="74"/>
      <c r="AJ31" s="74"/>
      <c r="AK31" s="74"/>
      <c r="AL31" s="74"/>
      <c r="AM31" s="74"/>
      <c r="AN31" s="75"/>
      <c r="AO31" s="73"/>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09"/>
      <c r="BO31" s="509"/>
      <c r="BP31" s="509"/>
      <c r="BQ31" s="509"/>
      <c r="BR31" s="522"/>
      <c r="BS31" s="522"/>
      <c r="BT31" s="522"/>
      <c r="BU31" s="509"/>
      <c r="BV31" s="509"/>
      <c r="BW31" s="509"/>
      <c r="BX31" s="509"/>
      <c r="BY31" s="509"/>
      <c r="BZ31" s="509"/>
      <c r="CA31" s="509"/>
      <c r="CB31" s="510"/>
    </row>
    <row r="32" spans="1:80" s="49" customFormat="1" ht="12.6" customHeight="1">
      <c r="A32" s="73"/>
      <c r="B32" s="55"/>
      <c r="C32" s="55"/>
      <c r="D32" s="55"/>
      <c r="E32" s="55"/>
      <c r="F32" s="55"/>
      <c r="G32" s="55"/>
      <c r="H32" s="55"/>
      <c r="I32" s="55"/>
      <c r="J32" s="55"/>
      <c r="K32" s="55"/>
      <c r="L32" s="55"/>
      <c r="M32" s="55"/>
      <c r="N32" s="55"/>
      <c r="O32" s="55"/>
      <c r="P32" s="55"/>
      <c r="Q32" s="55"/>
      <c r="R32" s="55"/>
      <c r="S32" s="55"/>
      <c r="T32" s="55"/>
      <c r="U32" s="55"/>
      <c r="V32" s="55"/>
      <c r="W32" s="55"/>
      <c r="X32" s="55"/>
      <c r="Y32" s="55"/>
      <c r="Z32" s="74"/>
      <c r="AA32" s="74"/>
      <c r="AB32" s="74"/>
      <c r="AC32" s="74"/>
      <c r="AG32" s="74"/>
      <c r="AH32" s="74"/>
      <c r="AI32" s="74"/>
      <c r="AJ32" s="74"/>
      <c r="AK32" s="74"/>
      <c r="AL32" s="74"/>
      <c r="AM32" s="74"/>
      <c r="AN32" s="75"/>
      <c r="AO32" s="73"/>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09"/>
      <c r="BO32" s="509"/>
      <c r="BP32" s="509"/>
      <c r="BQ32" s="509"/>
      <c r="BR32" s="522"/>
      <c r="BS32" s="522"/>
      <c r="BT32" s="522"/>
      <c r="BU32" s="509"/>
      <c r="BV32" s="509"/>
      <c r="BW32" s="509"/>
      <c r="BX32" s="509"/>
      <c r="BY32" s="509"/>
      <c r="BZ32" s="509"/>
      <c r="CA32" s="509"/>
      <c r="CB32" s="510"/>
    </row>
    <row r="33" spans="1:80" s="49" customFormat="1" ht="12.6" customHeight="1">
      <c r="A33" s="73"/>
      <c r="B33" s="55"/>
      <c r="C33" s="55"/>
      <c r="D33" s="55"/>
      <c r="E33" s="55"/>
      <c r="F33" s="55"/>
      <c r="G33" s="55"/>
      <c r="H33" s="55"/>
      <c r="I33" s="55"/>
      <c r="J33" s="55"/>
      <c r="K33" s="55"/>
      <c r="L33" s="55"/>
      <c r="M33" s="55"/>
      <c r="N33" s="55"/>
      <c r="O33" s="55"/>
      <c r="P33" s="55"/>
      <c r="Q33" s="55"/>
      <c r="R33" s="55"/>
      <c r="S33" s="55"/>
      <c r="T33" s="55"/>
      <c r="U33" s="55"/>
      <c r="V33" s="55"/>
      <c r="W33" s="55"/>
      <c r="X33" s="55"/>
      <c r="Y33" s="55"/>
      <c r="Z33" s="74"/>
      <c r="AA33" s="74"/>
      <c r="AB33" s="74"/>
      <c r="AC33" s="74"/>
      <c r="AG33" s="74"/>
      <c r="AH33" s="74"/>
      <c r="AI33" s="74"/>
      <c r="AJ33" s="74"/>
      <c r="AK33" s="74"/>
      <c r="AL33" s="74"/>
      <c r="AM33" s="74"/>
      <c r="AN33" s="75"/>
      <c r="AO33" s="73"/>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09"/>
      <c r="BO33" s="509"/>
      <c r="BP33" s="509"/>
      <c r="BQ33" s="509"/>
      <c r="BR33" s="522"/>
      <c r="BS33" s="522"/>
      <c r="BT33" s="522"/>
      <c r="BU33" s="509"/>
      <c r="BV33" s="509"/>
      <c r="BW33" s="509"/>
      <c r="BX33" s="509"/>
      <c r="BY33" s="509"/>
      <c r="BZ33" s="509"/>
      <c r="CA33" s="509"/>
      <c r="CB33" s="510"/>
    </row>
    <row r="34" spans="1:80" s="49" customFormat="1" ht="12.6" customHeight="1">
      <c r="A34" s="54"/>
      <c r="B34" s="55"/>
      <c r="C34" s="55"/>
      <c r="D34" s="55"/>
      <c r="E34" s="55"/>
      <c r="F34" s="55"/>
      <c r="G34" s="55"/>
      <c r="H34" s="55"/>
      <c r="I34" s="55"/>
      <c r="J34" s="55"/>
      <c r="K34" s="55"/>
      <c r="L34" s="55"/>
      <c r="M34" s="55"/>
      <c r="N34" s="55"/>
      <c r="O34" s="55"/>
      <c r="P34" s="55"/>
      <c r="Q34" s="76"/>
      <c r="R34" s="76"/>
      <c r="S34" s="55"/>
      <c r="T34" s="55"/>
      <c r="U34" s="55"/>
      <c r="V34" s="55"/>
      <c r="W34" s="55"/>
      <c r="X34" s="55"/>
      <c r="Y34" s="77"/>
      <c r="Z34" s="77"/>
      <c r="AA34" s="77"/>
      <c r="AB34" s="77"/>
      <c r="AC34" s="77"/>
      <c r="AD34" s="77"/>
      <c r="AE34" s="77"/>
      <c r="AF34" s="77"/>
      <c r="AG34" s="78"/>
      <c r="AH34" s="78"/>
      <c r="AI34" s="55"/>
      <c r="AJ34" s="55"/>
      <c r="AK34" s="55"/>
      <c r="AL34" s="55"/>
      <c r="AM34" s="55"/>
      <c r="AN34" s="56"/>
      <c r="AO34" s="54"/>
      <c r="AP34" s="55"/>
      <c r="AQ34" s="55"/>
      <c r="AR34" s="55"/>
      <c r="AS34" s="55"/>
      <c r="AT34" s="55"/>
      <c r="AU34" s="55"/>
      <c r="AV34" s="55"/>
      <c r="AW34" s="55"/>
      <c r="AX34" s="55"/>
      <c r="AY34" s="55"/>
      <c r="AZ34" s="55"/>
      <c r="BA34" s="55"/>
      <c r="BB34" s="55"/>
      <c r="BC34" s="55"/>
      <c r="BD34" s="55"/>
      <c r="BE34" s="76"/>
      <c r="BF34" s="76"/>
      <c r="BG34" s="55"/>
      <c r="BH34" s="55"/>
      <c r="BI34" s="55"/>
      <c r="BJ34" s="55"/>
      <c r="BK34" s="55"/>
      <c r="BL34" s="55"/>
      <c r="BM34" s="77"/>
      <c r="BN34" s="77"/>
      <c r="BO34" s="77"/>
      <c r="BP34" s="77"/>
      <c r="BQ34" s="77"/>
      <c r="BR34" s="77"/>
      <c r="BS34" s="77"/>
      <c r="BT34" s="77"/>
      <c r="BU34" s="78"/>
      <c r="BV34" s="78"/>
      <c r="BW34" s="55"/>
      <c r="BX34" s="55"/>
      <c r="BY34" s="55"/>
      <c r="BZ34" s="55"/>
      <c r="CA34" s="55"/>
      <c r="CB34" s="56"/>
    </row>
    <row r="35" spans="1:80" s="49" customFormat="1" ht="12.6" customHeight="1">
      <c r="A35" s="54"/>
      <c r="B35" s="55"/>
      <c r="C35" s="55"/>
      <c r="D35" s="55"/>
      <c r="E35" s="55"/>
      <c r="F35" s="55"/>
      <c r="G35" s="55"/>
      <c r="H35" s="55"/>
      <c r="I35" s="55"/>
      <c r="J35" s="55"/>
      <c r="K35" s="55"/>
      <c r="L35" s="55"/>
      <c r="M35" s="55"/>
      <c r="N35" s="55"/>
      <c r="O35" s="55"/>
      <c r="P35" s="55"/>
      <c r="Q35" s="76"/>
      <c r="R35" s="76"/>
      <c r="S35" s="55"/>
      <c r="T35" s="55"/>
      <c r="U35" s="55"/>
      <c r="V35" s="55"/>
      <c r="W35" s="55"/>
      <c r="X35" s="55"/>
      <c r="Y35" s="77"/>
      <c r="Z35" s="77"/>
      <c r="AA35" s="77"/>
      <c r="AB35" s="77"/>
      <c r="AC35" s="77"/>
      <c r="AD35" s="77"/>
      <c r="AE35" s="77"/>
      <c r="AF35" s="77"/>
      <c r="AG35" s="78"/>
      <c r="AH35" s="78"/>
      <c r="AI35" s="55"/>
      <c r="AJ35" s="55"/>
      <c r="AK35" s="55"/>
      <c r="AL35" s="55"/>
      <c r="AM35" s="55"/>
      <c r="AN35" s="56"/>
      <c r="AO35" s="54"/>
      <c r="AP35" s="55"/>
      <c r="AQ35" s="55"/>
      <c r="AR35" s="55"/>
      <c r="AS35" s="55"/>
      <c r="AT35" s="55"/>
      <c r="AU35" s="55"/>
      <c r="AV35" s="55"/>
      <c r="AW35" s="55"/>
      <c r="AX35" s="55"/>
      <c r="AY35" s="55"/>
      <c r="AZ35" s="55"/>
      <c r="BA35" s="55"/>
      <c r="BB35" s="55"/>
      <c r="BC35" s="55"/>
      <c r="BD35" s="55"/>
      <c r="BE35" s="76"/>
      <c r="BF35" s="76"/>
      <c r="BG35" s="55"/>
      <c r="BH35" s="55"/>
      <c r="BI35" s="55"/>
      <c r="BJ35" s="55"/>
      <c r="BK35" s="55"/>
      <c r="BL35" s="55"/>
      <c r="BM35" s="77"/>
      <c r="BN35" s="77"/>
      <c r="BO35" s="77"/>
      <c r="BP35" s="77"/>
      <c r="BQ35" s="77"/>
      <c r="BR35" s="77"/>
      <c r="BS35" s="77"/>
      <c r="BT35" s="77"/>
      <c r="BU35" s="78"/>
      <c r="BV35" s="78"/>
      <c r="BW35" s="55"/>
      <c r="BX35" s="55"/>
      <c r="BY35" s="55"/>
      <c r="BZ35" s="55"/>
      <c r="CA35" s="55"/>
      <c r="CB35" s="56"/>
    </row>
    <row r="36" spans="1:80" s="49" customFormat="1" ht="12.6" customHeight="1">
      <c r="A36" s="64"/>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6"/>
      <c r="AO36" s="64"/>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6"/>
    </row>
    <row r="37" spans="1:80" s="49" customFormat="1" ht="12.6" customHeight="1">
      <c r="A37" s="54"/>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6"/>
      <c r="AO37" s="54"/>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6"/>
    </row>
    <row r="38" spans="1:80" s="49" customFormat="1" ht="12.6" customHeight="1">
      <c r="A38" s="54"/>
      <c r="B38" s="55"/>
      <c r="C38" s="55"/>
      <c r="D38" s="55"/>
      <c r="E38" s="55"/>
      <c r="F38" s="55"/>
      <c r="G38" s="55"/>
      <c r="H38" s="55"/>
      <c r="I38" s="55"/>
      <c r="J38" s="55"/>
      <c r="K38" s="55"/>
      <c r="L38" s="55"/>
      <c r="M38" s="55"/>
      <c r="N38" s="55"/>
      <c r="O38" s="55"/>
      <c r="P38" s="55"/>
      <c r="Q38" s="76"/>
      <c r="R38" s="76"/>
      <c r="S38" s="55"/>
      <c r="T38" s="55"/>
      <c r="U38" s="55"/>
      <c r="V38" s="55"/>
      <c r="W38" s="55"/>
      <c r="X38" s="55"/>
      <c r="Y38" s="77"/>
      <c r="Z38" s="77"/>
      <c r="AA38" s="77"/>
      <c r="AB38" s="77"/>
      <c r="AC38" s="77"/>
      <c r="AD38" s="77"/>
      <c r="AE38" s="77"/>
      <c r="AF38" s="77"/>
      <c r="AG38" s="78"/>
      <c r="AH38" s="78"/>
      <c r="AI38" s="55"/>
      <c r="AJ38" s="55"/>
      <c r="AK38" s="55"/>
      <c r="AL38" s="55"/>
      <c r="AM38" s="55"/>
      <c r="AN38" s="56"/>
      <c r="AO38" s="54"/>
      <c r="AP38" s="55"/>
      <c r="AQ38" s="55"/>
      <c r="AR38" s="55"/>
      <c r="AS38" s="55"/>
      <c r="AT38" s="55"/>
      <c r="AU38" s="55"/>
      <c r="AV38" s="55"/>
      <c r="AW38" s="55"/>
      <c r="AX38" s="55"/>
      <c r="AY38" s="55"/>
      <c r="AZ38" s="55"/>
      <c r="BA38" s="55"/>
      <c r="BB38" s="55"/>
      <c r="BC38" s="55"/>
      <c r="BD38" s="55"/>
      <c r="BE38" s="76"/>
      <c r="BF38" s="76"/>
      <c r="BG38" s="55"/>
      <c r="BH38" s="55"/>
      <c r="BI38" s="55"/>
      <c r="BJ38" s="55"/>
      <c r="BK38" s="55"/>
      <c r="BL38" s="55"/>
      <c r="BM38" s="77"/>
      <c r="BN38" s="77"/>
      <c r="BO38" s="77"/>
      <c r="BP38" s="77"/>
      <c r="BQ38" s="77"/>
      <c r="BR38" s="77"/>
      <c r="BS38" s="77"/>
      <c r="BT38" s="77"/>
      <c r="BU38" s="78"/>
      <c r="BV38" s="78"/>
      <c r="BW38" s="55"/>
      <c r="BX38" s="55"/>
      <c r="BY38" s="55"/>
      <c r="BZ38" s="55"/>
      <c r="CA38" s="55"/>
      <c r="CB38" s="56"/>
    </row>
    <row r="39" spans="1:80" s="49" customFormat="1" ht="12.6" customHeight="1">
      <c r="A39" s="54"/>
      <c r="B39" s="55"/>
      <c r="C39" s="55"/>
      <c r="D39" s="55"/>
      <c r="E39" s="55"/>
      <c r="F39" s="55"/>
      <c r="G39" s="55"/>
      <c r="H39" s="55"/>
      <c r="I39" s="55"/>
      <c r="J39" s="55"/>
      <c r="K39" s="55"/>
      <c r="L39" s="55"/>
      <c r="M39" s="55"/>
      <c r="N39" s="55"/>
      <c r="O39" s="55"/>
      <c r="P39" s="55"/>
      <c r="Q39" s="76"/>
      <c r="R39" s="76"/>
      <c r="S39" s="55"/>
      <c r="T39" s="55"/>
      <c r="U39" s="55"/>
      <c r="V39" s="55"/>
      <c r="W39" s="55"/>
      <c r="X39" s="55"/>
      <c r="Y39" s="77"/>
      <c r="Z39" s="77"/>
      <c r="AA39" s="77"/>
      <c r="AB39" s="77"/>
      <c r="AC39" s="77"/>
      <c r="AD39" s="77"/>
      <c r="AE39" s="77"/>
      <c r="AF39" s="77"/>
      <c r="AG39" s="78"/>
      <c r="AH39" s="78"/>
      <c r="AI39" s="55"/>
      <c r="AJ39" s="55"/>
      <c r="AK39" s="55"/>
      <c r="AL39" s="55"/>
      <c r="AM39" s="55"/>
      <c r="AN39" s="56"/>
      <c r="AO39" s="54"/>
      <c r="AP39" s="55"/>
      <c r="AQ39" s="55"/>
      <c r="AR39" s="55"/>
      <c r="AS39" s="55"/>
      <c r="AT39" s="55"/>
      <c r="AU39" s="55"/>
      <c r="AV39" s="55"/>
      <c r="AW39" s="55"/>
      <c r="AX39" s="55"/>
      <c r="AY39" s="55"/>
      <c r="AZ39" s="55"/>
      <c r="BA39" s="55"/>
      <c r="BB39" s="55"/>
      <c r="BC39" s="55"/>
      <c r="BD39" s="55"/>
      <c r="BE39" s="76"/>
      <c r="BF39" s="76"/>
      <c r="BG39" s="55"/>
      <c r="BH39" s="55"/>
      <c r="BI39" s="55"/>
      <c r="BJ39" s="55"/>
      <c r="BK39" s="55"/>
      <c r="BL39" s="55"/>
      <c r="BM39" s="77"/>
      <c r="BN39" s="77"/>
      <c r="BO39" s="77"/>
      <c r="BP39" s="77"/>
      <c r="BQ39" s="77"/>
      <c r="BR39" s="77"/>
      <c r="BS39" s="77"/>
      <c r="BT39" s="77"/>
      <c r="BU39" s="78"/>
      <c r="BV39" s="78"/>
      <c r="BW39" s="55"/>
      <c r="BX39" s="55"/>
      <c r="BY39" s="55"/>
      <c r="BZ39" s="55"/>
      <c r="CA39" s="55"/>
      <c r="CB39" s="56"/>
    </row>
    <row r="40" spans="1:80" s="49" customFormat="1" ht="12.6" customHeight="1">
      <c r="A40" s="54"/>
      <c r="B40" s="55"/>
      <c r="C40" s="55"/>
      <c r="D40" s="55"/>
      <c r="E40" s="55"/>
      <c r="F40" s="55"/>
      <c r="G40" s="55"/>
      <c r="H40" s="55"/>
      <c r="I40" s="55"/>
      <c r="J40" s="55"/>
      <c r="K40" s="55"/>
      <c r="L40" s="55"/>
      <c r="M40" s="55"/>
      <c r="N40" s="55"/>
      <c r="O40" s="55"/>
      <c r="P40" s="55"/>
      <c r="Q40" s="76"/>
      <c r="R40" s="76"/>
      <c r="S40" s="55"/>
      <c r="T40" s="55"/>
      <c r="U40" s="55"/>
      <c r="V40" s="55"/>
      <c r="W40" s="55"/>
      <c r="X40" s="55"/>
      <c r="Y40" s="77"/>
      <c r="Z40" s="77"/>
      <c r="AA40" s="77"/>
      <c r="AB40" s="77"/>
      <c r="AC40" s="77"/>
      <c r="AD40" s="77"/>
      <c r="AE40" s="77"/>
      <c r="AF40" s="77"/>
      <c r="AG40" s="78"/>
      <c r="AH40" s="78"/>
      <c r="AI40" s="55"/>
      <c r="AJ40" s="55"/>
      <c r="AK40" s="55"/>
      <c r="AL40" s="55"/>
      <c r="AM40" s="55"/>
      <c r="AN40" s="56"/>
      <c r="AO40" s="54"/>
      <c r="AP40" s="55"/>
      <c r="AQ40" s="55"/>
      <c r="AR40" s="55"/>
      <c r="AS40" s="55"/>
      <c r="AT40" s="55"/>
      <c r="AU40" s="55"/>
      <c r="AV40" s="55"/>
      <c r="AW40" s="55"/>
      <c r="AX40" s="55"/>
      <c r="AY40" s="55"/>
      <c r="AZ40" s="55"/>
      <c r="BA40" s="55"/>
      <c r="BB40" s="55"/>
      <c r="BC40" s="55"/>
      <c r="BD40" s="55"/>
      <c r="BE40" s="76"/>
      <c r="BF40" s="76"/>
      <c r="BG40" s="55"/>
      <c r="BH40" s="55"/>
      <c r="BI40" s="55"/>
      <c r="BJ40" s="55"/>
      <c r="BK40" s="55"/>
      <c r="BL40" s="55"/>
      <c r="BM40" s="77"/>
      <c r="BN40" s="77"/>
      <c r="BO40" s="77"/>
      <c r="BP40" s="77"/>
      <c r="BQ40" s="77"/>
      <c r="BR40" s="77"/>
      <c r="BS40" s="77"/>
      <c r="BT40" s="77"/>
      <c r="BU40" s="78"/>
      <c r="BV40" s="78"/>
      <c r="BW40" s="55"/>
      <c r="BX40" s="55"/>
      <c r="BY40" s="55"/>
      <c r="BZ40" s="55"/>
      <c r="CA40" s="55"/>
      <c r="CB40" s="56"/>
    </row>
    <row r="41" spans="1:80" s="49" customFormat="1" ht="12.6" customHeight="1">
      <c r="A41" s="57"/>
      <c r="B41" s="58"/>
      <c r="C41" s="58"/>
      <c r="D41" s="58"/>
      <c r="E41" s="58"/>
      <c r="F41" s="58"/>
      <c r="G41" s="58"/>
      <c r="H41" s="58"/>
      <c r="I41" s="58"/>
      <c r="J41" s="58"/>
      <c r="K41" s="58"/>
      <c r="L41" s="58"/>
      <c r="M41" s="58"/>
      <c r="N41" s="58"/>
      <c r="O41" s="58"/>
      <c r="P41" s="58"/>
      <c r="Q41" s="79"/>
      <c r="R41" s="79"/>
      <c r="S41" s="58"/>
      <c r="T41" s="58"/>
      <c r="U41" s="58"/>
      <c r="V41" s="58"/>
      <c r="W41" s="58"/>
      <c r="X41" s="58"/>
      <c r="Y41" s="80"/>
      <c r="Z41" s="80"/>
      <c r="AA41" s="80"/>
      <c r="AB41" s="80"/>
      <c r="AC41" s="80"/>
      <c r="AD41" s="80"/>
      <c r="AE41" s="80"/>
      <c r="AF41" s="80"/>
      <c r="AG41" s="81"/>
      <c r="AH41" s="81"/>
      <c r="AI41" s="58"/>
      <c r="AJ41" s="58"/>
      <c r="AK41" s="58"/>
      <c r="AL41" s="58"/>
      <c r="AM41" s="58"/>
      <c r="AN41" s="59"/>
      <c r="AO41" s="57"/>
      <c r="AP41" s="58"/>
      <c r="AQ41" s="58"/>
      <c r="AR41" s="58"/>
      <c r="AS41" s="58"/>
      <c r="AT41" s="58"/>
      <c r="AU41" s="58"/>
      <c r="AV41" s="58"/>
      <c r="AW41" s="58"/>
      <c r="AX41" s="58"/>
      <c r="AY41" s="58"/>
      <c r="AZ41" s="58"/>
      <c r="BA41" s="58"/>
      <c r="BB41" s="58"/>
      <c r="BC41" s="58"/>
      <c r="BD41" s="58"/>
      <c r="BE41" s="79"/>
      <c r="BF41" s="79"/>
      <c r="BG41" s="58"/>
      <c r="BH41" s="58"/>
      <c r="BI41" s="58"/>
      <c r="BJ41" s="58"/>
      <c r="BK41" s="58"/>
      <c r="BL41" s="58"/>
      <c r="BM41" s="80"/>
      <c r="BN41" s="80"/>
      <c r="BO41" s="80"/>
      <c r="BP41" s="80"/>
      <c r="BQ41" s="80"/>
      <c r="BR41" s="80"/>
      <c r="BS41" s="80"/>
      <c r="BT41" s="80"/>
      <c r="BU41" s="81"/>
      <c r="BV41" s="81"/>
      <c r="BW41" s="58"/>
      <c r="BX41" s="58"/>
      <c r="BY41" s="58"/>
      <c r="BZ41" s="58"/>
      <c r="CA41" s="58"/>
      <c r="CB41" s="59"/>
    </row>
    <row r="42" spans="1:80" s="49" customFormat="1" ht="12.6" customHeight="1">
      <c r="A42" s="53"/>
      <c r="B42" s="51"/>
      <c r="C42" s="51"/>
      <c r="D42" s="51"/>
      <c r="E42" s="51"/>
      <c r="F42" s="51"/>
      <c r="G42" s="51"/>
      <c r="H42" s="51"/>
      <c r="I42" s="51"/>
      <c r="J42" s="51"/>
      <c r="K42" s="51"/>
      <c r="L42" s="51"/>
      <c r="M42" s="51"/>
      <c r="N42" s="51"/>
      <c r="O42" s="51"/>
      <c r="P42" s="51"/>
      <c r="Q42" s="82"/>
      <c r="R42" s="82"/>
      <c r="S42" s="51"/>
      <c r="T42" s="51"/>
      <c r="U42" s="51"/>
      <c r="V42" s="51"/>
      <c r="W42" s="51"/>
      <c r="X42" s="51"/>
      <c r="Y42" s="83"/>
      <c r="Z42" s="83"/>
      <c r="AA42" s="83"/>
      <c r="AB42" s="83"/>
      <c r="AC42" s="83"/>
      <c r="AD42" s="83"/>
      <c r="AE42" s="83"/>
      <c r="AF42" s="83"/>
      <c r="AG42" s="84"/>
      <c r="AH42" s="84"/>
      <c r="AI42" s="51"/>
      <c r="AJ42" s="51"/>
      <c r="AK42" s="51"/>
      <c r="AL42" s="51"/>
      <c r="AM42" s="51"/>
      <c r="AN42" s="52"/>
      <c r="AO42" s="53"/>
      <c r="AP42" s="51"/>
      <c r="AQ42" s="51"/>
      <c r="AR42" s="51"/>
      <c r="AS42" s="51"/>
      <c r="AT42" s="51"/>
      <c r="AU42" s="51"/>
      <c r="AV42" s="51"/>
      <c r="AW42" s="51"/>
      <c r="AX42" s="51"/>
      <c r="AY42" s="51"/>
      <c r="AZ42" s="51"/>
      <c r="BA42" s="51"/>
      <c r="BB42" s="51"/>
      <c r="BC42" s="51"/>
      <c r="BD42" s="51"/>
      <c r="BE42" s="82"/>
      <c r="BF42" s="82"/>
      <c r="BG42" s="51"/>
      <c r="BH42" s="51"/>
      <c r="BI42" s="51"/>
      <c r="BJ42" s="51"/>
      <c r="BK42" s="51"/>
      <c r="BL42" s="51"/>
      <c r="BM42" s="83"/>
      <c r="BN42" s="83"/>
      <c r="BO42" s="83"/>
      <c r="BP42" s="83"/>
      <c r="BQ42" s="83"/>
      <c r="BR42" s="83"/>
      <c r="BS42" s="83"/>
      <c r="BT42" s="83"/>
      <c r="BU42" s="84"/>
      <c r="BV42" s="84"/>
      <c r="BW42" s="51"/>
      <c r="BX42" s="51"/>
      <c r="BY42" s="51"/>
      <c r="BZ42" s="51"/>
      <c r="CA42" s="51"/>
      <c r="CB42" s="51"/>
    </row>
    <row r="43" spans="1:80" s="49" customFormat="1" ht="12.6" customHeight="1">
      <c r="A43" s="54"/>
      <c r="B43" s="55"/>
      <c r="C43" s="55"/>
      <c r="D43" s="55"/>
      <c r="E43" s="55"/>
      <c r="F43" s="55"/>
      <c r="G43" s="55"/>
      <c r="H43" s="55"/>
      <c r="I43" s="55"/>
      <c r="J43" s="55"/>
      <c r="K43" s="55"/>
      <c r="L43" s="55"/>
      <c r="M43" s="55"/>
      <c r="N43" s="55"/>
      <c r="O43" s="55"/>
      <c r="P43" s="55"/>
      <c r="Q43" s="76"/>
      <c r="R43" s="76"/>
      <c r="S43" s="55"/>
      <c r="T43" s="55"/>
      <c r="U43" s="55"/>
      <c r="V43" s="55"/>
      <c r="W43" s="55"/>
      <c r="X43" s="55"/>
      <c r="Y43" s="77"/>
      <c r="Z43" s="77"/>
      <c r="AA43" s="77"/>
      <c r="AB43" s="77"/>
      <c r="AC43" s="77"/>
      <c r="AD43" s="77"/>
      <c r="AE43" s="77"/>
      <c r="AF43" s="77"/>
      <c r="AG43" s="78"/>
      <c r="AH43" s="78"/>
      <c r="AI43" s="55"/>
      <c r="AJ43" s="55"/>
      <c r="AK43" s="55"/>
      <c r="AL43" s="55"/>
      <c r="AM43" s="55"/>
      <c r="AN43" s="56"/>
      <c r="AO43" s="54"/>
      <c r="AP43" s="55"/>
      <c r="AQ43" s="55"/>
      <c r="AR43" s="55"/>
      <c r="AS43" s="55"/>
      <c r="AT43" s="55"/>
      <c r="AU43" s="55"/>
      <c r="AV43" s="55"/>
      <c r="AW43" s="55"/>
      <c r="AX43" s="55"/>
      <c r="AY43" s="55"/>
      <c r="AZ43" s="55"/>
      <c r="BA43" s="55"/>
      <c r="BB43" s="55"/>
      <c r="BC43" s="55"/>
      <c r="BD43" s="55"/>
      <c r="BE43" s="76"/>
      <c r="BF43" s="76"/>
      <c r="BG43" s="55"/>
      <c r="BH43" s="55"/>
      <c r="BI43" s="55"/>
      <c r="BJ43" s="55"/>
      <c r="BK43" s="55"/>
      <c r="BL43" s="55"/>
      <c r="BM43" s="77"/>
      <c r="BN43" s="77"/>
      <c r="BO43" s="77"/>
      <c r="BP43" s="77"/>
      <c r="BQ43" s="77"/>
      <c r="BR43" s="77"/>
      <c r="BS43" s="77"/>
      <c r="BT43" s="77"/>
      <c r="BU43" s="78"/>
      <c r="BV43" s="78"/>
      <c r="BW43" s="55"/>
      <c r="BX43" s="55"/>
      <c r="BY43" s="55"/>
      <c r="BZ43" s="55"/>
      <c r="CA43" s="55"/>
      <c r="CB43" s="55"/>
    </row>
    <row r="44" spans="1:80" ht="12.6" customHeight="1">
      <c r="A44" s="54"/>
      <c r="B44" s="55" t="s">
        <v>76</v>
      </c>
      <c r="C44" s="55"/>
      <c r="D44" s="55"/>
      <c r="E44" s="55"/>
      <c r="F44" s="55"/>
      <c r="G44" s="55"/>
      <c r="H44" s="55"/>
      <c r="I44" s="55"/>
      <c r="J44" s="55"/>
      <c r="K44" s="55"/>
      <c r="L44" s="55"/>
      <c r="M44" s="55"/>
      <c r="N44" s="55"/>
      <c r="O44" s="55"/>
      <c r="P44" s="55"/>
      <c r="Q44" s="76"/>
      <c r="R44" s="76"/>
      <c r="S44" s="55"/>
      <c r="T44" s="55"/>
      <c r="U44" s="55"/>
      <c r="V44" s="55"/>
      <c r="W44" s="55"/>
      <c r="X44" s="55"/>
      <c r="Y44" s="77"/>
      <c r="Z44" s="77"/>
      <c r="AA44" s="77"/>
      <c r="AB44" s="77"/>
      <c r="AC44" s="77"/>
      <c r="AD44" s="77"/>
      <c r="AE44" s="77"/>
      <c r="AF44" s="77"/>
      <c r="AG44" s="78"/>
      <c r="AH44" s="78"/>
      <c r="AI44" s="55"/>
      <c r="AJ44" s="55"/>
      <c r="AK44" s="55"/>
      <c r="AL44" s="55"/>
      <c r="AM44" s="55"/>
      <c r="AN44" s="56"/>
      <c r="AO44" s="54"/>
      <c r="AP44" s="55"/>
      <c r="AQ44" s="55"/>
      <c r="AR44" s="55"/>
      <c r="AS44" s="55"/>
      <c r="AT44" s="55"/>
      <c r="AU44" s="55"/>
      <c r="AV44" s="55"/>
      <c r="AW44" s="55"/>
      <c r="AX44" s="55"/>
      <c r="AY44" s="55"/>
      <c r="AZ44" s="55"/>
      <c r="BA44" s="55"/>
      <c r="BB44" s="55"/>
      <c r="BC44" s="55"/>
      <c r="BD44" s="55"/>
      <c r="BE44" s="76"/>
      <c r="BF44" s="76"/>
      <c r="BG44" s="55"/>
      <c r="BH44" s="55"/>
      <c r="BI44" s="55"/>
      <c r="BJ44" s="55"/>
      <c r="BK44" s="55"/>
      <c r="BL44" s="55"/>
      <c r="BM44" s="77"/>
      <c r="BN44" s="77"/>
      <c r="BO44" s="77"/>
      <c r="BP44" s="77"/>
      <c r="BQ44" s="77"/>
      <c r="BR44" s="77"/>
      <c r="BS44" s="77"/>
      <c r="BT44" s="77"/>
      <c r="BU44" s="78"/>
      <c r="BV44" s="78"/>
      <c r="BW44" s="55"/>
      <c r="BX44" s="55"/>
      <c r="BY44" s="55"/>
      <c r="BZ44" s="55"/>
      <c r="CA44" s="55"/>
      <c r="CB44" s="55"/>
    </row>
    <row r="45" spans="1:80" ht="12.6" customHeight="1">
      <c r="A45" s="54"/>
      <c r="B45" s="55"/>
      <c r="C45" s="55"/>
      <c r="D45" s="55"/>
      <c r="E45" s="55"/>
      <c r="F45" s="55"/>
      <c r="G45" s="55"/>
      <c r="H45" s="55"/>
      <c r="I45" s="55"/>
      <c r="J45" s="55"/>
      <c r="K45" s="55"/>
      <c r="L45" s="55"/>
      <c r="M45" s="55"/>
      <c r="N45" s="55"/>
      <c r="O45" s="55"/>
      <c r="P45" s="55"/>
      <c r="Q45" s="76"/>
      <c r="R45" s="76"/>
      <c r="S45" s="55"/>
      <c r="T45" s="55"/>
      <c r="U45" s="55"/>
      <c r="V45" s="55"/>
      <c r="W45" s="55"/>
      <c r="X45" s="55"/>
      <c r="Y45" s="77"/>
      <c r="Z45" s="77"/>
      <c r="AA45" s="77"/>
      <c r="AB45" s="77"/>
      <c r="AC45" s="77"/>
      <c r="AD45" s="77"/>
      <c r="AE45" s="77"/>
      <c r="AF45" s="77"/>
      <c r="AG45" s="78"/>
      <c r="AH45" s="78"/>
      <c r="AI45" s="55"/>
      <c r="AJ45" s="55"/>
      <c r="AK45" s="55"/>
      <c r="AL45" s="55"/>
      <c r="AM45" s="55"/>
      <c r="AN45" s="56"/>
      <c r="AO45" s="54"/>
      <c r="AP45" s="55"/>
      <c r="AQ45" s="55"/>
      <c r="AR45" s="55"/>
      <c r="AS45" s="55"/>
      <c r="AT45" s="55"/>
      <c r="AU45" s="55"/>
      <c r="AV45" s="55"/>
      <c r="AW45" s="55"/>
      <c r="AX45" s="55"/>
      <c r="AY45" s="55"/>
      <c r="AZ45" s="55"/>
      <c r="BA45" s="55"/>
      <c r="BB45" s="55"/>
      <c r="BC45" s="55"/>
      <c r="BD45" s="55"/>
      <c r="BE45" s="76"/>
      <c r="BF45" s="76"/>
      <c r="BG45" s="55"/>
      <c r="BH45" s="55"/>
      <c r="BI45" s="55"/>
      <c r="BJ45" s="55"/>
      <c r="BK45" s="55"/>
      <c r="BL45" s="55"/>
      <c r="BM45" s="77"/>
      <c r="BN45" s="77"/>
      <c r="BO45" s="77"/>
      <c r="BP45" s="77"/>
      <c r="BQ45" s="77"/>
      <c r="BR45" s="77"/>
      <c r="BS45" s="77"/>
      <c r="BT45" s="77"/>
      <c r="BU45" s="78"/>
      <c r="BV45" s="78"/>
      <c r="BW45" s="55"/>
      <c r="BX45" s="55"/>
      <c r="BY45" s="55"/>
      <c r="BZ45" s="55"/>
      <c r="CA45" s="55"/>
      <c r="CB45" s="55"/>
    </row>
    <row r="46" spans="1:80" ht="12.6" customHeight="1">
      <c r="A46" s="54"/>
      <c r="B46" s="55"/>
      <c r="C46" s="55"/>
      <c r="D46" s="55"/>
      <c r="E46" s="55"/>
      <c r="F46" s="55"/>
      <c r="G46" s="55"/>
      <c r="H46" s="55"/>
      <c r="I46" s="55"/>
      <c r="J46" s="55"/>
      <c r="K46" s="55"/>
      <c r="L46" s="55"/>
      <c r="M46" s="55"/>
      <c r="N46" s="55"/>
      <c r="O46" s="55"/>
      <c r="P46" s="55"/>
      <c r="Q46" s="76"/>
      <c r="R46" s="76"/>
      <c r="S46" s="55"/>
      <c r="T46" s="55"/>
      <c r="U46" s="55"/>
      <c r="V46" s="55"/>
      <c r="W46" s="55"/>
      <c r="X46" s="55"/>
      <c r="Y46" s="77"/>
      <c r="Z46" s="77"/>
      <c r="AA46" s="77"/>
      <c r="AB46" s="77"/>
      <c r="AC46" s="77"/>
      <c r="AD46" s="77"/>
      <c r="AE46" s="77"/>
      <c r="AF46" s="77"/>
      <c r="AG46" s="78"/>
      <c r="AH46" s="78"/>
      <c r="AI46" s="55"/>
      <c r="AJ46" s="55"/>
      <c r="AK46" s="55"/>
      <c r="AL46" s="55"/>
      <c r="AM46" s="55"/>
      <c r="AN46" s="56"/>
      <c r="AO46" s="54"/>
      <c r="AP46" s="55"/>
      <c r="AQ46" s="55"/>
      <c r="AR46" s="55"/>
      <c r="AS46" s="55"/>
      <c r="AT46" s="55"/>
      <c r="AU46" s="55"/>
      <c r="AV46" s="55"/>
      <c r="AW46" s="55"/>
      <c r="AX46" s="55"/>
      <c r="AY46" s="55"/>
      <c r="AZ46" s="55"/>
      <c r="BA46" s="55"/>
      <c r="BB46" s="55"/>
      <c r="BC46" s="55"/>
      <c r="BD46" s="55"/>
      <c r="BE46" s="76"/>
      <c r="BF46" s="76"/>
      <c r="BG46" s="55"/>
      <c r="BH46" s="55"/>
      <c r="BI46" s="55"/>
      <c r="BJ46" s="55"/>
      <c r="BK46" s="55"/>
      <c r="BL46" s="55"/>
      <c r="BM46" s="77"/>
      <c r="BN46" s="77"/>
      <c r="BO46" s="77"/>
      <c r="BP46" s="77"/>
      <c r="BQ46" s="77"/>
      <c r="BR46" s="77"/>
      <c r="BS46" s="77"/>
      <c r="BT46" s="77"/>
      <c r="BU46" s="78"/>
      <c r="BV46" s="78"/>
      <c r="BW46" s="55"/>
      <c r="BX46" s="55"/>
      <c r="BY46" s="55"/>
      <c r="BZ46" s="55"/>
      <c r="CA46" s="55"/>
      <c r="CB46" s="55"/>
    </row>
    <row r="47" spans="1:80" ht="12.6" customHeight="1">
      <c r="A47" s="54"/>
      <c r="B47" s="55"/>
      <c r="C47" s="55"/>
      <c r="D47" s="55"/>
      <c r="E47" s="55"/>
      <c r="F47" s="55"/>
      <c r="G47" s="55"/>
      <c r="H47" s="55"/>
      <c r="I47" s="55"/>
      <c r="J47" s="55"/>
      <c r="K47" s="55"/>
      <c r="L47" s="55"/>
      <c r="M47" s="55"/>
      <c r="N47" s="55"/>
      <c r="O47" s="55"/>
      <c r="P47" s="55"/>
      <c r="Q47" s="76"/>
      <c r="R47" s="76"/>
      <c r="S47" s="55"/>
      <c r="T47" s="55"/>
      <c r="U47" s="55"/>
      <c r="V47" s="55"/>
      <c r="W47" s="55"/>
      <c r="X47" s="55"/>
      <c r="Y47" s="77"/>
      <c r="Z47" s="77"/>
      <c r="AA47" s="77"/>
      <c r="AB47" s="77"/>
      <c r="AC47" s="77"/>
      <c r="AD47" s="77"/>
      <c r="AE47" s="77"/>
      <c r="AF47" s="77"/>
      <c r="AG47" s="78"/>
      <c r="AH47" s="78"/>
      <c r="AI47" s="55"/>
      <c r="AJ47" s="55"/>
      <c r="AK47" s="55"/>
      <c r="AL47" s="55"/>
      <c r="AM47" s="55"/>
      <c r="AN47" s="56"/>
      <c r="AO47" s="54"/>
      <c r="AP47" s="55"/>
      <c r="AQ47" s="55"/>
      <c r="AR47" s="55"/>
      <c r="AS47" s="55"/>
      <c r="AT47" s="55"/>
      <c r="AU47" s="55"/>
      <c r="AV47" s="55"/>
      <c r="AW47" s="55"/>
      <c r="AX47" s="55"/>
      <c r="AY47" s="55"/>
      <c r="AZ47" s="55"/>
      <c r="BA47" s="55"/>
      <c r="BB47" s="55"/>
      <c r="BC47" s="55"/>
      <c r="BD47" s="55"/>
      <c r="BE47" s="76"/>
      <c r="BF47" s="76"/>
      <c r="BG47" s="55"/>
      <c r="BH47" s="55"/>
      <c r="BI47" s="55"/>
      <c r="BJ47" s="55"/>
      <c r="BK47" s="55"/>
      <c r="BL47" s="55"/>
      <c r="BM47" s="77"/>
      <c r="BN47" s="77"/>
      <c r="BO47" s="77"/>
      <c r="BP47" s="77"/>
      <c r="BQ47" s="77"/>
      <c r="BR47" s="77"/>
      <c r="BS47" s="77"/>
      <c r="BT47" s="77"/>
      <c r="BU47" s="78"/>
      <c r="BV47" s="78"/>
      <c r="BW47" s="55"/>
      <c r="BX47" s="55"/>
      <c r="BY47" s="55"/>
      <c r="BZ47" s="55"/>
      <c r="CA47" s="55"/>
      <c r="CB47" s="55"/>
    </row>
    <row r="48" spans="1:80" ht="12.6" customHeight="1">
      <c r="A48" s="54"/>
      <c r="B48" s="55" t="s">
        <v>77</v>
      </c>
      <c r="C48" s="55"/>
      <c r="D48" s="55"/>
      <c r="E48" s="55"/>
      <c r="F48" s="55"/>
      <c r="G48" s="55"/>
      <c r="H48" s="55"/>
      <c r="I48" s="55"/>
      <c r="J48" s="55"/>
      <c r="K48" s="55"/>
      <c r="L48" s="55"/>
      <c r="M48" s="55"/>
      <c r="N48" s="55"/>
      <c r="O48" s="55"/>
      <c r="P48" s="55"/>
      <c r="Q48" s="76"/>
      <c r="R48" s="76"/>
      <c r="S48" s="55"/>
      <c r="T48" s="55"/>
      <c r="U48" s="55"/>
      <c r="V48" s="55"/>
      <c r="W48" s="55"/>
      <c r="X48" s="55"/>
      <c r="Y48" s="77"/>
      <c r="Z48" s="77"/>
      <c r="AA48" s="77"/>
      <c r="AB48" s="77"/>
      <c r="AC48" s="77"/>
      <c r="AD48" s="77"/>
      <c r="AE48" s="77"/>
      <c r="AF48" s="77"/>
      <c r="AG48" s="78"/>
      <c r="AH48" s="78"/>
      <c r="AI48" s="55"/>
      <c r="AJ48" s="55"/>
      <c r="AK48" s="55"/>
      <c r="AL48" s="55"/>
      <c r="AM48" s="55"/>
      <c r="AN48" s="56"/>
      <c r="AO48" s="54"/>
      <c r="AP48" s="55"/>
      <c r="AQ48" s="55"/>
      <c r="AR48" s="55"/>
      <c r="AS48" s="55"/>
      <c r="AT48" s="55"/>
      <c r="AU48" s="55"/>
      <c r="AV48" s="55"/>
      <c r="AW48" s="55"/>
      <c r="AX48" s="55"/>
      <c r="AY48" s="55"/>
      <c r="AZ48" s="55"/>
      <c r="BA48" s="55"/>
      <c r="BB48" s="55"/>
      <c r="BC48" s="55"/>
      <c r="BD48" s="55"/>
      <c r="BE48" s="76"/>
      <c r="BF48" s="76"/>
      <c r="BG48" s="55"/>
      <c r="BH48" s="55"/>
      <c r="BI48" s="55"/>
      <c r="BJ48" s="55"/>
      <c r="BK48" s="55"/>
      <c r="BL48" s="55"/>
      <c r="BM48" s="77"/>
      <c r="BN48" s="77"/>
      <c r="BO48" s="77"/>
      <c r="BP48" s="77"/>
      <c r="BQ48" s="77"/>
      <c r="BR48" s="77"/>
      <c r="BS48" s="77"/>
      <c r="BT48" s="77"/>
      <c r="BU48" s="78"/>
      <c r="BV48" s="78"/>
      <c r="BW48" s="55"/>
      <c r="BX48" s="55"/>
      <c r="BY48" s="55"/>
      <c r="BZ48" s="55"/>
      <c r="CA48" s="55"/>
      <c r="CB48" s="55"/>
    </row>
    <row r="49" spans="1:80" ht="12.6" customHeight="1">
      <c r="A49" s="54"/>
      <c r="B49" s="55"/>
      <c r="C49" s="55"/>
      <c r="D49" s="55"/>
      <c r="E49" s="55"/>
      <c r="F49" s="55"/>
      <c r="G49" s="55"/>
      <c r="H49" s="55"/>
      <c r="I49" s="55"/>
      <c r="J49" s="55"/>
      <c r="K49" s="55"/>
      <c r="L49" s="55"/>
      <c r="M49" s="55"/>
      <c r="N49" s="55"/>
      <c r="O49" s="55"/>
      <c r="P49" s="55"/>
      <c r="Q49" s="76"/>
      <c r="R49" s="76"/>
      <c r="S49" s="55"/>
      <c r="T49" s="55"/>
      <c r="U49" s="55"/>
      <c r="V49" s="55"/>
      <c r="W49" s="55"/>
      <c r="X49" s="55"/>
      <c r="Y49" s="77"/>
      <c r="Z49" s="77"/>
      <c r="AA49" s="77"/>
      <c r="AB49" s="77"/>
      <c r="AC49" s="77"/>
      <c r="AD49" s="77"/>
      <c r="AE49" s="77"/>
      <c r="AF49" s="77"/>
      <c r="AG49" s="78"/>
      <c r="AH49" s="78"/>
      <c r="AI49" s="55"/>
      <c r="AJ49" s="55"/>
      <c r="AK49" s="55"/>
      <c r="AL49" s="55"/>
      <c r="AM49" s="55"/>
      <c r="AN49" s="56"/>
      <c r="AO49" s="54"/>
      <c r="AP49" s="55"/>
      <c r="AQ49" s="55"/>
      <c r="AR49" s="55"/>
      <c r="AS49" s="55"/>
      <c r="AT49" s="55"/>
      <c r="AU49" s="55"/>
      <c r="AV49" s="55"/>
      <c r="AW49" s="55"/>
      <c r="AX49" s="55"/>
      <c r="AY49" s="55"/>
      <c r="AZ49" s="55"/>
      <c r="BA49" s="55"/>
      <c r="BB49" s="55"/>
      <c r="BC49" s="55"/>
      <c r="BD49" s="55"/>
      <c r="BE49" s="76"/>
      <c r="BF49" s="76"/>
      <c r="BG49" s="55"/>
      <c r="BH49" s="55"/>
      <c r="BI49" s="55"/>
      <c r="BJ49" s="55"/>
      <c r="BK49" s="55"/>
      <c r="BL49" s="55"/>
      <c r="BM49" s="77"/>
      <c r="BN49" s="77"/>
      <c r="BO49" s="77"/>
      <c r="BP49" s="77"/>
      <c r="BQ49" s="77"/>
      <c r="BR49" s="77"/>
      <c r="BS49" s="77"/>
      <c r="BT49" s="77"/>
      <c r="BU49" s="78"/>
      <c r="BV49" s="78"/>
      <c r="BW49" s="55"/>
      <c r="BX49" s="55"/>
      <c r="BY49" s="55"/>
      <c r="BZ49" s="55"/>
      <c r="CA49" s="55"/>
      <c r="CB49" s="55"/>
    </row>
    <row r="50" spans="1:80" ht="12.6" customHeight="1">
      <c r="A50" s="54"/>
      <c r="B50" s="55"/>
      <c r="C50" s="55"/>
      <c r="D50" s="55"/>
      <c r="E50" s="55"/>
      <c r="F50" s="55"/>
      <c r="G50" s="55"/>
      <c r="H50" s="55"/>
      <c r="I50" s="55"/>
      <c r="J50" s="55"/>
      <c r="K50" s="55"/>
      <c r="L50" s="55"/>
      <c r="M50" s="55"/>
      <c r="N50" s="55"/>
      <c r="O50" s="55"/>
      <c r="P50" s="55"/>
      <c r="Q50" s="76"/>
      <c r="R50" s="76"/>
      <c r="S50" s="55"/>
      <c r="T50" s="55"/>
      <c r="U50" s="55"/>
      <c r="V50" s="55"/>
      <c r="W50" s="55"/>
      <c r="X50" s="55"/>
      <c r="Y50" s="77"/>
      <c r="Z50" s="77"/>
      <c r="AA50" s="77"/>
      <c r="AB50" s="77"/>
      <c r="AC50" s="77"/>
      <c r="AD50" s="77"/>
      <c r="AE50" s="77"/>
      <c r="AF50" s="77"/>
      <c r="AG50" s="78"/>
      <c r="AH50" s="78"/>
      <c r="AI50" s="55"/>
      <c r="AJ50" s="55"/>
      <c r="AK50" s="55"/>
      <c r="AL50" s="55"/>
      <c r="AM50" s="55"/>
      <c r="AN50" s="56"/>
      <c r="AO50" s="54"/>
      <c r="AP50" s="55"/>
      <c r="AQ50" s="55"/>
      <c r="AR50" s="55"/>
      <c r="AS50" s="55"/>
      <c r="AT50" s="55"/>
      <c r="AU50" s="55"/>
      <c r="AV50" s="55"/>
      <c r="AW50" s="55"/>
      <c r="AX50" s="55"/>
      <c r="AY50" s="55"/>
      <c r="AZ50" s="55"/>
      <c r="BA50" s="55"/>
      <c r="BB50" s="55"/>
      <c r="BC50" s="55"/>
      <c r="BD50" s="55"/>
      <c r="BE50" s="76"/>
      <c r="BF50" s="76"/>
      <c r="BG50" s="55"/>
      <c r="BH50" s="55"/>
      <c r="BI50" s="55"/>
      <c r="BJ50" s="55"/>
      <c r="BK50" s="55"/>
      <c r="BL50" s="55"/>
      <c r="BM50" s="77"/>
      <c r="BN50" s="77"/>
      <c r="BO50" s="77"/>
      <c r="BP50" s="77"/>
      <c r="BQ50" s="77"/>
      <c r="BR50" s="77"/>
      <c r="BS50" s="77"/>
      <c r="BT50" s="77"/>
      <c r="BU50" s="78"/>
      <c r="BV50" s="78"/>
      <c r="BW50" s="55"/>
      <c r="BX50" s="55"/>
      <c r="BY50" s="55"/>
      <c r="BZ50" s="55"/>
      <c r="CA50" s="55"/>
      <c r="CB50" s="55"/>
    </row>
    <row r="51" spans="1:80" ht="12.6" customHeight="1">
      <c r="A51" s="54"/>
      <c r="B51" s="55" t="s">
        <v>78</v>
      </c>
      <c r="C51" s="55"/>
      <c r="D51" s="55"/>
      <c r="E51" s="55"/>
      <c r="F51" s="55"/>
      <c r="G51" s="55"/>
      <c r="H51" s="55"/>
      <c r="I51" s="55"/>
      <c r="J51" s="55"/>
      <c r="K51" s="55"/>
      <c r="L51" s="55"/>
      <c r="M51" s="55"/>
      <c r="N51" s="55"/>
      <c r="O51" s="55"/>
      <c r="P51" s="55"/>
      <c r="Q51" s="76"/>
      <c r="R51" s="76"/>
      <c r="S51" s="55"/>
      <c r="T51" s="55"/>
      <c r="U51" s="55"/>
      <c r="V51" s="55"/>
      <c r="W51" s="55"/>
      <c r="X51" s="55"/>
      <c r="Y51" s="77"/>
      <c r="Z51" s="77"/>
      <c r="AA51" s="77"/>
      <c r="AB51" s="77"/>
      <c r="AC51" s="77"/>
      <c r="AD51" s="77"/>
      <c r="AE51" s="77"/>
      <c r="AF51" s="77"/>
      <c r="AG51" s="78"/>
      <c r="AH51" s="78"/>
      <c r="AI51" s="55"/>
      <c r="AJ51" s="55"/>
      <c r="AK51" s="55"/>
      <c r="AL51" s="55"/>
      <c r="AM51" s="55"/>
      <c r="AN51" s="56"/>
      <c r="AO51" s="54"/>
      <c r="AP51" s="55"/>
      <c r="AQ51" s="55"/>
      <c r="AR51" s="55"/>
      <c r="AS51" s="55"/>
      <c r="AT51" s="55"/>
      <c r="AU51" s="55"/>
      <c r="AV51" s="55"/>
      <c r="AW51" s="55"/>
      <c r="AX51" s="55"/>
      <c r="AY51" s="55"/>
      <c r="AZ51" s="55"/>
      <c r="BA51" s="55"/>
      <c r="BB51" s="55"/>
      <c r="BC51" s="55"/>
      <c r="BD51" s="55"/>
      <c r="BE51" s="76"/>
      <c r="BF51" s="76"/>
      <c r="BG51" s="55"/>
      <c r="BH51" s="55"/>
      <c r="BI51" s="55"/>
      <c r="BJ51" s="55"/>
      <c r="BK51" s="55"/>
      <c r="BL51" s="55"/>
      <c r="BM51" s="77"/>
      <c r="BN51" s="77"/>
      <c r="BO51" s="77"/>
      <c r="BP51" s="77"/>
      <c r="BQ51" s="77"/>
      <c r="BR51" s="77"/>
      <c r="BS51" s="77"/>
      <c r="BT51" s="77"/>
      <c r="BU51" s="78"/>
      <c r="BV51" s="78"/>
      <c r="BW51" s="55"/>
      <c r="BX51" s="55"/>
      <c r="BY51" s="55"/>
      <c r="BZ51" s="55"/>
      <c r="CA51" s="55"/>
      <c r="CB51" s="55"/>
    </row>
    <row r="52" spans="1:80" ht="12.6" customHeight="1">
      <c r="A52" s="54"/>
      <c r="B52" s="55"/>
      <c r="C52" s="55"/>
      <c r="D52" s="55"/>
      <c r="E52" s="55"/>
      <c r="F52" s="55"/>
      <c r="G52" s="55"/>
      <c r="H52" s="55"/>
      <c r="I52" s="55"/>
      <c r="J52" s="55"/>
      <c r="K52" s="55"/>
      <c r="L52" s="55"/>
      <c r="M52" s="55"/>
      <c r="N52" s="55"/>
      <c r="O52" s="55"/>
      <c r="P52" s="55"/>
      <c r="Q52" s="76"/>
      <c r="R52" s="76"/>
      <c r="S52" s="55"/>
      <c r="T52" s="55"/>
      <c r="U52" s="55"/>
      <c r="V52" s="55"/>
      <c r="W52" s="55"/>
      <c r="X52" s="55"/>
      <c r="Y52" s="77"/>
      <c r="Z52" s="77"/>
      <c r="AA52" s="77"/>
      <c r="AB52" s="77"/>
      <c r="AC52" s="77"/>
      <c r="AD52" s="77"/>
      <c r="AE52" s="77"/>
      <c r="AF52" s="77"/>
      <c r="AG52" s="78"/>
      <c r="AH52" s="78"/>
      <c r="AI52" s="55"/>
      <c r="AJ52" s="55"/>
      <c r="AK52" s="55"/>
      <c r="AL52" s="55"/>
      <c r="AM52" s="55"/>
      <c r="AN52" s="56"/>
      <c r="AO52" s="54"/>
      <c r="AP52" s="55"/>
      <c r="AQ52" s="55"/>
      <c r="AR52" s="55"/>
      <c r="AS52" s="55"/>
      <c r="AT52" s="55"/>
      <c r="AU52" s="55"/>
      <c r="AV52" s="55"/>
      <c r="AW52" s="55"/>
      <c r="AX52" s="55"/>
      <c r="AY52" s="55"/>
      <c r="AZ52" s="55"/>
      <c r="BA52" s="55"/>
      <c r="BB52" s="55"/>
      <c r="BC52" s="55"/>
      <c r="BD52" s="55"/>
      <c r="BE52" s="76"/>
      <c r="BF52" s="76"/>
      <c r="BG52" s="55"/>
      <c r="BH52" s="55"/>
      <c r="BI52" s="55"/>
      <c r="BJ52" s="55"/>
      <c r="BK52" s="55"/>
      <c r="BL52" s="55"/>
      <c r="BM52" s="77"/>
      <c r="BN52" s="77"/>
      <c r="BO52" s="77"/>
      <c r="BP52" s="77"/>
      <c r="BQ52" s="77"/>
      <c r="BR52" s="77"/>
      <c r="BS52" s="77"/>
      <c r="BT52" s="77"/>
      <c r="BU52" s="78"/>
      <c r="BV52" s="78"/>
      <c r="BW52" s="55"/>
      <c r="BX52" s="55"/>
      <c r="BY52" s="55"/>
      <c r="BZ52" s="55"/>
      <c r="CA52" s="55"/>
      <c r="CB52" s="55"/>
    </row>
    <row r="53" spans="1:80" ht="12.6" customHeight="1">
      <c r="A53" s="54"/>
      <c r="B53" s="55"/>
      <c r="C53" s="55"/>
      <c r="D53" s="55"/>
      <c r="E53" s="55"/>
      <c r="F53" s="55"/>
      <c r="G53" s="55"/>
      <c r="H53" s="55"/>
      <c r="I53" s="55"/>
      <c r="J53" s="55"/>
      <c r="K53" s="55"/>
      <c r="L53" s="55"/>
      <c r="M53" s="55"/>
      <c r="N53" s="55"/>
      <c r="O53" s="55"/>
      <c r="P53" s="55"/>
      <c r="Q53" s="76"/>
      <c r="R53" s="76"/>
      <c r="S53" s="55"/>
      <c r="T53" s="55"/>
      <c r="U53" s="55"/>
      <c r="V53" s="55"/>
      <c r="W53" s="55"/>
      <c r="X53" s="55"/>
      <c r="Y53" s="77"/>
      <c r="Z53" s="77"/>
      <c r="AA53" s="77"/>
      <c r="AB53" s="77"/>
      <c r="AC53" s="77"/>
      <c r="AD53" s="77"/>
      <c r="AE53" s="77"/>
      <c r="AF53" s="77"/>
      <c r="AG53" s="78"/>
      <c r="AH53" s="78"/>
      <c r="AI53" s="55"/>
      <c r="AJ53" s="55"/>
      <c r="AK53" s="55"/>
      <c r="AL53" s="55"/>
      <c r="AM53" s="55"/>
      <c r="AN53" s="56"/>
      <c r="AO53" s="54"/>
      <c r="AP53" s="55"/>
      <c r="AQ53" s="55"/>
      <c r="AR53" s="55"/>
      <c r="AS53" s="55"/>
      <c r="AT53" s="55"/>
      <c r="AU53" s="55"/>
      <c r="AV53" s="55"/>
      <c r="AW53" s="55"/>
      <c r="AX53" s="55"/>
      <c r="AY53" s="55"/>
      <c r="AZ53" s="55"/>
      <c r="BA53" s="55"/>
      <c r="BB53" s="55"/>
      <c r="BC53" s="55"/>
      <c r="BD53" s="55"/>
      <c r="BE53" s="76"/>
      <c r="BF53" s="76"/>
      <c r="BG53" s="55"/>
      <c r="BH53" s="55"/>
      <c r="BI53" s="55"/>
      <c r="BJ53" s="55"/>
      <c r="BK53" s="55"/>
      <c r="BL53" s="55"/>
      <c r="BM53" s="77"/>
      <c r="BN53" s="77"/>
      <c r="BO53" s="77"/>
      <c r="BP53" s="77"/>
      <c r="BQ53" s="77"/>
      <c r="BR53" s="77"/>
      <c r="BS53" s="77"/>
      <c r="BT53" s="77"/>
      <c r="BU53" s="78"/>
      <c r="BV53" s="78"/>
      <c r="BW53" s="55"/>
      <c r="BX53" s="55"/>
      <c r="BY53" s="55"/>
      <c r="BZ53" s="55"/>
      <c r="CA53" s="55"/>
      <c r="CB53" s="55"/>
    </row>
    <row r="54" spans="1:80" ht="12.6" customHeight="1">
      <c r="A54" s="2275" t="s">
        <v>2</v>
      </c>
      <c r="B54" s="2276"/>
      <c r="C54" s="2276"/>
      <c r="D54" s="2276"/>
      <c r="E54" s="2277" t="s">
        <v>54</v>
      </c>
      <c r="F54" s="2277"/>
      <c r="G54" s="2277"/>
      <c r="H54" s="2277"/>
      <c r="I54" s="2277"/>
      <c r="J54" s="2277"/>
      <c r="K54" s="2277"/>
      <c r="L54" s="2280">
        <f>一括入力シート!B44</f>
        <v>0</v>
      </c>
      <c r="M54" s="2280"/>
      <c r="N54" s="2280"/>
      <c r="O54" s="2280"/>
      <c r="P54" s="2280"/>
      <c r="Q54" s="2280"/>
      <c r="R54" s="2280"/>
      <c r="S54" s="2280"/>
      <c r="T54" s="2280"/>
      <c r="U54" s="2280"/>
      <c r="V54" s="2280"/>
      <c r="W54" s="2280"/>
      <c r="X54" s="2280"/>
      <c r="Y54" s="2280"/>
      <c r="Z54" s="2280"/>
      <c r="AA54" s="2280"/>
      <c r="AB54" s="2280"/>
      <c r="AC54" s="2280"/>
      <c r="AD54" s="2280"/>
      <c r="AE54" s="2280"/>
      <c r="AF54" s="2280"/>
      <c r="AG54" s="2280"/>
      <c r="AH54" s="2280"/>
      <c r="AI54" s="2280"/>
      <c r="AJ54" s="2280"/>
      <c r="AK54" s="2280"/>
      <c r="AL54" s="2280"/>
      <c r="AM54" s="2280"/>
      <c r="AN54" s="125"/>
      <c r="AO54" s="86"/>
      <c r="AP54" s="62"/>
      <c r="AQ54" s="62"/>
      <c r="AR54" s="62"/>
      <c r="AS54" s="62"/>
      <c r="AT54" s="62"/>
      <c r="AU54" s="62"/>
      <c r="AV54" s="62"/>
      <c r="AW54" s="62"/>
      <c r="AX54" s="62"/>
      <c r="AY54" s="62"/>
      <c r="AZ54" s="124"/>
      <c r="BA54" s="124"/>
      <c r="BB54" s="124"/>
      <c r="BC54" s="124"/>
      <c r="BD54" s="124"/>
      <c r="BE54" s="124"/>
      <c r="BF54" s="124"/>
      <c r="BG54" s="124"/>
      <c r="BH54" s="124"/>
      <c r="BI54" s="124"/>
      <c r="BJ54" s="124"/>
      <c r="BK54" s="124"/>
      <c r="BL54" s="124"/>
      <c r="BM54" s="124"/>
      <c r="BN54" s="124"/>
      <c r="BO54" s="124"/>
      <c r="BP54" s="124"/>
      <c r="BQ54" s="124"/>
      <c r="BR54" s="124"/>
      <c r="BS54" s="124"/>
      <c r="BT54" s="124"/>
      <c r="BU54" s="124"/>
      <c r="BV54" s="124"/>
      <c r="BW54" s="124"/>
      <c r="BX54" s="124"/>
      <c r="BY54" s="124"/>
      <c r="BZ54" s="124"/>
      <c r="CA54" s="124"/>
      <c r="CB54" s="124"/>
    </row>
    <row r="55" spans="1:80" ht="12.6" customHeight="1">
      <c r="A55" s="2275"/>
      <c r="B55" s="2276"/>
      <c r="C55" s="2276"/>
      <c r="D55" s="2276"/>
      <c r="E55" s="2277"/>
      <c r="F55" s="2277"/>
      <c r="G55" s="2277"/>
      <c r="H55" s="2277"/>
      <c r="I55" s="2277"/>
      <c r="J55" s="2277"/>
      <c r="K55" s="2277"/>
      <c r="L55" s="2281"/>
      <c r="M55" s="2281"/>
      <c r="N55" s="2281"/>
      <c r="O55" s="2281"/>
      <c r="P55" s="2281"/>
      <c r="Q55" s="2281"/>
      <c r="R55" s="2281"/>
      <c r="S55" s="2281"/>
      <c r="T55" s="2281"/>
      <c r="U55" s="2281"/>
      <c r="V55" s="2281"/>
      <c r="W55" s="2281"/>
      <c r="X55" s="2281"/>
      <c r="Y55" s="2281"/>
      <c r="Z55" s="2281"/>
      <c r="AA55" s="2281"/>
      <c r="AB55" s="2281"/>
      <c r="AC55" s="2281"/>
      <c r="AD55" s="2281"/>
      <c r="AE55" s="2281"/>
      <c r="AF55" s="2281"/>
      <c r="AG55" s="2281"/>
      <c r="AH55" s="2281"/>
      <c r="AI55" s="2281"/>
      <c r="AJ55" s="2281"/>
      <c r="AK55" s="2281"/>
      <c r="AL55" s="2281"/>
      <c r="AM55" s="2281"/>
      <c r="AN55" s="125"/>
      <c r="AO55" s="86"/>
      <c r="AP55" s="62"/>
      <c r="AQ55" s="62"/>
      <c r="AR55" s="62"/>
      <c r="AS55" s="62"/>
      <c r="AT55" s="62"/>
      <c r="AU55" s="62"/>
      <c r="AV55" s="62"/>
      <c r="AW55" s="62"/>
      <c r="AX55" s="62"/>
      <c r="AY55" s="62"/>
      <c r="AZ55" s="124"/>
      <c r="BA55" s="124"/>
      <c r="BB55" s="124"/>
      <c r="BC55" s="124"/>
      <c r="BD55" s="124"/>
      <c r="BE55" s="124"/>
      <c r="BF55" s="124"/>
      <c r="BG55" s="124"/>
      <c r="BH55" s="124"/>
      <c r="BI55" s="124"/>
      <c r="BJ55" s="124"/>
      <c r="BK55" s="124"/>
      <c r="BL55" s="124"/>
      <c r="BM55" s="124"/>
      <c r="BN55" s="124"/>
      <c r="BO55" s="124"/>
      <c r="BP55" s="124"/>
      <c r="BQ55" s="124"/>
      <c r="BR55" s="124"/>
      <c r="BS55" s="124"/>
      <c r="BT55" s="124"/>
      <c r="BU55" s="124"/>
      <c r="BV55" s="124"/>
      <c r="BW55" s="124"/>
      <c r="BX55" s="124"/>
      <c r="BY55" s="124"/>
      <c r="BZ55" s="124"/>
      <c r="CA55" s="124"/>
      <c r="CB55" s="124"/>
    </row>
    <row r="56" spans="1:80" ht="12.6" customHeight="1">
      <c r="A56" s="86"/>
      <c r="B56" s="62"/>
      <c r="C56" s="62"/>
      <c r="D56" s="62"/>
      <c r="E56" s="2277" t="s">
        <v>53</v>
      </c>
      <c r="F56" s="2277"/>
      <c r="G56" s="2277"/>
      <c r="H56" s="2277"/>
      <c r="I56" s="2277"/>
      <c r="J56" s="2277"/>
      <c r="K56" s="2277"/>
      <c r="L56" s="2298">
        <f>一括入力シート!B45</f>
        <v>0</v>
      </c>
      <c r="M56" s="2298"/>
      <c r="N56" s="2298"/>
      <c r="O56" s="2298"/>
      <c r="P56" s="2298"/>
      <c r="Q56" s="2298"/>
      <c r="R56" s="2298"/>
      <c r="S56" s="2298"/>
      <c r="T56" s="2298"/>
      <c r="U56" s="2298"/>
      <c r="V56" s="2298"/>
      <c r="W56" s="2298"/>
      <c r="X56" s="2298"/>
      <c r="Y56" s="2298"/>
      <c r="Z56" s="2298"/>
      <c r="AA56" s="2298"/>
      <c r="AB56" s="2298"/>
      <c r="AC56" s="2298"/>
      <c r="AD56" s="2298"/>
      <c r="AE56" s="2298"/>
      <c r="AF56" s="2298"/>
      <c r="AG56" s="2298"/>
      <c r="AH56" s="2298"/>
      <c r="AI56" s="2298"/>
      <c r="AJ56" s="2298"/>
      <c r="AK56" s="2298"/>
      <c r="AL56" s="2298"/>
      <c r="AM56" s="2298"/>
      <c r="AN56" s="125"/>
      <c r="AO56" s="86"/>
      <c r="AP56" s="62"/>
      <c r="AQ56" s="62"/>
      <c r="AR56" s="62"/>
      <c r="AS56" s="62"/>
      <c r="AT56" s="62"/>
      <c r="AU56" s="62"/>
      <c r="AV56" s="62"/>
      <c r="AW56" s="62"/>
      <c r="AX56" s="62"/>
      <c r="AY56" s="62"/>
      <c r="AZ56" s="124"/>
      <c r="BA56" s="124"/>
      <c r="BB56" s="124"/>
      <c r="BC56" s="124"/>
      <c r="BD56" s="124"/>
      <c r="BE56" s="124"/>
      <c r="BF56" s="124"/>
      <c r="BG56" s="124"/>
      <c r="BH56" s="124"/>
      <c r="BI56" s="124"/>
      <c r="BJ56" s="124"/>
      <c r="BK56" s="124"/>
      <c r="BL56" s="124"/>
      <c r="BM56" s="124"/>
      <c r="BN56" s="124"/>
      <c r="BO56" s="124"/>
      <c r="BP56" s="124"/>
      <c r="BQ56" s="124"/>
      <c r="BR56" s="124"/>
      <c r="BS56" s="124"/>
      <c r="BT56" s="124"/>
      <c r="BU56" s="124"/>
      <c r="BV56" s="124"/>
      <c r="BW56" s="124"/>
      <c r="BX56" s="124"/>
      <c r="BY56" s="124"/>
      <c r="BZ56" s="124"/>
      <c r="CA56" s="124"/>
      <c r="CB56" s="124"/>
    </row>
    <row r="57" spans="1:80" ht="12.6" customHeight="1">
      <c r="A57" s="86"/>
      <c r="B57" s="62"/>
      <c r="C57" s="62"/>
      <c r="D57" s="62"/>
      <c r="E57" s="2277"/>
      <c r="F57" s="2277"/>
      <c r="G57" s="2277"/>
      <c r="H57" s="2277"/>
      <c r="I57" s="2277"/>
      <c r="J57" s="2277"/>
      <c r="K57" s="2277"/>
      <c r="L57" s="2280"/>
      <c r="M57" s="2280"/>
      <c r="N57" s="2280"/>
      <c r="O57" s="2280"/>
      <c r="P57" s="2280"/>
      <c r="Q57" s="2280"/>
      <c r="R57" s="2280"/>
      <c r="S57" s="2280"/>
      <c r="T57" s="2280"/>
      <c r="U57" s="2280"/>
      <c r="V57" s="2280"/>
      <c r="W57" s="2280"/>
      <c r="X57" s="2280"/>
      <c r="Y57" s="2280"/>
      <c r="Z57" s="2280"/>
      <c r="AA57" s="2280"/>
      <c r="AB57" s="2280"/>
      <c r="AC57" s="2280"/>
      <c r="AD57" s="2280"/>
      <c r="AE57" s="2280"/>
      <c r="AF57" s="2280"/>
      <c r="AG57" s="2280"/>
      <c r="AH57" s="2280"/>
      <c r="AI57" s="2280"/>
      <c r="AJ57" s="2280"/>
      <c r="AK57" s="2280"/>
      <c r="AL57" s="2280"/>
      <c r="AM57" s="2280"/>
      <c r="AN57" s="125"/>
      <c r="AO57" s="86"/>
      <c r="AP57" s="62"/>
      <c r="AQ57" s="62"/>
      <c r="AR57" s="62"/>
      <c r="AS57" s="62"/>
      <c r="AT57" s="62"/>
      <c r="AU57" s="62"/>
      <c r="AV57" s="62"/>
      <c r="AW57" s="62"/>
      <c r="AX57" s="62"/>
      <c r="AY57" s="62"/>
      <c r="AZ57" s="124"/>
      <c r="BA57" s="124"/>
      <c r="BB57" s="124"/>
      <c r="BC57" s="124"/>
      <c r="BD57" s="124"/>
      <c r="BE57" s="124"/>
      <c r="BF57" s="124"/>
      <c r="BG57" s="124"/>
      <c r="BH57" s="124"/>
      <c r="BI57" s="124"/>
      <c r="BJ57" s="124"/>
      <c r="BK57" s="124"/>
      <c r="BL57" s="124"/>
      <c r="BM57" s="124"/>
      <c r="BN57" s="124"/>
      <c r="BO57" s="124"/>
      <c r="BP57" s="124"/>
      <c r="BQ57" s="124"/>
      <c r="BR57" s="124"/>
      <c r="BS57" s="124"/>
      <c r="BT57" s="124"/>
      <c r="BU57" s="124"/>
      <c r="BV57" s="124"/>
      <c r="BW57" s="124"/>
      <c r="BX57" s="124"/>
      <c r="BY57" s="124"/>
      <c r="BZ57" s="124"/>
      <c r="CA57" s="124"/>
      <c r="CB57" s="124"/>
    </row>
    <row r="58" spans="1:80" ht="12.6" customHeight="1">
      <c r="A58" s="86"/>
      <c r="B58" s="62"/>
      <c r="C58" s="62"/>
      <c r="D58" s="62"/>
      <c r="E58" s="2277"/>
      <c r="F58" s="2277"/>
      <c r="G58" s="2277"/>
      <c r="H58" s="2277"/>
      <c r="I58" s="2277"/>
      <c r="J58" s="2277"/>
      <c r="K58" s="2277"/>
      <c r="L58" s="2281"/>
      <c r="M58" s="2281"/>
      <c r="N58" s="2281"/>
      <c r="O58" s="2281"/>
      <c r="P58" s="2281"/>
      <c r="Q58" s="2281"/>
      <c r="R58" s="2281"/>
      <c r="S58" s="2281"/>
      <c r="T58" s="2281"/>
      <c r="U58" s="2281"/>
      <c r="V58" s="2281"/>
      <c r="W58" s="2281"/>
      <c r="X58" s="2281"/>
      <c r="Y58" s="2281"/>
      <c r="Z58" s="2281"/>
      <c r="AA58" s="2281"/>
      <c r="AB58" s="2281"/>
      <c r="AC58" s="2281"/>
      <c r="AD58" s="2281"/>
      <c r="AE58" s="2281"/>
      <c r="AF58" s="2281"/>
      <c r="AG58" s="2281"/>
      <c r="AH58" s="2281"/>
      <c r="AI58" s="2281"/>
      <c r="AJ58" s="2281"/>
      <c r="AK58" s="2281"/>
      <c r="AL58" s="2281"/>
      <c r="AM58" s="2281"/>
      <c r="AN58" s="125"/>
      <c r="AO58" s="86"/>
      <c r="AP58" s="62"/>
      <c r="AQ58" s="62"/>
      <c r="AR58" s="62"/>
      <c r="AS58" s="62"/>
      <c r="AT58" s="62"/>
      <c r="AU58" s="62"/>
      <c r="AV58" s="62"/>
      <c r="AW58" s="62"/>
      <c r="AX58" s="62"/>
      <c r="AY58" s="62"/>
      <c r="AZ58" s="124"/>
      <c r="BA58" s="124"/>
      <c r="BB58" s="124"/>
      <c r="BC58" s="124"/>
      <c r="BD58" s="124"/>
      <c r="BE58" s="124"/>
      <c r="BF58" s="124"/>
      <c r="BG58" s="124"/>
      <c r="BH58" s="124"/>
      <c r="BI58" s="124"/>
      <c r="BJ58" s="124"/>
      <c r="BK58" s="124"/>
      <c r="BL58" s="124"/>
      <c r="BM58" s="124"/>
      <c r="BN58" s="124"/>
      <c r="BO58" s="124"/>
      <c r="BP58" s="124"/>
      <c r="BQ58" s="124"/>
      <c r="BR58" s="124"/>
      <c r="BS58" s="124"/>
      <c r="BT58" s="124"/>
      <c r="BU58" s="124"/>
      <c r="BV58" s="124"/>
      <c r="BW58" s="124"/>
      <c r="BX58" s="124"/>
      <c r="BY58" s="124"/>
      <c r="BZ58" s="124"/>
      <c r="CA58" s="124"/>
      <c r="CB58" s="124"/>
    </row>
    <row r="59" spans="1:80" ht="12.6" customHeight="1">
      <c r="A59" s="86"/>
      <c r="B59" s="62"/>
      <c r="C59" s="62"/>
      <c r="D59" s="62"/>
      <c r="E59" s="2277" t="s">
        <v>55</v>
      </c>
      <c r="F59" s="2277"/>
      <c r="G59" s="2277"/>
      <c r="H59" s="2277"/>
      <c r="I59" s="2277"/>
      <c r="J59" s="2277"/>
      <c r="K59" s="2277"/>
      <c r="L59" s="2298" t="str">
        <f>IF(一括入力シート!B46="","",一括入力シート!B46&amp;"　　　　　")</f>
        <v/>
      </c>
      <c r="M59" s="2298"/>
      <c r="N59" s="2298"/>
      <c r="O59" s="2298"/>
      <c r="P59" s="2298"/>
      <c r="Q59" s="2298"/>
      <c r="R59" s="2298"/>
      <c r="S59" s="2298"/>
      <c r="T59" s="2298"/>
      <c r="U59" s="2298"/>
      <c r="V59" s="2298"/>
      <c r="W59" s="2298"/>
      <c r="X59" s="2298"/>
      <c r="Y59" s="2298"/>
      <c r="Z59" s="2298"/>
      <c r="AA59" s="2298"/>
      <c r="AB59" s="2298"/>
      <c r="AC59" s="2298"/>
      <c r="AD59" s="2298"/>
      <c r="AE59" s="2298"/>
      <c r="AF59" s="2298"/>
      <c r="AG59" s="2298"/>
      <c r="AH59" s="2298"/>
      <c r="AI59" s="2298"/>
      <c r="AJ59" s="2298"/>
      <c r="AK59" s="2298"/>
      <c r="AL59" s="2298"/>
      <c r="AM59" s="2298"/>
      <c r="AN59" s="56"/>
      <c r="AO59" s="86"/>
      <c r="AP59" s="62"/>
      <c r="AQ59" s="62"/>
      <c r="AR59" s="62"/>
      <c r="AS59" s="62"/>
      <c r="AT59" s="62"/>
      <c r="AU59" s="62"/>
      <c r="AV59" s="62"/>
      <c r="AW59" s="62"/>
      <c r="AX59" s="62"/>
      <c r="AY59" s="62"/>
      <c r="AZ59" s="124"/>
      <c r="BA59" s="124"/>
      <c r="BB59" s="124"/>
      <c r="BC59" s="124"/>
      <c r="BD59" s="124"/>
      <c r="BE59" s="124"/>
      <c r="BF59" s="124"/>
      <c r="BG59" s="124"/>
      <c r="BH59" s="124"/>
      <c r="BI59" s="124"/>
      <c r="BJ59" s="124"/>
      <c r="BK59" s="124"/>
      <c r="BL59" s="124"/>
      <c r="BM59" s="124"/>
      <c r="BN59" s="124"/>
      <c r="BO59" s="124"/>
      <c r="BP59" s="124"/>
      <c r="BQ59" s="124"/>
      <c r="BR59" s="124"/>
      <c r="BS59" s="124"/>
      <c r="BT59" s="124"/>
      <c r="BU59" s="124"/>
      <c r="BV59" s="124"/>
      <c r="BW59" s="124"/>
      <c r="BX59" s="124"/>
      <c r="BY59" s="124"/>
      <c r="BZ59" s="124"/>
      <c r="CA59" s="124"/>
      <c r="CB59" s="55"/>
    </row>
    <row r="60" spans="1:80" ht="12.6" customHeight="1">
      <c r="A60" s="88"/>
      <c r="B60" s="49"/>
      <c r="C60" s="49"/>
      <c r="D60" s="122"/>
      <c r="E60" s="2277"/>
      <c r="F60" s="2277"/>
      <c r="G60" s="2277"/>
      <c r="H60" s="2277"/>
      <c r="I60" s="2277"/>
      <c r="J60" s="2277"/>
      <c r="K60" s="2277"/>
      <c r="L60" s="2280"/>
      <c r="M60" s="2280"/>
      <c r="N60" s="2280"/>
      <c r="O60" s="2280"/>
      <c r="P60" s="2280"/>
      <c r="Q60" s="2280"/>
      <c r="R60" s="2280"/>
      <c r="S60" s="2280"/>
      <c r="T60" s="2280"/>
      <c r="U60" s="2280"/>
      <c r="V60" s="2280"/>
      <c r="W60" s="2280"/>
      <c r="X60" s="2280"/>
      <c r="Y60" s="2280"/>
      <c r="Z60" s="2280"/>
      <c r="AA60" s="2280"/>
      <c r="AB60" s="2280"/>
      <c r="AC60" s="2280"/>
      <c r="AD60" s="2280"/>
      <c r="AE60" s="2280"/>
      <c r="AF60" s="2280"/>
      <c r="AG60" s="2280"/>
      <c r="AH60" s="2280"/>
      <c r="AI60" s="2280"/>
      <c r="AJ60" s="2280"/>
      <c r="AK60" s="2280"/>
      <c r="AL60" s="2280"/>
      <c r="AM60" s="2280"/>
      <c r="AN60" s="56"/>
      <c r="AO60" s="88"/>
      <c r="AP60" s="522"/>
      <c r="AQ60" s="522"/>
      <c r="AR60" s="509"/>
      <c r="AS60" s="62"/>
      <c r="AT60" s="62"/>
      <c r="AU60" s="62"/>
      <c r="AV60" s="62"/>
      <c r="AW60" s="62"/>
      <c r="AX60" s="62"/>
      <c r="AY60" s="62"/>
      <c r="AZ60" s="124"/>
      <c r="BA60" s="124"/>
      <c r="BB60" s="124"/>
      <c r="BC60" s="124"/>
      <c r="BD60" s="124"/>
      <c r="BE60" s="124"/>
      <c r="BF60" s="124"/>
      <c r="BG60" s="124"/>
      <c r="BH60" s="124"/>
      <c r="BI60" s="124"/>
      <c r="BJ60" s="124"/>
      <c r="BK60" s="124"/>
      <c r="BL60" s="124"/>
      <c r="BM60" s="124"/>
      <c r="BN60" s="124"/>
      <c r="BO60" s="124"/>
      <c r="BP60" s="124"/>
      <c r="BQ60" s="124"/>
      <c r="BR60" s="124"/>
      <c r="BS60" s="124"/>
      <c r="BT60" s="124"/>
      <c r="BU60" s="124"/>
      <c r="BV60" s="124"/>
      <c r="BW60" s="124"/>
      <c r="BX60" s="124"/>
      <c r="BY60" s="124"/>
      <c r="BZ60" s="124"/>
      <c r="CA60" s="124"/>
      <c r="CB60" s="55"/>
    </row>
    <row r="61" spans="1:80" ht="12.6" customHeight="1">
      <c r="A61" s="88"/>
      <c r="B61" s="49"/>
      <c r="C61" s="49"/>
      <c r="D61" s="122"/>
      <c r="E61" s="2277"/>
      <c r="F61" s="2277"/>
      <c r="G61" s="2277"/>
      <c r="H61" s="2277"/>
      <c r="I61" s="2277"/>
      <c r="J61" s="2277"/>
      <c r="K61" s="2277"/>
      <c r="L61" s="2281"/>
      <c r="M61" s="2281"/>
      <c r="N61" s="2281"/>
      <c r="O61" s="2281"/>
      <c r="P61" s="2281"/>
      <c r="Q61" s="2281"/>
      <c r="R61" s="2281"/>
      <c r="S61" s="2281"/>
      <c r="T61" s="2281"/>
      <c r="U61" s="2281"/>
      <c r="V61" s="2281"/>
      <c r="W61" s="2281"/>
      <c r="X61" s="2281"/>
      <c r="Y61" s="2281"/>
      <c r="Z61" s="2281"/>
      <c r="AA61" s="2281"/>
      <c r="AB61" s="2281"/>
      <c r="AC61" s="2281"/>
      <c r="AD61" s="2281"/>
      <c r="AE61" s="2281"/>
      <c r="AF61" s="2281"/>
      <c r="AG61" s="2281"/>
      <c r="AH61" s="2281"/>
      <c r="AI61" s="2281"/>
      <c r="AJ61" s="2281"/>
      <c r="AK61" s="2281"/>
      <c r="AL61" s="2281"/>
      <c r="AM61" s="2281"/>
      <c r="AN61" s="56"/>
      <c r="AO61" s="88"/>
      <c r="AP61" s="522"/>
      <c r="AQ61" s="522"/>
      <c r="AR61" s="509"/>
      <c r="AS61" s="62"/>
      <c r="AT61" s="62"/>
      <c r="AU61" s="62"/>
      <c r="AV61" s="62"/>
      <c r="AW61" s="62"/>
      <c r="AX61" s="62"/>
      <c r="AY61" s="62"/>
      <c r="AZ61" s="124"/>
      <c r="BA61" s="124"/>
      <c r="BB61" s="124"/>
      <c r="BC61" s="124"/>
      <c r="BD61" s="124"/>
      <c r="BE61" s="124"/>
      <c r="BF61" s="124"/>
      <c r="BG61" s="124"/>
      <c r="BH61" s="124"/>
      <c r="BI61" s="124"/>
      <c r="BJ61" s="124"/>
      <c r="BK61" s="124"/>
      <c r="BL61" s="124"/>
      <c r="BM61" s="124"/>
      <c r="BN61" s="124"/>
      <c r="BO61" s="124"/>
      <c r="BP61" s="124"/>
      <c r="BQ61" s="124"/>
      <c r="BR61" s="124"/>
      <c r="BS61" s="124"/>
      <c r="BT61" s="124"/>
      <c r="BU61" s="124"/>
      <c r="BV61" s="124"/>
      <c r="BW61" s="124"/>
      <c r="BX61" s="124"/>
      <c r="BY61" s="124"/>
      <c r="BZ61" s="124"/>
      <c r="CA61" s="124"/>
      <c r="CB61" s="55"/>
    </row>
    <row r="62" spans="1:80" ht="12.6" customHeight="1">
      <c r="A62" s="88"/>
      <c r="B62" s="909"/>
      <c r="C62" s="909"/>
      <c r="D62" s="894"/>
      <c r="E62" s="2277" t="s">
        <v>2380</v>
      </c>
      <c r="F62" s="2277"/>
      <c r="G62" s="2277"/>
      <c r="H62" s="2277"/>
      <c r="I62" s="2277"/>
      <c r="J62" s="2277"/>
      <c r="K62" s="2277"/>
      <c r="L62" s="2280" t="str">
        <f>CONCATENATE(一括入力シート!B49," - ",一括入力シート!C49," - ",一括入力シート!D49)</f>
        <v xml:space="preserve">078 -  - </v>
      </c>
      <c r="M62" s="2280"/>
      <c r="N62" s="2280"/>
      <c r="O62" s="2280"/>
      <c r="P62" s="2280"/>
      <c r="Q62" s="2280"/>
      <c r="R62" s="2280"/>
      <c r="S62" s="2280"/>
      <c r="T62" s="2280"/>
      <c r="U62" s="2280"/>
      <c r="V62" s="2280"/>
      <c r="W62" s="2280"/>
      <c r="X62" s="2280"/>
      <c r="Y62" s="2280"/>
      <c r="Z62" s="2280"/>
      <c r="AA62" s="2280"/>
      <c r="AB62" s="2280"/>
      <c r="AC62" s="2280"/>
      <c r="AD62" s="2280"/>
      <c r="AE62" s="2280"/>
      <c r="AF62" s="2280"/>
      <c r="AG62" s="2280"/>
      <c r="AH62" s="2280"/>
      <c r="AI62" s="2280"/>
      <c r="AJ62" s="2280"/>
      <c r="AK62" s="2280"/>
      <c r="AL62" s="2280"/>
      <c r="AM62" s="2280"/>
      <c r="AN62" s="56"/>
      <c r="AO62" s="88"/>
      <c r="AP62" s="909"/>
      <c r="AQ62" s="909"/>
      <c r="AR62" s="894"/>
      <c r="AS62" s="62"/>
      <c r="AT62" s="62"/>
      <c r="AU62" s="62"/>
      <c r="AV62" s="62"/>
      <c r="AW62" s="62"/>
      <c r="AX62" s="62"/>
      <c r="AY62" s="62"/>
      <c r="AZ62" s="124"/>
      <c r="BA62" s="124"/>
      <c r="BB62" s="124"/>
      <c r="BC62" s="124"/>
      <c r="BD62" s="124"/>
      <c r="BE62" s="124"/>
      <c r="BF62" s="124"/>
      <c r="BG62" s="124"/>
      <c r="BH62" s="124"/>
      <c r="BI62" s="124"/>
      <c r="BJ62" s="124"/>
      <c r="BK62" s="124"/>
      <c r="BL62" s="124"/>
      <c r="BM62" s="124"/>
      <c r="BN62" s="124"/>
      <c r="BO62" s="124"/>
      <c r="BP62" s="124"/>
      <c r="BQ62" s="124"/>
      <c r="BR62" s="124"/>
      <c r="BS62" s="124"/>
      <c r="BT62" s="124"/>
      <c r="BU62" s="124"/>
      <c r="BV62" s="124"/>
      <c r="BW62" s="124"/>
      <c r="BX62" s="124"/>
      <c r="BY62" s="124"/>
      <c r="BZ62" s="124"/>
      <c r="CA62" s="124"/>
      <c r="CB62" s="55"/>
    </row>
    <row r="63" spans="1:80" ht="12.6" customHeight="1">
      <c r="A63" s="54"/>
      <c r="B63" s="55"/>
      <c r="C63" s="55"/>
      <c r="D63" s="55"/>
      <c r="E63" s="2277"/>
      <c r="F63" s="2277"/>
      <c r="G63" s="2277"/>
      <c r="H63" s="2277"/>
      <c r="I63" s="2277"/>
      <c r="J63" s="2277"/>
      <c r="K63" s="2277"/>
      <c r="L63" s="2281"/>
      <c r="M63" s="2281"/>
      <c r="N63" s="2281"/>
      <c r="O63" s="2281"/>
      <c r="P63" s="2281"/>
      <c r="Q63" s="2281"/>
      <c r="R63" s="2281"/>
      <c r="S63" s="2281"/>
      <c r="T63" s="2281"/>
      <c r="U63" s="2281"/>
      <c r="V63" s="2281"/>
      <c r="W63" s="2281"/>
      <c r="X63" s="2281"/>
      <c r="Y63" s="2281"/>
      <c r="Z63" s="2281"/>
      <c r="AA63" s="2281"/>
      <c r="AB63" s="2281"/>
      <c r="AC63" s="2281"/>
      <c r="AD63" s="2281"/>
      <c r="AE63" s="2281"/>
      <c r="AF63" s="2281"/>
      <c r="AG63" s="2281"/>
      <c r="AH63" s="2281"/>
      <c r="AI63" s="2281"/>
      <c r="AJ63" s="2281"/>
      <c r="AK63" s="2281"/>
      <c r="AL63" s="2281"/>
      <c r="AM63" s="2281"/>
      <c r="AN63" s="56"/>
      <c r="AO63" s="435"/>
      <c r="AP63" s="55"/>
      <c r="AQ63" s="55"/>
      <c r="AR63" s="55"/>
      <c r="AS63" s="55"/>
      <c r="AT63" s="55"/>
      <c r="AU63" s="55"/>
      <c r="AV63" s="55"/>
      <c r="AW63" s="55"/>
      <c r="AX63" s="55"/>
      <c r="AY63" s="55"/>
      <c r="AZ63" s="55"/>
      <c r="BA63" s="55"/>
      <c r="BB63" s="55"/>
      <c r="BC63" s="55"/>
      <c r="BD63" s="55"/>
      <c r="BE63" s="76"/>
      <c r="BF63" s="76"/>
      <c r="BG63" s="55"/>
      <c r="BH63" s="55"/>
      <c r="BI63" s="55"/>
      <c r="BJ63" s="55"/>
      <c r="BK63" s="55"/>
      <c r="BL63" s="55"/>
      <c r="BM63" s="77"/>
      <c r="BN63" s="77"/>
      <c r="BO63" s="77"/>
      <c r="BP63" s="77"/>
      <c r="BQ63" s="77"/>
      <c r="BR63" s="77"/>
      <c r="BS63" s="77"/>
      <c r="BT63" s="77"/>
      <c r="BU63" s="78"/>
      <c r="BV63" s="78"/>
      <c r="BW63" s="55"/>
      <c r="BX63" s="55"/>
      <c r="BY63" s="55"/>
      <c r="BZ63" s="55"/>
      <c r="CA63" s="55"/>
      <c r="CB63" s="55"/>
    </row>
    <row r="64" spans="1:80" ht="12.6" customHeight="1">
      <c r="A64" s="54"/>
      <c r="B64" s="55"/>
      <c r="C64" s="55"/>
      <c r="D64" s="55"/>
      <c r="E64" s="55"/>
      <c r="F64" s="55"/>
      <c r="G64" s="55"/>
      <c r="H64" s="55"/>
      <c r="I64" s="55"/>
      <c r="J64" s="55"/>
      <c r="K64" s="55"/>
      <c r="L64" s="55"/>
      <c r="M64" s="55"/>
      <c r="N64" s="55"/>
      <c r="O64" s="55"/>
      <c r="P64" s="55"/>
      <c r="Q64" s="76"/>
      <c r="R64" s="76"/>
      <c r="S64" s="55"/>
      <c r="T64" s="55"/>
      <c r="U64" s="55"/>
      <c r="V64" s="55"/>
      <c r="W64" s="55"/>
      <c r="X64" s="55"/>
      <c r="Y64" s="77"/>
      <c r="Z64" s="77"/>
      <c r="AA64" s="77"/>
      <c r="AB64" s="77"/>
      <c r="AC64" s="77"/>
      <c r="AD64" s="77"/>
      <c r="AE64" s="77"/>
      <c r="AF64" s="77"/>
      <c r="AG64" s="78"/>
      <c r="AH64" s="78"/>
      <c r="AI64" s="55"/>
      <c r="AJ64" s="55"/>
      <c r="AK64" s="55"/>
      <c r="AL64" s="55"/>
      <c r="AM64" s="55"/>
      <c r="AN64" s="56"/>
      <c r="AO64" s="54"/>
      <c r="AP64" s="55"/>
      <c r="AQ64" s="55"/>
      <c r="AR64" s="55"/>
      <c r="AS64" s="55"/>
      <c r="AT64" s="55"/>
      <c r="AU64" s="55"/>
      <c r="AV64" s="55"/>
      <c r="AW64" s="55"/>
      <c r="AX64" s="55"/>
      <c r="AY64" s="55"/>
      <c r="AZ64" s="55"/>
      <c r="BA64" s="55"/>
      <c r="BB64" s="55"/>
      <c r="BC64" s="55"/>
      <c r="BD64" s="55"/>
      <c r="BE64" s="76"/>
      <c r="BF64" s="76"/>
      <c r="BG64" s="55"/>
      <c r="BH64" s="55"/>
      <c r="BI64" s="55"/>
      <c r="BJ64" s="55"/>
      <c r="BK64" s="55"/>
      <c r="BL64" s="55"/>
      <c r="BM64" s="77"/>
      <c r="BN64" s="77"/>
      <c r="BO64" s="77"/>
      <c r="BP64" s="77"/>
      <c r="BQ64" s="77"/>
      <c r="BR64" s="77"/>
      <c r="BS64" s="77"/>
      <c r="BT64" s="77"/>
      <c r="BU64" s="78"/>
      <c r="BV64" s="78"/>
      <c r="BW64" s="55"/>
      <c r="BX64" s="55"/>
      <c r="BY64" s="55"/>
      <c r="BZ64" s="55"/>
      <c r="CA64" s="55"/>
      <c r="CB64" s="55"/>
    </row>
    <row r="65" spans="1:80" ht="12.6" customHeight="1">
      <c r="A65" s="89" t="s">
        <v>80</v>
      </c>
      <c r="B65" s="51"/>
      <c r="C65" s="51"/>
      <c r="D65" s="51"/>
      <c r="E65" s="51"/>
      <c r="F65" s="51"/>
      <c r="G65" s="51"/>
      <c r="H65" s="51"/>
      <c r="I65" s="51"/>
      <c r="J65" s="51"/>
      <c r="K65" s="51"/>
      <c r="L65" s="51"/>
      <c r="M65" s="51"/>
      <c r="N65" s="51"/>
      <c r="O65" s="51"/>
      <c r="P65" s="51"/>
      <c r="Q65" s="82"/>
      <c r="R65" s="82"/>
      <c r="S65" s="51"/>
      <c r="T65" s="51"/>
      <c r="U65" s="51"/>
      <c r="V65" s="51"/>
      <c r="W65" s="51"/>
      <c r="X65" s="51"/>
      <c r="Y65" s="83"/>
      <c r="Z65" s="83"/>
      <c r="AA65" s="83"/>
      <c r="AB65" s="83"/>
      <c r="AC65" s="83"/>
      <c r="AD65" s="83"/>
      <c r="AE65" s="83"/>
      <c r="AF65" s="83"/>
      <c r="AG65" s="84"/>
      <c r="AH65" s="84"/>
      <c r="AI65" s="51"/>
      <c r="AJ65" s="51"/>
      <c r="AK65" s="51"/>
      <c r="AL65" s="51"/>
      <c r="AM65" s="51"/>
      <c r="AN65" s="51"/>
      <c r="AO65" s="522"/>
      <c r="AP65" s="55"/>
      <c r="AQ65" s="55"/>
      <c r="AR65" s="55"/>
      <c r="AS65" s="55"/>
      <c r="AT65" s="55"/>
      <c r="AU65" s="55"/>
      <c r="AV65" s="55"/>
      <c r="AW65" s="55"/>
      <c r="AX65" s="55"/>
      <c r="AY65" s="55"/>
      <c r="AZ65" s="55"/>
      <c r="BA65" s="55"/>
      <c r="BB65" s="55"/>
      <c r="BC65" s="55"/>
      <c r="BD65" s="55"/>
      <c r="BE65" s="76"/>
      <c r="BF65" s="76"/>
      <c r="BG65" s="55"/>
      <c r="BH65" s="55"/>
      <c r="BI65" s="55"/>
      <c r="BJ65" s="55"/>
      <c r="BK65" s="55"/>
      <c r="BL65" s="55"/>
      <c r="BM65" s="77"/>
      <c r="BN65" s="77"/>
      <c r="BO65" s="77"/>
      <c r="BP65" s="77"/>
      <c r="BQ65" s="77"/>
      <c r="BR65" s="77"/>
      <c r="BS65" s="77"/>
      <c r="BT65" s="77"/>
      <c r="BU65" s="78"/>
      <c r="BV65" s="78"/>
      <c r="BW65" s="55"/>
      <c r="BX65" s="55"/>
      <c r="BY65" s="55"/>
      <c r="BZ65" s="55"/>
      <c r="CA65" s="55"/>
      <c r="CB65" s="55"/>
    </row>
    <row r="66" spans="1:80" ht="12.6" customHeight="1">
      <c r="A66" s="49" t="s">
        <v>2460</v>
      </c>
      <c r="B66" s="49"/>
      <c r="C66" s="55"/>
      <c r="D66" s="49"/>
      <c r="E66" s="55"/>
      <c r="F66" s="55"/>
      <c r="G66" s="55"/>
      <c r="H66" s="55"/>
      <c r="I66" s="55"/>
      <c r="J66" s="55"/>
      <c r="K66" s="55"/>
      <c r="L66" s="55"/>
      <c r="M66" s="55"/>
      <c r="N66" s="55"/>
      <c r="O66" s="55"/>
      <c r="P66" s="55"/>
      <c r="Q66" s="76"/>
      <c r="R66" s="76"/>
      <c r="S66" s="55"/>
      <c r="T66" s="55"/>
      <c r="U66" s="55"/>
      <c r="V66" s="55"/>
      <c r="W66" s="55"/>
      <c r="X66" s="55"/>
      <c r="Y66" s="77"/>
      <c r="Z66" s="77"/>
      <c r="AA66" s="77"/>
      <c r="AB66" s="77"/>
      <c r="AC66" s="77"/>
      <c r="AD66" s="77"/>
      <c r="AE66" s="77"/>
      <c r="AF66" s="77"/>
      <c r="AG66" s="78"/>
      <c r="AH66" s="78"/>
      <c r="AI66" s="55"/>
      <c r="AJ66" s="55"/>
      <c r="AK66" s="55"/>
      <c r="AL66" s="55"/>
      <c r="AM66" s="55"/>
      <c r="AN66" s="55"/>
      <c r="AO66" s="522"/>
      <c r="AP66" s="522"/>
      <c r="AQ66" s="55"/>
      <c r="AR66" s="522"/>
      <c r="AS66" s="55"/>
      <c r="AT66" s="55"/>
      <c r="AU66" s="55"/>
      <c r="AV66" s="55"/>
      <c r="AW66" s="55"/>
      <c r="AX66" s="55"/>
      <c r="AY66" s="55"/>
      <c r="AZ66" s="55"/>
      <c r="BA66" s="55"/>
      <c r="BB66" s="55"/>
      <c r="BC66" s="55"/>
      <c r="BD66" s="55"/>
      <c r="BE66" s="76"/>
      <c r="BF66" s="76"/>
      <c r="BG66" s="55"/>
      <c r="BH66" s="55"/>
      <c r="BI66" s="55"/>
      <c r="BJ66" s="55"/>
      <c r="BK66" s="55"/>
      <c r="BL66" s="55"/>
      <c r="BM66" s="77"/>
      <c r="BN66" s="77"/>
      <c r="BO66" s="77"/>
      <c r="BP66" s="77"/>
      <c r="BQ66" s="77"/>
      <c r="BR66" s="77"/>
      <c r="BS66" s="77"/>
      <c r="BT66" s="77"/>
      <c r="BU66" s="78"/>
      <c r="BV66" s="78"/>
      <c r="BW66" s="55"/>
      <c r="BX66" s="55"/>
      <c r="BY66" s="55"/>
      <c r="BZ66" s="55"/>
      <c r="CA66" s="55"/>
      <c r="CB66" s="55"/>
    </row>
    <row r="67" spans="1:80" ht="12.6" customHeight="1">
      <c r="A67" s="49" t="s">
        <v>2461</v>
      </c>
      <c r="B67" s="55"/>
      <c r="C67" s="55"/>
      <c r="D67" s="55"/>
      <c r="E67" s="55"/>
      <c r="F67" s="55"/>
      <c r="G67" s="55"/>
      <c r="H67" s="55"/>
      <c r="I67" s="55"/>
      <c r="J67" s="55"/>
      <c r="K67" s="55"/>
      <c r="L67" s="55"/>
      <c r="M67" s="55"/>
      <c r="N67" s="55"/>
      <c r="O67" s="55"/>
      <c r="P67" s="55"/>
      <c r="Q67" s="76"/>
      <c r="R67" s="76"/>
      <c r="S67" s="55"/>
      <c r="T67" s="55"/>
      <c r="U67" s="55"/>
      <c r="V67" s="55"/>
      <c r="W67" s="55"/>
      <c r="X67" s="55"/>
      <c r="Y67" s="77"/>
      <c r="Z67" s="77"/>
      <c r="AA67" s="77"/>
      <c r="AB67" s="77"/>
      <c r="AC67" s="77"/>
      <c r="AD67" s="77"/>
      <c r="AE67" s="77"/>
      <c r="AF67" s="77"/>
      <c r="AG67" s="78"/>
      <c r="AH67" s="78"/>
      <c r="AI67" s="55"/>
      <c r="AJ67" s="55"/>
      <c r="AK67" s="55"/>
      <c r="AL67" s="55"/>
      <c r="AM67" s="55"/>
      <c r="AN67" s="55"/>
      <c r="AO67" s="522"/>
      <c r="AP67" s="55"/>
      <c r="AQ67" s="55"/>
      <c r="AR67" s="55"/>
      <c r="AS67" s="55"/>
      <c r="AT67" s="55"/>
      <c r="AU67" s="55"/>
      <c r="AV67" s="55"/>
      <c r="AW67" s="55"/>
      <c r="AX67" s="55"/>
      <c r="AY67" s="55"/>
      <c r="AZ67" s="55"/>
      <c r="BA67" s="55"/>
      <c r="BB67" s="55"/>
      <c r="BC67" s="55"/>
      <c r="BD67" s="55"/>
      <c r="BE67" s="76"/>
      <c r="BF67" s="76"/>
      <c r="BG67" s="55"/>
      <c r="BH67" s="55"/>
      <c r="BI67" s="55"/>
      <c r="BJ67" s="55"/>
      <c r="BK67" s="55"/>
      <c r="BL67" s="55"/>
      <c r="BM67" s="77"/>
      <c r="BN67" s="77"/>
      <c r="BO67" s="77"/>
      <c r="BP67" s="77"/>
      <c r="BQ67" s="77"/>
      <c r="BR67" s="77"/>
      <c r="BS67" s="77"/>
      <c r="BT67" s="77"/>
      <c r="BU67" s="78"/>
      <c r="BV67" s="78"/>
      <c r="BW67" s="55"/>
      <c r="BX67" s="55"/>
      <c r="BY67" s="55"/>
      <c r="BZ67" s="55"/>
      <c r="CA67" s="55"/>
      <c r="CB67" s="55"/>
    </row>
    <row r="68" spans="1:80" ht="12.6" customHeight="1">
      <c r="A68" s="55" t="s">
        <v>75</v>
      </c>
      <c r="B68" s="55"/>
      <c r="C68" s="55"/>
      <c r="D68" s="55"/>
      <c r="E68" s="55"/>
      <c r="F68" s="55"/>
      <c r="G68" s="55"/>
      <c r="H68" s="55"/>
      <c r="I68" s="55"/>
      <c r="J68" s="55"/>
      <c r="K68" s="55"/>
      <c r="L68" s="55"/>
      <c r="M68" s="55"/>
      <c r="N68" s="55"/>
      <c r="O68" s="55"/>
      <c r="P68" s="55"/>
      <c r="Q68" s="76"/>
      <c r="R68" s="76"/>
      <c r="S68" s="55"/>
      <c r="T68" s="55"/>
      <c r="U68" s="55"/>
      <c r="V68" s="55"/>
      <c r="W68" s="55"/>
      <c r="X68" s="55"/>
      <c r="Y68" s="77"/>
      <c r="Z68" s="77"/>
      <c r="AA68" s="77"/>
      <c r="AB68" s="77"/>
      <c r="AC68" s="77"/>
      <c r="AD68" s="77"/>
      <c r="AE68" s="77"/>
      <c r="AF68" s="77"/>
      <c r="AG68" s="78"/>
      <c r="AH68" s="78"/>
      <c r="AI68" s="55"/>
      <c r="AJ68" s="55"/>
      <c r="AK68" s="55"/>
      <c r="AL68" s="55"/>
      <c r="AM68" s="55"/>
      <c r="AN68" s="55"/>
      <c r="AO68" s="55"/>
      <c r="AP68" s="55"/>
      <c r="AQ68" s="55"/>
      <c r="AR68" s="55"/>
      <c r="AS68" s="55"/>
      <c r="AT68" s="55"/>
      <c r="AU68" s="55"/>
      <c r="AV68" s="55"/>
      <c r="AW68" s="55"/>
      <c r="AX68" s="55"/>
      <c r="AY68" s="55"/>
      <c r="AZ68" s="55"/>
      <c r="BA68" s="55"/>
      <c r="BB68" s="55"/>
      <c r="BC68" s="55"/>
      <c r="BD68" s="55"/>
      <c r="BE68" s="76"/>
      <c r="BF68" s="76"/>
      <c r="BG68" s="55"/>
      <c r="BH68" s="55"/>
      <c r="BI68" s="55"/>
      <c r="BJ68" s="55"/>
      <c r="BK68" s="55"/>
      <c r="BL68" s="55"/>
      <c r="BM68" s="77"/>
      <c r="BN68" s="77"/>
      <c r="BO68" s="77"/>
      <c r="BP68" s="77"/>
      <c r="BQ68" s="77"/>
      <c r="BR68" s="77"/>
      <c r="BS68" s="77"/>
      <c r="BT68" s="77"/>
      <c r="BU68" s="78"/>
      <c r="BV68" s="78"/>
      <c r="BW68" s="55"/>
      <c r="BX68" s="55"/>
      <c r="BY68" s="55"/>
      <c r="BZ68" s="55"/>
      <c r="CA68" s="55"/>
      <c r="CB68" s="55"/>
    </row>
    <row r="73" spans="1:80" ht="12.6" customHeight="1">
      <c r="A73" s="90"/>
      <c r="B73" s="90"/>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row>
  </sheetData>
  <mergeCells count="22">
    <mergeCell ref="E62:K63"/>
    <mergeCell ref="L62:AM63"/>
    <mergeCell ref="AW26:BT29"/>
    <mergeCell ref="AO7:AX8"/>
    <mergeCell ref="BH7:BP8"/>
    <mergeCell ref="AO11:AX12"/>
    <mergeCell ref="BC11:BD12"/>
    <mergeCell ref="BE11:BV12"/>
    <mergeCell ref="E56:K58"/>
    <mergeCell ref="E59:K61"/>
    <mergeCell ref="L56:AM58"/>
    <mergeCell ref="L59:AM61"/>
    <mergeCell ref="A3:AN5"/>
    <mergeCell ref="A7:J8"/>
    <mergeCell ref="A54:D55"/>
    <mergeCell ref="E54:K55"/>
    <mergeCell ref="Q11:AH12"/>
    <mergeCell ref="L54:AM55"/>
    <mergeCell ref="A11:J12"/>
    <mergeCell ref="T7:AB8"/>
    <mergeCell ref="O11:P12"/>
    <mergeCell ref="I26:AF29"/>
  </mergeCells>
  <phoneticPr fontId="12"/>
  <dataValidations count="2">
    <dataValidation imeMode="hiragana" allowBlank="1" showInputMessage="1" showErrorMessage="1" sqref="C34:P35 S34:X35 AI34:AN35 D65 S64:X68 C38:P53 AI64:AM68 S38:X53 BW38:CB53 AI38:AN53 AQ34:BD35 BG34:BL35 BW34:CB35 AS65:BD68 AR65 AQ63:BD64 AQ38:BD53 BG63:BL68 BG38:BL53 BW63:CB68 AN63:AN68 C63:D64 E64:P68"/>
    <dataValidation imeMode="halfAlpha" allowBlank="1" showInputMessage="1" showErrorMessage="1" sqref="A24:A25 C65:C66 C68 Q34:R35 A34:B35 A68 Y34:AF35 A63:B64 A38:B53 Q64:R68 Y38:AF53 BE38:BF53 Q38:R53 AO24:AO25 AQ65:AQ66 AQ68 BE34:BF35 AO34:AP35 AO68 BM34:BT35 AO63:AP64 AO38:AP53 BM63:BT68 BM38:BT53 BE63:BF68 Y64:AF68"/>
  </dataValidations>
  <printOptions horizontalCentered="1"/>
  <pageMargins left="0.78740157480314965" right="0.78740157480314965" top="0.39370078740157483" bottom="0.39370078740157483" header="0.39370078740157483" footer="0.39370078740157483"/>
  <pageSetup paperSize="9" scale="96"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G201"/>
  <sheetViews>
    <sheetView topLeftCell="A21" workbookViewId="0">
      <selection activeCell="M46" sqref="M46:O47"/>
    </sheetView>
  </sheetViews>
  <sheetFormatPr defaultColWidth="2.125" defaultRowHeight="12.6" customHeight="1"/>
  <cols>
    <col min="1" max="40" width="2.125" style="85" customWidth="1"/>
    <col min="41" max="44" width="2.375" style="440" bestFit="1" customWidth="1"/>
    <col min="45" max="45" width="3.25" style="440" bestFit="1" customWidth="1"/>
    <col min="46" max="46" width="4.125" style="440" bestFit="1" customWidth="1"/>
    <col min="47" max="47" width="5.375" style="440" bestFit="1" customWidth="1"/>
    <col min="48" max="48" width="6.25" style="440" bestFit="1" customWidth="1"/>
    <col min="49" max="49" width="7.125" style="440" bestFit="1" customWidth="1"/>
    <col min="50" max="50" width="8.375" style="440" bestFit="1" customWidth="1"/>
    <col min="51" max="51" width="9.25" style="440" bestFit="1" customWidth="1"/>
    <col min="52" max="59" width="2.125" style="440"/>
    <col min="60" max="16384" width="2.125" style="85"/>
  </cols>
  <sheetData>
    <row r="1" spans="1:59" ht="12.6" customHeight="1">
      <c r="A1" s="439" t="s">
        <v>182</v>
      </c>
      <c r="AO1" s="440" t="s">
        <v>1721</v>
      </c>
    </row>
    <row r="2" spans="1:59" ht="12.6" customHeight="1">
      <c r="AO2" s="440" t="s">
        <v>1722</v>
      </c>
    </row>
    <row r="3" spans="1:59" s="49" customFormat="1" ht="12.6" customHeight="1">
      <c r="A3" s="2332" t="s">
        <v>82</v>
      </c>
      <c r="B3" s="2333"/>
      <c r="C3" s="2333"/>
      <c r="D3" s="2333"/>
      <c r="E3" s="2333"/>
      <c r="F3" s="2333"/>
      <c r="G3" s="2333"/>
      <c r="H3" s="2333"/>
      <c r="I3" s="2333"/>
      <c r="J3" s="2333"/>
      <c r="K3" s="2333"/>
      <c r="L3" s="2333"/>
      <c r="M3" s="2333"/>
      <c r="N3" s="2333"/>
      <c r="O3" s="2333"/>
      <c r="P3" s="2333"/>
      <c r="Q3" s="2333"/>
      <c r="R3" s="2333"/>
      <c r="S3" s="2333"/>
      <c r="T3" s="2333"/>
      <c r="U3" s="2333"/>
      <c r="V3" s="2333"/>
      <c r="W3" s="2333"/>
      <c r="X3" s="2333"/>
      <c r="Y3" s="2333"/>
      <c r="Z3" s="2333"/>
      <c r="AA3" s="2333"/>
      <c r="AB3" s="2333"/>
      <c r="AC3" s="2333"/>
      <c r="AD3" s="2333"/>
      <c r="AE3" s="2333"/>
      <c r="AF3" s="2333"/>
      <c r="AG3" s="2333"/>
      <c r="AH3" s="2333"/>
      <c r="AI3" s="2333"/>
      <c r="AJ3" s="2333"/>
      <c r="AK3" s="2333"/>
      <c r="AL3" s="2333"/>
      <c r="AM3" s="2333"/>
      <c r="AN3" s="2334"/>
      <c r="AO3" s="419"/>
      <c r="AP3" s="419"/>
      <c r="AQ3" s="419"/>
      <c r="AR3" s="419"/>
      <c r="AS3" s="419"/>
      <c r="AT3" s="419"/>
      <c r="AU3" s="419"/>
      <c r="AV3" s="419"/>
      <c r="AW3" s="419"/>
      <c r="AX3" s="419"/>
      <c r="AY3" s="419"/>
      <c r="AZ3" s="419"/>
      <c r="BA3" s="419"/>
      <c r="BB3" s="419"/>
      <c r="BC3" s="419"/>
      <c r="BD3" s="419"/>
      <c r="BE3" s="419"/>
      <c r="BF3" s="419"/>
      <c r="BG3" s="419"/>
    </row>
    <row r="4" spans="1:59" s="49" customFormat="1" ht="12.6" customHeight="1">
      <c r="A4" s="2335"/>
      <c r="B4" s="2336"/>
      <c r="C4" s="2336"/>
      <c r="D4" s="2336"/>
      <c r="E4" s="2336"/>
      <c r="F4" s="2336"/>
      <c r="G4" s="2336"/>
      <c r="H4" s="2336"/>
      <c r="I4" s="2336"/>
      <c r="J4" s="2336"/>
      <c r="K4" s="2336"/>
      <c r="L4" s="2336"/>
      <c r="M4" s="2336"/>
      <c r="N4" s="2336"/>
      <c r="O4" s="2336"/>
      <c r="P4" s="2336"/>
      <c r="Q4" s="2336"/>
      <c r="R4" s="2336"/>
      <c r="S4" s="2336"/>
      <c r="T4" s="2336"/>
      <c r="U4" s="2336"/>
      <c r="V4" s="2336"/>
      <c r="W4" s="2336"/>
      <c r="X4" s="2336"/>
      <c r="Y4" s="2336"/>
      <c r="Z4" s="2336"/>
      <c r="AA4" s="2336"/>
      <c r="AB4" s="2336"/>
      <c r="AC4" s="2336"/>
      <c r="AD4" s="2336"/>
      <c r="AE4" s="2336"/>
      <c r="AF4" s="2336"/>
      <c r="AG4" s="2336"/>
      <c r="AH4" s="2336"/>
      <c r="AI4" s="2336"/>
      <c r="AJ4" s="2336"/>
      <c r="AK4" s="2336"/>
      <c r="AL4" s="2336"/>
      <c r="AM4" s="2336"/>
      <c r="AN4" s="2337"/>
      <c r="AO4" s="419"/>
      <c r="AP4" s="419"/>
      <c r="AQ4" s="419"/>
      <c r="AR4" s="419"/>
      <c r="AS4" s="419"/>
      <c r="AT4" s="419"/>
      <c r="AU4" s="419"/>
      <c r="AV4" s="419"/>
      <c r="AW4" s="419"/>
      <c r="AX4" s="419"/>
      <c r="AY4" s="419"/>
      <c r="AZ4" s="419"/>
      <c r="BA4" s="419"/>
      <c r="BB4" s="419"/>
      <c r="BC4" s="419"/>
      <c r="BD4" s="419"/>
      <c r="BE4" s="419"/>
      <c r="BF4" s="419"/>
      <c r="BG4" s="419"/>
    </row>
    <row r="5" spans="1:59" s="49" customFormat="1" ht="12.6" customHeight="1">
      <c r="A5" s="2335"/>
      <c r="B5" s="2336"/>
      <c r="C5" s="2336"/>
      <c r="D5" s="2336"/>
      <c r="E5" s="2336"/>
      <c r="F5" s="2336"/>
      <c r="G5" s="2336"/>
      <c r="H5" s="2336"/>
      <c r="I5" s="2336"/>
      <c r="J5" s="2336"/>
      <c r="K5" s="2336"/>
      <c r="L5" s="2336"/>
      <c r="M5" s="2336"/>
      <c r="N5" s="2336"/>
      <c r="O5" s="2336"/>
      <c r="P5" s="2336"/>
      <c r="Q5" s="2336"/>
      <c r="R5" s="2336"/>
      <c r="S5" s="2336"/>
      <c r="T5" s="2336"/>
      <c r="U5" s="2336"/>
      <c r="V5" s="2336"/>
      <c r="W5" s="2336"/>
      <c r="X5" s="2336"/>
      <c r="Y5" s="2336"/>
      <c r="Z5" s="2336"/>
      <c r="AA5" s="2336"/>
      <c r="AB5" s="2336"/>
      <c r="AC5" s="2336"/>
      <c r="AD5" s="2336"/>
      <c r="AE5" s="2336"/>
      <c r="AF5" s="2336"/>
      <c r="AG5" s="2336"/>
      <c r="AH5" s="2336"/>
      <c r="AI5" s="2336"/>
      <c r="AJ5" s="2336"/>
      <c r="AK5" s="2336"/>
      <c r="AL5" s="2336"/>
      <c r="AM5" s="2336"/>
      <c r="AN5" s="2337"/>
      <c r="AO5" s="419"/>
      <c r="AP5" s="419"/>
      <c r="AQ5" s="419"/>
      <c r="AR5" s="419"/>
      <c r="AS5" s="419"/>
      <c r="AT5" s="419"/>
      <c r="AU5" s="419"/>
      <c r="AV5" s="419"/>
      <c r="AW5" s="419"/>
      <c r="AX5" s="419"/>
      <c r="AY5" s="419"/>
      <c r="AZ5" s="419"/>
      <c r="BA5" s="419"/>
      <c r="BB5" s="419"/>
      <c r="BC5" s="419"/>
      <c r="BD5" s="419"/>
      <c r="BE5" s="419"/>
      <c r="BF5" s="419"/>
      <c r="BG5" s="419"/>
    </row>
    <row r="6" spans="1:59" s="49" customFormat="1" ht="12.6" customHeight="1">
      <c r="A6" s="2335"/>
      <c r="B6" s="2336"/>
      <c r="C6" s="2336"/>
      <c r="D6" s="2336"/>
      <c r="E6" s="2336"/>
      <c r="F6" s="2336"/>
      <c r="G6" s="2336"/>
      <c r="H6" s="2336"/>
      <c r="I6" s="2336"/>
      <c r="J6" s="2336"/>
      <c r="K6" s="2336"/>
      <c r="L6" s="2336"/>
      <c r="M6" s="2336"/>
      <c r="N6" s="2336"/>
      <c r="O6" s="2336"/>
      <c r="P6" s="2336"/>
      <c r="Q6" s="2336"/>
      <c r="R6" s="2336"/>
      <c r="S6" s="2336"/>
      <c r="T6" s="2336"/>
      <c r="U6" s="2336"/>
      <c r="V6" s="2336"/>
      <c r="W6" s="2336"/>
      <c r="X6" s="2336"/>
      <c r="Y6" s="2336"/>
      <c r="Z6" s="2336"/>
      <c r="AA6" s="2336"/>
      <c r="AB6" s="2336"/>
      <c r="AC6" s="2336"/>
      <c r="AD6" s="2336"/>
      <c r="AE6" s="2336"/>
      <c r="AF6" s="2336"/>
      <c r="AG6" s="2336"/>
      <c r="AH6" s="2336"/>
      <c r="AI6" s="2336"/>
      <c r="AJ6" s="2336"/>
      <c r="AK6" s="2336"/>
      <c r="AL6" s="2336"/>
      <c r="AM6" s="2336"/>
      <c r="AN6" s="2337"/>
      <c r="AO6" s="419"/>
      <c r="AP6" s="419"/>
      <c r="AQ6" s="419"/>
      <c r="AR6" s="419"/>
      <c r="AS6" s="419"/>
      <c r="AT6" s="419"/>
      <c r="AU6" s="419"/>
      <c r="AV6" s="419"/>
      <c r="AW6" s="419"/>
      <c r="AX6" s="419"/>
      <c r="AY6" s="419"/>
      <c r="AZ6" s="419"/>
      <c r="BA6" s="419"/>
      <c r="BB6" s="419"/>
      <c r="BC6" s="419"/>
      <c r="BD6" s="419"/>
      <c r="BE6" s="419"/>
      <c r="BF6" s="419"/>
      <c r="BG6" s="419"/>
    </row>
    <row r="7" spans="1:59" s="100" customFormat="1" ht="12.6" customHeight="1">
      <c r="A7" s="97"/>
      <c r="B7" s="98"/>
      <c r="C7" s="98"/>
      <c r="D7" s="98"/>
      <c r="E7" s="98"/>
      <c r="F7" s="98"/>
      <c r="G7" s="98"/>
      <c r="H7" s="98"/>
      <c r="I7" s="98"/>
      <c r="J7" s="98"/>
      <c r="K7" s="98"/>
      <c r="L7" s="98"/>
      <c r="M7" s="98"/>
      <c r="N7" s="98"/>
      <c r="O7" s="98"/>
      <c r="P7" s="98"/>
      <c r="Q7" s="98"/>
      <c r="R7" s="98"/>
      <c r="S7" s="98"/>
      <c r="T7" s="98"/>
      <c r="U7" s="2300" t="s">
        <v>2253</v>
      </c>
      <c r="V7" s="2300"/>
      <c r="W7" s="2300"/>
      <c r="X7" s="2299"/>
      <c r="Y7" s="2299"/>
      <c r="Z7" s="2299"/>
      <c r="AA7" s="2300" t="s">
        <v>85</v>
      </c>
      <c r="AB7" s="2300"/>
      <c r="AC7" s="2299"/>
      <c r="AD7" s="2299"/>
      <c r="AE7" s="2299"/>
      <c r="AF7" s="2300" t="s">
        <v>84</v>
      </c>
      <c r="AG7" s="2300"/>
      <c r="AH7" s="2299"/>
      <c r="AI7" s="2299"/>
      <c r="AJ7" s="2299"/>
      <c r="AK7" s="2300" t="s">
        <v>83</v>
      </c>
      <c r="AL7" s="2300"/>
      <c r="AM7" s="98"/>
      <c r="AN7" s="99"/>
      <c r="AO7" s="527" t="s">
        <v>1677</v>
      </c>
      <c r="AP7" s="527"/>
      <c r="AQ7" s="527"/>
      <c r="AR7" s="527"/>
      <c r="AS7" s="527"/>
      <c r="AT7" s="527"/>
      <c r="AU7" s="527"/>
      <c r="AV7" s="527"/>
      <c r="AW7" s="527"/>
      <c r="AX7" s="527"/>
      <c r="AY7" s="527"/>
      <c r="AZ7" s="527"/>
      <c r="BA7" s="527"/>
      <c r="BB7" s="527"/>
      <c r="BC7" s="527"/>
      <c r="BD7" s="527"/>
      <c r="BE7" s="527"/>
      <c r="BF7" s="527"/>
      <c r="BG7" s="527"/>
    </row>
    <row r="8" spans="1:59" s="100" customFormat="1" ht="12.6" customHeight="1">
      <c r="A8" s="97"/>
      <c r="B8" s="98"/>
      <c r="C8" s="98"/>
      <c r="D8" s="98"/>
      <c r="E8" s="98"/>
      <c r="F8" s="98"/>
      <c r="G8" s="98"/>
      <c r="H8" s="98"/>
      <c r="I8" s="98"/>
      <c r="J8" s="98"/>
      <c r="K8" s="98"/>
      <c r="L8" s="98"/>
      <c r="M8" s="98"/>
      <c r="N8" s="98"/>
      <c r="O8" s="98"/>
      <c r="P8" s="98"/>
      <c r="Q8" s="98"/>
      <c r="R8" s="98"/>
      <c r="S8" s="98"/>
      <c r="T8" s="98"/>
      <c r="U8" s="2300"/>
      <c r="V8" s="2300"/>
      <c r="W8" s="2300"/>
      <c r="X8" s="2299"/>
      <c r="Y8" s="2299"/>
      <c r="Z8" s="2299"/>
      <c r="AA8" s="2300"/>
      <c r="AB8" s="2300"/>
      <c r="AC8" s="2299"/>
      <c r="AD8" s="2299"/>
      <c r="AE8" s="2299"/>
      <c r="AF8" s="2300"/>
      <c r="AG8" s="2300"/>
      <c r="AH8" s="2299"/>
      <c r="AI8" s="2299"/>
      <c r="AJ8" s="2299"/>
      <c r="AK8" s="2300"/>
      <c r="AL8" s="2300"/>
      <c r="AM8" s="98"/>
      <c r="AN8" s="99"/>
      <c r="AO8" s="527"/>
      <c r="AP8" s="527"/>
      <c r="AQ8" s="527"/>
      <c r="AR8" s="527"/>
      <c r="AS8" s="527"/>
      <c r="AT8" s="527"/>
      <c r="AU8" s="527"/>
      <c r="AV8" s="527"/>
      <c r="AW8" s="527"/>
      <c r="AX8" s="527"/>
      <c r="AY8" s="527"/>
      <c r="AZ8" s="527"/>
      <c r="BA8" s="527"/>
      <c r="BB8" s="527"/>
      <c r="BC8" s="527"/>
      <c r="BD8" s="527"/>
      <c r="BE8" s="527"/>
      <c r="BF8" s="527"/>
      <c r="BG8" s="527"/>
    </row>
    <row r="9" spans="1:59" s="100" customFormat="1" ht="12.6" customHeight="1">
      <c r="A9" s="97"/>
      <c r="B9" s="98"/>
      <c r="C9" s="98"/>
      <c r="D9" s="98"/>
      <c r="E9" s="98"/>
      <c r="F9" s="98"/>
      <c r="G9" s="98"/>
      <c r="H9" s="98"/>
      <c r="I9" s="98"/>
      <c r="J9" s="98"/>
      <c r="K9" s="98"/>
      <c r="L9" s="98"/>
      <c r="M9" s="98"/>
      <c r="N9" s="98"/>
      <c r="O9" s="98"/>
      <c r="P9" s="98"/>
      <c r="Q9" s="98"/>
      <c r="R9" s="98"/>
      <c r="S9" s="98"/>
      <c r="T9" s="98"/>
      <c r="U9" s="2300"/>
      <c r="V9" s="2300"/>
      <c r="W9" s="2300"/>
      <c r="X9" s="2299"/>
      <c r="Y9" s="2299"/>
      <c r="Z9" s="2299"/>
      <c r="AA9" s="2300"/>
      <c r="AB9" s="2300"/>
      <c r="AC9" s="2299"/>
      <c r="AD9" s="2299"/>
      <c r="AE9" s="2299"/>
      <c r="AF9" s="2300"/>
      <c r="AG9" s="2300"/>
      <c r="AH9" s="2299"/>
      <c r="AI9" s="2299"/>
      <c r="AJ9" s="2299"/>
      <c r="AK9" s="2300"/>
      <c r="AL9" s="2300"/>
      <c r="AM9" s="98"/>
      <c r="AN9" s="99"/>
      <c r="AO9" s="527"/>
      <c r="AP9" s="527"/>
      <c r="AQ9" s="527"/>
      <c r="AR9" s="527"/>
      <c r="AS9" s="527"/>
      <c r="AT9" s="527"/>
      <c r="AU9" s="527"/>
      <c r="AV9" s="527"/>
      <c r="AW9" s="527"/>
      <c r="AX9" s="527"/>
      <c r="AY9" s="527"/>
      <c r="AZ9" s="527"/>
      <c r="BA9" s="527"/>
      <c r="BB9" s="527"/>
      <c r="BC9" s="527"/>
      <c r="BD9" s="527"/>
      <c r="BE9" s="527"/>
      <c r="BF9" s="527"/>
      <c r="BG9" s="527"/>
    </row>
    <row r="10" spans="1:59" s="49" customFormat="1" ht="12.6" customHeight="1">
      <c r="A10" s="54"/>
      <c r="B10" s="55"/>
      <c r="C10" s="55"/>
      <c r="D10" s="55"/>
      <c r="E10" s="55"/>
      <c r="F10" s="55"/>
      <c r="G10" s="55"/>
      <c r="H10" s="55"/>
      <c r="I10" s="55"/>
      <c r="J10" s="55"/>
      <c r="K10" s="55"/>
      <c r="L10" s="55"/>
      <c r="M10" s="55"/>
      <c r="N10" s="55"/>
      <c r="O10" s="55"/>
      <c r="P10" s="55"/>
      <c r="Q10" s="55"/>
      <c r="R10" s="55"/>
      <c r="S10" s="55"/>
      <c r="T10" s="55"/>
      <c r="U10" s="96"/>
      <c r="V10" s="96"/>
      <c r="W10" s="96"/>
      <c r="X10" s="95"/>
      <c r="Y10" s="95"/>
      <c r="Z10" s="95"/>
      <c r="AA10" s="96"/>
      <c r="AB10" s="96"/>
      <c r="AC10" s="95"/>
      <c r="AD10" s="95"/>
      <c r="AE10" s="95"/>
      <c r="AF10" s="96"/>
      <c r="AG10" s="96"/>
      <c r="AH10" s="95"/>
      <c r="AI10" s="95"/>
      <c r="AJ10" s="95"/>
      <c r="AK10" s="96"/>
      <c r="AL10" s="96"/>
      <c r="AM10" s="55"/>
      <c r="AN10" s="56"/>
      <c r="AO10" s="419"/>
      <c r="AP10" s="419"/>
      <c r="AQ10" s="419"/>
      <c r="AR10" s="419"/>
      <c r="AS10" s="419"/>
      <c r="AT10" s="419"/>
      <c r="AU10" s="419"/>
      <c r="AV10" s="419"/>
      <c r="AW10" s="419"/>
      <c r="AX10" s="419"/>
      <c r="AY10" s="419"/>
      <c r="AZ10" s="419"/>
      <c r="BA10" s="419"/>
      <c r="BB10" s="419"/>
      <c r="BC10" s="419"/>
      <c r="BD10" s="419"/>
      <c r="BE10" s="419"/>
      <c r="BF10" s="419"/>
      <c r="BG10" s="419"/>
    </row>
    <row r="11" spans="1:59" s="49" customFormat="1" ht="12.6" customHeight="1">
      <c r="A11" s="2351" t="s">
        <v>81</v>
      </c>
      <c r="B11" s="2352"/>
      <c r="C11" s="2352"/>
      <c r="D11" s="2352"/>
      <c r="E11" s="2352"/>
      <c r="F11" s="2352"/>
      <c r="G11" s="2352"/>
      <c r="H11" s="2352"/>
      <c r="I11" s="2352"/>
      <c r="J11" s="2352"/>
      <c r="K11" s="2352"/>
      <c r="L11" s="2352"/>
      <c r="M11" s="2352"/>
      <c r="N11" s="2352"/>
      <c r="O11" s="2352"/>
      <c r="P11" s="2352"/>
      <c r="Q11" s="2352"/>
      <c r="R11" s="2352"/>
      <c r="S11" s="2352"/>
      <c r="T11" s="2352"/>
      <c r="U11" s="2352"/>
      <c r="V11" s="2352"/>
      <c r="W11" s="2352"/>
      <c r="X11" s="2352"/>
      <c r="Y11" s="2352"/>
      <c r="Z11" s="2352"/>
      <c r="AA11" s="2352"/>
      <c r="AB11" s="2352"/>
      <c r="AC11" s="2352"/>
      <c r="AD11" s="2352"/>
      <c r="AE11" s="2352"/>
      <c r="AF11" s="2352"/>
      <c r="AG11" s="2352"/>
      <c r="AH11" s="2352"/>
      <c r="AI11" s="2352"/>
      <c r="AJ11" s="2352"/>
      <c r="AK11" s="2352"/>
      <c r="AL11" s="2352"/>
      <c r="AM11" s="2352"/>
      <c r="AN11" s="2353"/>
      <c r="AO11" s="419"/>
      <c r="AP11" s="419"/>
      <c r="AQ11" s="419"/>
      <c r="AR11" s="419"/>
      <c r="AS11" s="419"/>
      <c r="AT11" s="419"/>
      <c r="AU11" s="419"/>
      <c r="AV11" s="419"/>
      <c r="AW11" s="419"/>
      <c r="AX11" s="419"/>
      <c r="AY11" s="419"/>
      <c r="AZ11" s="419"/>
      <c r="BA11" s="419"/>
      <c r="BB11" s="419"/>
      <c r="BC11" s="419"/>
      <c r="BD11" s="419"/>
      <c r="BE11" s="419"/>
      <c r="BF11" s="419"/>
      <c r="BG11" s="419"/>
    </row>
    <row r="12" spans="1:59" s="49" customFormat="1" ht="12.6" customHeight="1">
      <c r="A12" s="2351"/>
      <c r="B12" s="2352"/>
      <c r="C12" s="2352"/>
      <c r="D12" s="2352"/>
      <c r="E12" s="2352"/>
      <c r="F12" s="2352"/>
      <c r="G12" s="2352"/>
      <c r="H12" s="2352"/>
      <c r="I12" s="2352"/>
      <c r="J12" s="2352"/>
      <c r="K12" s="2352"/>
      <c r="L12" s="2352"/>
      <c r="M12" s="2352"/>
      <c r="N12" s="2352"/>
      <c r="O12" s="2352"/>
      <c r="P12" s="2352"/>
      <c r="Q12" s="2352"/>
      <c r="R12" s="2352"/>
      <c r="S12" s="2352"/>
      <c r="T12" s="2352"/>
      <c r="U12" s="2352"/>
      <c r="V12" s="2352"/>
      <c r="W12" s="2352"/>
      <c r="X12" s="2352"/>
      <c r="Y12" s="2352"/>
      <c r="Z12" s="2352"/>
      <c r="AA12" s="2352"/>
      <c r="AB12" s="2352"/>
      <c r="AC12" s="2352"/>
      <c r="AD12" s="2352"/>
      <c r="AE12" s="2352"/>
      <c r="AF12" s="2352"/>
      <c r="AG12" s="2352"/>
      <c r="AH12" s="2352"/>
      <c r="AI12" s="2352"/>
      <c r="AJ12" s="2352"/>
      <c r="AK12" s="2352"/>
      <c r="AL12" s="2352"/>
      <c r="AM12" s="2352"/>
      <c r="AN12" s="2353"/>
      <c r="AO12" s="419"/>
      <c r="AP12" s="419"/>
      <c r="AQ12" s="419"/>
      <c r="AR12" s="419"/>
      <c r="AS12" s="419"/>
      <c r="AT12" s="419"/>
      <c r="AU12" s="419"/>
      <c r="AV12" s="419"/>
      <c r="AW12" s="419"/>
      <c r="AX12" s="419"/>
      <c r="AY12" s="419"/>
      <c r="AZ12" s="419"/>
      <c r="BA12" s="419"/>
      <c r="BB12" s="419"/>
      <c r="BC12" s="419"/>
      <c r="BD12" s="419"/>
      <c r="BE12" s="419"/>
      <c r="BF12" s="419"/>
      <c r="BG12" s="419"/>
    </row>
    <row r="13" spans="1:59" s="49" customFormat="1" ht="12.6" customHeight="1">
      <c r="A13" s="2351"/>
      <c r="B13" s="2352"/>
      <c r="C13" s="2352"/>
      <c r="D13" s="2352"/>
      <c r="E13" s="2352"/>
      <c r="F13" s="2352"/>
      <c r="G13" s="2352"/>
      <c r="H13" s="2352"/>
      <c r="I13" s="2352"/>
      <c r="J13" s="2352"/>
      <c r="K13" s="2352"/>
      <c r="L13" s="2352"/>
      <c r="M13" s="2352"/>
      <c r="N13" s="2352"/>
      <c r="O13" s="2352"/>
      <c r="P13" s="2352"/>
      <c r="Q13" s="2352"/>
      <c r="R13" s="2352"/>
      <c r="S13" s="2352"/>
      <c r="T13" s="2352"/>
      <c r="U13" s="2352"/>
      <c r="V13" s="2352"/>
      <c r="W13" s="2352"/>
      <c r="X13" s="2352"/>
      <c r="Y13" s="2352"/>
      <c r="Z13" s="2352"/>
      <c r="AA13" s="2352"/>
      <c r="AB13" s="2352"/>
      <c r="AC13" s="2352"/>
      <c r="AD13" s="2352"/>
      <c r="AE13" s="2352"/>
      <c r="AF13" s="2352"/>
      <c r="AG13" s="2352"/>
      <c r="AH13" s="2352"/>
      <c r="AI13" s="2352"/>
      <c r="AJ13" s="2352"/>
      <c r="AK13" s="2352"/>
      <c r="AL13" s="2352"/>
      <c r="AM13" s="2352"/>
      <c r="AN13" s="2353"/>
      <c r="AO13" s="419"/>
      <c r="AP13" s="419"/>
      <c r="AQ13" s="419"/>
      <c r="AR13" s="419"/>
      <c r="AS13" s="419"/>
      <c r="AT13" s="419"/>
      <c r="AU13" s="419"/>
      <c r="AV13" s="419"/>
      <c r="AW13" s="419"/>
      <c r="AX13" s="419"/>
      <c r="AY13" s="419"/>
      <c r="AZ13" s="419"/>
      <c r="BA13" s="419"/>
      <c r="BB13" s="419"/>
      <c r="BC13" s="419"/>
      <c r="BD13" s="419"/>
      <c r="BE13" s="419"/>
      <c r="BF13" s="419"/>
      <c r="BG13" s="419"/>
    </row>
    <row r="14" spans="1:59" s="49" customFormat="1" ht="12.6" customHeight="1">
      <c r="A14" s="105"/>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7"/>
      <c r="AO14" s="419"/>
      <c r="AP14" s="419"/>
      <c r="AQ14" s="419"/>
      <c r="AR14" s="419"/>
      <c r="AS14" s="419"/>
      <c r="AT14" s="419"/>
      <c r="AU14" s="419"/>
      <c r="AV14" s="419"/>
      <c r="AW14" s="419"/>
      <c r="AX14" s="419"/>
      <c r="AY14" s="419"/>
      <c r="AZ14" s="419"/>
      <c r="BA14" s="419"/>
      <c r="BB14" s="419"/>
      <c r="BC14" s="419"/>
      <c r="BD14" s="419"/>
      <c r="BE14" s="419"/>
      <c r="BF14" s="419"/>
      <c r="BG14" s="419"/>
    </row>
    <row r="15" spans="1:59" s="49" customFormat="1" ht="12.6" customHeight="1">
      <c r="A15" s="54"/>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6"/>
      <c r="AO15" s="419"/>
      <c r="AP15" s="419"/>
      <c r="AQ15" s="419"/>
      <c r="AR15" s="419"/>
      <c r="AS15" s="419"/>
      <c r="AT15" s="419"/>
      <c r="AU15" s="419"/>
      <c r="AV15" s="419"/>
      <c r="AW15" s="419"/>
      <c r="AX15" s="419"/>
      <c r="AY15" s="419"/>
      <c r="AZ15" s="419"/>
      <c r="BA15" s="419"/>
      <c r="BB15" s="419"/>
      <c r="BC15" s="419"/>
      <c r="BD15" s="419"/>
      <c r="BE15" s="419"/>
      <c r="BF15" s="419"/>
      <c r="BG15" s="419"/>
    </row>
    <row r="16" spans="1:59" s="49" customFormat="1" ht="12.6" customHeight="1">
      <c r="A16" s="54"/>
      <c r="B16" s="55"/>
      <c r="C16" s="55"/>
      <c r="D16" s="55"/>
      <c r="E16" s="55"/>
      <c r="F16" s="55"/>
      <c r="G16" s="55"/>
      <c r="H16" s="55"/>
      <c r="I16" s="55"/>
      <c r="J16" s="55"/>
      <c r="K16" s="2341" t="s">
        <v>86</v>
      </c>
      <c r="L16" s="2341"/>
      <c r="M16" s="2341"/>
      <c r="N16" s="2341"/>
      <c r="O16" s="2341"/>
      <c r="P16" s="2122" t="s">
        <v>87</v>
      </c>
      <c r="Q16" s="2122"/>
      <c r="R16" s="2122"/>
      <c r="S16" s="2280">
        <f>一括入力シート!B44</f>
        <v>0</v>
      </c>
      <c r="T16" s="2280"/>
      <c r="U16" s="2280"/>
      <c r="V16" s="2280"/>
      <c r="W16" s="2280"/>
      <c r="X16" s="2280"/>
      <c r="Y16" s="2280"/>
      <c r="Z16" s="2280"/>
      <c r="AA16" s="2280"/>
      <c r="AB16" s="2280"/>
      <c r="AC16" s="2280"/>
      <c r="AD16" s="2280"/>
      <c r="AE16" s="2280"/>
      <c r="AF16" s="2280"/>
      <c r="AG16" s="2280"/>
      <c r="AH16" s="2280"/>
      <c r="AI16" s="2280"/>
      <c r="AJ16" s="2280"/>
      <c r="AK16" s="2280"/>
      <c r="AL16" s="2280"/>
      <c r="AM16" s="2280"/>
      <c r="AN16" s="2350"/>
      <c r="AO16" s="419"/>
      <c r="AP16" s="419"/>
      <c r="AQ16" s="419"/>
      <c r="AR16" s="419"/>
      <c r="AS16" s="419"/>
      <c r="AT16" s="419"/>
      <c r="AU16" s="419"/>
      <c r="AV16" s="419"/>
      <c r="AW16" s="419"/>
      <c r="AX16" s="419"/>
      <c r="AY16" s="419"/>
      <c r="AZ16" s="419"/>
      <c r="BA16" s="419"/>
      <c r="BB16" s="419"/>
      <c r="BC16" s="419"/>
      <c r="BD16" s="419"/>
      <c r="BE16" s="419"/>
      <c r="BF16" s="419"/>
      <c r="BG16" s="419"/>
    </row>
    <row r="17" spans="1:59" s="49" customFormat="1" ht="12.6" customHeight="1">
      <c r="A17" s="54"/>
      <c r="B17" s="55"/>
      <c r="C17" s="55"/>
      <c r="D17" s="55"/>
      <c r="E17" s="55"/>
      <c r="F17" s="55"/>
      <c r="G17" s="55"/>
      <c r="H17" s="55"/>
      <c r="I17" s="55"/>
      <c r="J17" s="55"/>
      <c r="K17" s="2341"/>
      <c r="L17" s="2341"/>
      <c r="M17" s="2341"/>
      <c r="N17" s="2341"/>
      <c r="O17" s="2341"/>
      <c r="P17" s="2122"/>
      <c r="Q17" s="2122"/>
      <c r="R17" s="2122"/>
      <c r="S17" s="2280"/>
      <c r="T17" s="2280"/>
      <c r="U17" s="2280"/>
      <c r="V17" s="2280"/>
      <c r="W17" s="2280"/>
      <c r="X17" s="2280"/>
      <c r="Y17" s="2280"/>
      <c r="Z17" s="2280"/>
      <c r="AA17" s="2280"/>
      <c r="AB17" s="2280"/>
      <c r="AC17" s="2280"/>
      <c r="AD17" s="2280"/>
      <c r="AE17" s="2280"/>
      <c r="AF17" s="2280"/>
      <c r="AG17" s="2280"/>
      <c r="AH17" s="2280"/>
      <c r="AI17" s="2280"/>
      <c r="AJ17" s="2280"/>
      <c r="AK17" s="2280"/>
      <c r="AL17" s="2280"/>
      <c r="AM17" s="2280"/>
      <c r="AN17" s="2350"/>
      <c r="AO17" s="419"/>
      <c r="AP17" s="419"/>
      <c r="AQ17" s="419"/>
      <c r="AR17" s="419"/>
      <c r="AS17" s="419"/>
      <c r="AT17" s="419"/>
      <c r="AU17" s="419"/>
      <c r="AV17" s="419"/>
      <c r="AW17" s="419"/>
      <c r="AX17" s="419"/>
      <c r="AY17" s="419"/>
      <c r="AZ17" s="419"/>
      <c r="BA17" s="419"/>
      <c r="BB17" s="419"/>
      <c r="BC17" s="419"/>
      <c r="BD17" s="419"/>
      <c r="BE17" s="419"/>
      <c r="BF17" s="419"/>
      <c r="BG17" s="419"/>
    </row>
    <row r="18" spans="1:59" s="49" customFormat="1" ht="12.6" customHeight="1">
      <c r="A18" s="64"/>
      <c r="B18" s="55"/>
      <c r="C18" s="55"/>
      <c r="D18" s="55"/>
      <c r="E18" s="55"/>
      <c r="F18" s="55"/>
      <c r="G18" s="55"/>
      <c r="H18" s="55"/>
      <c r="I18" s="55"/>
      <c r="J18" s="55"/>
      <c r="K18" s="55"/>
      <c r="L18" s="55"/>
      <c r="M18" s="55"/>
      <c r="N18" s="55"/>
      <c r="O18" s="55"/>
      <c r="P18" s="2122" t="s">
        <v>88</v>
      </c>
      <c r="Q18" s="2122"/>
      <c r="R18" s="2122"/>
      <c r="S18" s="2301">
        <f>一括入力シート!B45</f>
        <v>0</v>
      </c>
      <c r="T18" s="2301"/>
      <c r="U18" s="2301"/>
      <c r="V18" s="2301"/>
      <c r="W18" s="2301"/>
      <c r="X18" s="2301"/>
      <c r="Y18" s="2301"/>
      <c r="Z18" s="2301"/>
      <c r="AA18" s="2301"/>
      <c r="AB18" s="2301"/>
      <c r="AC18" s="2301"/>
      <c r="AD18" s="2301"/>
      <c r="AE18" s="2301"/>
      <c r="AF18" s="2301"/>
      <c r="AG18" s="2301"/>
      <c r="AH18" s="2301"/>
      <c r="AI18" s="2301"/>
      <c r="AJ18" s="2301"/>
      <c r="AK18" s="2301"/>
      <c r="AL18" s="2301"/>
      <c r="AM18" s="2301"/>
      <c r="AN18" s="2302"/>
      <c r="AO18" s="419"/>
      <c r="AP18" s="419"/>
      <c r="AQ18" s="419"/>
      <c r="AR18" s="419"/>
      <c r="AS18" s="419"/>
      <c r="AT18" s="419"/>
      <c r="AU18" s="419"/>
      <c r="AV18" s="419"/>
      <c r="AW18" s="419"/>
      <c r="AX18" s="419"/>
      <c r="AY18" s="419"/>
      <c r="AZ18" s="419"/>
      <c r="BA18" s="419"/>
      <c r="BB18" s="419"/>
      <c r="BC18" s="419"/>
      <c r="BD18" s="419"/>
      <c r="BE18" s="419"/>
      <c r="BF18" s="419"/>
      <c r="BG18" s="419"/>
    </row>
    <row r="19" spans="1:59" s="49" customFormat="1" ht="12.6" customHeight="1">
      <c r="A19" s="54"/>
      <c r="B19" s="55"/>
      <c r="C19" s="55"/>
      <c r="D19" s="55"/>
      <c r="E19" s="55"/>
      <c r="F19" s="55"/>
      <c r="G19" s="55"/>
      <c r="H19" s="55"/>
      <c r="I19" s="55"/>
      <c r="J19" s="55"/>
      <c r="K19" s="55"/>
      <c r="L19" s="55"/>
      <c r="M19" s="55"/>
      <c r="N19" s="55"/>
      <c r="O19" s="55"/>
      <c r="P19" s="2122"/>
      <c r="Q19" s="2122"/>
      <c r="R19" s="2122"/>
      <c r="S19" s="2301"/>
      <c r="T19" s="2301"/>
      <c r="U19" s="2301"/>
      <c r="V19" s="2301"/>
      <c r="W19" s="2301"/>
      <c r="X19" s="2301"/>
      <c r="Y19" s="2301"/>
      <c r="Z19" s="2301"/>
      <c r="AA19" s="2301"/>
      <c r="AB19" s="2301"/>
      <c r="AC19" s="2301"/>
      <c r="AD19" s="2301"/>
      <c r="AE19" s="2301"/>
      <c r="AF19" s="2301"/>
      <c r="AG19" s="2301"/>
      <c r="AH19" s="2301"/>
      <c r="AI19" s="2301"/>
      <c r="AJ19" s="2301"/>
      <c r="AK19" s="2301"/>
      <c r="AL19" s="2301"/>
      <c r="AM19" s="2301"/>
      <c r="AN19" s="2302"/>
      <c r="AO19" s="419"/>
      <c r="AP19" s="419"/>
      <c r="AQ19" s="419"/>
      <c r="AR19" s="419"/>
      <c r="AS19" s="419"/>
      <c r="AT19" s="419"/>
      <c r="AU19" s="419"/>
      <c r="AV19" s="419"/>
      <c r="AW19" s="419"/>
      <c r="AX19" s="419"/>
      <c r="AY19" s="419"/>
      <c r="AZ19" s="419"/>
      <c r="BA19" s="419"/>
      <c r="BB19" s="419"/>
      <c r="BC19" s="419"/>
      <c r="BD19" s="419"/>
      <c r="BE19" s="419"/>
      <c r="BF19" s="419"/>
      <c r="BG19" s="419"/>
    </row>
    <row r="20" spans="1:59" s="49" customFormat="1" ht="12.6" customHeight="1">
      <c r="A20" s="94"/>
      <c r="B20" s="74"/>
      <c r="C20" s="74"/>
      <c r="D20" s="74"/>
      <c r="E20" s="74"/>
      <c r="F20" s="74"/>
      <c r="G20" s="74"/>
      <c r="H20" s="74"/>
      <c r="I20" s="74"/>
      <c r="J20" s="74"/>
      <c r="K20" s="74"/>
      <c r="L20" s="74"/>
      <c r="M20" s="74"/>
      <c r="N20" s="74"/>
      <c r="O20" s="74"/>
      <c r="P20" s="2122"/>
      <c r="Q20" s="2122"/>
      <c r="R20" s="2122"/>
      <c r="S20" s="2301" t="str">
        <f>CONCATENATE(一括入力シート!B46,"　　")</f>
        <v>　　</v>
      </c>
      <c r="T20" s="2301"/>
      <c r="U20" s="2301"/>
      <c r="V20" s="2301"/>
      <c r="W20" s="2301"/>
      <c r="X20" s="2301"/>
      <c r="Y20" s="2301"/>
      <c r="Z20" s="2301"/>
      <c r="AA20" s="2301"/>
      <c r="AB20" s="2301"/>
      <c r="AC20" s="2301"/>
      <c r="AD20" s="2301"/>
      <c r="AE20" s="2301"/>
      <c r="AF20" s="2301"/>
      <c r="AG20" s="2301"/>
      <c r="AH20" s="2301"/>
      <c r="AI20" s="2301"/>
      <c r="AJ20" s="2301"/>
      <c r="AK20" s="2301"/>
      <c r="AL20" s="2301"/>
      <c r="AM20" s="2301"/>
      <c r="AN20" s="2302"/>
      <c r="AO20" s="419"/>
      <c r="AP20" s="419"/>
      <c r="AQ20" s="419"/>
      <c r="AR20" s="419"/>
      <c r="AS20" s="419"/>
      <c r="AT20" s="419"/>
      <c r="AU20" s="419"/>
      <c r="AV20" s="419"/>
      <c r="AW20" s="419"/>
      <c r="AX20" s="419"/>
      <c r="AY20" s="419"/>
      <c r="AZ20" s="419"/>
      <c r="BA20" s="419"/>
      <c r="BB20" s="419"/>
      <c r="BC20" s="419"/>
      <c r="BD20" s="419"/>
      <c r="BE20" s="419"/>
      <c r="BF20" s="419"/>
      <c r="BG20" s="419"/>
    </row>
    <row r="21" spans="1:59" s="49" customFormat="1" ht="12.6" customHeight="1">
      <c r="A21" s="54"/>
      <c r="B21" s="55"/>
      <c r="C21" s="55"/>
      <c r="D21" s="55"/>
      <c r="E21" s="55"/>
      <c r="F21" s="55"/>
      <c r="G21" s="55"/>
      <c r="H21" s="55"/>
      <c r="I21" s="55"/>
      <c r="J21" s="55"/>
      <c r="K21" s="55"/>
      <c r="L21" s="55"/>
      <c r="M21" s="55"/>
      <c r="N21" s="55"/>
      <c r="O21" s="55"/>
      <c r="P21" s="2122"/>
      <c r="Q21" s="2122"/>
      <c r="R21" s="2122"/>
      <c r="S21" s="2301"/>
      <c r="T21" s="2301"/>
      <c r="U21" s="2301"/>
      <c r="V21" s="2301"/>
      <c r="W21" s="2301"/>
      <c r="X21" s="2301"/>
      <c r="Y21" s="2301"/>
      <c r="Z21" s="2301"/>
      <c r="AA21" s="2301"/>
      <c r="AB21" s="2301"/>
      <c r="AC21" s="2301"/>
      <c r="AD21" s="2301"/>
      <c r="AE21" s="2301"/>
      <c r="AF21" s="2301"/>
      <c r="AG21" s="2301"/>
      <c r="AH21" s="2301"/>
      <c r="AI21" s="2301"/>
      <c r="AJ21" s="2301"/>
      <c r="AK21" s="2301"/>
      <c r="AL21" s="2301"/>
      <c r="AM21" s="2301"/>
      <c r="AN21" s="2302"/>
      <c r="AO21" s="419"/>
      <c r="AP21" s="419"/>
      <c r="AQ21" s="419"/>
      <c r="AR21" s="419"/>
      <c r="AS21" s="419"/>
      <c r="AT21" s="419"/>
      <c r="AU21" s="419"/>
      <c r="AV21" s="419"/>
      <c r="AW21" s="419"/>
      <c r="AX21" s="419"/>
      <c r="AY21" s="419"/>
      <c r="AZ21" s="419"/>
      <c r="BA21" s="419"/>
      <c r="BB21" s="419"/>
      <c r="BC21" s="419"/>
      <c r="BD21" s="419"/>
      <c r="BE21" s="419"/>
      <c r="BF21" s="419"/>
      <c r="BG21" s="419"/>
    </row>
    <row r="22" spans="1:59" s="49" customFormat="1" ht="12.6" customHeight="1">
      <c r="A22" s="54"/>
      <c r="B22" s="55"/>
      <c r="C22" s="55"/>
      <c r="D22" s="55"/>
      <c r="E22" s="55"/>
      <c r="F22" s="55"/>
      <c r="G22" s="55"/>
      <c r="H22" s="55"/>
      <c r="I22" s="55"/>
      <c r="J22" s="55"/>
      <c r="K22" s="55"/>
      <c r="L22" s="55"/>
      <c r="M22" s="55"/>
      <c r="N22" s="55"/>
      <c r="O22" s="55"/>
      <c r="P22" s="2122"/>
      <c r="Q22" s="2122"/>
      <c r="R22" s="2122"/>
      <c r="S22" s="2301"/>
      <c r="T22" s="2301"/>
      <c r="U22" s="2301"/>
      <c r="V22" s="2301"/>
      <c r="W22" s="2301"/>
      <c r="X22" s="2301"/>
      <c r="Y22" s="2301"/>
      <c r="Z22" s="2301"/>
      <c r="AA22" s="2301"/>
      <c r="AB22" s="2301"/>
      <c r="AC22" s="2301"/>
      <c r="AD22" s="2301"/>
      <c r="AE22" s="2301"/>
      <c r="AF22" s="2301"/>
      <c r="AG22" s="2301"/>
      <c r="AH22" s="2301"/>
      <c r="AI22" s="2301"/>
      <c r="AJ22" s="2301"/>
      <c r="AK22" s="2301"/>
      <c r="AL22" s="2301"/>
      <c r="AM22" s="2301"/>
      <c r="AN22" s="2302"/>
      <c r="AO22" s="419"/>
      <c r="AP22" s="419"/>
      <c r="AQ22" s="419"/>
      <c r="AR22" s="419"/>
      <c r="AS22" s="419"/>
      <c r="AT22" s="419"/>
      <c r="AU22" s="419"/>
      <c r="AV22" s="419"/>
      <c r="AW22" s="419"/>
      <c r="AX22" s="419"/>
      <c r="AY22" s="419"/>
      <c r="AZ22" s="419"/>
      <c r="BA22" s="419"/>
      <c r="BB22" s="419"/>
      <c r="BC22" s="419"/>
      <c r="BD22" s="419"/>
      <c r="BE22" s="419"/>
      <c r="BF22" s="419"/>
      <c r="BG22" s="419"/>
    </row>
    <row r="23" spans="1:59" s="49" customFormat="1" ht="12.6" customHeight="1">
      <c r="A23" s="54"/>
      <c r="B23" s="55"/>
      <c r="C23" s="55"/>
      <c r="D23" s="55"/>
      <c r="E23" s="55"/>
      <c r="F23" s="55"/>
      <c r="G23" s="55"/>
      <c r="H23" s="55"/>
      <c r="I23" s="55"/>
      <c r="J23" s="55"/>
      <c r="K23" s="55"/>
      <c r="L23" s="55"/>
      <c r="M23" s="55"/>
      <c r="N23" s="55"/>
      <c r="O23" s="55"/>
      <c r="P23" s="2122" t="s">
        <v>2381</v>
      </c>
      <c r="Q23" s="2122"/>
      <c r="R23" s="2122"/>
      <c r="S23" s="2280" t="str">
        <f>CONCATENATE(一括入力シート!B49," - ",一括入力シート!C49," - ",一括入力シート!D49)</f>
        <v xml:space="preserve">078 -  - </v>
      </c>
      <c r="T23" s="2280"/>
      <c r="U23" s="2280"/>
      <c r="V23" s="2280"/>
      <c r="W23" s="2280"/>
      <c r="X23" s="2280"/>
      <c r="Y23" s="2280"/>
      <c r="Z23" s="2280"/>
      <c r="AA23" s="2280"/>
      <c r="AB23" s="2280"/>
      <c r="AC23" s="2280"/>
      <c r="AD23" s="2280"/>
      <c r="AE23" s="2280"/>
      <c r="AF23" s="2280"/>
      <c r="AG23" s="2280"/>
      <c r="AH23" s="2280"/>
      <c r="AI23" s="2280"/>
      <c r="AJ23" s="2280"/>
      <c r="AK23" s="2280"/>
      <c r="AL23" s="2280"/>
      <c r="AM23" s="2280"/>
      <c r="AN23" s="2350"/>
      <c r="AO23" s="435"/>
      <c r="AP23" s="419"/>
      <c r="AQ23" s="419"/>
      <c r="AR23" s="419"/>
      <c r="AS23" s="419"/>
      <c r="AT23" s="419"/>
      <c r="AU23" s="419"/>
      <c r="AV23" s="419"/>
      <c r="AW23" s="419"/>
      <c r="AX23" s="419"/>
      <c r="AY23" s="419"/>
      <c r="AZ23" s="419"/>
      <c r="BA23" s="419"/>
      <c r="BB23" s="419"/>
      <c r="BC23" s="419"/>
      <c r="BD23" s="419"/>
      <c r="BE23" s="419"/>
      <c r="BF23" s="419"/>
      <c r="BG23" s="419"/>
    </row>
    <row r="24" spans="1:59" s="49" customFormat="1" ht="12.6" customHeight="1">
      <c r="A24" s="54"/>
      <c r="B24" s="55"/>
      <c r="C24" s="55"/>
      <c r="D24" s="55"/>
      <c r="E24" s="55"/>
      <c r="F24" s="55"/>
      <c r="G24" s="55"/>
      <c r="H24" s="55"/>
      <c r="I24" s="55"/>
      <c r="J24" s="55"/>
      <c r="K24" s="55"/>
      <c r="L24" s="55"/>
      <c r="M24" s="55"/>
      <c r="N24" s="55"/>
      <c r="O24" s="55"/>
      <c r="P24" s="2122"/>
      <c r="Q24" s="2122"/>
      <c r="R24" s="2122"/>
      <c r="S24" s="2280"/>
      <c r="T24" s="2280"/>
      <c r="U24" s="2280"/>
      <c r="V24" s="2280"/>
      <c r="W24" s="2280"/>
      <c r="X24" s="2280"/>
      <c r="Y24" s="2280"/>
      <c r="Z24" s="2280"/>
      <c r="AA24" s="2280"/>
      <c r="AB24" s="2280"/>
      <c r="AC24" s="2280"/>
      <c r="AD24" s="2280"/>
      <c r="AE24" s="2280"/>
      <c r="AF24" s="2280"/>
      <c r="AG24" s="2280"/>
      <c r="AH24" s="2280"/>
      <c r="AI24" s="2280"/>
      <c r="AJ24" s="2280"/>
      <c r="AK24" s="2280"/>
      <c r="AL24" s="2280"/>
      <c r="AM24" s="2280"/>
      <c r="AN24" s="2350"/>
      <c r="AO24" s="419"/>
      <c r="AP24" s="419"/>
      <c r="AQ24" s="419"/>
      <c r="AR24" s="419"/>
      <c r="AS24" s="419"/>
      <c r="AT24" s="419"/>
      <c r="AU24" s="419"/>
      <c r="AV24" s="419"/>
      <c r="AW24" s="419"/>
      <c r="AX24" s="419"/>
      <c r="AY24" s="419"/>
      <c r="AZ24" s="419"/>
      <c r="BA24" s="419"/>
      <c r="BB24" s="419"/>
      <c r="BC24" s="419"/>
      <c r="BD24" s="419"/>
      <c r="BE24" s="419"/>
      <c r="BF24" s="419"/>
      <c r="BG24" s="419"/>
    </row>
    <row r="25" spans="1:59" s="49" customFormat="1" ht="12.6" customHeight="1">
      <c r="A25" s="73"/>
      <c r="B25" s="55"/>
      <c r="C25" s="55"/>
      <c r="D25" s="55"/>
      <c r="E25" s="55"/>
      <c r="F25" s="55"/>
      <c r="G25" s="55"/>
      <c r="H25" s="55"/>
      <c r="I25" s="62"/>
      <c r="J25" s="55"/>
      <c r="K25" s="55"/>
      <c r="L25" s="55"/>
      <c r="M25" s="55"/>
      <c r="N25" s="55"/>
      <c r="O25" s="55"/>
      <c r="P25" s="55"/>
      <c r="Q25" s="55"/>
      <c r="R25" s="55"/>
      <c r="S25" s="55"/>
      <c r="T25" s="55"/>
      <c r="U25" s="55"/>
      <c r="V25" s="55"/>
      <c r="W25" s="55"/>
      <c r="X25" s="55"/>
      <c r="Y25" s="55"/>
      <c r="Z25" s="55"/>
      <c r="AA25" s="55"/>
      <c r="AB25" s="55"/>
      <c r="AC25" s="55"/>
      <c r="AD25" s="55"/>
      <c r="AE25" s="55"/>
      <c r="AF25" s="55"/>
      <c r="AJ25" s="55"/>
      <c r="AK25" s="55"/>
      <c r="AL25" s="55"/>
      <c r="AM25" s="55"/>
      <c r="AN25" s="56"/>
      <c r="AO25" s="419"/>
      <c r="AP25" s="419"/>
      <c r="AQ25" s="419"/>
      <c r="AR25" s="419"/>
      <c r="AS25" s="419"/>
      <c r="AT25" s="419"/>
      <c r="AU25" s="419"/>
      <c r="AV25" s="419"/>
      <c r="AW25" s="419"/>
      <c r="AX25" s="419"/>
      <c r="AY25" s="419"/>
      <c r="AZ25" s="419"/>
      <c r="BA25" s="419"/>
      <c r="BB25" s="419"/>
      <c r="BC25" s="419"/>
      <c r="BD25" s="419"/>
      <c r="BE25" s="419"/>
      <c r="BF25" s="419"/>
      <c r="BG25" s="419"/>
    </row>
    <row r="26" spans="1:59" s="49" customFormat="1" ht="12.6" customHeight="1">
      <c r="A26" s="2342" t="s">
        <v>89</v>
      </c>
      <c r="B26" s="2343"/>
      <c r="C26" s="2343"/>
      <c r="D26" s="2343"/>
      <c r="E26" s="2343"/>
      <c r="F26" s="2343"/>
      <c r="G26" s="2343"/>
      <c r="H26" s="2343"/>
      <c r="I26" s="2343"/>
      <c r="J26" s="2343"/>
      <c r="K26" s="2343"/>
      <c r="L26" s="2343"/>
      <c r="M26" s="2343"/>
      <c r="N26" s="2343"/>
      <c r="O26" s="2343"/>
      <c r="P26" s="2343"/>
      <c r="Q26" s="2343"/>
      <c r="R26" s="2343"/>
      <c r="S26" s="2343"/>
      <c r="T26" s="2343"/>
      <c r="U26" s="2343"/>
      <c r="V26" s="2343"/>
      <c r="W26" s="2343"/>
      <c r="X26" s="2343"/>
      <c r="Y26" s="2343"/>
      <c r="Z26" s="2343"/>
      <c r="AA26" s="2343"/>
      <c r="AB26" s="2343"/>
      <c r="AC26" s="2343"/>
      <c r="AD26" s="2343"/>
      <c r="AE26" s="2343"/>
      <c r="AF26" s="2343"/>
      <c r="AG26" s="2343"/>
      <c r="AH26" s="2343"/>
      <c r="AI26" s="2343"/>
      <c r="AJ26" s="2343"/>
      <c r="AK26" s="2343"/>
      <c r="AL26" s="2343"/>
      <c r="AM26" s="2343"/>
      <c r="AN26" s="2344"/>
      <c r="AO26" s="419"/>
      <c r="AP26" s="419"/>
      <c r="AQ26" s="419"/>
      <c r="AR26" s="419"/>
      <c r="AS26" s="419"/>
      <c r="AT26" s="419"/>
      <c r="AU26" s="419"/>
      <c r="AV26" s="419"/>
      <c r="AW26" s="419"/>
      <c r="AX26" s="419"/>
      <c r="AY26" s="419"/>
      <c r="AZ26" s="419"/>
      <c r="BA26" s="419"/>
      <c r="BB26" s="419"/>
      <c r="BC26" s="419"/>
      <c r="BD26" s="419"/>
      <c r="BE26" s="419"/>
      <c r="BF26" s="419"/>
      <c r="BG26" s="419"/>
    </row>
    <row r="27" spans="1:59" s="49" customFormat="1" ht="12.6" customHeight="1">
      <c r="A27" s="2342"/>
      <c r="B27" s="2343"/>
      <c r="C27" s="2343"/>
      <c r="D27" s="2343"/>
      <c r="E27" s="2343"/>
      <c r="F27" s="2343"/>
      <c r="G27" s="2343"/>
      <c r="H27" s="2343"/>
      <c r="I27" s="2343"/>
      <c r="J27" s="2343"/>
      <c r="K27" s="2343"/>
      <c r="L27" s="2343"/>
      <c r="M27" s="2343"/>
      <c r="N27" s="2343"/>
      <c r="O27" s="2343"/>
      <c r="P27" s="2343"/>
      <c r="Q27" s="2343"/>
      <c r="R27" s="2343"/>
      <c r="S27" s="2343"/>
      <c r="T27" s="2343"/>
      <c r="U27" s="2343"/>
      <c r="V27" s="2343"/>
      <c r="W27" s="2343"/>
      <c r="X27" s="2343"/>
      <c r="Y27" s="2343"/>
      <c r="Z27" s="2343"/>
      <c r="AA27" s="2343"/>
      <c r="AB27" s="2343"/>
      <c r="AC27" s="2343"/>
      <c r="AD27" s="2343"/>
      <c r="AE27" s="2343"/>
      <c r="AF27" s="2343"/>
      <c r="AG27" s="2343"/>
      <c r="AH27" s="2343"/>
      <c r="AI27" s="2343"/>
      <c r="AJ27" s="2343"/>
      <c r="AK27" s="2343"/>
      <c r="AL27" s="2343"/>
      <c r="AM27" s="2343"/>
      <c r="AN27" s="2344"/>
      <c r="AO27" s="419"/>
      <c r="AP27" s="419"/>
      <c r="AQ27" s="419"/>
      <c r="AR27" s="419"/>
      <c r="AS27" s="419"/>
      <c r="AT27" s="419"/>
      <c r="AU27" s="419"/>
      <c r="AV27" s="419"/>
      <c r="AW27" s="419"/>
      <c r="AX27" s="419"/>
      <c r="AY27" s="419"/>
      <c r="AZ27" s="419"/>
      <c r="BA27" s="419"/>
      <c r="BB27" s="419"/>
      <c r="BC27" s="419"/>
      <c r="BD27" s="419"/>
      <c r="BE27" s="419"/>
      <c r="BF27" s="419"/>
      <c r="BG27" s="419"/>
    </row>
    <row r="28" spans="1:59" s="49" customFormat="1" ht="12.6" customHeight="1">
      <c r="A28" s="2342" t="s">
        <v>90</v>
      </c>
      <c r="B28" s="2343"/>
      <c r="C28" s="2343"/>
      <c r="D28" s="2343"/>
      <c r="E28" s="2343"/>
      <c r="F28" s="2343"/>
      <c r="G28" s="2343"/>
      <c r="H28" s="2343"/>
      <c r="I28" s="2343"/>
      <c r="J28" s="2343"/>
      <c r="K28" s="2343"/>
      <c r="L28" s="2343"/>
      <c r="M28" s="2343"/>
      <c r="N28" s="2343"/>
      <c r="O28" s="2343"/>
      <c r="P28" s="2343"/>
      <c r="Q28" s="2343"/>
      <c r="R28" s="2343"/>
      <c r="S28" s="2343"/>
      <c r="T28" s="2343"/>
      <c r="U28" s="2343"/>
      <c r="V28" s="2343"/>
      <c r="W28" s="2343"/>
      <c r="X28" s="2343"/>
      <c r="Y28" s="2343"/>
      <c r="Z28" s="2343"/>
      <c r="AA28" s="2343"/>
      <c r="AB28" s="2343"/>
      <c r="AC28" s="2343"/>
      <c r="AD28" s="2343"/>
      <c r="AE28" s="2343"/>
      <c r="AF28" s="2343"/>
      <c r="AG28" s="2343"/>
      <c r="AH28" s="2343"/>
      <c r="AI28" s="2343"/>
      <c r="AJ28" s="2343"/>
      <c r="AK28" s="2343"/>
      <c r="AL28" s="2343"/>
      <c r="AM28" s="2343"/>
      <c r="AN28" s="2344"/>
      <c r="AO28" s="419"/>
      <c r="AP28" s="419"/>
      <c r="AQ28" s="419"/>
      <c r="AR28" s="419"/>
      <c r="AS28" s="419"/>
      <c r="AT28" s="419"/>
      <c r="AU28" s="419"/>
      <c r="AV28" s="419"/>
      <c r="AW28" s="419"/>
      <c r="AX28" s="419"/>
      <c r="AY28" s="419"/>
      <c r="AZ28" s="419"/>
      <c r="BA28" s="419"/>
      <c r="BB28" s="419"/>
      <c r="BC28" s="419"/>
      <c r="BD28" s="419"/>
      <c r="BE28" s="419"/>
      <c r="BF28" s="419"/>
      <c r="BG28" s="419"/>
    </row>
    <row r="29" spans="1:59" s="49" customFormat="1" ht="12.6" customHeight="1">
      <c r="A29" s="2342"/>
      <c r="B29" s="2343"/>
      <c r="C29" s="2343"/>
      <c r="D29" s="2343"/>
      <c r="E29" s="2343"/>
      <c r="F29" s="2343"/>
      <c r="G29" s="2343"/>
      <c r="H29" s="2343"/>
      <c r="I29" s="2343"/>
      <c r="J29" s="2343"/>
      <c r="K29" s="2343"/>
      <c r="L29" s="2343"/>
      <c r="M29" s="2343"/>
      <c r="N29" s="2343"/>
      <c r="O29" s="2343"/>
      <c r="P29" s="2343"/>
      <c r="Q29" s="2343"/>
      <c r="R29" s="2343"/>
      <c r="S29" s="2343"/>
      <c r="T29" s="2343"/>
      <c r="U29" s="2343"/>
      <c r="V29" s="2343"/>
      <c r="W29" s="2343"/>
      <c r="X29" s="2343"/>
      <c r="Y29" s="2343"/>
      <c r="Z29" s="2343"/>
      <c r="AA29" s="2343"/>
      <c r="AB29" s="2343"/>
      <c r="AC29" s="2343"/>
      <c r="AD29" s="2343"/>
      <c r="AE29" s="2343"/>
      <c r="AF29" s="2343"/>
      <c r="AG29" s="2343"/>
      <c r="AH29" s="2343"/>
      <c r="AI29" s="2343"/>
      <c r="AJ29" s="2343"/>
      <c r="AK29" s="2343"/>
      <c r="AL29" s="2343"/>
      <c r="AM29" s="2343"/>
      <c r="AN29" s="2344"/>
      <c r="AO29" s="419"/>
      <c r="AP29" s="419"/>
      <c r="AQ29" s="419"/>
      <c r="AR29" s="419"/>
      <c r="AS29" s="419"/>
      <c r="AT29" s="419"/>
      <c r="AU29" s="419"/>
      <c r="AV29" s="419"/>
      <c r="AW29" s="419"/>
      <c r="AX29" s="419"/>
      <c r="AY29" s="419"/>
      <c r="AZ29" s="419"/>
      <c r="BA29" s="419"/>
      <c r="BB29" s="419"/>
      <c r="BC29" s="419"/>
      <c r="BD29" s="419"/>
      <c r="BE29" s="419"/>
      <c r="BF29" s="419"/>
      <c r="BG29" s="419"/>
    </row>
    <row r="30" spans="1:59" s="49" customFormat="1" ht="12.6" customHeight="1">
      <c r="A30" s="2342" t="s">
        <v>91</v>
      </c>
      <c r="B30" s="2343"/>
      <c r="C30" s="2343"/>
      <c r="D30" s="2343"/>
      <c r="E30" s="2343"/>
      <c r="F30" s="2343"/>
      <c r="G30" s="2343"/>
      <c r="H30" s="2343"/>
      <c r="I30" s="2343"/>
      <c r="J30" s="2343"/>
      <c r="K30" s="2343"/>
      <c r="L30" s="2343"/>
      <c r="M30" s="2343"/>
      <c r="N30" s="2343"/>
      <c r="O30" s="2343"/>
      <c r="P30" s="2343"/>
      <c r="Q30" s="2343"/>
      <c r="R30" s="2343"/>
      <c r="S30" s="2343"/>
      <c r="T30" s="2343"/>
      <c r="U30" s="2343"/>
      <c r="V30" s="2343"/>
      <c r="W30" s="2343"/>
      <c r="X30" s="2343"/>
      <c r="Y30" s="2343"/>
      <c r="Z30" s="2343"/>
      <c r="AA30" s="2343"/>
      <c r="AB30" s="2343"/>
      <c r="AC30" s="2343"/>
      <c r="AD30" s="2343"/>
      <c r="AE30" s="2343"/>
      <c r="AF30" s="2343"/>
      <c r="AG30" s="2343"/>
      <c r="AH30" s="2343"/>
      <c r="AI30" s="2343"/>
      <c r="AJ30" s="2343"/>
      <c r="AK30" s="2343"/>
      <c r="AL30" s="2343"/>
      <c r="AM30" s="2343"/>
      <c r="AN30" s="2344"/>
      <c r="AO30" s="419"/>
      <c r="AP30" s="419"/>
      <c r="AQ30" s="419"/>
      <c r="AR30" s="419"/>
      <c r="AS30" s="419"/>
      <c r="AT30" s="419"/>
      <c r="AU30" s="419"/>
      <c r="AV30" s="419"/>
      <c r="AW30" s="419"/>
      <c r="AX30" s="419"/>
      <c r="AY30" s="419"/>
      <c r="AZ30" s="419"/>
      <c r="BA30" s="419"/>
      <c r="BB30" s="419"/>
      <c r="BC30" s="419"/>
      <c r="BD30" s="419"/>
      <c r="BE30" s="419"/>
      <c r="BF30" s="419"/>
      <c r="BG30" s="419"/>
    </row>
    <row r="31" spans="1:59" s="49" customFormat="1" ht="12.6" customHeight="1">
      <c r="A31" s="2342"/>
      <c r="B31" s="2343"/>
      <c r="C31" s="2343"/>
      <c r="D31" s="2343"/>
      <c r="E31" s="2343"/>
      <c r="F31" s="2343"/>
      <c r="G31" s="2343"/>
      <c r="H31" s="2343"/>
      <c r="I31" s="2343"/>
      <c r="J31" s="2343"/>
      <c r="K31" s="2343"/>
      <c r="L31" s="2343"/>
      <c r="M31" s="2343"/>
      <c r="N31" s="2343"/>
      <c r="O31" s="2343"/>
      <c r="P31" s="2343"/>
      <c r="Q31" s="2343"/>
      <c r="R31" s="2343"/>
      <c r="S31" s="2343"/>
      <c r="T31" s="2343"/>
      <c r="U31" s="2343"/>
      <c r="V31" s="2343"/>
      <c r="W31" s="2343"/>
      <c r="X31" s="2343"/>
      <c r="Y31" s="2343"/>
      <c r="Z31" s="2343"/>
      <c r="AA31" s="2343"/>
      <c r="AB31" s="2343"/>
      <c r="AC31" s="2343"/>
      <c r="AD31" s="2343"/>
      <c r="AE31" s="2343"/>
      <c r="AF31" s="2343"/>
      <c r="AG31" s="2343"/>
      <c r="AH31" s="2343"/>
      <c r="AI31" s="2343"/>
      <c r="AJ31" s="2343"/>
      <c r="AK31" s="2343"/>
      <c r="AL31" s="2343"/>
      <c r="AM31" s="2343"/>
      <c r="AN31" s="2344"/>
      <c r="AO31" s="419"/>
      <c r="AP31" s="419"/>
      <c r="AQ31" s="419"/>
      <c r="AR31" s="419"/>
      <c r="AS31" s="419"/>
      <c r="AT31" s="419"/>
      <c r="AU31" s="419"/>
      <c r="AV31" s="419"/>
      <c r="AW31" s="419"/>
      <c r="AX31" s="419"/>
      <c r="AY31" s="419"/>
      <c r="AZ31" s="419"/>
      <c r="BA31" s="419"/>
      <c r="BB31" s="419"/>
      <c r="BC31" s="419"/>
      <c r="BD31" s="419"/>
      <c r="BE31" s="419"/>
      <c r="BF31" s="419"/>
      <c r="BG31" s="419"/>
    </row>
    <row r="32" spans="1:59" s="49" customFormat="1" ht="12.6" customHeight="1">
      <c r="A32" s="2345"/>
      <c r="B32" s="2346"/>
      <c r="C32" s="2346"/>
      <c r="D32" s="2346"/>
      <c r="E32" s="2346"/>
      <c r="F32" s="2346"/>
      <c r="G32" s="2346"/>
      <c r="H32" s="2346"/>
      <c r="I32" s="2346"/>
      <c r="J32" s="2346"/>
      <c r="K32" s="2346"/>
      <c r="L32" s="2346"/>
      <c r="M32" s="2346"/>
      <c r="N32" s="2346"/>
      <c r="O32" s="2346"/>
      <c r="P32" s="2346"/>
      <c r="Q32" s="2346"/>
      <c r="R32" s="2346"/>
      <c r="S32" s="2346"/>
      <c r="T32" s="2346"/>
      <c r="U32" s="2346"/>
      <c r="V32" s="2346"/>
      <c r="W32" s="2346"/>
      <c r="X32" s="2346"/>
      <c r="Y32" s="2346"/>
      <c r="Z32" s="2346"/>
      <c r="AA32" s="2346"/>
      <c r="AB32" s="2346"/>
      <c r="AC32" s="2346"/>
      <c r="AD32" s="2346"/>
      <c r="AE32" s="2346"/>
      <c r="AF32" s="2346"/>
      <c r="AG32" s="2346"/>
      <c r="AH32" s="2346"/>
      <c r="AI32" s="2346"/>
      <c r="AJ32" s="2346"/>
      <c r="AK32" s="2346"/>
      <c r="AL32" s="2346"/>
      <c r="AM32" s="2346"/>
      <c r="AN32" s="2347"/>
      <c r="AO32" s="419"/>
      <c r="AP32" s="419"/>
      <c r="AQ32" s="419"/>
      <c r="AR32" s="419"/>
      <c r="AS32" s="419"/>
      <c r="AT32" s="419"/>
      <c r="AU32" s="419"/>
      <c r="AV32" s="419"/>
      <c r="AW32" s="419"/>
      <c r="AX32" s="419"/>
      <c r="AY32" s="419"/>
      <c r="AZ32" s="419"/>
      <c r="BA32" s="419"/>
      <c r="BB32" s="419"/>
      <c r="BC32" s="419"/>
      <c r="BD32" s="419"/>
      <c r="BE32" s="419"/>
      <c r="BF32" s="419"/>
      <c r="BG32" s="419"/>
    </row>
    <row r="33" spans="1:59" s="49" customFormat="1" ht="12.6" customHeight="1">
      <c r="A33" s="2345"/>
      <c r="B33" s="2346"/>
      <c r="C33" s="2346"/>
      <c r="D33" s="2346"/>
      <c r="E33" s="2346"/>
      <c r="F33" s="2346"/>
      <c r="G33" s="2346"/>
      <c r="H33" s="2346"/>
      <c r="I33" s="2346"/>
      <c r="J33" s="2346"/>
      <c r="K33" s="2346"/>
      <c r="L33" s="2346"/>
      <c r="M33" s="2346"/>
      <c r="N33" s="2346"/>
      <c r="O33" s="2346"/>
      <c r="P33" s="2346"/>
      <c r="Q33" s="2346"/>
      <c r="R33" s="2346"/>
      <c r="S33" s="2346"/>
      <c r="T33" s="2346"/>
      <c r="U33" s="2346"/>
      <c r="V33" s="2346"/>
      <c r="W33" s="2346"/>
      <c r="X33" s="2346"/>
      <c r="Y33" s="2346"/>
      <c r="Z33" s="2346"/>
      <c r="AA33" s="2346"/>
      <c r="AB33" s="2346"/>
      <c r="AC33" s="2346"/>
      <c r="AD33" s="2346"/>
      <c r="AE33" s="2346"/>
      <c r="AF33" s="2346"/>
      <c r="AG33" s="2346"/>
      <c r="AH33" s="2346"/>
      <c r="AI33" s="2346"/>
      <c r="AJ33" s="2346"/>
      <c r="AK33" s="2346"/>
      <c r="AL33" s="2346"/>
      <c r="AM33" s="2346"/>
      <c r="AN33" s="2347"/>
      <c r="AO33" s="419"/>
      <c r="AP33" s="419"/>
      <c r="AQ33" s="419"/>
      <c r="AR33" s="419"/>
      <c r="AS33" s="419"/>
      <c r="AT33" s="419"/>
      <c r="AU33" s="419"/>
      <c r="AV33" s="419"/>
      <c r="AW33" s="419"/>
      <c r="AX33" s="419"/>
      <c r="AY33" s="419"/>
      <c r="AZ33" s="419"/>
      <c r="BA33" s="419"/>
      <c r="BB33" s="419"/>
      <c r="BC33" s="419"/>
      <c r="BD33" s="419"/>
      <c r="BE33" s="419"/>
      <c r="BF33" s="419"/>
      <c r="BG33" s="419"/>
    </row>
    <row r="34" spans="1:59" s="49" customFormat="1" ht="12.6" customHeight="1">
      <c r="A34" s="2348" t="s">
        <v>92</v>
      </c>
      <c r="B34" s="2283"/>
      <c r="C34" s="2283"/>
      <c r="D34" s="2283"/>
      <c r="E34" s="2283"/>
      <c r="F34" s="2283"/>
      <c r="G34" s="2283"/>
      <c r="H34" s="2283"/>
      <c r="I34" s="2283"/>
      <c r="J34" s="2283"/>
      <c r="K34" s="2283"/>
      <c r="L34" s="2283"/>
      <c r="M34" s="2283"/>
      <c r="N34" s="2283"/>
      <c r="O34" s="2283"/>
      <c r="P34" s="2283"/>
      <c r="Q34" s="2283"/>
      <c r="R34" s="2283"/>
      <c r="S34" s="2283"/>
      <c r="T34" s="2283"/>
      <c r="U34" s="2283"/>
      <c r="V34" s="2283"/>
      <c r="W34" s="2283"/>
      <c r="X34" s="2283"/>
      <c r="Y34" s="2283"/>
      <c r="Z34" s="2283"/>
      <c r="AA34" s="2283"/>
      <c r="AB34" s="2283"/>
      <c r="AC34" s="2283"/>
      <c r="AD34" s="2283"/>
      <c r="AE34" s="2283"/>
      <c r="AF34" s="2283"/>
      <c r="AG34" s="2283"/>
      <c r="AH34" s="2283"/>
      <c r="AI34" s="2283"/>
      <c r="AJ34" s="2283"/>
      <c r="AK34" s="2283"/>
      <c r="AL34" s="2283"/>
      <c r="AM34" s="2283"/>
      <c r="AN34" s="2349"/>
      <c r="AO34" s="419"/>
      <c r="AP34" s="419"/>
      <c r="AQ34" s="419"/>
      <c r="AR34" s="419"/>
      <c r="AS34" s="419"/>
      <c r="AT34" s="419"/>
      <c r="AU34" s="419"/>
      <c r="AV34" s="419"/>
      <c r="AW34" s="419"/>
      <c r="AX34" s="419"/>
      <c r="AY34" s="419"/>
      <c r="AZ34" s="419"/>
      <c r="BA34" s="419"/>
      <c r="BB34" s="419"/>
      <c r="BC34" s="419"/>
      <c r="BD34" s="419"/>
      <c r="BE34" s="419"/>
      <c r="BF34" s="419"/>
      <c r="BG34" s="419"/>
    </row>
    <row r="35" spans="1:59" s="49" customFormat="1" ht="12.6" customHeight="1">
      <c r="A35" s="2348"/>
      <c r="B35" s="2283"/>
      <c r="C35" s="2283"/>
      <c r="D35" s="2283"/>
      <c r="E35" s="2283"/>
      <c r="F35" s="2283"/>
      <c r="G35" s="2283"/>
      <c r="H35" s="2283"/>
      <c r="I35" s="2283"/>
      <c r="J35" s="2283"/>
      <c r="K35" s="2283"/>
      <c r="L35" s="2283"/>
      <c r="M35" s="2283"/>
      <c r="N35" s="2283"/>
      <c r="O35" s="2283"/>
      <c r="P35" s="2283"/>
      <c r="Q35" s="2283"/>
      <c r="R35" s="2283"/>
      <c r="S35" s="2283"/>
      <c r="T35" s="2283"/>
      <c r="U35" s="2283"/>
      <c r="V35" s="2283"/>
      <c r="W35" s="2283"/>
      <c r="X35" s="2283"/>
      <c r="Y35" s="2283"/>
      <c r="Z35" s="2283"/>
      <c r="AA35" s="2283"/>
      <c r="AB35" s="2283"/>
      <c r="AC35" s="2283"/>
      <c r="AD35" s="2283"/>
      <c r="AE35" s="2283"/>
      <c r="AF35" s="2283"/>
      <c r="AG35" s="2283"/>
      <c r="AH35" s="2283"/>
      <c r="AI35" s="2283"/>
      <c r="AJ35" s="2283"/>
      <c r="AK35" s="2283"/>
      <c r="AL35" s="2283"/>
      <c r="AM35" s="2283"/>
      <c r="AN35" s="2349"/>
      <c r="AO35" s="419"/>
      <c r="AP35" s="419"/>
      <c r="AQ35" s="419"/>
      <c r="AR35" s="419"/>
      <c r="AS35" s="419"/>
      <c r="AT35" s="419"/>
      <c r="AU35" s="419"/>
      <c r="AV35" s="419"/>
      <c r="AW35" s="419"/>
      <c r="AX35" s="419"/>
      <c r="AY35" s="419"/>
      <c r="AZ35" s="419"/>
      <c r="BA35" s="419"/>
      <c r="BB35" s="419"/>
      <c r="BC35" s="419"/>
      <c r="BD35" s="419"/>
      <c r="BE35" s="419"/>
      <c r="BF35" s="419"/>
      <c r="BG35" s="419"/>
    </row>
    <row r="36" spans="1:59" s="49" customFormat="1" ht="12.6" customHeight="1">
      <c r="A36" s="2348"/>
      <c r="B36" s="2283"/>
      <c r="C36" s="2283"/>
      <c r="D36" s="2283"/>
      <c r="E36" s="2283"/>
      <c r="F36" s="2283"/>
      <c r="G36" s="2283"/>
      <c r="H36" s="2283"/>
      <c r="I36" s="2283"/>
      <c r="J36" s="2283"/>
      <c r="K36" s="2283"/>
      <c r="L36" s="2283"/>
      <c r="M36" s="2283"/>
      <c r="N36" s="2283"/>
      <c r="O36" s="2283"/>
      <c r="P36" s="2283"/>
      <c r="Q36" s="2283"/>
      <c r="R36" s="2283"/>
      <c r="S36" s="2283"/>
      <c r="T36" s="2283"/>
      <c r="U36" s="2283"/>
      <c r="V36" s="2283"/>
      <c r="W36" s="2283"/>
      <c r="X36" s="2283"/>
      <c r="Y36" s="2283"/>
      <c r="Z36" s="2283"/>
      <c r="AA36" s="2283"/>
      <c r="AB36" s="2283"/>
      <c r="AC36" s="2283"/>
      <c r="AD36" s="2283"/>
      <c r="AE36" s="2283"/>
      <c r="AF36" s="2283"/>
      <c r="AG36" s="2283"/>
      <c r="AH36" s="2283"/>
      <c r="AI36" s="2283"/>
      <c r="AJ36" s="2283"/>
      <c r="AK36" s="2283"/>
      <c r="AL36" s="2283"/>
      <c r="AM36" s="2283"/>
      <c r="AN36" s="2349"/>
      <c r="AO36" s="419"/>
      <c r="AP36" s="419"/>
      <c r="AQ36" s="419"/>
      <c r="AR36" s="419"/>
      <c r="AS36" s="419"/>
      <c r="AT36" s="419"/>
      <c r="AU36" s="419"/>
      <c r="AV36" s="419"/>
      <c r="AW36" s="419"/>
      <c r="AX36" s="419"/>
      <c r="AY36" s="419"/>
      <c r="AZ36" s="419"/>
      <c r="BA36" s="419"/>
      <c r="BB36" s="419"/>
      <c r="BC36" s="419"/>
      <c r="BD36" s="419"/>
      <c r="BE36" s="419"/>
      <c r="BF36" s="419"/>
      <c r="BG36" s="419"/>
    </row>
    <row r="37" spans="1:59" s="49" customFormat="1" ht="12.6" customHeight="1">
      <c r="A37" s="101"/>
      <c r="B37" s="2338" t="s">
        <v>93</v>
      </c>
      <c r="C37" s="2338"/>
      <c r="D37" s="2338"/>
      <c r="E37" s="2338"/>
      <c r="F37" s="2338"/>
      <c r="G37" s="2338"/>
      <c r="H37" s="2338"/>
      <c r="I37" s="52"/>
      <c r="J37" s="2321" t="str">
        <f>CONCATENATE(一括入力シート!B11,一括入力シート!C11," - ",一括入力シート!D11)</f>
        <v xml:space="preserve"> - </v>
      </c>
      <c r="K37" s="2322"/>
      <c r="L37" s="2322"/>
      <c r="M37" s="2322"/>
      <c r="N37" s="2322"/>
      <c r="O37" s="2322"/>
      <c r="P37" s="2322"/>
      <c r="Q37" s="2322"/>
      <c r="R37" s="2322"/>
      <c r="S37" s="2322"/>
      <c r="T37" s="2322"/>
      <c r="U37" s="2322"/>
      <c r="V37" s="2322"/>
      <c r="W37" s="2322"/>
      <c r="X37" s="2322"/>
      <c r="Y37" s="2322"/>
      <c r="Z37" s="2322"/>
      <c r="AA37" s="2322"/>
      <c r="AB37" s="2322"/>
      <c r="AC37" s="2322"/>
      <c r="AD37" s="2322"/>
      <c r="AE37" s="2322"/>
      <c r="AF37" s="2322"/>
      <c r="AG37" s="2322"/>
      <c r="AH37" s="2322"/>
      <c r="AI37" s="2322"/>
      <c r="AJ37" s="2322"/>
      <c r="AK37" s="2322"/>
      <c r="AL37" s="2322"/>
      <c r="AM37" s="2322"/>
      <c r="AN37" s="2323"/>
      <c r="AO37" s="419"/>
      <c r="AP37" s="419"/>
      <c r="AQ37" s="419"/>
      <c r="AR37" s="419"/>
      <c r="AS37" s="419"/>
      <c r="AT37" s="419"/>
      <c r="AU37" s="419"/>
      <c r="AV37" s="419"/>
      <c r="AW37" s="419"/>
      <c r="AX37" s="419"/>
      <c r="AY37" s="419"/>
      <c r="AZ37" s="419"/>
      <c r="BA37" s="419"/>
      <c r="BB37" s="419"/>
      <c r="BC37" s="419"/>
      <c r="BD37" s="419"/>
      <c r="BE37" s="419"/>
      <c r="BF37" s="419"/>
      <c r="BG37" s="419"/>
    </row>
    <row r="38" spans="1:59" s="49" customFormat="1" ht="12.6" customHeight="1">
      <c r="A38" s="64"/>
      <c r="B38" s="2339"/>
      <c r="C38" s="2339"/>
      <c r="D38" s="2339"/>
      <c r="E38" s="2339"/>
      <c r="F38" s="2339"/>
      <c r="G38" s="2339"/>
      <c r="H38" s="2339"/>
      <c r="I38" s="56"/>
      <c r="J38" s="2324"/>
      <c r="K38" s="2325"/>
      <c r="L38" s="2325"/>
      <c r="M38" s="2325"/>
      <c r="N38" s="2325"/>
      <c r="O38" s="2325"/>
      <c r="P38" s="2325"/>
      <c r="Q38" s="2325"/>
      <c r="R38" s="2325"/>
      <c r="S38" s="2325"/>
      <c r="T38" s="2325"/>
      <c r="U38" s="2325"/>
      <c r="V38" s="2325"/>
      <c r="W38" s="2325"/>
      <c r="X38" s="2325"/>
      <c r="Y38" s="2325"/>
      <c r="Z38" s="2325"/>
      <c r="AA38" s="2325"/>
      <c r="AB38" s="2325"/>
      <c r="AC38" s="2325"/>
      <c r="AD38" s="2325"/>
      <c r="AE38" s="2325"/>
      <c r="AF38" s="2325"/>
      <c r="AG38" s="2325"/>
      <c r="AH38" s="2325"/>
      <c r="AI38" s="2325"/>
      <c r="AJ38" s="2325"/>
      <c r="AK38" s="2325"/>
      <c r="AL38" s="2325"/>
      <c r="AM38" s="2325"/>
      <c r="AN38" s="2326"/>
      <c r="AO38" s="419"/>
      <c r="AP38" s="419"/>
      <c r="AQ38" s="419"/>
      <c r="AR38" s="419"/>
      <c r="AS38" s="419"/>
      <c r="AT38" s="419"/>
      <c r="AU38" s="419"/>
      <c r="AV38" s="419"/>
      <c r="AW38" s="419"/>
      <c r="AX38" s="419"/>
      <c r="AY38" s="419"/>
      <c r="AZ38" s="419"/>
      <c r="BA38" s="419"/>
      <c r="BB38" s="419"/>
      <c r="BC38" s="419"/>
      <c r="BD38" s="419"/>
      <c r="BE38" s="419"/>
      <c r="BF38" s="419"/>
      <c r="BG38" s="419"/>
    </row>
    <row r="39" spans="1:59" s="49" customFormat="1" ht="12.6" customHeight="1">
      <c r="A39" s="57"/>
      <c r="B39" s="2340"/>
      <c r="C39" s="2340"/>
      <c r="D39" s="2340"/>
      <c r="E39" s="2340"/>
      <c r="F39" s="2340"/>
      <c r="G39" s="2340"/>
      <c r="H39" s="2340"/>
      <c r="I39" s="59"/>
      <c r="J39" s="2327"/>
      <c r="K39" s="2328"/>
      <c r="L39" s="2328"/>
      <c r="M39" s="2328"/>
      <c r="N39" s="2328"/>
      <c r="O39" s="2328"/>
      <c r="P39" s="2328"/>
      <c r="Q39" s="2328"/>
      <c r="R39" s="2328"/>
      <c r="S39" s="2328"/>
      <c r="T39" s="2328"/>
      <c r="U39" s="2328"/>
      <c r="V39" s="2328"/>
      <c r="W39" s="2328"/>
      <c r="X39" s="2328"/>
      <c r="Y39" s="2328"/>
      <c r="Z39" s="2328"/>
      <c r="AA39" s="2328"/>
      <c r="AB39" s="2328"/>
      <c r="AC39" s="2328"/>
      <c r="AD39" s="2328"/>
      <c r="AE39" s="2328"/>
      <c r="AF39" s="2328"/>
      <c r="AG39" s="2328"/>
      <c r="AH39" s="2328"/>
      <c r="AI39" s="2328"/>
      <c r="AJ39" s="2328"/>
      <c r="AK39" s="2328"/>
      <c r="AL39" s="2328"/>
      <c r="AM39" s="2328"/>
      <c r="AN39" s="2329"/>
      <c r="AO39" s="419"/>
      <c r="AP39" s="419"/>
      <c r="AQ39" s="419"/>
      <c r="AR39" s="419"/>
      <c r="AS39" s="419"/>
      <c r="AT39" s="419"/>
      <c r="AU39" s="419"/>
      <c r="AV39" s="419"/>
      <c r="AW39" s="419"/>
      <c r="AX39" s="419"/>
      <c r="AY39" s="419"/>
      <c r="AZ39" s="419"/>
      <c r="BA39" s="419"/>
      <c r="BB39" s="419"/>
      <c r="BC39" s="419"/>
      <c r="BD39" s="419"/>
      <c r="BE39" s="419"/>
      <c r="BF39" s="419"/>
      <c r="BG39" s="419"/>
    </row>
    <row r="40" spans="1:59" s="49" customFormat="1" ht="12.6" customHeight="1">
      <c r="A40" s="101"/>
      <c r="B40" s="2338" t="s">
        <v>94</v>
      </c>
      <c r="C40" s="2338"/>
      <c r="D40" s="2338"/>
      <c r="E40" s="2338"/>
      <c r="F40" s="2338"/>
      <c r="G40" s="2338"/>
      <c r="H40" s="2338"/>
      <c r="I40" s="52"/>
      <c r="J40" s="2308">
        <f>一括入力シート!B6</f>
        <v>0</v>
      </c>
      <c r="K40" s="2309"/>
      <c r="L40" s="2309"/>
      <c r="M40" s="2309"/>
      <c r="N40" s="2309"/>
      <c r="O40" s="2309"/>
      <c r="P40" s="2309"/>
      <c r="Q40" s="2309"/>
      <c r="R40" s="2309"/>
      <c r="S40" s="2309"/>
      <c r="T40" s="2309"/>
      <c r="U40" s="2309"/>
      <c r="V40" s="2309"/>
      <c r="W40" s="2309"/>
      <c r="X40" s="2309"/>
      <c r="Y40" s="2309"/>
      <c r="Z40" s="2309"/>
      <c r="AA40" s="2309"/>
      <c r="AB40" s="2309"/>
      <c r="AC40" s="2309"/>
      <c r="AD40" s="2309"/>
      <c r="AE40" s="2309"/>
      <c r="AF40" s="2309"/>
      <c r="AG40" s="2309"/>
      <c r="AH40" s="2309"/>
      <c r="AI40" s="2309"/>
      <c r="AJ40" s="2309"/>
      <c r="AK40" s="2309"/>
      <c r="AL40" s="2309"/>
      <c r="AM40" s="2309"/>
      <c r="AN40" s="2310"/>
      <c r="AO40" s="419"/>
      <c r="AP40" s="419"/>
      <c r="AQ40" s="419"/>
      <c r="AR40" s="419"/>
      <c r="AS40" s="419"/>
      <c r="AT40" s="419"/>
      <c r="AU40" s="419"/>
      <c r="AV40" s="419"/>
      <c r="AW40" s="419"/>
      <c r="AX40" s="419"/>
      <c r="AY40" s="419"/>
      <c r="AZ40" s="419"/>
      <c r="BA40" s="419"/>
      <c r="BB40" s="419"/>
      <c r="BC40" s="419"/>
      <c r="BD40" s="419"/>
      <c r="BE40" s="419"/>
      <c r="BF40" s="419"/>
      <c r="BG40" s="419"/>
    </row>
    <row r="41" spans="1:59" s="49" customFormat="1" ht="12.6" customHeight="1">
      <c r="A41" s="64"/>
      <c r="B41" s="2339"/>
      <c r="C41" s="2339"/>
      <c r="D41" s="2339"/>
      <c r="E41" s="2339"/>
      <c r="F41" s="2339"/>
      <c r="G41" s="2339"/>
      <c r="H41" s="2339"/>
      <c r="I41" s="56"/>
      <c r="J41" s="2311"/>
      <c r="K41" s="2312"/>
      <c r="L41" s="2312"/>
      <c r="M41" s="2312"/>
      <c r="N41" s="2312"/>
      <c r="O41" s="2312"/>
      <c r="P41" s="2312"/>
      <c r="Q41" s="2312"/>
      <c r="R41" s="2312"/>
      <c r="S41" s="2312"/>
      <c r="T41" s="2312"/>
      <c r="U41" s="2312"/>
      <c r="V41" s="2312"/>
      <c r="W41" s="2312"/>
      <c r="X41" s="2312"/>
      <c r="Y41" s="2312"/>
      <c r="Z41" s="2312"/>
      <c r="AA41" s="2312"/>
      <c r="AB41" s="2312"/>
      <c r="AC41" s="2312"/>
      <c r="AD41" s="2312"/>
      <c r="AE41" s="2312"/>
      <c r="AF41" s="2312"/>
      <c r="AG41" s="2312"/>
      <c r="AH41" s="2312"/>
      <c r="AI41" s="2312"/>
      <c r="AJ41" s="2312"/>
      <c r="AK41" s="2312"/>
      <c r="AL41" s="2312"/>
      <c r="AM41" s="2312"/>
      <c r="AN41" s="2313"/>
      <c r="AO41" s="419"/>
      <c r="AP41" s="419"/>
      <c r="AQ41" s="419"/>
      <c r="AR41" s="419"/>
      <c r="AS41" s="419"/>
      <c r="AT41" s="419"/>
      <c r="AU41" s="419"/>
      <c r="AV41" s="419"/>
      <c r="AW41" s="419"/>
      <c r="AX41" s="419"/>
      <c r="AY41" s="419"/>
      <c r="AZ41" s="419"/>
      <c r="BA41" s="419"/>
      <c r="BB41" s="419"/>
      <c r="BC41" s="419"/>
      <c r="BD41" s="419"/>
      <c r="BE41" s="419"/>
      <c r="BF41" s="419"/>
      <c r="BG41" s="419"/>
    </row>
    <row r="42" spans="1:59" s="49" customFormat="1" ht="12.6" customHeight="1">
      <c r="A42" s="57"/>
      <c r="B42" s="2340"/>
      <c r="C42" s="2340"/>
      <c r="D42" s="2340"/>
      <c r="E42" s="2340"/>
      <c r="F42" s="2340"/>
      <c r="G42" s="2340"/>
      <c r="H42" s="2340"/>
      <c r="I42" s="59"/>
      <c r="J42" s="2314"/>
      <c r="K42" s="2315"/>
      <c r="L42" s="2315"/>
      <c r="M42" s="2315"/>
      <c r="N42" s="2315"/>
      <c r="O42" s="2315"/>
      <c r="P42" s="2315"/>
      <c r="Q42" s="2315"/>
      <c r="R42" s="2315"/>
      <c r="S42" s="2315"/>
      <c r="T42" s="2315"/>
      <c r="U42" s="2315"/>
      <c r="V42" s="2315"/>
      <c r="W42" s="2315"/>
      <c r="X42" s="2315"/>
      <c r="Y42" s="2315"/>
      <c r="Z42" s="2315"/>
      <c r="AA42" s="2315"/>
      <c r="AB42" s="2315"/>
      <c r="AC42" s="2315"/>
      <c r="AD42" s="2315"/>
      <c r="AE42" s="2315"/>
      <c r="AF42" s="2315"/>
      <c r="AG42" s="2315"/>
      <c r="AH42" s="2315"/>
      <c r="AI42" s="2315"/>
      <c r="AJ42" s="2315"/>
      <c r="AK42" s="2315"/>
      <c r="AL42" s="2315"/>
      <c r="AM42" s="2315"/>
      <c r="AN42" s="2316"/>
      <c r="AO42" s="419"/>
      <c r="AP42" s="419"/>
      <c r="AQ42" s="419"/>
      <c r="AR42" s="419"/>
      <c r="AS42" s="419"/>
      <c r="AT42" s="419"/>
      <c r="AU42" s="419"/>
      <c r="AV42" s="419"/>
      <c r="AW42" s="419"/>
      <c r="AX42" s="419"/>
      <c r="AY42" s="419"/>
      <c r="AZ42" s="419"/>
      <c r="BA42" s="419"/>
      <c r="BB42" s="419"/>
      <c r="BC42" s="419"/>
      <c r="BD42" s="419"/>
      <c r="BE42" s="419"/>
      <c r="BF42" s="419"/>
      <c r="BG42" s="419"/>
    </row>
    <row r="43" spans="1:59" s="49" customFormat="1" ht="12.6" customHeight="1">
      <c r="A43" s="101"/>
      <c r="B43" s="2338" t="s">
        <v>95</v>
      </c>
      <c r="C43" s="2338"/>
      <c r="D43" s="2338"/>
      <c r="E43" s="2338"/>
      <c r="F43" s="2338"/>
      <c r="G43" s="2338"/>
      <c r="H43" s="2338"/>
      <c r="I43" s="52"/>
      <c r="J43" s="2305" t="s">
        <v>2253</v>
      </c>
      <c r="K43" s="2305"/>
      <c r="L43" s="2305"/>
      <c r="M43" s="2318">
        <f>一括入力シート!B24</f>
        <v>0</v>
      </c>
      <c r="N43" s="2319"/>
      <c r="O43" s="2319"/>
      <c r="P43" s="2305" t="s">
        <v>85</v>
      </c>
      <c r="Q43" s="2305"/>
      <c r="R43" s="2318">
        <f>一括入力シート!C24</f>
        <v>0</v>
      </c>
      <c r="S43" s="2319"/>
      <c r="T43" s="2319"/>
      <c r="U43" s="2305" t="s">
        <v>84</v>
      </c>
      <c r="V43" s="2305"/>
      <c r="W43" s="2318">
        <f>一括入力シート!D24</f>
        <v>0</v>
      </c>
      <c r="X43" s="2319"/>
      <c r="Y43" s="2319"/>
      <c r="Z43" s="2305" t="s">
        <v>83</v>
      </c>
      <c r="AA43" s="2305"/>
      <c r="AB43" s="51"/>
      <c r="AC43" s="51"/>
      <c r="AD43" s="51"/>
      <c r="AE43" s="51"/>
      <c r="AF43" s="51"/>
      <c r="AG43" s="51"/>
      <c r="AH43" s="51"/>
      <c r="AI43" s="51"/>
      <c r="AJ43" s="51"/>
      <c r="AK43" s="51"/>
      <c r="AL43" s="51"/>
      <c r="AM43" s="51"/>
      <c r="AN43" s="52"/>
      <c r="AO43" s="419"/>
      <c r="AP43" s="419"/>
      <c r="AQ43" s="419"/>
      <c r="AR43" s="419"/>
      <c r="AS43" s="419"/>
      <c r="AT43" s="419"/>
      <c r="AU43" s="419"/>
      <c r="AV43" s="419"/>
      <c r="AW43" s="419"/>
      <c r="AX43" s="419"/>
      <c r="AY43" s="419"/>
      <c r="AZ43" s="419"/>
      <c r="BA43" s="419"/>
      <c r="BB43" s="419"/>
      <c r="BC43" s="419"/>
      <c r="BD43" s="419"/>
      <c r="BE43" s="419"/>
      <c r="BF43" s="419"/>
      <c r="BG43" s="419"/>
    </row>
    <row r="44" spans="1:59" s="49" customFormat="1" ht="12.6" customHeight="1">
      <c r="A44" s="64"/>
      <c r="B44" s="2339"/>
      <c r="C44" s="2339"/>
      <c r="D44" s="2339"/>
      <c r="E44" s="2339"/>
      <c r="F44" s="2339"/>
      <c r="G44" s="2339"/>
      <c r="H44" s="2339"/>
      <c r="I44" s="56"/>
      <c r="J44" s="2300"/>
      <c r="K44" s="2300"/>
      <c r="L44" s="2300"/>
      <c r="M44" s="2299"/>
      <c r="N44" s="2299"/>
      <c r="O44" s="2299"/>
      <c r="P44" s="2300"/>
      <c r="Q44" s="2300"/>
      <c r="R44" s="2299"/>
      <c r="S44" s="2299"/>
      <c r="T44" s="2299"/>
      <c r="U44" s="2300"/>
      <c r="V44" s="2300"/>
      <c r="W44" s="2299"/>
      <c r="X44" s="2299"/>
      <c r="Y44" s="2299"/>
      <c r="Z44" s="2300"/>
      <c r="AA44" s="2300"/>
      <c r="AB44" s="55"/>
      <c r="AC44" s="55"/>
      <c r="AD44" s="55"/>
      <c r="AE44" s="55"/>
      <c r="AF44" s="55"/>
      <c r="AG44" s="55"/>
      <c r="AH44" s="55"/>
      <c r="AI44" s="55"/>
      <c r="AJ44" s="55"/>
      <c r="AK44" s="55"/>
      <c r="AL44" s="55"/>
      <c r="AM44" s="55"/>
      <c r="AN44" s="56"/>
      <c r="AO44" s="419"/>
      <c r="AP44" s="419"/>
      <c r="AQ44" s="419"/>
      <c r="AR44" s="419"/>
      <c r="AS44" s="419"/>
      <c r="AT44" s="419"/>
      <c r="AU44" s="419"/>
      <c r="AV44" s="419"/>
      <c r="AW44" s="419"/>
      <c r="AX44" s="419"/>
      <c r="AY44" s="419"/>
      <c r="AZ44" s="419"/>
      <c r="BA44" s="419"/>
      <c r="BB44" s="419"/>
      <c r="BC44" s="419"/>
      <c r="BD44" s="419"/>
      <c r="BE44" s="419"/>
      <c r="BF44" s="419"/>
      <c r="BG44" s="419"/>
    </row>
    <row r="45" spans="1:59" ht="12.6" customHeight="1">
      <c r="A45" s="57"/>
      <c r="B45" s="2340"/>
      <c r="C45" s="2340"/>
      <c r="D45" s="2340"/>
      <c r="E45" s="2340"/>
      <c r="F45" s="2340"/>
      <c r="G45" s="2340"/>
      <c r="H45" s="2340"/>
      <c r="I45" s="59"/>
      <c r="J45" s="2317"/>
      <c r="K45" s="2317"/>
      <c r="L45" s="2317"/>
      <c r="M45" s="2320"/>
      <c r="N45" s="2320"/>
      <c r="O45" s="2320"/>
      <c r="P45" s="2317"/>
      <c r="Q45" s="2317"/>
      <c r="R45" s="2320"/>
      <c r="S45" s="2320"/>
      <c r="T45" s="2320"/>
      <c r="U45" s="2317"/>
      <c r="V45" s="2317"/>
      <c r="W45" s="2320"/>
      <c r="X45" s="2320"/>
      <c r="Y45" s="2320"/>
      <c r="Z45" s="2317"/>
      <c r="AA45" s="2317"/>
      <c r="AB45" s="80"/>
      <c r="AC45" s="80"/>
      <c r="AD45" s="80"/>
      <c r="AE45" s="80"/>
      <c r="AF45" s="80"/>
      <c r="AG45" s="81"/>
      <c r="AH45" s="81"/>
      <c r="AI45" s="58"/>
      <c r="AJ45" s="58"/>
      <c r="AK45" s="58"/>
      <c r="AL45" s="58"/>
      <c r="AM45" s="58"/>
      <c r="AN45" s="59"/>
    </row>
    <row r="46" spans="1:59" ht="12.6" customHeight="1">
      <c r="A46" s="101"/>
      <c r="B46" s="2338" t="s">
        <v>96</v>
      </c>
      <c r="C46" s="2338"/>
      <c r="D46" s="2338"/>
      <c r="E46" s="2338"/>
      <c r="F46" s="2338"/>
      <c r="G46" s="2338"/>
      <c r="H46" s="2338"/>
      <c r="I46" s="52"/>
      <c r="J46" s="2304" t="s">
        <v>2253</v>
      </c>
      <c r="K46" s="2305"/>
      <c r="L46" s="2305"/>
      <c r="M46" s="2307">
        <f>IF(一括入力シート!B36="",一括入力シート!B28,一括入力シート!B36)</f>
        <v>0</v>
      </c>
      <c r="N46" s="2307"/>
      <c r="O46" s="2307"/>
      <c r="P46" s="2305" t="s">
        <v>85</v>
      </c>
      <c r="Q46" s="2305"/>
      <c r="R46" s="2307">
        <f>IF(一括入力シート!B36="",一括入力シート!C28,一括入力シート!C36)</f>
        <v>0</v>
      </c>
      <c r="S46" s="2307"/>
      <c r="T46" s="2307"/>
      <c r="U46" s="2305" t="s">
        <v>84</v>
      </c>
      <c r="V46" s="2305"/>
      <c r="W46" s="2307">
        <f>IF(一括入力シート!B36="",一括入力シート!D28,一括入力シート!D36)</f>
        <v>0</v>
      </c>
      <c r="X46" s="2307"/>
      <c r="Y46" s="2307"/>
      <c r="Z46" s="2305" t="s">
        <v>83</v>
      </c>
      <c r="AA46" s="2305"/>
      <c r="AB46" s="51"/>
      <c r="AC46" s="51"/>
      <c r="AD46" s="51"/>
      <c r="AE46" s="51"/>
      <c r="AF46" s="51"/>
      <c r="AG46" s="51"/>
      <c r="AH46" s="51"/>
      <c r="AI46" s="51"/>
      <c r="AJ46" s="51"/>
      <c r="AK46" s="51"/>
      <c r="AL46" s="51"/>
      <c r="AM46" s="51"/>
      <c r="AN46" s="52"/>
    </row>
    <row r="47" spans="1:59" ht="12.6" customHeight="1">
      <c r="A47" s="64"/>
      <c r="B47" s="2339"/>
      <c r="C47" s="2339"/>
      <c r="D47" s="2339"/>
      <c r="E47" s="2339"/>
      <c r="F47" s="2339"/>
      <c r="G47" s="2339"/>
      <c r="H47" s="2339"/>
      <c r="I47" s="56"/>
      <c r="J47" s="2306"/>
      <c r="K47" s="2300"/>
      <c r="L47" s="2300"/>
      <c r="M47" s="2282"/>
      <c r="N47" s="2282"/>
      <c r="O47" s="2282"/>
      <c r="P47" s="2300"/>
      <c r="Q47" s="2300"/>
      <c r="R47" s="2282"/>
      <c r="S47" s="2282"/>
      <c r="T47" s="2282"/>
      <c r="U47" s="2300"/>
      <c r="V47" s="2300"/>
      <c r="W47" s="2282"/>
      <c r="X47" s="2282"/>
      <c r="Y47" s="2282"/>
      <c r="Z47" s="2300"/>
      <c r="AA47" s="2300"/>
      <c r="AB47" s="55"/>
      <c r="AC47" s="55"/>
      <c r="AD47" s="55"/>
      <c r="AE47" s="55"/>
      <c r="AF47" s="55"/>
      <c r="AG47" s="55"/>
      <c r="AH47" s="55"/>
      <c r="AI47" s="55"/>
      <c r="AJ47" s="55"/>
      <c r="AK47" s="55"/>
      <c r="AL47" s="55"/>
      <c r="AM47" s="55"/>
      <c r="AN47" s="56"/>
    </row>
    <row r="48" spans="1:59" ht="12.6" customHeight="1">
      <c r="A48" s="57"/>
      <c r="B48" s="2340"/>
      <c r="C48" s="2340"/>
      <c r="D48" s="2340"/>
      <c r="E48" s="2340"/>
      <c r="F48" s="2340"/>
      <c r="G48" s="2340"/>
      <c r="H48" s="2340"/>
      <c r="I48" s="59"/>
      <c r="J48" s="57"/>
      <c r="K48" s="58"/>
      <c r="L48" s="524"/>
      <c r="M48" s="524"/>
      <c r="N48" s="524"/>
      <c r="O48" s="524"/>
      <c r="P48" s="524"/>
      <c r="Q48" s="524"/>
      <c r="R48" s="524"/>
      <c r="S48" s="524"/>
      <c r="T48" s="524"/>
      <c r="U48" s="524"/>
      <c r="V48" s="524"/>
      <c r="W48" s="524"/>
      <c r="X48" s="524"/>
      <c r="Y48" s="524"/>
      <c r="Z48" s="524"/>
      <c r="AA48" s="524"/>
      <c r="AB48" s="524"/>
      <c r="AC48" s="524"/>
      <c r="AD48" s="526" t="s">
        <v>2263</v>
      </c>
      <c r="AE48" s="2303" t="str">
        <f>IF(一括入力シート!B37="","",一括入力シート!B37)</f>
        <v/>
      </c>
      <c r="AF48" s="2303"/>
      <c r="AG48" s="524" t="s">
        <v>1672</v>
      </c>
      <c r="AH48" s="2303" t="str">
        <f>IF(一括入力シート!C37="","",一括入力シート!C37)</f>
        <v/>
      </c>
      <c r="AI48" s="2303"/>
      <c r="AJ48" s="524" t="s">
        <v>1671</v>
      </c>
      <c r="AK48" s="2303" t="str">
        <f>IF(一括入力シート!D37="","",一括入力シート!D37)</f>
        <v/>
      </c>
      <c r="AL48" s="2303"/>
      <c r="AM48" s="524" t="s">
        <v>1670</v>
      </c>
      <c r="AN48" s="525"/>
    </row>
    <row r="49" spans="1:51" ht="12.6" customHeight="1">
      <c r="A49" s="101"/>
      <c r="B49" s="2338" t="s">
        <v>99</v>
      </c>
      <c r="C49" s="2338"/>
      <c r="D49" s="2338"/>
      <c r="E49" s="2338"/>
      <c r="F49" s="2338"/>
      <c r="G49" s="2338"/>
      <c r="H49" s="2338"/>
      <c r="I49" s="52"/>
      <c r="J49" s="2330">
        <f>一括入力シート!B75</f>
        <v>0</v>
      </c>
      <c r="K49" s="2330"/>
      <c r="L49" s="2330"/>
      <c r="M49" s="2330"/>
      <c r="N49" s="2330"/>
      <c r="O49" s="2330"/>
      <c r="P49" s="2330"/>
      <c r="Q49" s="2330"/>
      <c r="R49" s="2330"/>
      <c r="S49" s="2330"/>
      <c r="T49" s="2330"/>
      <c r="U49" s="2330"/>
      <c r="V49" s="2330"/>
      <c r="W49" s="2330"/>
      <c r="X49" s="2330"/>
      <c r="Y49" s="2122" t="s">
        <v>531</v>
      </c>
      <c r="Z49" s="2122"/>
      <c r="AA49" s="2122"/>
      <c r="AH49" s="55"/>
      <c r="AI49" s="55"/>
      <c r="AJ49" s="55"/>
      <c r="AK49" s="55"/>
      <c r="AL49" s="55"/>
      <c r="AM49" s="55"/>
      <c r="AN49" s="56"/>
    </row>
    <row r="50" spans="1:51" ht="12.6" customHeight="1">
      <c r="A50" s="64"/>
      <c r="B50" s="2339"/>
      <c r="C50" s="2339"/>
      <c r="D50" s="2339"/>
      <c r="E50" s="2339"/>
      <c r="F50" s="2339"/>
      <c r="G50" s="2339"/>
      <c r="H50" s="2339"/>
      <c r="I50" s="56"/>
      <c r="J50" s="2330"/>
      <c r="K50" s="2330"/>
      <c r="L50" s="2330"/>
      <c r="M50" s="2330"/>
      <c r="N50" s="2330"/>
      <c r="O50" s="2330"/>
      <c r="P50" s="2330"/>
      <c r="Q50" s="2330"/>
      <c r="R50" s="2330"/>
      <c r="S50" s="2330"/>
      <c r="T50" s="2330"/>
      <c r="U50" s="2330"/>
      <c r="V50" s="2330"/>
      <c r="W50" s="2330"/>
      <c r="X50" s="2330"/>
      <c r="Y50" s="2122"/>
      <c r="Z50" s="2122"/>
      <c r="AA50" s="2122"/>
      <c r="AH50" s="55"/>
      <c r="AI50" s="55"/>
      <c r="AJ50" s="55"/>
      <c r="AK50" s="55"/>
      <c r="AL50" s="55"/>
      <c r="AM50" s="55"/>
      <c r="AN50" s="56"/>
    </row>
    <row r="51" spans="1:51" ht="12.6" customHeight="1" thickBot="1">
      <c r="A51" s="57"/>
      <c r="B51" s="2340"/>
      <c r="C51" s="2340"/>
      <c r="D51" s="2340"/>
      <c r="E51" s="2340"/>
      <c r="F51" s="2340"/>
      <c r="G51" s="2340"/>
      <c r="H51" s="2340"/>
      <c r="I51" s="59"/>
      <c r="J51" s="2331"/>
      <c r="K51" s="2331"/>
      <c r="L51" s="2331"/>
      <c r="M51" s="2331"/>
      <c r="N51" s="2331"/>
      <c r="O51" s="2331"/>
      <c r="P51" s="2331"/>
      <c r="Q51" s="2331"/>
      <c r="R51" s="2331"/>
      <c r="S51" s="2331"/>
      <c r="T51" s="2331"/>
      <c r="U51" s="2331"/>
      <c r="V51" s="2331"/>
      <c r="W51" s="2331"/>
      <c r="X51" s="2331"/>
      <c r="Y51" s="2354"/>
      <c r="Z51" s="2354"/>
      <c r="AA51" s="2354"/>
      <c r="AH51" s="78"/>
      <c r="AI51" s="55"/>
      <c r="AJ51" s="55"/>
      <c r="AK51" s="55"/>
      <c r="AL51" s="55"/>
      <c r="AM51" s="55"/>
      <c r="AN51" s="56"/>
    </row>
    <row r="52" spans="1:51" ht="12.6" customHeight="1">
      <c r="A52" s="101"/>
      <c r="B52" s="2338" t="s">
        <v>97</v>
      </c>
      <c r="C52" s="2338"/>
      <c r="D52" s="2338"/>
      <c r="E52" s="2338"/>
      <c r="F52" s="2338"/>
      <c r="G52" s="2338"/>
      <c r="H52" s="2338"/>
      <c r="I52" s="51"/>
      <c r="J52" s="2355"/>
      <c r="K52" s="2356"/>
      <c r="L52" s="2356"/>
      <c r="M52" s="2356"/>
      <c r="N52" s="2356"/>
      <c r="O52" s="2356"/>
      <c r="P52" s="2356"/>
      <c r="Q52" s="2356"/>
      <c r="R52" s="2356"/>
      <c r="S52" s="2356"/>
      <c r="T52" s="2356"/>
      <c r="U52" s="2356"/>
      <c r="V52" s="2356"/>
      <c r="W52" s="2356"/>
      <c r="X52" s="2356"/>
      <c r="Y52" s="2359" t="s">
        <v>531</v>
      </c>
      <c r="Z52" s="2359"/>
      <c r="AA52" s="2359"/>
      <c r="AB52" s="108"/>
      <c r="AC52" s="108"/>
      <c r="AD52" s="108"/>
      <c r="AE52" s="108"/>
      <c r="AF52" s="108"/>
      <c r="AG52" s="108"/>
      <c r="AH52" s="108"/>
      <c r="AI52" s="108"/>
      <c r="AJ52" s="108"/>
      <c r="AK52" s="108"/>
      <c r="AL52" s="108"/>
      <c r="AM52" s="108"/>
      <c r="AN52" s="112"/>
      <c r="AO52" s="440" t="s">
        <v>1724</v>
      </c>
    </row>
    <row r="53" spans="1:51" ht="12.6" customHeight="1">
      <c r="A53" s="64"/>
      <c r="B53" s="2339"/>
      <c r="C53" s="2339"/>
      <c r="D53" s="2339"/>
      <c r="E53" s="2339"/>
      <c r="F53" s="2339"/>
      <c r="G53" s="2339"/>
      <c r="H53" s="2339"/>
      <c r="I53" s="55"/>
      <c r="J53" s="2357"/>
      <c r="K53" s="2330"/>
      <c r="L53" s="2330"/>
      <c r="M53" s="2330"/>
      <c r="N53" s="2330"/>
      <c r="O53" s="2330"/>
      <c r="P53" s="2330"/>
      <c r="Q53" s="2330"/>
      <c r="R53" s="2330"/>
      <c r="S53" s="2330"/>
      <c r="T53" s="2330"/>
      <c r="U53" s="2330"/>
      <c r="V53" s="2330"/>
      <c r="W53" s="2330"/>
      <c r="X53" s="2330"/>
      <c r="Y53" s="2122"/>
      <c r="Z53" s="2122"/>
      <c r="AA53" s="2122"/>
      <c r="AB53" s="55"/>
      <c r="AC53" s="55"/>
      <c r="AD53" s="55"/>
      <c r="AE53" s="55"/>
      <c r="AF53" s="55"/>
      <c r="AG53" s="55"/>
      <c r="AH53" s="55"/>
      <c r="AI53" s="55"/>
      <c r="AJ53" s="55"/>
      <c r="AK53" s="55"/>
      <c r="AL53" s="55"/>
      <c r="AM53" s="55"/>
      <c r="AN53" s="56"/>
    </row>
    <row r="54" spans="1:51" ht="12.6" customHeight="1" thickBot="1">
      <c r="A54" s="57"/>
      <c r="B54" s="2340"/>
      <c r="C54" s="2340"/>
      <c r="D54" s="2340"/>
      <c r="E54" s="2340"/>
      <c r="F54" s="2340"/>
      <c r="G54" s="2340"/>
      <c r="H54" s="2340"/>
      <c r="I54" s="58"/>
      <c r="J54" s="2358"/>
      <c r="K54" s="2331"/>
      <c r="L54" s="2331"/>
      <c r="M54" s="2331"/>
      <c r="N54" s="2331"/>
      <c r="O54" s="2331"/>
      <c r="P54" s="2331"/>
      <c r="Q54" s="2331"/>
      <c r="R54" s="2331"/>
      <c r="S54" s="2331"/>
      <c r="T54" s="2331"/>
      <c r="U54" s="2331"/>
      <c r="V54" s="2331"/>
      <c r="W54" s="2331"/>
      <c r="X54" s="2331"/>
      <c r="Y54" s="2354"/>
      <c r="Z54" s="2354"/>
      <c r="AA54" s="2354"/>
      <c r="AB54" s="110"/>
      <c r="AC54" s="110"/>
      <c r="AD54" s="110"/>
      <c r="AE54" s="110"/>
      <c r="AF54" s="110"/>
      <c r="AG54" s="111"/>
      <c r="AH54" s="111"/>
      <c r="AI54" s="109"/>
      <c r="AJ54" s="109"/>
      <c r="AK54" s="109"/>
      <c r="AL54" s="109"/>
      <c r="AM54" s="109"/>
      <c r="AN54" s="113"/>
      <c r="AO54" s="402"/>
      <c r="AP54" s="402"/>
      <c r="AQ54" s="402"/>
      <c r="AR54" s="402"/>
      <c r="AS54" s="402"/>
      <c r="AT54" s="402"/>
      <c r="AU54" s="402"/>
      <c r="AV54" s="402"/>
      <c r="AW54" s="402"/>
      <c r="AX54" s="402"/>
      <c r="AY54" s="402"/>
    </row>
    <row r="55" spans="1:51" ht="12.6" customHeight="1">
      <c r="A55" s="101"/>
      <c r="B55" s="2338" t="s">
        <v>98</v>
      </c>
      <c r="C55" s="2338"/>
      <c r="D55" s="2338"/>
      <c r="E55" s="2338"/>
      <c r="F55" s="2338"/>
      <c r="G55" s="2338"/>
      <c r="H55" s="2338"/>
      <c r="I55" s="52"/>
      <c r="J55" s="2300" t="s">
        <v>2253</v>
      </c>
      <c r="K55" s="2300"/>
      <c r="L55" s="2300"/>
      <c r="M55" s="2299"/>
      <c r="N55" s="2299"/>
      <c r="O55" s="2299"/>
      <c r="P55" s="2300" t="s">
        <v>85</v>
      </c>
      <c r="Q55" s="2300"/>
      <c r="R55" s="2299"/>
      <c r="S55" s="2299"/>
      <c r="T55" s="2299"/>
      <c r="U55" s="2300" t="s">
        <v>84</v>
      </c>
      <c r="V55" s="2300"/>
      <c r="W55" s="2299"/>
      <c r="X55" s="2299"/>
      <c r="Y55" s="2299"/>
      <c r="Z55" s="2300" t="s">
        <v>83</v>
      </c>
      <c r="AA55" s="2300"/>
      <c r="AB55" s="55"/>
      <c r="AC55" s="55"/>
      <c r="AD55" s="55"/>
      <c r="AE55" s="55"/>
      <c r="AF55" s="55"/>
      <c r="AG55" s="55"/>
      <c r="AH55" s="55"/>
      <c r="AI55" s="55"/>
      <c r="AJ55" s="55"/>
      <c r="AK55" s="55"/>
      <c r="AL55" s="55"/>
      <c r="AM55" s="55"/>
      <c r="AN55" s="56"/>
      <c r="AO55" s="440" t="s">
        <v>1723</v>
      </c>
    </row>
    <row r="56" spans="1:51" ht="12.6" customHeight="1">
      <c r="A56" s="64"/>
      <c r="B56" s="2339"/>
      <c r="C56" s="2339"/>
      <c r="D56" s="2339"/>
      <c r="E56" s="2339"/>
      <c r="F56" s="2339"/>
      <c r="G56" s="2339"/>
      <c r="H56" s="2339"/>
      <c r="I56" s="56"/>
      <c r="J56" s="2300"/>
      <c r="K56" s="2300"/>
      <c r="L56" s="2300"/>
      <c r="M56" s="2299"/>
      <c r="N56" s="2299"/>
      <c r="O56" s="2299"/>
      <c r="P56" s="2300"/>
      <c r="Q56" s="2300"/>
      <c r="R56" s="2299"/>
      <c r="S56" s="2299"/>
      <c r="T56" s="2299"/>
      <c r="U56" s="2300"/>
      <c r="V56" s="2300"/>
      <c r="W56" s="2299"/>
      <c r="X56" s="2299"/>
      <c r="Y56" s="2299"/>
      <c r="Z56" s="2300"/>
      <c r="AA56" s="2300"/>
      <c r="AB56" s="55"/>
      <c r="AC56" s="55"/>
      <c r="AD56" s="55"/>
      <c r="AE56" s="55"/>
      <c r="AF56" s="55"/>
      <c r="AG56" s="55"/>
      <c r="AH56" s="55"/>
      <c r="AI56" s="55"/>
      <c r="AJ56" s="55"/>
      <c r="AK56" s="55"/>
      <c r="AL56" s="55"/>
      <c r="AM56" s="55"/>
      <c r="AN56" s="56"/>
    </row>
    <row r="57" spans="1:51" ht="12.6" customHeight="1">
      <c r="A57" s="54"/>
      <c r="B57" s="2339"/>
      <c r="C57" s="2339"/>
      <c r="D57" s="2339"/>
      <c r="E57" s="2339"/>
      <c r="F57" s="2339"/>
      <c r="G57" s="2339"/>
      <c r="H57" s="2339"/>
      <c r="I57" s="56"/>
      <c r="J57" s="2300"/>
      <c r="K57" s="2300"/>
      <c r="L57" s="2300"/>
      <c r="M57" s="2299"/>
      <c r="N57" s="2299"/>
      <c r="O57" s="2299"/>
      <c r="P57" s="2300"/>
      <c r="Q57" s="2300"/>
      <c r="R57" s="2299"/>
      <c r="S57" s="2299"/>
      <c r="T57" s="2299"/>
      <c r="U57" s="2300"/>
      <c r="V57" s="2300"/>
      <c r="W57" s="2299"/>
      <c r="X57" s="2299"/>
      <c r="Y57" s="2299"/>
      <c r="Z57" s="2300"/>
      <c r="AA57" s="2300"/>
      <c r="AB57" s="80"/>
      <c r="AC57" s="80"/>
      <c r="AD57" s="80"/>
      <c r="AE57" s="80"/>
      <c r="AF57" s="80"/>
      <c r="AG57" s="81"/>
      <c r="AH57" s="81"/>
      <c r="AI57" s="58"/>
      <c r="AJ57" s="58"/>
      <c r="AK57" s="58"/>
      <c r="AL57" s="58"/>
      <c r="AM57" s="58"/>
      <c r="AN57" s="59"/>
    </row>
    <row r="58" spans="1:51" ht="12.6" customHeight="1">
      <c r="A58" s="102"/>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1"/>
    </row>
    <row r="59" spans="1:51" ht="12.6" customHeight="1">
      <c r="A59" s="86"/>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3"/>
    </row>
    <row r="60" spans="1:51" ht="12.6" customHeight="1">
      <c r="A60" s="86"/>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3"/>
    </row>
    <row r="61" spans="1:51" ht="12.6" customHeight="1">
      <c r="A61" s="86"/>
      <c r="B61" s="62"/>
      <c r="C61" s="62"/>
      <c r="D61" s="62"/>
      <c r="E61" s="62"/>
      <c r="F61" s="62"/>
      <c r="G61" s="62"/>
      <c r="H61" s="62"/>
      <c r="I61" s="62"/>
      <c r="J61" s="62"/>
      <c r="K61" s="62"/>
      <c r="L61" s="62"/>
      <c r="M61" s="62"/>
      <c r="AC61" s="62"/>
      <c r="AD61" s="62"/>
      <c r="AE61" s="62"/>
      <c r="AF61" s="62"/>
      <c r="AG61" s="62"/>
      <c r="AH61" s="62"/>
      <c r="AI61" s="62"/>
      <c r="AJ61" s="62"/>
      <c r="AK61" s="62"/>
      <c r="AL61" s="62"/>
      <c r="AM61" s="62"/>
      <c r="AN61" s="63"/>
    </row>
    <row r="62" spans="1:51" ht="12.6" customHeight="1">
      <c r="A62" s="86"/>
      <c r="B62" s="62"/>
      <c r="C62" s="62"/>
      <c r="D62" s="62"/>
      <c r="E62" s="62"/>
      <c r="F62" s="62"/>
      <c r="G62" s="62"/>
      <c r="H62" s="62"/>
      <c r="I62" s="62"/>
      <c r="J62" s="62"/>
      <c r="K62" s="62"/>
      <c r="L62" s="62"/>
      <c r="M62" s="62"/>
      <c r="AC62" s="62"/>
      <c r="AD62" s="62"/>
      <c r="AE62" s="62"/>
      <c r="AF62" s="62"/>
      <c r="AG62" s="62"/>
      <c r="AH62" s="62"/>
      <c r="AI62" s="62"/>
      <c r="AJ62" s="62"/>
      <c r="AK62" s="62"/>
      <c r="AL62" s="62"/>
      <c r="AM62" s="62"/>
      <c r="AN62" s="63"/>
    </row>
    <row r="63" spans="1:51" ht="12.6" customHeight="1">
      <c r="A63" s="86"/>
      <c r="B63" s="62"/>
      <c r="C63" s="62"/>
      <c r="D63" s="62"/>
      <c r="E63" s="62"/>
      <c r="F63" s="62"/>
      <c r="G63" s="62"/>
      <c r="H63" s="62"/>
      <c r="I63" s="62"/>
      <c r="J63" s="62"/>
      <c r="K63" s="62"/>
      <c r="L63" s="62"/>
      <c r="M63" s="62"/>
      <c r="AC63" s="62"/>
      <c r="AD63" s="62"/>
      <c r="AE63" s="62"/>
      <c r="AF63" s="62"/>
      <c r="AG63" s="62"/>
      <c r="AH63" s="62"/>
      <c r="AI63" s="62"/>
      <c r="AJ63" s="62"/>
      <c r="AK63" s="62"/>
      <c r="AL63" s="62"/>
      <c r="AM63" s="62"/>
      <c r="AN63" s="63"/>
    </row>
    <row r="64" spans="1:51" ht="12.6" customHeight="1">
      <c r="A64" s="86"/>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3"/>
    </row>
    <row r="65" spans="1:41" ht="12.6" customHeight="1">
      <c r="A65" s="86"/>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3"/>
    </row>
    <row r="66" spans="1:41" ht="12.6" customHeight="1">
      <c r="A66" s="103"/>
      <c r="B66" s="93"/>
      <c r="C66" s="93"/>
      <c r="D66" s="93"/>
      <c r="E66" s="93"/>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104"/>
    </row>
    <row r="69" spans="1:41" ht="12.6" customHeight="1">
      <c r="A69" s="91"/>
      <c r="B69" s="91"/>
      <c r="C69" s="91"/>
      <c r="D69" s="91"/>
      <c r="E69" s="91"/>
      <c r="F69" s="91"/>
      <c r="G69" s="91"/>
      <c r="H69" s="91"/>
      <c r="I69" s="91"/>
      <c r="J69" s="91"/>
      <c r="K69" s="91"/>
      <c r="L69" s="91"/>
      <c r="M69" s="46"/>
      <c r="N69" s="17"/>
      <c r="O69" s="17"/>
      <c r="P69" s="17"/>
      <c r="Q69" s="17"/>
      <c r="R69" s="17"/>
      <c r="S69" s="17"/>
      <c r="T69" s="17"/>
      <c r="U69" s="17"/>
      <c r="V69" s="17"/>
      <c r="W69" s="17"/>
      <c r="X69" s="17"/>
      <c r="Y69" s="17"/>
      <c r="Z69" s="17"/>
      <c r="AA69" s="17"/>
      <c r="AB69" s="17"/>
      <c r="AC69" s="2360" t="s">
        <v>107</v>
      </c>
      <c r="AD69" s="2360"/>
      <c r="AE69" s="2360"/>
      <c r="AF69" s="2360"/>
      <c r="AG69" s="2360"/>
      <c r="AH69" s="2360"/>
      <c r="AI69" s="2360"/>
      <c r="AJ69" s="2360"/>
      <c r="AK69" s="2360"/>
      <c r="AL69" s="2360"/>
      <c r="AM69" s="2360"/>
      <c r="AN69" s="2360"/>
    </row>
    <row r="70" spans="1:41" ht="12.6" customHeight="1">
      <c r="A70" s="91"/>
      <c r="B70" s="91"/>
      <c r="C70" s="91"/>
      <c r="D70" s="91"/>
      <c r="E70" s="91"/>
      <c r="F70" s="91"/>
      <c r="G70" s="91"/>
      <c r="H70" s="91"/>
      <c r="I70" s="2361" t="s">
        <v>109</v>
      </c>
      <c r="J70" s="2362"/>
      <c r="K70" s="2367" t="s">
        <v>71</v>
      </c>
      <c r="L70" s="2368"/>
      <c r="M70" s="2368"/>
      <c r="N70" s="2369"/>
      <c r="O70" s="2367" t="s">
        <v>70</v>
      </c>
      <c r="P70" s="2368"/>
      <c r="Q70" s="2368"/>
      <c r="R70" s="2369"/>
      <c r="S70" s="2367" t="s">
        <v>69</v>
      </c>
      <c r="T70" s="2368"/>
      <c r="U70" s="2368"/>
      <c r="V70" s="2369"/>
      <c r="W70" s="17"/>
      <c r="X70" s="17"/>
      <c r="Y70" s="17"/>
      <c r="Z70" s="17"/>
      <c r="AA70" s="2361" t="s">
        <v>108</v>
      </c>
      <c r="AB70" s="2362"/>
      <c r="AC70" s="2367" t="s">
        <v>71</v>
      </c>
      <c r="AD70" s="2368"/>
      <c r="AE70" s="2368"/>
      <c r="AF70" s="2369"/>
      <c r="AG70" s="2367" t="s">
        <v>70</v>
      </c>
      <c r="AH70" s="2368"/>
      <c r="AI70" s="2368"/>
      <c r="AJ70" s="2369"/>
      <c r="AK70" s="2367" t="s">
        <v>69</v>
      </c>
      <c r="AL70" s="2368"/>
      <c r="AM70" s="2368"/>
      <c r="AN70" s="2369"/>
    </row>
    <row r="71" spans="1:41" ht="12.6" customHeight="1">
      <c r="A71" s="91"/>
      <c r="B71" s="91"/>
      <c r="C71" s="91"/>
      <c r="D71" s="91"/>
      <c r="E71" s="91"/>
      <c r="F71" s="91"/>
      <c r="G71" s="91"/>
      <c r="H71" s="91"/>
      <c r="I71" s="2363"/>
      <c r="J71" s="2364"/>
      <c r="K71" s="2370"/>
      <c r="L71" s="2371"/>
      <c r="M71" s="2371"/>
      <c r="N71" s="2372"/>
      <c r="O71" s="2370"/>
      <c r="P71" s="2371"/>
      <c r="Q71" s="2371"/>
      <c r="R71" s="2372"/>
      <c r="S71" s="2370"/>
      <c r="T71" s="2371"/>
      <c r="U71" s="2371"/>
      <c r="V71" s="2372"/>
      <c r="W71" s="17"/>
      <c r="X71" s="17"/>
      <c r="Y71" s="17"/>
      <c r="Z71" s="17"/>
      <c r="AA71" s="2363"/>
      <c r="AB71" s="2364"/>
      <c r="AC71" s="2370"/>
      <c r="AD71" s="2371"/>
      <c r="AE71" s="2371"/>
      <c r="AF71" s="2372"/>
      <c r="AG71" s="2370"/>
      <c r="AH71" s="2371"/>
      <c r="AI71" s="2371"/>
      <c r="AJ71" s="2372"/>
      <c r="AK71" s="2370"/>
      <c r="AL71" s="2371"/>
      <c r="AM71" s="2371"/>
      <c r="AN71" s="2372"/>
    </row>
    <row r="72" spans="1:41" ht="12.6" customHeight="1">
      <c r="A72" s="424"/>
      <c r="B72" s="424"/>
      <c r="C72" s="424"/>
      <c r="D72" s="424"/>
      <c r="E72" s="424"/>
      <c r="F72" s="424"/>
      <c r="G72" s="424"/>
      <c r="H72" s="424"/>
      <c r="I72" s="2363"/>
      <c r="J72" s="2364"/>
      <c r="K72" s="47"/>
      <c r="L72" s="17"/>
      <c r="M72" s="17"/>
      <c r="N72" s="48"/>
      <c r="O72" s="47"/>
      <c r="P72" s="17"/>
      <c r="Q72" s="17"/>
      <c r="R72" s="48"/>
      <c r="S72" s="47"/>
      <c r="T72" s="17"/>
      <c r="U72" s="17"/>
      <c r="V72" s="48"/>
      <c r="W72" s="17"/>
      <c r="X72" s="17"/>
      <c r="Y72" s="17"/>
      <c r="Z72" s="17"/>
      <c r="AA72" s="2363"/>
      <c r="AB72" s="2364"/>
      <c r="AC72" s="47"/>
      <c r="AD72" s="17"/>
      <c r="AE72" s="17"/>
      <c r="AF72" s="48"/>
      <c r="AG72" s="47"/>
      <c r="AH72" s="17"/>
      <c r="AI72" s="17"/>
      <c r="AJ72" s="48"/>
      <c r="AK72" s="47"/>
      <c r="AL72" s="17"/>
      <c r="AM72" s="17"/>
      <c r="AN72" s="48"/>
    </row>
    <row r="73" spans="1:41" ht="12.6" customHeight="1">
      <c r="A73" s="98"/>
      <c r="B73" s="98"/>
      <c r="C73" s="98"/>
      <c r="D73" s="98"/>
      <c r="E73" s="98"/>
      <c r="F73" s="98"/>
      <c r="G73" s="98"/>
      <c r="H73" s="98"/>
      <c r="I73" s="2363"/>
      <c r="J73" s="2364"/>
      <c r="K73" s="47"/>
      <c r="L73" s="17"/>
      <c r="M73" s="17"/>
      <c r="N73" s="48"/>
      <c r="O73" s="47"/>
      <c r="P73" s="17"/>
      <c r="Q73" s="17"/>
      <c r="R73" s="48"/>
      <c r="S73" s="47"/>
      <c r="T73" s="17"/>
      <c r="U73" s="17"/>
      <c r="V73" s="48"/>
      <c r="W73" s="17"/>
      <c r="X73" s="17"/>
      <c r="Y73" s="17"/>
      <c r="Z73" s="17"/>
      <c r="AA73" s="2363"/>
      <c r="AB73" s="2364"/>
      <c r="AC73" s="47"/>
      <c r="AD73" s="17"/>
      <c r="AE73" s="17"/>
      <c r="AF73" s="48"/>
      <c r="AG73" s="47"/>
      <c r="AH73" s="17"/>
      <c r="AI73" s="17"/>
      <c r="AJ73" s="48"/>
      <c r="AK73" s="47"/>
      <c r="AL73" s="17"/>
      <c r="AM73" s="17"/>
      <c r="AN73" s="48"/>
    </row>
    <row r="74" spans="1:41" ht="12.6" customHeight="1">
      <c r="A74" s="98"/>
      <c r="B74" s="98"/>
      <c r="C74" s="98"/>
      <c r="D74" s="98"/>
      <c r="E74" s="98"/>
      <c r="F74" s="98"/>
      <c r="G74" s="98"/>
      <c r="H74" s="98"/>
      <c r="I74" s="2363"/>
      <c r="J74" s="2364"/>
      <c r="K74" s="47"/>
      <c r="L74" s="17"/>
      <c r="M74" s="17"/>
      <c r="N74" s="48"/>
      <c r="O74" s="47"/>
      <c r="P74" s="17"/>
      <c r="Q74" s="17"/>
      <c r="R74" s="48"/>
      <c r="S74" s="47"/>
      <c r="T74" s="17"/>
      <c r="U74" s="17"/>
      <c r="V74" s="48"/>
      <c r="W74" s="17"/>
      <c r="X74" s="17"/>
      <c r="Y74" s="17"/>
      <c r="Z74" s="17"/>
      <c r="AA74" s="2363"/>
      <c r="AB74" s="2364"/>
      <c r="AC74" s="47"/>
      <c r="AD74" s="17"/>
      <c r="AE74" s="17"/>
      <c r="AF74" s="48"/>
      <c r="AG74" s="47"/>
      <c r="AH74" s="17"/>
      <c r="AI74" s="17"/>
      <c r="AJ74" s="48"/>
      <c r="AK74" s="47"/>
      <c r="AL74" s="17"/>
      <c r="AM74" s="17"/>
      <c r="AN74" s="48"/>
    </row>
    <row r="75" spans="1:41" ht="12.6" customHeight="1">
      <c r="A75" s="114"/>
      <c r="B75" s="114"/>
      <c r="C75" s="114"/>
      <c r="D75" s="114"/>
      <c r="E75" s="114"/>
      <c r="F75" s="114"/>
      <c r="G75" s="114"/>
      <c r="H75" s="114"/>
      <c r="I75" s="2365"/>
      <c r="J75" s="2366"/>
      <c r="K75" s="115"/>
      <c r="L75" s="19"/>
      <c r="M75" s="19"/>
      <c r="N75" s="116"/>
      <c r="O75" s="115"/>
      <c r="P75" s="19"/>
      <c r="Q75" s="19"/>
      <c r="R75" s="116"/>
      <c r="S75" s="115"/>
      <c r="T75" s="19"/>
      <c r="U75" s="19"/>
      <c r="V75" s="116"/>
      <c r="W75" s="17"/>
      <c r="X75" s="17"/>
      <c r="Y75" s="17"/>
      <c r="Z75" s="17"/>
      <c r="AA75" s="2365"/>
      <c r="AB75" s="2366"/>
      <c r="AC75" s="115"/>
      <c r="AD75" s="19"/>
      <c r="AE75" s="19"/>
      <c r="AF75" s="116"/>
      <c r="AG75" s="115"/>
      <c r="AH75" s="19"/>
      <c r="AI75" s="19"/>
      <c r="AJ75" s="116"/>
      <c r="AK75" s="115"/>
      <c r="AL75" s="19"/>
      <c r="AM75" s="19"/>
      <c r="AN75" s="116"/>
    </row>
    <row r="76" spans="1:41" ht="12.6" customHeight="1">
      <c r="A76" s="2332" t="s">
        <v>102</v>
      </c>
      <c r="B76" s="2333"/>
      <c r="C76" s="2333"/>
      <c r="D76" s="2333"/>
      <c r="E76" s="2333"/>
      <c r="F76" s="2333"/>
      <c r="G76" s="2333"/>
      <c r="H76" s="2333"/>
      <c r="I76" s="2333"/>
      <c r="J76" s="2333"/>
      <c r="K76" s="2333"/>
      <c r="L76" s="2333"/>
      <c r="M76" s="2333"/>
      <c r="N76" s="2333"/>
      <c r="O76" s="2333"/>
      <c r="P76" s="2333"/>
      <c r="Q76" s="2333"/>
      <c r="R76" s="2333"/>
      <c r="S76" s="2333"/>
      <c r="T76" s="2333"/>
      <c r="U76" s="2333"/>
      <c r="V76" s="2333"/>
      <c r="W76" s="2333"/>
      <c r="X76" s="2333"/>
      <c r="Y76" s="2333"/>
      <c r="Z76" s="2333"/>
      <c r="AA76" s="2333"/>
      <c r="AB76" s="2333"/>
      <c r="AC76" s="2333"/>
      <c r="AD76" s="2333"/>
      <c r="AE76" s="2333"/>
      <c r="AF76" s="2333"/>
      <c r="AG76" s="2333"/>
      <c r="AH76" s="2333"/>
      <c r="AI76" s="2333"/>
      <c r="AJ76" s="2333"/>
      <c r="AK76" s="2333"/>
      <c r="AL76" s="2333"/>
      <c r="AM76" s="2333"/>
      <c r="AN76" s="2334"/>
    </row>
    <row r="77" spans="1:41" ht="12.6" customHeight="1">
      <c r="A77" s="2335"/>
      <c r="B77" s="2336"/>
      <c r="C77" s="2336"/>
      <c r="D77" s="2336"/>
      <c r="E77" s="2336"/>
      <c r="F77" s="2336"/>
      <c r="G77" s="2336"/>
      <c r="H77" s="2336"/>
      <c r="I77" s="2336"/>
      <c r="J77" s="2336"/>
      <c r="K77" s="2336"/>
      <c r="L77" s="2336"/>
      <c r="M77" s="2336"/>
      <c r="N77" s="2336"/>
      <c r="O77" s="2336"/>
      <c r="P77" s="2336"/>
      <c r="Q77" s="2336"/>
      <c r="R77" s="2336"/>
      <c r="S77" s="2336"/>
      <c r="T77" s="2336"/>
      <c r="U77" s="2336"/>
      <c r="V77" s="2336"/>
      <c r="W77" s="2336"/>
      <c r="X77" s="2336"/>
      <c r="Y77" s="2336"/>
      <c r="Z77" s="2336"/>
      <c r="AA77" s="2336"/>
      <c r="AB77" s="2336"/>
      <c r="AC77" s="2336"/>
      <c r="AD77" s="2336"/>
      <c r="AE77" s="2336"/>
      <c r="AF77" s="2336"/>
      <c r="AG77" s="2336"/>
      <c r="AH77" s="2336"/>
      <c r="AI77" s="2336"/>
      <c r="AJ77" s="2336"/>
      <c r="AK77" s="2336"/>
      <c r="AL77" s="2336"/>
      <c r="AM77" s="2336"/>
      <c r="AN77" s="2337"/>
    </row>
    <row r="78" spans="1:41" ht="12.6" customHeight="1">
      <c r="A78" s="2335"/>
      <c r="B78" s="2336"/>
      <c r="C78" s="2336"/>
      <c r="D78" s="2336"/>
      <c r="E78" s="2336"/>
      <c r="F78" s="2336"/>
      <c r="G78" s="2336"/>
      <c r="H78" s="2336"/>
      <c r="I78" s="2336"/>
      <c r="J78" s="2336"/>
      <c r="K78" s="2336"/>
      <c r="L78" s="2336"/>
      <c r="M78" s="2336"/>
      <c r="N78" s="2336"/>
      <c r="O78" s="2336"/>
      <c r="P78" s="2336"/>
      <c r="Q78" s="2336"/>
      <c r="R78" s="2336"/>
      <c r="S78" s="2336"/>
      <c r="T78" s="2336"/>
      <c r="U78" s="2336"/>
      <c r="V78" s="2336"/>
      <c r="W78" s="2336"/>
      <c r="X78" s="2336"/>
      <c r="Y78" s="2336"/>
      <c r="Z78" s="2336"/>
      <c r="AA78" s="2336"/>
      <c r="AB78" s="2336"/>
      <c r="AC78" s="2336"/>
      <c r="AD78" s="2336"/>
      <c r="AE78" s="2336"/>
      <c r="AF78" s="2336"/>
      <c r="AG78" s="2336"/>
      <c r="AH78" s="2336"/>
      <c r="AI78" s="2336"/>
      <c r="AJ78" s="2336"/>
      <c r="AK78" s="2336"/>
      <c r="AL78" s="2336"/>
      <c r="AM78" s="2336"/>
      <c r="AN78" s="2337"/>
    </row>
    <row r="79" spans="1:41" ht="12.6" customHeight="1">
      <c r="A79" s="2335"/>
      <c r="B79" s="2336"/>
      <c r="C79" s="2336"/>
      <c r="D79" s="2336"/>
      <c r="E79" s="2336"/>
      <c r="F79" s="2336"/>
      <c r="G79" s="2336"/>
      <c r="H79" s="2336"/>
      <c r="I79" s="2336"/>
      <c r="J79" s="2336"/>
      <c r="K79" s="2336"/>
      <c r="L79" s="2336"/>
      <c r="M79" s="2336"/>
      <c r="N79" s="2336"/>
      <c r="O79" s="2336"/>
      <c r="P79" s="2336"/>
      <c r="Q79" s="2336"/>
      <c r="R79" s="2336"/>
      <c r="S79" s="2336"/>
      <c r="T79" s="2336"/>
      <c r="U79" s="2336"/>
      <c r="V79" s="2336"/>
      <c r="W79" s="2336"/>
      <c r="X79" s="2336"/>
      <c r="Y79" s="2336"/>
      <c r="Z79" s="2336"/>
      <c r="AA79" s="2336"/>
      <c r="AB79" s="2336"/>
      <c r="AC79" s="2336"/>
      <c r="AD79" s="2336"/>
      <c r="AE79" s="2336"/>
      <c r="AF79" s="2336"/>
      <c r="AG79" s="2336"/>
      <c r="AH79" s="2336"/>
      <c r="AI79" s="2336"/>
      <c r="AJ79" s="2336"/>
      <c r="AK79" s="2336"/>
      <c r="AL79" s="2336"/>
      <c r="AM79" s="2336"/>
      <c r="AN79" s="2337"/>
    </row>
    <row r="80" spans="1:41" ht="12.6" customHeight="1">
      <c r="A80" s="433"/>
      <c r="B80" s="427"/>
      <c r="C80" s="427"/>
      <c r="D80" s="427"/>
      <c r="E80" s="427"/>
      <c r="F80" s="427"/>
      <c r="G80" s="427"/>
      <c r="H80" s="427"/>
      <c r="I80" s="427"/>
      <c r="J80" s="427"/>
      <c r="K80" s="427"/>
      <c r="L80" s="427"/>
      <c r="M80" s="427"/>
      <c r="N80" s="427"/>
      <c r="O80" s="427"/>
      <c r="P80" s="427"/>
      <c r="Q80" s="427"/>
      <c r="R80" s="427"/>
      <c r="S80" s="427"/>
      <c r="T80" s="427"/>
      <c r="U80" s="2300" t="s">
        <v>2253</v>
      </c>
      <c r="V80" s="2300"/>
      <c r="W80" s="2300"/>
      <c r="X80" s="2299"/>
      <c r="Y80" s="2299"/>
      <c r="Z80" s="2299"/>
      <c r="AA80" s="2300" t="s">
        <v>85</v>
      </c>
      <c r="AB80" s="2300"/>
      <c r="AC80" s="2299"/>
      <c r="AD80" s="2299"/>
      <c r="AE80" s="2299"/>
      <c r="AF80" s="2300" t="s">
        <v>84</v>
      </c>
      <c r="AG80" s="2300"/>
      <c r="AH80" s="2299"/>
      <c r="AI80" s="2299"/>
      <c r="AJ80" s="2299"/>
      <c r="AK80" s="2300" t="s">
        <v>83</v>
      </c>
      <c r="AL80" s="2300"/>
      <c r="AM80" s="98"/>
      <c r="AN80" s="99"/>
      <c r="AO80" s="440" t="s">
        <v>1676</v>
      </c>
    </row>
    <row r="81" spans="1:40" ht="12.6" customHeight="1">
      <c r="A81" s="54"/>
      <c r="B81" s="55"/>
      <c r="C81" s="55"/>
      <c r="D81" s="55"/>
      <c r="E81" s="55"/>
      <c r="F81" s="55"/>
      <c r="G81" s="55"/>
      <c r="H81" s="55"/>
      <c r="I81" s="55"/>
      <c r="J81" s="55"/>
      <c r="K81" s="55"/>
      <c r="L81" s="55"/>
      <c r="M81" s="55"/>
      <c r="N81" s="55"/>
      <c r="O81" s="55"/>
      <c r="P81" s="55"/>
      <c r="Q81" s="55"/>
      <c r="R81" s="55"/>
      <c r="S81" s="55"/>
      <c r="T81" s="55"/>
      <c r="U81" s="2300"/>
      <c r="V81" s="2300"/>
      <c r="W81" s="2300"/>
      <c r="X81" s="2299"/>
      <c r="Y81" s="2299"/>
      <c r="Z81" s="2299"/>
      <c r="AA81" s="2300"/>
      <c r="AB81" s="2300"/>
      <c r="AC81" s="2299"/>
      <c r="AD81" s="2299"/>
      <c r="AE81" s="2299"/>
      <c r="AF81" s="2300"/>
      <c r="AG81" s="2300"/>
      <c r="AH81" s="2299"/>
      <c r="AI81" s="2299"/>
      <c r="AJ81" s="2299"/>
      <c r="AK81" s="2300"/>
      <c r="AL81" s="2300"/>
      <c r="AM81" s="98"/>
      <c r="AN81" s="99"/>
    </row>
    <row r="82" spans="1:40" ht="12.6" customHeight="1">
      <c r="A82" s="54"/>
      <c r="B82" s="55"/>
      <c r="C82" s="55"/>
      <c r="D82" s="55"/>
      <c r="E82" s="55"/>
      <c r="F82" s="55"/>
      <c r="G82" s="55"/>
      <c r="H82" s="55"/>
      <c r="I82" s="55"/>
      <c r="J82" s="55"/>
      <c r="K82" s="55"/>
      <c r="L82" s="55"/>
      <c r="M82" s="55"/>
      <c r="N82" s="55"/>
      <c r="O82" s="55"/>
      <c r="P82" s="55"/>
      <c r="Q82" s="55"/>
      <c r="R82" s="55"/>
      <c r="S82" s="55"/>
      <c r="T82" s="55"/>
      <c r="U82" s="2300"/>
      <c r="V82" s="2300"/>
      <c r="W82" s="2300"/>
      <c r="X82" s="2299"/>
      <c r="Y82" s="2299"/>
      <c r="Z82" s="2299"/>
      <c r="AA82" s="2300"/>
      <c r="AB82" s="2300"/>
      <c r="AC82" s="2299"/>
      <c r="AD82" s="2299"/>
      <c r="AE82" s="2299"/>
      <c r="AF82" s="2300"/>
      <c r="AG82" s="2300"/>
      <c r="AH82" s="2299"/>
      <c r="AI82" s="2299"/>
      <c r="AJ82" s="2299"/>
      <c r="AK82" s="2300"/>
      <c r="AL82" s="2300"/>
      <c r="AM82" s="98"/>
      <c r="AN82" s="99"/>
    </row>
    <row r="83" spans="1:40" ht="12.6" customHeight="1">
      <c r="A83" s="54"/>
      <c r="B83" s="55"/>
      <c r="C83" s="55"/>
      <c r="D83" s="55"/>
      <c r="E83" s="55"/>
      <c r="F83" s="55"/>
      <c r="G83" s="55"/>
      <c r="H83" s="55"/>
      <c r="I83" s="55"/>
      <c r="J83" s="55"/>
      <c r="K83" s="55"/>
      <c r="L83" s="55"/>
      <c r="M83" s="55"/>
      <c r="N83" s="55"/>
      <c r="O83" s="55"/>
      <c r="P83" s="55"/>
      <c r="Q83" s="55"/>
      <c r="R83" s="55"/>
      <c r="S83" s="55"/>
      <c r="T83" s="55"/>
      <c r="U83" s="426"/>
      <c r="V83" s="426"/>
      <c r="W83" s="426"/>
      <c r="X83" s="425"/>
      <c r="Y83" s="425"/>
      <c r="Z83" s="425"/>
      <c r="AA83" s="426"/>
      <c r="AB83" s="426"/>
      <c r="AC83" s="425"/>
      <c r="AD83" s="425"/>
      <c r="AE83" s="425"/>
      <c r="AF83" s="426"/>
      <c r="AG83" s="426"/>
      <c r="AH83" s="425"/>
      <c r="AI83" s="425"/>
      <c r="AJ83" s="425"/>
      <c r="AK83" s="426"/>
      <c r="AL83" s="426"/>
      <c r="AM83" s="55"/>
      <c r="AN83" s="56"/>
    </row>
    <row r="84" spans="1:40" ht="12.6" customHeight="1">
      <c r="A84" s="2351" t="s">
        <v>101</v>
      </c>
      <c r="B84" s="2352"/>
      <c r="C84" s="2352"/>
      <c r="D84" s="2352"/>
      <c r="E84" s="2352"/>
      <c r="F84" s="2352"/>
      <c r="G84" s="2352"/>
      <c r="H84" s="2352"/>
      <c r="I84" s="2352"/>
      <c r="J84" s="2352"/>
      <c r="K84" s="2352"/>
      <c r="L84" s="2352"/>
      <c r="M84" s="2352"/>
      <c r="N84" s="2352"/>
      <c r="O84" s="2352"/>
      <c r="P84" s="2352"/>
      <c r="Q84" s="2352"/>
      <c r="R84" s="2352"/>
      <c r="S84" s="2352"/>
      <c r="T84" s="2352"/>
      <c r="U84" s="2352"/>
      <c r="V84" s="2352"/>
      <c r="W84" s="2352"/>
      <c r="X84" s="2352"/>
      <c r="Y84" s="2352"/>
      <c r="Z84" s="2352"/>
      <c r="AA84" s="2352"/>
      <c r="AB84" s="2352"/>
      <c r="AC84" s="2352"/>
      <c r="AD84" s="2352"/>
      <c r="AE84" s="2352"/>
      <c r="AF84" s="2352"/>
      <c r="AG84" s="2352"/>
      <c r="AH84" s="2352"/>
      <c r="AI84" s="2352"/>
      <c r="AJ84" s="2352"/>
      <c r="AK84" s="2352"/>
      <c r="AL84" s="2352"/>
      <c r="AM84" s="2352"/>
      <c r="AN84" s="2353"/>
    </row>
    <row r="85" spans="1:40" ht="12.6" customHeight="1">
      <c r="A85" s="2351"/>
      <c r="B85" s="2352"/>
      <c r="C85" s="2352"/>
      <c r="D85" s="2352"/>
      <c r="E85" s="2352"/>
      <c r="F85" s="2352"/>
      <c r="G85" s="2352"/>
      <c r="H85" s="2352"/>
      <c r="I85" s="2352"/>
      <c r="J85" s="2352"/>
      <c r="K85" s="2352"/>
      <c r="L85" s="2352"/>
      <c r="M85" s="2352"/>
      <c r="N85" s="2352"/>
      <c r="O85" s="2352"/>
      <c r="P85" s="2352"/>
      <c r="Q85" s="2352"/>
      <c r="R85" s="2352"/>
      <c r="S85" s="2352"/>
      <c r="T85" s="2352"/>
      <c r="U85" s="2352"/>
      <c r="V85" s="2352"/>
      <c r="W85" s="2352"/>
      <c r="X85" s="2352"/>
      <c r="Y85" s="2352"/>
      <c r="Z85" s="2352"/>
      <c r="AA85" s="2352"/>
      <c r="AB85" s="2352"/>
      <c r="AC85" s="2352"/>
      <c r="AD85" s="2352"/>
      <c r="AE85" s="2352"/>
      <c r="AF85" s="2352"/>
      <c r="AG85" s="2352"/>
      <c r="AH85" s="2352"/>
      <c r="AI85" s="2352"/>
      <c r="AJ85" s="2352"/>
      <c r="AK85" s="2352"/>
      <c r="AL85" s="2352"/>
      <c r="AM85" s="2352"/>
      <c r="AN85" s="2353"/>
    </row>
    <row r="86" spans="1:40" ht="12.6" customHeight="1">
      <c r="A86" s="2351"/>
      <c r="B86" s="2352"/>
      <c r="C86" s="2352"/>
      <c r="D86" s="2352"/>
      <c r="E86" s="2352"/>
      <c r="F86" s="2352"/>
      <c r="G86" s="2352"/>
      <c r="H86" s="2352"/>
      <c r="I86" s="2352"/>
      <c r="J86" s="2352"/>
      <c r="K86" s="2352"/>
      <c r="L86" s="2352"/>
      <c r="M86" s="2352"/>
      <c r="N86" s="2352"/>
      <c r="O86" s="2352"/>
      <c r="P86" s="2352"/>
      <c r="Q86" s="2352"/>
      <c r="R86" s="2352"/>
      <c r="S86" s="2352"/>
      <c r="T86" s="2352"/>
      <c r="U86" s="2352"/>
      <c r="V86" s="2352"/>
      <c r="W86" s="2352"/>
      <c r="X86" s="2352"/>
      <c r="Y86" s="2352"/>
      <c r="Z86" s="2352"/>
      <c r="AA86" s="2352"/>
      <c r="AB86" s="2352"/>
      <c r="AC86" s="2352"/>
      <c r="AD86" s="2352"/>
      <c r="AE86" s="2352"/>
      <c r="AF86" s="2352"/>
      <c r="AG86" s="2352"/>
      <c r="AH86" s="2352"/>
      <c r="AI86" s="2352"/>
      <c r="AJ86" s="2352"/>
      <c r="AK86" s="2352"/>
      <c r="AL86" s="2352"/>
      <c r="AM86" s="2352"/>
      <c r="AN86" s="2353"/>
    </row>
    <row r="87" spans="1:40" ht="12.6" customHeight="1">
      <c r="A87" s="2373" t="s">
        <v>2382</v>
      </c>
      <c r="B87" s="2374"/>
      <c r="C87" s="2374"/>
      <c r="D87" s="2374"/>
      <c r="E87" s="2374"/>
      <c r="F87" s="2374"/>
      <c r="G87" s="2374"/>
      <c r="H87" s="2374"/>
      <c r="I87" s="2374"/>
      <c r="J87" s="2374"/>
      <c r="K87" s="2374"/>
      <c r="L87" s="2374"/>
      <c r="M87" s="2374"/>
      <c r="N87" s="2374"/>
      <c r="O87" s="2374"/>
      <c r="P87" s="2374"/>
      <c r="Q87" s="2374"/>
      <c r="R87" s="2374"/>
      <c r="S87" s="2374"/>
      <c r="T87" s="2374"/>
      <c r="U87" s="2374"/>
      <c r="V87" s="2374"/>
      <c r="W87" s="2374"/>
      <c r="X87" s="2374"/>
      <c r="Y87" s="2374"/>
      <c r="Z87" s="2374"/>
      <c r="AA87" s="2374"/>
      <c r="AB87" s="2374"/>
      <c r="AC87" s="2374"/>
      <c r="AD87" s="2374"/>
      <c r="AE87" s="2374"/>
      <c r="AF87" s="2374"/>
      <c r="AG87" s="2374"/>
      <c r="AH87" s="2374"/>
      <c r="AI87" s="2374"/>
      <c r="AJ87" s="2374"/>
      <c r="AK87" s="2374"/>
      <c r="AL87" s="2374"/>
      <c r="AM87" s="2374"/>
      <c r="AN87" s="2375"/>
    </row>
    <row r="88" spans="1:40" ht="12.6" customHeight="1">
      <c r="A88" s="2373"/>
      <c r="B88" s="2374"/>
      <c r="C88" s="2374"/>
      <c r="D88" s="2374"/>
      <c r="E88" s="2374"/>
      <c r="F88" s="2374"/>
      <c r="G88" s="2374"/>
      <c r="H88" s="2374"/>
      <c r="I88" s="2374"/>
      <c r="J88" s="2374"/>
      <c r="K88" s="2374"/>
      <c r="L88" s="2374"/>
      <c r="M88" s="2374"/>
      <c r="N88" s="2374"/>
      <c r="O88" s="2374"/>
      <c r="P88" s="2374"/>
      <c r="Q88" s="2374"/>
      <c r="R88" s="2374"/>
      <c r="S88" s="2374"/>
      <c r="T88" s="2374"/>
      <c r="U88" s="2374"/>
      <c r="V88" s="2374"/>
      <c r="W88" s="2374"/>
      <c r="X88" s="2374"/>
      <c r="Y88" s="2374"/>
      <c r="Z88" s="2374"/>
      <c r="AA88" s="2374"/>
      <c r="AB88" s="2374"/>
      <c r="AC88" s="2374"/>
      <c r="AD88" s="2374"/>
      <c r="AE88" s="2374"/>
      <c r="AF88" s="2374"/>
      <c r="AG88" s="2374"/>
      <c r="AH88" s="2374"/>
      <c r="AI88" s="2374"/>
      <c r="AJ88" s="2374"/>
      <c r="AK88" s="2374"/>
      <c r="AL88" s="2374"/>
      <c r="AM88" s="2374"/>
      <c r="AN88" s="2375"/>
    </row>
    <row r="89" spans="1:40" ht="12.6" customHeight="1">
      <c r="A89" s="2373"/>
      <c r="B89" s="2374"/>
      <c r="C89" s="2374"/>
      <c r="D89" s="2374"/>
      <c r="E89" s="2374"/>
      <c r="F89" s="2374"/>
      <c r="G89" s="2374"/>
      <c r="H89" s="2374"/>
      <c r="I89" s="2374"/>
      <c r="J89" s="2374"/>
      <c r="K89" s="2374"/>
      <c r="L89" s="2374"/>
      <c r="M89" s="2374"/>
      <c r="N89" s="2374"/>
      <c r="O89" s="2374"/>
      <c r="P89" s="2374"/>
      <c r="Q89" s="2374"/>
      <c r="R89" s="2374"/>
      <c r="S89" s="2374"/>
      <c r="T89" s="2374"/>
      <c r="U89" s="2374"/>
      <c r="V89" s="2374"/>
      <c r="W89" s="2374"/>
      <c r="X89" s="2374"/>
      <c r="Y89" s="2374"/>
      <c r="Z89" s="2374"/>
      <c r="AA89" s="2374"/>
      <c r="AB89" s="2374"/>
      <c r="AC89" s="2374"/>
      <c r="AD89" s="2374"/>
      <c r="AE89" s="2374"/>
      <c r="AF89" s="2374"/>
      <c r="AG89" s="2374"/>
      <c r="AH89" s="2374"/>
      <c r="AI89" s="2374"/>
      <c r="AJ89" s="2374"/>
      <c r="AK89" s="2374"/>
      <c r="AL89" s="2374"/>
      <c r="AM89" s="2374"/>
      <c r="AN89" s="2375"/>
    </row>
    <row r="90" spans="1:40" ht="12.6" customHeight="1">
      <c r="A90" s="54"/>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6"/>
    </row>
    <row r="91" spans="1:40" ht="12.6" customHeight="1">
      <c r="A91" s="2342" t="s">
        <v>103</v>
      </c>
      <c r="B91" s="2343"/>
      <c r="C91" s="2343"/>
      <c r="D91" s="2343"/>
      <c r="E91" s="2343"/>
      <c r="F91" s="2343"/>
      <c r="G91" s="2343"/>
      <c r="H91" s="2343"/>
      <c r="I91" s="2343"/>
      <c r="J91" s="2343"/>
      <c r="K91" s="2343"/>
      <c r="L91" s="2343"/>
      <c r="M91" s="2343"/>
      <c r="N91" s="2343"/>
      <c r="O91" s="2343"/>
      <c r="P91" s="2343"/>
      <c r="Q91" s="2343"/>
      <c r="R91" s="2343"/>
      <c r="S91" s="2343"/>
      <c r="T91" s="2343"/>
      <c r="U91" s="2343"/>
      <c r="V91" s="2343"/>
      <c r="W91" s="2343"/>
      <c r="X91" s="2343"/>
      <c r="Y91" s="2343"/>
      <c r="Z91" s="2343"/>
      <c r="AA91" s="2343"/>
      <c r="AB91" s="2343"/>
      <c r="AC91" s="2343"/>
      <c r="AD91" s="2343"/>
      <c r="AE91" s="2343"/>
      <c r="AF91" s="2343"/>
      <c r="AG91" s="2343"/>
      <c r="AH91" s="2343"/>
      <c r="AI91" s="2343"/>
      <c r="AJ91" s="2343"/>
      <c r="AK91" s="2343"/>
      <c r="AL91" s="2343"/>
      <c r="AM91" s="2343"/>
      <c r="AN91" s="2344"/>
    </row>
    <row r="92" spans="1:40" ht="12.6" customHeight="1">
      <c r="A92" s="2342"/>
      <c r="B92" s="2343"/>
      <c r="C92" s="2343"/>
      <c r="D92" s="2343"/>
      <c r="E92" s="2343"/>
      <c r="F92" s="2343"/>
      <c r="G92" s="2343"/>
      <c r="H92" s="2343"/>
      <c r="I92" s="2343"/>
      <c r="J92" s="2343"/>
      <c r="K92" s="2343"/>
      <c r="L92" s="2343"/>
      <c r="M92" s="2343"/>
      <c r="N92" s="2343"/>
      <c r="O92" s="2343"/>
      <c r="P92" s="2343"/>
      <c r="Q92" s="2343"/>
      <c r="R92" s="2343"/>
      <c r="S92" s="2343"/>
      <c r="T92" s="2343"/>
      <c r="U92" s="2343"/>
      <c r="V92" s="2343"/>
      <c r="W92" s="2343"/>
      <c r="X92" s="2343"/>
      <c r="Y92" s="2343"/>
      <c r="Z92" s="2343"/>
      <c r="AA92" s="2343"/>
      <c r="AB92" s="2343"/>
      <c r="AC92" s="2343"/>
      <c r="AD92" s="2343"/>
      <c r="AE92" s="2343"/>
      <c r="AF92" s="2343"/>
      <c r="AG92" s="2343"/>
      <c r="AH92" s="2343"/>
      <c r="AI92" s="2343"/>
      <c r="AJ92" s="2343"/>
      <c r="AK92" s="2343"/>
      <c r="AL92" s="2343"/>
      <c r="AM92" s="2343"/>
      <c r="AN92" s="2344"/>
    </row>
    <row r="93" spans="1:40" ht="12.6" customHeight="1">
      <c r="A93" s="2342" t="s">
        <v>104</v>
      </c>
      <c r="B93" s="2343"/>
      <c r="C93" s="2343"/>
      <c r="D93" s="2343"/>
      <c r="E93" s="2343"/>
      <c r="F93" s="2343"/>
      <c r="G93" s="2343"/>
      <c r="H93" s="2343"/>
      <c r="I93" s="2343"/>
      <c r="J93" s="2343"/>
      <c r="K93" s="2343"/>
      <c r="L93" s="2343"/>
      <c r="M93" s="2343"/>
      <c r="N93" s="2343"/>
      <c r="O93" s="2343"/>
      <c r="P93" s="2343"/>
      <c r="Q93" s="2343"/>
      <c r="R93" s="2343"/>
      <c r="S93" s="2343"/>
      <c r="T93" s="2343"/>
      <c r="U93" s="2343"/>
      <c r="V93" s="2343"/>
      <c r="W93" s="2343"/>
      <c r="X93" s="2343"/>
      <c r="Y93" s="2343"/>
      <c r="Z93" s="2343"/>
      <c r="AA93" s="2343"/>
      <c r="AB93" s="2343"/>
      <c r="AC93" s="2343"/>
      <c r="AD93" s="2343"/>
      <c r="AE93" s="2343"/>
      <c r="AF93" s="2343"/>
      <c r="AG93" s="2343"/>
      <c r="AH93" s="2343"/>
      <c r="AI93" s="2343"/>
      <c r="AJ93" s="2343"/>
      <c r="AK93" s="2343"/>
      <c r="AL93" s="2343"/>
      <c r="AM93" s="2343"/>
      <c r="AN93" s="2344"/>
    </row>
    <row r="94" spans="1:40" ht="12.6" customHeight="1">
      <c r="A94" s="2342"/>
      <c r="B94" s="2343"/>
      <c r="C94" s="2343"/>
      <c r="D94" s="2343"/>
      <c r="E94" s="2343"/>
      <c r="F94" s="2343"/>
      <c r="G94" s="2343"/>
      <c r="H94" s="2343"/>
      <c r="I94" s="2343"/>
      <c r="J94" s="2343"/>
      <c r="K94" s="2343"/>
      <c r="L94" s="2343"/>
      <c r="M94" s="2343"/>
      <c r="N94" s="2343"/>
      <c r="O94" s="2343"/>
      <c r="P94" s="2343"/>
      <c r="Q94" s="2343"/>
      <c r="R94" s="2343"/>
      <c r="S94" s="2343"/>
      <c r="T94" s="2343"/>
      <c r="U94" s="2343"/>
      <c r="V94" s="2343"/>
      <c r="W94" s="2343"/>
      <c r="X94" s="2343"/>
      <c r="Y94" s="2343"/>
      <c r="Z94" s="2343"/>
      <c r="AA94" s="2343"/>
      <c r="AB94" s="2343"/>
      <c r="AC94" s="2343"/>
      <c r="AD94" s="2343"/>
      <c r="AE94" s="2343"/>
      <c r="AF94" s="2343"/>
      <c r="AG94" s="2343"/>
      <c r="AH94" s="2343"/>
      <c r="AI94" s="2343"/>
      <c r="AJ94" s="2343"/>
      <c r="AK94" s="2343"/>
      <c r="AL94" s="2343"/>
      <c r="AM94" s="2343"/>
      <c r="AN94" s="2344"/>
    </row>
    <row r="95" spans="1:40" ht="12.6" customHeight="1">
      <c r="A95" s="2342" t="s">
        <v>105</v>
      </c>
      <c r="B95" s="2343"/>
      <c r="C95" s="2343"/>
      <c r="D95" s="2343"/>
      <c r="E95" s="2343"/>
      <c r="F95" s="2343"/>
      <c r="G95" s="2343"/>
      <c r="H95" s="2343"/>
      <c r="I95" s="2343"/>
      <c r="J95" s="2343"/>
      <c r="K95" s="2343"/>
      <c r="L95" s="2343"/>
      <c r="M95" s="2343"/>
      <c r="N95" s="2343"/>
      <c r="O95" s="2343"/>
      <c r="P95" s="2343"/>
      <c r="Q95" s="2343"/>
      <c r="R95" s="2343"/>
      <c r="S95" s="2343"/>
      <c r="T95" s="2343"/>
      <c r="U95" s="2343"/>
      <c r="V95" s="2343"/>
      <c r="W95" s="2343"/>
      <c r="X95" s="2343"/>
      <c r="Y95" s="2343"/>
      <c r="Z95" s="2343"/>
      <c r="AA95" s="2343"/>
      <c r="AB95" s="2343"/>
      <c r="AC95" s="2343"/>
      <c r="AD95" s="2343"/>
      <c r="AE95" s="2343"/>
      <c r="AF95" s="2343"/>
      <c r="AG95" s="2343"/>
      <c r="AH95" s="2343"/>
      <c r="AI95" s="2343"/>
      <c r="AJ95" s="2343"/>
      <c r="AK95" s="2343"/>
      <c r="AL95" s="2343"/>
      <c r="AM95" s="2343"/>
      <c r="AN95" s="2344"/>
    </row>
    <row r="96" spans="1:40" ht="12.6" customHeight="1">
      <c r="A96" s="2342"/>
      <c r="B96" s="2343"/>
      <c r="C96" s="2343"/>
      <c r="D96" s="2343"/>
      <c r="E96" s="2343"/>
      <c r="F96" s="2343"/>
      <c r="G96" s="2343"/>
      <c r="H96" s="2343"/>
      <c r="I96" s="2343"/>
      <c r="J96" s="2343"/>
      <c r="K96" s="2343"/>
      <c r="L96" s="2343"/>
      <c r="M96" s="2343"/>
      <c r="N96" s="2343"/>
      <c r="O96" s="2343"/>
      <c r="P96" s="2343"/>
      <c r="Q96" s="2343"/>
      <c r="R96" s="2343"/>
      <c r="S96" s="2343"/>
      <c r="T96" s="2343"/>
      <c r="U96" s="2343"/>
      <c r="V96" s="2343"/>
      <c r="W96" s="2343"/>
      <c r="X96" s="2343"/>
      <c r="Y96" s="2343"/>
      <c r="Z96" s="2343"/>
      <c r="AA96" s="2343"/>
      <c r="AB96" s="2343"/>
      <c r="AC96" s="2343"/>
      <c r="AD96" s="2343"/>
      <c r="AE96" s="2343"/>
      <c r="AF96" s="2343"/>
      <c r="AG96" s="2343"/>
      <c r="AH96" s="2343"/>
      <c r="AI96" s="2343"/>
      <c r="AJ96" s="2343"/>
      <c r="AK96" s="2343"/>
      <c r="AL96" s="2343"/>
      <c r="AM96" s="2343"/>
      <c r="AN96" s="2344"/>
    </row>
    <row r="97" spans="1:40" ht="12.6" customHeight="1">
      <c r="A97" s="2342" t="s">
        <v>106</v>
      </c>
      <c r="B97" s="2343"/>
      <c r="C97" s="2343"/>
      <c r="D97" s="2343"/>
      <c r="E97" s="2343"/>
      <c r="F97" s="2343"/>
      <c r="G97" s="2343"/>
      <c r="H97" s="2343"/>
      <c r="I97" s="2343"/>
      <c r="J97" s="2343"/>
      <c r="K97" s="2343"/>
      <c r="L97" s="2343"/>
      <c r="M97" s="2343"/>
      <c r="N97" s="2343"/>
      <c r="O97" s="2343"/>
      <c r="P97" s="2343"/>
      <c r="Q97" s="2343"/>
      <c r="R97" s="2343"/>
      <c r="S97" s="2343"/>
      <c r="T97" s="2343"/>
      <c r="U97" s="2343"/>
      <c r="V97" s="2343"/>
      <c r="W97" s="2343"/>
      <c r="X97" s="2343"/>
      <c r="Y97" s="2343"/>
      <c r="Z97" s="2343"/>
      <c r="AA97" s="2343"/>
      <c r="AB97" s="2343"/>
      <c r="AC97" s="2343"/>
      <c r="AD97" s="2343"/>
      <c r="AE97" s="2343"/>
      <c r="AF97" s="2343"/>
      <c r="AG97" s="2343"/>
      <c r="AH97" s="2343"/>
      <c r="AI97" s="2343"/>
      <c r="AJ97" s="2343"/>
      <c r="AK97" s="2343"/>
      <c r="AL97" s="2343"/>
      <c r="AM97" s="2343"/>
      <c r="AN97" s="2344"/>
    </row>
    <row r="98" spans="1:40" ht="12.6" customHeight="1">
      <c r="A98" s="2342"/>
      <c r="B98" s="2343"/>
      <c r="C98" s="2343"/>
      <c r="D98" s="2343"/>
      <c r="E98" s="2343"/>
      <c r="F98" s="2343"/>
      <c r="G98" s="2343"/>
      <c r="H98" s="2343"/>
      <c r="I98" s="2343"/>
      <c r="J98" s="2343"/>
      <c r="K98" s="2343"/>
      <c r="L98" s="2343"/>
      <c r="M98" s="2343"/>
      <c r="N98" s="2343"/>
      <c r="O98" s="2343"/>
      <c r="P98" s="2343"/>
      <c r="Q98" s="2343"/>
      <c r="R98" s="2343"/>
      <c r="S98" s="2343"/>
      <c r="T98" s="2343"/>
      <c r="U98" s="2343"/>
      <c r="V98" s="2343"/>
      <c r="W98" s="2343"/>
      <c r="X98" s="2343"/>
      <c r="Y98" s="2343"/>
      <c r="Z98" s="2343"/>
      <c r="AA98" s="2343"/>
      <c r="AB98" s="2343"/>
      <c r="AC98" s="2343"/>
      <c r="AD98" s="2343"/>
      <c r="AE98" s="2343"/>
      <c r="AF98" s="2343"/>
      <c r="AG98" s="2343"/>
      <c r="AH98" s="2343"/>
      <c r="AI98" s="2343"/>
      <c r="AJ98" s="2343"/>
      <c r="AK98" s="2343"/>
      <c r="AL98" s="2343"/>
      <c r="AM98" s="2343"/>
      <c r="AN98" s="2344"/>
    </row>
    <row r="99" spans="1:40" ht="12.6" customHeight="1">
      <c r="A99" s="2342"/>
      <c r="B99" s="2343"/>
      <c r="C99" s="2343"/>
      <c r="D99" s="2343"/>
      <c r="E99" s="2343"/>
      <c r="F99" s="2343"/>
      <c r="G99" s="2343"/>
      <c r="H99" s="2343"/>
      <c r="I99" s="2343"/>
      <c r="J99" s="2343"/>
      <c r="K99" s="2343"/>
      <c r="L99" s="2343"/>
      <c r="M99" s="2343"/>
      <c r="N99" s="2343"/>
      <c r="O99" s="2343"/>
      <c r="P99" s="2343"/>
      <c r="Q99" s="2343"/>
      <c r="R99" s="2343"/>
      <c r="S99" s="2343"/>
      <c r="T99" s="2343"/>
      <c r="U99" s="2343"/>
      <c r="V99" s="2343"/>
      <c r="W99" s="2343"/>
      <c r="X99" s="2343"/>
      <c r="Y99" s="2343"/>
      <c r="Z99" s="2343"/>
      <c r="AA99" s="2343"/>
      <c r="AB99" s="2343"/>
      <c r="AC99" s="2343"/>
      <c r="AD99" s="2343"/>
      <c r="AE99" s="2343"/>
      <c r="AF99" s="2343"/>
      <c r="AG99" s="2343"/>
      <c r="AH99" s="2343"/>
      <c r="AI99" s="2343"/>
      <c r="AJ99" s="2343"/>
      <c r="AK99" s="2343"/>
      <c r="AL99" s="2343"/>
      <c r="AM99" s="2343"/>
      <c r="AN99" s="2344"/>
    </row>
    <row r="100" spans="1:40" ht="12.6" customHeight="1">
      <c r="A100" s="2342"/>
      <c r="B100" s="2343"/>
      <c r="C100" s="2343"/>
      <c r="D100" s="2343"/>
      <c r="E100" s="2343"/>
      <c r="F100" s="2343"/>
      <c r="G100" s="2343"/>
      <c r="H100" s="2343"/>
      <c r="I100" s="2343"/>
      <c r="J100" s="2343"/>
      <c r="K100" s="2343"/>
      <c r="L100" s="2343"/>
      <c r="M100" s="2343"/>
      <c r="N100" s="2343"/>
      <c r="O100" s="2343"/>
      <c r="P100" s="2343"/>
      <c r="Q100" s="2343"/>
      <c r="R100" s="2343"/>
      <c r="S100" s="2343"/>
      <c r="T100" s="2343"/>
      <c r="U100" s="2343"/>
      <c r="V100" s="2343"/>
      <c r="W100" s="2343"/>
      <c r="X100" s="2343"/>
      <c r="Y100" s="2343"/>
      <c r="Z100" s="2343"/>
      <c r="AA100" s="2343"/>
      <c r="AB100" s="2343"/>
      <c r="AC100" s="2343"/>
      <c r="AD100" s="2343"/>
      <c r="AE100" s="2343"/>
      <c r="AF100" s="2343"/>
      <c r="AG100" s="2343"/>
      <c r="AH100" s="2343"/>
      <c r="AI100" s="2343"/>
      <c r="AJ100" s="2343"/>
      <c r="AK100" s="2343"/>
      <c r="AL100" s="2343"/>
      <c r="AM100" s="2343"/>
      <c r="AN100" s="2344"/>
    </row>
    <row r="101" spans="1:40" ht="12.6" customHeight="1">
      <c r="A101" s="2348" t="s">
        <v>92</v>
      </c>
      <c r="B101" s="2283"/>
      <c r="C101" s="2283"/>
      <c r="D101" s="2283"/>
      <c r="E101" s="2283"/>
      <c r="F101" s="2283"/>
      <c r="G101" s="2283"/>
      <c r="H101" s="2283"/>
      <c r="I101" s="2283"/>
      <c r="J101" s="2283"/>
      <c r="K101" s="2283"/>
      <c r="L101" s="2283"/>
      <c r="M101" s="2283"/>
      <c r="N101" s="2283"/>
      <c r="O101" s="2283"/>
      <c r="P101" s="2283"/>
      <c r="Q101" s="2283"/>
      <c r="R101" s="2283"/>
      <c r="S101" s="2283"/>
      <c r="T101" s="2283"/>
      <c r="U101" s="2283"/>
      <c r="V101" s="2283"/>
      <c r="W101" s="2283"/>
      <c r="X101" s="2283"/>
      <c r="Y101" s="2283"/>
      <c r="Z101" s="2283"/>
      <c r="AA101" s="2283"/>
      <c r="AB101" s="2283"/>
      <c r="AC101" s="2283"/>
      <c r="AD101" s="2283"/>
      <c r="AE101" s="2283"/>
      <c r="AF101" s="2283"/>
      <c r="AG101" s="2283"/>
      <c r="AH101" s="2283"/>
      <c r="AI101" s="2283"/>
      <c r="AJ101" s="2283"/>
      <c r="AK101" s="2283"/>
      <c r="AL101" s="2283"/>
      <c r="AM101" s="2283"/>
      <c r="AN101" s="2349"/>
    </row>
    <row r="102" spans="1:40" ht="12.6" customHeight="1">
      <c r="A102" s="2348"/>
      <c r="B102" s="2283"/>
      <c r="C102" s="2283"/>
      <c r="D102" s="2283"/>
      <c r="E102" s="2283"/>
      <c r="F102" s="2283"/>
      <c r="G102" s="2283"/>
      <c r="H102" s="2283"/>
      <c r="I102" s="2283"/>
      <c r="J102" s="2283"/>
      <c r="K102" s="2283"/>
      <c r="L102" s="2283"/>
      <c r="M102" s="2283"/>
      <c r="N102" s="2283"/>
      <c r="O102" s="2283"/>
      <c r="P102" s="2283"/>
      <c r="Q102" s="2283"/>
      <c r="R102" s="2283"/>
      <c r="S102" s="2283"/>
      <c r="T102" s="2283"/>
      <c r="U102" s="2283"/>
      <c r="V102" s="2283"/>
      <c r="W102" s="2283"/>
      <c r="X102" s="2283"/>
      <c r="Y102" s="2283"/>
      <c r="Z102" s="2283"/>
      <c r="AA102" s="2283"/>
      <c r="AB102" s="2283"/>
      <c r="AC102" s="2283"/>
      <c r="AD102" s="2283"/>
      <c r="AE102" s="2283"/>
      <c r="AF102" s="2283"/>
      <c r="AG102" s="2283"/>
      <c r="AH102" s="2283"/>
      <c r="AI102" s="2283"/>
      <c r="AJ102" s="2283"/>
      <c r="AK102" s="2283"/>
      <c r="AL102" s="2283"/>
      <c r="AM102" s="2283"/>
      <c r="AN102" s="2349"/>
    </row>
    <row r="103" spans="1:40" ht="12.6" customHeight="1">
      <c r="A103" s="2376"/>
      <c r="B103" s="2284"/>
      <c r="C103" s="2284"/>
      <c r="D103" s="2284"/>
      <c r="E103" s="2284"/>
      <c r="F103" s="2284"/>
      <c r="G103" s="2284"/>
      <c r="H103" s="2284"/>
      <c r="I103" s="2284"/>
      <c r="J103" s="2284"/>
      <c r="K103" s="2284"/>
      <c r="L103" s="2284"/>
      <c r="M103" s="2284"/>
      <c r="N103" s="2284"/>
      <c r="O103" s="2284"/>
      <c r="P103" s="2284"/>
      <c r="Q103" s="2284"/>
      <c r="R103" s="2284"/>
      <c r="S103" s="2284"/>
      <c r="T103" s="2284"/>
      <c r="U103" s="2284"/>
      <c r="V103" s="2284"/>
      <c r="W103" s="2284"/>
      <c r="X103" s="2284"/>
      <c r="Y103" s="2284"/>
      <c r="Z103" s="2284"/>
      <c r="AA103" s="2284"/>
      <c r="AB103" s="2284"/>
      <c r="AC103" s="2284"/>
      <c r="AD103" s="2284"/>
      <c r="AE103" s="2284"/>
      <c r="AF103" s="2284"/>
      <c r="AG103" s="2284"/>
      <c r="AH103" s="2284"/>
      <c r="AI103" s="2284"/>
      <c r="AJ103" s="2284"/>
      <c r="AK103" s="2284"/>
      <c r="AL103" s="2284"/>
      <c r="AM103" s="2284"/>
      <c r="AN103" s="2377"/>
    </row>
    <row r="104" spans="1:40" ht="12.6" customHeight="1">
      <c r="A104" s="101"/>
      <c r="B104" s="2338" t="s">
        <v>93</v>
      </c>
      <c r="C104" s="2338"/>
      <c r="D104" s="2338"/>
      <c r="E104" s="2338"/>
      <c r="F104" s="2338"/>
      <c r="G104" s="2338"/>
      <c r="H104" s="2338"/>
      <c r="I104" s="52"/>
      <c r="J104" s="2321" t="str">
        <f>J37</f>
        <v xml:space="preserve"> - </v>
      </c>
      <c r="K104" s="2322"/>
      <c r="L104" s="2322"/>
      <c r="M104" s="2322"/>
      <c r="N104" s="2322"/>
      <c r="O104" s="2322"/>
      <c r="P104" s="2322"/>
      <c r="Q104" s="2322"/>
      <c r="R104" s="2322"/>
      <c r="S104" s="2322"/>
      <c r="T104" s="2322"/>
      <c r="U104" s="2322"/>
      <c r="V104" s="2322"/>
      <c r="W104" s="2322"/>
      <c r="X104" s="2322"/>
      <c r="Y104" s="2322"/>
      <c r="Z104" s="2322"/>
      <c r="AA104" s="2322"/>
      <c r="AB104" s="2322"/>
      <c r="AC104" s="2322"/>
      <c r="AD104" s="2322"/>
      <c r="AE104" s="2322"/>
      <c r="AF104" s="2322"/>
      <c r="AG104" s="2322"/>
      <c r="AH104" s="2322"/>
      <c r="AI104" s="2322"/>
      <c r="AJ104" s="2322"/>
      <c r="AK104" s="2322"/>
      <c r="AL104" s="2322"/>
      <c r="AM104" s="2322"/>
      <c r="AN104" s="2323"/>
    </row>
    <row r="105" spans="1:40" ht="12.6" customHeight="1">
      <c r="A105" s="64"/>
      <c r="B105" s="2339"/>
      <c r="C105" s="2339"/>
      <c r="D105" s="2339"/>
      <c r="E105" s="2339"/>
      <c r="F105" s="2339"/>
      <c r="G105" s="2339"/>
      <c r="H105" s="2339"/>
      <c r="I105" s="56"/>
      <c r="J105" s="2324"/>
      <c r="K105" s="2325"/>
      <c r="L105" s="2325"/>
      <c r="M105" s="2325"/>
      <c r="N105" s="2325"/>
      <c r="O105" s="2325"/>
      <c r="P105" s="2325"/>
      <c r="Q105" s="2325"/>
      <c r="R105" s="2325"/>
      <c r="S105" s="2325"/>
      <c r="T105" s="2325"/>
      <c r="U105" s="2325"/>
      <c r="V105" s="2325"/>
      <c r="W105" s="2325"/>
      <c r="X105" s="2325"/>
      <c r="Y105" s="2325"/>
      <c r="Z105" s="2325"/>
      <c r="AA105" s="2325"/>
      <c r="AB105" s="2325"/>
      <c r="AC105" s="2325"/>
      <c r="AD105" s="2325"/>
      <c r="AE105" s="2325"/>
      <c r="AF105" s="2325"/>
      <c r="AG105" s="2325"/>
      <c r="AH105" s="2325"/>
      <c r="AI105" s="2325"/>
      <c r="AJ105" s="2325"/>
      <c r="AK105" s="2325"/>
      <c r="AL105" s="2325"/>
      <c r="AM105" s="2325"/>
      <c r="AN105" s="2326"/>
    </row>
    <row r="106" spans="1:40" ht="12.6" customHeight="1">
      <c r="A106" s="57"/>
      <c r="B106" s="2340"/>
      <c r="C106" s="2340"/>
      <c r="D106" s="2340"/>
      <c r="E106" s="2340"/>
      <c r="F106" s="2340"/>
      <c r="G106" s="2340"/>
      <c r="H106" s="2340"/>
      <c r="I106" s="59"/>
      <c r="J106" s="2327"/>
      <c r="K106" s="2328"/>
      <c r="L106" s="2328"/>
      <c r="M106" s="2328"/>
      <c r="N106" s="2328"/>
      <c r="O106" s="2328"/>
      <c r="P106" s="2328"/>
      <c r="Q106" s="2328"/>
      <c r="R106" s="2328"/>
      <c r="S106" s="2328"/>
      <c r="T106" s="2328"/>
      <c r="U106" s="2328"/>
      <c r="V106" s="2328"/>
      <c r="W106" s="2328"/>
      <c r="X106" s="2328"/>
      <c r="Y106" s="2328"/>
      <c r="Z106" s="2328"/>
      <c r="AA106" s="2328"/>
      <c r="AB106" s="2328"/>
      <c r="AC106" s="2328"/>
      <c r="AD106" s="2328"/>
      <c r="AE106" s="2328"/>
      <c r="AF106" s="2328"/>
      <c r="AG106" s="2328"/>
      <c r="AH106" s="2328"/>
      <c r="AI106" s="2328"/>
      <c r="AJ106" s="2328"/>
      <c r="AK106" s="2328"/>
      <c r="AL106" s="2328"/>
      <c r="AM106" s="2328"/>
      <c r="AN106" s="2329"/>
    </row>
    <row r="107" spans="1:40" ht="12.6" customHeight="1">
      <c r="A107" s="101"/>
      <c r="B107" s="2338" t="s">
        <v>94</v>
      </c>
      <c r="C107" s="2338"/>
      <c r="D107" s="2338"/>
      <c r="E107" s="2338"/>
      <c r="F107" s="2338"/>
      <c r="G107" s="2338"/>
      <c r="H107" s="2338"/>
      <c r="I107" s="52"/>
      <c r="J107" s="2308">
        <f>J40</f>
        <v>0</v>
      </c>
      <c r="K107" s="2309"/>
      <c r="L107" s="2309"/>
      <c r="M107" s="2309"/>
      <c r="N107" s="2309"/>
      <c r="O107" s="2309"/>
      <c r="P107" s="2309"/>
      <c r="Q107" s="2309"/>
      <c r="R107" s="2309"/>
      <c r="S107" s="2309"/>
      <c r="T107" s="2309"/>
      <c r="U107" s="2309"/>
      <c r="V107" s="2309"/>
      <c r="W107" s="2309"/>
      <c r="X107" s="2309"/>
      <c r="Y107" s="2309"/>
      <c r="Z107" s="2309"/>
      <c r="AA107" s="2309"/>
      <c r="AB107" s="2309"/>
      <c r="AC107" s="2309"/>
      <c r="AD107" s="2309"/>
      <c r="AE107" s="2309"/>
      <c r="AF107" s="2309"/>
      <c r="AG107" s="2309"/>
      <c r="AH107" s="2309"/>
      <c r="AI107" s="2309"/>
      <c r="AJ107" s="2309"/>
      <c r="AK107" s="2309"/>
      <c r="AL107" s="2309"/>
      <c r="AM107" s="2309"/>
      <c r="AN107" s="2310"/>
    </row>
    <row r="108" spans="1:40" ht="12.6" customHeight="1">
      <c r="A108" s="64"/>
      <c r="B108" s="2339"/>
      <c r="C108" s="2339"/>
      <c r="D108" s="2339"/>
      <c r="E108" s="2339"/>
      <c r="F108" s="2339"/>
      <c r="G108" s="2339"/>
      <c r="H108" s="2339"/>
      <c r="I108" s="56"/>
      <c r="J108" s="2311"/>
      <c r="K108" s="2312"/>
      <c r="L108" s="2312"/>
      <c r="M108" s="2312"/>
      <c r="N108" s="2312"/>
      <c r="O108" s="2312"/>
      <c r="P108" s="2312"/>
      <c r="Q108" s="2312"/>
      <c r="R108" s="2312"/>
      <c r="S108" s="2312"/>
      <c r="T108" s="2312"/>
      <c r="U108" s="2312"/>
      <c r="V108" s="2312"/>
      <c r="W108" s="2312"/>
      <c r="X108" s="2312"/>
      <c r="Y108" s="2312"/>
      <c r="Z108" s="2312"/>
      <c r="AA108" s="2312"/>
      <c r="AB108" s="2312"/>
      <c r="AC108" s="2312"/>
      <c r="AD108" s="2312"/>
      <c r="AE108" s="2312"/>
      <c r="AF108" s="2312"/>
      <c r="AG108" s="2312"/>
      <c r="AH108" s="2312"/>
      <c r="AI108" s="2312"/>
      <c r="AJ108" s="2312"/>
      <c r="AK108" s="2312"/>
      <c r="AL108" s="2312"/>
      <c r="AM108" s="2312"/>
      <c r="AN108" s="2313"/>
    </row>
    <row r="109" spans="1:40" ht="12.6" customHeight="1">
      <c r="A109" s="57"/>
      <c r="B109" s="2340"/>
      <c r="C109" s="2340"/>
      <c r="D109" s="2340"/>
      <c r="E109" s="2340"/>
      <c r="F109" s="2340"/>
      <c r="G109" s="2340"/>
      <c r="H109" s="2340"/>
      <c r="I109" s="59"/>
      <c r="J109" s="2314"/>
      <c r="K109" s="2315"/>
      <c r="L109" s="2315"/>
      <c r="M109" s="2315"/>
      <c r="N109" s="2315"/>
      <c r="O109" s="2315"/>
      <c r="P109" s="2315"/>
      <c r="Q109" s="2315"/>
      <c r="R109" s="2315"/>
      <c r="S109" s="2315"/>
      <c r="T109" s="2315"/>
      <c r="U109" s="2315"/>
      <c r="V109" s="2315"/>
      <c r="W109" s="2315"/>
      <c r="X109" s="2315"/>
      <c r="Y109" s="2315"/>
      <c r="Z109" s="2315"/>
      <c r="AA109" s="2315"/>
      <c r="AB109" s="2315"/>
      <c r="AC109" s="2315"/>
      <c r="AD109" s="2315"/>
      <c r="AE109" s="2315"/>
      <c r="AF109" s="2315"/>
      <c r="AG109" s="2315"/>
      <c r="AH109" s="2315"/>
      <c r="AI109" s="2315"/>
      <c r="AJ109" s="2315"/>
      <c r="AK109" s="2315"/>
      <c r="AL109" s="2315"/>
      <c r="AM109" s="2315"/>
      <c r="AN109" s="2316"/>
    </row>
    <row r="110" spans="1:40" ht="12.6" customHeight="1">
      <c r="A110" s="101"/>
      <c r="B110" s="2338" t="s">
        <v>95</v>
      </c>
      <c r="C110" s="2338"/>
      <c r="D110" s="2338"/>
      <c r="E110" s="2338"/>
      <c r="F110" s="2338"/>
      <c r="G110" s="2338"/>
      <c r="H110" s="2338"/>
      <c r="I110" s="52"/>
      <c r="J110" s="2305" t="s">
        <v>2264</v>
      </c>
      <c r="K110" s="2305"/>
      <c r="L110" s="2305"/>
      <c r="M110" s="2318">
        <f>M43</f>
        <v>0</v>
      </c>
      <c r="N110" s="2319"/>
      <c r="O110" s="2319"/>
      <c r="P110" s="2305" t="s">
        <v>85</v>
      </c>
      <c r="Q110" s="2305"/>
      <c r="R110" s="2318">
        <f>R43</f>
        <v>0</v>
      </c>
      <c r="S110" s="2319"/>
      <c r="T110" s="2319"/>
      <c r="U110" s="2305" t="s">
        <v>84</v>
      </c>
      <c r="V110" s="2305"/>
      <c r="W110" s="2318">
        <f>W43</f>
        <v>0</v>
      </c>
      <c r="X110" s="2319"/>
      <c r="Y110" s="2319"/>
      <c r="Z110" s="2305" t="s">
        <v>83</v>
      </c>
      <c r="AA110" s="2305"/>
      <c r="AB110" s="51"/>
      <c r="AC110" s="51"/>
      <c r="AD110" s="51"/>
      <c r="AE110" s="51"/>
      <c r="AF110" s="51"/>
      <c r="AG110" s="51"/>
      <c r="AH110" s="51"/>
      <c r="AI110" s="51"/>
      <c r="AJ110" s="51"/>
      <c r="AK110" s="51"/>
      <c r="AL110" s="51"/>
      <c r="AM110" s="51"/>
      <c r="AN110" s="52"/>
    </row>
    <row r="111" spans="1:40" ht="12.6" customHeight="1">
      <c r="A111" s="64"/>
      <c r="B111" s="2339"/>
      <c r="C111" s="2339"/>
      <c r="D111" s="2339"/>
      <c r="E111" s="2339"/>
      <c r="F111" s="2339"/>
      <c r="G111" s="2339"/>
      <c r="H111" s="2339"/>
      <c r="I111" s="56"/>
      <c r="J111" s="2300"/>
      <c r="K111" s="2300"/>
      <c r="L111" s="2300"/>
      <c r="M111" s="2299"/>
      <c r="N111" s="2299"/>
      <c r="O111" s="2299"/>
      <c r="P111" s="2300"/>
      <c r="Q111" s="2300"/>
      <c r="R111" s="2299"/>
      <c r="S111" s="2299"/>
      <c r="T111" s="2299"/>
      <c r="U111" s="2300"/>
      <c r="V111" s="2300"/>
      <c r="W111" s="2299"/>
      <c r="X111" s="2299"/>
      <c r="Y111" s="2299"/>
      <c r="Z111" s="2300"/>
      <c r="AA111" s="2300"/>
      <c r="AB111" s="55"/>
      <c r="AC111" s="55"/>
      <c r="AD111" s="55"/>
      <c r="AE111" s="55"/>
      <c r="AF111" s="55"/>
      <c r="AG111" s="55"/>
      <c r="AH111" s="55"/>
      <c r="AI111" s="55"/>
      <c r="AJ111" s="55"/>
      <c r="AK111" s="55"/>
      <c r="AL111" s="55"/>
      <c r="AM111" s="55"/>
      <c r="AN111" s="56"/>
    </row>
    <row r="112" spans="1:40" ht="12.6" customHeight="1">
      <c r="A112" s="57"/>
      <c r="B112" s="2340"/>
      <c r="C112" s="2340"/>
      <c r="D112" s="2340"/>
      <c r="E112" s="2340"/>
      <c r="F112" s="2340"/>
      <c r="G112" s="2340"/>
      <c r="H112" s="2340"/>
      <c r="I112" s="59"/>
      <c r="J112" s="2317"/>
      <c r="K112" s="2317"/>
      <c r="L112" s="2317"/>
      <c r="M112" s="2320"/>
      <c r="N112" s="2320"/>
      <c r="O112" s="2320"/>
      <c r="P112" s="2317"/>
      <c r="Q112" s="2317"/>
      <c r="R112" s="2320"/>
      <c r="S112" s="2320"/>
      <c r="T112" s="2320"/>
      <c r="U112" s="2317"/>
      <c r="V112" s="2317"/>
      <c r="W112" s="2320"/>
      <c r="X112" s="2320"/>
      <c r="Y112" s="2320"/>
      <c r="Z112" s="2317"/>
      <c r="AA112" s="2317"/>
      <c r="AB112" s="80"/>
      <c r="AC112" s="80"/>
      <c r="AD112" s="80"/>
      <c r="AE112" s="80"/>
      <c r="AF112" s="80"/>
      <c r="AG112" s="81"/>
      <c r="AH112" s="81"/>
      <c r="AI112" s="58"/>
      <c r="AJ112" s="58"/>
      <c r="AK112" s="58"/>
      <c r="AL112" s="58"/>
      <c r="AM112" s="58"/>
      <c r="AN112" s="59"/>
    </row>
    <row r="113" spans="1:41" ht="12.6" customHeight="1">
      <c r="A113" s="101"/>
      <c r="B113" s="2338" t="s">
        <v>96</v>
      </c>
      <c r="C113" s="2338"/>
      <c r="D113" s="2338"/>
      <c r="E113" s="2338"/>
      <c r="F113" s="2338"/>
      <c r="G113" s="2338"/>
      <c r="H113" s="2338"/>
      <c r="I113" s="52"/>
      <c r="J113" s="2304" t="s">
        <v>2261</v>
      </c>
      <c r="K113" s="2305"/>
      <c r="L113" s="2305"/>
      <c r="M113" s="2307">
        <f>IF(一括入力シート!B36="",一括入力シート!B28,一括入力シート!B36)</f>
        <v>0</v>
      </c>
      <c r="N113" s="2307"/>
      <c r="O113" s="2307"/>
      <c r="P113" s="2305" t="s">
        <v>85</v>
      </c>
      <c r="Q113" s="2305"/>
      <c r="R113" s="2307">
        <f>IF(一括入力シート!B36="",一括入力シート!C28,一括入力シート!C36)</f>
        <v>0</v>
      </c>
      <c r="S113" s="2307"/>
      <c r="T113" s="2307"/>
      <c r="U113" s="2305" t="s">
        <v>84</v>
      </c>
      <c r="V113" s="2305"/>
      <c r="W113" s="2307">
        <f>IF(一括入力シート!B36="",一括入力シート!D28,一括入力シート!D36)</f>
        <v>0</v>
      </c>
      <c r="X113" s="2307"/>
      <c r="Y113" s="2307"/>
      <c r="Z113" s="2305" t="s">
        <v>83</v>
      </c>
      <c r="AA113" s="2305"/>
      <c r="AB113" s="51"/>
      <c r="AC113" s="51"/>
      <c r="AD113" s="51"/>
      <c r="AE113" s="51"/>
      <c r="AF113" s="51"/>
      <c r="AG113" s="51"/>
      <c r="AH113" s="51"/>
      <c r="AI113" s="51"/>
      <c r="AJ113" s="51"/>
      <c r="AK113" s="51"/>
      <c r="AL113" s="51"/>
      <c r="AM113" s="51"/>
      <c r="AN113" s="52"/>
    </row>
    <row r="114" spans="1:41" ht="12.6" customHeight="1">
      <c r="A114" s="64"/>
      <c r="B114" s="2339"/>
      <c r="C114" s="2339"/>
      <c r="D114" s="2339"/>
      <c r="E114" s="2339"/>
      <c r="F114" s="2339"/>
      <c r="G114" s="2339"/>
      <c r="H114" s="2339"/>
      <c r="I114" s="56"/>
      <c r="J114" s="2306"/>
      <c r="K114" s="2300"/>
      <c r="L114" s="2300"/>
      <c r="M114" s="2282"/>
      <c r="N114" s="2282"/>
      <c r="O114" s="2282"/>
      <c r="P114" s="2300"/>
      <c r="Q114" s="2300"/>
      <c r="R114" s="2282"/>
      <c r="S114" s="2282"/>
      <c r="T114" s="2282"/>
      <c r="U114" s="2300"/>
      <c r="V114" s="2300"/>
      <c r="W114" s="2282"/>
      <c r="X114" s="2282"/>
      <c r="Y114" s="2282"/>
      <c r="Z114" s="2300"/>
      <c r="AA114" s="2300"/>
      <c r="AB114" s="55"/>
      <c r="AC114" s="55"/>
      <c r="AD114" s="55"/>
      <c r="AE114" s="55"/>
      <c r="AF114" s="55"/>
      <c r="AG114" s="55"/>
      <c r="AH114" s="55"/>
      <c r="AI114" s="55"/>
      <c r="AJ114" s="55"/>
      <c r="AK114" s="55"/>
      <c r="AL114" s="55"/>
      <c r="AM114" s="55"/>
      <c r="AN114" s="56"/>
    </row>
    <row r="115" spans="1:41" ht="12.6" customHeight="1">
      <c r="A115" s="57"/>
      <c r="B115" s="2340"/>
      <c r="C115" s="2340"/>
      <c r="D115" s="2340"/>
      <c r="E115" s="2340"/>
      <c r="F115" s="2340"/>
      <c r="G115" s="2340"/>
      <c r="H115" s="2340"/>
      <c r="I115" s="59"/>
      <c r="J115" s="57"/>
      <c r="K115" s="58"/>
      <c r="L115" s="524"/>
      <c r="M115" s="524"/>
      <c r="N115" s="524"/>
      <c r="O115" s="524"/>
      <c r="P115" s="524"/>
      <c r="Q115" s="524"/>
      <c r="R115" s="524"/>
      <c r="S115" s="524"/>
      <c r="T115" s="524"/>
      <c r="U115" s="524"/>
      <c r="V115" s="524"/>
      <c r="W115" s="524"/>
      <c r="X115" s="524"/>
      <c r="Y115" s="524"/>
      <c r="Z115" s="524"/>
      <c r="AA115" s="524"/>
      <c r="AB115" s="524"/>
      <c r="AC115" s="524"/>
      <c r="AD115" s="526" t="s">
        <v>2265</v>
      </c>
      <c r="AE115" s="2303" t="str">
        <f>AE48</f>
        <v/>
      </c>
      <c r="AF115" s="2303"/>
      <c r="AG115" s="524" t="s">
        <v>1672</v>
      </c>
      <c r="AH115" s="2303" t="str">
        <f>AH48</f>
        <v/>
      </c>
      <c r="AI115" s="2303"/>
      <c r="AJ115" s="524" t="s">
        <v>1671</v>
      </c>
      <c r="AK115" s="2303" t="str">
        <f>AK48</f>
        <v/>
      </c>
      <c r="AL115" s="2303"/>
      <c r="AM115" s="524" t="s">
        <v>1670</v>
      </c>
      <c r="AN115" s="525"/>
    </row>
    <row r="116" spans="1:41" ht="12.6" customHeight="1">
      <c r="A116" s="101"/>
      <c r="B116" s="2338" t="s">
        <v>99</v>
      </c>
      <c r="C116" s="2338"/>
      <c r="D116" s="2338"/>
      <c r="E116" s="2338"/>
      <c r="F116" s="2338"/>
      <c r="G116" s="2338"/>
      <c r="H116" s="2338"/>
      <c r="I116" s="52"/>
      <c r="J116" s="2378">
        <f>J49</f>
        <v>0</v>
      </c>
      <c r="K116" s="2378"/>
      <c r="L116" s="2378"/>
      <c r="M116" s="2378"/>
      <c r="N116" s="2378"/>
      <c r="O116" s="2378"/>
      <c r="P116" s="2378"/>
      <c r="Q116" s="2378"/>
      <c r="R116" s="2378"/>
      <c r="S116" s="2378"/>
      <c r="T116" s="2378"/>
      <c r="U116" s="2378"/>
      <c r="V116" s="2378"/>
      <c r="W116" s="2378"/>
      <c r="X116" s="2378"/>
      <c r="Y116" s="2359" t="s">
        <v>531</v>
      </c>
      <c r="Z116" s="2359"/>
      <c r="AA116" s="2359"/>
      <c r="AH116" s="51"/>
      <c r="AI116" s="51"/>
      <c r="AJ116" s="51"/>
      <c r="AK116" s="51"/>
      <c r="AL116" s="51"/>
      <c r="AM116" s="51"/>
      <c r="AN116" s="52"/>
    </row>
    <row r="117" spans="1:41" ht="12.6" customHeight="1">
      <c r="A117" s="64"/>
      <c r="B117" s="2339"/>
      <c r="C117" s="2339"/>
      <c r="D117" s="2339"/>
      <c r="E117" s="2339"/>
      <c r="F117" s="2339"/>
      <c r="G117" s="2339"/>
      <c r="H117" s="2339"/>
      <c r="I117" s="56"/>
      <c r="J117" s="2330"/>
      <c r="K117" s="2330"/>
      <c r="L117" s="2330"/>
      <c r="M117" s="2330"/>
      <c r="N117" s="2330"/>
      <c r="O117" s="2330"/>
      <c r="P117" s="2330"/>
      <c r="Q117" s="2330"/>
      <c r="R117" s="2330"/>
      <c r="S117" s="2330"/>
      <c r="T117" s="2330"/>
      <c r="U117" s="2330"/>
      <c r="V117" s="2330"/>
      <c r="W117" s="2330"/>
      <c r="X117" s="2330"/>
      <c r="Y117" s="2122"/>
      <c r="Z117" s="2122"/>
      <c r="AA117" s="2122"/>
      <c r="AH117" s="55"/>
      <c r="AI117" s="55"/>
      <c r="AJ117" s="55"/>
      <c r="AK117" s="55"/>
      <c r="AL117" s="55"/>
      <c r="AM117" s="55"/>
      <c r="AN117" s="56"/>
    </row>
    <row r="118" spans="1:41" ht="12.6" customHeight="1" thickBot="1">
      <c r="A118" s="57"/>
      <c r="B118" s="2340"/>
      <c r="C118" s="2340"/>
      <c r="D118" s="2340"/>
      <c r="E118" s="2340"/>
      <c r="F118" s="2340"/>
      <c r="G118" s="2340"/>
      <c r="H118" s="2340"/>
      <c r="I118" s="59"/>
      <c r="J118" s="2331"/>
      <c r="K118" s="2331"/>
      <c r="L118" s="2331"/>
      <c r="M118" s="2331"/>
      <c r="N118" s="2331"/>
      <c r="O118" s="2331"/>
      <c r="P118" s="2331"/>
      <c r="Q118" s="2331"/>
      <c r="R118" s="2331"/>
      <c r="S118" s="2331"/>
      <c r="T118" s="2331"/>
      <c r="U118" s="2331"/>
      <c r="V118" s="2331"/>
      <c r="W118" s="2331"/>
      <c r="X118" s="2331"/>
      <c r="Y118" s="2354"/>
      <c r="Z118" s="2354"/>
      <c r="AA118" s="2354"/>
      <c r="AH118" s="78"/>
      <c r="AI118" s="55"/>
      <c r="AJ118" s="55"/>
      <c r="AK118" s="55"/>
      <c r="AL118" s="55"/>
      <c r="AM118" s="55"/>
      <c r="AN118" s="56"/>
    </row>
    <row r="119" spans="1:41" ht="12.6" customHeight="1">
      <c r="A119" s="101"/>
      <c r="B119" s="2338" t="s">
        <v>97</v>
      </c>
      <c r="C119" s="2338"/>
      <c r="D119" s="2338"/>
      <c r="E119" s="2338"/>
      <c r="F119" s="2338"/>
      <c r="G119" s="2338"/>
      <c r="H119" s="2338"/>
      <c r="I119" s="51"/>
      <c r="J119" s="2355">
        <f>J52</f>
        <v>0</v>
      </c>
      <c r="K119" s="2356"/>
      <c r="L119" s="2356"/>
      <c r="M119" s="2356"/>
      <c r="N119" s="2356"/>
      <c r="O119" s="2356"/>
      <c r="P119" s="2356"/>
      <c r="Q119" s="2356"/>
      <c r="R119" s="2356"/>
      <c r="S119" s="2356"/>
      <c r="T119" s="2356"/>
      <c r="U119" s="2356"/>
      <c r="V119" s="2356"/>
      <c r="W119" s="2356"/>
      <c r="X119" s="2356"/>
      <c r="Y119" s="2359" t="s">
        <v>531</v>
      </c>
      <c r="Z119" s="2359"/>
      <c r="AA119" s="2359"/>
      <c r="AB119" s="108"/>
      <c r="AC119" s="108"/>
      <c r="AD119" s="108"/>
      <c r="AE119" s="108"/>
      <c r="AF119" s="108"/>
      <c r="AG119" s="108"/>
      <c r="AH119" s="108"/>
      <c r="AI119" s="108"/>
      <c r="AJ119" s="108"/>
      <c r="AK119" s="108"/>
      <c r="AL119" s="108"/>
      <c r="AM119" s="108"/>
      <c r="AN119" s="112"/>
      <c r="AO119" s="440" t="s">
        <v>2069</v>
      </c>
    </row>
    <row r="120" spans="1:41" ht="12.6" customHeight="1">
      <c r="A120" s="64"/>
      <c r="B120" s="2339"/>
      <c r="C120" s="2339"/>
      <c r="D120" s="2339"/>
      <c r="E120" s="2339"/>
      <c r="F120" s="2339"/>
      <c r="G120" s="2339"/>
      <c r="H120" s="2339"/>
      <c r="I120" s="55"/>
      <c r="J120" s="2357"/>
      <c r="K120" s="2330"/>
      <c r="L120" s="2330"/>
      <c r="M120" s="2330"/>
      <c r="N120" s="2330"/>
      <c r="O120" s="2330"/>
      <c r="P120" s="2330"/>
      <c r="Q120" s="2330"/>
      <c r="R120" s="2330"/>
      <c r="S120" s="2330"/>
      <c r="T120" s="2330"/>
      <c r="U120" s="2330"/>
      <c r="V120" s="2330"/>
      <c r="W120" s="2330"/>
      <c r="X120" s="2330"/>
      <c r="Y120" s="2122"/>
      <c r="Z120" s="2122"/>
      <c r="AA120" s="2122"/>
      <c r="AB120" s="55"/>
      <c r="AC120" s="55"/>
      <c r="AD120" s="55"/>
      <c r="AE120" s="55"/>
      <c r="AF120" s="55"/>
      <c r="AG120" s="55"/>
      <c r="AH120" s="55"/>
      <c r="AI120" s="55"/>
      <c r="AJ120" s="55"/>
      <c r="AK120" s="55"/>
      <c r="AL120" s="55"/>
      <c r="AM120" s="55"/>
      <c r="AN120" s="56"/>
    </row>
    <row r="121" spans="1:41" ht="12.6" customHeight="1" thickBot="1">
      <c r="A121" s="57"/>
      <c r="B121" s="2340"/>
      <c r="C121" s="2340"/>
      <c r="D121" s="2340"/>
      <c r="E121" s="2340"/>
      <c r="F121" s="2340"/>
      <c r="G121" s="2340"/>
      <c r="H121" s="2340"/>
      <c r="I121" s="58"/>
      <c r="J121" s="2358"/>
      <c r="K121" s="2331"/>
      <c r="L121" s="2331"/>
      <c r="M121" s="2331"/>
      <c r="N121" s="2331"/>
      <c r="O121" s="2331"/>
      <c r="P121" s="2331"/>
      <c r="Q121" s="2331"/>
      <c r="R121" s="2331"/>
      <c r="S121" s="2331"/>
      <c r="T121" s="2331"/>
      <c r="U121" s="2331"/>
      <c r="V121" s="2331"/>
      <c r="W121" s="2331"/>
      <c r="X121" s="2331"/>
      <c r="Y121" s="2354"/>
      <c r="Z121" s="2354"/>
      <c r="AA121" s="2354"/>
      <c r="AB121" s="110"/>
      <c r="AC121" s="110"/>
      <c r="AD121" s="110"/>
      <c r="AE121" s="110"/>
      <c r="AF121" s="110"/>
      <c r="AG121" s="111"/>
      <c r="AH121" s="111"/>
      <c r="AI121" s="109"/>
      <c r="AJ121" s="109"/>
      <c r="AK121" s="109"/>
      <c r="AL121" s="109"/>
      <c r="AM121" s="109"/>
      <c r="AN121" s="113"/>
    </row>
    <row r="122" spans="1:41" ht="12.6" customHeight="1">
      <c r="A122" s="101"/>
      <c r="B122" s="2338" t="s">
        <v>98</v>
      </c>
      <c r="C122" s="2338"/>
      <c r="D122" s="2338"/>
      <c r="E122" s="2338"/>
      <c r="F122" s="2338"/>
      <c r="G122" s="2338"/>
      <c r="H122" s="2338"/>
      <c r="I122" s="52"/>
      <c r="J122" s="2300" t="s">
        <v>2261</v>
      </c>
      <c r="K122" s="2300"/>
      <c r="L122" s="2300"/>
      <c r="M122" s="2299">
        <f>M55</f>
        <v>0</v>
      </c>
      <c r="N122" s="2299"/>
      <c r="O122" s="2299"/>
      <c r="P122" s="2300" t="s">
        <v>85</v>
      </c>
      <c r="Q122" s="2300"/>
      <c r="R122" s="2299">
        <f>R55</f>
        <v>0</v>
      </c>
      <c r="S122" s="2299"/>
      <c r="T122" s="2299"/>
      <c r="U122" s="2300" t="s">
        <v>84</v>
      </c>
      <c r="V122" s="2300"/>
      <c r="W122" s="2299">
        <f>W55</f>
        <v>0</v>
      </c>
      <c r="X122" s="2299"/>
      <c r="Y122" s="2299"/>
      <c r="Z122" s="2300" t="s">
        <v>83</v>
      </c>
      <c r="AA122" s="2300"/>
      <c r="AB122" s="55"/>
      <c r="AC122" s="55"/>
      <c r="AD122" s="55"/>
      <c r="AE122" s="55"/>
      <c r="AF122" s="55"/>
      <c r="AG122" s="55"/>
      <c r="AH122" s="55"/>
      <c r="AI122" s="55"/>
      <c r="AJ122" s="55"/>
      <c r="AK122" s="55"/>
      <c r="AL122" s="55"/>
      <c r="AM122" s="55"/>
      <c r="AN122" s="56"/>
      <c r="AO122" s="440" t="s">
        <v>2069</v>
      </c>
    </row>
    <row r="123" spans="1:41" ht="12.6" customHeight="1">
      <c r="A123" s="64"/>
      <c r="B123" s="2339"/>
      <c r="C123" s="2339"/>
      <c r="D123" s="2339"/>
      <c r="E123" s="2339"/>
      <c r="F123" s="2339"/>
      <c r="G123" s="2339"/>
      <c r="H123" s="2339"/>
      <c r="I123" s="56"/>
      <c r="J123" s="2300"/>
      <c r="K123" s="2300"/>
      <c r="L123" s="2300"/>
      <c r="M123" s="2299"/>
      <c r="N123" s="2299"/>
      <c r="O123" s="2299"/>
      <c r="P123" s="2300"/>
      <c r="Q123" s="2300"/>
      <c r="R123" s="2299"/>
      <c r="S123" s="2299"/>
      <c r="T123" s="2299"/>
      <c r="U123" s="2300"/>
      <c r="V123" s="2300"/>
      <c r="W123" s="2299"/>
      <c r="X123" s="2299"/>
      <c r="Y123" s="2299"/>
      <c r="Z123" s="2300"/>
      <c r="AA123" s="2300"/>
      <c r="AB123" s="55"/>
      <c r="AC123" s="55"/>
      <c r="AD123" s="55"/>
      <c r="AE123" s="55"/>
      <c r="AF123" s="55"/>
      <c r="AG123" s="55"/>
      <c r="AH123" s="55"/>
      <c r="AI123" s="55"/>
      <c r="AJ123" s="55"/>
      <c r="AK123" s="55"/>
      <c r="AL123" s="55"/>
      <c r="AM123" s="55"/>
      <c r="AN123" s="56"/>
    </row>
    <row r="124" spans="1:41" ht="12.6" customHeight="1">
      <c r="A124" s="54"/>
      <c r="B124" s="2339"/>
      <c r="C124" s="2339"/>
      <c r="D124" s="2339"/>
      <c r="E124" s="2339"/>
      <c r="F124" s="2339"/>
      <c r="G124" s="2339"/>
      <c r="H124" s="2339"/>
      <c r="I124" s="56"/>
      <c r="J124" s="2300"/>
      <c r="K124" s="2300"/>
      <c r="L124" s="2300"/>
      <c r="M124" s="2299"/>
      <c r="N124" s="2299"/>
      <c r="O124" s="2299"/>
      <c r="P124" s="2300"/>
      <c r="Q124" s="2300"/>
      <c r="R124" s="2299"/>
      <c r="S124" s="2299"/>
      <c r="T124" s="2299"/>
      <c r="U124" s="2300"/>
      <c r="V124" s="2300"/>
      <c r="W124" s="2299"/>
      <c r="X124" s="2299"/>
      <c r="Y124" s="2299"/>
      <c r="Z124" s="2300"/>
      <c r="AA124" s="2300"/>
      <c r="AB124" s="80"/>
      <c r="AC124" s="80"/>
      <c r="AD124" s="80"/>
      <c r="AE124" s="80"/>
      <c r="AF124" s="80"/>
      <c r="AG124" s="81"/>
      <c r="AH124" s="81"/>
      <c r="AI124" s="58"/>
      <c r="AJ124" s="58"/>
      <c r="AK124" s="58"/>
      <c r="AL124" s="58"/>
      <c r="AM124" s="58"/>
      <c r="AN124" s="59"/>
    </row>
    <row r="125" spans="1:41" ht="12.6" customHeight="1">
      <c r="A125" s="101"/>
      <c r="B125" s="2338"/>
      <c r="C125" s="2338"/>
      <c r="D125" s="2338"/>
      <c r="E125" s="2338"/>
      <c r="F125" s="2338"/>
      <c r="G125" s="2338"/>
      <c r="H125" s="2338"/>
      <c r="I125" s="52"/>
      <c r="J125" s="53"/>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2"/>
    </row>
    <row r="126" spans="1:41" ht="12.6" customHeight="1">
      <c r="A126" s="64"/>
      <c r="B126" s="2339"/>
      <c r="C126" s="2339"/>
      <c r="D126" s="2339"/>
      <c r="E126" s="2339"/>
      <c r="F126" s="2339"/>
      <c r="G126" s="2339"/>
      <c r="H126" s="2339"/>
      <c r="I126" s="56"/>
      <c r="J126" s="54"/>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6"/>
    </row>
    <row r="127" spans="1:41" ht="12.6" customHeight="1">
      <c r="A127" s="54"/>
      <c r="B127" s="2339"/>
      <c r="C127" s="2339"/>
      <c r="D127" s="2339"/>
      <c r="E127" s="2339"/>
      <c r="F127" s="2339"/>
      <c r="G127" s="2339"/>
      <c r="H127" s="2339"/>
      <c r="I127" s="56"/>
      <c r="J127" s="57"/>
      <c r="K127" s="58"/>
      <c r="L127" s="58"/>
      <c r="M127" s="58"/>
      <c r="N127" s="58"/>
      <c r="O127" s="58"/>
      <c r="P127" s="58"/>
      <c r="Q127" s="79"/>
      <c r="R127" s="79"/>
      <c r="S127" s="58"/>
      <c r="T127" s="58"/>
      <c r="U127" s="58"/>
      <c r="V127" s="58"/>
      <c r="W127" s="58"/>
      <c r="X127" s="58"/>
      <c r="Y127" s="80"/>
      <c r="Z127" s="80"/>
      <c r="AA127" s="80"/>
      <c r="AB127" s="80"/>
      <c r="AC127" s="80"/>
      <c r="AD127" s="80"/>
      <c r="AE127" s="80"/>
      <c r="AF127" s="80"/>
      <c r="AG127" s="81"/>
      <c r="AH127" s="81"/>
      <c r="AI127" s="58"/>
      <c r="AJ127" s="58"/>
      <c r="AK127" s="58"/>
      <c r="AL127" s="58"/>
      <c r="AM127" s="58"/>
      <c r="AN127" s="59"/>
    </row>
    <row r="128" spans="1:41" ht="12.6" customHeight="1">
      <c r="A128" s="101"/>
      <c r="B128" s="2338" t="s">
        <v>100</v>
      </c>
      <c r="C128" s="2338"/>
      <c r="D128" s="2338"/>
      <c r="E128" s="2338"/>
      <c r="F128" s="2338"/>
      <c r="G128" s="2338"/>
      <c r="H128" s="2338"/>
      <c r="I128" s="52"/>
      <c r="J128" s="2379" t="str">
        <f>CONCATENATE(一括入力シート!B45,"　　",一括入力シート!B46)</f>
        <v>　　</v>
      </c>
      <c r="K128" s="2380"/>
      <c r="L128" s="2380"/>
      <c r="M128" s="2380"/>
      <c r="N128" s="2380"/>
      <c r="O128" s="2380"/>
      <c r="P128" s="2380"/>
      <c r="Q128" s="2380"/>
      <c r="R128" s="2380"/>
      <c r="S128" s="2380"/>
      <c r="T128" s="2380"/>
      <c r="U128" s="2380"/>
      <c r="V128" s="2380"/>
      <c r="W128" s="2380"/>
      <c r="X128" s="2380"/>
      <c r="Y128" s="2380"/>
      <c r="Z128" s="2380"/>
      <c r="AA128" s="2380"/>
      <c r="AB128" s="2380"/>
      <c r="AC128" s="2380"/>
      <c r="AD128" s="2380"/>
      <c r="AE128" s="2380"/>
      <c r="AF128" s="2380"/>
      <c r="AG128" s="2380"/>
      <c r="AH128" s="2380"/>
      <c r="AI128" s="2380"/>
      <c r="AJ128" s="2380"/>
      <c r="AK128" s="2380"/>
      <c r="AL128" s="2380"/>
      <c r="AM128" s="2380"/>
      <c r="AN128" s="2381"/>
    </row>
    <row r="129" spans="1:40" ht="12.6" customHeight="1">
      <c r="A129" s="64"/>
      <c r="B129" s="2339"/>
      <c r="C129" s="2339"/>
      <c r="D129" s="2339"/>
      <c r="E129" s="2339"/>
      <c r="F129" s="2339"/>
      <c r="G129" s="2339"/>
      <c r="H129" s="2339"/>
      <c r="I129" s="56"/>
      <c r="J129" s="2382"/>
      <c r="K129" s="2383"/>
      <c r="L129" s="2383"/>
      <c r="M129" s="2383"/>
      <c r="N129" s="2383"/>
      <c r="O129" s="2383"/>
      <c r="P129" s="2383"/>
      <c r="Q129" s="2383"/>
      <c r="R129" s="2383"/>
      <c r="S129" s="2383"/>
      <c r="T129" s="2383"/>
      <c r="U129" s="2383"/>
      <c r="V129" s="2383"/>
      <c r="W129" s="2383"/>
      <c r="X129" s="2383"/>
      <c r="Y129" s="2383"/>
      <c r="Z129" s="2383"/>
      <c r="AA129" s="2383"/>
      <c r="AB129" s="2383"/>
      <c r="AC129" s="2383"/>
      <c r="AD129" s="2383"/>
      <c r="AE129" s="2383"/>
      <c r="AF129" s="2383"/>
      <c r="AG129" s="2383"/>
      <c r="AH129" s="2383"/>
      <c r="AI129" s="2383"/>
      <c r="AJ129" s="2383"/>
      <c r="AK129" s="2383"/>
      <c r="AL129" s="2383"/>
      <c r="AM129" s="2383"/>
      <c r="AN129" s="2384"/>
    </row>
    <row r="130" spans="1:40" ht="12.6" customHeight="1">
      <c r="A130" s="57"/>
      <c r="B130" s="2340"/>
      <c r="C130" s="2340"/>
      <c r="D130" s="2340"/>
      <c r="E130" s="2340"/>
      <c r="F130" s="2340"/>
      <c r="G130" s="2340"/>
      <c r="H130" s="2340"/>
      <c r="I130" s="59"/>
      <c r="J130" s="2385"/>
      <c r="K130" s="2386"/>
      <c r="L130" s="2386"/>
      <c r="M130" s="2386"/>
      <c r="N130" s="2386"/>
      <c r="O130" s="2386"/>
      <c r="P130" s="2386"/>
      <c r="Q130" s="2386"/>
      <c r="R130" s="2386"/>
      <c r="S130" s="2386"/>
      <c r="T130" s="2386"/>
      <c r="U130" s="2386"/>
      <c r="V130" s="2386"/>
      <c r="W130" s="2386"/>
      <c r="X130" s="2386"/>
      <c r="Y130" s="2386"/>
      <c r="Z130" s="2386"/>
      <c r="AA130" s="2386"/>
      <c r="AB130" s="2386"/>
      <c r="AC130" s="2386"/>
      <c r="AD130" s="2386"/>
      <c r="AE130" s="2386"/>
      <c r="AF130" s="2386"/>
      <c r="AG130" s="2386"/>
      <c r="AH130" s="2386"/>
      <c r="AI130" s="2386"/>
      <c r="AJ130" s="2386"/>
      <c r="AK130" s="2386"/>
      <c r="AL130" s="2386"/>
      <c r="AM130" s="2386"/>
      <c r="AN130" s="2387"/>
    </row>
    <row r="137" spans="1:40" ht="12.6" customHeight="1">
      <c r="A137" s="2388" t="s">
        <v>110</v>
      </c>
      <c r="B137" s="2388"/>
      <c r="C137" s="2388"/>
      <c r="D137" s="2388"/>
      <c r="E137" s="2388"/>
      <c r="F137" s="2388"/>
      <c r="G137" s="2388"/>
      <c r="H137" s="2388"/>
      <c r="I137" s="2388"/>
      <c r="J137" s="2388"/>
      <c r="K137" s="2388"/>
      <c r="L137" s="2388"/>
      <c r="M137" s="2388"/>
      <c r="N137" s="2388"/>
      <c r="O137" s="2388"/>
      <c r="P137" s="2388"/>
      <c r="Q137" s="2388"/>
      <c r="R137" s="2388"/>
      <c r="S137" s="2388"/>
      <c r="T137" s="2388"/>
      <c r="U137" s="2388"/>
      <c r="V137" s="2388"/>
      <c r="W137" s="2388"/>
      <c r="X137" s="2388"/>
      <c r="Y137" s="2388"/>
      <c r="Z137" s="2388"/>
      <c r="AA137" s="2388"/>
      <c r="AB137" s="2388"/>
      <c r="AC137" s="2388"/>
      <c r="AD137" s="2388"/>
      <c r="AE137" s="2388"/>
      <c r="AF137" s="2388"/>
      <c r="AG137" s="2388"/>
      <c r="AH137" s="2388"/>
      <c r="AI137" s="2388"/>
      <c r="AJ137" s="2388"/>
      <c r="AK137" s="2388"/>
      <c r="AL137" s="2388"/>
      <c r="AM137" s="2388"/>
      <c r="AN137" s="2388"/>
    </row>
    <row r="138" spans="1:40" ht="12.6" customHeight="1">
      <c r="A138" s="2388"/>
      <c r="B138" s="2388"/>
      <c r="C138" s="2388"/>
      <c r="D138" s="2388"/>
      <c r="E138" s="2388"/>
      <c r="F138" s="2388"/>
      <c r="G138" s="2388"/>
      <c r="H138" s="2388"/>
      <c r="I138" s="2388"/>
      <c r="J138" s="2388"/>
      <c r="K138" s="2388"/>
      <c r="L138" s="2388"/>
      <c r="M138" s="2388"/>
      <c r="N138" s="2388"/>
      <c r="O138" s="2388"/>
      <c r="P138" s="2388"/>
      <c r="Q138" s="2388"/>
      <c r="R138" s="2388"/>
      <c r="S138" s="2388"/>
      <c r="T138" s="2388"/>
      <c r="U138" s="2388"/>
      <c r="V138" s="2388"/>
      <c r="W138" s="2388"/>
      <c r="X138" s="2388"/>
      <c r="Y138" s="2388"/>
      <c r="Z138" s="2388"/>
      <c r="AA138" s="2388"/>
      <c r="AB138" s="2388"/>
      <c r="AC138" s="2388"/>
      <c r="AD138" s="2388"/>
      <c r="AE138" s="2388"/>
      <c r="AF138" s="2388"/>
      <c r="AG138" s="2388"/>
      <c r="AH138" s="2388"/>
      <c r="AI138" s="2388"/>
      <c r="AJ138" s="2388"/>
      <c r="AK138" s="2388"/>
      <c r="AL138" s="2388"/>
      <c r="AM138" s="2388"/>
      <c r="AN138" s="2388"/>
    </row>
    <row r="139" spans="1:40" ht="12.6" customHeight="1">
      <c r="A139" s="2388"/>
      <c r="B139" s="2388"/>
      <c r="C139" s="2388"/>
      <c r="D139" s="2388"/>
      <c r="E139" s="2388"/>
      <c r="F139" s="2388"/>
      <c r="G139" s="2388"/>
      <c r="H139" s="2388"/>
      <c r="I139" s="2388"/>
      <c r="J139" s="2388"/>
      <c r="K139" s="2388"/>
      <c r="L139" s="2388"/>
      <c r="M139" s="2388"/>
      <c r="N139" s="2388"/>
      <c r="O139" s="2388"/>
      <c r="P139" s="2388"/>
      <c r="Q139" s="2388"/>
      <c r="R139" s="2388"/>
      <c r="S139" s="2388"/>
      <c r="T139" s="2388"/>
      <c r="U139" s="2388"/>
      <c r="V139" s="2388"/>
      <c r="W139" s="2388"/>
      <c r="X139" s="2388"/>
      <c r="Y139" s="2388"/>
      <c r="Z139" s="2388"/>
      <c r="AA139" s="2388"/>
      <c r="AB139" s="2388"/>
      <c r="AC139" s="2388"/>
      <c r="AD139" s="2388"/>
      <c r="AE139" s="2388"/>
      <c r="AF139" s="2388"/>
      <c r="AG139" s="2388"/>
      <c r="AH139" s="2388"/>
      <c r="AI139" s="2388"/>
      <c r="AJ139" s="2388"/>
      <c r="AK139" s="2388"/>
      <c r="AL139" s="2388"/>
      <c r="AM139" s="2388"/>
      <c r="AN139" s="2388"/>
    </row>
    <row r="140" spans="1:40" ht="12.6" customHeight="1">
      <c r="A140" s="2388"/>
      <c r="B140" s="2388"/>
      <c r="C140" s="2388"/>
      <c r="D140" s="2388"/>
      <c r="E140" s="2388"/>
      <c r="F140" s="2388"/>
      <c r="G140" s="2388"/>
      <c r="H140" s="2388"/>
      <c r="I140" s="2388"/>
      <c r="J140" s="2388"/>
      <c r="K140" s="2388"/>
      <c r="L140" s="2388"/>
      <c r="M140" s="2388"/>
      <c r="N140" s="2388"/>
      <c r="O140" s="2388"/>
      <c r="P140" s="2388"/>
      <c r="Q140" s="2388"/>
      <c r="R140" s="2388"/>
      <c r="S140" s="2388"/>
      <c r="T140" s="2388"/>
      <c r="U140" s="2388"/>
      <c r="V140" s="2388"/>
      <c r="W140" s="2388"/>
      <c r="X140" s="2388"/>
      <c r="Y140" s="2388"/>
      <c r="Z140" s="2388"/>
      <c r="AA140" s="2388"/>
      <c r="AB140" s="2388"/>
      <c r="AC140" s="2388"/>
      <c r="AD140" s="2388"/>
      <c r="AE140" s="2388"/>
      <c r="AF140" s="2388"/>
      <c r="AG140" s="2388"/>
      <c r="AH140" s="2388"/>
      <c r="AI140" s="2388"/>
      <c r="AJ140" s="2388"/>
      <c r="AK140" s="2388"/>
      <c r="AL140" s="2388"/>
      <c r="AM140" s="2388"/>
      <c r="AN140" s="2388"/>
    </row>
    <row r="141" spans="1:40" ht="12.6" customHeight="1">
      <c r="A141" s="2388"/>
      <c r="B141" s="2388"/>
      <c r="C141" s="2388"/>
      <c r="D141" s="2388"/>
      <c r="E141" s="2388"/>
      <c r="F141" s="2388"/>
      <c r="G141" s="2388"/>
      <c r="H141" s="2388"/>
      <c r="I141" s="2388"/>
      <c r="J141" s="2388"/>
      <c r="K141" s="2388"/>
      <c r="L141" s="2388"/>
      <c r="M141" s="2388"/>
      <c r="N141" s="2388"/>
      <c r="O141" s="2388"/>
      <c r="P141" s="2388"/>
      <c r="Q141" s="2388"/>
      <c r="R141" s="2388"/>
      <c r="S141" s="2388"/>
      <c r="T141" s="2388"/>
      <c r="U141" s="2388"/>
      <c r="V141" s="2388"/>
      <c r="W141" s="2388"/>
      <c r="X141" s="2388"/>
      <c r="Y141" s="2388"/>
      <c r="Z141" s="2388"/>
      <c r="AA141" s="2388"/>
      <c r="AB141" s="2388"/>
      <c r="AC141" s="2388"/>
      <c r="AD141" s="2388"/>
      <c r="AE141" s="2388"/>
      <c r="AF141" s="2388"/>
      <c r="AG141" s="2388"/>
      <c r="AH141" s="2388"/>
      <c r="AI141" s="2388"/>
      <c r="AJ141" s="2388"/>
      <c r="AK141" s="2388"/>
      <c r="AL141" s="2388"/>
      <c r="AM141" s="2388"/>
      <c r="AN141" s="2388"/>
    </row>
    <row r="142" spans="1:40" ht="12.6" customHeight="1">
      <c r="A142" s="2388"/>
      <c r="B142" s="2388"/>
      <c r="C142" s="2388"/>
      <c r="D142" s="2388"/>
      <c r="E142" s="2388"/>
      <c r="F142" s="2388"/>
      <c r="G142" s="2388"/>
      <c r="H142" s="2388"/>
      <c r="I142" s="2388"/>
      <c r="J142" s="2388"/>
      <c r="K142" s="2388"/>
      <c r="L142" s="2388"/>
      <c r="M142" s="2388"/>
      <c r="N142" s="2388"/>
      <c r="O142" s="2388"/>
      <c r="P142" s="2388"/>
      <c r="Q142" s="2388"/>
      <c r="R142" s="2388"/>
      <c r="S142" s="2388"/>
      <c r="T142" s="2388"/>
      <c r="U142" s="2388"/>
      <c r="V142" s="2388"/>
      <c r="W142" s="2388"/>
      <c r="X142" s="2388"/>
      <c r="Y142" s="2388"/>
      <c r="Z142" s="2388"/>
      <c r="AA142" s="2388"/>
      <c r="AB142" s="2388"/>
      <c r="AC142" s="2388"/>
      <c r="AD142" s="2388"/>
      <c r="AE142" s="2388"/>
      <c r="AF142" s="2388"/>
      <c r="AG142" s="2388"/>
      <c r="AH142" s="2388"/>
      <c r="AI142" s="2388"/>
      <c r="AJ142" s="2388"/>
      <c r="AK142" s="2388"/>
      <c r="AL142" s="2388"/>
      <c r="AM142" s="2388"/>
      <c r="AN142" s="2388"/>
    </row>
    <row r="143" spans="1:40" ht="12.6" customHeight="1">
      <c r="A143" s="2388"/>
      <c r="B143" s="2388"/>
      <c r="C143" s="2388"/>
      <c r="D143" s="2388"/>
      <c r="E143" s="2388"/>
      <c r="F143" s="2388"/>
      <c r="G143" s="2388"/>
      <c r="H143" s="2388"/>
      <c r="I143" s="2388"/>
      <c r="J143" s="2388"/>
      <c r="K143" s="2388"/>
      <c r="L143" s="2388"/>
      <c r="M143" s="2388"/>
      <c r="N143" s="2388"/>
      <c r="O143" s="2388"/>
      <c r="P143" s="2388"/>
      <c r="Q143" s="2388"/>
      <c r="R143" s="2388"/>
      <c r="S143" s="2388"/>
      <c r="T143" s="2388"/>
      <c r="U143" s="2388"/>
      <c r="V143" s="2388"/>
      <c r="W143" s="2388"/>
      <c r="X143" s="2388"/>
      <c r="Y143" s="2388"/>
      <c r="Z143" s="2388"/>
      <c r="AA143" s="2388"/>
      <c r="AB143" s="2388"/>
      <c r="AC143" s="2388"/>
      <c r="AD143" s="2388"/>
      <c r="AE143" s="2388"/>
      <c r="AF143" s="2388"/>
      <c r="AG143" s="2388"/>
      <c r="AH143" s="2388"/>
      <c r="AI143" s="2388"/>
      <c r="AJ143" s="2388"/>
      <c r="AK143" s="2388"/>
      <c r="AL143" s="2388"/>
      <c r="AM143" s="2388"/>
      <c r="AN143" s="2388"/>
    </row>
    <row r="144" spans="1:40" ht="12.6" customHeight="1">
      <c r="A144" s="91"/>
      <c r="B144" s="91"/>
      <c r="C144" s="91"/>
      <c r="D144" s="91"/>
      <c r="E144" s="91"/>
      <c r="F144" s="91"/>
      <c r="G144" s="91"/>
      <c r="H144" s="91"/>
      <c r="I144" s="91"/>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row>
    <row r="145" spans="1:52" ht="12.6" customHeight="1">
      <c r="A145" s="2352" t="s">
        <v>81</v>
      </c>
      <c r="B145" s="2352"/>
      <c r="C145" s="2352"/>
      <c r="D145" s="2352"/>
      <c r="E145" s="2352"/>
      <c r="F145" s="2352"/>
      <c r="G145" s="2352"/>
      <c r="H145" s="2352"/>
      <c r="I145" s="2352"/>
      <c r="J145" s="2352"/>
      <c r="K145" s="2352"/>
      <c r="L145" s="2352"/>
      <c r="M145" s="2352"/>
      <c r="N145" s="2352"/>
      <c r="O145" s="2352"/>
      <c r="P145" s="2352"/>
      <c r="Q145" s="2352"/>
      <c r="R145" s="2352"/>
      <c r="S145" s="2352"/>
      <c r="T145" s="2352"/>
      <c r="U145" s="2352"/>
      <c r="V145" s="2352"/>
      <c r="W145" s="2352"/>
      <c r="X145" s="2352"/>
      <c r="Y145" s="2352"/>
      <c r="Z145" s="2352"/>
      <c r="AA145" s="2352"/>
      <c r="AB145" s="2352"/>
      <c r="AC145" s="2352"/>
      <c r="AD145" s="2352"/>
      <c r="AE145" s="2352"/>
      <c r="AF145" s="2352"/>
      <c r="AG145" s="2352"/>
      <c r="AH145" s="2352"/>
      <c r="AI145" s="2352"/>
      <c r="AJ145" s="2352"/>
      <c r="AK145" s="2352"/>
      <c r="AL145" s="2352"/>
      <c r="AM145" s="2352"/>
      <c r="AN145" s="2352"/>
    </row>
    <row r="146" spans="1:52" ht="12.6" customHeight="1">
      <c r="A146" s="2352"/>
      <c r="B146" s="2352"/>
      <c r="C146" s="2352"/>
      <c r="D146" s="2352"/>
      <c r="E146" s="2352"/>
      <c r="F146" s="2352"/>
      <c r="G146" s="2352"/>
      <c r="H146" s="2352"/>
      <c r="I146" s="2352"/>
      <c r="J146" s="2352"/>
      <c r="K146" s="2352"/>
      <c r="L146" s="2352"/>
      <c r="M146" s="2352"/>
      <c r="N146" s="2352"/>
      <c r="O146" s="2352"/>
      <c r="P146" s="2352"/>
      <c r="Q146" s="2352"/>
      <c r="R146" s="2352"/>
      <c r="S146" s="2352"/>
      <c r="T146" s="2352"/>
      <c r="U146" s="2352"/>
      <c r="V146" s="2352"/>
      <c r="W146" s="2352"/>
      <c r="X146" s="2352"/>
      <c r="Y146" s="2352"/>
      <c r="Z146" s="2352"/>
      <c r="AA146" s="2352"/>
      <c r="AB146" s="2352"/>
      <c r="AC146" s="2352"/>
      <c r="AD146" s="2352"/>
      <c r="AE146" s="2352"/>
      <c r="AF146" s="2352"/>
      <c r="AG146" s="2352"/>
      <c r="AH146" s="2352"/>
      <c r="AI146" s="2352"/>
      <c r="AJ146" s="2352"/>
      <c r="AK146" s="2352"/>
      <c r="AL146" s="2352"/>
      <c r="AM146" s="2352"/>
      <c r="AN146" s="2352"/>
    </row>
    <row r="147" spans="1:52" ht="12.6" customHeight="1">
      <c r="A147" s="2352"/>
      <c r="B147" s="2352"/>
      <c r="C147" s="2352"/>
      <c r="D147" s="2352"/>
      <c r="E147" s="2352"/>
      <c r="F147" s="2352"/>
      <c r="G147" s="2352"/>
      <c r="H147" s="2352"/>
      <c r="I147" s="2352"/>
      <c r="J147" s="2352"/>
      <c r="K147" s="2352"/>
      <c r="L147" s="2352"/>
      <c r="M147" s="2352"/>
      <c r="N147" s="2352"/>
      <c r="O147" s="2352"/>
      <c r="P147" s="2352"/>
      <c r="Q147" s="2352"/>
      <c r="R147" s="2352"/>
      <c r="S147" s="2352"/>
      <c r="T147" s="2352"/>
      <c r="U147" s="2352"/>
      <c r="V147" s="2352"/>
      <c r="W147" s="2352"/>
      <c r="X147" s="2352"/>
      <c r="Y147" s="2352"/>
      <c r="Z147" s="2352"/>
      <c r="AA147" s="2352"/>
      <c r="AB147" s="2352"/>
      <c r="AC147" s="2352"/>
      <c r="AD147" s="2352"/>
      <c r="AE147" s="2352"/>
      <c r="AF147" s="2352"/>
      <c r="AG147" s="2352"/>
      <c r="AH147" s="2352"/>
      <c r="AI147" s="2352"/>
      <c r="AJ147" s="2352"/>
      <c r="AK147" s="2352"/>
      <c r="AL147" s="2352"/>
      <c r="AM147" s="2352"/>
      <c r="AN147" s="2352"/>
    </row>
    <row r="148" spans="1:52" ht="12.6" customHeight="1">
      <c r="A148" s="427"/>
      <c r="B148" s="427"/>
      <c r="C148" s="427"/>
      <c r="D148" s="427"/>
      <c r="E148" s="427"/>
      <c r="F148" s="427"/>
      <c r="G148" s="427"/>
      <c r="H148" s="2389" t="s">
        <v>111</v>
      </c>
      <c r="I148" s="2389"/>
      <c r="J148" s="427"/>
      <c r="K148" s="427"/>
      <c r="L148" s="427"/>
      <c r="M148" s="427"/>
      <c r="N148" s="427"/>
      <c r="O148" s="427"/>
      <c r="P148" s="427"/>
      <c r="Q148" s="2389" t="s">
        <v>112</v>
      </c>
      <c r="R148" s="2389"/>
      <c r="S148" s="427"/>
      <c r="T148" s="427"/>
      <c r="U148" s="98"/>
      <c r="V148" s="98"/>
      <c r="W148" s="98"/>
      <c r="X148" s="98"/>
      <c r="Y148" s="98"/>
      <c r="Z148" s="2389" t="s">
        <v>113</v>
      </c>
      <c r="AA148" s="2389"/>
      <c r="AB148" s="98"/>
      <c r="AC148" s="98"/>
      <c r="AD148" s="98"/>
      <c r="AE148" s="98"/>
      <c r="AF148" s="98"/>
      <c r="AG148" s="98"/>
      <c r="AH148" s="98"/>
      <c r="AI148" s="98"/>
      <c r="AJ148" s="98"/>
      <c r="AK148" s="98"/>
      <c r="AL148" s="98"/>
      <c r="AM148" s="98"/>
      <c r="AN148" s="98"/>
    </row>
    <row r="149" spans="1:52" ht="12.6" customHeight="1">
      <c r="A149" s="55"/>
      <c r="B149" s="55"/>
      <c r="C149" s="55"/>
      <c r="D149" s="55"/>
      <c r="E149" s="55"/>
      <c r="F149" s="55"/>
      <c r="G149" s="55"/>
      <c r="H149" s="2389"/>
      <c r="I149" s="2389"/>
      <c r="J149" s="55"/>
      <c r="K149" s="55"/>
      <c r="L149" s="55"/>
      <c r="M149" s="55"/>
      <c r="N149" s="55"/>
      <c r="O149" s="55"/>
      <c r="P149" s="55"/>
      <c r="Q149" s="2389"/>
      <c r="R149" s="2389"/>
      <c r="S149" s="55"/>
      <c r="T149" s="55"/>
      <c r="U149" s="98"/>
      <c r="V149" s="98"/>
      <c r="W149" s="98"/>
      <c r="X149" s="98"/>
      <c r="Y149" s="98"/>
      <c r="Z149" s="2389"/>
      <c r="AA149" s="2389"/>
      <c r="AB149" s="98"/>
      <c r="AC149" s="98"/>
      <c r="AD149" s="98"/>
      <c r="AE149" s="98"/>
      <c r="AF149" s="98"/>
      <c r="AG149" s="98"/>
      <c r="AH149" s="98"/>
      <c r="AI149" s="98"/>
      <c r="AJ149" s="98"/>
      <c r="AK149" s="98"/>
      <c r="AL149" s="98"/>
      <c r="AM149" s="98"/>
      <c r="AN149" s="98"/>
    </row>
    <row r="150" spans="1:52" ht="12.6" customHeight="1">
      <c r="A150" s="55"/>
      <c r="B150" s="55"/>
      <c r="C150" s="55"/>
      <c r="D150" s="55"/>
      <c r="E150" s="55"/>
      <c r="F150" s="55"/>
      <c r="G150" s="55"/>
      <c r="H150" s="120"/>
      <c r="I150" s="121"/>
      <c r="J150" s="55"/>
      <c r="K150" s="55"/>
      <c r="L150" s="55"/>
      <c r="M150" s="55"/>
      <c r="N150" s="55"/>
      <c r="O150" s="55"/>
      <c r="P150" s="55"/>
      <c r="Q150" s="120"/>
      <c r="R150" s="121"/>
      <c r="S150" s="55"/>
      <c r="T150" s="55"/>
      <c r="U150" s="98"/>
      <c r="V150" s="98"/>
      <c r="W150" s="98"/>
      <c r="X150" s="98"/>
      <c r="Y150" s="98"/>
      <c r="Z150" s="120"/>
      <c r="AA150" s="121"/>
      <c r="AB150" s="98"/>
      <c r="AC150" s="98"/>
      <c r="AD150" s="98"/>
      <c r="AE150" s="98"/>
      <c r="AF150" s="98"/>
      <c r="AG150" s="98"/>
      <c r="AH150" s="98"/>
      <c r="AI150" s="98"/>
      <c r="AJ150" s="98"/>
      <c r="AK150" s="98"/>
      <c r="AL150" s="98"/>
      <c r="AM150" s="98"/>
      <c r="AN150" s="98"/>
      <c r="AO150" s="440" t="s">
        <v>2070</v>
      </c>
    </row>
    <row r="151" spans="1:52" ht="12.6" customHeight="1">
      <c r="A151" s="55"/>
      <c r="B151" s="55"/>
      <c r="C151" s="55"/>
      <c r="D151" s="55"/>
      <c r="E151" s="55"/>
      <c r="F151" s="2390" t="str">
        <f>IF(AP151=0,"",RIGHT(AP151,1))</f>
        <v/>
      </c>
      <c r="G151" s="2391"/>
      <c r="H151" s="2392"/>
      <c r="I151" s="2390" t="str">
        <f>IF(AQ151=0,"",RIGHT(AQ151,1))</f>
        <v/>
      </c>
      <c r="J151" s="2391"/>
      <c r="K151" s="2392"/>
      <c r="L151" s="2390" t="str">
        <f>IF(AR151=0,"",RIGHT(AR151,1))</f>
        <v/>
      </c>
      <c r="M151" s="2391"/>
      <c r="N151" s="2392"/>
      <c r="O151" s="2390" t="str">
        <f>IF(AS151=0,"",RIGHT(AS151,1))</f>
        <v/>
      </c>
      <c r="P151" s="2391"/>
      <c r="Q151" s="2392"/>
      <c r="R151" s="2390" t="str">
        <f>IF(AT151=0,"",RIGHT(AT151,1))</f>
        <v/>
      </c>
      <c r="S151" s="2391"/>
      <c r="T151" s="2392"/>
      <c r="U151" s="2390" t="str">
        <f>IF(AU151=0,"",RIGHT(AU151,1))</f>
        <v/>
      </c>
      <c r="V151" s="2391"/>
      <c r="W151" s="2392"/>
      <c r="X151" s="2390" t="str">
        <f>IF(AV151=0,"",RIGHT(AV151,1))</f>
        <v/>
      </c>
      <c r="Y151" s="2391"/>
      <c r="Z151" s="2392"/>
      <c r="AA151" s="2390" t="str">
        <f>IF(AW151=0,"",RIGHT(AW151,1))</f>
        <v/>
      </c>
      <c r="AB151" s="2391"/>
      <c r="AC151" s="2392"/>
      <c r="AD151" s="2390" t="str">
        <f>IF(AX151=0,"",RIGHT(AX151,1))</f>
        <v/>
      </c>
      <c r="AE151" s="2391"/>
      <c r="AF151" s="2392"/>
      <c r="AG151" s="2390" t="str">
        <f>IF(AY151=0,"",RIGHT(AY151,1))</f>
        <v/>
      </c>
      <c r="AH151" s="2391"/>
      <c r="AI151" s="2392"/>
      <c r="AJ151" s="437"/>
      <c r="AK151" s="436"/>
      <c r="AL151" s="436"/>
      <c r="AM151" s="55"/>
      <c r="AN151" s="55"/>
      <c r="AO151" s="534"/>
      <c r="AP151" s="761">
        <f>INT($J$52/1000000000)</f>
        <v>0</v>
      </c>
      <c r="AQ151" s="761">
        <f>INT($J$52/100000000)</f>
        <v>0</v>
      </c>
      <c r="AR151" s="761">
        <f>INT($J$52/10000000)</f>
        <v>0</v>
      </c>
      <c r="AS151" s="761">
        <f>INT($J$52/1000000)</f>
        <v>0</v>
      </c>
      <c r="AT151" s="761">
        <f>INT($J$52/100000)</f>
        <v>0</v>
      </c>
      <c r="AU151" s="761">
        <f>INT($J$52/10000)</f>
        <v>0</v>
      </c>
      <c r="AV151" s="761">
        <f>INT($J$52/1000)</f>
        <v>0</v>
      </c>
      <c r="AW151" s="761">
        <f>INT($J$52/100)</f>
        <v>0</v>
      </c>
      <c r="AX151" s="761">
        <f>INT($J$52/10)</f>
        <v>0</v>
      </c>
      <c r="AY151" s="761">
        <f>INT($J$52/1)</f>
        <v>0</v>
      </c>
      <c r="AZ151" s="483"/>
    </row>
    <row r="152" spans="1:52" ht="12.6" customHeight="1">
      <c r="A152" s="2396" t="s">
        <v>114</v>
      </c>
      <c r="B152" s="2396"/>
      <c r="C152" s="2396"/>
      <c r="D152" s="2396"/>
      <c r="E152" s="2397"/>
      <c r="F152" s="2390"/>
      <c r="G152" s="2391"/>
      <c r="H152" s="2392"/>
      <c r="I152" s="2390"/>
      <c r="J152" s="2391"/>
      <c r="K152" s="2392"/>
      <c r="L152" s="2390"/>
      <c r="M152" s="2391"/>
      <c r="N152" s="2392"/>
      <c r="O152" s="2390"/>
      <c r="P152" s="2391"/>
      <c r="Q152" s="2392"/>
      <c r="R152" s="2390"/>
      <c r="S152" s="2391"/>
      <c r="T152" s="2392"/>
      <c r="U152" s="2390"/>
      <c r="V152" s="2391"/>
      <c r="W152" s="2392"/>
      <c r="X152" s="2390"/>
      <c r="Y152" s="2391"/>
      <c r="Z152" s="2392"/>
      <c r="AA152" s="2390"/>
      <c r="AB152" s="2391"/>
      <c r="AC152" s="2392"/>
      <c r="AD152" s="2390"/>
      <c r="AE152" s="2391"/>
      <c r="AF152" s="2392"/>
      <c r="AG152" s="2390"/>
      <c r="AH152" s="2391"/>
      <c r="AI152" s="2392"/>
      <c r="AJ152" s="2400" t="s">
        <v>115</v>
      </c>
      <c r="AK152" s="2396"/>
      <c r="AL152" s="2396"/>
      <c r="AM152" s="2396"/>
      <c r="AN152" s="2396"/>
      <c r="AO152" s="440" t="s">
        <v>2071</v>
      </c>
    </row>
    <row r="153" spans="1:52" ht="12.6" customHeight="1">
      <c r="A153" s="2396"/>
      <c r="B153" s="2396"/>
      <c r="C153" s="2396"/>
      <c r="D153" s="2396"/>
      <c r="E153" s="2397"/>
      <c r="F153" s="2390"/>
      <c r="G153" s="2391"/>
      <c r="H153" s="2392"/>
      <c r="I153" s="2390"/>
      <c r="J153" s="2391"/>
      <c r="K153" s="2392"/>
      <c r="L153" s="2390"/>
      <c r="M153" s="2391"/>
      <c r="N153" s="2392"/>
      <c r="O153" s="2390"/>
      <c r="P153" s="2391"/>
      <c r="Q153" s="2392"/>
      <c r="R153" s="2390"/>
      <c r="S153" s="2391"/>
      <c r="T153" s="2392"/>
      <c r="U153" s="2390"/>
      <c r="V153" s="2391"/>
      <c r="W153" s="2392"/>
      <c r="X153" s="2390"/>
      <c r="Y153" s="2391"/>
      <c r="Z153" s="2392"/>
      <c r="AA153" s="2390"/>
      <c r="AB153" s="2391"/>
      <c r="AC153" s="2392"/>
      <c r="AD153" s="2390"/>
      <c r="AE153" s="2391"/>
      <c r="AF153" s="2392"/>
      <c r="AG153" s="2390"/>
      <c r="AH153" s="2391"/>
      <c r="AI153" s="2392"/>
      <c r="AJ153" s="2400"/>
      <c r="AK153" s="2396"/>
      <c r="AL153" s="2396"/>
      <c r="AM153" s="2396"/>
      <c r="AN153" s="2396"/>
    </row>
    <row r="154" spans="1:52" ht="12.6" customHeight="1">
      <c r="A154" s="2398"/>
      <c r="B154" s="2398"/>
      <c r="C154" s="2398"/>
      <c r="D154" s="2398"/>
      <c r="E154" s="2399"/>
      <c r="F154" s="2393"/>
      <c r="G154" s="2394"/>
      <c r="H154" s="2395"/>
      <c r="I154" s="2393"/>
      <c r="J154" s="2394"/>
      <c r="K154" s="2395"/>
      <c r="L154" s="2393"/>
      <c r="M154" s="2394"/>
      <c r="N154" s="2395"/>
      <c r="O154" s="2393"/>
      <c r="P154" s="2394"/>
      <c r="Q154" s="2395"/>
      <c r="R154" s="2393"/>
      <c r="S154" s="2394"/>
      <c r="T154" s="2395"/>
      <c r="U154" s="2393"/>
      <c r="V154" s="2394"/>
      <c r="W154" s="2395"/>
      <c r="X154" s="2393"/>
      <c r="Y154" s="2394"/>
      <c r="Z154" s="2395"/>
      <c r="AA154" s="2393"/>
      <c r="AB154" s="2394"/>
      <c r="AC154" s="2395"/>
      <c r="AD154" s="2393"/>
      <c r="AE154" s="2394"/>
      <c r="AF154" s="2395"/>
      <c r="AG154" s="2393"/>
      <c r="AH154" s="2394"/>
      <c r="AI154" s="2395"/>
      <c r="AJ154" s="2401"/>
      <c r="AK154" s="2398"/>
      <c r="AL154" s="2398"/>
      <c r="AM154" s="2398"/>
      <c r="AN154" s="2398"/>
    </row>
    <row r="155" spans="1:52" ht="12.6" customHeight="1">
      <c r="A155" s="92"/>
      <c r="B155" s="92"/>
      <c r="C155" s="92"/>
      <c r="D155" s="92"/>
      <c r="E155" s="55"/>
      <c r="F155" s="55"/>
      <c r="G155" s="55"/>
      <c r="H155" s="55"/>
      <c r="I155" s="55"/>
      <c r="J155" s="55"/>
      <c r="K155" s="55"/>
      <c r="L155" s="55"/>
      <c r="M155" s="55"/>
      <c r="N155" s="55"/>
      <c r="O155" s="55"/>
      <c r="P155" s="55"/>
      <c r="Q155" s="55"/>
      <c r="R155" s="55"/>
      <c r="S155" s="55"/>
      <c r="T155" s="55"/>
      <c r="U155" s="426"/>
      <c r="V155" s="426"/>
      <c r="W155" s="426"/>
      <c r="X155" s="425"/>
      <c r="Y155" s="425"/>
      <c r="Z155" s="425"/>
      <c r="AA155" s="426"/>
      <c r="AB155" s="426"/>
      <c r="AC155" s="425"/>
      <c r="AD155" s="425"/>
      <c r="AE155" s="425"/>
      <c r="AF155" s="426"/>
      <c r="AG155" s="426"/>
      <c r="AH155" s="425"/>
      <c r="AI155" s="425"/>
      <c r="AJ155" s="92"/>
      <c r="AK155" s="92"/>
      <c r="AL155" s="92"/>
      <c r="AM155" s="92"/>
      <c r="AN155" s="92"/>
    </row>
    <row r="156" spans="1:52" ht="12.6" customHeight="1">
      <c r="A156" s="92"/>
      <c r="B156" s="92"/>
      <c r="C156" s="92"/>
      <c r="D156" s="92"/>
      <c r="E156" s="92"/>
      <c r="F156" s="117"/>
      <c r="G156" s="117"/>
      <c r="H156" s="117"/>
      <c r="I156" s="117"/>
      <c r="J156" s="117"/>
      <c r="K156" s="117"/>
      <c r="L156" s="117"/>
      <c r="M156" s="117"/>
      <c r="N156" s="117"/>
      <c r="O156" s="117"/>
      <c r="P156" s="117"/>
      <c r="Q156" s="117"/>
      <c r="R156" s="117"/>
      <c r="S156" s="117"/>
      <c r="T156" s="117"/>
      <c r="U156" s="117"/>
      <c r="V156" s="117"/>
      <c r="W156" s="117"/>
      <c r="X156" s="117"/>
      <c r="Y156" s="117"/>
      <c r="Z156" s="117"/>
      <c r="AA156" s="117"/>
      <c r="AB156" s="117"/>
      <c r="AC156" s="117"/>
      <c r="AD156" s="117"/>
      <c r="AE156" s="117"/>
      <c r="AF156" s="117"/>
      <c r="AG156" s="117"/>
      <c r="AH156" s="117"/>
      <c r="AI156" s="117"/>
      <c r="AJ156" s="92"/>
      <c r="AK156" s="92"/>
      <c r="AL156" s="92"/>
      <c r="AM156" s="92"/>
      <c r="AN156" s="92"/>
    </row>
    <row r="157" spans="1:52" ht="12.6" customHeight="1">
      <c r="A157" s="55"/>
      <c r="B157" s="55"/>
      <c r="C157" s="55"/>
      <c r="D157" s="55"/>
      <c r="E157" s="55"/>
      <c r="F157" s="2402" t="s">
        <v>116</v>
      </c>
      <c r="G157" s="2402"/>
      <c r="H157" s="2402"/>
      <c r="I157" s="2402"/>
      <c r="J157" s="2402"/>
      <c r="K157" s="2402"/>
      <c r="L157" s="2402"/>
      <c r="M157" s="2402"/>
      <c r="N157" s="2402"/>
      <c r="O157" s="2402"/>
      <c r="P157" s="2402"/>
      <c r="Q157" s="2402"/>
      <c r="R157" s="2402"/>
      <c r="S157" s="2402"/>
      <c r="T157" s="2402"/>
      <c r="U157" s="2402"/>
      <c r="V157" s="2402"/>
      <c r="W157" s="2402"/>
      <c r="X157" s="2402"/>
      <c r="Y157" s="2402"/>
      <c r="Z157" s="2402"/>
      <c r="AA157" s="2402"/>
      <c r="AB157" s="2402"/>
      <c r="AC157" s="2402"/>
      <c r="AD157" s="2402"/>
      <c r="AE157" s="2402"/>
      <c r="AF157" s="2402"/>
      <c r="AG157" s="2402"/>
      <c r="AH157" s="2402"/>
      <c r="AI157" s="2402"/>
      <c r="AJ157" s="2402"/>
      <c r="AK157" s="2402"/>
      <c r="AL157" s="2402"/>
      <c r="AM157" s="2402"/>
      <c r="AN157" s="2402"/>
    </row>
    <row r="158" spans="1:52" ht="12.6" customHeight="1">
      <c r="A158" s="117"/>
      <c r="B158" s="117"/>
      <c r="C158" s="117"/>
      <c r="D158" s="117"/>
      <c r="E158" s="117"/>
      <c r="F158" s="2402"/>
      <c r="G158" s="2402"/>
      <c r="H158" s="2402"/>
      <c r="I158" s="2402"/>
      <c r="J158" s="2402"/>
      <c r="K158" s="2402"/>
      <c r="L158" s="2402"/>
      <c r="M158" s="2402"/>
      <c r="N158" s="2402"/>
      <c r="O158" s="2402"/>
      <c r="P158" s="2402"/>
      <c r="Q158" s="2402"/>
      <c r="R158" s="2402"/>
      <c r="S158" s="2402"/>
      <c r="T158" s="2402"/>
      <c r="U158" s="2402"/>
      <c r="V158" s="2402"/>
      <c r="W158" s="2402"/>
      <c r="X158" s="2402"/>
      <c r="Y158" s="2402"/>
      <c r="Z158" s="2402"/>
      <c r="AA158" s="2402"/>
      <c r="AB158" s="2402"/>
      <c r="AC158" s="2402"/>
      <c r="AD158" s="2402"/>
      <c r="AE158" s="2402"/>
      <c r="AF158" s="2402"/>
      <c r="AG158" s="2402"/>
      <c r="AH158" s="2402"/>
      <c r="AI158" s="2402"/>
      <c r="AJ158" s="2402"/>
      <c r="AK158" s="2402"/>
      <c r="AL158" s="2402"/>
      <c r="AM158" s="2402"/>
      <c r="AN158" s="2402"/>
    </row>
    <row r="159" spans="1:52" ht="12.6" customHeight="1">
      <c r="A159" s="117"/>
      <c r="B159" s="117"/>
      <c r="C159" s="117"/>
      <c r="D159" s="117"/>
      <c r="E159" s="117"/>
      <c r="F159" s="2403"/>
      <c r="G159" s="2403"/>
      <c r="H159" s="2403"/>
      <c r="I159" s="2403"/>
      <c r="J159" s="2403"/>
      <c r="K159" s="2403"/>
      <c r="L159" s="2403"/>
      <c r="M159" s="2403"/>
      <c r="N159" s="2403"/>
      <c r="O159" s="2403"/>
      <c r="P159" s="2403"/>
      <c r="Q159" s="2403"/>
      <c r="R159" s="2403"/>
      <c r="S159" s="2403"/>
      <c r="T159" s="2403"/>
      <c r="U159" s="2403"/>
      <c r="V159" s="2403"/>
      <c r="W159" s="2403"/>
      <c r="X159" s="2403"/>
      <c r="Y159" s="2403"/>
      <c r="Z159" s="2403"/>
      <c r="AA159" s="2403"/>
      <c r="AB159" s="2403"/>
      <c r="AC159" s="2403"/>
      <c r="AD159" s="2403"/>
      <c r="AE159" s="2403"/>
      <c r="AF159" s="2403"/>
      <c r="AG159" s="2403"/>
      <c r="AH159" s="2403"/>
      <c r="AI159" s="2403"/>
      <c r="AJ159" s="2403"/>
      <c r="AK159" s="2403"/>
      <c r="AL159" s="2403"/>
      <c r="AM159" s="2403"/>
      <c r="AN159" s="2403"/>
    </row>
    <row r="160" spans="1:52" ht="12.6" customHeight="1">
      <c r="A160" s="117"/>
      <c r="B160" s="117"/>
      <c r="C160" s="117"/>
      <c r="D160" s="117"/>
      <c r="E160" s="117"/>
      <c r="F160" s="2404" t="s">
        <v>117</v>
      </c>
      <c r="G160" s="2404"/>
      <c r="H160" s="2404"/>
      <c r="I160" s="2404"/>
      <c r="J160" s="2404"/>
      <c r="K160" s="2407">
        <f>J40</f>
        <v>0</v>
      </c>
      <c r="L160" s="2407"/>
      <c r="M160" s="2407"/>
      <c r="N160" s="2407"/>
      <c r="O160" s="2407"/>
      <c r="P160" s="2407"/>
      <c r="Q160" s="2407"/>
      <c r="R160" s="2407"/>
      <c r="S160" s="2407"/>
      <c r="T160" s="2407"/>
      <c r="U160" s="2407"/>
      <c r="V160" s="2407"/>
      <c r="W160" s="2407"/>
      <c r="X160" s="2407"/>
      <c r="Y160" s="2407"/>
      <c r="Z160" s="2407"/>
      <c r="AA160" s="2407"/>
      <c r="AB160" s="2407"/>
      <c r="AC160" s="2407"/>
      <c r="AD160" s="2407"/>
      <c r="AE160" s="2407"/>
      <c r="AF160" s="2407"/>
      <c r="AG160" s="2407"/>
      <c r="AH160" s="2407"/>
      <c r="AI160" s="2407"/>
      <c r="AJ160" s="2407"/>
      <c r="AK160" s="2407"/>
      <c r="AL160" s="2407"/>
      <c r="AM160" s="2404" t="s">
        <v>1449</v>
      </c>
      <c r="AN160" s="2404"/>
    </row>
    <row r="161" spans="1:41" ht="12.6" customHeight="1">
      <c r="A161" s="117"/>
      <c r="B161" s="117"/>
      <c r="C161" s="117"/>
      <c r="D161" s="117"/>
      <c r="E161" s="117"/>
      <c r="F161" s="2405"/>
      <c r="G161" s="2405"/>
      <c r="H161" s="2405"/>
      <c r="I161" s="2405"/>
      <c r="J161" s="2405"/>
      <c r="K161" s="2408"/>
      <c r="L161" s="2408"/>
      <c r="M161" s="2408"/>
      <c r="N161" s="2408"/>
      <c r="O161" s="2408"/>
      <c r="P161" s="2408"/>
      <c r="Q161" s="2408"/>
      <c r="R161" s="2408"/>
      <c r="S161" s="2408"/>
      <c r="T161" s="2408"/>
      <c r="U161" s="2408"/>
      <c r="V161" s="2408"/>
      <c r="W161" s="2408"/>
      <c r="X161" s="2408"/>
      <c r="Y161" s="2408"/>
      <c r="Z161" s="2408"/>
      <c r="AA161" s="2408"/>
      <c r="AB161" s="2408"/>
      <c r="AC161" s="2408"/>
      <c r="AD161" s="2408"/>
      <c r="AE161" s="2408"/>
      <c r="AF161" s="2408"/>
      <c r="AG161" s="2408"/>
      <c r="AH161" s="2408"/>
      <c r="AI161" s="2408"/>
      <c r="AJ161" s="2408"/>
      <c r="AK161" s="2408"/>
      <c r="AL161" s="2408"/>
      <c r="AM161" s="2405"/>
      <c r="AN161" s="2405"/>
    </row>
    <row r="162" spans="1:41" ht="12.6" customHeight="1">
      <c r="A162" s="117"/>
      <c r="B162" s="117"/>
      <c r="C162" s="117"/>
      <c r="D162" s="117"/>
      <c r="E162" s="117"/>
      <c r="F162" s="2406"/>
      <c r="G162" s="2406"/>
      <c r="H162" s="2406"/>
      <c r="I162" s="2406"/>
      <c r="J162" s="2406"/>
      <c r="K162" s="2409"/>
      <c r="L162" s="2409"/>
      <c r="M162" s="2409"/>
      <c r="N162" s="2409"/>
      <c r="O162" s="2409"/>
      <c r="P162" s="2409"/>
      <c r="Q162" s="2409"/>
      <c r="R162" s="2409"/>
      <c r="S162" s="2409"/>
      <c r="T162" s="2409"/>
      <c r="U162" s="2409"/>
      <c r="V162" s="2409"/>
      <c r="W162" s="2409"/>
      <c r="X162" s="2409"/>
      <c r="Y162" s="2409"/>
      <c r="Z162" s="2409"/>
      <c r="AA162" s="2409"/>
      <c r="AB162" s="2409"/>
      <c r="AC162" s="2409"/>
      <c r="AD162" s="2409"/>
      <c r="AE162" s="2409"/>
      <c r="AF162" s="2409"/>
      <c r="AG162" s="2409"/>
      <c r="AH162" s="2409"/>
      <c r="AI162" s="2409"/>
      <c r="AJ162" s="2409"/>
      <c r="AK162" s="2409"/>
      <c r="AL162" s="2409"/>
      <c r="AM162" s="2406"/>
      <c r="AN162" s="2406"/>
    </row>
    <row r="163" spans="1:41" ht="12.6" customHeight="1">
      <c r="A163" s="117"/>
      <c r="B163" s="117"/>
      <c r="C163" s="117"/>
      <c r="D163" s="117"/>
      <c r="E163" s="117"/>
      <c r="F163" s="2402" t="s">
        <v>118</v>
      </c>
      <c r="G163" s="2402"/>
      <c r="H163" s="2402"/>
      <c r="I163" s="2402"/>
      <c r="J163" s="2402"/>
      <c r="K163" s="2402"/>
      <c r="L163" s="2402"/>
      <c r="M163" s="2402"/>
      <c r="N163" s="2402"/>
      <c r="O163" s="2402"/>
      <c r="P163" s="2402"/>
      <c r="Q163" s="2402"/>
      <c r="R163" s="2402"/>
      <c r="S163" s="2402"/>
      <c r="T163" s="2402"/>
      <c r="U163" s="2402"/>
      <c r="V163" s="2402"/>
      <c r="W163" s="2402"/>
      <c r="X163" s="2402"/>
      <c r="Y163" s="2402"/>
      <c r="Z163" s="2402"/>
      <c r="AA163" s="2402"/>
      <c r="AB163" s="2402"/>
      <c r="AC163" s="2402"/>
      <c r="AD163" s="2402"/>
      <c r="AE163" s="2402"/>
      <c r="AF163" s="2402"/>
      <c r="AG163" s="2402"/>
      <c r="AH163" s="2402"/>
      <c r="AI163" s="2402"/>
      <c r="AJ163" s="2402"/>
      <c r="AK163" s="2402"/>
      <c r="AL163" s="2402"/>
      <c r="AM163" s="2402"/>
      <c r="AN163" s="2402"/>
    </row>
    <row r="164" spans="1:41" ht="12.6" customHeight="1">
      <c r="A164" s="117"/>
      <c r="B164" s="117"/>
      <c r="C164" s="117"/>
      <c r="D164" s="117"/>
      <c r="E164" s="117"/>
      <c r="F164" s="2402"/>
      <c r="G164" s="2402"/>
      <c r="H164" s="2402"/>
      <c r="I164" s="2402"/>
      <c r="J164" s="2402"/>
      <c r="K164" s="2402"/>
      <c r="L164" s="2402"/>
      <c r="M164" s="2402"/>
      <c r="N164" s="2402"/>
      <c r="O164" s="2402"/>
      <c r="P164" s="2402"/>
      <c r="Q164" s="2402"/>
      <c r="R164" s="2402"/>
      <c r="S164" s="2402"/>
      <c r="T164" s="2402"/>
      <c r="U164" s="2402"/>
      <c r="V164" s="2402"/>
      <c r="W164" s="2402"/>
      <c r="X164" s="2402"/>
      <c r="Y164" s="2402"/>
      <c r="Z164" s="2402"/>
      <c r="AA164" s="2402"/>
      <c r="AB164" s="2402"/>
      <c r="AC164" s="2402"/>
      <c r="AD164" s="2402"/>
      <c r="AE164" s="2402"/>
      <c r="AF164" s="2402"/>
      <c r="AG164" s="2402"/>
      <c r="AH164" s="2402"/>
      <c r="AI164" s="2402"/>
      <c r="AJ164" s="2402"/>
      <c r="AK164" s="2402"/>
      <c r="AL164" s="2402"/>
      <c r="AM164" s="2402"/>
      <c r="AN164" s="2402"/>
    </row>
    <row r="165" spans="1:41" ht="12.6" customHeight="1">
      <c r="A165" s="117"/>
      <c r="B165" s="117"/>
      <c r="C165" s="117"/>
      <c r="D165" s="117"/>
      <c r="E165" s="117"/>
      <c r="F165" s="2402"/>
      <c r="G165" s="2402"/>
      <c r="H165" s="2402"/>
      <c r="I165" s="2402"/>
      <c r="J165" s="2402"/>
      <c r="K165" s="2402"/>
      <c r="L165" s="2402"/>
      <c r="M165" s="2402"/>
      <c r="N165" s="2402"/>
      <c r="O165" s="2402"/>
      <c r="P165" s="2402"/>
      <c r="Q165" s="2402"/>
      <c r="R165" s="2402"/>
      <c r="S165" s="2402"/>
      <c r="T165" s="2402"/>
      <c r="U165" s="2402"/>
      <c r="V165" s="2402"/>
      <c r="W165" s="2402"/>
      <c r="X165" s="2402"/>
      <c r="Y165" s="2402"/>
      <c r="Z165" s="2402"/>
      <c r="AA165" s="2402"/>
      <c r="AB165" s="2402"/>
      <c r="AC165" s="2402"/>
      <c r="AD165" s="2402"/>
      <c r="AE165" s="2402"/>
      <c r="AF165" s="2402"/>
      <c r="AG165" s="2402"/>
      <c r="AH165" s="2402"/>
      <c r="AI165" s="2402"/>
      <c r="AJ165" s="2402"/>
      <c r="AK165" s="2402"/>
      <c r="AL165" s="2402"/>
      <c r="AM165" s="2402"/>
      <c r="AN165" s="2402"/>
    </row>
    <row r="166" spans="1:41" ht="12.6" customHeight="1">
      <c r="A166" s="92"/>
      <c r="B166" s="92"/>
      <c r="C166" s="92"/>
      <c r="D166" s="92"/>
      <c r="E166" s="92"/>
      <c r="F166" s="92"/>
      <c r="G166" s="92"/>
      <c r="H166" s="92"/>
      <c r="I166" s="92"/>
      <c r="J166" s="92"/>
      <c r="K166" s="92"/>
      <c r="L166" s="92"/>
      <c r="M166" s="92"/>
      <c r="N166" s="92"/>
      <c r="O166" s="92"/>
      <c r="P166" s="92"/>
      <c r="Q166" s="92"/>
      <c r="R166" s="92"/>
      <c r="S166" s="92"/>
      <c r="T166" s="92"/>
      <c r="U166" s="2300" t="s">
        <v>2261</v>
      </c>
      <c r="V166" s="2300"/>
      <c r="W166" s="2300"/>
      <c r="X166" s="2299"/>
      <c r="Y166" s="2299"/>
      <c r="Z166" s="2299"/>
      <c r="AA166" s="2300" t="s">
        <v>85</v>
      </c>
      <c r="AB166" s="2300"/>
      <c r="AC166" s="2299"/>
      <c r="AD166" s="2299"/>
      <c r="AE166" s="2299"/>
      <c r="AF166" s="2300" t="s">
        <v>84</v>
      </c>
      <c r="AG166" s="2300"/>
      <c r="AH166" s="2299"/>
      <c r="AI166" s="2299"/>
      <c r="AJ166" s="2299"/>
      <c r="AK166" s="2300" t="s">
        <v>83</v>
      </c>
      <c r="AL166" s="2300"/>
      <c r="AM166" s="92"/>
      <c r="AN166" s="92"/>
      <c r="AO166" s="440" t="s">
        <v>1676</v>
      </c>
    </row>
    <row r="167" spans="1:41" ht="12.6" customHeight="1">
      <c r="A167" s="92"/>
      <c r="B167" s="92"/>
      <c r="C167" s="92"/>
      <c r="D167" s="92"/>
      <c r="E167" s="92"/>
      <c r="F167" s="92"/>
      <c r="G167" s="92"/>
      <c r="H167" s="92"/>
      <c r="I167" s="92"/>
      <c r="J167" s="92"/>
      <c r="K167" s="92"/>
      <c r="L167" s="92"/>
      <c r="M167" s="92"/>
      <c r="N167" s="92"/>
      <c r="O167" s="92"/>
      <c r="P167" s="92"/>
      <c r="Q167" s="92"/>
      <c r="R167" s="92"/>
      <c r="S167" s="92"/>
      <c r="T167" s="92"/>
      <c r="U167" s="2300"/>
      <c r="V167" s="2300"/>
      <c r="W167" s="2300"/>
      <c r="X167" s="2299"/>
      <c r="Y167" s="2299"/>
      <c r="Z167" s="2299"/>
      <c r="AA167" s="2300"/>
      <c r="AB167" s="2300"/>
      <c r="AC167" s="2299"/>
      <c r="AD167" s="2299"/>
      <c r="AE167" s="2299"/>
      <c r="AF167" s="2300"/>
      <c r="AG167" s="2300"/>
      <c r="AH167" s="2299"/>
      <c r="AI167" s="2299"/>
      <c r="AJ167" s="2299"/>
      <c r="AK167" s="2300"/>
      <c r="AL167" s="2300"/>
      <c r="AM167" s="92"/>
      <c r="AN167" s="92"/>
    </row>
    <row r="168" spans="1:41" ht="12.6" customHeight="1">
      <c r="A168" s="92"/>
      <c r="B168" s="92"/>
      <c r="C168" s="92"/>
      <c r="D168" s="92"/>
      <c r="E168" s="92"/>
      <c r="F168" s="92"/>
      <c r="G168" s="92"/>
      <c r="H168" s="92"/>
      <c r="I168" s="92"/>
      <c r="J168" s="92"/>
      <c r="K168" s="92"/>
      <c r="L168" s="92"/>
      <c r="M168" s="92"/>
      <c r="N168" s="92"/>
      <c r="O168" s="92"/>
      <c r="P168" s="92"/>
      <c r="Q168" s="92"/>
      <c r="R168" s="92"/>
      <c r="S168" s="92"/>
      <c r="T168" s="92"/>
      <c r="U168" s="2300"/>
      <c r="V168" s="2300"/>
      <c r="W168" s="2300"/>
      <c r="X168" s="2299"/>
      <c r="Y168" s="2299"/>
      <c r="Z168" s="2299"/>
      <c r="AA168" s="2300"/>
      <c r="AB168" s="2300"/>
      <c r="AC168" s="2299"/>
      <c r="AD168" s="2299"/>
      <c r="AE168" s="2299"/>
      <c r="AF168" s="2300"/>
      <c r="AG168" s="2300"/>
      <c r="AH168" s="2299"/>
      <c r="AI168" s="2299"/>
      <c r="AJ168" s="2299"/>
      <c r="AK168" s="2300"/>
      <c r="AL168" s="2300"/>
      <c r="AM168" s="92"/>
      <c r="AN168" s="92"/>
    </row>
    <row r="169" spans="1:41" ht="12.6" customHeight="1">
      <c r="A169" s="55"/>
      <c r="B169" s="98"/>
      <c r="C169" s="98"/>
      <c r="D169" s="98"/>
      <c r="E169" s="98"/>
      <c r="F169" s="98"/>
      <c r="G169" s="98"/>
      <c r="H169" s="98"/>
      <c r="I169" s="55"/>
      <c r="J169" s="55"/>
      <c r="K169" s="55"/>
      <c r="L169" s="55"/>
      <c r="M169" s="55"/>
      <c r="N169" s="55"/>
      <c r="O169" s="55"/>
      <c r="P169" s="55"/>
      <c r="Q169" s="55"/>
      <c r="R169" s="55"/>
      <c r="S169" s="55"/>
      <c r="T169" s="55"/>
      <c r="U169" s="55"/>
      <c r="V169" s="55"/>
      <c r="W169" s="55"/>
      <c r="X169" s="55"/>
      <c r="Y169" s="55"/>
      <c r="Z169" s="55"/>
      <c r="AA169" s="55"/>
      <c r="AB169" s="55"/>
      <c r="AC169" s="55"/>
      <c r="AD169" s="55"/>
      <c r="AE169" s="55"/>
      <c r="AF169" s="55"/>
      <c r="AG169" s="55"/>
      <c r="AH169" s="55"/>
      <c r="AI169" s="55"/>
      <c r="AJ169" s="55"/>
      <c r="AK169" s="55"/>
      <c r="AL169" s="55"/>
      <c r="AM169" s="55"/>
      <c r="AN169" s="55"/>
    </row>
    <row r="170" spans="1:41" ht="12.6" customHeight="1">
      <c r="A170" s="55"/>
      <c r="B170" s="98"/>
      <c r="C170" s="98"/>
      <c r="D170" s="98"/>
      <c r="E170" s="98"/>
      <c r="F170" s="98"/>
      <c r="G170" s="98"/>
      <c r="H170" s="98"/>
      <c r="I170" s="55"/>
      <c r="J170" s="55"/>
      <c r="K170" s="55"/>
      <c r="L170" s="55"/>
      <c r="M170" s="2341" t="s">
        <v>130</v>
      </c>
      <c r="N170" s="2341"/>
      <c r="O170" s="2341"/>
      <c r="P170" s="2341"/>
      <c r="Q170" s="2410" t="str">
        <f>MID(一括入力シート!$C$47,LEFT(1),1)</f>
        <v/>
      </c>
      <c r="R170" s="2411"/>
      <c r="S170" s="2410" t="str">
        <f>MID(一括入力シート!$C$47,LEFT(2),1)</f>
        <v/>
      </c>
      <c r="T170" s="2411"/>
      <c r="U170" s="2410" t="str">
        <f>MID(一括入力シート!$C$47,LEFT(3),1)</f>
        <v/>
      </c>
      <c r="V170" s="2411"/>
      <c r="W170" s="2416" t="s">
        <v>132</v>
      </c>
      <c r="X170" s="2417"/>
      <c r="Y170" s="2410" t="str">
        <f>MID(一括入力シート!$E$47,LEFT(1),1)</f>
        <v/>
      </c>
      <c r="Z170" s="2411"/>
      <c r="AA170" s="2410" t="str">
        <f>MID(一括入力シート!$E$47,LEFT(2),1)</f>
        <v/>
      </c>
      <c r="AB170" s="2411"/>
      <c r="AC170" s="2410" t="str">
        <f>MID(一括入力シート!$E$47,LEFT(3),1)</f>
        <v/>
      </c>
      <c r="AD170" s="2411"/>
      <c r="AE170" s="2410" t="str">
        <f>MID(一括入力シート!$E$47,LEFT(4),1)</f>
        <v/>
      </c>
      <c r="AF170" s="2411"/>
      <c r="AG170" s="55"/>
      <c r="AH170" s="55"/>
      <c r="AI170" s="55"/>
      <c r="AJ170" s="55"/>
      <c r="AK170" s="55"/>
      <c r="AL170" s="55"/>
      <c r="AM170" s="55"/>
      <c r="AN170" s="55"/>
    </row>
    <row r="171" spans="1:41" ht="12.6" customHeight="1">
      <c r="A171" s="55"/>
      <c r="B171" s="98"/>
      <c r="C171" s="98"/>
      <c r="D171" s="98"/>
      <c r="E171" s="98"/>
      <c r="F171" s="98"/>
      <c r="G171" s="98"/>
      <c r="H171" s="98"/>
      <c r="I171" s="55"/>
      <c r="J171" s="55"/>
      <c r="K171" s="55"/>
      <c r="L171" s="55"/>
      <c r="M171" s="2341"/>
      <c r="N171" s="2341"/>
      <c r="O171" s="2341"/>
      <c r="P171" s="2341"/>
      <c r="Q171" s="2412"/>
      <c r="R171" s="2413"/>
      <c r="S171" s="2412"/>
      <c r="T171" s="2413"/>
      <c r="U171" s="2412"/>
      <c r="V171" s="2413"/>
      <c r="W171" s="2416"/>
      <c r="X171" s="2417"/>
      <c r="Y171" s="2412"/>
      <c r="Z171" s="2413"/>
      <c r="AA171" s="2412"/>
      <c r="AB171" s="2413"/>
      <c r="AC171" s="2412"/>
      <c r="AD171" s="2413"/>
      <c r="AE171" s="2412"/>
      <c r="AF171" s="2413"/>
      <c r="AG171" s="78"/>
      <c r="AH171" s="78"/>
      <c r="AI171" s="55"/>
      <c r="AJ171" s="55"/>
      <c r="AK171" s="55"/>
      <c r="AL171" s="55"/>
      <c r="AM171" s="55"/>
      <c r="AN171" s="55"/>
    </row>
    <row r="172" spans="1:41" ht="12.6" customHeight="1">
      <c r="A172" s="55"/>
      <c r="B172" s="98"/>
      <c r="C172" s="98"/>
      <c r="D172" s="98"/>
      <c r="E172" s="98"/>
      <c r="F172" s="98"/>
      <c r="G172" s="98"/>
      <c r="H172" s="98"/>
      <c r="I172" s="55"/>
      <c r="J172" s="55"/>
      <c r="K172" s="55"/>
      <c r="L172" s="55"/>
      <c r="M172" s="2341"/>
      <c r="N172" s="2341"/>
      <c r="O172" s="2341"/>
      <c r="P172" s="2341"/>
      <c r="Q172" s="2414"/>
      <c r="R172" s="2415"/>
      <c r="S172" s="2414"/>
      <c r="T172" s="2415"/>
      <c r="U172" s="2414"/>
      <c r="V172" s="2415"/>
      <c r="W172" s="2416"/>
      <c r="X172" s="2417"/>
      <c r="Y172" s="2414"/>
      <c r="Z172" s="2415"/>
      <c r="AA172" s="2414"/>
      <c r="AB172" s="2415"/>
      <c r="AC172" s="2414"/>
      <c r="AD172" s="2415"/>
      <c r="AE172" s="2414"/>
      <c r="AF172" s="2415"/>
      <c r="AG172" s="55"/>
      <c r="AH172" s="55"/>
      <c r="AI172" s="55"/>
      <c r="AJ172" s="55"/>
      <c r="AK172" s="55"/>
      <c r="AL172" s="55"/>
      <c r="AM172" s="55"/>
      <c r="AN172" s="55"/>
    </row>
    <row r="173" spans="1:41" ht="12.6" customHeight="1">
      <c r="A173" s="55"/>
      <c r="B173" s="98"/>
      <c r="C173" s="98"/>
      <c r="D173" s="98"/>
      <c r="E173" s="98"/>
      <c r="F173" s="98"/>
      <c r="G173" s="98"/>
      <c r="H173" s="98"/>
      <c r="I173" s="55"/>
      <c r="J173" s="55"/>
      <c r="K173" s="55"/>
      <c r="L173" s="55"/>
      <c r="M173" s="2341" t="s">
        <v>87</v>
      </c>
      <c r="N173" s="2341"/>
      <c r="O173" s="2341"/>
      <c r="P173" s="2341"/>
      <c r="Q173" s="2280">
        <f>一括入力シート!B44</f>
        <v>0</v>
      </c>
      <c r="R173" s="2280"/>
      <c r="S173" s="2280"/>
      <c r="T173" s="2280"/>
      <c r="U173" s="2280"/>
      <c r="V173" s="2280"/>
      <c r="W173" s="2280"/>
      <c r="X173" s="2280"/>
      <c r="Y173" s="2280"/>
      <c r="Z173" s="2280"/>
      <c r="AA173" s="2280"/>
      <c r="AB173" s="2280"/>
      <c r="AC173" s="2280"/>
      <c r="AD173" s="2280"/>
      <c r="AE173" s="2280"/>
      <c r="AF173" s="2280"/>
      <c r="AG173" s="2280"/>
      <c r="AH173" s="2280"/>
      <c r="AI173" s="2280"/>
      <c r="AJ173" s="2280"/>
      <c r="AK173" s="2280"/>
      <c r="AL173" s="2280"/>
      <c r="AM173" s="2280"/>
      <c r="AN173" s="2280"/>
    </row>
    <row r="174" spans="1:41" ht="12.6" customHeight="1">
      <c r="A174" s="55"/>
      <c r="B174" s="98"/>
      <c r="C174" s="98"/>
      <c r="D174" s="98"/>
      <c r="E174" s="98"/>
      <c r="F174" s="98"/>
      <c r="G174" s="98"/>
      <c r="H174" s="98"/>
      <c r="I174" s="55"/>
      <c r="J174" s="55"/>
      <c r="K174" s="55"/>
      <c r="L174" s="55"/>
      <c r="M174" s="2341"/>
      <c r="N174" s="2341"/>
      <c r="O174" s="2341"/>
      <c r="P174" s="2341"/>
      <c r="Q174" s="2280"/>
      <c r="R174" s="2280"/>
      <c r="S174" s="2280"/>
      <c r="T174" s="2280"/>
      <c r="U174" s="2280"/>
      <c r="V174" s="2280"/>
      <c r="W174" s="2280"/>
      <c r="X174" s="2280"/>
      <c r="Y174" s="2280"/>
      <c r="Z174" s="2280"/>
      <c r="AA174" s="2280"/>
      <c r="AB174" s="2280"/>
      <c r="AC174" s="2280"/>
      <c r="AD174" s="2280"/>
      <c r="AE174" s="2280"/>
      <c r="AF174" s="2280"/>
      <c r="AG174" s="2280"/>
      <c r="AH174" s="2280"/>
      <c r="AI174" s="2280"/>
      <c r="AJ174" s="2280"/>
      <c r="AK174" s="2280"/>
      <c r="AL174" s="2280"/>
      <c r="AM174" s="2280"/>
      <c r="AN174" s="2280"/>
    </row>
    <row r="175" spans="1:41" ht="12.6" customHeight="1">
      <c r="A175" s="55"/>
      <c r="B175" s="98"/>
      <c r="C175" s="98"/>
      <c r="D175" s="98"/>
      <c r="E175" s="98"/>
      <c r="F175" s="98"/>
      <c r="G175" s="98"/>
      <c r="H175" s="98"/>
      <c r="I175" s="55"/>
      <c r="J175" s="55"/>
      <c r="K175" s="55"/>
      <c r="L175" s="55"/>
      <c r="M175" s="2418"/>
      <c r="N175" s="2418"/>
      <c r="O175" s="2418"/>
      <c r="P175" s="2418"/>
      <c r="Q175" s="2419"/>
      <c r="R175" s="2419"/>
      <c r="S175" s="2419"/>
      <c r="T175" s="2419"/>
      <c r="U175" s="2419"/>
      <c r="V175" s="2419"/>
      <c r="W175" s="2419"/>
      <c r="X175" s="2419"/>
      <c r="Y175" s="2419"/>
      <c r="Z175" s="2419"/>
      <c r="AA175" s="2419"/>
      <c r="AB175" s="2419"/>
      <c r="AC175" s="2419"/>
      <c r="AD175" s="2419"/>
      <c r="AE175" s="2419"/>
      <c r="AF175" s="2419"/>
      <c r="AG175" s="2419"/>
      <c r="AH175" s="2419"/>
      <c r="AI175" s="2419"/>
      <c r="AJ175" s="2419"/>
      <c r="AK175" s="2419"/>
      <c r="AL175" s="2419"/>
      <c r="AM175" s="2419"/>
      <c r="AN175" s="2419"/>
    </row>
    <row r="176" spans="1:41" ht="12.6" customHeight="1">
      <c r="A176" s="55"/>
      <c r="B176" s="98"/>
      <c r="C176" s="98"/>
      <c r="D176" s="98"/>
      <c r="E176" s="98"/>
      <c r="F176" s="98"/>
      <c r="G176" s="98"/>
      <c r="H176" s="98"/>
      <c r="I176" s="55"/>
      <c r="J176" s="55"/>
      <c r="K176" s="55"/>
      <c r="L176" s="55"/>
      <c r="M176" s="2301">
        <f>一括入力シート!B45</f>
        <v>0</v>
      </c>
      <c r="N176" s="2301"/>
      <c r="O176" s="2301"/>
      <c r="P176" s="2301"/>
      <c r="Q176" s="2301"/>
      <c r="R176" s="2301"/>
      <c r="S176" s="2301"/>
      <c r="T176" s="2301"/>
      <c r="U176" s="2301"/>
      <c r="V176" s="2301"/>
      <c r="W176" s="2301"/>
      <c r="X176" s="2301"/>
      <c r="Y176" s="2301"/>
      <c r="Z176" s="2301"/>
      <c r="AA176" s="2301"/>
      <c r="AB176" s="2301"/>
      <c r="AC176" s="2301"/>
      <c r="AD176" s="2301"/>
      <c r="AE176" s="2301"/>
      <c r="AF176" s="2301"/>
      <c r="AG176" s="2301"/>
      <c r="AH176" s="2301"/>
      <c r="AI176" s="2301"/>
      <c r="AJ176" s="2301"/>
      <c r="AK176" s="2301"/>
      <c r="AL176" s="2301"/>
      <c r="AM176" s="2301"/>
      <c r="AN176" s="2301"/>
    </row>
    <row r="177" spans="1:41" ht="12.6" customHeight="1">
      <c r="A177" s="55"/>
      <c r="B177" s="98"/>
      <c r="C177" s="98"/>
      <c r="D177" s="98"/>
      <c r="E177" s="98"/>
      <c r="F177" s="98"/>
      <c r="G177" s="98"/>
      <c r="H177" s="98"/>
      <c r="I177" s="55"/>
      <c r="J177" s="55"/>
      <c r="K177" s="55"/>
      <c r="L177" s="55"/>
      <c r="M177" s="2301"/>
      <c r="N177" s="2301"/>
      <c r="O177" s="2301"/>
      <c r="P177" s="2301"/>
      <c r="Q177" s="2301"/>
      <c r="R177" s="2301"/>
      <c r="S177" s="2301"/>
      <c r="T177" s="2301"/>
      <c r="U177" s="2301"/>
      <c r="V177" s="2301"/>
      <c r="W177" s="2301"/>
      <c r="X177" s="2301"/>
      <c r="Y177" s="2301"/>
      <c r="Z177" s="2301"/>
      <c r="AA177" s="2301"/>
      <c r="AB177" s="2301"/>
      <c r="AC177" s="2301"/>
      <c r="AD177" s="2301"/>
      <c r="AE177" s="2301"/>
      <c r="AF177" s="2301"/>
      <c r="AG177" s="2301"/>
      <c r="AH177" s="2301"/>
      <c r="AI177" s="2301"/>
      <c r="AJ177" s="2301"/>
      <c r="AK177" s="2301"/>
      <c r="AL177" s="2301"/>
      <c r="AM177" s="2301"/>
      <c r="AN177" s="2301"/>
    </row>
    <row r="178" spans="1:41" ht="12.6" customHeight="1">
      <c r="A178" s="55"/>
      <c r="B178" s="98"/>
      <c r="C178" s="98"/>
      <c r="D178" s="98"/>
      <c r="E178" s="98"/>
      <c r="F178" s="98"/>
      <c r="G178" s="98"/>
      <c r="H178" s="98"/>
      <c r="I178" s="55"/>
      <c r="J178" s="55"/>
      <c r="K178" s="55"/>
      <c r="L178" s="55"/>
      <c r="M178" s="2420"/>
      <c r="N178" s="2420"/>
      <c r="O178" s="2420"/>
      <c r="P178" s="2420"/>
      <c r="Q178" s="2420"/>
      <c r="R178" s="2420"/>
      <c r="S178" s="2420"/>
      <c r="T178" s="2420"/>
      <c r="U178" s="2420"/>
      <c r="V178" s="2420"/>
      <c r="W178" s="2420"/>
      <c r="X178" s="2420"/>
      <c r="Y178" s="2420"/>
      <c r="Z178" s="2420"/>
      <c r="AA178" s="2420"/>
      <c r="AB178" s="2420"/>
      <c r="AC178" s="2420"/>
      <c r="AD178" s="2420"/>
      <c r="AE178" s="2420"/>
      <c r="AF178" s="2420"/>
      <c r="AG178" s="2420"/>
      <c r="AH178" s="2420"/>
      <c r="AI178" s="2420"/>
      <c r="AJ178" s="2420"/>
      <c r="AK178" s="2420"/>
      <c r="AL178" s="2420"/>
      <c r="AM178" s="2420"/>
      <c r="AN178" s="2420"/>
    </row>
    <row r="179" spans="1:41" ht="12.6" customHeight="1">
      <c r="A179" s="55"/>
      <c r="B179" s="98"/>
      <c r="C179" s="98"/>
      <c r="D179" s="98"/>
      <c r="E179" s="98"/>
      <c r="F179" s="98"/>
      <c r="G179" s="98"/>
      <c r="H179" s="98"/>
      <c r="I179" s="55"/>
      <c r="J179" s="55"/>
      <c r="K179" s="55"/>
      <c r="L179" s="55"/>
      <c r="M179" s="2421" t="s">
        <v>88</v>
      </c>
      <c r="N179" s="2421"/>
      <c r="O179" s="2421"/>
      <c r="P179" s="2421"/>
      <c r="Q179" s="2422">
        <f>一括入力シート!B46</f>
        <v>0</v>
      </c>
      <c r="R179" s="2422"/>
      <c r="S179" s="2422"/>
      <c r="T179" s="2422"/>
      <c r="U179" s="2422"/>
      <c r="V179" s="2422"/>
      <c r="W179" s="2422"/>
      <c r="X179" s="2422"/>
      <c r="Y179" s="2422"/>
      <c r="Z179" s="2422"/>
      <c r="AA179" s="2422"/>
      <c r="AB179" s="2422"/>
      <c r="AC179" s="2422"/>
      <c r="AD179" s="2422"/>
      <c r="AE179" s="2422"/>
      <c r="AF179" s="2422"/>
      <c r="AG179" s="2422"/>
      <c r="AH179" s="2422"/>
      <c r="AI179" s="2422"/>
      <c r="AJ179" s="2422"/>
      <c r="AK179" s="2422"/>
      <c r="AL179" s="2422"/>
      <c r="AM179" s="2422"/>
      <c r="AN179" s="2422"/>
    </row>
    <row r="180" spans="1:41" ht="12.6" customHeight="1">
      <c r="A180" s="55"/>
      <c r="B180" s="98"/>
      <c r="C180" s="98"/>
      <c r="D180" s="98"/>
      <c r="E180" s="98"/>
      <c r="F180" s="98"/>
      <c r="G180" s="98"/>
      <c r="H180" s="98"/>
      <c r="I180" s="55"/>
      <c r="J180" s="55"/>
      <c r="K180" s="55"/>
      <c r="L180" s="55"/>
      <c r="M180" s="2341"/>
      <c r="N180" s="2341"/>
      <c r="O180" s="2341"/>
      <c r="P180" s="2341"/>
      <c r="Q180" s="2301"/>
      <c r="R180" s="2301"/>
      <c r="S180" s="2301"/>
      <c r="T180" s="2301"/>
      <c r="U180" s="2301"/>
      <c r="V180" s="2301"/>
      <c r="W180" s="2301"/>
      <c r="X180" s="2301"/>
      <c r="Y180" s="2301"/>
      <c r="Z180" s="2301"/>
      <c r="AA180" s="2301"/>
      <c r="AB180" s="2301"/>
      <c r="AC180" s="2301"/>
      <c r="AD180" s="2301"/>
      <c r="AE180" s="2301"/>
      <c r="AF180" s="2301"/>
      <c r="AG180" s="2301"/>
      <c r="AH180" s="2301"/>
      <c r="AI180" s="2301"/>
      <c r="AJ180" s="2301"/>
      <c r="AK180" s="2301"/>
      <c r="AL180" s="2301"/>
      <c r="AM180" s="2301"/>
      <c r="AN180" s="2301"/>
    </row>
    <row r="181" spans="1:41" ht="12.6" customHeight="1">
      <c r="A181" s="55"/>
      <c r="B181" s="98"/>
      <c r="C181" s="98"/>
      <c r="D181" s="98"/>
      <c r="E181" s="98"/>
      <c r="F181" s="98"/>
      <c r="G181" s="98"/>
      <c r="H181" s="98"/>
      <c r="I181" s="55"/>
      <c r="J181" s="55"/>
      <c r="K181" s="55"/>
      <c r="L181" s="55"/>
      <c r="M181" s="2418"/>
      <c r="N181" s="2418"/>
      <c r="O181" s="2418"/>
      <c r="P181" s="2418"/>
      <c r="Q181" s="2420"/>
      <c r="R181" s="2420"/>
      <c r="S181" s="2420"/>
      <c r="T181" s="2420"/>
      <c r="U181" s="2420"/>
      <c r="V181" s="2420"/>
      <c r="W181" s="2420"/>
      <c r="X181" s="2420"/>
      <c r="Y181" s="2420"/>
      <c r="Z181" s="2420"/>
      <c r="AA181" s="2420"/>
      <c r="AB181" s="2420"/>
      <c r="AC181" s="2420"/>
      <c r="AD181" s="2420"/>
      <c r="AE181" s="2420"/>
      <c r="AF181" s="2420"/>
      <c r="AG181" s="2420"/>
      <c r="AH181" s="2420"/>
      <c r="AI181" s="2420"/>
      <c r="AJ181" s="2420"/>
      <c r="AK181" s="2420"/>
      <c r="AL181" s="2420"/>
      <c r="AM181" s="2420"/>
      <c r="AN181" s="2420"/>
    </row>
    <row r="182" spans="1:41" ht="12.6" customHeight="1">
      <c r="A182" s="55"/>
      <c r="B182" s="98"/>
      <c r="C182" s="98"/>
      <c r="D182" s="98"/>
      <c r="E182" s="98"/>
      <c r="F182" s="98"/>
      <c r="G182" s="98"/>
      <c r="H182" s="98"/>
      <c r="I182" s="55"/>
      <c r="J182" s="55"/>
      <c r="K182" s="55"/>
      <c r="L182" s="55"/>
      <c r="M182" s="2421" t="s">
        <v>131</v>
      </c>
      <c r="N182" s="2421"/>
      <c r="O182" s="2421"/>
      <c r="P182" s="2421"/>
      <c r="Q182" s="2447" t="str">
        <f>一括入力シート!B49&amp;"－"&amp;一括入力シート!C49&amp;"－"&amp;一括入力シート!D49</f>
        <v>078－－</v>
      </c>
      <c r="R182" s="2447"/>
      <c r="S182" s="2447"/>
      <c r="T182" s="2447"/>
      <c r="U182" s="2447"/>
      <c r="V182" s="2447"/>
      <c r="W182" s="2447"/>
      <c r="X182" s="2447"/>
      <c r="Y182" s="2447"/>
      <c r="Z182" s="2447"/>
      <c r="AA182" s="2447"/>
      <c r="AB182" s="2447"/>
      <c r="AC182" s="2447"/>
      <c r="AD182" s="2447"/>
      <c r="AE182" s="2447"/>
      <c r="AF182" s="2447"/>
      <c r="AG182" s="2447"/>
      <c r="AH182" s="2447"/>
      <c r="AI182" s="2447"/>
      <c r="AJ182" s="2447"/>
      <c r="AK182" s="2447"/>
      <c r="AL182" s="2447"/>
      <c r="AM182" s="2447"/>
      <c r="AN182" s="2447"/>
    </row>
    <row r="183" spans="1:41" ht="12.6" customHeight="1">
      <c r="A183" s="55"/>
      <c r="B183" s="98"/>
      <c r="C183" s="98"/>
      <c r="D183" s="98"/>
      <c r="E183" s="98"/>
      <c r="F183" s="98"/>
      <c r="G183" s="98"/>
      <c r="H183" s="98"/>
      <c r="I183" s="55"/>
      <c r="J183" s="55"/>
      <c r="K183" s="55"/>
      <c r="L183" s="55"/>
      <c r="M183" s="2341"/>
      <c r="N183" s="2341"/>
      <c r="O183" s="2341"/>
      <c r="P183" s="2341"/>
      <c r="Q183" s="2448"/>
      <c r="R183" s="2448"/>
      <c r="S183" s="2448"/>
      <c r="T183" s="2448"/>
      <c r="U183" s="2448"/>
      <c r="V183" s="2448"/>
      <c r="W183" s="2448"/>
      <c r="X183" s="2448"/>
      <c r="Y183" s="2448"/>
      <c r="Z183" s="2448"/>
      <c r="AA183" s="2448"/>
      <c r="AB183" s="2448"/>
      <c r="AC183" s="2448"/>
      <c r="AD183" s="2448"/>
      <c r="AE183" s="2448"/>
      <c r="AF183" s="2448"/>
      <c r="AG183" s="2448"/>
      <c r="AH183" s="2448"/>
      <c r="AI183" s="2448"/>
      <c r="AJ183" s="2448"/>
      <c r="AK183" s="2448"/>
      <c r="AL183" s="2448"/>
      <c r="AM183" s="2448"/>
      <c r="AN183" s="2448"/>
    </row>
    <row r="184" spans="1:41" ht="12.6" customHeight="1">
      <c r="A184" s="55"/>
      <c r="B184" s="98"/>
      <c r="C184" s="98"/>
      <c r="D184" s="98"/>
      <c r="E184" s="98"/>
      <c r="F184" s="98"/>
      <c r="G184" s="98"/>
      <c r="H184" s="98"/>
      <c r="I184" s="55"/>
      <c r="J184" s="55"/>
      <c r="K184" s="55"/>
      <c r="L184" s="55"/>
      <c r="M184" s="2423"/>
      <c r="N184" s="2423"/>
      <c r="O184" s="2423"/>
      <c r="P184" s="2423"/>
      <c r="Q184" s="2449"/>
      <c r="R184" s="2449"/>
      <c r="S184" s="2449"/>
      <c r="T184" s="2449"/>
      <c r="U184" s="2449"/>
      <c r="V184" s="2449"/>
      <c r="W184" s="2449"/>
      <c r="X184" s="2449"/>
      <c r="Y184" s="2449"/>
      <c r="Z184" s="2449"/>
      <c r="AA184" s="2449"/>
      <c r="AB184" s="2449"/>
      <c r="AC184" s="2449"/>
      <c r="AD184" s="2449"/>
      <c r="AE184" s="2449"/>
      <c r="AF184" s="2449"/>
      <c r="AG184" s="2449"/>
      <c r="AH184" s="2449"/>
      <c r="AI184" s="2449"/>
      <c r="AJ184" s="2449"/>
      <c r="AK184" s="2449"/>
      <c r="AL184" s="2449"/>
      <c r="AM184" s="2449"/>
      <c r="AN184" s="2449"/>
    </row>
    <row r="185" spans="1:41" ht="12.6" customHeight="1">
      <c r="A185" s="55"/>
      <c r="B185" s="2304" t="s">
        <v>124</v>
      </c>
      <c r="C185" s="2305"/>
      <c r="D185" s="2305"/>
      <c r="E185" s="2305"/>
      <c r="F185" s="2305"/>
      <c r="G185" s="2424"/>
      <c r="H185" s="2428"/>
      <c r="I185" s="2319"/>
      <c r="J185" s="2319"/>
      <c r="K185" s="2319"/>
      <c r="L185" s="2319"/>
      <c r="M185" s="2319"/>
      <c r="N185" s="2431" t="s">
        <v>126</v>
      </c>
      <c r="O185" s="2431"/>
      <c r="P185" s="2432"/>
      <c r="Q185" s="2304" t="s">
        <v>125</v>
      </c>
      <c r="R185" s="2305"/>
      <c r="S185" s="2305"/>
      <c r="T185" s="2305"/>
      <c r="U185" s="2305"/>
      <c r="V185" s="2424"/>
      <c r="W185" s="2428"/>
      <c r="X185" s="2319"/>
      <c r="Y185" s="2319"/>
      <c r="Z185" s="2319"/>
      <c r="AA185" s="2319"/>
      <c r="AB185" s="2319"/>
      <c r="AC185" s="2431" t="s">
        <v>127</v>
      </c>
      <c r="AD185" s="2431"/>
      <c r="AE185" s="2432"/>
      <c r="AF185" s="2435" t="s">
        <v>121</v>
      </c>
      <c r="AG185" s="2359"/>
      <c r="AH185" s="2359"/>
      <c r="AI185" s="2436"/>
      <c r="AJ185" s="2440" t="s">
        <v>122</v>
      </c>
      <c r="AK185" s="2441"/>
      <c r="AL185" s="2441"/>
      <c r="AM185" s="2441"/>
      <c r="AN185" s="2442"/>
      <c r="AO185" s="440" t="s">
        <v>1720</v>
      </c>
    </row>
    <row r="186" spans="1:41" ht="12.6" customHeight="1">
      <c r="A186" s="55"/>
      <c r="B186" s="2306"/>
      <c r="C186" s="2300"/>
      <c r="D186" s="2300"/>
      <c r="E186" s="2300"/>
      <c r="F186" s="2300"/>
      <c r="G186" s="2425"/>
      <c r="H186" s="2429"/>
      <c r="I186" s="2299"/>
      <c r="J186" s="2299"/>
      <c r="K186" s="2299"/>
      <c r="L186" s="2299"/>
      <c r="M186" s="2299"/>
      <c r="N186" s="2341"/>
      <c r="O186" s="2341"/>
      <c r="P186" s="2433"/>
      <c r="Q186" s="2306"/>
      <c r="R186" s="2300"/>
      <c r="S186" s="2300"/>
      <c r="T186" s="2300"/>
      <c r="U186" s="2300"/>
      <c r="V186" s="2425"/>
      <c r="W186" s="2429"/>
      <c r="X186" s="2299"/>
      <c r="Y186" s="2299"/>
      <c r="Z186" s="2299"/>
      <c r="AA186" s="2299"/>
      <c r="AB186" s="2299"/>
      <c r="AC186" s="2341"/>
      <c r="AD186" s="2341"/>
      <c r="AE186" s="2433"/>
      <c r="AF186" s="2274"/>
      <c r="AG186" s="2122"/>
      <c r="AH186" s="2122"/>
      <c r="AI186" s="2124"/>
      <c r="AJ186" s="2443"/>
      <c r="AK186" s="2301"/>
      <c r="AL186" s="2301"/>
      <c r="AM186" s="2301"/>
      <c r="AN186" s="2302"/>
    </row>
    <row r="187" spans="1:41" ht="12.6" customHeight="1">
      <c r="A187" s="55"/>
      <c r="B187" s="2426"/>
      <c r="C187" s="2317"/>
      <c r="D187" s="2317"/>
      <c r="E187" s="2317"/>
      <c r="F187" s="2317"/>
      <c r="G187" s="2427"/>
      <c r="H187" s="2430"/>
      <c r="I187" s="2320"/>
      <c r="J187" s="2320"/>
      <c r="K187" s="2320"/>
      <c r="L187" s="2320"/>
      <c r="M187" s="2320"/>
      <c r="N187" s="2423"/>
      <c r="O187" s="2423"/>
      <c r="P187" s="2434"/>
      <c r="Q187" s="2426"/>
      <c r="R187" s="2317"/>
      <c r="S187" s="2317"/>
      <c r="T187" s="2317"/>
      <c r="U187" s="2317"/>
      <c r="V187" s="2427"/>
      <c r="W187" s="2430"/>
      <c r="X187" s="2320"/>
      <c r="Y187" s="2320"/>
      <c r="Z187" s="2320"/>
      <c r="AA187" s="2320"/>
      <c r="AB187" s="2320"/>
      <c r="AC187" s="2423"/>
      <c r="AD187" s="2423"/>
      <c r="AE187" s="2434"/>
      <c r="AF187" s="2437"/>
      <c r="AG187" s="2438"/>
      <c r="AH187" s="2438"/>
      <c r="AI187" s="2439"/>
      <c r="AJ187" s="2444"/>
      <c r="AK187" s="2445"/>
      <c r="AL187" s="2445"/>
      <c r="AM187" s="2445"/>
      <c r="AN187" s="2446"/>
    </row>
    <row r="188" spans="1:41" ht="12.6" customHeight="1">
      <c r="A188" s="55"/>
      <c r="B188" s="2304" t="s">
        <v>123</v>
      </c>
      <c r="C188" s="2305"/>
      <c r="D188" s="2305"/>
      <c r="E188" s="2305"/>
      <c r="F188" s="2305"/>
      <c r="G188" s="2424"/>
      <c r="H188" s="2450"/>
      <c r="I188" s="2451"/>
      <c r="J188" s="2451"/>
      <c r="K188" s="2451"/>
      <c r="L188" s="2451"/>
      <c r="M188" s="2451"/>
      <c r="N188" s="2451"/>
      <c r="O188" s="2451"/>
      <c r="P188" s="2451"/>
      <c r="Q188" s="2451"/>
      <c r="R188" s="2451"/>
      <c r="S188" s="2451"/>
      <c r="T188" s="2451"/>
      <c r="U188" s="2451"/>
      <c r="V188" s="2451"/>
      <c r="W188" s="2451"/>
      <c r="X188" s="2451"/>
      <c r="Y188" s="2451"/>
      <c r="Z188" s="2451"/>
      <c r="AA188" s="2451"/>
      <c r="AB188" s="2451"/>
      <c r="AC188" s="2451"/>
      <c r="AD188" s="2451"/>
      <c r="AE188" s="2451"/>
      <c r="AF188" s="2451"/>
      <c r="AG188" s="2451"/>
      <c r="AH188" s="2451"/>
      <c r="AI188" s="2451"/>
      <c r="AJ188" s="2451"/>
      <c r="AK188" s="2451"/>
      <c r="AL188" s="2451"/>
      <c r="AM188" s="2451"/>
      <c r="AN188" s="2452"/>
    </row>
    <row r="189" spans="1:41" ht="12.6" customHeight="1">
      <c r="A189" s="55"/>
      <c r="B189" s="2306"/>
      <c r="C189" s="2300"/>
      <c r="D189" s="2300"/>
      <c r="E189" s="2300"/>
      <c r="F189" s="2300"/>
      <c r="G189" s="2425"/>
      <c r="H189" s="2453"/>
      <c r="I189" s="2454"/>
      <c r="J189" s="2454"/>
      <c r="K189" s="2454"/>
      <c r="L189" s="2454"/>
      <c r="M189" s="2454"/>
      <c r="N189" s="2454"/>
      <c r="O189" s="2454"/>
      <c r="P189" s="2454"/>
      <c r="Q189" s="2454"/>
      <c r="R189" s="2454"/>
      <c r="S189" s="2454"/>
      <c r="T189" s="2454"/>
      <c r="U189" s="2454"/>
      <c r="V189" s="2454"/>
      <c r="W189" s="2454"/>
      <c r="X189" s="2454"/>
      <c r="Y189" s="2454"/>
      <c r="Z189" s="2454"/>
      <c r="AA189" s="2454"/>
      <c r="AB189" s="2454"/>
      <c r="AC189" s="2454"/>
      <c r="AD189" s="2454"/>
      <c r="AE189" s="2454"/>
      <c r="AF189" s="2454"/>
      <c r="AG189" s="2454"/>
      <c r="AH189" s="2454"/>
      <c r="AI189" s="2454"/>
      <c r="AJ189" s="2454"/>
      <c r="AK189" s="2454"/>
      <c r="AL189" s="2454"/>
      <c r="AM189" s="2454"/>
      <c r="AN189" s="2455"/>
    </row>
    <row r="190" spans="1:41" ht="12.6" customHeight="1">
      <c r="A190" s="55"/>
      <c r="B190" s="2426"/>
      <c r="C190" s="2317"/>
      <c r="D190" s="2317"/>
      <c r="E190" s="2317"/>
      <c r="F190" s="2317"/>
      <c r="G190" s="2427"/>
      <c r="H190" s="2456"/>
      <c r="I190" s="2457"/>
      <c r="J190" s="2457"/>
      <c r="K190" s="2457"/>
      <c r="L190" s="2457"/>
      <c r="M190" s="2457"/>
      <c r="N190" s="2457"/>
      <c r="O190" s="2457"/>
      <c r="P190" s="2457"/>
      <c r="Q190" s="2457"/>
      <c r="R190" s="2457"/>
      <c r="S190" s="2457"/>
      <c r="T190" s="2457"/>
      <c r="U190" s="2457"/>
      <c r="V190" s="2457"/>
      <c r="W190" s="2457"/>
      <c r="X190" s="2457"/>
      <c r="Y190" s="2457"/>
      <c r="Z190" s="2457"/>
      <c r="AA190" s="2457"/>
      <c r="AB190" s="2457"/>
      <c r="AC190" s="2457"/>
      <c r="AD190" s="2457"/>
      <c r="AE190" s="2457"/>
      <c r="AF190" s="2457"/>
      <c r="AG190" s="2457"/>
      <c r="AH190" s="2457"/>
      <c r="AI190" s="2457"/>
      <c r="AJ190" s="2457"/>
      <c r="AK190" s="2457"/>
      <c r="AL190" s="2457"/>
      <c r="AM190" s="2457"/>
      <c r="AN190" s="2458"/>
    </row>
    <row r="191" spans="1:41" ht="12.6" customHeight="1">
      <c r="A191" s="55"/>
      <c r="B191" s="53"/>
      <c r="C191" s="51"/>
      <c r="D191" s="51"/>
      <c r="E191" s="51"/>
      <c r="F191" s="51"/>
      <c r="G191" s="52"/>
      <c r="H191" s="2440"/>
      <c r="I191" s="2441"/>
      <c r="J191" s="2442"/>
      <c r="K191" s="2440"/>
      <c r="L191" s="2441"/>
      <c r="M191" s="2442"/>
      <c r="N191" s="2440"/>
      <c r="O191" s="2441"/>
      <c r="P191" s="2442"/>
      <c r="Q191" s="2440"/>
      <c r="R191" s="2441"/>
      <c r="S191" s="2442"/>
      <c r="T191" s="2440"/>
      <c r="U191" s="2441"/>
      <c r="V191" s="2442"/>
      <c r="W191" s="2440"/>
      <c r="X191" s="2441"/>
      <c r="Y191" s="2442"/>
      <c r="Z191" s="2440"/>
      <c r="AA191" s="2441"/>
      <c r="AB191" s="2442"/>
      <c r="AC191" s="2440"/>
      <c r="AD191" s="2441"/>
      <c r="AE191" s="2442"/>
      <c r="AF191" s="2440"/>
      <c r="AG191" s="2441"/>
      <c r="AH191" s="2442"/>
      <c r="AI191" s="2440"/>
      <c r="AJ191" s="2441"/>
      <c r="AK191" s="2442"/>
      <c r="AL191" s="2440"/>
      <c r="AM191" s="2441"/>
      <c r="AN191" s="2442"/>
    </row>
    <row r="192" spans="1:41" ht="12.6" customHeight="1">
      <c r="A192" s="55"/>
      <c r="B192" s="97"/>
      <c r="C192" s="98"/>
      <c r="D192" s="98"/>
      <c r="E192" s="98"/>
      <c r="F192" s="98"/>
      <c r="G192" s="99"/>
      <c r="H192" s="2443"/>
      <c r="I192" s="2301"/>
      <c r="J192" s="2302"/>
      <c r="K192" s="2443"/>
      <c r="L192" s="2301"/>
      <c r="M192" s="2302"/>
      <c r="N192" s="2443"/>
      <c r="O192" s="2301"/>
      <c r="P192" s="2302"/>
      <c r="Q192" s="2443"/>
      <c r="R192" s="2301"/>
      <c r="S192" s="2302"/>
      <c r="T192" s="2443"/>
      <c r="U192" s="2301"/>
      <c r="V192" s="2302"/>
      <c r="W192" s="2443"/>
      <c r="X192" s="2301"/>
      <c r="Y192" s="2302"/>
      <c r="Z192" s="2443"/>
      <c r="AA192" s="2301"/>
      <c r="AB192" s="2302"/>
      <c r="AC192" s="2443"/>
      <c r="AD192" s="2301"/>
      <c r="AE192" s="2302"/>
      <c r="AF192" s="2443"/>
      <c r="AG192" s="2301"/>
      <c r="AH192" s="2302"/>
      <c r="AI192" s="2443"/>
      <c r="AJ192" s="2301"/>
      <c r="AK192" s="2302"/>
      <c r="AL192" s="2443"/>
      <c r="AM192" s="2301"/>
      <c r="AN192" s="2302"/>
    </row>
    <row r="193" spans="1:40" ht="12.6" customHeight="1">
      <c r="A193" s="55"/>
      <c r="B193" s="2306" t="s">
        <v>128</v>
      </c>
      <c r="C193" s="2300"/>
      <c r="D193" s="2300"/>
      <c r="E193" s="2300"/>
      <c r="F193" s="2300"/>
      <c r="G193" s="2425"/>
      <c r="H193" s="2444"/>
      <c r="I193" s="2445"/>
      <c r="J193" s="2446"/>
      <c r="K193" s="2444"/>
      <c r="L193" s="2445"/>
      <c r="M193" s="2446"/>
      <c r="N193" s="2444"/>
      <c r="O193" s="2445"/>
      <c r="P193" s="2446"/>
      <c r="Q193" s="2444"/>
      <c r="R193" s="2445"/>
      <c r="S193" s="2446"/>
      <c r="T193" s="2444"/>
      <c r="U193" s="2445"/>
      <c r="V193" s="2446"/>
      <c r="W193" s="2444"/>
      <c r="X193" s="2445"/>
      <c r="Y193" s="2446"/>
      <c r="Z193" s="2444"/>
      <c r="AA193" s="2445"/>
      <c r="AB193" s="2446"/>
      <c r="AC193" s="2444"/>
      <c r="AD193" s="2445"/>
      <c r="AE193" s="2446"/>
      <c r="AF193" s="2444"/>
      <c r="AG193" s="2445"/>
      <c r="AH193" s="2446"/>
      <c r="AI193" s="2444"/>
      <c r="AJ193" s="2445"/>
      <c r="AK193" s="2446"/>
      <c r="AL193" s="2444"/>
      <c r="AM193" s="2445"/>
      <c r="AN193" s="2446"/>
    </row>
    <row r="194" spans="1:40" ht="12.6" customHeight="1">
      <c r="A194" s="55"/>
      <c r="B194" s="2306"/>
      <c r="C194" s="2300"/>
      <c r="D194" s="2300"/>
      <c r="E194" s="2300"/>
      <c r="F194" s="2300"/>
      <c r="G194" s="2425"/>
      <c r="H194" s="2440"/>
      <c r="I194" s="2441"/>
      <c r="J194" s="2442"/>
      <c r="K194" s="2440"/>
      <c r="L194" s="2441"/>
      <c r="M194" s="2442"/>
      <c r="N194" s="2440"/>
      <c r="O194" s="2441"/>
      <c r="P194" s="2442"/>
      <c r="Q194" s="2440"/>
      <c r="R194" s="2441"/>
      <c r="S194" s="2442"/>
      <c r="T194" s="2440"/>
      <c r="U194" s="2441"/>
      <c r="V194" s="2442"/>
      <c r="W194" s="2440"/>
      <c r="X194" s="2441"/>
      <c r="Y194" s="2442"/>
      <c r="Z194" s="2440"/>
      <c r="AA194" s="2441"/>
      <c r="AB194" s="2442"/>
      <c r="AC194" s="2440"/>
      <c r="AD194" s="2441"/>
      <c r="AE194" s="2442"/>
      <c r="AF194" s="2440"/>
      <c r="AG194" s="2441"/>
      <c r="AH194" s="2442"/>
      <c r="AI194" s="2440"/>
      <c r="AJ194" s="2441"/>
      <c r="AK194" s="2442"/>
      <c r="AL194" s="2440"/>
      <c r="AM194" s="2441"/>
      <c r="AN194" s="2442"/>
    </row>
    <row r="195" spans="1:40" ht="12.6" customHeight="1">
      <c r="A195" s="55"/>
      <c r="B195" s="2306" t="s">
        <v>129</v>
      </c>
      <c r="C195" s="2300"/>
      <c r="D195" s="2300"/>
      <c r="E195" s="2300"/>
      <c r="F195" s="2300"/>
      <c r="G195" s="2425"/>
      <c r="H195" s="2443"/>
      <c r="I195" s="2301"/>
      <c r="J195" s="2302"/>
      <c r="K195" s="2443"/>
      <c r="L195" s="2301"/>
      <c r="M195" s="2302"/>
      <c r="N195" s="2443"/>
      <c r="O195" s="2301"/>
      <c r="P195" s="2302"/>
      <c r="Q195" s="2443"/>
      <c r="R195" s="2301"/>
      <c r="S195" s="2302"/>
      <c r="T195" s="2443"/>
      <c r="U195" s="2301"/>
      <c r="V195" s="2302"/>
      <c r="W195" s="2443"/>
      <c r="X195" s="2301"/>
      <c r="Y195" s="2302"/>
      <c r="Z195" s="2443"/>
      <c r="AA195" s="2301"/>
      <c r="AB195" s="2302"/>
      <c r="AC195" s="2443"/>
      <c r="AD195" s="2301"/>
      <c r="AE195" s="2302"/>
      <c r="AF195" s="2443"/>
      <c r="AG195" s="2301"/>
      <c r="AH195" s="2302"/>
      <c r="AI195" s="2443"/>
      <c r="AJ195" s="2301"/>
      <c r="AK195" s="2302"/>
      <c r="AL195" s="2443"/>
      <c r="AM195" s="2301"/>
      <c r="AN195" s="2302"/>
    </row>
    <row r="196" spans="1:40" ht="12.6" customHeight="1">
      <c r="A196" s="55"/>
      <c r="B196" s="2306"/>
      <c r="C196" s="2300"/>
      <c r="D196" s="2300"/>
      <c r="E196" s="2300"/>
      <c r="F196" s="2300"/>
      <c r="G196" s="2425"/>
      <c r="H196" s="2444"/>
      <c r="I196" s="2445"/>
      <c r="J196" s="2446"/>
      <c r="K196" s="2444"/>
      <c r="L196" s="2445"/>
      <c r="M196" s="2446"/>
      <c r="N196" s="2444"/>
      <c r="O196" s="2445"/>
      <c r="P196" s="2446"/>
      <c r="Q196" s="2444"/>
      <c r="R196" s="2445"/>
      <c r="S196" s="2446"/>
      <c r="T196" s="2444"/>
      <c r="U196" s="2445"/>
      <c r="V196" s="2446"/>
      <c r="W196" s="2444"/>
      <c r="X196" s="2445"/>
      <c r="Y196" s="2446"/>
      <c r="Z196" s="2444"/>
      <c r="AA196" s="2445"/>
      <c r="AB196" s="2446"/>
      <c r="AC196" s="2444"/>
      <c r="AD196" s="2445"/>
      <c r="AE196" s="2446"/>
      <c r="AF196" s="2444"/>
      <c r="AG196" s="2445"/>
      <c r="AH196" s="2446"/>
      <c r="AI196" s="2444"/>
      <c r="AJ196" s="2445"/>
      <c r="AK196" s="2446"/>
      <c r="AL196" s="2444"/>
      <c r="AM196" s="2445"/>
      <c r="AN196" s="2446"/>
    </row>
    <row r="197" spans="1:40" ht="12.6" customHeight="1">
      <c r="A197" s="55"/>
      <c r="B197" s="97"/>
      <c r="C197" s="98"/>
      <c r="D197" s="98"/>
      <c r="E197" s="98"/>
      <c r="F197" s="98"/>
      <c r="G197" s="99"/>
      <c r="H197" s="2440"/>
      <c r="I197" s="2441"/>
      <c r="J197" s="2442"/>
      <c r="K197" s="2440"/>
      <c r="L197" s="2441"/>
      <c r="M197" s="2442"/>
      <c r="N197" s="2440"/>
      <c r="O197" s="2441"/>
      <c r="P197" s="2442"/>
      <c r="Q197" s="2440"/>
      <c r="R197" s="2441"/>
      <c r="S197" s="2442"/>
      <c r="T197" s="2440"/>
      <c r="U197" s="2441"/>
      <c r="V197" s="2442"/>
      <c r="W197" s="2440"/>
      <c r="X197" s="2441"/>
      <c r="Y197" s="2442"/>
      <c r="Z197" s="2440"/>
      <c r="AA197" s="2441"/>
      <c r="AB197" s="2442"/>
      <c r="AC197" s="2440"/>
      <c r="AD197" s="2441"/>
      <c r="AE197" s="2442"/>
      <c r="AF197" s="77"/>
      <c r="AG197" s="78"/>
      <c r="AH197" s="78"/>
      <c r="AI197" s="55"/>
      <c r="AJ197" s="55"/>
      <c r="AK197" s="55"/>
      <c r="AL197" s="55"/>
      <c r="AM197" s="55"/>
      <c r="AN197" s="55"/>
    </row>
    <row r="198" spans="1:40" ht="12.6" customHeight="1">
      <c r="A198" s="55"/>
      <c r="B198" s="97"/>
      <c r="C198" s="98"/>
      <c r="D198" s="98"/>
      <c r="E198" s="98"/>
      <c r="F198" s="98"/>
      <c r="G198" s="99"/>
      <c r="H198" s="2443"/>
      <c r="I198" s="2301"/>
      <c r="J198" s="2302"/>
      <c r="K198" s="2443"/>
      <c r="L198" s="2301"/>
      <c r="M198" s="2302"/>
      <c r="N198" s="2443"/>
      <c r="O198" s="2301"/>
      <c r="P198" s="2302"/>
      <c r="Q198" s="2443"/>
      <c r="R198" s="2301"/>
      <c r="S198" s="2302"/>
      <c r="T198" s="2443"/>
      <c r="U198" s="2301"/>
      <c r="V198" s="2302"/>
      <c r="W198" s="2443"/>
      <c r="X198" s="2301"/>
      <c r="Y198" s="2302"/>
      <c r="Z198" s="2443"/>
      <c r="AA198" s="2301"/>
      <c r="AB198" s="2302"/>
      <c r="AC198" s="2443"/>
      <c r="AD198" s="2301"/>
      <c r="AE198" s="2302"/>
      <c r="AF198" s="55"/>
      <c r="AG198" s="55"/>
      <c r="AH198" s="55"/>
      <c r="AI198" s="55"/>
      <c r="AJ198" s="55"/>
      <c r="AK198" s="55"/>
      <c r="AL198" s="55"/>
      <c r="AM198" s="55"/>
      <c r="AN198" s="55"/>
    </row>
    <row r="199" spans="1:40" ht="12.6" customHeight="1">
      <c r="A199" s="55"/>
      <c r="B199" s="118"/>
      <c r="C199" s="114"/>
      <c r="D199" s="114"/>
      <c r="E199" s="114"/>
      <c r="F199" s="114"/>
      <c r="G199" s="119"/>
      <c r="H199" s="2444"/>
      <c r="I199" s="2445"/>
      <c r="J199" s="2446"/>
      <c r="K199" s="2444"/>
      <c r="L199" s="2445"/>
      <c r="M199" s="2446"/>
      <c r="N199" s="2444"/>
      <c r="O199" s="2445"/>
      <c r="P199" s="2446"/>
      <c r="Q199" s="2444"/>
      <c r="R199" s="2445"/>
      <c r="S199" s="2446"/>
      <c r="T199" s="2444"/>
      <c r="U199" s="2445"/>
      <c r="V199" s="2446"/>
      <c r="W199" s="2444"/>
      <c r="X199" s="2445"/>
      <c r="Y199" s="2446"/>
      <c r="Z199" s="2444"/>
      <c r="AA199" s="2445"/>
      <c r="AB199" s="2446"/>
      <c r="AC199" s="2444"/>
      <c r="AD199" s="2445"/>
      <c r="AE199" s="2446"/>
      <c r="AF199" s="55"/>
      <c r="AG199" s="55"/>
      <c r="AH199" s="55"/>
      <c r="AI199" s="55"/>
      <c r="AJ199" s="55"/>
      <c r="AK199" s="55"/>
      <c r="AL199" s="55"/>
      <c r="AM199" s="55"/>
      <c r="AN199" s="55"/>
    </row>
    <row r="200" spans="1:40" ht="12.6" customHeight="1">
      <c r="A200" s="55"/>
      <c r="B200" s="98"/>
      <c r="C200" s="55" t="s">
        <v>120</v>
      </c>
      <c r="D200" s="98"/>
      <c r="E200" s="98"/>
      <c r="F200" s="98"/>
      <c r="G200" s="98"/>
      <c r="H200" s="98"/>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row>
    <row r="201" spans="1:40" ht="12.6" customHeight="1">
      <c r="A201" s="55"/>
      <c r="B201" s="98"/>
      <c r="C201" s="55" t="s">
        <v>119</v>
      </c>
      <c r="D201" s="98"/>
      <c r="E201" s="98"/>
      <c r="F201" s="98"/>
      <c r="G201" s="98"/>
      <c r="H201" s="98"/>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row>
  </sheetData>
  <mergeCells count="211">
    <mergeCell ref="P23:R24"/>
    <mergeCell ref="S23:AN24"/>
    <mergeCell ref="AL194:AN196"/>
    <mergeCell ref="B195:G196"/>
    <mergeCell ref="H197:J199"/>
    <mergeCell ref="K197:M199"/>
    <mergeCell ref="N197:P199"/>
    <mergeCell ref="Q197:S199"/>
    <mergeCell ref="T197:V199"/>
    <mergeCell ref="W197:Y199"/>
    <mergeCell ref="Z197:AB199"/>
    <mergeCell ref="AC197:AE199"/>
    <mergeCell ref="B188:G190"/>
    <mergeCell ref="H188:AN190"/>
    <mergeCell ref="H191:J193"/>
    <mergeCell ref="K191:M193"/>
    <mergeCell ref="N191:P193"/>
    <mergeCell ref="Q191:S193"/>
    <mergeCell ref="T191:V193"/>
    <mergeCell ref="W191:Y193"/>
    <mergeCell ref="Z191:AB193"/>
    <mergeCell ref="AC191:AE193"/>
    <mergeCell ref="AF191:AH193"/>
    <mergeCell ref="AI191:AK193"/>
    <mergeCell ref="AL191:AN193"/>
    <mergeCell ref="B193:G194"/>
    <mergeCell ref="H194:J196"/>
    <mergeCell ref="K194:M196"/>
    <mergeCell ref="N194:P196"/>
    <mergeCell ref="Q194:S196"/>
    <mergeCell ref="T194:V196"/>
    <mergeCell ref="W194:Y196"/>
    <mergeCell ref="Z194:AB196"/>
    <mergeCell ref="AC194:AE196"/>
    <mergeCell ref="AF194:AH196"/>
    <mergeCell ref="AI194:AK196"/>
    <mergeCell ref="M173:P175"/>
    <mergeCell ref="Q173:AN175"/>
    <mergeCell ref="M176:AN178"/>
    <mergeCell ref="M179:P181"/>
    <mergeCell ref="Q179:AN181"/>
    <mergeCell ref="M182:P184"/>
    <mergeCell ref="B185:G187"/>
    <mergeCell ref="H185:M187"/>
    <mergeCell ref="N185:P187"/>
    <mergeCell ref="Q185:V187"/>
    <mergeCell ref="W185:AB187"/>
    <mergeCell ref="AC185:AE187"/>
    <mergeCell ref="AF185:AI187"/>
    <mergeCell ref="AJ185:AN187"/>
    <mergeCell ref="Q182:AN184"/>
    <mergeCell ref="M170:P172"/>
    <mergeCell ref="Q170:R172"/>
    <mergeCell ref="S170:T172"/>
    <mergeCell ref="U170:V172"/>
    <mergeCell ref="W170:X172"/>
    <mergeCell ref="Y170:Z172"/>
    <mergeCell ref="AA170:AB172"/>
    <mergeCell ref="AC170:AD172"/>
    <mergeCell ref="AE170:AF172"/>
    <mergeCell ref="F157:AN159"/>
    <mergeCell ref="F160:J162"/>
    <mergeCell ref="K160:AL162"/>
    <mergeCell ref="AM160:AN162"/>
    <mergeCell ref="F163:AN165"/>
    <mergeCell ref="U166:W168"/>
    <mergeCell ref="X166:Z168"/>
    <mergeCell ref="AA166:AB168"/>
    <mergeCell ref="AC166:AE168"/>
    <mergeCell ref="AF166:AG168"/>
    <mergeCell ref="AH166:AJ168"/>
    <mergeCell ref="AK166:AL168"/>
    <mergeCell ref="B128:H130"/>
    <mergeCell ref="J128:AN130"/>
    <mergeCell ref="A137:AN143"/>
    <mergeCell ref="A145:AN147"/>
    <mergeCell ref="H148:I149"/>
    <mergeCell ref="Q148:R149"/>
    <mergeCell ref="Z148:AA149"/>
    <mergeCell ref="F151:H154"/>
    <mergeCell ref="I151:K154"/>
    <mergeCell ref="L151:N154"/>
    <mergeCell ref="O151:Q154"/>
    <mergeCell ref="R151:T154"/>
    <mergeCell ref="U151:W154"/>
    <mergeCell ref="X151:Z154"/>
    <mergeCell ref="AA151:AC154"/>
    <mergeCell ref="AD151:AF154"/>
    <mergeCell ref="AG151:AI154"/>
    <mergeCell ref="A152:E154"/>
    <mergeCell ref="AJ152:AN154"/>
    <mergeCell ref="B122:H124"/>
    <mergeCell ref="J122:L124"/>
    <mergeCell ref="M122:O124"/>
    <mergeCell ref="P122:Q124"/>
    <mergeCell ref="R122:T124"/>
    <mergeCell ref="U122:V124"/>
    <mergeCell ref="W122:Y124"/>
    <mergeCell ref="Z122:AA124"/>
    <mergeCell ref="B125:H127"/>
    <mergeCell ref="B116:H118"/>
    <mergeCell ref="J116:X118"/>
    <mergeCell ref="Y116:AA118"/>
    <mergeCell ref="AE115:AF115"/>
    <mergeCell ref="AH115:AI115"/>
    <mergeCell ref="AK115:AL115"/>
    <mergeCell ref="B113:H115"/>
    <mergeCell ref="B119:H121"/>
    <mergeCell ref="J119:X121"/>
    <mergeCell ref="Y119:AA121"/>
    <mergeCell ref="B107:H109"/>
    <mergeCell ref="J107:AN109"/>
    <mergeCell ref="B110:H112"/>
    <mergeCell ref="J110:L112"/>
    <mergeCell ref="M110:O112"/>
    <mergeCell ref="P110:Q112"/>
    <mergeCell ref="R110:T112"/>
    <mergeCell ref="U110:V112"/>
    <mergeCell ref="W110:Y112"/>
    <mergeCell ref="Z110:AA112"/>
    <mergeCell ref="A87:AN89"/>
    <mergeCell ref="A91:AN92"/>
    <mergeCell ref="A93:AN94"/>
    <mergeCell ref="A95:AN96"/>
    <mergeCell ref="A97:AN98"/>
    <mergeCell ref="A99:AN100"/>
    <mergeCell ref="A101:AN103"/>
    <mergeCell ref="B104:H106"/>
    <mergeCell ref="J104:AN106"/>
    <mergeCell ref="A76:AN79"/>
    <mergeCell ref="U80:W82"/>
    <mergeCell ref="X80:Z82"/>
    <mergeCell ref="AA80:AB82"/>
    <mergeCell ref="AC80:AE82"/>
    <mergeCell ref="AF80:AG82"/>
    <mergeCell ref="AH80:AJ82"/>
    <mergeCell ref="AK80:AL82"/>
    <mergeCell ref="A84:AN86"/>
    <mergeCell ref="J55:L57"/>
    <mergeCell ref="M55:O57"/>
    <mergeCell ref="P55:Q57"/>
    <mergeCell ref="R55:T57"/>
    <mergeCell ref="U55:V57"/>
    <mergeCell ref="W55:Y57"/>
    <mergeCell ref="Z55:AA57"/>
    <mergeCell ref="AC69:AN69"/>
    <mergeCell ref="I70:J75"/>
    <mergeCell ref="K70:N71"/>
    <mergeCell ref="O70:R71"/>
    <mergeCell ref="S70:V71"/>
    <mergeCell ref="AA70:AB75"/>
    <mergeCell ref="AC70:AF71"/>
    <mergeCell ref="AG70:AJ71"/>
    <mergeCell ref="AK70:AN71"/>
    <mergeCell ref="M46:O47"/>
    <mergeCell ref="P46:Q47"/>
    <mergeCell ref="R46:T47"/>
    <mergeCell ref="U46:V47"/>
    <mergeCell ref="W46:Y47"/>
    <mergeCell ref="Z46:AA47"/>
    <mergeCell ref="Y49:AA51"/>
    <mergeCell ref="J52:X54"/>
    <mergeCell ref="Y52:AA54"/>
    <mergeCell ref="A3:AN6"/>
    <mergeCell ref="B55:H57"/>
    <mergeCell ref="B37:H39"/>
    <mergeCell ref="B40:H42"/>
    <mergeCell ref="B43:H45"/>
    <mergeCell ref="B46:H48"/>
    <mergeCell ref="B49:H51"/>
    <mergeCell ref="B52:H54"/>
    <mergeCell ref="K16:O17"/>
    <mergeCell ref="A26:AN27"/>
    <mergeCell ref="A28:AN29"/>
    <mergeCell ref="A30:AN31"/>
    <mergeCell ref="AC7:AE9"/>
    <mergeCell ref="A32:AN33"/>
    <mergeCell ref="A34:AN36"/>
    <mergeCell ref="U7:W9"/>
    <mergeCell ref="P16:R17"/>
    <mergeCell ref="S16:AN17"/>
    <mergeCell ref="S18:AN19"/>
    <mergeCell ref="P18:R22"/>
    <mergeCell ref="A11:AN13"/>
    <mergeCell ref="AK7:AL9"/>
    <mergeCell ref="AH7:AJ9"/>
    <mergeCell ref="AA7:AB9"/>
    <mergeCell ref="X7:Z9"/>
    <mergeCell ref="AF7:AG9"/>
    <mergeCell ref="S20:AN22"/>
    <mergeCell ref="AE48:AF48"/>
    <mergeCell ref="AH48:AI48"/>
    <mergeCell ref="AK48:AL48"/>
    <mergeCell ref="J113:L114"/>
    <mergeCell ref="M113:O114"/>
    <mergeCell ref="P113:Q114"/>
    <mergeCell ref="R113:T114"/>
    <mergeCell ref="U113:V114"/>
    <mergeCell ref="W113:Y114"/>
    <mergeCell ref="Z113:AA114"/>
    <mergeCell ref="J40:AN42"/>
    <mergeCell ref="J43:L45"/>
    <mergeCell ref="M43:O45"/>
    <mergeCell ref="P43:Q45"/>
    <mergeCell ref="R43:T45"/>
    <mergeCell ref="U43:V45"/>
    <mergeCell ref="J37:AN39"/>
    <mergeCell ref="J49:X51"/>
    <mergeCell ref="W43:Y45"/>
    <mergeCell ref="Z43:AA45"/>
    <mergeCell ref="J46:L47"/>
  </mergeCells>
  <phoneticPr fontId="12"/>
  <conditionalFormatting sqref="M55 R55 W55 J52">
    <cfRule type="containsBlanks" dxfId="1774" priority="2">
      <formula>LEN(TRIM(J52))=0</formula>
    </cfRule>
  </conditionalFormatting>
  <conditionalFormatting sqref="J52:X54">
    <cfRule type="containsBlanks" dxfId="1773" priority="1">
      <formula>LEN(TRIM(J52))=0</formula>
    </cfRule>
  </conditionalFormatting>
  <dataValidations count="3">
    <dataValidation imeMode="halfAlpha" allowBlank="1" showInputMessage="1" showErrorMessage="1" sqref="A34:A35 A57 A54 A39 A42 A45 A48 A51 AB45:AF45 AB54:AF54 AB57:AF57 AB112:AF112 AB124:AF124 Q127:R127 A130 A101:A102 A124 A121 A106 A109 A112 A118 A127 Y127:AF127 AB121:AF121 A191 A166:A167 A178:A181 A174:A175 AF197 A188 A197 A194 A171 A115 AO23"/>
    <dataValidation imeMode="hiragana" allowBlank="1" showInputMessage="1" showErrorMessage="1" sqref="AI54:AN54 I54 I42 I45 AI45:AN45 AN48 I57 AI51:AN51 I51 AI57:AN57 I39 I48:J48 I106 AI112:AN112 I130 I127:P127 I124 AI118:AN118 AI127:AN127 S127:X127 I109 AI121:AN121 I112 AI124:AN124 I118 I121 I171:L171 I178:L181 I174:L175 I115:J115 B191:G191 AI197:AN197 M179 AI171:AN171 AN115"/>
    <dataValidation imeMode="fullKatakana" allowBlank="1" showInputMessage="1" showErrorMessage="1" sqref="H191:AE199 AF191:AN196"/>
  </dataValidations>
  <printOptions horizontalCentered="1"/>
  <pageMargins left="0.78740157480314965" right="0.78740157480314965" top="0.39370078740157483" bottom="0.39370078740157483" header="0.39370078740157483" footer="0.39370078740157483"/>
  <pageSetup paperSize="9" scale="97" fitToHeight="3"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CB75"/>
  <sheetViews>
    <sheetView workbookViewId="0">
      <selection activeCell="AH12" sqref="AH12"/>
    </sheetView>
  </sheetViews>
  <sheetFormatPr defaultColWidth="2.125" defaultRowHeight="12.6" customHeight="1"/>
  <cols>
    <col min="1" max="1" width="2.125" style="1" customWidth="1"/>
    <col min="2" max="40" width="2.125" style="1"/>
    <col min="41" max="53" width="2.125" style="381"/>
    <col min="54" max="64" width="2.125" style="380"/>
    <col min="65" max="16384" width="2.125" style="1"/>
  </cols>
  <sheetData>
    <row r="1" spans="1:41" ht="12.6" customHeight="1">
      <c r="A1" s="1836" t="s">
        <v>3357</v>
      </c>
    </row>
    <row r="2" spans="1:41" ht="12.6" customHeight="1">
      <c r="A2" s="1837" t="s">
        <v>3358</v>
      </c>
    </row>
    <row r="3" spans="1:41" ht="12.6" customHeight="1">
      <c r="A3" s="28"/>
      <c r="B3" s="28"/>
      <c r="C3" s="28"/>
      <c r="D3" s="28"/>
      <c r="E3" s="28"/>
      <c r="F3" s="28"/>
      <c r="G3" s="28"/>
      <c r="H3" s="28"/>
      <c r="I3" s="28"/>
      <c r="J3" s="28"/>
      <c r="K3" s="28"/>
      <c r="L3" s="2056" t="s">
        <v>10</v>
      </c>
      <c r="M3" s="2056"/>
      <c r="N3" s="2493" t="s">
        <v>18</v>
      </c>
      <c r="O3" s="2493"/>
      <c r="P3" s="2493"/>
      <c r="Q3" s="2493"/>
      <c r="R3" s="2493"/>
      <c r="S3" s="2493"/>
      <c r="T3" s="2493"/>
      <c r="U3" s="2493"/>
      <c r="V3" s="2493"/>
      <c r="W3" s="2493"/>
      <c r="X3" s="2493"/>
      <c r="Y3" s="2493"/>
      <c r="Z3" s="2493"/>
      <c r="AA3" s="2493"/>
      <c r="AB3" s="2493"/>
      <c r="AC3" s="2493"/>
      <c r="AD3" s="2493"/>
      <c r="AE3" s="2493"/>
      <c r="AF3" s="2493"/>
      <c r="AG3" s="2493"/>
      <c r="AH3" s="2493"/>
      <c r="AI3" s="2493"/>
      <c r="AJ3" s="2493"/>
      <c r="AK3" s="2493"/>
      <c r="AL3" s="2493"/>
      <c r="AM3" s="2493"/>
      <c r="AN3" s="2493"/>
    </row>
    <row r="4" spans="1:41" ht="12.6" customHeight="1">
      <c r="A4" s="28"/>
      <c r="B4" s="28"/>
      <c r="C4" s="28"/>
      <c r="D4" s="28"/>
      <c r="E4" s="28"/>
      <c r="F4" s="28"/>
      <c r="G4" s="28"/>
      <c r="H4" s="28"/>
      <c r="I4" s="28"/>
      <c r="J4" s="28"/>
      <c r="K4" s="28"/>
      <c r="L4" s="2056"/>
      <c r="M4" s="2056"/>
      <c r="N4" s="2493"/>
      <c r="O4" s="2493"/>
      <c r="P4" s="2493"/>
      <c r="Q4" s="2493"/>
      <c r="R4" s="2493"/>
      <c r="S4" s="2493"/>
      <c r="T4" s="2493"/>
      <c r="U4" s="2493"/>
      <c r="V4" s="2493"/>
      <c r="W4" s="2493"/>
      <c r="X4" s="2493"/>
      <c r="Y4" s="2493"/>
      <c r="Z4" s="2493"/>
      <c r="AA4" s="2493"/>
      <c r="AB4" s="2493"/>
      <c r="AC4" s="2493"/>
      <c r="AD4" s="2493"/>
      <c r="AE4" s="2493"/>
      <c r="AF4" s="2493"/>
      <c r="AG4" s="2493"/>
      <c r="AH4" s="2493"/>
      <c r="AI4" s="2493"/>
      <c r="AJ4" s="2493"/>
      <c r="AK4" s="2493"/>
      <c r="AL4" s="2493"/>
      <c r="AM4" s="2493"/>
      <c r="AN4" s="2493"/>
    </row>
    <row r="5" spans="1:41" ht="12.6" customHeight="1">
      <c r="A5" s="28"/>
      <c r="B5" s="28"/>
      <c r="C5" s="28"/>
      <c r="D5" s="28"/>
      <c r="E5" s="28"/>
      <c r="F5" s="28"/>
      <c r="G5" s="28"/>
      <c r="H5" s="28"/>
      <c r="I5" s="28"/>
      <c r="J5" s="28"/>
      <c r="K5" s="28"/>
      <c r="L5" s="2056" t="s">
        <v>11</v>
      </c>
      <c r="M5" s="2056"/>
      <c r="N5" s="2493" t="s">
        <v>9</v>
      </c>
      <c r="O5" s="2493"/>
      <c r="P5" s="2493"/>
      <c r="Q5" s="2493"/>
      <c r="R5" s="2493"/>
      <c r="S5" s="2493"/>
      <c r="T5" s="2493"/>
      <c r="U5" s="2493"/>
      <c r="V5" s="2493"/>
      <c r="W5" s="2493"/>
      <c r="X5" s="2493"/>
      <c r="Y5" s="2493"/>
      <c r="Z5" s="2493"/>
      <c r="AA5" s="2493"/>
      <c r="AB5" s="2493"/>
      <c r="AC5" s="2493"/>
      <c r="AD5" s="2493"/>
      <c r="AE5" s="2493"/>
      <c r="AF5" s="2493"/>
      <c r="AG5" s="2493"/>
      <c r="AH5" s="2493"/>
      <c r="AI5" s="2493"/>
      <c r="AJ5" s="2493"/>
      <c r="AK5" s="2493"/>
      <c r="AL5" s="2493"/>
      <c r="AM5" s="2493"/>
      <c r="AN5" s="2493"/>
    </row>
    <row r="6" spans="1:41" ht="12.6" customHeight="1">
      <c r="A6" s="28"/>
      <c r="B6" s="28"/>
      <c r="C6" s="28"/>
      <c r="D6" s="28"/>
      <c r="E6" s="28"/>
      <c r="F6" s="28"/>
      <c r="G6" s="28"/>
      <c r="H6" s="28"/>
      <c r="I6" s="28"/>
      <c r="J6" s="28"/>
      <c r="K6" s="28"/>
      <c r="L6" s="2056"/>
      <c r="M6" s="2056"/>
      <c r="N6" s="2493"/>
      <c r="O6" s="2493"/>
      <c r="P6" s="2493"/>
      <c r="Q6" s="2493"/>
      <c r="R6" s="2493"/>
      <c r="S6" s="2493"/>
      <c r="T6" s="2493"/>
      <c r="U6" s="2493"/>
      <c r="V6" s="2493"/>
      <c r="W6" s="2493"/>
      <c r="X6" s="2493"/>
      <c r="Y6" s="2493"/>
      <c r="Z6" s="2493"/>
      <c r="AA6" s="2493"/>
      <c r="AB6" s="2493"/>
      <c r="AC6" s="2493"/>
      <c r="AD6" s="2493"/>
      <c r="AE6" s="2493"/>
      <c r="AF6" s="2493"/>
      <c r="AG6" s="2493"/>
      <c r="AH6" s="2493"/>
      <c r="AI6" s="2493"/>
      <c r="AJ6" s="2493"/>
      <c r="AK6" s="2493"/>
      <c r="AL6" s="2493"/>
      <c r="AM6" s="2493"/>
      <c r="AN6" s="2493"/>
    </row>
    <row r="7" spans="1:41" ht="12.6" customHeight="1">
      <c r="A7" s="28"/>
      <c r="B7" s="28"/>
      <c r="C7" s="28"/>
      <c r="D7" s="28"/>
      <c r="E7" s="28"/>
      <c r="F7" s="28"/>
      <c r="G7" s="28"/>
      <c r="H7" s="28"/>
      <c r="I7" s="28"/>
      <c r="J7" s="28"/>
      <c r="K7" s="28"/>
      <c r="L7" s="2056" t="s">
        <v>10</v>
      </c>
      <c r="M7" s="2056"/>
      <c r="N7" s="2493" t="s">
        <v>17</v>
      </c>
      <c r="O7" s="2493"/>
      <c r="P7" s="2493"/>
      <c r="Q7" s="2493"/>
      <c r="R7" s="2493"/>
      <c r="S7" s="2493"/>
      <c r="T7" s="2493"/>
      <c r="U7" s="2493"/>
      <c r="V7" s="2493"/>
      <c r="W7" s="2493"/>
      <c r="X7" s="2493"/>
      <c r="Y7" s="2493"/>
      <c r="Z7" s="2493"/>
      <c r="AA7" s="2493"/>
      <c r="AB7" s="2493"/>
      <c r="AC7" s="2493"/>
      <c r="AD7" s="2493"/>
      <c r="AE7" s="2493"/>
      <c r="AF7" s="2493"/>
      <c r="AG7" s="2493"/>
      <c r="AH7" s="2493"/>
      <c r="AI7" s="2493"/>
      <c r="AJ7" s="2493"/>
      <c r="AK7" s="2493"/>
      <c r="AL7" s="2493"/>
      <c r="AM7" s="2493"/>
      <c r="AN7" s="2493"/>
    </row>
    <row r="8" spans="1:41" ht="12.6" customHeight="1">
      <c r="A8" s="28"/>
      <c r="B8" s="28"/>
      <c r="C8" s="28"/>
      <c r="D8" s="28"/>
      <c r="E8" s="28"/>
      <c r="F8" s="28"/>
      <c r="G8" s="28"/>
      <c r="H8" s="28"/>
      <c r="I8" s="28"/>
      <c r="J8" s="28"/>
      <c r="K8" s="28"/>
      <c r="L8" s="2056"/>
      <c r="M8" s="2056"/>
      <c r="N8" s="2493"/>
      <c r="O8" s="2493"/>
      <c r="P8" s="2493"/>
      <c r="Q8" s="2493"/>
      <c r="R8" s="2493"/>
      <c r="S8" s="2493"/>
      <c r="T8" s="2493"/>
      <c r="U8" s="2493"/>
      <c r="V8" s="2493"/>
      <c r="W8" s="2493"/>
      <c r="X8" s="2493"/>
      <c r="Y8" s="2493"/>
      <c r="Z8" s="2493"/>
      <c r="AA8" s="2493"/>
      <c r="AB8" s="2493"/>
      <c r="AC8" s="2493"/>
      <c r="AD8" s="2493"/>
      <c r="AE8" s="2493"/>
      <c r="AF8" s="2493"/>
      <c r="AG8" s="2493"/>
      <c r="AH8" s="2493"/>
      <c r="AI8" s="2493"/>
      <c r="AJ8" s="2493"/>
      <c r="AK8" s="2493"/>
      <c r="AL8" s="2493"/>
      <c r="AM8" s="2493"/>
      <c r="AN8" s="2493"/>
    </row>
    <row r="9" spans="1:41" ht="12.6" customHeight="1">
      <c r="A9" s="2492" t="s">
        <v>133</v>
      </c>
      <c r="B9" s="2492"/>
      <c r="C9" s="2492"/>
      <c r="D9" s="2492"/>
      <c r="E9" s="2492"/>
      <c r="F9" s="2492"/>
      <c r="G9" s="2492"/>
      <c r="H9" s="2492"/>
      <c r="I9" s="2492"/>
      <c r="J9" s="2492"/>
      <c r="K9" s="2492"/>
      <c r="L9" s="2492"/>
      <c r="M9" s="2492"/>
      <c r="N9" s="2492"/>
      <c r="O9" s="2492"/>
      <c r="P9" s="2492"/>
      <c r="Q9" s="2492"/>
      <c r="R9" s="2492"/>
      <c r="S9" s="2492"/>
      <c r="T9" s="2492"/>
      <c r="U9" s="2492"/>
      <c r="V9" s="2492"/>
      <c r="W9" s="2492"/>
      <c r="X9" s="2492"/>
      <c r="Y9" s="2492"/>
      <c r="Z9" s="2492"/>
      <c r="AA9" s="2492"/>
      <c r="AB9" s="2492"/>
      <c r="AC9" s="2492"/>
      <c r="AD9" s="2492"/>
      <c r="AE9" s="2492"/>
      <c r="AF9" s="2492"/>
      <c r="AG9" s="2492"/>
      <c r="AH9" s="2492"/>
      <c r="AI9" s="2492"/>
      <c r="AJ9" s="2492"/>
      <c r="AK9" s="2492"/>
      <c r="AL9" s="2492"/>
      <c r="AM9" s="2492"/>
      <c r="AN9" s="2492"/>
    </row>
    <row r="10" spans="1:41" ht="12.6" customHeight="1">
      <c r="A10" s="2492"/>
      <c r="B10" s="2492"/>
      <c r="C10" s="2492"/>
      <c r="D10" s="2492"/>
      <c r="E10" s="2492"/>
      <c r="F10" s="2492"/>
      <c r="G10" s="2492"/>
      <c r="H10" s="2492"/>
      <c r="I10" s="2492"/>
      <c r="J10" s="2492"/>
      <c r="K10" s="2492"/>
      <c r="L10" s="2492"/>
      <c r="M10" s="2492"/>
      <c r="N10" s="2492"/>
      <c r="O10" s="2492"/>
      <c r="P10" s="2492"/>
      <c r="Q10" s="2492"/>
      <c r="R10" s="2492"/>
      <c r="S10" s="2492"/>
      <c r="T10" s="2492"/>
      <c r="U10" s="2492"/>
      <c r="V10" s="2492"/>
      <c r="W10" s="2492"/>
      <c r="X10" s="2492"/>
      <c r="Y10" s="2492"/>
      <c r="Z10" s="2492"/>
      <c r="AA10" s="2492"/>
      <c r="AB10" s="2492"/>
      <c r="AC10" s="2492"/>
      <c r="AD10" s="2492"/>
      <c r="AE10" s="2492"/>
      <c r="AF10" s="2492"/>
      <c r="AG10" s="2492"/>
      <c r="AH10" s="2492"/>
      <c r="AI10" s="2492"/>
      <c r="AJ10" s="2492"/>
      <c r="AK10" s="2492"/>
      <c r="AL10" s="2492"/>
      <c r="AM10" s="2492"/>
      <c r="AN10" s="2492"/>
    </row>
    <row r="11" spans="1:41" ht="12.6" customHeight="1">
      <c r="A11" s="2159" t="s">
        <v>19</v>
      </c>
      <c r="B11" s="2160"/>
      <c r="C11" s="2160"/>
      <c r="D11" s="2160"/>
      <c r="E11" s="2160"/>
      <c r="F11" s="2160"/>
      <c r="G11" s="2160"/>
      <c r="H11" s="2161"/>
      <c r="I11" s="371"/>
      <c r="J11" s="372"/>
      <c r="K11" s="372"/>
      <c r="L11" s="372"/>
      <c r="M11" s="372"/>
      <c r="N11" s="372"/>
      <c r="O11" s="372"/>
      <c r="P11" s="372"/>
      <c r="Q11" s="2501" t="s">
        <v>2261</v>
      </c>
      <c r="R11" s="2501"/>
      <c r="S11" s="2501"/>
      <c r="T11" s="2501"/>
      <c r="U11" s="2501"/>
      <c r="V11" s="2501" t="s">
        <v>85</v>
      </c>
      <c r="W11" s="2501"/>
      <c r="X11" s="2501"/>
      <c r="Y11" s="2501"/>
      <c r="Z11" s="2501" t="s">
        <v>84</v>
      </c>
      <c r="AA11" s="2501"/>
      <c r="AB11" s="2501"/>
      <c r="AC11" s="2501"/>
      <c r="AD11" s="2501" t="s">
        <v>83</v>
      </c>
      <c r="AE11" s="2501"/>
      <c r="AF11" s="372"/>
      <c r="AG11" s="372"/>
      <c r="AH11" s="372"/>
      <c r="AI11" s="372"/>
      <c r="AJ11" s="372"/>
      <c r="AK11" s="372"/>
      <c r="AL11" s="372"/>
      <c r="AM11" s="372"/>
      <c r="AN11" s="373"/>
      <c r="AO11" s="381" t="s">
        <v>2522</v>
      </c>
    </row>
    <row r="12" spans="1:41" ht="12.6" customHeight="1">
      <c r="A12" s="2497"/>
      <c r="B12" s="2498"/>
      <c r="C12" s="2498"/>
      <c r="D12" s="2498"/>
      <c r="E12" s="2498"/>
      <c r="F12" s="2498"/>
      <c r="G12" s="2498"/>
      <c r="H12" s="2499"/>
      <c r="I12" s="374"/>
      <c r="J12" s="375"/>
      <c r="K12" s="375"/>
      <c r="L12" s="375"/>
      <c r="M12" s="375"/>
      <c r="N12" s="375"/>
      <c r="O12" s="375"/>
      <c r="P12" s="375"/>
      <c r="Q12" s="2504"/>
      <c r="R12" s="2504"/>
      <c r="S12" s="2504"/>
      <c r="T12" s="2504"/>
      <c r="U12" s="2504"/>
      <c r="V12" s="2504"/>
      <c r="W12" s="2504"/>
      <c r="X12" s="2504"/>
      <c r="Y12" s="2504"/>
      <c r="Z12" s="2504"/>
      <c r="AA12" s="2504"/>
      <c r="AB12" s="2504"/>
      <c r="AC12" s="2504"/>
      <c r="AD12" s="2504"/>
      <c r="AE12" s="2504"/>
      <c r="AF12" s="375"/>
      <c r="AG12" s="375"/>
      <c r="AH12" s="375"/>
      <c r="AI12" s="375"/>
      <c r="AJ12" s="375"/>
      <c r="AK12" s="375"/>
      <c r="AL12" s="375"/>
      <c r="AM12" s="375"/>
      <c r="AN12" s="376"/>
    </row>
    <row r="13" spans="1:41" ht="12.6" customHeight="1">
      <c r="A13" s="2506"/>
      <c r="B13" s="2507"/>
      <c r="C13" s="2507"/>
      <c r="D13" s="2507"/>
      <c r="E13" s="2507"/>
      <c r="F13" s="2507"/>
      <c r="G13" s="2507"/>
      <c r="H13" s="2508"/>
      <c r="I13" s="377"/>
      <c r="J13" s="378"/>
      <c r="K13" s="378"/>
      <c r="L13" s="378"/>
      <c r="M13" s="378"/>
      <c r="N13" s="378"/>
      <c r="O13" s="378"/>
      <c r="P13" s="378"/>
      <c r="Q13" s="2509"/>
      <c r="R13" s="2509"/>
      <c r="S13" s="2509"/>
      <c r="T13" s="2509"/>
      <c r="U13" s="2509"/>
      <c r="V13" s="2509"/>
      <c r="W13" s="2509"/>
      <c r="X13" s="2509"/>
      <c r="Y13" s="2509"/>
      <c r="Z13" s="2509"/>
      <c r="AA13" s="2509"/>
      <c r="AB13" s="2509"/>
      <c r="AC13" s="2509"/>
      <c r="AD13" s="2509"/>
      <c r="AE13" s="2509"/>
      <c r="AF13" s="378"/>
      <c r="AG13" s="378"/>
      <c r="AH13" s="378"/>
      <c r="AI13" s="378"/>
      <c r="AJ13" s="378"/>
      <c r="AK13" s="378"/>
      <c r="AL13" s="378"/>
      <c r="AM13" s="378"/>
      <c r="AN13" s="379"/>
    </row>
    <row r="14" spans="1:41" ht="12.6" customHeight="1">
      <c r="A14" s="2159" t="s">
        <v>20</v>
      </c>
      <c r="B14" s="2160"/>
      <c r="C14" s="2160"/>
      <c r="D14" s="2160"/>
      <c r="E14" s="2160"/>
      <c r="F14" s="2160"/>
      <c r="G14" s="2160"/>
      <c r="H14" s="2161"/>
      <c r="I14" s="2500">
        <f>一括入力シート!B44</f>
        <v>0</v>
      </c>
      <c r="J14" s="2501"/>
      <c r="K14" s="2501"/>
      <c r="L14" s="2501"/>
      <c r="M14" s="2501"/>
      <c r="N14" s="2501"/>
      <c r="O14" s="2501"/>
      <c r="P14" s="2501"/>
      <c r="Q14" s="2501"/>
      <c r="R14" s="2501"/>
      <c r="S14" s="2501"/>
      <c r="T14" s="2501"/>
      <c r="U14" s="2501"/>
      <c r="V14" s="2501"/>
      <c r="W14" s="2501"/>
      <c r="X14" s="2501"/>
      <c r="Y14" s="2501"/>
      <c r="Z14" s="2501"/>
      <c r="AA14" s="2501"/>
      <c r="AB14" s="2501"/>
      <c r="AC14" s="2501"/>
      <c r="AD14" s="2501"/>
      <c r="AE14" s="2501"/>
      <c r="AF14" s="2501"/>
      <c r="AG14" s="2501"/>
      <c r="AH14" s="2501"/>
      <c r="AI14" s="2501"/>
      <c r="AJ14" s="2501"/>
      <c r="AK14" s="2501"/>
      <c r="AL14" s="2501"/>
      <c r="AM14" s="2501"/>
      <c r="AN14" s="2502"/>
    </row>
    <row r="15" spans="1:41" ht="12.6" customHeight="1">
      <c r="A15" s="2497"/>
      <c r="B15" s="2498"/>
      <c r="C15" s="2498"/>
      <c r="D15" s="2498"/>
      <c r="E15" s="2498"/>
      <c r="F15" s="2498"/>
      <c r="G15" s="2498"/>
      <c r="H15" s="2499"/>
      <c r="I15" s="2503"/>
      <c r="J15" s="2504"/>
      <c r="K15" s="2504"/>
      <c r="L15" s="2504"/>
      <c r="M15" s="2504"/>
      <c r="N15" s="2504"/>
      <c r="O15" s="2504"/>
      <c r="P15" s="2504"/>
      <c r="Q15" s="2504"/>
      <c r="R15" s="2504"/>
      <c r="S15" s="2504"/>
      <c r="T15" s="2504"/>
      <c r="U15" s="2504"/>
      <c r="V15" s="2504"/>
      <c r="W15" s="2504"/>
      <c r="X15" s="2504"/>
      <c r="Y15" s="2504"/>
      <c r="Z15" s="2504"/>
      <c r="AA15" s="2504"/>
      <c r="AB15" s="2504"/>
      <c r="AC15" s="2504"/>
      <c r="AD15" s="2504"/>
      <c r="AE15" s="2504"/>
      <c r="AF15" s="2504"/>
      <c r="AG15" s="2504"/>
      <c r="AH15" s="2504"/>
      <c r="AI15" s="2504"/>
      <c r="AJ15" s="2504"/>
      <c r="AK15" s="2504"/>
      <c r="AL15" s="2504"/>
      <c r="AM15" s="2504"/>
      <c r="AN15" s="2505"/>
    </row>
    <row r="16" spans="1:41" ht="12.6" customHeight="1">
      <c r="A16" s="2494" t="s">
        <v>4</v>
      </c>
      <c r="B16" s="2495"/>
      <c r="C16" s="2495"/>
      <c r="D16" s="2495"/>
      <c r="E16" s="2495"/>
      <c r="F16" s="2495"/>
      <c r="G16" s="2495"/>
      <c r="H16" s="2496"/>
      <c r="I16" s="2210">
        <f>一括入力シート!B45</f>
        <v>0</v>
      </c>
      <c r="J16" s="2028"/>
      <c r="K16" s="2028"/>
      <c r="L16" s="2028"/>
      <c r="M16" s="2028"/>
      <c r="N16" s="2028"/>
      <c r="O16" s="2028"/>
      <c r="P16" s="2028"/>
      <c r="Q16" s="2028"/>
      <c r="R16" s="2028"/>
      <c r="S16" s="2028"/>
      <c r="T16" s="2028"/>
      <c r="U16" s="2028"/>
      <c r="V16" s="2028"/>
      <c r="W16" s="2028"/>
      <c r="X16" s="2028"/>
      <c r="Y16" s="2028"/>
      <c r="Z16" s="2028"/>
      <c r="AA16" s="2028"/>
      <c r="AB16" s="2028"/>
      <c r="AC16" s="2028"/>
      <c r="AD16" s="2028"/>
      <c r="AE16" s="2028"/>
      <c r="AF16" s="2028"/>
      <c r="AG16" s="2028"/>
      <c r="AH16" s="2028"/>
      <c r="AI16" s="2028"/>
      <c r="AJ16" s="2028"/>
      <c r="AK16" s="2028"/>
      <c r="AL16" s="2028"/>
      <c r="AM16" s="2028"/>
      <c r="AN16" s="2029"/>
    </row>
    <row r="17" spans="1:64" ht="12.6" customHeight="1">
      <c r="A17" s="2494"/>
      <c r="B17" s="2495"/>
      <c r="C17" s="2495"/>
      <c r="D17" s="2495"/>
      <c r="E17" s="2495"/>
      <c r="F17" s="2495"/>
      <c r="G17" s="2495"/>
      <c r="H17" s="2496"/>
      <c r="I17" s="2210"/>
      <c r="J17" s="2028"/>
      <c r="K17" s="2028"/>
      <c r="L17" s="2028"/>
      <c r="M17" s="2028"/>
      <c r="N17" s="2028"/>
      <c r="O17" s="2028"/>
      <c r="P17" s="2028"/>
      <c r="Q17" s="2028"/>
      <c r="R17" s="2028"/>
      <c r="S17" s="2028"/>
      <c r="T17" s="2028"/>
      <c r="U17" s="2028"/>
      <c r="V17" s="2028"/>
      <c r="W17" s="2028"/>
      <c r="X17" s="2028"/>
      <c r="Y17" s="2028"/>
      <c r="Z17" s="2028"/>
      <c r="AA17" s="2028"/>
      <c r="AB17" s="2028"/>
      <c r="AC17" s="2028"/>
      <c r="AD17" s="2028"/>
      <c r="AE17" s="2028"/>
      <c r="AF17" s="2028"/>
      <c r="AG17" s="2028"/>
      <c r="AH17" s="2028"/>
      <c r="AI17" s="2028"/>
      <c r="AJ17" s="2028"/>
      <c r="AK17" s="2028"/>
      <c r="AL17" s="2028"/>
      <c r="AM17" s="2028"/>
      <c r="AN17" s="2029"/>
    </row>
    <row r="18" spans="1:64" ht="12.6" customHeight="1">
      <c r="A18" s="2494"/>
      <c r="B18" s="2495"/>
      <c r="C18" s="2495"/>
      <c r="D18" s="2495"/>
      <c r="E18" s="2495"/>
      <c r="F18" s="2495"/>
      <c r="G18" s="2495"/>
      <c r="H18" s="2496"/>
      <c r="I18" s="2210"/>
      <c r="J18" s="2028"/>
      <c r="K18" s="2028"/>
      <c r="L18" s="2028"/>
      <c r="M18" s="2028"/>
      <c r="N18" s="2028"/>
      <c r="O18" s="2028"/>
      <c r="P18" s="2028"/>
      <c r="Q18" s="2028"/>
      <c r="R18" s="2028"/>
      <c r="S18" s="2028"/>
      <c r="T18" s="2028"/>
      <c r="U18" s="2028"/>
      <c r="V18" s="2028"/>
      <c r="W18" s="2028"/>
      <c r="X18" s="2028"/>
      <c r="Y18" s="2028"/>
      <c r="Z18" s="2028"/>
      <c r="AA18" s="2028"/>
      <c r="AB18" s="2028"/>
      <c r="AC18" s="2028"/>
      <c r="AD18" s="2028"/>
      <c r="AE18" s="2028"/>
      <c r="AF18" s="2028"/>
      <c r="AG18" s="2028"/>
      <c r="AH18" s="2028"/>
      <c r="AI18" s="2028"/>
      <c r="AJ18" s="2028"/>
      <c r="AK18" s="2028"/>
      <c r="AL18" s="2028"/>
      <c r="AM18" s="2028"/>
      <c r="AN18" s="2029"/>
    </row>
    <row r="19" spans="1:64" ht="12.6" customHeight="1">
      <c r="A19" s="2494" t="s">
        <v>5</v>
      </c>
      <c r="B19" s="2495"/>
      <c r="C19" s="2495"/>
      <c r="D19" s="2495"/>
      <c r="E19" s="2495"/>
      <c r="F19" s="2495"/>
      <c r="G19" s="2495"/>
      <c r="H19" s="2496"/>
      <c r="I19" s="2210" t="str">
        <f>一括入力シート!B46&amp;IF(一括入力シート!B46="","",CONCATENATE("　　　　　"))</f>
        <v/>
      </c>
      <c r="J19" s="2028"/>
      <c r="K19" s="2028"/>
      <c r="L19" s="2028"/>
      <c r="M19" s="2028"/>
      <c r="N19" s="2028"/>
      <c r="O19" s="2028"/>
      <c r="P19" s="2028"/>
      <c r="Q19" s="2028"/>
      <c r="R19" s="2028"/>
      <c r="S19" s="2028"/>
      <c r="T19" s="2028"/>
      <c r="U19" s="2028"/>
      <c r="V19" s="2028"/>
      <c r="W19" s="2028"/>
      <c r="X19" s="2028"/>
      <c r="Y19" s="2028"/>
      <c r="Z19" s="2028"/>
      <c r="AA19" s="2028"/>
      <c r="AB19" s="2028"/>
      <c r="AC19" s="2028"/>
      <c r="AD19" s="2028"/>
      <c r="AE19" s="2028"/>
      <c r="AF19" s="2028"/>
      <c r="AG19" s="2028"/>
      <c r="AH19" s="2028"/>
      <c r="AI19" s="2028"/>
      <c r="AJ19" s="2028"/>
      <c r="AK19" s="2028"/>
      <c r="AL19" s="2028"/>
      <c r="AM19" s="2028"/>
      <c r="AN19" s="2029"/>
    </row>
    <row r="20" spans="1:64" ht="12.6" customHeight="1">
      <c r="A20" s="2494"/>
      <c r="B20" s="2495"/>
      <c r="C20" s="2495"/>
      <c r="D20" s="2495"/>
      <c r="E20" s="2495"/>
      <c r="F20" s="2495"/>
      <c r="G20" s="2495"/>
      <c r="H20" s="2496"/>
      <c r="I20" s="2210"/>
      <c r="J20" s="2028"/>
      <c r="K20" s="2028"/>
      <c r="L20" s="2028"/>
      <c r="M20" s="2028"/>
      <c r="N20" s="2028"/>
      <c r="O20" s="2028"/>
      <c r="P20" s="2028"/>
      <c r="Q20" s="2028"/>
      <c r="R20" s="2028"/>
      <c r="S20" s="2028"/>
      <c r="T20" s="2028"/>
      <c r="U20" s="2028"/>
      <c r="V20" s="2028"/>
      <c r="W20" s="2028"/>
      <c r="X20" s="2028"/>
      <c r="Y20" s="2028"/>
      <c r="Z20" s="2028"/>
      <c r="AA20" s="2028"/>
      <c r="AB20" s="2028"/>
      <c r="AC20" s="2028"/>
      <c r="AD20" s="2028"/>
      <c r="AE20" s="2028"/>
      <c r="AF20" s="2028"/>
      <c r="AG20" s="2028"/>
      <c r="AH20" s="2028"/>
      <c r="AI20" s="2028"/>
      <c r="AJ20" s="2028"/>
      <c r="AK20" s="2028"/>
      <c r="AL20" s="2028"/>
      <c r="AM20" s="2028"/>
      <c r="AN20" s="2029"/>
    </row>
    <row r="21" spans="1:64" ht="12.6" customHeight="1">
      <c r="A21" s="2494"/>
      <c r="B21" s="2495"/>
      <c r="C21" s="2495"/>
      <c r="D21" s="2495"/>
      <c r="E21" s="2495"/>
      <c r="F21" s="2495"/>
      <c r="G21" s="2495"/>
      <c r="H21" s="2496"/>
      <c r="I21" s="2210"/>
      <c r="J21" s="2028"/>
      <c r="K21" s="2028"/>
      <c r="L21" s="2028"/>
      <c r="M21" s="2028"/>
      <c r="N21" s="2028"/>
      <c r="O21" s="2028"/>
      <c r="P21" s="2028"/>
      <c r="Q21" s="2028"/>
      <c r="R21" s="2028"/>
      <c r="S21" s="2028"/>
      <c r="T21" s="2028"/>
      <c r="U21" s="2028"/>
      <c r="V21" s="2028"/>
      <c r="W21" s="2028"/>
      <c r="X21" s="2028"/>
      <c r="Y21" s="2028"/>
      <c r="Z21" s="2028"/>
      <c r="AA21" s="2028"/>
      <c r="AB21" s="2028"/>
      <c r="AC21" s="2028"/>
      <c r="AD21" s="2028"/>
      <c r="AE21" s="2028"/>
      <c r="AF21" s="2028"/>
      <c r="AG21" s="2028"/>
      <c r="AH21" s="2028"/>
      <c r="AI21" s="2028"/>
      <c r="AJ21" s="2028"/>
      <c r="AK21" s="2028"/>
      <c r="AL21" s="2028"/>
      <c r="AM21" s="2028"/>
      <c r="AN21" s="2029"/>
    </row>
    <row r="22" spans="1:64" s="174" customFormat="1" ht="12.6" customHeight="1">
      <c r="A22" s="2494"/>
      <c r="B22" s="2520"/>
      <c r="C22" s="2520"/>
      <c r="D22" s="2520"/>
      <c r="E22" s="2520"/>
      <c r="F22" s="2520"/>
      <c r="G22" s="2520"/>
      <c r="H22" s="2521"/>
      <c r="I22" s="893"/>
      <c r="J22" s="891"/>
      <c r="K22" s="891"/>
      <c r="L22" s="2525" t="s">
        <v>2384</v>
      </c>
      <c r="M22" s="2052"/>
      <c r="N22" s="2052"/>
      <c r="O22" s="2052"/>
      <c r="P22" s="2052"/>
      <c r="Q22" s="2052"/>
      <c r="R22" s="2052"/>
      <c r="S22" s="2528">
        <f>一括入力シート!B54</f>
        <v>0</v>
      </c>
      <c r="T22" s="2529"/>
      <c r="U22" s="2529"/>
      <c r="V22" s="2529"/>
      <c r="W22" s="2529"/>
      <c r="X22" s="2529"/>
      <c r="Y22" s="2529"/>
      <c r="Z22" s="2525" t="s">
        <v>2383</v>
      </c>
      <c r="AA22" s="2526"/>
      <c r="AB22" s="2526"/>
      <c r="AC22" s="2526"/>
      <c r="AD22" s="2528" t="str">
        <f>CONCATENATE(一括入力シート!F54," - ",一括入力シート!G54," - ",一括入力シート!H54)</f>
        <v xml:space="preserve"> -  - </v>
      </c>
      <c r="AE22" s="2531"/>
      <c r="AF22" s="2531"/>
      <c r="AG22" s="2531"/>
      <c r="AH22" s="2531"/>
      <c r="AI22" s="2531"/>
      <c r="AJ22" s="2531"/>
      <c r="AK22" s="2531"/>
      <c r="AL22" s="2531"/>
      <c r="AM22" s="2531"/>
      <c r="AN22" s="2532"/>
      <c r="AO22" s="381" t="s">
        <v>2422</v>
      </c>
      <c r="AP22" s="381"/>
      <c r="AQ22" s="381"/>
      <c r="AR22" s="381"/>
      <c r="AS22" s="381"/>
      <c r="AT22" s="381"/>
      <c r="AU22" s="381"/>
      <c r="AV22" s="381"/>
      <c r="AW22" s="381"/>
      <c r="AX22" s="381"/>
      <c r="AY22" s="381"/>
      <c r="AZ22" s="381"/>
      <c r="BA22" s="381"/>
      <c r="BB22" s="380"/>
      <c r="BC22" s="380"/>
      <c r="BD22" s="380"/>
      <c r="BE22" s="380"/>
      <c r="BF22" s="380"/>
      <c r="BG22" s="380"/>
      <c r="BH22" s="380"/>
      <c r="BI22" s="380"/>
      <c r="BJ22" s="380"/>
      <c r="BK22" s="380"/>
      <c r="BL22" s="380"/>
    </row>
    <row r="23" spans="1:64" s="174" customFormat="1" ht="12.6" customHeight="1">
      <c r="A23" s="2522"/>
      <c r="B23" s="2523"/>
      <c r="C23" s="2523"/>
      <c r="D23" s="2523"/>
      <c r="E23" s="2523"/>
      <c r="F23" s="2523"/>
      <c r="G23" s="2523"/>
      <c r="H23" s="2524"/>
      <c r="I23" s="895"/>
      <c r="J23" s="892"/>
      <c r="K23" s="892"/>
      <c r="L23" s="2053"/>
      <c r="M23" s="2053"/>
      <c r="N23" s="2053"/>
      <c r="O23" s="2053"/>
      <c r="P23" s="2053"/>
      <c r="Q23" s="2053"/>
      <c r="R23" s="2053"/>
      <c r="S23" s="2530"/>
      <c r="T23" s="2530"/>
      <c r="U23" s="2530"/>
      <c r="V23" s="2530"/>
      <c r="W23" s="2530"/>
      <c r="X23" s="2530"/>
      <c r="Y23" s="2530"/>
      <c r="Z23" s="2527"/>
      <c r="AA23" s="2527"/>
      <c r="AB23" s="2527"/>
      <c r="AC23" s="2527"/>
      <c r="AD23" s="2533"/>
      <c r="AE23" s="2533"/>
      <c r="AF23" s="2533"/>
      <c r="AG23" s="2533"/>
      <c r="AH23" s="2533"/>
      <c r="AI23" s="2533"/>
      <c r="AJ23" s="2533"/>
      <c r="AK23" s="2533"/>
      <c r="AL23" s="2533"/>
      <c r="AM23" s="2533"/>
      <c r="AN23" s="2534"/>
      <c r="AP23" s="381"/>
      <c r="AQ23" s="381"/>
      <c r="AR23" s="381"/>
      <c r="AS23" s="381"/>
      <c r="AT23" s="381"/>
      <c r="AU23" s="381"/>
      <c r="AV23" s="381"/>
      <c r="AW23" s="381"/>
      <c r="AX23" s="381"/>
      <c r="AY23" s="381"/>
      <c r="AZ23" s="381"/>
      <c r="BA23" s="381"/>
      <c r="BB23" s="380"/>
      <c r="BC23" s="380"/>
      <c r="BD23" s="380"/>
      <c r="BE23" s="380"/>
      <c r="BF23" s="380"/>
      <c r="BG23" s="380"/>
      <c r="BH23" s="380"/>
      <c r="BI23" s="380"/>
      <c r="BJ23" s="380"/>
      <c r="BK23" s="380"/>
      <c r="BL23" s="380"/>
    </row>
    <row r="24" spans="1:64" ht="12.6" customHeight="1">
      <c r="A24" s="2159" t="s">
        <v>6</v>
      </c>
      <c r="B24" s="2160"/>
      <c r="C24" s="2160"/>
      <c r="D24" s="2160"/>
      <c r="E24" s="2160"/>
      <c r="F24" s="2160"/>
      <c r="G24" s="2160"/>
      <c r="H24" s="2161"/>
      <c r="I24" s="2510">
        <f>一括入力シート!B6</f>
        <v>0</v>
      </c>
      <c r="J24" s="2511"/>
      <c r="K24" s="2511"/>
      <c r="L24" s="2511"/>
      <c r="M24" s="2511"/>
      <c r="N24" s="2511"/>
      <c r="O24" s="2511"/>
      <c r="P24" s="2511"/>
      <c r="Q24" s="2511"/>
      <c r="R24" s="2511"/>
      <c r="S24" s="2511"/>
      <c r="T24" s="2511"/>
      <c r="U24" s="2511"/>
      <c r="V24" s="2511"/>
      <c r="W24" s="2511"/>
      <c r="X24" s="2511"/>
      <c r="Y24" s="2511"/>
      <c r="Z24" s="2511"/>
      <c r="AA24" s="2511"/>
      <c r="AB24" s="2511"/>
      <c r="AC24" s="2511"/>
      <c r="AD24" s="2511"/>
      <c r="AE24" s="2511"/>
      <c r="AF24" s="2511"/>
      <c r="AG24" s="2511"/>
      <c r="AH24" s="2511"/>
      <c r="AI24" s="2511"/>
      <c r="AJ24" s="2511"/>
      <c r="AK24" s="2511"/>
      <c r="AL24" s="2511"/>
      <c r="AM24" s="2511"/>
      <c r="AN24" s="2512"/>
      <c r="AO24" s="435"/>
    </row>
    <row r="25" spans="1:64" ht="12.6" customHeight="1">
      <c r="A25" s="2497"/>
      <c r="B25" s="2498"/>
      <c r="C25" s="2498"/>
      <c r="D25" s="2498"/>
      <c r="E25" s="2498"/>
      <c r="F25" s="2498"/>
      <c r="G25" s="2498"/>
      <c r="H25" s="2499"/>
      <c r="I25" s="2513"/>
      <c r="J25" s="2514"/>
      <c r="K25" s="2514"/>
      <c r="L25" s="2514"/>
      <c r="M25" s="2514"/>
      <c r="N25" s="2514"/>
      <c r="O25" s="2514"/>
      <c r="P25" s="2514"/>
      <c r="Q25" s="2514"/>
      <c r="R25" s="2514"/>
      <c r="S25" s="2514"/>
      <c r="T25" s="2514"/>
      <c r="U25" s="2514"/>
      <c r="V25" s="2514"/>
      <c r="W25" s="2514"/>
      <c r="X25" s="2514"/>
      <c r="Y25" s="2514"/>
      <c r="Z25" s="2514"/>
      <c r="AA25" s="2514"/>
      <c r="AB25" s="2514"/>
      <c r="AC25" s="2514"/>
      <c r="AD25" s="2514"/>
      <c r="AE25" s="2514"/>
      <c r="AF25" s="2514"/>
      <c r="AG25" s="2514"/>
      <c r="AH25" s="2514"/>
      <c r="AI25" s="2514"/>
      <c r="AJ25" s="2514"/>
      <c r="AK25" s="2514"/>
      <c r="AL25" s="2514"/>
      <c r="AM25" s="2514"/>
      <c r="AN25" s="2515"/>
    </row>
    <row r="26" spans="1:64" ht="12.6" customHeight="1">
      <c r="A26" s="2506"/>
      <c r="B26" s="2507"/>
      <c r="C26" s="2507"/>
      <c r="D26" s="2507"/>
      <c r="E26" s="2507"/>
      <c r="F26" s="2507"/>
      <c r="G26" s="2507"/>
      <c r="H26" s="2508"/>
      <c r="I26" s="2516"/>
      <c r="J26" s="2517"/>
      <c r="K26" s="2517"/>
      <c r="L26" s="2517"/>
      <c r="M26" s="2517"/>
      <c r="N26" s="2517"/>
      <c r="O26" s="2517"/>
      <c r="P26" s="2517"/>
      <c r="Q26" s="2517"/>
      <c r="R26" s="2517"/>
      <c r="S26" s="2517"/>
      <c r="T26" s="2517"/>
      <c r="U26" s="2517"/>
      <c r="V26" s="2517"/>
      <c r="W26" s="2517"/>
      <c r="X26" s="2517"/>
      <c r="Y26" s="2517"/>
      <c r="Z26" s="2517"/>
      <c r="AA26" s="2517"/>
      <c r="AB26" s="2517"/>
      <c r="AC26" s="2517"/>
      <c r="AD26" s="2517"/>
      <c r="AE26" s="2517"/>
      <c r="AF26" s="2517"/>
      <c r="AG26" s="2517"/>
      <c r="AH26" s="2517"/>
      <c r="AI26" s="2517"/>
      <c r="AJ26" s="2517"/>
      <c r="AK26" s="2517"/>
      <c r="AL26" s="2517"/>
      <c r="AM26" s="2517"/>
      <c r="AN26" s="2518"/>
    </row>
    <row r="27" spans="1:64" ht="12.6" customHeight="1">
      <c r="A27" s="2159" t="s">
        <v>21</v>
      </c>
      <c r="B27" s="2160"/>
      <c r="C27" s="2160"/>
      <c r="D27" s="2160"/>
      <c r="E27" s="2160"/>
      <c r="F27" s="2160"/>
      <c r="G27" s="2160"/>
      <c r="H27" s="2161"/>
      <c r="I27" s="2510" t="str">
        <f>一括入力シート!B8&amp;IF(一括入力シート!B9="","",CHAR(10)&amp;一括入力シート!B9)</f>
        <v/>
      </c>
      <c r="J27" s="2511"/>
      <c r="K27" s="2511"/>
      <c r="L27" s="2511"/>
      <c r="M27" s="2511"/>
      <c r="N27" s="2511"/>
      <c r="O27" s="2511"/>
      <c r="P27" s="2511"/>
      <c r="Q27" s="2511"/>
      <c r="R27" s="2511"/>
      <c r="S27" s="2511"/>
      <c r="T27" s="2511"/>
      <c r="U27" s="2511"/>
      <c r="V27" s="2511"/>
      <c r="W27" s="2511"/>
      <c r="X27" s="2511"/>
      <c r="Y27" s="2511"/>
      <c r="Z27" s="2511"/>
      <c r="AA27" s="2511"/>
      <c r="AB27" s="2511"/>
      <c r="AC27" s="2511"/>
      <c r="AD27" s="2511"/>
      <c r="AE27" s="2511"/>
      <c r="AF27" s="2511"/>
      <c r="AG27" s="2511"/>
      <c r="AH27" s="2511"/>
      <c r="AI27" s="2511"/>
      <c r="AJ27" s="2511"/>
      <c r="AK27" s="2511"/>
      <c r="AL27" s="2511"/>
      <c r="AM27" s="2511"/>
      <c r="AN27" s="2512"/>
    </row>
    <row r="28" spans="1:64" ht="12.6" customHeight="1">
      <c r="A28" s="2497"/>
      <c r="B28" s="2498"/>
      <c r="C28" s="2498"/>
      <c r="D28" s="2498"/>
      <c r="E28" s="2498"/>
      <c r="F28" s="2498"/>
      <c r="G28" s="2498"/>
      <c r="H28" s="2499"/>
      <c r="I28" s="2513"/>
      <c r="J28" s="2514"/>
      <c r="K28" s="2514"/>
      <c r="L28" s="2514"/>
      <c r="M28" s="2514"/>
      <c r="N28" s="2514"/>
      <c r="O28" s="2514"/>
      <c r="P28" s="2514"/>
      <c r="Q28" s="2514"/>
      <c r="R28" s="2514"/>
      <c r="S28" s="2514"/>
      <c r="T28" s="2514"/>
      <c r="U28" s="2514"/>
      <c r="V28" s="2514"/>
      <c r="W28" s="2514"/>
      <c r="X28" s="2514"/>
      <c r="Y28" s="2514"/>
      <c r="Z28" s="2514"/>
      <c r="AA28" s="2514"/>
      <c r="AB28" s="2514"/>
      <c r="AC28" s="2514"/>
      <c r="AD28" s="2514"/>
      <c r="AE28" s="2514"/>
      <c r="AF28" s="2514"/>
      <c r="AG28" s="2514"/>
      <c r="AH28" s="2514"/>
      <c r="AI28" s="2514"/>
      <c r="AJ28" s="2514"/>
      <c r="AK28" s="2514"/>
      <c r="AL28" s="2514"/>
      <c r="AM28" s="2514"/>
      <c r="AN28" s="2515"/>
    </row>
    <row r="29" spans="1:64" ht="12.6" customHeight="1">
      <c r="A29" s="2506"/>
      <c r="B29" s="2507"/>
      <c r="C29" s="2507"/>
      <c r="D29" s="2507"/>
      <c r="E29" s="2507"/>
      <c r="F29" s="2507"/>
      <c r="G29" s="2507"/>
      <c r="H29" s="2508"/>
      <c r="I29" s="2516"/>
      <c r="J29" s="2517"/>
      <c r="K29" s="2517"/>
      <c r="L29" s="2517"/>
      <c r="M29" s="2517"/>
      <c r="N29" s="2517"/>
      <c r="O29" s="2517"/>
      <c r="P29" s="2517"/>
      <c r="Q29" s="2517"/>
      <c r="R29" s="2517"/>
      <c r="S29" s="2517"/>
      <c r="T29" s="2517"/>
      <c r="U29" s="2517"/>
      <c r="V29" s="2517"/>
      <c r="W29" s="2517"/>
      <c r="X29" s="2517"/>
      <c r="Y29" s="2517"/>
      <c r="Z29" s="2517"/>
      <c r="AA29" s="2517"/>
      <c r="AB29" s="2517"/>
      <c r="AC29" s="2517"/>
      <c r="AD29" s="2517"/>
      <c r="AE29" s="2517"/>
      <c r="AF29" s="2517"/>
      <c r="AG29" s="2517"/>
      <c r="AH29" s="2517"/>
      <c r="AI29" s="2517"/>
      <c r="AJ29" s="2517"/>
      <c r="AK29" s="2517"/>
      <c r="AL29" s="2517"/>
      <c r="AM29" s="2517"/>
      <c r="AN29" s="2518"/>
    </row>
    <row r="30" spans="1:64" ht="12.6" customHeight="1">
      <c r="A30" s="2159" t="s">
        <v>33</v>
      </c>
      <c r="B30" s="2160"/>
      <c r="C30" s="2160"/>
      <c r="D30" s="2160"/>
      <c r="E30" s="2160"/>
      <c r="F30" s="2160"/>
      <c r="G30" s="2160"/>
      <c r="H30" s="2161"/>
      <c r="I30" s="42"/>
      <c r="J30" s="22"/>
      <c r="K30" s="22"/>
      <c r="L30" s="22"/>
      <c r="M30" s="22"/>
      <c r="N30" s="22"/>
      <c r="O30" s="22"/>
      <c r="P30" s="2441" t="s">
        <v>2253</v>
      </c>
      <c r="Q30" s="2441"/>
      <c r="R30" s="2441"/>
      <c r="S30" s="2519">
        <f>一括入力シート!B26</f>
        <v>0</v>
      </c>
      <c r="T30" s="2441"/>
      <c r="U30" s="2441"/>
      <c r="V30" s="2441" t="s">
        <v>85</v>
      </c>
      <c r="W30" s="2441"/>
      <c r="X30" s="2519">
        <f>一括入力シート!C26</f>
        <v>0</v>
      </c>
      <c r="Y30" s="2441"/>
      <c r="Z30" s="2441"/>
      <c r="AA30" s="2441" t="s">
        <v>84</v>
      </c>
      <c r="AB30" s="2441"/>
      <c r="AC30" s="2519">
        <f>一括入力シート!D26</f>
        <v>0</v>
      </c>
      <c r="AD30" s="2441"/>
      <c r="AE30" s="2441"/>
      <c r="AF30" s="2441" t="s">
        <v>83</v>
      </c>
      <c r="AG30" s="2441"/>
      <c r="AH30" s="22"/>
      <c r="AI30" s="22"/>
      <c r="AJ30" s="22"/>
      <c r="AK30" s="22"/>
      <c r="AL30" s="22"/>
      <c r="AM30" s="22"/>
      <c r="AN30" s="23"/>
    </row>
    <row r="31" spans="1:64" ht="12.6" customHeight="1">
      <c r="A31" s="2497"/>
      <c r="B31" s="2498"/>
      <c r="C31" s="2498"/>
      <c r="D31" s="2498"/>
      <c r="E31" s="2498"/>
      <c r="F31" s="2498"/>
      <c r="G31" s="2498"/>
      <c r="H31" s="2499"/>
      <c r="I31" s="21"/>
      <c r="J31" s="17"/>
      <c r="K31" s="17"/>
      <c r="L31" s="17"/>
      <c r="M31" s="17"/>
      <c r="N31" s="17"/>
      <c r="O31" s="17"/>
      <c r="P31" s="2301"/>
      <c r="Q31" s="2301"/>
      <c r="R31" s="2301"/>
      <c r="S31" s="2301"/>
      <c r="T31" s="2301"/>
      <c r="U31" s="2301"/>
      <c r="V31" s="2301"/>
      <c r="W31" s="2301"/>
      <c r="X31" s="2301"/>
      <c r="Y31" s="2301"/>
      <c r="Z31" s="2301"/>
      <c r="AA31" s="2301"/>
      <c r="AB31" s="2301"/>
      <c r="AC31" s="2301"/>
      <c r="AD31" s="2301"/>
      <c r="AE31" s="2301"/>
      <c r="AF31" s="2301"/>
      <c r="AG31" s="2301"/>
      <c r="AH31" s="17"/>
      <c r="AI31" s="17"/>
      <c r="AJ31" s="17"/>
      <c r="AK31" s="17"/>
      <c r="AL31" s="17"/>
      <c r="AM31" s="17"/>
      <c r="AN31" s="18"/>
    </row>
    <row r="32" spans="1:64" ht="12.6" customHeight="1">
      <c r="A32" s="2506"/>
      <c r="B32" s="2507"/>
      <c r="C32" s="2507"/>
      <c r="D32" s="2507"/>
      <c r="E32" s="2507"/>
      <c r="F32" s="2507"/>
      <c r="G32" s="2507"/>
      <c r="H32" s="2508"/>
      <c r="I32" s="24"/>
      <c r="J32" s="19"/>
      <c r="K32" s="19"/>
      <c r="L32" s="19"/>
      <c r="M32" s="19"/>
      <c r="N32" s="19"/>
      <c r="O32" s="19"/>
      <c r="P32" s="2445"/>
      <c r="Q32" s="2445"/>
      <c r="R32" s="2445"/>
      <c r="S32" s="2445"/>
      <c r="T32" s="2445"/>
      <c r="U32" s="2445"/>
      <c r="V32" s="2445"/>
      <c r="W32" s="2445"/>
      <c r="X32" s="2445"/>
      <c r="Y32" s="2445"/>
      <c r="Z32" s="2445"/>
      <c r="AA32" s="2445"/>
      <c r="AB32" s="2445"/>
      <c r="AC32" s="2445"/>
      <c r="AD32" s="2445"/>
      <c r="AE32" s="2445"/>
      <c r="AF32" s="2445"/>
      <c r="AG32" s="2445"/>
      <c r="AH32" s="19"/>
      <c r="AI32" s="19"/>
      <c r="AJ32" s="19"/>
      <c r="AK32" s="19"/>
      <c r="AL32" s="19"/>
      <c r="AM32" s="19"/>
      <c r="AN32" s="20"/>
    </row>
    <row r="33" spans="1:80" ht="12.6" customHeight="1">
      <c r="A33" s="2159" t="s">
        <v>1428</v>
      </c>
      <c r="B33" s="2160"/>
      <c r="C33" s="2160"/>
      <c r="D33" s="2160"/>
      <c r="E33" s="2160"/>
      <c r="F33" s="2160"/>
      <c r="G33" s="2160"/>
      <c r="H33" s="2161"/>
      <c r="I33" s="42"/>
      <c r="J33" s="22"/>
      <c r="K33" s="22"/>
      <c r="L33" s="22"/>
      <c r="M33" s="22"/>
      <c r="N33" s="22"/>
      <c r="O33" s="22"/>
      <c r="P33" s="2301" t="s">
        <v>2253</v>
      </c>
      <c r="Q33" s="2301"/>
      <c r="R33" s="2301"/>
      <c r="S33" s="2301">
        <f>一括入力シート!B34</f>
        <v>0</v>
      </c>
      <c r="T33" s="2301"/>
      <c r="U33" s="2301"/>
      <c r="V33" s="2301" t="s">
        <v>85</v>
      </c>
      <c r="W33" s="2301"/>
      <c r="X33" s="2301">
        <f>一括入力シート!C34</f>
        <v>0</v>
      </c>
      <c r="Y33" s="2301"/>
      <c r="Z33" s="2301"/>
      <c r="AA33" s="2301" t="s">
        <v>84</v>
      </c>
      <c r="AB33" s="2301"/>
      <c r="AC33" s="2301">
        <f>一括入力シート!D34</f>
        <v>0</v>
      </c>
      <c r="AD33" s="2301"/>
      <c r="AE33" s="2301"/>
      <c r="AF33" s="2301" t="s">
        <v>83</v>
      </c>
      <c r="AG33" s="2301"/>
      <c r="AH33" s="22"/>
      <c r="AI33" s="22"/>
      <c r="AJ33" s="22"/>
      <c r="AK33" s="22"/>
      <c r="AL33" s="22"/>
      <c r="AM33" s="22"/>
      <c r="AN33" s="23"/>
    </row>
    <row r="34" spans="1:80" ht="12.6" customHeight="1">
      <c r="A34" s="2497"/>
      <c r="B34" s="2498"/>
      <c r="C34" s="2498"/>
      <c r="D34" s="2498"/>
      <c r="E34" s="2498"/>
      <c r="F34" s="2498"/>
      <c r="G34" s="2498"/>
      <c r="H34" s="2499"/>
      <c r="I34" s="21"/>
      <c r="J34" s="17"/>
      <c r="K34" s="17"/>
      <c r="L34" s="17"/>
      <c r="M34" s="17"/>
      <c r="N34" s="17"/>
      <c r="O34" s="17"/>
      <c r="P34" s="2301"/>
      <c r="Q34" s="2301"/>
      <c r="R34" s="2301"/>
      <c r="S34" s="2301"/>
      <c r="T34" s="2301"/>
      <c r="U34" s="2301"/>
      <c r="V34" s="2301"/>
      <c r="W34" s="2301"/>
      <c r="X34" s="2301"/>
      <c r="Y34" s="2301"/>
      <c r="Z34" s="2301"/>
      <c r="AA34" s="2301"/>
      <c r="AB34" s="2301"/>
      <c r="AC34" s="2301"/>
      <c r="AD34" s="2301"/>
      <c r="AE34" s="2301"/>
      <c r="AF34" s="2301"/>
      <c r="AG34" s="2301"/>
      <c r="AH34" s="17"/>
      <c r="AI34" s="17"/>
      <c r="AJ34" s="17"/>
      <c r="AK34" s="17"/>
      <c r="AL34" s="17"/>
      <c r="AM34" s="17"/>
      <c r="AN34" s="18"/>
    </row>
    <row r="35" spans="1:80" ht="12.6" customHeight="1">
      <c r="A35" s="2506"/>
      <c r="B35" s="2507"/>
      <c r="C35" s="2507"/>
      <c r="D35" s="2507"/>
      <c r="E35" s="2507"/>
      <c r="F35" s="2507"/>
      <c r="G35" s="2507"/>
      <c r="H35" s="2508"/>
      <c r="I35" s="24"/>
      <c r="J35" s="19"/>
      <c r="K35" s="19"/>
      <c r="L35" s="19"/>
      <c r="M35" s="19"/>
      <c r="N35" s="19"/>
      <c r="O35" s="19"/>
      <c r="P35" s="2301"/>
      <c r="Q35" s="2301"/>
      <c r="R35" s="2301"/>
      <c r="S35" s="2301"/>
      <c r="T35" s="2301"/>
      <c r="U35" s="2301"/>
      <c r="V35" s="2301"/>
      <c r="W35" s="2301"/>
      <c r="X35" s="2301"/>
      <c r="Y35" s="2301"/>
      <c r="Z35" s="2301"/>
      <c r="AA35" s="2301"/>
      <c r="AB35" s="2301"/>
      <c r="AC35" s="2301"/>
      <c r="AD35" s="2301"/>
      <c r="AE35" s="2301"/>
      <c r="AF35" s="2301"/>
      <c r="AG35" s="2301"/>
      <c r="AH35" s="19"/>
      <c r="AI35" s="19"/>
      <c r="AJ35" s="19"/>
      <c r="AK35" s="19"/>
      <c r="AL35" s="19"/>
      <c r="AM35" s="19"/>
      <c r="AN35" s="20"/>
      <c r="AO35" s="381" t="s">
        <v>1480</v>
      </c>
    </row>
    <row r="36" spans="1:80" ht="12.6" customHeight="1">
      <c r="A36" s="2535" t="s">
        <v>8</v>
      </c>
      <c r="B36" s="2536"/>
      <c r="C36" s="2536"/>
      <c r="D36" s="2536"/>
      <c r="E36" s="2536"/>
      <c r="F36" s="2536"/>
      <c r="G36" s="2536"/>
      <c r="H36" s="2537"/>
      <c r="I36" s="2471"/>
      <c r="J36" s="2468"/>
      <c r="K36" s="2468"/>
      <c r="L36" s="2469"/>
      <c r="M36" s="2467"/>
      <c r="N36" s="2468"/>
      <c r="O36" s="2468"/>
      <c r="P36" s="2469"/>
      <c r="Q36" s="2467"/>
      <c r="R36" s="2468"/>
      <c r="S36" s="2468"/>
      <c r="T36" s="2469"/>
      <c r="U36" s="2467"/>
      <c r="V36" s="2468"/>
      <c r="W36" s="2468"/>
      <c r="X36" s="2469"/>
      <c r="Y36" s="2467"/>
      <c r="Z36" s="2468"/>
      <c r="AA36" s="2468"/>
      <c r="AB36" s="2469"/>
      <c r="AC36" s="2467"/>
      <c r="AD36" s="2468"/>
      <c r="AE36" s="2468"/>
      <c r="AF36" s="2469"/>
      <c r="AG36" s="2467"/>
      <c r="AH36" s="2468"/>
      <c r="AI36" s="2468"/>
      <c r="AJ36" s="2469"/>
      <c r="AK36" s="2467"/>
      <c r="AL36" s="2468"/>
      <c r="AM36" s="2468"/>
      <c r="AN36" s="2470"/>
      <c r="AO36" s="2480" t="s">
        <v>8</v>
      </c>
      <c r="AP36" s="2481"/>
      <c r="AQ36" s="2481"/>
      <c r="AR36" s="2481"/>
      <c r="AS36" s="2481"/>
      <c r="AT36" s="2481"/>
      <c r="AU36" s="2481"/>
      <c r="AV36" s="2482"/>
      <c r="AW36" s="2471" t="s">
        <v>1481</v>
      </c>
      <c r="AX36" s="2468"/>
      <c r="AY36" s="2468"/>
      <c r="AZ36" s="2469"/>
      <c r="BA36" s="2467" t="s">
        <v>1483</v>
      </c>
      <c r="BB36" s="2468"/>
      <c r="BC36" s="2468"/>
      <c r="BD36" s="2469"/>
      <c r="BE36" s="2467" t="s">
        <v>1484</v>
      </c>
      <c r="BF36" s="2468"/>
      <c r="BG36" s="2468"/>
      <c r="BH36" s="2469"/>
      <c r="BI36" s="2467" t="s">
        <v>1485</v>
      </c>
      <c r="BJ36" s="2468"/>
      <c r="BK36" s="2468"/>
      <c r="BL36" s="2469"/>
      <c r="BM36" s="2467" t="s">
        <v>1486</v>
      </c>
      <c r="BN36" s="2468"/>
      <c r="BO36" s="2468"/>
      <c r="BP36" s="2469"/>
      <c r="BQ36" s="2467" t="s">
        <v>1487</v>
      </c>
      <c r="BR36" s="2468"/>
      <c r="BS36" s="2468"/>
      <c r="BT36" s="2469"/>
      <c r="BU36" s="2467"/>
      <c r="BV36" s="2468"/>
      <c r="BW36" s="2468"/>
      <c r="BX36" s="2469"/>
      <c r="BY36" s="2467"/>
      <c r="BZ36" s="2468"/>
      <c r="CA36" s="2468"/>
      <c r="CB36" s="2470"/>
    </row>
    <row r="37" spans="1:80" ht="12.6" customHeight="1">
      <c r="A37" s="2538"/>
      <c r="B37" s="2539"/>
      <c r="C37" s="2539"/>
      <c r="D37" s="2539"/>
      <c r="E37" s="2539"/>
      <c r="F37" s="2539"/>
      <c r="G37" s="2539"/>
      <c r="H37" s="2540"/>
      <c r="I37" s="2472"/>
      <c r="J37" s="2460"/>
      <c r="K37" s="2460"/>
      <c r="L37" s="2461"/>
      <c r="M37" s="2459"/>
      <c r="N37" s="2460"/>
      <c r="O37" s="2460"/>
      <c r="P37" s="2461"/>
      <c r="Q37" s="2459"/>
      <c r="R37" s="2460"/>
      <c r="S37" s="2460"/>
      <c r="T37" s="2461"/>
      <c r="U37" s="2459"/>
      <c r="V37" s="2460"/>
      <c r="W37" s="2460"/>
      <c r="X37" s="2461"/>
      <c r="Y37" s="2459"/>
      <c r="Z37" s="2460"/>
      <c r="AA37" s="2460"/>
      <c r="AB37" s="2461"/>
      <c r="AC37" s="2459"/>
      <c r="AD37" s="2460"/>
      <c r="AE37" s="2460"/>
      <c r="AF37" s="2461"/>
      <c r="AG37" s="2459"/>
      <c r="AH37" s="2460"/>
      <c r="AI37" s="2460"/>
      <c r="AJ37" s="2461"/>
      <c r="AK37" s="2459"/>
      <c r="AL37" s="2460"/>
      <c r="AM37" s="2460"/>
      <c r="AN37" s="2465"/>
      <c r="AO37" s="2483"/>
      <c r="AP37" s="2484"/>
      <c r="AQ37" s="2484"/>
      <c r="AR37" s="2484"/>
      <c r="AS37" s="2484"/>
      <c r="AT37" s="2484"/>
      <c r="AU37" s="2484"/>
      <c r="AV37" s="2485"/>
      <c r="AW37" s="2472"/>
      <c r="AX37" s="2460"/>
      <c r="AY37" s="2460"/>
      <c r="AZ37" s="2461"/>
      <c r="BA37" s="2459"/>
      <c r="BB37" s="2460"/>
      <c r="BC37" s="2460"/>
      <c r="BD37" s="2461"/>
      <c r="BE37" s="2459"/>
      <c r="BF37" s="2460"/>
      <c r="BG37" s="2460"/>
      <c r="BH37" s="2461"/>
      <c r="BI37" s="2459"/>
      <c r="BJ37" s="2460"/>
      <c r="BK37" s="2460"/>
      <c r="BL37" s="2461"/>
      <c r="BM37" s="2459"/>
      <c r="BN37" s="2460"/>
      <c r="BO37" s="2460"/>
      <c r="BP37" s="2461"/>
      <c r="BQ37" s="2459"/>
      <c r="BR37" s="2460"/>
      <c r="BS37" s="2460"/>
      <c r="BT37" s="2461"/>
      <c r="BU37" s="2459"/>
      <c r="BV37" s="2460"/>
      <c r="BW37" s="2460"/>
      <c r="BX37" s="2461"/>
      <c r="BY37" s="2459"/>
      <c r="BZ37" s="2460"/>
      <c r="CA37" s="2460"/>
      <c r="CB37" s="2465"/>
    </row>
    <row r="38" spans="1:80" ht="12.6" customHeight="1">
      <c r="A38" s="2497" t="s">
        <v>7</v>
      </c>
      <c r="B38" s="2498"/>
      <c r="C38" s="2498"/>
      <c r="D38" s="2498"/>
      <c r="E38" s="2498"/>
      <c r="F38" s="2498"/>
      <c r="G38" s="2498"/>
      <c r="H38" s="2499"/>
      <c r="I38" s="2472"/>
      <c r="J38" s="2460"/>
      <c r="K38" s="2460"/>
      <c r="L38" s="2461"/>
      <c r="M38" s="2459"/>
      <c r="N38" s="2460"/>
      <c r="O38" s="2460"/>
      <c r="P38" s="2461"/>
      <c r="Q38" s="2459"/>
      <c r="R38" s="2460"/>
      <c r="S38" s="2460"/>
      <c r="T38" s="2461"/>
      <c r="U38" s="2459"/>
      <c r="V38" s="2460"/>
      <c r="W38" s="2460"/>
      <c r="X38" s="2461"/>
      <c r="Y38" s="2459"/>
      <c r="Z38" s="2460"/>
      <c r="AA38" s="2460"/>
      <c r="AB38" s="2461"/>
      <c r="AC38" s="2459"/>
      <c r="AD38" s="2460"/>
      <c r="AE38" s="2460"/>
      <c r="AF38" s="2461"/>
      <c r="AG38" s="2459"/>
      <c r="AH38" s="2460"/>
      <c r="AI38" s="2460"/>
      <c r="AJ38" s="2461"/>
      <c r="AK38" s="2459"/>
      <c r="AL38" s="2460"/>
      <c r="AM38" s="2460"/>
      <c r="AN38" s="2465"/>
      <c r="AO38" s="2486" t="s">
        <v>7</v>
      </c>
      <c r="AP38" s="2487"/>
      <c r="AQ38" s="2487"/>
      <c r="AR38" s="2487"/>
      <c r="AS38" s="2487"/>
      <c r="AT38" s="2487"/>
      <c r="AU38" s="2487"/>
      <c r="AV38" s="2488"/>
      <c r="AW38" s="2472" t="s">
        <v>1482</v>
      </c>
      <c r="AX38" s="2460"/>
      <c r="AY38" s="2460"/>
      <c r="AZ38" s="2461"/>
      <c r="BA38" s="2459"/>
      <c r="BB38" s="2460"/>
      <c r="BC38" s="2460"/>
      <c r="BD38" s="2461"/>
      <c r="BE38" s="2459"/>
      <c r="BF38" s="2460"/>
      <c r="BG38" s="2460"/>
      <c r="BH38" s="2461"/>
      <c r="BI38" s="2459"/>
      <c r="BJ38" s="2460"/>
      <c r="BK38" s="2460"/>
      <c r="BL38" s="2461"/>
      <c r="BM38" s="2459"/>
      <c r="BN38" s="2460"/>
      <c r="BO38" s="2460"/>
      <c r="BP38" s="2461"/>
      <c r="BQ38" s="2459" t="s">
        <v>1488</v>
      </c>
      <c r="BR38" s="2460"/>
      <c r="BS38" s="2460"/>
      <c r="BT38" s="2461"/>
      <c r="BU38" s="2459"/>
      <c r="BV38" s="2460"/>
      <c r="BW38" s="2460"/>
      <c r="BX38" s="2461"/>
      <c r="BY38" s="2459"/>
      <c r="BZ38" s="2460"/>
      <c r="CA38" s="2460"/>
      <c r="CB38" s="2465"/>
    </row>
    <row r="39" spans="1:80" ht="12.6" customHeight="1">
      <c r="A39" s="2506"/>
      <c r="B39" s="2507"/>
      <c r="C39" s="2507"/>
      <c r="D39" s="2507"/>
      <c r="E39" s="2507"/>
      <c r="F39" s="2507"/>
      <c r="G39" s="2507"/>
      <c r="H39" s="2508"/>
      <c r="I39" s="2473"/>
      <c r="J39" s="2463"/>
      <c r="K39" s="2463"/>
      <c r="L39" s="2464"/>
      <c r="M39" s="2462"/>
      <c r="N39" s="2463"/>
      <c r="O39" s="2463"/>
      <c r="P39" s="2464"/>
      <c r="Q39" s="2462"/>
      <c r="R39" s="2463"/>
      <c r="S39" s="2463"/>
      <c r="T39" s="2464"/>
      <c r="U39" s="2462"/>
      <c r="V39" s="2463"/>
      <c r="W39" s="2463"/>
      <c r="X39" s="2464"/>
      <c r="Y39" s="2462"/>
      <c r="Z39" s="2463"/>
      <c r="AA39" s="2463"/>
      <c r="AB39" s="2464"/>
      <c r="AC39" s="2462"/>
      <c r="AD39" s="2463"/>
      <c r="AE39" s="2463"/>
      <c r="AF39" s="2464"/>
      <c r="AG39" s="2462"/>
      <c r="AH39" s="2463"/>
      <c r="AI39" s="2463"/>
      <c r="AJ39" s="2464"/>
      <c r="AK39" s="2462"/>
      <c r="AL39" s="2463"/>
      <c r="AM39" s="2463"/>
      <c r="AN39" s="2466"/>
      <c r="AO39" s="2489"/>
      <c r="AP39" s="2490"/>
      <c r="AQ39" s="2490"/>
      <c r="AR39" s="2490"/>
      <c r="AS39" s="2490"/>
      <c r="AT39" s="2490"/>
      <c r="AU39" s="2490"/>
      <c r="AV39" s="2491"/>
      <c r="AW39" s="2473"/>
      <c r="AX39" s="2463"/>
      <c r="AY39" s="2463"/>
      <c r="AZ39" s="2464"/>
      <c r="BA39" s="2462"/>
      <c r="BB39" s="2463"/>
      <c r="BC39" s="2463"/>
      <c r="BD39" s="2464"/>
      <c r="BE39" s="2462"/>
      <c r="BF39" s="2463"/>
      <c r="BG39" s="2463"/>
      <c r="BH39" s="2464"/>
      <c r="BI39" s="2462"/>
      <c r="BJ39" s="2463"/>
      <c r="BK39" s="2463"/>
      <c r="BL39" s="2464"/>
      <c r="BM39" s="2462"/>
      <c r="BN39" s="2463"/>
      <c r="BO39" s="2463"/>
      <c r="BP39" s="2464"/>
      <c r="BQ39" s="2462"/>
      <c r="BR39" s="2463"/>
      <c r="BS39" s="2463"/>
      <c r="BT39" s="2464"/>
      <c r="BU39" s="2462"/>
      <c r="BV39" s="2463"/>
      <c r="BW39" s="2463"/>
      <c r="BX39" s="2464"/>
      <c r="BY39" s="2462"/>
      <c r="BZ39" s="2463"/>
      <c r="CA39" s="2463"/>
      <c r="CB39" s="2466"/>
    </row>
    <row r="40" spans="1:80" ht="12.6" customHeight="1">
      <c r="A40" s="2510"/>
      <c r="B40" s="2511"/>
      <c r="C40" s="2511"/>
      <c r="D40" s="2511"/>
      <c r="E40" s="2511"/>
      <c r="F40" s="2511"/>
      <c r="G40" s="2511"/>
      <c r="H40" s="2512"/>
      <c r="I40" s="8"/>
      <c r="J40" s="9"/>
      <c r="K40" s="9"/>
      <c r="L40" s="11"/>
      <c r="M40" s="12"/>
      <c r="N40" s="9"/>
      <c r="O40" s="9"/>
      <c r="P40" s="11"/>
      <c r="Q40" s="12"/>
      <c r="R40" s="9"/>
      <c r="S40" s="9"/>
      <c r="T40" s="11"/>
      <c r="U40" s="12"/>
      <c r="V40" s="9"/>
      <c r="W40" s="9"/>
      <c r="X40" s="11"/>
      <c r="Y40" s="12"/>
      <c r="Z40" s="9"/>
      <c r="AA40" s="9"/>
      <c r="AB40" s="11"/>
      <c r="AC40" s="12"/>
      <c r="AD40" s="9"/>
      <c r="AE40" s="9"/>
      <c r="AF40" s="11"/>
      <c r="AG40" s="12"/>
      <c r="AH40" s="9"/>
      <c r="AI40" s="9"/>
      <c r="AJ40" s="11"/>
      <c r="AK40" s="12"/>
      <c r="AL40" s="9"/>
      <c r="AM40" s="9"/>
      <c r="AN40" s="10"/>
      <c r="AO40" s="2474"/>
      <c r="AP40" s="2475"/>
      <c r="AQ40" s="2475"/>
      <c r="AR40" s="2475"/>
      <c r="AS40" s="2475"/>
      <c r="AT40" s="2475"/>
      <c r="AU40" s="2475"/>
      <c r="AV40" s="2476"/>
      <c r="AW40" s="382"/>
      <c r="AX40" s="259"/>
      <c r="AY40" s="259"/>
      <c r="AZ40" s="383"/>
      <c r="BA40" s="384"/>
      <c r="BB40" s="259"/>
      <c r="BC40" s="259"/>
      <c r="BD40" s="383"/>
      <c r="BE40" s="384"/>
      <c r="BF40" s="259"/>
      <c r="BG40" s="259"/>
      <c r="BH40" s="383"/>
      <c r="BI40" s="384"/>
      <c r="BJ40" s="259"/>
      <c r="BK40" s="259"/>
      <c r="BL40" s="383"/>
      <c r="BM40" s="384"/>
      <c r="BN40" s="259"/>
      <c r="BO40" s="259"/>
      <c r="BP40" s="383"/>
      <c r="BQ40" s="384"/>
      <c r="BR40" s="259"/>
      <c r="BS40" s="259"/>
      <c r="BT40" s="383"/>
      <c r="BU40" s="384"/>
      <c r="BV40" s="259"/>
      <c r="BW40" s="259"/>
      <c r="BX40" s="383"/>
      <c r="BY40" s="384"/>
      <c r="BZ40" s="259"/>
      <c r="CA40" s="259"/>
      <c r="CB40" s="260"/>
    </row>
    <row r="41" spans="1:80" ht="12.6" customHeight="1">
      <c r="A41" s="2516"/>
      <c r="B41" s="2517"/>
      <c r="C41" s="2517"/>
      <c r="D41" s="2517"/>
      <c r="E41" s="2517"/>
      <c r="F41" s="2517"/>
      <c r="G41" s="2517"/>
      <c r="H41" s="2518"/>
      <c r="I41" s="5"/>
      <c r="J41" s="6"/>
      <c r="K41" s="6"/>
      <c r="L41" s="13"/>
      <c r="M41" s="15"/>
      <c r="N41" s="6"/>
      <c r="O41" s="6"/>
      <c r="P41" s="13"/>
      <c r="Q41" s="15"/>
      <c r="R41" s="6"/>
      <c r="S41" s="6"/>
      <c r="T41" s="13"/>
      <c r="U41" s="15"/>
      <c r="V41" s="6"/>
      <c r="W41" s="6"/>
      <c r="X41" s="13"/>
      <c r="Y41" s="15"/>
      <c r="Z41" s="6"/>
      <c r="AA41" s="6"/>
      <c r="AB41" s="13"/>
      <c r="AC41" s="15"/>
      <c r="AD41" s="6"/>
      <c r="AE41" s="6"/>
      <c r="AF41" s="13"/>
      <c r="AG41" s="15"/>
      <c r="AH41" s="6"/>
      <c r="AI41" s="6"/>
      <c r="AJ41" s="13"/>
      <c r="AK41" s="15"/>
      <c r="AL41" s="6"/>
      <c r="AM41" s="6"/>
      <c r="AN41" s="7"/>
      <c r="AO41" s="2477"/>
      <c r="AP41" s="2478"/>
      <c r="AQ41" s="2478"/>
      <c r="AR41" s="2478"/>
      <c r="AS41" s="2478"/>
      <c r="AT41" s="2478"/>
      <c r="AU41" s="2478"/>
      <c r="AV41" s="2479"/>
      <c r="AW41" s="263"/>
      <c r="AX41" s="261"/>
      <c r="AY41" s="261"/>
      <c r="AZ41" s="385"/>
      <c r="BA41" s="386"/>
      <c r="BB41" s="261"/>
      <c r="BC41" s="261"/>
      <c r="BD41" s="385"/>
      <c r="BE41" s="386"/>
      <c r="BF41" s="261"/>
      <c r="BG41" s="261"/>
      <c r="BH41" s="385"/>
      <c r="BI41" s="386"/>
      <c r="BJ41" s="261"/>
      <c r="BK41" s="261"/>
      <c r="BL41" s="385"/>
      <c r="BM41" s="386"/>
      <c r="BN41" s="261"/>
      <c r="BO41" s="261"/>
      <c r="BP41" s="385"/>
      <c r="BQ41" s="386"/>
      <c r="BR41" s="261"/>
      <c r="BS41" s="261"/>
      <c r="BT41" s="385"/>
      <c r="BU41" s="386"/>
      <c r="BV41" s="261"/>
      <c r="BW41" s="261"/>
      <c r="BX41" s="385"/>
      <c r="BY41" s="386"/>
      <c r="BZ41" s="261"/>
      <c r="CA41" s="261"/>
      <c r="CB41" s="262"/>
    </row>
    <row r="42" spans="1:80" ht="12.6" customHeight="1">
      <c r="A42" s="2510"/>
      <c r="B42" s="2511"/>
      <c r="C42" s="2511"/>
      <c r="D42" s="2511"/>
      <c r="E42" s="2511"/>
      <c r="F42" s="2511"/>
      <c r="G42" s="2511"/>
      <c r="H42" s="2512"/>
      <c r="I42" s="8"/>
      <c r="J42" s="9"/>
      <c r="K42" s="9"/>
      <c r="L42" s="11"/>
      <c r="M42" s="12"/>
      <c r="N42" s="9"/>
      <c r="O42" s="9"/>
      <c r="P42" s="11"/>
      <c r="Q42" s="12"/>
      <c r="R42" s="9"/>
      <c r="S42" s="9"/>
      <c r="T42" s="11"/>
      <c r="U42" s="12"/>
      <c r="V42" s="9"/>
      <c r="W42" s="9"/>
      <c r="X42" s="11"/>
      <c r="Y42" s="12"/>
      <c r="Z42" s="9"/>
      <c r="AA42" s="9"/>
      <c r="AB42" s="11"/>
      <c r="AC42" s="12"/>
      <c r="AD42" s="9"/>
      <c r="AE42" s="9"/>
      <c r="AF42" s="11"/>
      <c r="AG42" s="12"/>
      <c r="AH42" s="9"/>
      <c r="AI42" s="9"/>
      <c r="AJ42" s="11"/>
      <c r="AK42" s="12"/>
      <c r="AL42" s="9"/>
      <c r="AM42" s="9"/>
      <c r="AN42" s="10"/>
      <c r="AO42" s="2474" t="s">
        <v>1475</v>
      </c>
      <c r="AP42" s="2475"/>
      <c r="AQ42" s="2475"/>
      <c r="AR42" s="2475"/>
      <c r="AS42" s="2475"/>
      <c r="AT42" s="2475"/>
      <c r="AU42" s="2475"/>
      <c r="AV42" s="2476"/>
      <c r="AW42" s="382"/>
      <c r="AX42" s="259"/>
      <c r="AY42" s="259"/>
      <c r="AZ42" s="383"/>
      <c r="BA42" s="384"/>
      <c r="BB42" s="259"/>
      <c r="BC42" s="259"/>
      <c r="BD42" s="383"/>
      <c r="BE42" s="384"/>
      <c r="BF42" s="259"/>
      <c r="BG42" s="259"/>
      <c r="BH42" s="383"/>
      <c r="BI42" s="384"/>
      <c r="BJ42" s="259"/>
      <c r="BK42" s="259"/>
      <c r="BL42" s="383"/>
      <c r="BM42" s="384"/>
      <c r="BN42" s="259"/>
      <c r="BO42" s="259"/>
      <c r="BP42" s="383"/>
      <c r="BQ42" s="384"/>
      <c r="BR42" s="259"/>
      <c r="BS42" s="259"/>
      <c r="BT42" s="383"/>
      <c r="BU42" s="384"/>
      <c r="BV42" s="259"/>
      <c r="BW42" s="259"/>
      <c r="BX42" s="383"/>
      <c r="BY42" s="384"/>
      <c r="BZ42" s="259"/>
      <c r="CA42" s="259"/>
      <c r="CB42" s="260"/>
    </row>
    <row r="43" spans="1:80" ht="12.6" customHeight="1">
      <c r="A43" s="2516"/>
      <c r="B43" s="2517"/>
      <c r="C43" s="2517"/>
      <c r="D43" s="2517"/>
      <c r="E43" s="2517"/>
      <c r="F43" s="2517"/>
      <c r="G43" s="2517"/>
      <c r="H43" s="2518"/>
      <c r="I43" s="5"/>
      <c r="J43" s="6"/>
      <c r="K43" s="6"/>
      <c r="L43" s="13"/>
      <c r="M43" s="15"/>
      <c r="N43" s="6"/>
      <c r="O43" s="6"/>
      <c r="P43" s="13"/>
      <c r="Q43" s="15"/>
      <c r="R43" s="6"/>
      <c r="S43" s="6"/>
      <c r="T43" s="13"/>
      <c r="U43" s="15"/>
      <c r="V43" s="6"/>
      <c r="W43" s="6"/>
      <c r="X43" s="13"/>
      <c r="Y43" s="15"/>
      <c r="Z43" s="6"/>
      <c r="AA43" s="6"/>
      <c r="AB43" s="13"/>
      <c r="AC43" s="15"/>
      <c r="AD43" s="6"/>
      <c r="AE43" s="6"/>
      <c r="AF43" s="13"/>
      <c r="AG43" s="15"/>
      <c r="AH43" s="6"/>
      <c r="AI43" s="6"/>
      <c r="AJ43" s="13"/>
      <c r="AK43" s="15"/>
      <c r="AL43" s="6"/>
      <c r="AM43" s="6"/>
      <c r="AN43" s="7"/>
      <c r="AO43" s="2477"/>
      <c r="AP43" s="2478"/>
      <c r="AQ43" s="2478"/>
      <c r="AR43" s="2478"/>
      <c r="AS43" s="2478"/>
      <c r="AT43" s="2478"/>
      <c r="AU43" s="2478"/>
      <c r="AV43" s="2479"/>
      <c r="AW43" s="263"/>
      <c r="AX43" s="261"/>
      <c r="AY43" s="261"/>
      <c r="AZ43" s="385"/>
      <c r="BA43" s="386"/>
      <c r="BB43" s="261"/>
      <c r="BC43" s="261"/>
      <c r="BD43" s="385"/>
      <c r="BE43" s="386"/>
      <c r="BF43" s="261"/>
      <c r="BG43" s="261"/>
      <c r="BH43" s="385"/>
      <c r="BI43" s="386"/>
      <c r="BJ43" s="261"/>
      <c r="BK43" s="261"/>
      <c r="BL43" s="385"/>
      <c r="BM43" s="386"/>
      <c r="BN43" s="261"/>
      <c r="BO43" s="261"/>
      <c r="BP43" s="385"/>
      <c r="BQ43" s="386"/>
      <c r="BR43" s="261"/>
      <c r="BS43" s="261"/>
      <c r="BT43" s="385"/>
      <c r="BU43" s="386"/>
      <c r="BV43" s="261"/>
      <c r="BW43" s="261"/>
      <c r="BX43" s="385"/>
      <c r="BY43" s="386"/>
      <c r="BZ43" s="261"/>
      <c r="CA43" s="261"/>
      <c r="CB43" s="262"/>
    </row>
    <row r="44" spans="1:80" ht="12.6" customHeight="1">
      <c r="A44" s="2510"/>
      <c r="B44" s="2511"/>
      <c r="C44" s="2511"/>
      <c r="D44" s="2511"/>
      <c r="E44" s="2511"/>
      <c r="F44" s="2511"/>
      <c r="G44" s="2511"/>
      <c r="H44" s="2512"/>
      <c r="I44" s="8"/>
      <c r="J44" s="9"/>
      <c r="K44" s="9"/>
      <c r="L44" s="11"/>
      <c r="M44" s="12"/>
      <c r="N44" s="9"/>
      <c r="O44" s="9"/>
      <c r="P44" s="11"/>
      <c r="Q44" s="12"/>
      <c r="R44" s="9"/>
      <c r="S44" s="9"/>
      <c r="T44" s="11"/>
      <c r="U44" s="12"/>
      <c r="V44" s="9"/>
      <c r="W44" s="9"/>
      <c r="X44" s="11"/>
      <c r="Y44" s="12"/>
      <c r="Z44" s="9"/>
      <c r="AA44" s="9"/>
      <c r="AB44" s="11"/>
      <c r="AC44" s="12"/>
      <c r="AD44" s="9"/>
      <c r="AE44" s="9"/>
      <c r="AF44" s="11"/>
      <c r="AG44" s="12"/>
      <c r="AH44" s="9"/>
      <c r="AI44" s="9"/>
      <c r="AJ44" s="11"/>
      <c r="AK44" s="12"/>
      <c r="AL44" s="9"/>
      <c r="AM44" s="9"/>
      <c r="AN44" s="10"/>
      <c r="AO44" s="2474"/>
      <c r="AP44" s="2475"/>
      <c r="AQ44" s="2475"/>
      <c r="AR44" s="2475"/>
      <c r="AS44" s="2475"/>
      <c r="AT44" s="2475"/>
      <c r="AU44" s="2475"/>
      <c r="AV44" s="2476"/>
      <c r="AW44" s="382"/>
      <c r="AX44" s="259"/>
      <c r="AY44" s="259"/>
      <c r="AZ44" s="383"/>
      <c r="BA44" s="384"/>
      <c r="BB44" s="259"/>
      <c r="BC44" s="259"/>
      <c r="BD44" s="383"/>
      <c r="BE44" s="384"/>
      <c r="BF44" s="259"/>
      <c r="BG44" s="259"/>
      <c r="BH44" s="383"/>
      <c r="BI44" s="384"/>
      <c r="BJ44" s="259"/>
      <c r="BK44" s="259"/>
      <c r="BL44" s="383"/>
      <c r="BM44" s="384"/>
      <c r="BN44" s="259"/>
      <c r="BO44" s="259"/>
      <c r="BP44" s="383"/>
      <c r="BQ44" s="384"/>
      <c r="BR44" s="259"/>
      <c r="BS44" s="259"/>
      <c r="BT44" s="383"/>
      <c r="BU44" s="384"/>
      <c r="BV44" s="259"/>
      <c r="BW44" s="259"/>
      <c r="BX44" s="383"/>
      <c r="BY44" s="384"/>
      <c r="BZ44" s="259"/>
      <c r="CA44" s="259"/>
      <c r="CB44" s="260"/>
    </row>
    <row r="45" spans="1:80" ht="12.6" customHeight="1">
      <c r="A45" s="2516"/>
      <c r="B45" s="2517"/>
      <c r="C45" s="2517"/>
      <c r="D45" s="2517"/>
      <c r="E45" s="2517"/>
      <c r="F45" s="2517"/>
      <c r="G45" s="2517"/>
      <c r="H45" s="2518"/>
      <c r="I45" s="5"/>
      <c r="J45" s="6"/>
      <c r="K45" s="6"/>
      <c r="L45" s="13"/>
      <c r="M45" s="15"/>
      <c r="N45" s="6"/>
      <c r="O45" s="6"/>
      <c r="P45" s="13"/>
      <c r="Q45" s="15"/>
      <c r="R45" s="6"/>
      <c r="S45" s="6"/>
      <c r="T45" s="13"/>
      <c r="U45" s="15"/>
      <c r="V45" s="6"/>
      <c r="W45" s="6"/>
      <c r="X45" s="13"/>
      <c r="Y45" s="15"/>
      <c r="Z45" s="6"/>
      <c r="AA45" s="6"/>
      <c r="AB45" s="13"/>
      <c r="AC45" s="15"/>
      <c r="AD45" s="6"/>
      <c r="AE45" s="6"/>
      <c r="AF45" s="13"/>
      <c r="AG45" s="15"/>
      <c r="AH45" s="6"/>
      <c r="AI45" s="6"/>
      <c r="AJ45" s="13"/>
      <c r="AK45" s="15"/>
      <c r="AL45" s="6"/>
      <c r="AM45" s="6"/>
      <c r="AN45" s="7"/>
      <c r="AO45" s="2477"/>
      <c r="AP45" s="2478"/>
      <c r="AQ45" s="2478"/>
      <c r="AR45" s="2478"/>
      <c r="AS45" s="2478"/>
      <c r="AT45" s="2478"/>
      <c r="AU45" s="2478"/>
      <c r="AV45" s="2479"/>
      <c r="AW45" s="263"/>
      <c r="AX45" s="261"/>
      <c r="AY45" s="261"/>
      <c r="AZ45" s="385"/>
      <c r="BA45" s="386"/>
      <c r="BB45" s="261"/>
      <c r="BC45" s="261"/>
      <c r="BD45" s="385"/>
      <c r="BE45" s="386"/>
      <c r="BF45" s="261"/>
      <c r="BG45" s="261"/>
      <c r="BH45" s="385"/>
      <c r="BI45" s="386"/>
      <c r="BJ45" s="261"/>
      <c r="BK45" s="261"/>
      <c r="BL45" s="385"/>
      <c r="BM45" s="386"/>
      <c r="BN45" s="261"/>
      <c r="BO45" s="261"/>
      <c r="BP45" s="385"/>
      <c r="BQ45" s="386"/>
      <c r="BR45" s="261"/>
      <c r="BS45" s="261"/>
      <c r="BT45" s="385"/>
      <c r="BU45" s="386"/>
      <c r="BV45" s="261"/>
      <c r="BW45" s="261"/>
      <c r="BX45" s="385"/>
      <c r="BY45" s="386"/>
      <c r="BZ45" s="261"/>
      <c r="CA45" s="261"/>
      <c r="CB45" s="262"/>
    </row>
    <row r="46" spans="1:80" ht="12.6" customHeight="1">
      <c r="A46" s="2510"/>
      <c r="B46" s="2511"/>
      <c r="C46" s="2511"/>
      <c r="D46" s="2511"/>
      <c r="E46" s="2511"/>
      <c r="F46" s="2511"/>
      <c r="G46" s="2511"/>
      <c r="H46" s="2512"/>
      <c r="I46" s="8"/>
      <c r="J46" s="9"/>
      <c r="K46" s="9"/>
      <c r="L46" s="11"/>
      <c r="M46" s="12"/>
      <c r="N46" s="9"/>
      <c r="O46" s="9"/>
      <c r="P46" s="11"/>
      <c r="Q46" s="12"/>
      <c r="R46" s="9"/>
      <c r="S46" s="9"/>
      <c r="T46" s="11"/>
      <c r="U46" s="12"/>
      <c r="V46" s="9"/>
      <c r="W46" s="9"/>
      <c r="X46" s="11"/>
      <c r="Y46" s="12"/>
      <c r="Z46" s="9"/>
      <c r="AA46" s="9"/>
      <c r="AB46" s="11"/>
      <c r="AC46" s="12"/>
      <c r="AD46" s="9"/>
      <c r="AE46" s="9"/>
      <c r="AF46" s="11"/>
      <c r="AG46" s="12"/>
      <c r="AH46" s="9"/>
      <c r="AI46" s="9"/>
      <c r="AJ46" s="11"/>
      <c r="AK46" s="12"/>
      <c r="AL46" s="9"/>
      <c r="AM46" s="9"/>
      <c r="AN46" s="10"/>
      <c r="AO46" s="2474" t="s">
        <v>1476</v>
      </c>
      <c r="AP46" s="2475"/>
      <c r="AQ46" s="2475"/>
      <c r="AR46" s="2475"/>
      <c r="AS46" s="2475"/>
      <c r="AT46" s="2475"/>
      <c r="AU46" s="2475"/>
      <c r="AV46" s="2476"/>
      <c r="AW46" s="382"/>
      <c r="AX46" s="259"/>
      <c r="AY46" s="259"/>
      <c r="AZ46" s="383"/>
      <c r="BA46" s="384"/>
      <c r="BB46" s="259"/>
      <c r="BC46" s="259"/>
      <c r="BD46" s="383"/>
      <c r="BE46" s="384"/>
      <c r="BF46" s="259"/>
      <c r="BG46" s="259"/>
      <c r="BH46" s="383"/>
      <c r="BI46" s="384"/>
      <c r="BJ46" s="259"/>
      <c r="BK46" s="259"/>
      <c r="BL46" s="383"/>
      <c r="BM46" s="384"/>
      <c r="BN46" s="259"/>
      <c r="BO46" s="259"/>
      <c r="BP46" s="383"/>
      <c r="BQ46" s="384"/>
      <c r="BR46" s="259"/>
      <c r="BS46" s="259"/>
      <c r="BT46" s="383"/>
      <c r="BU46" s="384"/>
      <c r="BV46" s="259"/>
      <c r="BW46" s="259"/>
      <c r="BX46" s="383"/>
      <c r="BY46" s="384"/>
      <c r="BZ46" s="259"/>
      <c r="CA46" s="259"/>
      <c r="CB46" s="260"/>
    </row>
    <row r="47" spans="1:80" ht="12.6" customHeight="1">
      <c r="A47" s="2516"/>
      <c r="B47" s="2517"/>
      <c r="C47" s="2517"/>
      <c r="D47" s="2517"/>
      <c r="E47" s="2517"/>
      <c r="F47" s="2517"/>
      <c r="G47" s="2517"/>
      <c r="H47" s="2518"/>
      <c r="I47" s="5"/>
      <c r="J47" s="6"/>
      <c r="K47" s="6"/>
      <c r="L47" s="13"/>
      <c r="M47" s="15"/>
      <c r="N47" s="6"/>
      <c r="O47" s="6"/>
      <c r="P47" s="13"/>
      <c r="Q47" s="15"/>
      <c r="R47" s="6"/>
      <c r="S47" s="6"/>
      <c r="T47" s="13"/>
      <c r="U47" s="15"/>
      <c r="V47" s="6"/>
      <c r="W47" s="6"/>
      <c r="X47" s="13"/>
      <c r="Y47" s="15"/>
      <c r="Z47" s="6"/>
      <c r="AA47" s="6"/>
      <c r="AB47" s="13"/>
      <c r="AC47" s="15"/>
      <c r="AD47" s="6"/>
      <c r="AE47" s="6"/>
      <c r="AF47" s="13"/>
      <c r="AG47" s="15"/>
      <c r="AH47" s="6"/>
      <c r="AI47" s="6"/>
      <c r="AJ47" s="13"/>
      <c r="AK47" s="15"/>
      <c r="AL47" s="6"/>
      <c r="AM47" s="6"/>
      <c r="AN47" s="7"/>
      <c r="AO47" s="2477"/>
      <c r="AP47" s="2478"/>
      <c r="AQ47" s="2478"/>
      <c r="AR47" s="2478"/>
      <c r="AS47" s="2478"/>
      <c r="AT47" s="2478"/>
      <c r="AU47" s="2478"/>
      <c r="AV47" s="2479"/>
      <c r="AW47" s="263"/>
      <c r="AX47" s="261"/>
      <c r="AY47" s="261"/>
      <c r="AZ47" s="385"/>
      <c r="BA47" s="386"/>
      <c r="BB47" s="261"/>
      <c r="BC47" s="261"/>
      <c r="BD47" s="385"/>
      <c r="BE47" s="386"/>
      <c r="BF47" s="261"/>
      <c r="BG47" s="261"/>
      <c r="BH47" s="385"/>
      <c r="BI47" s="386"/>
      <c r="BJ47" s="261"/>
      <c r="BK47" s="261"/>
      <c r="BL47" s="385"/>
      <c r="BM47" s="386"/>
      <c r="BN47" s="261"/>
      <c r="BO47" s="261"/>
      <c r="BP47" s="385"/>
      <c r="BQ47" s="386"/>
      <c r="BR47" s="261"/>
      <c r="BS47" s="261"/>
      <c r="BT47" s="385"/>
      <c r="BU47" s="386"/>
      <c r="BV47" s="261"/>
      <c r="BW47" s="261"/>
      <c r="BX47" s="385"/>
      <c r="BY47" s="386"/>
      <c r="BZ47" s="261"/>
      <c r="CA47" s="261"/>
      <c r="CB47" s="262"/>
    </row>
    <row r="48" spans="1:80" ht="12.6" customHeight="1">
      <c r="A48" s="2510"/>
      <c r="B48" s="2511"/>
      <c r="C48" s="2511"/>
      <c r="D48" s="2511"/>
      <c r="E48" s="2511"/>
      <c r="F48" s="2511"/>
      <c r="G48" s="2511"/>
      <c r="H48" s="2512"/>
      <c r="I48" s="8"/>
      <c r="J48" s="9"/>
      <c r="K48" s="9"/>
      <c r="L48" s="11"/>
      <c r="M48" s="12"/>
      <c r="N48" s="9"/>
      <c r="O48" s="9"/>
      <c r="P48" s="11"/>
      <c r="Q48" s="12"/>
      <c r="R48" s="9"/>
      <c r="S48" s="9"/>
      <c r="T48" s="11"/>
      <c r="U48" s="12"/>
      <c r="V48" s="9"/>
      <c r="W48" s="9"/>
      <c r="X48" s="11"/>
      <c r="Y48" s="12"/>
      <c r="Z48" s="9"/>
      <c r="AA48" s="9"/>
      <c r="AB48" s="11"/>
      <c r="AC48" s="12"/>
      <c r="AD48" s="9"/>
      <c r="AE48" s="9"/>
      <c r="AF48" s="11"/>
      <c r="AG48" s="12"/>
      <c r="AH48" s="9"/>
      <c r="AI48" s="9"/>
      <c r="AJ48" s="11"/>
      <c r="AK48" s="12"/>
      <c r="AL48" s="9"/>
      <c r="AM48" s="9"/>
      <c r="AN48" s="10"/>
      <c r="AO48" s="2474"/>
      <c r="AP48" s="2475"/>
      <c r="AQ48" s="2475"/>
      <c r="AR48" s="2475"/>
      <c r="AS48" s="2475"/>
      <c r="AT48" s="2475"/>
      <c r="AU48" s="2475"/>
      <c r="AV48" s="2476"/>
      <c r="AW48" s="382"/>
      <c r="AX48" s="259"/>
      <c r="AY48" s="259"/>
      <c r="AZ48" s="383"/>
      <c r="BA48" s="384"/>
      <c r="BB48" s="259"/>
      <c r="BC48" s="259"/>
      <c r="BD48" s="383"/>
      <c r="BE48" s="384"/>
      <c r="BF48" s="259"/>
      <c r="BG48" s="259"/>
      <c r="BH48" s="383"/>
      <c r="BI48" s="384"/>
      <c r="BJ48" s="259"/>
      <c r="BK48" s="259"/>
      <c r="BL48" s="383"/>
      <c r="BM48" s="384"/>
      <c r="BN48" s="259"/>
      <c r="BO48" s="259"/>
      <c r="BP48" s="383"/>
      <c r="BQ48" s="384"/>
      <c r="BR48" s="259"/>
      <c r="BS48" s="259"/>
      <c r="BT48" s="383"/>
      <c r="BU48" s="384"/>
      <c r="BV48" s="259"/>
      <c r="BW48" s="259"/>
      <c r="BX48" s="383"/>
      <c r="BY48" s="384"/>
      <c r="BZ48" s="259"/>
      <c r="CA48" s="259"/>
      <c r="CB48" s="260"/>
    </row>
    <row r="49" spans="1:80" ht="12.6" customHeight="1">
      <c r="A49" s="2516"/>
      <c r="B49" s="2517"/>
      <c r="C49" s="2517"/>
      <c r="D49" s="2517"/>
      <c r="E49" s="2517"/>
      <c r="F49" s="2517"/>
      <c r="G49" s="2517"/>
      <c r="H49" s="2518"/>
      <c r="I49" s="5"/>
      <c r="J49" s="6"/>
      <c r="K49" s="6"/>
      <c r="L49" s="13"/>
      <c r="M49" s="15"/>
      <c r="N49" s="6"/>
      <c r="O49" s="6"/>
      <c r="P49" s="13"/>
      <c r="Q49" s="15"/>
      <c r="R49" s="6"/>
      <c r="S49" s="6"/>
      <c r="T49" s="13"/>
      <c r="U49" s="15"/>
      <c r="V49" s="6"/>
      <c r="W49" s="6"/>
      <c r="X49" s="13"/>
      <c r="Y49" s="15"/>
      <c r="Z49" s="6"/>
      <c r="AA49" s="6"/>
      <c r="AB49" s="13"/>
      <c r="AC49" s="15"/>
      <c r="AD49" s="6"/>
      <c r="AE49" s="6"/>
      <c r="AF49" s="13"/>
      <c r="AG49" s="15"/>
      <c r="AH49" s="6"/>
      <c r="AI49" s="6"/>
      <c r="AJ49" s="13"/>
      <c r="AK49" s="15"/>
      <c r="AL49" s="6"/>
      <c r="AM49" s="6"/>
      <c r="AN49" s="7"/>
      <c r="AO49" s="2477"/>
      <c r="AP49" s="2478"/>
      <c r="AQ49" s="2478"/>
      <c r="AR49" s="2478"/>
      <c r="AS49" s="2478"/>
      <c r="AT49" s="2478"/>
      <c r="AU49" s="2478"/>
      <c r="AV49" s="2479"/>
      <c r="AW49" s="263"/>
      <c r="AX49" s="261"/>
      <c r="AY49" s="261"/>
      <c r="AZ49" s="385"/>
      <c r="BA49" s="386"/>
      <c r="BB49" s="261"/>
      <c r="BC49" s="261"/>
      <c r="BD49" s="385"/>
      <c r="BE49" s="386"/>
      <c r="BF49" s="261"/>
      <c r="BG49" s="261"/>
      <c r="BH49" s="385"/>
      <c r="BI49" s="386"/>
      <c r="BJ49" s="261"/>
      <c r="BK49" s="261"/>
      <c r="BL49" s="385"/>
      <c r="BM49" s="386"/>
      <c r="BN49" s="261"/>
      <c r="BO49" s="261"/>
      <c r="BP49" s="385"/>
      <c r="BQ49" s="386"/>
      <c r="BR49" s="261"/>
      <c r="BS49" s="261"/>
      <c r="BT49" s="385"/>
      <c r="BU49" s="386"/>
      <c r="BV49" s="261"/>
      <c r="BW49" s="261"/>
      <c r="BX49" s="385"/>
      <c r="BY49" s="386"/>
      <c r="BZ49" s="261"/>
      <c r="CA49" s="261"/>
      <c r="CB49" s="262"/>
    </row>
    <row r="50" spans="1:80" ht="12.6" customHeight="1">
      <c r="A50" s="2510"/>
      <c r="B50" s="2511"/>
      <c r="C50" s="2511"/>
      <c r="D50" s="2511"/>
      <c r="E50" s="2511"/>
      <c r="F50" s="2511"/>
      <c r="G50" s="2511"/>
      <c r="H50" s="2512"/>
      <c r="I50" s="8"/>
      <c r="J50" s="9"/>
      <c r="K50" s="9"/>
      <c r="L50" s="11"/>
      <c r="M50" s="12"/>
      <c r="N50" s="9"/>
      <c r="O50" s="9"/>
      <c r="P50" s="11"/>
      <c r="Q50" s="12"/>
      <c r="R50" s="9"/>
      <c r="S50" s="9"/>
      <c r="T50" s="11"/>
      <c r="U50" s="12"/>
      <c r="V50" s="9"/>
      <c r="W50" s="9"/>
      <c r="X50" s="11"/>
      <c r="Y50" s="12"/>
      <c r="Z50" s="9"/>
      <c r="AA50" s="9"/>
      <c r="AB50" s="11"/>
      <c r="AC50" s="12"/>
      <c r="AD50" s="9"/>
      <c r="AE50" s="9"/>
      <c r="AF50" s="11"/>
      <c r="AG50" s="12"/>
      <c r="AH50" s="9"/>
      <c r="AI50" s="9"/>
      <c r="AJ50" s="11"/>
      <c r="AK50" s="12"/>
      <c r="AL50" s="9"/>
      <c r="AM50" s="9"/>
      <c r="AN50" s="10"/>
      <c r="AO50" s="2474" t="s">
        <v>1477</v>
      </c>
      <c r="AP50" s="2475"/>
      <c r="AQ50" s="2475"/>
      <c r="AR50" s="2475"/>
      <c r="AS50" s="2475"/>
      <c r="AT50" s="2475"/>
      <c r="AU50" s="2475"/>
      <c r="AV50" s="2476"/>
      <c r="AW50" s="382"/>
      <c r="AX50" s="259"/>
      <c r="AY50" s="259"/>
      <c r="AZ50" s="383"/>
      <c r="BA50" s="384"/>
      <c r="BB50" s="259"/>
      <c r="BC50" s="259"/>
      <c r="BD50" s="383"/>
      <c r="BE50" s="384"/>
      <c r="BF50" s="259"/>
      <c r="BG50" s="259"/>
      <c r="BH50" s="383"/>
      <c r="BI50" s="384"/>
      <c r="BJ50" s="259"/>
      <c r="BK50" s="259"/>
      <c r="BL50" s="383"/>
      <c r="BM50" s="384"/>
      <c r="BN50" s="259"/>
      <c r="BO50" s="259"/>
      <c r="BP50" s="383"/>
      <c r="BQ50" s="384"/>
      <c r="BR50" s="259"/>
      <c r="BS50" s="259"/>
      <c r="BT50" s="383"/>
      <c r="BU50" s="384"/>
      <c r="BV50" s="259"/>
      <c r="BW50" s="259"/>
      <c r="BX50" s="383"/>
      <c r="BY50" s="384"/>
      <c r="BZ50" s="259"/>
      <c r="CA50" s="259"/>
      <c r="CB50" s="260"/>
    </row>
    <row r="51" spans="1:80" ht="12.6" customHeight="1">
      <c r="A51" s="2516"/>
      <c r="B51" s="2517"/>
      <c r="C51" s="2517"/>
      <c r="D51" s="2517"/>
      <c r="E51" s="2517"/>
      <c r="F51" s="2517"/>
      <c r="G51" s="2517"/>
      <c r="H51" s="2518"/>
      <c r="I51" s="5"/>
      <c r="J51" s="6"/>
      <c r="K51" s="6"/>
      <c r="L51" s="13"/>
      <c r="M51" s="15"/>
      <c r="N51" s="6"/>
      <c r="O51" s="6"/>
      <c r="P51" s="13"/>
      <c r="Q51" s="15"/>
      <c r="R51" s="6"/>
      <c r="S51" s="6"/>
      <c r="T51" s="13"/>
      <c r="U51" s="15"/>
      <c r="V51" s="6"/>
      <c r="W51" s="6"/>
      <c r="X51" s="13"/>
      <c r="Y51" s="15"/>
      <c r="Z51" s="6"/>
      <c r="AA51" s="6"/>
      <c r="AB51" s="13"/>
      <c r="AC51" s="15"/>
      <c r="AD51" s="6"/>
      <c r="AE51" s="6"/>
      <c r="AF51" s="13"/>
      <c r="AG51" s="15"/>
      <c r="AH51" s="6"/>
      <c r="AI51" s="6"/>
      <c r="AJ51" s="13"/>
      <c r="AK51" s="15"/>
      <c r="AL51" s="6"/>
      <c r="AM51" s="6"/>
      <c r="AN51" s="7"/>
      <c r="AO51" s="2477"/>
      <c r="AP51" s="2478"/>
      <c r="AQ51" s="2478"/>
      <c r="AR51" s="2478"/>
      <c r="AS51" s="2478"/>
      <c r="AT51" s="2478"/>
      <c r="AU51" s="2478"/>
      <c r="AV51" s="2479"/>
      <c r="AW51" s="263"/>
      <c r="AX51" s="261"/>
      <c r="AY51" s="261"/>
      <c r="AZ51" s="385"/>
      <c r="BA51" s="386"/>
      <c r="BB51" s="261"/>
      <c r="BC51" s="261"/>
      <c r="BD51" s="385"/>
      <c r="BE51" s="386"/>
      <c r="BF51" s="261"/>
      <c r="BG51" s="261"/>
      <c r="BH51" s="385"/>
      <c r="BI51" s="386"/>
      <c r="BJ51" s="261"/>
      <c r="BK51" s="261"/>
      <c r="BL51" s="385"/>
      <c r="BM51" s="386"/>
      <c r="BN51" s="261"/>
      <c r="BO51" s="261"/>
      <c r="BP51" s="385"/>
      <c r="BQ51" s="386"/>
      <c r="BR51" s="261"/>
      <c r="BS51" s="261"/>
      <c r="BT51" s="385"/>
      <c r="BU51" s="386"/>
      <c r="BV51" s="261"/>
      <c r="BW51" s="261"/>
      <c r="BX51" s="385"/>
      <c r="BY51" s="386"/>
      <c r="BZ51" s="261"/>
      <c r="CA51" s="261"/>
      <c r="CB51" s="262"/>
    </row>
    <row r="52" spans="1:80" ht="12.6" customHeight="1">
      <c r="A52" s="2510"/>
      <c r="B52" s="2511"/>
      <c r="C52" s="2511"/>
      <c r="D52" s="2511"/>
      <c r="E52" s="2511"/>
      <c r="F52" s="2511"/>
      <c r="G52" s="2511"/>
      <c r="H52" s="2512"/>
      <c r="I52" s="8"/>
      <c r="J52" s="9"/>
      <c r="K52" s="9"/>
      <c r="L52" s="11"/>
      <c r="M52" s="12"/>
      <c r="N52" s="9"/>
      <c r="O52" s="9"/>
      <c r="P52" s="11"/>
      <c r="Q52" s="12"/>
      <c r="R52" s="9"/>
      <c r="S52" s="9"/>
      <c r="T52" s="11"/>
      <c r="U52" s="12"/>
      <c r="V52" s="9"/>
      <c r="W52" s="9"/>
      <c r="X52" s="11"/>
      <c r="Y52" s="12"/>
      <c r="Z52" s="9"/>
      <c r="AA52" s="9"/>
      <c r="AB52" s="11"/>
      <c r="AC52" s="12"/>
      <c r="AD52" s="9"/>
      <c r="AE52" s="9"/>
      <c r="AF52" s="11"/>
      <c r="AG52" s="12"/>
      <c r="AH52" s="9"/>
      <c r="AI52" s="9"/>
      <c r="AJ52" s="11"/>
      <c r="AK52" s="12"/>
      <c r="AL52" s="9"/>
      <c r="AM52" s="9"/>
      <c r="AN52" s="10"/>
      <c r="AO52" s="2474"/>
      <c r="AP52" s="2475"/>
      <c r="AQ52" s="2475"/>
      <c r="AR52" s="2475"/>
      <c r="AS52" s="2475"/>
      <c r="AT52" s="2475"/>
      <c r="AU52" s="2475"/>
      <c r="AV52" s="2476"/>
      <c r="AW52" s="382"/>
      <c r="AX52" s="259"/>
      <c r="AY52" s="259"/>
      <c r="AZ52" s="383"/>
      <c r="BA52" s="384"/>
      <c r="BB52" s="259"/>
      <c r="BC52" s="259"/>
      <c r="BD52" s="383"/>
      <c r="BE52" s="384"/>
      <c r="BF52" s="259"/>
      <c r="BG52" s="259"/>
      <c r="BH52" s="383"/>
      <c r="BI52" s="384"/>
      <c r="BJ52" s="259"/>
      <c r="BK52" s="259"/>
      <c r="BL52" s="383"/>
      <c r="BM52" s="384"/>
      <c r="BN52" s="259"/>
      <c r="BO52" s="259"/>
      <c r="BP52" s="383"/>
      <c r="BQ52" s="384"/>
      <c r="BR52" s="259"/>
      <c r="BS52" s="259"/>
      <c r="BT52" s="383"/>
      <c r="BU52" s="384"/>
      <c r="BV52" s="259"/>
      <c r="BW52" s="259"/>
      <c r="BX52" s="383"/>
      <c r="BY52" s="384"/>
      <c r="BZ52" s="259"/>
      <c r="CA52" s="259"/>
      <c r="CB52" s="260"/>
    </row>
    <row r="53" spans="1:80" ht="12.6" customHeight="1">
      <c r="A53" s="2516"/>
      <c r="B53" s="2517"/>
      <c r="C53" s="2517"/>
      <c r="D53" s="2517"/>
      <c r="E53" s="2517"/>
      <c r="F53" s="2517"/>
      <c r="G53" s="2517"/>
      <c r="H53" s="2518"/>
      <c r="I53" s="5"/>
      <c r="J53" s="6"/>
      <c r="K53" s="6"/>
      <c r="L53" s="13"/>
      <c r="M53" s="15"/>
      <c r="N53" s="6"/>
      <c r="O53" s="6"/>
      <c r="P53" s="13"/>
      <c r="Q53" s="15"/>
      <c r="R53" s="6"/>
      <c r="S53" s="6"/>
      <c r="T53" s="13"/>
      <c r="U53" s="15"/>
      <c r="V53" s="6"/>
      <c r="W53" s="6"/>
      <c r="X53" s="13"/>
      <c r="Y53" s="15"/>
      <c r="Z53" s="6"/>
      <c r="AA53" s="6"/>
      <c r="AB53" s="13"/>
      <c r="AC53" s="15"/>
      <c r="AD53" s="6"/>
      <c r="AE53" s="6"/>
      <c r="AF53" s="13"/>
      <c r="AG53" s="15"/>
      <c r="AH53" s="6"/>
      <c r="AI53" s="6"/>
      <c r="AJ53" s="13"/>
      <c r="AK53" s="15"/>
      <c r="AL53" s="6"/>
      <c r="AM53" s="6"/>
      <c r="AN53" s="7"/>
      <c r="AO53" s="2477"/>
      <c r="AP53" s="2478"/>
      <c r="AQ53" s="2478"/>
      <c r="AR53" s="2478"/>
      <c r="AS53" s="2478"/>
      <c r="AT53" s="2478"/>
      <c r="AU53" s="2478"/>
      <c r="AV53" s="2479"/>
      <c r="AW53" s="263"/>
      <c r="AX53" s="261"/>
      <c r="AY53" s="261"/>
      <c r="AZ53" s="385"/>
      <c r="BA53" s="386"/>
      <c r="BB53" s="261"/>
      <c r="BC53" s="261"/>
      <c r="BD53" s="385"/>
      <c r="BE53" s="386"/>
      <c r="BF53" s="261"/>
      <c r="BG53" s="261"/>
      <c r="BH53" s="385"/>
      <c r="BI53" s="386"/>
      <c r="BJ53" s="261"/>
      <c r="BK53" s="261"/>
      <c r="BL53" s="385"/>
      <c r="BM53" s="386"/>
      <c r="BN53" s="261"/>
      <c r="BO53" s="261"/>
      <c r="BP53" s="385"/>
      <c r="BQ53" s="386"/>
      <c r="BR53" s="261"/>
      <c r="BS53" s="261"/>
      <c r="BT53" s="385"/>
      <c r="BU53" s="386"/>
      <c r="BV53" s="261"/>
      <c r="BW53" s="261"/>
      <c r="BX53" s="385"/>
      <c r="BY53" s="386"/>
      <c r="BZ53" s="261"/>
      <c r="CA53" s="261"/>
      <c r="CB53" s="262"/>
    </row>
    <row r="54" spans="1:80" ht="12.6" customHeight="1">
      <c r="A54" s="2510"/>
      <c r="B54" s="2511"/>
      <c r="C54" s="2511"/>
      <c r="D54" s="2511"/>
      <c r="E54" s="2511"/>
      <c r="F54" s="2511"/>
      <c r="G54" s="2511"/>
      <c r="H54" s="2512"/>
      <c r="I54" s="8"/>
      <c r="J54" s="9"/>
      <c r="K54" s="9"/>
      <c r="L54" s="11"/>
      <c r="M54" s="12"/>
      <c r="N54" s="9"/>
      <c r="O54" s="9"/>
      <c r="P54" s="11"/>
      <c r="Q54" s="12"/>
      <c r="R54" s="9"/>
      <c r="S54" s="9"/>
      <c r="T54" s="11"/>
      <c r="U54" s="12"/>
      <c r="V54" s="9"/>
      <c r="W54" s="9"/>
      <c r="X54" s="11"/>
      <c r="Y54" s="12"/>
      <c r="Z54" s="9"/>
      <c r="AA54" s="9"/>
      <c r="AB54" s="11"/>
      <c r="AC54" s="12"/>
      <c r="AD54" s="9"/>
      <c r="AE54" s="9"/>
      <c r="AF54" s="11"/>
      <c r="AG54" s="12"/>
      <c r="AH54" s="9"/>
      <c r="AI54" s="9"/>
      <c r="AJ54" s="11"/>
      <c r="AK54" s="12"/>
      <c r="AL54" s="9"/>
      <c r="AM54" s="9"/>
      <c r="AN54" s="10"/>
      <c r="AO54" s="2474" t="s">
        <v>1478</v>
      </c>
      <c r="AP54" s="2475"/>
      <c r="AQ54" s="2475"/>
      <c r="AR54" s="2475"/>
      <c r="AS54" s="2475"/>
      <c r="AT54" s="2475"/>
      <c r="AU54" s="2475"/>
      <c r="AV54" s="2476"/>
      <c r="AW54" s="382"/>
      <c r="AX54" s="259"/>
      <c r="AY54" s="259"/>
      <c r="AZ54" s="383"/>
      <c r="BA54" s="384"/>
      <c r="BB54" s="259"/>
      <c r="BC54" s="259"/>
      <c r="BD54" s="383"/>
      <c r="BE54" s="384"/>
      <c r="BF54" s="259"/>
      <c r="BG54" s="259"/>
      <c r="BH54" s="383"/>
      <c r="BI54" s="384"/>
      <c r="BJ54" s="259"/>
      <c r="BK54" s="259"/>
      <c r="BL54" s="383"/>
      <c r="BM54" s="384"/>
      <c r="BN54" s="259"/>
      <c r="BO54" s="259"/>
      <c r="BP54" s="383"/>
      <c r="BQ54" s="384"/>
      <c r="BR54" s="259"/>
      <c r="BS54" s="259"/>
      <c r="BT54" s="383"/>
      <c r="BU54" s="384"/>
      <c r="BV54" s="259"/>
      <c r="BW54" s="259"/>
      <c r="BX54" s="383"/>
      <c r="BY54" s="384"/>
      <c r="BZ54" s="259"/>
      <c r="CA54" s="259"/>
      <c r="CB54" s="260"/>
    </row>
    <row r="55" spans="1:80" ht="12.6" customHeight="1">
      <c r="A55" s="2516"/>
      <c r="B55" s="2517"/>
      <c r="C55" s="2517"/>
      <c r="D55" s="2517"/>
      <c r="E55" s="2517"/>
      <c r="F55" s="2517"/>
      <c r="G55" s="2517"/>
      <c r="H55" s="2518"/>
      <c r="I55" s="5"/>
      <c r="J55" s="6"/>
      <c r="K55" s="6"/>
      <c r="L55" s="13"/>
      <c r="M55" s="15"/>
      <c r="N55" s="6"/>
      <c r="O55" s="6"/>
      <c r="P55" s="13"/>
      <c r="Q55" s="15"/>
      <c r="R55" s="6"/>
      <c r="S55" s="6"/>
      <c r="T55" s="13"/>
      <c r="U55" s="15"/>
      <c r="V55" s="6"/>
      <c r="W55" s="6"/>
      <c r="X55" s="13"/>
      <c r="Y55" s="15"/>
      <c r="Z55" s="6"/>
      <c r="AA55" s="6"/>
      <c r="AB55" s="13"/>
      <c r="AC55" s="15"/>
      <c r="AD55" s="6"/>
      <c r="AE55" s="6"/>
      <c r="AF55" s="13"/>
      <c r="AG55" s="15"/>
      <c r="AH55" s="6"/>
      <c r="AI55" s="6"/>
      <c r="AJ55" s="13"/>
      <c r="AK55" s="15"/>
      <c r="AL55" s="6"/>
      <c r="AM55" s="6"/>
      <c r="AN55" s="7"/>
      <c r="AO55" s="2477"/>
      <c r="AP55" s="2478"/>
      <c r="AQ55" s="2478"/>
      <c r="AR55" s="2478"/>
      <c r="AS55" s="2478"/>
      <c r="AT55" s="2478"/>
      <c r="AU55" s="2478"/>
      <c r="AV55" s="2479"/>
      <c r="AW55" s="263"/>
      <c r="AX55" s="261"/>
      <c r="AY55" s="261"/>
      <c r="AZ55" s="385"/>
      <c r="BA55" s="386"/>
      <c r="BB55" s="261"/>
      <c r="BC55" s="261"/>
      <c r="BD55" s="385"/>
      <c r="BE55" s="386"/>
      <c r="BF55" s="261"/>
      <c r="BG55" s="261"/>
      <c r="BH55" s="385"/>
      <c r="BI55" s="386"/>
      <c r="BJ55" s="261"/>
      <c r="BK55" s="261"/>
      <c r="BL55" s="385"/>
      <c r="BM55" s="386"/>
      <c r="BN55" s="261"/>
      <c r="BO55" s="261"/>
      <c r="BP55" s="385"/>
      <c r="BQ55" s="386"/>
      <c r="BR55" s="261"/>
      <c r="BS55" s="261"/>
      <c r="BT55" s="385"/>
      <c r="BU55" s="386"/>
      <c r="BV55" s="261"/>
      <c r="BW55" s="261"/>
      <c r="BX55" s="385"/>
      <c r="BY55" s="386"/>
      <c r="BZ55" s="261"/>
      <c r="CA55" s="261"/>
      <c r="CB55" s="262"/>
    </row>
    <row r="56" spans="1:80" ht="12.6" customHeight="1">
      <c r="A56" s="2510"/>
      <c r="B56" s="2511"/>
      <c r="C56" s="2511"/>
      <c r="D56" s="2511"/>
      <c r="E56" s="2511"/>
      <c r="F56" s="2511"/>
      <c r="G56" s="2511"/>
      <c r="H56" s="2512"/>
      <c r="I56" s="8"/>
      <c r="J56" s="9"/>
      <c r="K56" s="9"/>
      <c r="L56" s="11"/>
      <c r="M56" s="12"/>
      <c r="N56" s="9"/>
      <c r="O56" s="9"/>
      <c r="P56" s="11"/>
      <c r="Q56" s="12"/>
      <c r="R56" s="9"/>
      <c r="S56" s="9"/>
      <c r="T56" s="11"/>
      <c r="U56" s="12"/>
      <c r="V56" s="9"/>
      <c r="W56" s="9"/>
      <c r="X56" s="11"/>
      <c r="Y56" s="12"/>
      <c r="Z56" s="9"/>
      <c r="AA56" s="9"/>
      <c r="AB56" s="11"/>
      <c r="AC56" s="12"/>
      <c r="AD56" s="9"/>
      <c r="AE56" s="9"/>
      <c r="AF56" s="11"/>
      <c r="AG56" s="12"/>
      <c r="AH56" s="9"/>
      <c r="AI56" s="9"/>
      <c r="AJ56" s="11"/>
      <c r="AK56" s="12"/>
      <c r="AL56" s="9"/>
      <c r="AM56" s="9"/>
      <c r="AN56" s="10"/>
      <c r="AO56" s="2474"/>
      <c r="AP56" s="2475"/>
      <c r="AQ56" s="2475"/>
      <c r="AR56" s="2475"/>
      <c r="AS56" s="2475"/>
      <c r="AT56" s="2475"/>
      <c r="AU56" s="2475"/>
      <c r="AV56" s="2476"/>
      <c r="AW56" s="382"/>
      <c r="AX56" s="259"/>
      <c r="AY56" s="259"/>
      <c r="AZ56" s="383"/>
      <c r="BA56" s="384"/>
      <c r="BB56" s="259"/>
      <c r="BC56" s="259"/>
      <c r="BD56" s="383"/>
      <c r="BE56" s="384"/>
      <c r="BF56" s="259"/>
      <c r="BG56" s="259"/>
      <c r="BH56" s="383"/>
      <c r="BI56" s="384"/>
      <c r="BJ56" s="259"/>
      <c r="BK56" s="259"/>
      <c r="BL56" s="383"/>
      <c r="BM56" s="384"/>
      <c r="BN56" s="259"/>
      <c r="BO56" s="259"/>
      <c r="BP56" s="383"/>
      <c r="BQ56" s="384"/>
      <c r="BR56" s="259"/>
      <c r="BS56" s="259"/>
      <c r="BT56" s="383"/>
      <c r="BU56" s="384"/>
      <c r="BV56" s="259"/>
      <c r="BW56" s="259"/>
      <c r="BX56" s="383"/>
      <c r="BY56" s="384"/>
      <c r="BZ56" s="259"/>
      <c r="CA56" s="259"/>
      <c r="CB56" s="260"/>
    </row>
    <row r="57" spans="1:80" ht="12.6" customHeight="1">
      <c r="A57" s="2516"/>
      <c r="B57" s="2517"/>
      <c r="C57" s="2517"/>
      <c r="D57" s="2517"/>
      <c r="E57" s="2517"/>
      <c r="F57" s="2517"/>
      <c r="G57" s="2517"/>
      <c r="H57" s="2518"/>
      <c r="I57" s="5"/>
      <c r="J57" s="6"/>
      <c r="K57" s="6"/>
      <c r="L57" s="13"/>
      <c r="M57" s="15"/>
      <c r="N57" s="6"/>
      <c r="O57" s="6"/>
      <c r="P57" s="13"/>
      <c r="Q57" s="15"/>
      <c r="R57" s="6"/>
      <c r="S57" s="6"/>
      <c r="T57" s="13"/>
      <c r="U57" s="15"/>
      <c r="V57" s="6"/>
      <c r="W57" s="6"/>
      <c r="X57" s="13"/>
      <c r="Y57" s="15"/>
      <c r="Z57" s="6"/>
      <c r="AA57" s="6"/>
      <c r="AB57" s="13"/>
      <c r="AC57" s="15"/>
      <c r="AD57" s="6"/>
      <c r="AE57" s="6"/>
      <c r="AF57" s="13"/>
      <c r="AG57" s="15"/>
      <c r="AH57" s="6"/>
      <c r="AI57" s="6"/>
      <c r="AJ57" s="13"/>
      <c r="AK57" s="15"/>
      <c r="AL57" s="6"/>
      <c r="AM57" s="6"/>
      <c r="AN57" s="7"/>
      <c r="AO57" s="2477"/>
      <c r="AP57" s="2478"/>
      <c r="AQ57" s="2478"/>
      <c r="AR57" s="2478"/>
      <c r="AS57" s="2478"/>
      <c r="AT57" s="2478"/>
      <c r="AU57" s="2478"/>
      <c r="AV57" s="2479"/>
      <c r="AW57" s="263"/>
      <c r="AX57" s="261"/>
      <c r="AY57" s="261"/>
      <c r="AZ57" s="385"/>
      <c r="BA57" s="386"/>
      <c r="BB57" s="261"/>
      <c r="BC57" s="261"/>
      <c r="BD57" s="385"/>
      <c r="BE57" s="386"/>
      <c r="BF57" s="261"/>
      <c r="BG57" s="261"/>
      <c r="BH57" s="385"/>
      <c r="BI57" s="386"/>
      <c r="BJ57" s="261"/>
      <c r="BK57" s="261"/>
      <c r="BL57" s="385"/>
      <c r="BM57" s="386"/>
      <c r="BN57" s="261"/>
      <c r="BO57" s="261"/>
      <c r="BP57" s="385"/>
      <c r="BQ57" s="386"/>
      <c r="BR57" s="261"/>
      <c r="BS57" s="261"/>
      <c r="BT57" s="385"/>
      <c r="BU57" s="386"/>
      <c r="BV57" s="261"/>
      <c r="BW57" s="261"/>
      <c r="BX57" s="385"/>
      <c r="BY57" s="386"/>
      <c r="BZ57" s="261"/>
      <c r="CA57" s="261"/>
      <c r="CB57" s="262"/>
    </row>
    <row r="58" spans="1:80" ht="12.6" customHeight="1">
      <c r="A58" s="2510"/>
      <c r="B58" s="2511"/>
      <c r="C58" s="2511"/>
      <c r="D58" s="2511"/>
      <c r="E58" s="2511"/>
      <c r="F58" s="2511"/>
      <c r="G58" s="2511"/>
      <c r="H58" s="2512"/>
      <c r="I58" s="8"/>
      <c r="J58" s="9"/>
      <c r="K58" s="9"/>
      <c r="L58" s="11"/>
      <c r="M58" s="12"/>
      <c r="N58" s="9"/>
      <c r="O58" s="9"/>
      <c r="P58" s="11"/>
      <c r="Q58" s="12"/>
      <c r="R58" s="9"/>
      <c r="S58" s="9"/>
      <c r="T58" s="11"/>
      <c r="U58" s="12"/>
      <c r="V58" s="9"/>
      <c r="W58" s="9"/>
      <c r="X58" s="11"/>
      <c r="Y58" s="12"/>
      <c r="Z58" s="9"/>
      <c r="AA58" s="9"/>
      <c r="AB58" s="11"/>
      <c r="AC58" s="12"/>
      <c r="AD58" s="9"/>
      <c r="AE58" s="9"/>
      <c r="AF58" s="11"/>
      <c r="AG58" s="12"/>
      <c r="AH58" s="9"/>
      <c r="AI58" s="9"/>
      <c r="AJ58" s="11"/>
      <c r="AK58" s="12"/>
      <c r="AL58" s="9"/>
      <c r="AM58" s="9"/>
      <c r="AN58" s="10"/>
      <c r="AO58" s="2474" t="s">
        <v>1479</v>
      </c>
      <c r="AP58" s="2475"/>
      <c r="AQ58" s="2475"/>
      <c r="AR58" s="2475"/>
      <c r="AS58" s="2475"/>
      <c r="AT58" s="2475"/>
      <c r="AU58" s="2475"/>
      <c r="AV58" s="2476"/>
      <c r="AW58" s="382"/>
      <c r="AX58" s="259"/>
      <c r="AY58" s="259"/>
      <c r="AZ58" s="383"/>
      <c r="BA58" s="384"/>
      <c r="BB58" s="259"/>
      <c r="BC58" s="259"/>
      <c r="BD58" s="383"/>
      <c r="BE58" s="384"/>
      <c r="BF58" s="259"/>
      <c r="BG58" s="259"/>
      <c r="BH58" s="383"/>
      <c r="BI58" s="384"/>
      <c r="BJ58" s="259"/>
      <c r="BK58" s="259"/>
      <c r="BL58" s="383"/>
      <c r="BM58" s="384"/>
      <c r="BN58" s="259"/>
      <c r="BO58" s="259"/>
      <c r="BP58" s="383"/>
      <c r="BQ58" s="384"/>
      <c r="BR58" s="259"/>
      <c r="BS58" s="259"/>
      <c r="BT58" s="383"/>
      <c r="BU58" s="384"/>
      <c r="BV58" s="259"/>
      <c r="BW58" s="259"/>
      <c r="BX58" s="383"/>
      <c r="BY58" s="384"/>
      <c r="BZ58" s="259"/>
      <c r="CA58" s="259"/>
      <c r="CB58" s="260"/>
    </row>
    <row r="59" spans="1:80" ht="12.6" customHeight="1">
      <c r="A59" s="2516"/>
      <c r="B59" s="2517"/>
      <c r="C59" s="2517"/>
      <c r="D59" s="2517"/>
      <c r="E59" s="2517"/>
      <c r="F59" s="2517"/>
      <c r="G59" s="2517"/>
      <c r="H59" s="2518"/>
      <c r="I59" s="5"/>
      <c r="J59" s="6"/>
      <c r="K59" s="6"/>
      <c r="L59" s="13"/>
      <c r="M59" s="15"/>
      <c r="N59" s="6"/>
      <c r="O59" s="6"/>
      <c r="P59" s="13"/>
      <c r="Q59" s="15"/>
      <c r="R59" s="6"/>
      <c r="S59" s="6"/>
      <c r="T59" s="13"/>
      <c r="U59" s="15"/>
      <c r="V59" s="6"/>
      <c r="W59" s="6"/>
      <c r="X59" s="13"/>
      <c r="Y59" s="15"/>
      <c r="Z59" s="6"/>
      <c r="AA59" s="6"/>
      <c r="AB59" s="13"/>
      <c r="AC59" s="15"/>
      <c r="AD59" s="6"/>
      <c r="AE59" s="6"/>
      <c r="AF59" s="13"/>
      <c r="AG59" s="15"/>
      <c r="AH59" s="6"/>
      <c r="AI59" s="6"/>
      <c r="AJ59" s="13"/>
      <c r="AK59" s="15"/>
      <c r="AL59" s="6"/>
      <c r="AM59" s="6"/>
      <c r="AN59" s="7"/>
      <c r="AO59" s="2477"/>
      <c r="AP59" s="2478"/>
      <c r="AQ59" s="2478"/>
      <c r="AR59" s="2478"/>
      <c r="AS59" s="2478"/>
      <c r="AT59" s="2478"/>
      <c r="AU59" s="2478"/>
      <c r="AV59" s="2479"/>
      <c r="AW59" s="263"/>
      <c r="AX59" s="261"/>
      <c r="AY59" s="261"/>
      <c r="AZ59" s="385"/>
      <c r="BA59" s="386"/>
      <c r="BB59" s="261"/>
      <c r="BC59" s="261"/>
      <c r="BD59" s="385"/>
      <c r="BE59" s="386"/>
      <c r="BF59" s="261"/>
      <c r="BG59" s="261"/>
      <c r="BH59" s="385"/>
      <c r="BI59" s="386"/>
      <c r="BJ59" s="261"/>
      <c r="BK59" s="261"/>
      <c r="BL59" s="385"/>
      <c r="BM59" s="386"/>
      <c r="BN59" s="261"/>
      <c r="BO59" s="261"/>
      <c r="BP59" s="385"/>
      <c r="BQ59" s="386"/>
      <c r="BR59" s="261"/>
      <c r="BS59" s="261"/>
      <c r="BT59" s="385"/>
      <c r="BU59" s="386"/>
      <c r="BV59" s="261"/>
      <c r="BW59" s="261"/>
      <c r="BX59" s="385"/>
      <c r="BY59" s="386"/>
      <c r="BZ59" s="261"/>
      <c r="CA59" s="261"/>
      <c r="CB59" s="262"/>
    </row>
    <row r="60" spans="1:80" ht="12.6" customHeight="1">
      <c r="A60" s="2510"/>
      <c r="B60" s="2511"/>
      <c r="C60" s="2511"/>
      <c r="D60" s="2511"/>
      <c r="E60" s="2511"/>
      <c r="F60" s="2511"/>
      <c r="G60" s="2511"/>
      <c r="H60" s="2512"/>
      <c r="I60" s="8"/>
      <c r="J60" s="9"/>
      <c r="K60" s="9"/>
      <c r="L60" s="11"/>
      <c r="M60" s="12"/>
      <c r="N60" s="9"/>
      <c r="O60" s="9"/>
      <c r="P60" s="11"/>
      <c r="Q60" s="12"/>
      <c r="R60" s="9"/>
      <c r="S60" s="9"/>
      <c r="T60" s="11"/>
      <c r="U60" s="12"/>
      <c r="V60" s="9"/>
      <c r="W60" s="9"/>
      <c r="X60" s="11"/>
      <c r="Y60" s="12"/>
      <c r="Z60" s="9"/>
      <c r="AA60" s="9"/>
      <c r="AB60" s="11"/>
      <c r="AC60" s="12"/>
      <c r="AD60" s="9"/>
      <c r="AE60" s="9"/>
      <c r="AF60" s="11"/>
      <c r="AG60" s="12"/>
      <c r="AH60" s="9"/>
      <c r="AI60" s="9"/>
      <c r="AJ60" s="11"/>
      <c r="AK60" s="12"/>
      <c r="AL60" s="9"/>
      <c r="AM60" s="9"/>
      <c r="AN60" s="10"/>
      <c r="AO60" s="2474"/>
      <c r="AP60" s="2475"/>
      <c r="AQ60" s="2475"/>
      <c r="AR60" s="2475"/>
      <c r="AS60" s="2475"/>
      <c r="AT60" s="2475"/>
      <c r="AU60" s="2475"/>
      <c r="AV60" s="2476"/>
      <c r="AW60" s="382"/>
      <c r="AX60" s="259"/>
      <c r="AY60" s="259"/>
      <c r="AZ60" s="383"/>
      <c r="BA60" s="384"/>
      <c r="BB60" s="259"/>
      <c r="BC60" s="259"/>
      <c r="BD60" s="383"/>
      <c r="BE60" s="384"/>
      <c r="BF60" s="259"/>
      <c r="BG60" s="259"/>
      <c r="BH60" s="383"/>
      <c r="BI60" s="384"/>
      <c r="BJ60" s="259"/>
      <c r="BK60" s="259"/>
      <c r="BL60" s="383"/>
      <c r="BM60" s="384"/>
      <c r="BN60" s="259"/>
      <c r="BO60" s="259"/>
      <c r="BP60" s="383"/>
      <c r="BQ60" s="384"/>
      <c r="BR60" s="259"/>
      <c r="BS60" s="259"/>
      <c r="BT60" s="383"/>
      <c r="BU60" s="384"/>
      <c r="BV60" s="259"/>
      <c r="BW60" s="259"/>
      <c r="BX60" s="383"/>
      <c r="BY60" s="384"/>
      <c r="BZ60" s="259"/>
      <c r="CA60" s="259"/>
      <c r="CB60" s="260"/>
    </row>
    <row r="61" spans="1:80" ht="12.6" customHeight="1">
      <c r="A61" s="2516"/>
      <c r="B61" s="2517"/>
      <c r="C61" s="2517"/>
      <c r="D61" s="2517"/>
      <c r="E61" s="2517"/>
      <c r="F61" s="2517"/>
      <c r="G61" s="2517"/>
      <c r="H61" s="2518"/>
      <c r="I61" s="5"/>
      <c r="J61" s="6"/>
      <c r="K61" s="6"/>
      <c r="L61" s="13"/>
      <c r="M61" s="15"/>
      <c r="N61" s="6"/>
      <c r="O61" s="6"/>
      <c r="P61" s="13"/>
      <c r="Q61" s="15"/>
      <c r="R61" s="6"/>
      <c r="S61" s="6"/>
      <c r="T61" s="13"/>
      <c r="U61" s="15"/>
      <c r="V61" s="6"/>
      <c r="W61" s="6"/>
      <c r="X61" s="13"/>
      <c r="Y61" s="15"/>
      <c r="Z61" s="6"/>
      <c r="AA61" s="6"/>
      <c r="AB61" s="13"/>
      <c r="AC61" s="15"/>
      <c r="AD61" s="6"/>
      <c r="AE61" s="6"/>
      <c r="AF61" s="13"/>
      <c r="AG61" s="15"/>
      <c r="AH61" s="6"/>
      <c r="AI61" s="6"/>
      <c r="AJ61" s="13"/>
      <c r="AK61" s="15"/>
      <c r="AL61" s="6"/>
      <c r="AM61" s="6"/>
      <c r="AN61" s="7"/>
      <c r="AO61" s="2477"/>
      <c r="AP61" s="2478"/>
      <c r="AQ61" s="2478"/>
      <c r="AR61" s="2478"/>
      <c r="AS61" s="2478"/>
      <c r="AT61" s="2478"/>
      <c r="AU61" s="2478"/>
      <c r="AV61" s="2479"/>
      <c r="AW61" s="263"/>
      <c r="AX61" s="261"/>
      <c r="AY61" s="261"/>
      <c r="AZ61" s="385"/>
      <c r="BA61" s="386"/>
      <c r="BB61" s="261"/>
      <c r="BC61" s="261"/>
      <c r="BD61" s="385"/>
      <c r="BE61" s="386"/>
      <c r="BF61" s="261"/>
      <c r="BG61" s="261"/>
      <c r="BH61" s="385"/>
      <c r="BI61" s="386"/>
      <c r="BJ61" s="261"/>
      <c r="BK61" s="261"/>
      <c r="BL61" s="385"/>
      <c r="BM61" s="386"/>
      <c r="BN61" s="261"/>
      <c r="BO61" s="261"/>
      <c r="BP61" s="385"/>
      <c r="BQ61" s="386"/>
      <c r="BR61" s="261"/>
      <c r="BS61" s="261"/>
      <c r="BT61" s="385"/>
      <c r="BU61" s="386"/>
      <c r="BV61" s="261"/>
      <c r="BW61" s="261"/>
      <c r="BX61" s="385"/>
      <c r="BY61" s="386"/>
      <c r="BZ61" s="261"/>
      <c r="CA61" s="261"/>
      <c r="CB61" s="262"/>
    </row>
    <row r="62" spans="1:80" ht="12.6" customHeight="1">
      <c r="A62" s="2510"/>
      <c r="B62" s="2511"/>
      <c r="C62" s="2511"/>
      <c r="D62" s="2511"/>
      <c r="E62" s="2511"/>
      <c r="F62" s="2511"/>
      <c r="G62" s="2511"/>
      <c r="H62" s="2512"/>
      <c r="I62" s="8"/>
      <c r="J62" s="9"/>
      <c r="K62" s="9"/>
      <c r="L62" s="11"/>
      <c r="M62" s="12"/>
      <c r="N62" s="9"/>
      <c r="O62" s="9"/>
      <c r="P62" s="11"/>
      <c r="Q62" s="12"/>
      <c r="R62" s="9"/>
      <c r="S62" s="9"/>
      <c r="T62" s="11"/>
      <c r="U62" s="12"/>
      <c r="V62" s="9"/>
      <c r="W62" s="9"/>
      <c r="X62" s="11"/>
      <c r="Y62" s="12"/>
      <c r="Z62" s="9"/>
      <c r="AA62" s="9"/>
      <c r="AB62" s="11"/>
      <c r="AC62" s="12"/>
      <c r="AD62" s="9"/>
      <c r="AE62" s="9"/>
      <c r="AF62" s="11"/>
      <c r="AG62" s="12"/>
      <c r="AH62" s="9"/>
      <c r="AI62" s="9"/>
      <c r="AJ62" s="11"/>
      <c r="AK62" s="12"/>
      <c r="AL62" s="9"/>
      <c r="AM62" s="9"/>
      <c r="AN62" s="10"/>
      <c r="AO62" s="2474"/>
      <c r="AP62" s="2475"/>
      <c r="AQ62" s="2475"/>
      <c r="AR62" s="2475"/>
      <c r="AS62" s="2475"/>
      <c r="AT62" s="2475"/>
      <c r="AU62" s="2475"/>
      <c r="AV62" s="2476"/>
      <c r="AW62" s="382"/>
      <c r="AX62" s="259"/>
      <c r="AY62" s="259"/>
      <c r="AZ62" s="383"/>
      <c r="BA62" s="384"/>
      <c r="BB62" s="259"/>
      <c r="BC62" s="259"/>
      <c r="BD62" s="383"/>
      <c r="BE62" s="384"/>
      <c r="BF62" s="259"/>
      <c r="BG62" s="259"/>
      <c r="BH62" s="383"/>
      <c r="BI62" s="384"/>
      <c r="BJ62" s="259"/>
      <c r="BK62" s="259"/>
      <c r="BL62" s="383"/>
      <c r="BM62" s="384"/>
      <c r="BN62" s="259"/>
      <c r="BO62" s="259"/>
      <c r="BP62" s="383"/>
      <c r="BQ62" s="384"/>
      <c r="BR62" s="259"/>
      <c r="BS62" s="259"/>
      <c r="BT62" s="383"/>
      <c r="BU62" s="384"/>
      <c r="BV62" s="259"/>
      <c r="BW62" s="259"/>
      <c r="BX62" s="383"/>
      <c r="BY62" s="384"/>
      <c r="BZ62" s="259"/>
      <c r="CA62" s="259"/>
      <c r="CB62" s="260"/>
    </row>
    <row r="63" spans="1:80" ht="12.6" customHeight="1">
      <c r="A63" s="2516"/>
      <c r="B63" s="2517"/>
      <c r="C63" s="2517"/>
      <c r="D63" s="2517"/>
      <c r="E63" s="2517"/>
      <c r="F63" s="2517"/>
      <c r="G63" s="2517"/>
      <c r="H63" s="2518"/>
      <c r="I63" s="5"/>
      <c r="J63" s="6"/>
      <c r="K63" s="6"/>
      <c r="L63" s="13"/>
      <c r="M63" s="15"/>
      <c r="N63" s="6"/>
      <c r="O63" s="6"/>
      <c r="P63" s="13"/>
      <c r="Q63" s="15"/>
      <c r="R63" s="6"/>
      <c r="S63" s="6"/>
      <c r="T63" s="13"/>
      <c r="U63" s="15"/>
      <c r="V63" s="6"/>
      <c r="W63" s="6"/>
      <c r="X63" s="13"/>
      <c r="Y63" s="15"/>
      <c r="Z63" s="6"/>
      <c r="AA63" s="6"/>
      <c r="AB63" s="13"/>
      <c r="AC63" s="15"/>
      <c r="AD63" s="6"/>
      <c r="AE63" s="6"/>
      <c r="AF63" s="13"/>
      <c r="AG63" s="15"/>
      <c r="AH63" s="6"/>
      <c r="AI63" s="6"/>
      <c r="AJ63" s="13"/>
      <c r="AK63" s="15"/>
      <c r="AL63" s="6"/>
      <c r="AM63" s="6"/>
      <c r="AN63" s="7"/>
      <c r="AO63" s="2477"/>
      <c r="AP63" s="2478"/>
      <c r="AQ63" s="2478"/>
      <c r="AR63" s="2478"/>
      <c r="AS63" s="2478"/>
      <c r="AT63" s="2478"/>
      <c r="AU63" s="2478"/>
      <c r="AV63" s="2479"/>
      <c r="AW63" s="263"/>
      <c r="AX63" s="261"/>
      <c r="AY63" s="261"/>
      <c r="AZ63" s="385"/>
      <c r="BA63" s="386"/>
      <c r="BB63" s="261"/>
      <c r="BC63" s="261"/>
      <c r="BD63" s="385"/>
      <c r="BE63" s="386"/>
      <c r="BF63" s="261"/>
      <c r="BG63" s="261"/>
      <c r="BH63" s="385"/>
      <c r="BI63" s="386"/>
      <c r="BJ63" s="261"/>
      <c r="BK63" s="261"/>
      <c r="BL63" s="385"/>
      <c r="BM63" s="386"/>
      <c r="BN63" s="261"/>
      <c r="BO63" s="261"/>
      <c r="BP63" s="385"/>
      <c r="BQ63" s="386"/>
      <c r="BR63" s="261"/>
      <c r="BS63" s="261"/>
      <c r="BT63" s="385"/>
      <c r="BU63" s="386"/>
      <c r="BV63" s="261"/>
      <c r="BW63" s="261"/>
      <c r="BX63" s="385"/>
      <c r="BY63" s="386"/>
      <c r="BZ63" s="261"/>
      <c r="CA63" s="261"/>
      <c r="CB63" s="262"/>
    </row>
    <row r="64" spans="1:80" ht="12.6" customHeight="1">
      <c r="A64" s="2510"/>
      <c r="B64" s="2511"/>
      <c r="C64" s="2511"/>
      <c r="D64" s="2511"/>
      <c r="E64" s="2511"/>
      <c r="F64" s="2511"/>
      <c r="G64" s="2511"/>
      <c r="H64" s="2512"/>
      <c r="I64" s="8"/>
      <c r="J64" s="9"/>
      <c r="K64" s="9"/>
      <c r="L64" s="11"/>
      <c r="M64" s="12"/>
      <c r="N64" s="9"/>
      <c r="O64" s="9"/>
      <c r="P64" s="11"/>
      <c r="Q64" s="12"/>
      <c r="R64" s="9"/>
      <c r="S64" s="9"/>
      <c r="T64" s="11"/>
      <c r="U64" s="12"/>
      <c r="V64" s="9"/>
      <c r="W64" s="9"/>
      <c r="X64" s="11"/>
      <c r="Y64" s="12"/>
      <c r="Z64" s="9"/>
      <c r="AA64" s="9"/>
      <c r="AB64" s="11"/>
      <c r="AC64" s="12"/>
      <c r="AD64" s="9"/>
      <c r="AE64" s="9"/>
      <c r="AF64" s="11"/>
      <c r="AG64" s="12"/>
      <c r="AH64" s="9"/>
      <c r="AI64" s="9"/>
      <c r="AJ64" s="11"/>
      <c r="AK64" s="12"/>
      <c r="AL64" s="9"/>
      <c r="AM64" s="9"/>
      <c r="AN64" s="10"/>
      <c r="AO64" s="2474"/>
      <c r="AP64" s="2475"/>
      <c r="AQ64" s="2475"/>
      <c r="AR64" s="2475"/>
      <c r="AS64" s="2475"/>
      <c r="AT64" s="2475"/>
      <c r="AU64" s="2475"/>
      <c r="AV64" s="2476"/>
      <c r="AW64" s="382"/>
      <c r="AX64" s="259"/>
      <c r="AY64" s="259"/>
      <c r="AZ64" s="383"/>
      <c r="BA64" s="384"/>
      <c r="BB64" s="259"/>
      <c r="BC64" s="259"/>
      <c r="BD64" s="383"/>
      <c r="BE64" s="384"/>
      <c r="BF64" s="259"/>
      <c r="BG64" s="259"/>
      <c r="BH64" s="383"/>
      <c r="BI64" s="384"/>
      <c r="BJ64" s="259"/>
      <c r="BK64" s="259"/>
      <c r="BL64" s="383"/>
      <c r="BM64" s="384"/>
      <c r="BN64" s="259"/>
      <c r="BO64" s="259"/>
      <c r="BP64" s="383"/>
      <c r="BQ64" s="384"/>
      <c r="BR64" s="259"/>
      <c r="BS64" s="259"/>
      <c r="BT64" s="383"/>
      <c r="BU64" s="384"/>
      <c r="BV64" s="259"/>
      <c r="BW64" s="259"/>
      <c r="BX64" s="383"/>
      <c r="BY64" s="384"/>
      <c r="BZ64" s="259"/>
      <c r="CA64" s="259"/>
      <c r="CB64" s="260"/>
    </row>
    <row r="65" spans="1:80" ht="12.6" customHeight="1">
      <c r="A65" s="2516"/>
      <c r="B65" s="2517"/>
      <c r="C65" s="2517"/>
      <c r="D65" s="2517"/>
      <c r="E65" s="2517"/>
      <c r="F65" s="2517"/>
      <c r="G65" s="2517"/>
      <c r="H65" s="2518"/>
      <c r="I65" s="5"/>
      <c r="J65" s="6"/>
      <c r="K65" s="6"/>
      <c r="L65" s="13"/>
      <c r="M65" s="15"/>
      <c r="N65" s="6"/>
      <c r="O65" s="6"/>
      <c r="P65" s="13"/>
      <c r="Q65" s="15"/>
      <c r="R65" s="6"/>
      <c r="S65" s="6"/>
      <c r="T65" s="13"/>
      <c r="U65" s="15"/>
      <c r="V65" s="6"/>
      <c r="W65" s="6"/>
      <c r="X65" s="13"/>
      <c r="Y65" s="15"/>
      <c r="Z65" s="6"/>
      <c r="AA65" s="6"/>
      <c r="AB65" s="13"/>
      <c r="AC65" s="15"/>
      <c r="AD65" s="6"/>
      <c r="AE65" s="6"/>
      <c r="AF65" s="13"/>
      <c r="AG65" s="15"/>
      <c r="AH65" s="6"/>
      <c r="AI65" s="6"/>
      <c r="AJ65" s="13"/>
      <c r="AK65" s="15"/>
      <c r="AL65" s="6"/>
      <c r="AM65" s="6"/>
      <c r="AN65" s="7"/>
      <c r="AO65" s="2477"/>
      <c r="AP65" s="2478"/>
      <c r="AQ65" s="2478"/>
      <c r="AR65" s="2478"/>
      <c r="AS65" s="2478"/>
      <c r="AT65" s="2478"/>
      <c r="AU65" s="2478"/>
      <c r="AV65" s="2479"/>
      <c r="AW65" s="263"/>
      <c r="AX65" s="261"/>
      <c r="AY65" s="261"/>
      <c r="AZ65" s="385"/>
      <c r="BA65" s="386"/>
      <c r="BB65" s="261"/>
      <c r="BC65" s="261"/>
      <c r="BD65" s="385"/>
      <c r="BE65" s="386"/>
      <c r="BF65" s="261"/>
      <c r="BG65" s="261"/>
      <c r="BH65" s="385"/>
      <c r="BI65" s="386"/>
      <c r="BJ65" s="261"/>
      <c r="BK65" s="261"/>
      <c r="BL65" s="385"/>
      <c r="BM65" s="386"/>
      <c r="BN65" s="261"/>
      <c r="BO65" s="261"/>
      <c r="BP65" s="385"/>
      <c r="BQ65" s="386"/>
      <c r="BR65" s="261"/>
      <c r="BS65" s="261"/>
      <c r="BT65" s="385"/>
      <c r="BU65" s="386"/>
      <c r="BV65" s="261"/>
      <c r="BW65" s="261"/>
      <c r="BX65" s="385"/>
      <c r="BY65" s="386"/>
      <c r="BZ65" s="261"/>
      <c r="CA65" s="261"/>
      <c r="CB65" s="262"/>
    </row>
    <row r="66" spans="1:80" ht="12.6" customHeight="1">
      <c r="A66" s="2510"/>
      <c r="B66" s="2511"/>
      <c r="C66" s="2511"/>
      <c r="D66" s="2511"/>
      <c r="E66" s="2511"/>
      <c r="F66" s="2511"/>
      <c r="G66" s="2511"/>
      <c r="H66" s="2512"/>
      <c r="I66" s="8"/>
      <c r="J66" s="9"/>
      <c r="K66" s="9"/>
      <c r="L66" s="11"/>
      <c r="M66" s="12"/>
      <c r="N66" s="9"/>
      <c r="O66" s="9"/>
      <c r="P66" s="11"/>
      <c r="Q66" s="12"/>
      <c r="R66" s="9"/>
      <c r="S66" s="9"/>
      <c r="T66" s="11"/>
      <c r="U66" s="12"/>
      <c r="V66" s="9"/>
      <c r="W66" s="9"/>
      <c r="X66" s="11"/>
      <c r="Y66" s="12"/>
      <c r="Z66" s="9"/>
      <c r="AA66" s="9"/>
      <c r="AB66" s="11"/>
      <c r="AC66" s="12"/>
      <c r="AD66" s="9"/>
      <c r="AE66" s="9"/>
      <c r="AF66" s="11"/>
      <c r="AG66" s="12"/>
      <c r="AH66" s="9"/>
      <c r="AI66" s="9"/>
      <c r="AJ66" s="11"/>
      <c r="AK66" s="12"/>
      <c r="AL66" s="9"/>
      <c r="AM66" s="9"/>
      <c r="AN66" s="10"/>
      <c r="AO66" s="2474"/>
      <c r="AP66" s="2475"/>
      <c r="AQ66" s="2475"/>
      <c r="AR66" s="2475"/>
      <c r="AS66" s="2475"/>
      <c r="AT66" s="2475"/>
      <c r="AU66" s="2475"/>
      <c r="AV66" s="2476"/>
      <c r="AW66" s="382"/>
      <c r="AX66" s="259"/>
      <c r="AY66" s="259"/>
      <c r="AZ66" s="383"/>
      <c r="BA66" s="384"/>
      <c r="BB66" s="259"/>
      <c r="BC66" s="259"/>
      <c r="BD66" s="383"/>
      <c r="BE66" s="384"/>
      <c r="BF66" s="259"/>
      <c r="BG66" s="259"/>
      <c r="BH66" s="383"/>
      <c r="BI66" s="384"/>
      <c r="BJ66" s="259"/>
      <c r="BK66" s="259"/>
      <c r="BL66" s="383"/>
      <c r="BM66" s="384"/>
      <c r="BN66" s="259"/>
      <c r="BO66" s="259"/>
      <c r="BP66" s="383"/>
      <c r="BQ66" s="384"/>
      <c r="BR66" s="259"/>
      <c r="BS66" s="259"/>
      <c r="BT66" s="383"/>
      <c r="BU66" s="384"/>
      <c r="BV66" s="259"/>
      <c r="BW66" s="259"/>
      <c r="BX66" s="383"/>
      <c r="BY66" s="384"/>
      <c r="BZ66" s="259"/>
      <c r="CA66" s="259"/>
      <c r="CB66" s="260"/>
    </row>
    <row r="67" spans="1:80" ht="12.6" customHeight="1">
      <c r="A67" s="2516"/>
      <c r="B67" s="2517"/>
      <c r="C67" s="2517"/>
      <c r="D67" s="2517"/>
      <c r="E67" s="2517"/>
      <c r="F67" s="2517"/>
      <c r="G67" s="2517"/>
      <c r="H67" s="2518"/>
      <c r="I67" s="5"/>
      <c r="J67" s="6"/>
      <c r="K67" s="6"/>
      <c r="L67" s="13"/>
      <c r="M67" s="15"/>
      <c r="N67" s="6"/>
      <c r="O67" s="6"/>
      <c r="P67" s="13"/>
      <c r="Q67" s="15"/>
      <c r="R67" s="6"/>
      <c r="S67" s="6"/>
      <c r="T67" s="13"/>
      <c r="U67" s="15"/>
      <c r="V67" s="6"/>
      <c r="W67" s="6"/>
      <c r="X67" s="13"/>
      <c r="Y67" s="15"/>
      <c r="Z67" s="6"/>
      <c r="AA67" s="6"/>
      <c r="AB67" s="13"/>
      <c r="AC67" s="15"/>
      <c r="AD67" s="6"/>
      <c r="AE67" s="6"/>
      <c r="AF67" s="13"/>
      <c r="AG67" s="15"/>
      <c r="AH67" s="6"/>
      <c r="AI67" s="6"/>
      <c r="AJ67" s="13"/>
      <c r="AK67" s="15"/>
      <c r="AL67" s="6"/>
      <c r="AM67" s="6"/>
      <c r="AN67" s="7"/>
      <c r="AO67" s="2477"/>
      <c r="AP67" s="2478"/>
      <c r="AQ67" s="2478"/>
      <c r="AR67" s="2478"/>
      <c r="AS67" s="2478"/>
      <c r="AT67" s="2478"/>
      <c r="AU67" s="2478"/>
      <c r="AV67" s="2479"/>
      <c r="AW67" s="263"/>
      <c r="AX67" s="261"/>
      <c r="AY67" s="261"/>
      <c r="AZ67" s="385"/>
      <c r="BA67" s="386"/>
      <c r="BB67" s="261"/>
      <c r="BC67" s="261"/>
      <c r="BD67" s="385"/>
      <c r="BE67" s="386"/>
      <c r="BF67" s="261"/>
      <c r="BG67" s="261"/>
      <c r="BH67" s="385"/>
      <c r="BI67" s="386"/>
      <c r="BJ67" s="261"/>
      <c r="BK67" s="261"/>
      <c r="BL67" s="385"/>
      <c r="BM67" s="386"/>
      <c r="BN67" s="261"/>
      <c r="BO67" s="261"/>
      <c r="BP67" s="385"/>
      <c r="BQ67" s="386"/>
      <c r="BR67" s="261"/>
      <c r="BS67" s="261"/>
      <c r="BT67" s="385"/>
      <c r="BU67" s="386"/>
      <c r="BV67" s="261"/>
      <c r="BW67" s="261"/>
      <c r="BX67" s="385"/>
      <c r="BY67" s="386"/>
      <c r="BZ67" s="261"/>
      <c r="CA67" s="261"/>
      <c r="CB67" s="262"/>
    </row>
    <row r="68" spans="1:80" s="174" customFormat="1" ht="12.6" customHeight="1">
      <c r="A68" s="16" t="s">
        <v>3</v>
      </c>
      <c r="D68" s="1164" t="s">
        <v>22</v>
      </c>
      <c r="AL68" s="931"/>
      <c r="AM68" s="931"/>
      <c r="AN68" s="9"/>
      <c r="AO68" s="380"/>
      <c r="AP68" s="380"/>
      <c r="AQ68" s="380"/>
      <c r="AR68" s="380"/>
      <c r="AS68" s="380"/>
      <c r="AT68" s="380"/>
      <c r="AU68" s="380"/>
      <c r="AV68" s="380"/>
      <c r="AW68" s="380"/>
      <c r="AX68" s="380"/>
      <c r="AY68" s="380"/>
      <c r="AZ68" s="380"/>
      <c r="BA68" s="380"/>
      <c r="BB68" s="380"/>
      <c r="BC68" s="380"/>
      <c r="BD68" s="380"/>
      <c r="BE68" s="380"/>
      <c r="BF68" s="380"/>
      <c r="BG68" s="380"/>
      <c r="BH68" s="394"/>
      <c r="BI68" s="394"/>
    </row>
    <row r="69" spans="1:80" s="174" customFormat="1" ht="12.6" customHeight="1">
      <c r="A69" s="16"/>
      <c r="D69" s="1164" t="s">
        <v>23</v>
      </c>
      <c r="AN69" s="931"/>
      <c r="AO69" s="380"/>
      <c r="AP69" s="380"/>
      <c r="AQ69" s="380"/>
      <c r="AR69" s="380"/>
      <c r="AS69" s="380"/>
      <c r="AT69" s="380"/>
      <c r="AU69" s="380"/>
      <c r="AV69" s="380"/>
      <c r="AW69" s="380"/>
      <c r="AX69" s="380"/>
      <c r="AY69" s="380"/>
      <c r="AZ69" s="380"/>
      <c r="BA69" s="380"/>
      <c r="BB69" s="380"/>
      <c r="BC69" s="380"/>
      <c r="BD69" s="380"/>
      <c r="BE69" s="380"/>
      <c r="BF69" s="380"/>
      <c r="BG69" s="380"/>
      <c r="BH69" s="394"/>
      <c r="BI69" s="394"/>
    </row>
    <row r="70" spans="1:80" s="174" customFormat="1" ht="11.1" customHeight="1">
      <c r="AO70" s="380"/>
      <c r="AP70" s="380"/>
      <c r="AQ70" s="380"/>
      <c r="AR70" s="380"/>
      <c r="AS70" s="380"/>
      <c r="AT70" s="380"/>
      <c r="AU70" s="380"/>
      <c r="AV70" s="380"/>
      <c r="AW70" s="380"/>
      <c r="AX70" s="380"/>
      <c r="AY70" s="380"/>
      <c r="AZ70" s="380"/>
      <c r="BA70" s="380"/>
      <c r="BB70" s="380"/>
      <c r="BC70" s="380"/>
      <c r="BD70" s="380"/>
      <c r="BE70" s="380"/>
      <c r="BF70" s="380"/>
      <c r="BG70" s="380"/>
      <c r="BH70" s="394"/>
      <c r="BI70" s="394"/>
    </row>
    <row r="71" spans="1:80" s="174" customFormat="1" ht="12.6" customHeight="1">
      <c r="B71" s="2541"/>
      <c r="C71" s="2541"/>
      <c r="D71" s="2541"/>
      <c r="E71" s="2541"/>
      <c r="F71" s="2541"/>
      <c r="G71" s="2541"/>
      <c r="H71" s="2541"/>
      <c r="I71" s="2541"/>
      <c r="J71" s="2541"/>
      <c r="K71" s="2541"/>
      <c r="L71" s="2541" t="s">
        <v>2556</v>
      </c>
      <c r="M71" s="2541"/>
      <c r="N71" s="2541"/>
      <c r="O71" s="2541"/>
      <c r="P71" s="2541"/>
      <c r="Q71" s="2541"/>
      <c r="R71" s="2541"/>
      <c r="S71" s="2541"/>
      <c r="T71" s="2541"/>
      <c r="U71" s="2541"/>
      <c r="V71" s="2541" t="s">
        <v>2557</v>
      </c>
      <c r="W71" s="2541"/>
      <c r="X71" s="2541"/>
      <c r="Y71" s="2541"/>
      <c r="Z71" s="2541"/>
      <c r="AA71" s="2541"/>
      <c r="AB71" s="2541"/>
      <c r="AC71" s="2541"/>
      <c r="AD71" s="2541"/>
      <c r="AE71" s="2541"/>
      <c r="AO71" s="380"/>
      <c r="AP71" s="380"/>
      <c r="AQ71" s="380"/>
      <c r="AR71" s="380"/>
      <c r="AS71" s="380"/>
      <c r="AT71" s="380"/>
      <c r="AU71" s="380"/>
      <c r="AV71" s="380"/>
      <c r="AW71" s="380"/>
      <c r="AX71" s="380"/>
      <c r="AY71" s="380"/>
      <c r="AZ71" s="380"/>
      <c r="BA71" s="380"/>
      <c r="BB71" s="380"/>
      <c r="BC71" s="380"/>
      <c r="BD71" s="380"/>
      <c r="BE71" s="380"/>
      <c r="BF71" s="380"/>
      <c r="BG71" s="380"/>
      <c r="BH71" s="394"/>
      <c r="BI71" s="394"/>
    </row>
    <row r="72" spans="1:80" s="174" customFormat="1" ht="12.6" customHeight="1">
      <c r="B72" s="2541"/>
      <c r="C72" s="2541"/>
      <c r="D72" s="2541"/>
      <c r="E72" s="2541"/>
      <c r="F72" s="2541"/>
      <c r="G72" s="2541"/>
      <c r="H72" s="2541"/>
      <c r="I72" s="2541"/>
      <c r="J72" s="2541"/>
      <c r="K72" s="2541"/>
      <c r="L72" s="2541"/>
      <c r="M72" s="2541"/>
      <c r="N72" s="2541"/>
      <c r="O72" s="2541"/>
      <c r="P72" s="2541"/>
      <c r="Q72" s="2541"/>
      <c r="R72" s="2541"/>
      <c r="S72" s="2541"/>
      <c r="T72" s="2541"/>
      <c r="U72" s="2541"/>
      <c r="V72" s="2541"/>
      <c r="W72" s="2541"/>
      <c r="X72" s="2541"/>
      <c r="Y72" s="2541"/>
      <c r="Z72" s="2541"/>
      <c r="AA72" s="2541"/>
      <c r="AB72" s="2541"/>
      <c r="AC72" s="2541"/>
      <c r="AD72" s="2541"/>
      <c r="AE72" s="2541"/>
      <c r="AO72" s="380"/>
      <c r="AP72" s="380"/>
      <c r="AQ72" s="380"/>
      <c r="AR72" s="380"/>
      <c r="AS72" s="380"/>
      <c r="AT72" s="380"/>
      <c r="AU72" s="380"/>
      <c r="AV72" s="380"/>
      <c r="AW72" s="380"/>
      <c r="AX72" s="380"/>
      <c r="AY72" s="380"/>
      <c r="AZ72" s="380"/>
      <c r="BA72" s="380"/>
      <c r="BB72" s="380"/>
      <c r="BC72" s="380"/>
      <c r="BD72" s="380"/>
      <c r="BE72" s="380"/>
      <c r="BF72" s="380"/>
      <c r="BG72" s="380"/>
      <c r="BH72" s="394"/>
      <c r="BI72" s="394"/>
    </row>
    <row r="73" spans="1:80" s="174" customFormat="1" ht="12.6" customHeight="1">
      <c r="B73" s="2542" t="s">
        <v>2824</v>
      </c>
      <c r="C73" s="2542"/>
      <c r="D73" s="2542"/>
      <c r="E73" s="2542"/>
      <c r="F73" s="2542"/>
      <c r="G73" s="2542"/>
      <c r="H73" s="2542"/>
      <c r="I73" s="2542"/>
      <c r="J73" s="2542"/>
      <c r="K73" s="2542"/>
      <c r="L73" s="2543" t="s">
        <v>2558</v>
      </c>
      <c r="M73" s="2543"/>
      <c r="N73" s="2543"/>
      <c r="O73" s="2543"/>
      <c r="P73" s="2543"/>
      <c r="Q73" s="2543"/>
      <c r="R73" s="2543"/>
      <c r="S73" s="2543"/>
      <c r="T73" s="2543"/>
      <c r="U73" s="2543"/>
      <c r="V73" s="2543" t="s">
        <v>2558</v>
      </c>
      <c r="W73" s="2543"/>
      <c r="X73" s="2543"/>
      <c r="Y73" s="2543"/>
      <c r="Z73" s="2543"/>
      <c r="AA73" s="2543"/>
      <c r="AB73" s="2543"/>
      <c r="AC73" s="2543"/>
      <c r="AD73" s="2543"/>
      <c r="AE73" s="2543"/>
      <c r="AO73" s="380"/>
      <c r="AP73" s="380"/>
      <c r="AQ73" s="380"/>
      <c r="AR73" s="380"/>
      <c r="AS73" s="380"/>
      <c r="AT73" s="380"/>
      <c r="AU73" s="380"/>
      <c r="AV73" s="380"/>
      <c r="AW73" s="380"/>
      <c r="AX73" s="380"/>
      <c r="AY73" s="380"/>
      <c r="AZ73" s="380"/>
      <c r="BA73" s="380"/>
      <c r="BB73" s="380"/>
      <c r="BC73" s="380"/>
      <c r="BD73" s="380"/>
      <c r="BE73" s="380"/>
      <c r="BF73" s="380"/>
      <c r="BG73" s="380"/>
      <c r="BH73" s="394"/>
      <c r="BI73" s="394"/>
    </row>
    <row r="74" spans="1:80" s="174" customFormat="1" ht="12.6" customHeight="1">
      <c r="B74" s="2542"/>
      <c r="C74" s="2542"/>
      <c r="D74" s="2542"/>
      <c r="E74" s="2542"/>
      <c r="F74" s="2542"/>
      <c r="G74" s="2542"/>
      <c r="H74" s="2542"/>
      <c r="I74" s="2542"/>
      <c r="J74" s="2542"/>
      <c r="K74" s="2542"/>
      <c r="L74" s="2543"/>
      <c r="M74" s="2543"/>
      <c r="N74" s="2543"/>
      <c r="O74" s="2543"/>
      <c r="P74" s="2543"/>
      <c r="Q74" s="2543"/>
      <c r="R74" s="2543"/>
      <c r="S74" s="2543"/>
      <c r="T74" s="2543"/>
      <c r="U74" s="2543"/>
      <c r="V74" s="2543"/>
      <c r="W74" s="2543"/>
      <c r="X74" s="2543"/>
      <c r="Y74" s="2543"/>
      <c r="Z74" s="2543"/>
      <c r="AA74" s="2543"/>
      <c r="AB74" s="2543"/>
      <c r="AC74" s="2543"/>
      <c r="AD74" s="2543"/>
      <c r="AE74" s="2543"/>
      <c r="AO74" s="380"/>
      <c r="AP74" s="380"/>
      <c r="AQ74" s="380"/>
      <c r="AR74" s="380"/>
      <c r="AS74" s="380"/>
      <c r="AT74" s="380"/>
      <c r="AU74" s="380"/>
      <c r="AV74" s="380"/>
      <c r="AW74" s="380"/>
      <c r="AX74" s="380"/>
      <c r="AY74" s="380"/>
      <c r="AZ74" s="380"/>
      <c r="BA74" s="380"/>
      <c r="BB74" s="380"/>
      <c r="BC74" s="380"/>
      <c r="BD74" s="380"/>
      <c r="BE74" s="380"/>
      <c r="BF74" s="380"/>
      <c r="BG74" s="380"/>
      <c r="BH74" s="394"/>
      <c r="BI74" s="394"/>
    </row>
    <row r="75" spans="1:80" s="174" customFormat="1" ht="33" customHeight="1">
      <c r="B75" s="2544" t="s">
        <v>3080</v>
      </c>
      <c r="C75" s="2544"/>
      <c r="D75" s="2544"/>
      <c r="E75" s="2544"/>
      <c r="F75" s="2544"/>
      <c r="G75" s="2544"/>
      <c r="H75" s="2544"/>
      <c r="I75" s="2544"/>
      <c r="J75" s="2544"/>
      <c r="K75" s="2544"/>
      <c r="L75" s="2544"/>
      <c r="M75" s="2544"/>
      <c r="N75" s="2544"/>
      <c r="O75" s="2544"/>
      <c r="P75" s="2544"/>
      <c r="Q75" s="2544"/>
      <c r="R75" s="2544"/>
      <c r="S75" s="2544"/>
      <c r="T75" s="2544"/>
      <c r="U75" s="2544"/>
      <c r="V75" s="2544"/>
      <c r="W75" s="2544"/>
      <c r="X75" s="2544"/>
      <c r="Y75" s="2544"/>
      <c r="Z75" s="2544"/>
      <c r="AA75" s="2544"/>
      <c r="AB75" s="2544"/>
      <c r="AC75" s="2544"/>
      <c r="AD75" s="2544"/>
      <c r="AE75" s="2544"/>
      <c r="AF75" s="2544"/>
      <c r="AG75" s="2544"/>
      <c r="AH75" s="2544"/>
      <c r="AI75" s="2544"/>
      <c r="AJ75" s="2544"/>
      <c r="AK75" s="2544"/>
      <c r="AL75" s="2544"/>
      <c r="AM75" s="2544"/>
      <c r="AN75" s="2544"/>
      <c r="AO75" s="380"/>
      <c r="AP75" s="380"/>
      <c r="AQ75" s="380"/>
      <c r="AR75" s="380"/>
      <c r="AS75" s="380"/>
      <c r="AT75" s="380"/>
      <c r="AU75" s="380"/>
      <c r="AV75" s="380"/>
      <c r="AW75" s="380"/>
      <c r="AX75" s="380"/>
      <c r="AY75" s="380"/>
      <c r="AZ75" s="380"/>
      <c r="BA75" s="380"/>
      <c r="BB75" s="380"/>
      <c r="BC75" s="380"/>
      <c r="BD75" s="380"/>
      <c r="BE75" s="380"/>
      <c r="BF75" s="380"/>
      <c r="BG75" s="380"/>
      <c r="BH75" s="394"/>
      <c r="BI75" s="394"/>
    </row>
  </sheetData>
  <mergeCells count="117">
    <mergeCell ref="B73:K74"/>
    <mergeCell ref="L73:U74"/>
    <mergeCell ref="V73:AE74"/>
    <mergeCell ref="B75:AN75"/>
    <mergeCell ref="A56:H57"/>
    <mergeCell ref="A54:H55"/>
    <mergeCell ref="A64:H65"/>
    <mergeCell ref="A66:H67"/>
    <mergeCell ref="A62:H63"/>
    <mergeCell ref="A60:H61"/>
    <mergeCell ref="A58:H59"/>
    <mergeCell ref="A36:H37"/>
    <mergeCell ref="B71:K72"/>
    <mergeCell ref="L71:U72"/>
    <mergeCell ref="V71:AE72"/>
    <mergeCell ref="S33:U35"/>
    <mergeCell ref="P30:R32"/>
    <mergeCell ref="S30:U32"/>
    <mergeCell ref="A46:H47"/>
    <mergeCell ref="A44:H45"/>
    <mergeCell ref="A42:H43"/>
    <mergeCell ref="A40:H41"/>
    <mergeCell ref="A38:H39"/>
    <mergeCell ref="A52:H53"/>
    <mergeCell ref="A50:H51"/>
    <mergeCell ref="A48:H49"/>
    <mergeCell ref="Y38:AB39"/>
    <mergeCell ref="AC38:AF39"/>
    <mergeCell ref="A19:H21"/>
    <mergeCell ref="A27:H29"/>
    <mergeCell ref="I27:AN29"/>
    <mergeCell ref="A24:H26"/>
    <mergeCell ref="I24:AN26"/>
    <mergeCell ref="I19:AN21"/>
    <mergeCell ref="V33:W35"/>
    <mergeCell ref="X33:Z35"/>
    <mergeCell ref="AA33:AB35"/>
    <mergeCell ref="AC33:AE35"/>
    <mergeCell ref="AF33:AG35"/>
    <mergeCell ref="V30:W32"/>
    <mergeCell ref="X30:Z32"/>
    <mergeCell ref="AA30:AB32"/>
    <mergeCell ref="AC30:AE32"/>
    <mergeCell ref="AF30:AG32"/>
    <mergeCell ref="A22:H23"/>
    <mergeCell ref="Z22:AC23"/>
    <mergeCell ref="S22:Y23"/>
    <mergeCell ref="L22:R23"/>
    <mergeCell ref="AD22:AN23"/>
    <mergeCell ref="A33:H35"/>
    <mergeCell ref="A30:H32"/>
    <mergeCell ref="P33:R35"/>
    <mergeCell ref="A9:AN10"/>
    <mergeCell ref="L5:M6"/>
    <mergeCell ref="N5:AN6"/>
    <mergeCell ref="L3:M4"/>
    <mergeCell ref="N3:AN4"/>
    <mergeCell ref="L7:M8"/>
    <mergeCell ref="N7:AN8"/>
    <mergeCell ref="A16:H18"/>
    <mergeCell ref="I16:AN18"/>
    <mergeCell ref="A14:H15"/>
    <mergeCell ref="I14:AN15"/>
    <mergeCell ref="A11:H13"/>
    <mergeCell ref="Q11:S13"/>
    <mergeCell ref="T11:U13"/>
    <mergeCell ref="V11:W13"/>
    <mergeCell ref="X11:Y13"/>
    <mergeCell ref="Z11:AA13"/>
    <mergeCell ref="AB11:AC13"/>
    <mergeCell ref="AD11:AE13"/>
    <mergeCell ref="AO66:AV67"/>
    <mergeCell ref="AW36:AZ37"/>
    <mergeCell ref="BA36:BD37"/>
    <mergeCell ref="BE36:BH37"/>
    <mergeCell ref="AW38:AZ39"/>
    <mergeCell ref="BA38:BD39"/>
    <mergeCell ref="BE38:BH39"/>
    <mergeCell ref="AO56:AV57"/>
    <mergeCell ref="AO58:AV59"/>
    <mergeCell ref="AO60:AV61"/>
    <mergeCell ref="AO62:AV63"/>
    <mergeCell ref="AO64:AV65"/>
    <mergeCell ref="AO46:AV47"/>
    <mergeCell ref="AO48:AV49"/>
    <mergeCell ref="AO50:AV51"/>
    <mergeCell ref="AO52:AV53"/>
    <mergeCell ref="AO54:AV55"/>
    <mergeCell ref="AO36:AV37"/>
    <mergeCell ref="AO38:AV39"/>
    <mergeCell ref="AO40:AV41"/>
    <mergeCell ref="AO42:AV43"/>
    <mergeCell ref="AO44:AV45"/>
    <mergeCell ref="AG38:AJ39"/>
    <mergeCell ref="AK38:AN39"/>
    <mergeCell ref="BU36:BX37"/>
    <mergeCell ref="BU38:BX39"/>
    <mergeCell ref="BY36:CB37"/>
    <mergeCell ref="BY38:CB39"/>
    <mergeCell ref="I36:L37"/>
    <mergeCell ref="M36:P37"/>
    <mergeCell ref="Q36:T37"/>
    <mergeCell ref="U36:X37"/>
    <mergeCell ref="Y36:AB37"/>
    <mergeCell ref="AC36:AF37"/>
    <mergeCell ref="AG36:AJ37"/>
    <mergeCell ref="AK36:AN37"/>
    <mergeCell ref="I38:L39"/>
    <mergeCell ref="M38:P39"/>
    <mergeCell ref="Q38:T39"/>
    <mergeCell ref="U38:X39"/>
    <mergeCell ref="BI36:BL37"/>
    <mergeCell ref="BI38:BL39"/>
    <mergeCell ref="BM36:BP37"/>
    <mergeCell ref="BM38:BP39"/>
    <mergeCell ref="BQ36:BT37"/>
    <mergeCell ref="BQ38:BT39"/>
  </mergeCells>
  <phoneticPr fontId="12"/>
  <dataValidations disablePrompts="1" count="2">
    <dataValidation imeMode="halfAlpha" allowBlank="1" showInputMessage="1" showErrorMessage="1" sqref="AO24 AO22 T11:U13 X11:Y13 AB11:AC13"/>
    <dataValidation imeMode="hiragana" allowBlank="1" showInputMessage="1" showErrorMessage="1" sqref="A40:H67 AO40:AV67"/>
  </dataValidations>
  <printOptions horizontalCentered="1"/>
  <pageMargins left="0.78740157480314965" right="0.78740157480314965" top="0.39370078740157483" bottom="0.39370078740157483" header="0.39370078740157483" footer="0.39370078740157483"/>
  <pageSetup paperSize="9" scale="85"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54</vt:i4>
      </vt:variant>
      <vt:variant>
        <vt:lpstr>名前付き一覧</vt:lpstr>
      </vt:variant>
      <vt:variant>
        <vt:i4>55</vt:i4>
      </vt:variant>
    </vt:vector>
  </HeadingPairs>
  <TitlesOfParts>
    <vt:vector size="109" baseType="lpstr">
      <vt:lpstr>改訂履歴</vt:lpstr>
      <vt:lpstr>請負人提出書類一覧</vt:lpstr>
      <vt:lpstr>一括入力シート</vt:lpstr>
      <vt:lpstr>1</vt:lpstr>
      <vt:lpstr>3</vt:lpstr>
      <vt:lpstr>4</vt:lpstr>
      <vt:lpstr>5</vt:lpstr>
      <vt:lpstr>6</vt:lpstr>
      <vt:lpstr>7</vt:lpstr>
      <vt:lpstr>8</vt:lpstr>
      <vt:lpstr>9</vt:lpstr>
      <vt:lpstr>10</vt:lpstr>
      <vt:lpstr>11</vt:lpstr>
      <vt:lpstr>12-1</vt:lpstr>
      <vt:lpstr>12-2</vt:lpstr>
      <vt:lpstr>13-1</vt:lpstr>
      <vt:lpstr>13-2</vt:lpstr>
      <vt:lpstr>14-1</vt:lpstr>
      <vt:lpstr>14-2</vt:lpstr>
      <vt:lpstr>14-3</vt:lpstr>
      <vt:lpstr>14-4</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42改</vt:lpstr>
      <vt:lpstr>43</vt:lpstr>
      <vt:lpstr>43改</vt:lpstr>
      <vt:lpstr>43改 (入力例)</vt:lpstr>
      <vt:lpstr>51</vt:lpstr>
      <vt:lpstr>52</vt:lpstr>
      <vt:lpstr>53</vt:lpstr>
      <vt:lpstr>54</vt:lpstr>
      <vt:lpstr>55</vt:lpstr>
      <vt:lpstr>56</vt:lpstr>
      <vt:lpstr>'11'!OLE_LINK1</vt:lpstr>
      <vt:lpstr>'1'!Print_Area</vt:lpstr>
      <vt:lpstr>'10'!Print_Area</vt:lpstr>
      <vt:lpstr>'11'!Print_Area</vt:lpstr>
      <vt:lpstr>'12-2'!Print_Area</vt:lpstr>
      <vt:lpstr>'13-1'!Print_Area</vt:lpstr>
      <vt:lpstr>'13-2'!Print_Area</vt:lpstr>
      <vt:lpstr>'14-1'!Print_Area</vt:lpstr>
      <vt:lpstr>'14-2'!Print_Area</vt:lpstr>
      <vt:lpstr>'14-3'!Print_Area</vt:lpstr>
      <vt:lpstr>'14-4'!Print_Area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'36'!Print_Area</vt:lpstr>
      <vt:lpstr>'38'!Print_Area</vt:lpstr>
      <vt:lpstr>'39'!Print_Area</vt:lpstr>
      <vt:lpstr>'4'!Print_Area</vt:lpstr>
      <vt:lpstr>'40'!Print_Area</vt:lpstr>
      <vt:lpstr>'41'!Print_Area</vt:lpstr>
      <vt:lpstr>'42'!Print_Area</vt:lpstr>
      <vt:lpstr>'42改'!Print_Area</vt:lpstr>
      <vt:lpstr>'43'!Print_Area</vt:lpstr>
      <vt:lpstr>'43改'!Print_Area</vt:lpstr>
      <vt:lpstr>'43改 (入力例)'!Print_Area</vt:lpstr>
      <vt:lpstr>'5'!Print_Area</vt:lpstr>
      <vt:lpstr>'51'!Print_Area</vt:lpstr>
      <vt:lpstr>'52'!Print_Area</vt:lpstr>
      <vt:lpstr>'53'!Print_Area</vt:lpstr>
      <vt:lpstr>'54'!Print_Area</vt:lpstr>
      <vt:lpstr>'55'!Print_Area</vt:lpstr>
      <vt:lpstr>'56'!Print_Area</vt:lpstr>
      <vt:lpstr>'6'!Print_Area</vt:lpstr>
      <vt:lpstr>'7'!Print_Area</vt:lpstr>
      <vt:lpstr>'8'!Print_Area</vt:lpstr>
      <vt:lpstr>'9'!Print_Area</vt:lpstr>
      <vt:lpstr>一括入力シート!Print_Area</vt:lpstr>
      <vt:lpstr>改訂履歴!Print_Area</vt:lpstr>
      <vt:lpstr>請負人提出書類一覧!Print_Area</vt:lpstr>
      <vt:lpstr>'43改'!Print_Titles</vt:lpstr>
      <vt:lpstr>'43改 (入力例)'!Print_Titles</vt:lpstr>
      <vt:lpstr>改訂履歴!Print_Titles</vt:lpstr>
    </vt:vector>
  </TitlesOfParts>
  <Company>神戸市役所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GIKAN</cp:lastModifiedBy>
  <cp:lastPrinted>2026-08-21T00:43:24Z</cp:lastPrinted>
  <dcterms:created xsi:type="dcterms:W3CDTF">2016-05-30T00:30:27Z</dcterms:created>
  <dcterms:modified xsi:type="dcterms:W3CDTF">2026-08-21T02:53:33Z</dcterms:modified>
</cp:coreProperties>
</file>